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BioGlobal\Client\PROJECT-CLIENTS\EU-ODN\WP-4-data-collection-db\WP-4-Questionnaire\"/>
    </mc:Choice>
  </mc:AlternateContent>
  <bookViews>
    <workbookView xWindow="150" yWindow="-15" windowWidth="25185" windowHeight="12570" tabRatio="374" firstSheet="5" activeTab="5"/>
  </bookViews>
  <sheets>
    <sheet name="About" sheetId="4" r:id="rId1"/>
    <sheet name="Sobre" sheetId="16" state="hidden" r:id="rId2"/>
    <sheet name="1 Overview" sheetId="5" r:id="rId3"/>
    <sheet name="2 Operators" sheetId="6" r:id="rId4"/>
    <sheet name="2 Operadores" sheetId="17" state="hidden" r:id="rId5"/>
    <sheet name="3 (Processed) plant products " sheetId="12" r:id="rId6"/>
    <sheet name="4 Livestock products" sheetId="14" r:id="rId7"/>
    <sheet name="5 6 Domestic Market and ImExpor" sheetId="9" r:id="rId8"/>
    <sheet name="7 Further data" sheetId="15" state="hidden" r:id="rId9"/>
  </sheets>
  <externalReferences>
    <externalReference r:id="rId10"/>
    <externalReference r:id="rId11"/>
    <externalReference r:id="rId12"/>
  </externalReferences>
  <definedNames>
    <definedName name="_xlnm._FilterDatabase" localSheetId="5" hidden="1">'3 (Processed) plant products '!$P$1:$P$865</definedName>
    <definedName name="_xlnm._FilterDatabase" localSheetId="7" hidden="1">'5 6 Domestic Market and ImExpor'!$A$1:$AX$328</definedName>
    <definedName name="Data" localSheetId="5">'3 (Processed) plant products '!$U$20:$AK$676</definedName>
    <definedName name="Data" localSheetId="6">'4 Livestock products'!$T$19:$AG$124</definedName>
    <definedName name="Data" localSheetId="7">'5 6 Domestic Market and ImExpor'!$S$20:$AX$327</definedName>
    <definedName name="Data">'3 (Processed) plant products '!$U$20:$AK$543</definedName>
    <definedName name="_xlnm.Print_Area" localSheetId="6">'4 Livestock products'!$A$16:$AG$73</definedName>
    <definedName name="Questionairy" localSheetId="5">'3 (Processed) plant products '!$A$1:$AK$676</definedName>
    <definedName name="Questionairy" localSheetId="6">'4 Livestock products'!$A$1:$AG$124</definedName>
    <definedName name="Questionairy" localSheetId="7">'5 6 Domestic Market and ImExpor'!$A$1:$AX$327</definedName>
    <definedName name="Questionairy">'3 (Processed) plant products '!$A$1:$AK$543</definedName>
    <definedName name="RowHeads" localSheetId="5">'3 (Processed) plant products '!$S$19:$T$543</definedName>
    <definedName name="RowHeads" localSheetId="6">'4 Livestock products'!$R$19:$S$124</definedName>
    <definedName name="RowHeads">#REF!</definedName>
    <definedName name="Title" localSheetId="5">'3 (Processed) plant products '!$S$16:$T$19</definedName>
    <definedName name="Title" localSheetId="6">'4 Livestock products'!$R$16:$S$18</definedName>
    <definedName name="Title" localSheetId="7">'5 6 Domestic Market and ImExpor'!$Q$16:$R$19</definedName>
    <definedName name="Title">#REF!</definedName>
  </definedNames>
  <calcPr calcId="152511"/>
</workbook>
</file>

<file path=xl/calcChain.xml><?xml version="1.0" encoding="utf-8"?>
<calcChain xmlns="http://schemas.openxmlformats.org/spreadsheetml/2006/main">
  <c r="U19" i="9" l="1"/>
  <c r="AA601" i="12" l="1"/>
  <c r="U47" i="14"/>
  <c r="T47" i="14"/>
  <c r="AT323" i="9"/>
  <c r="AS323" i="9"/>
  <c r="AR323" i="9"/>
  <c r="AQ323" i="9"/>
  <c r="AH323" i="9"/>
  <c r="AG323" i="9"/>
  <c r="AG315" i="9" s="1"/>
  <c r="AF323" i="9"/>
  <c r="AE323" i="9"/>
  <c r="AD323" i="9"/>
  <c r="AC323" i="9"/>
  <c r="AC315" i="9" s="1"/>
  <c r="AB323" i="9"/>
  <c r="AA323" i="9"/>
  <c r="Z323" i="9"/>
  <c r="Y323" i="9"/>
  <c r="Y315" i="9" s="1"/>
  <c r="X323" i="9"/>
  <c r="W323" i="9"/>
  <c r="V323" i="9"/>
  <c r="U323" i="9"/>
  <c r="T323" i="9"/>
  <c r="AT317" i="9"/>
  <c r="AS317" i="9"/>
  <c r="AR317" i="9"/>
  <c r="AQ317" i="9"/>
  <c r="AH317" i="9"/>
  <c r="AG317" i="9"/>
  <c r="AF317" i="9"/>
  <c r="AE317" i="9"/>
  <c r="AD317" i="9"/>
  <c r="AC317" i="9"/>
  <c r="AB317" i="9"/>
  <c r="AA317" i="9"/>
  <c r="Z317" i="9"/>
  <c r="Y317" i="9"/>
  <c r="X317" i="9"/>
  <c r="W317" i="9"/>
  <c r="V317" i="9"/>
  <c r="U317" i="9"/>
  <c r="U315" i="9" s="1"/>
  <c r="T317" i="9"/>
  <c r="T315" i="9" s="1"/>
  <c r="AS315" i="9"/>
  <c r="AH315" i="9"/>
  <c r="AB315" i="9"/>
  <c r="V315" i="9"/>
  <c r="AT310" i="9"/>
  <c r="AS310" i="9"/>
  <c r="AR310" i="9"/>
  <c r="AQ310" i="9"/>
  <c r="AH310" i="9"/>
  <c r="AG310" i="9"/>
  <c r="AF310" i="9"/>
  <c r="AE310" i="9"/>
  <c r="AD310" i="9"/>
  <c r="AC310" i="9"/>
  <c r="AB310" i="9"/>
  <c r="AA310" i="9"/>
  <c r="Z310" i="9"/>
  <c r="Y310" i="9"/>
  <c r="X310" i="9"/>
  <c r="W310" i="9"/>
  <c r="V310" i="9"/>
  <c r="U310" i="9"/>
  <c r="T310" i="9"/>
  <c r="AT303" i="9"/>
  <c r="AS303" i="9"/>
  <c r="AR303" i="9"/>
  <c r="AQ303" i="9"/>
  <c r="AH303" i="9"/>
  <c r="AG303" i="9"/>
  <c r="AF303" i="9"/>
  <c r="AE303" i="9"/>
  <c r="AD303" i="9"/>
  <c r="AC303" i="9"/>
  <c r="AB303" i="9"/>
  <c r="AA303" i="9"/>
  <c r="Z303" i="9"/>
  <c r="Y303" i="9"/>
  <c r="X303" i="9"/>
  <c r="W303" i="9"/>
  <c r="V303" i="9"/>
  <c r="U303" i="9"/>
  <c r="T303" i="9"/>
  <c r="AT297" i="9"/>
  <c r="AS297" i="9"/>
  <c r="AR297" i="9"/>
  <c r="AQ297" i="9"/>
  <c r="AH297" i="9"/>
  <c r="AH295" i="9" s="1"/>
  <c r="AG297" i="9"/>
  <c r="AF297" i="9"/>
  <c r="AE297" i="9"/>
  <c r="AD297" i="9"/>
  <c r="AC297" i="9"/>
  <c r="AB297" i="9"/>
  <c r="AA297" i="9"/>
  <c r="Z297" i="9"/>
  <c r="Y297" i="9"/>
  <c r="X297" i="9"/>
  <c r="W297" i="9"/>
  <c r="V297" i="9"/>
  <c r="U297" i="9"/>
  <c r="T297" i="9"/>
  <c r="U295" i="9"/>
  <c r="AT282" i="9"/>
  <c r="AS282" i="9"/>
  <c r="AR282" i="9"/>
  <c r="AQ282" i="9"/>
  <c r="AH282" i="9"/>
  <c r="AG282" i="9"/>
  <c r="AF282" i="9"/>
  <c r="AE282" i="9"/>
  <c r="AD282" i="9"/>
  <c r="AC282" i="9"/>
  <c r="AB282" i="9"/>
  <c r="AA282" i="9"/>
  <c r="Z282" i="9"/>
  <c r="Y282" i="9"/>
  <c r="X282" i="9"/>
  <c r="W282" i="9"/>
  <c r="V282" i="9"/>
  <c r="U282" i="9"/>
  <c r="T282" i="9"/>
  <c r="AT274" i="9"/>
  <c r="AS274" i="9"/>
  <c r="AR274" i="9"/>
  <c r="AQ274" i="9"/>
  <c r="AH274" i="9"/>
  <c r="AG274" i="9"/>
  <c r="AF274" i="9"/>
  <c r="AE274" i="9"/>
  <c r="AD274" i="9"/>
  <c r="AC274" i="9"/>
  <c r="AB274" i="9"/>
  <c r="AA274" i="9"/>
  <c r="Z274" i="9"/>
  <c r="Y274" i="9"/>
  <c r="X274" i="9"/>
  <c r="W274" i="9"/>
  <c r="V274" i="9"/>
  <c r="U274" i="9"/>
  <c r="T274" i="9"/>
  <c r="AT264" i="9"/>
  <c r="AS264" i="9"/>
  <c r="AR264" i="9"/>
  <c r="AQ264" i="9"/>
  <c r="AH264" i="9"/>
  <c r="AG264" i="9"/>
  <c r="AF264" i="9"/>
  <c r="AE264" i="9"/>
  <c r="AD264" i="9"/>
  <c r="AC264" i="9"/>
  <c r="AB264" i="9"/>
  <c r="AA264" i="9"/>
  <c r="Z264" i="9"/>
  <c r="Y264" i="9"/>
  <c r="X264" i="9"/>
  <c r="W264" i="9"/>
  <c r="V264" i="9"/>
  <c r="U264" i="9"/>
  <c r="T264" i="9"/>
  <c r="AT256" i="9"/>
  <c r="AS256" i="9"/>
  <c r="AR256" i="9"/>
  <c r="AQ256" i="9"/>
  <c r="AH256" i="9"/>
  <c r="AG256" i="9"/>
  <c r="AF256" i="9"/>
  <c r="AE256" i="9"/>
  <c r="AD256" i="9"/>
  <c r="AC256" i="9"/>
  <c r="AB256" i="9"/>
  <c r="AA256" i="9"/>
  <c r="Z256" i="9"/>
  <c r="Y256" i="9"/>
  <c r="X256" i="9"/>
  <c r="W256" i="9"/>
  <c r="V256" i="9"/>
  <c r="U256" i="9"/>
  <c r="T256" i="9"/>
  <c r="AT245" i="9"/>
  <c r="AS245" i="9"/>
  <c r="AR245" i="9"/>
  <c r="AQ245" i="9"/>
  <c r="AH245" i="9"/>
  <c r="AG245" i="9"/>
  <c r="AF245" i="9"/>
  <c r="AE245" i="9"/>
  <c r="AD245" i="9"/>
  <c r="AC245" i="9"/>
  <c r="AB245" i="9"/>
  <c r="AA245" i="9"/>
  <c r="Z245" i="9"/>
  <c r="Y245" i="9"/>
  <c r="X245" i="9"/>
  <c r="W245" i="9"/>
  <c r="V245" i="9"/>
  <c r="U245" i="9"/>
  <c r="T245" i="9"/>
  <c r="AT229" i="9"/>
  <c r="AT227" i="9" s="1"/>
  <c r="AS229" i="9"/>
  <c r="AR229" i="9"/>
  <c r="AR227" i="9" s="1"/>
  <c r="AQ229" i="9"/>
  <c r="AQ227" i="9" s="1"/>
  <c r="AH229" i="9"/>
  <c r="AH227" i="9" s="1"/>
  <c r="AG229" i="9"/>
  <c r="AG227" i="9" s="1"/>
  <c r="AF229" i="9"/>
  <c r="AF227" i="9" s="1"/>
  <c r="AE229" i="9"/>
  <c r="AE227" i="9" s="1"/>
  <c r="AD229" i="9"/>
  <c r="AD227" i="9" s="1"/>
  <c r="AC229" i="9"/>
  <c r="AC227" i="9" s="1"/>
  <c r="AB229" i="9"/>
  <c r="AB227" i="9" s="1"/>
  <c r="AA229" i="9"/>
  <c r="AA227" i="9" s="1"/>
  <c r="Z229" i="9"/>
  <c r="Z227" i="9" s="1"/>
  <c r="Y229" i="9"/>
  <c r="Y227" i="9" s="1"/>
  <c r="X229" i="9"/>
  <c r="X227" i="9" s="1"/>
  <c r="W229" i="9"/>
  <c r="W227" i="9" s="1"/>
  <c r="V229" i="9"/>
  <c r="V227" i="9" s="1"/>
  <c r="U229" i="9"/>
  <c r="U227" i="9" s="1"/>
  <c r="T229" i="9"/>
  <c r="T227" i="9" s="1"/>
  <c r="AS227" i="9"/>
  <c r="AT225" i="9"/>
  <c r="AS225" i="9"/>
  <c r="AR225" i="9"/>
  <c r="AQ225" i="9"/>
  <c r="AH225" i="9"/>
  <c r="AG225" i="9"/>
  <c r="AF225" i="9"/>
  <c r="AE225" i="9"/>
  <c r="AD225" i="9"/>
  <c r="AC225" i="9"/>
  <c r="AB225" i="9"/>
  <c r="AA225" i="9"/>
  <c r="Z225" i="9"/>
  <c r="Y225" i="9"/>
  <c r="X225" i="9"/>
  <c r="W225" i="9"/>
  <c r="V225" i="9"/>
  <c r="U225" i="9"/>
  <c r="T225" i="9"/>
  <c r="AT214" i="9"/>
  <c r="AS214" i="9"/>
  <c r="AR214" i="9"/>
  <c r="AQ214" i="9"/>
  <c r="AH214" i="9"/>
  <c r="AG214" i="9"/>
  <c r="AF214" i="9"/>
  <c r="AE214" i="9"/>
  <c r="AD214" i="9"/>
  <c r="AC214" i="9"/>
  <c r="AB214" i="9"/>
  <c r="AA214" i="9"/>
  <c r="Z214" i="9"/>
  <c r="Y214" i="9"/>
  <c r="X214" i="9"/>
  <c r="W214" i="9"/>
  <c r="V214" i="9"/>
  <c r="U214" i="9"/>
  <c r="T214" i="9"/>
  <c r="AT202" i="9"/>
  <c r="AS202" i="9"/>
  <c r="AR202" i="9"/>
  <c r="AQ202" i="9"/>
  <c r="AH202" i="9"/>
  <c r="AG202" i="9"/>
  <c r="AF202" i="9"/>
  <c r="AE202" i="9"/>
  <c r="AD202" i="9"/>
  <c r="AC202" i="9"/>
  <c r="AB202" i="9"/>
  <c r="AA202" i="9"/>
  <c r="Z202" i="9"/>
  <c r="Y202" i="9"/>
  <c r="X202" i="9"/>
  <c r="W202" i="9"/>
  <c r="V202" i="9"/>
  <c r="U202" i="9"/>
  <c r="T202" i="9"/>
  <c r="AT194" i="9"/>
  <c r="AS194" i="9"/>
  <c r="AR194" i="9"/>
  <c r="AQ194" i="9"/>
  <c r="AH194" i="9"/>
  <c r="AG194" i="9"/>
  <c r="AF194" i="9"/>
  <c r="AE194" i="9"/>
  <c r="AD194" i="9"/>
  <c r="AC194" i="9"/>
  <c r="AB194" i="9"/>
  <c r="AA194" i="9"/>
  <c r="Z194" i="9"/>
  <c r="Y194" i="9"/>
  <c r="X194" i="9"/>
  <c r="W194" i="9"/>
  <c r="V194" i="9"/>
  <c r="U194" i="9"/>
  <c r="T194" i="9"/>
  <c r="AT187" i="9"/>
  <c r="AS187" i="9"/>
  <c r="AR187" i="9"/>
  <c r="AQ187" i="9"/>
  <c r="AH187" i="9"/>
  <c r="AG187" i="9"/>
  <c r="AF187" i="9"/>
  <c r="AE187" i="9"/>
  <c r="AD187" i="9"/>
  <c r="AC187" i="9"/>
  <c r="AB187" i="9"/>
  <c r="AA187" i="9"/>
  <c r="Z187" i="9"/>
  <c r="Y187" i="9"/>
  <c r="X187" i="9"/>
  <c r="W187" i="9"/>
  <c r="V187" i="9"/>
  <c r="U187" i="9"/>
  <c r="T187" i="9"/>
  <c r="AT178" i="9"/>
  <c r="AS178" i="9"/>
  <c r="AR178" i="9"/>
  <c r="AQ178" i="9"/>
  <c r="AH178" i="9"/>
  <c r="AG178" i="9"/>
  <c r="AF178" i="9"/>
  <c r="AE178" i="9"/>
  <c r="AD178" i="9"/>
  <c r="AC178" i="9"/>
  <c r="AB178" i="9"/>
  <c r="AA178" i="9"/>
  <c r="Z178" i="9"/>
  <c r="Y178" i="9"/>
  <c r="X178" i="9"/>
  <c r="W178" i="9"/>
  <c r="V178" i="9"/>
  <c r="U178" i="9"/>
  <c r="T178" i="9"/>
  <c r="AT166" i="9"/>
  <c r="AS166" i="9"/>
  <c r="AR166" i="9"/>
  <c r="AQ166" i="9"/>
  <c r="AH166" i="9"/>
  <c r="AG166" i="9"/>
  <c r="AF166" i="9"/>
  <c r="AE166" i="9"/>
  <c r="AD166" i="9"/>
  <c r="AC166" i="9"/>
  <c r="AB166" i="9"/>
  <c r="AA166" i="9"/>
  <c r="Z166" i="9"/>
  <c r="Y166" i="9"/>
  <c r="X166" i="9"/>
  <c r="W166" i="9"/>
  <c r="V166" i="9"/>
  <c r="U166" i="9"/>
  <c r="T166" i="9"/>
  <c r="AD164" i="9"/>
  <c r="AT155" i="9"/>
  <c r="AS155" i="9"/>
  <c r="AR155" i="9"/>
  <c r="AQ155" i="9"/>
  <c r="AH155" i="9"/>
  <c r="AG155" i="9"/>
  <c r="AF155" i="9"/>
  <c r="AE155" i="9"/>
  <c r="AD155" i="9"/>
  <c r="AC155" i="9"/>
  <c r="AB155" i="9"/>
  <c r="AA155" i="9"/>
  <c r="Z155" i="9"/>
  <c r="Y155" i="9"/>
  <c r="X155" i="9"/>
  <c r="W155" i="9"/>
  <c r="V155" i="9"/>
  <c r="U155" i="9"/>
  <c r="T155" i="9"/>
  <c r="AT146" i="9"/>
  <c r="AS146" i="9"/>
  <c r="AR146" i="9"/>
  <c r="AQ146" i="9"/>
  <c r="AH146" i="9"/>
  <c r="AG146" i="9"/>
  <c r="AF146" i="9"/>
  <c r="AE146" i="9"/>
  <c r="AD146" i="9"/>
  <c r="AC146" i="9"/>
  <c r="AB146" i="9"/>
  <c r="AA146" i="9"/>
  <c r="Z146" i="9"/>
  <c r="Y146" i="9"/>
  <c r="X146" i="9"/>
  <c r="W146" i="9"/>
  <c r="V146" i="9"/>
  <c r="U146" i="9"/>
  <c r="T146" i="9"/>
  <c r="AT138" i="9"/>
  <c r="AS138" i="9"/>
  <c r="AR138" i="9"/>
  <c r="AQ138" i="9"/>
  <c r="AH138" i="9"/>
  <c r="AG138" i="9"/>
  <c r="AF138" i="9"/>
  <c r="AE138" i="9"/>
  <c r="AD138" i="9"/>
  <c r="AC138" i="9"/>
  <c r="AB138" i="9"/>
  <c r="AA138" i="9"/>
  <c r="Z138" i="9"/>
  <c r="Y138" i="9"/>
  <c r="X138" i="9"/>
  <c r="W138" i="9"/>
  <c r="V138" i="9"/>
  <c r="U138" i="9"/>
  <c r="T138" i="9"/>
  <c r="AT130" i="9"/>
  <c r="AS130" i="9"/>
  <c r="AR130" i="9"/>
  <c r="AQ130" i="9"/>
  <c r="AH130" i="9"/>
  <c r="AG130" i="9"/>
  <c r="AF130" i="9"/>
  <c r="AE130" i="9"/>
  <c r="AD130" i="9"/>
  <c r="AD129" i="9" s="1"/>
  <c r="AC130" i="9"/>
  <c r="AC129" i="9" s="1"/>
  <c r="AB130" i="9"/>
  <c r="AA130" i="9"/>
  <c r="Z130" i="9"/>
  <c r="Y130" i="9"/>
  <c r="X130" i="9"/>
  <c r="W130" i="9"/>
  <c r="V130" i="9"/>
  <c r="V129" i="9" s="1"/>
  <c r="U130" i="9"/>
  <c r="T130" i="9"/>
  <c r="AT129" i="9"/>
  <c r="AS129" i="9"/>
  <c r="AH129" i="9"/>
  <c r="AG129" i="9"/>
  <c r="Z129" i="9"/>
  <c r="Y129" i="9"/>
  <c r="U129" i="9"/>
  <c r="AT122" i="9"/>
  <c r="AS122" i="9"/>
  <c r="AR122" i="9"/>
  <c r="AR120" i="9" s="1"/>
  <c r="AQ122" i="9"/>
  <c r="AH122" i="9"/>
  <c r="AG122" i="9"/>
  <c r="AF122" i="9"/>
  <c r="AF120" i="9" s="1"/>
  <c r="AE122" i="9"/>
  <c r="AE120" i="9" s="1"/>
  <c r="AD122" i="9"/>
  <c r="AC122" i="9"/>
  <c r="AB122" i="9"/>
  <c r="AA122" i="9"/>
  <c r="AA120" i="9" s="1"/>
  <c r="Z122" i="9"/>
  <c r="Y122" i="9"/>
  <c r="X122" i="9"/>
  <c r="W122" i="9"/>
  <c r="W120" i="9" s="1"/>
  <c r="V122" i="9"/>
  <c r="U122" i="9"/>
  <c r="T122" i="9"/>
  <c r="AT120" i="9"/>
  <c r="AS120" i="9"/>
  <c r="AQ120" i="9"/>
  <c r="AH120" i="9"/>
  <c r="AG120" i="9"/>
  <c r="AD120" i="9"/>
  <c r="AC120" i="9"/>
  <c r="AB120" i="9"/>
  <c r="Z120" i="9"/>
  <c r="Y120" i="9"/>
  <c r="X120" i="9"/>
  <c r="V120" i="9"/>
  <c r="U120" i="9"/>
  <c r="T120" i="9"/>
  <c r="AT117" i="9"/>
  <c r="AS117" i="9"/>
  <c r="AR117" i="9"/>
  <c r="AQ117" i="9"/>
  <c r="AH117" i="9"/>
  <c r="AG117" i="9"/>
  <c r="AF117" i="9"/>
  <c r="AE117" i="9"/>
  <c r="AD117" i="9"/>
  <c r="AC117" i="9"/>
  <c r="AB117" i="9"/>
  <c r="AA117" i="9"/>
  <c r="Z117" i="9"/>
  <c r="Y117" i="9"/>
  <c r="X117" i="9"/>
  <c r="W117" i="9"/>
  <c r="V117" i="9"/>
  <c r="U117" i="9"/>
  <c r="T117" i="9"/>
  <c r="AT115" i="9"/>
  <c r="AS115" i="9"/>
  <c r="AR115" i="9"/>
  <c r="AQ115" i="9"/>
  <c r="AH115" i="9"/>
  <c r="AG115" i="9"/>
  <c r="AF115" i="9"/>
  <c r="AE115" i="9"/>
  <c r="AD115" i="9"/>
  <c r="AC115" i="9"/>
  <c r="AB115" i="9"/>
  <c r="AA115" i="9"/>
  <c r="Z115" i="9"/>
  <c r="Y115" i="9"/>
  <c r="X115" i="9"/>
  <c r="W115" i="9"/>
  <c r="V115" i="9"/>
  <c r="U115" i="9"/>
  <c r="T115" i="9"/>
  <c r="AT113" i="9"/>
  <c r="AS113" i="9"/>
  <c r="AR113" i="9"/>
  <c r="AQ113" i="9"/>
  <c r="AH113" i="9"/>
  <c r="AG113" i="9"/>
  <c r="AF113" i="9"/>
  <c r="AE113" i="9"/>
  <c r="AD113" i="9"/>
  <c r="AC113" i="9"/>
  <c r="AB113" i="9"/>
  <c r="AA113" i="9"/>
  <c r="Z113" i="9"/>
  <c r="Y113" i="9"/>
  <c r="X113" i="9"/>
  <c r="W113" i="9"/>
  <c r="V113" i="9"/>
  <c r="U113" i="9"/>
  <c r="T113" i="9"/>
  <c r="AT109" i="9"/>
  <c r="AS109" i="9"/>
  <c r="AR109" i="9"/>
  <c r="AQ109" i="9"/>
  <c r="AH109" i="9"/>
  <c r="AG109" i="9"/>
  <c r="AF109" i="9"/>
  <c r="AE109" i="9"/>
  <c r="AD109" i="9"/>
  <c r="AC109" i="9"/>
  <c r="AB109" i="9"/>
  <c r="AA109" i="9"/>
  <c r="Z109" i="9"/>
  <c r="Y109" i="9"/>
  <c r="X109" i="9"/>
  <c r="W109" i="9"/>
  <c r="V109" i="9"/>
  <c r="U109" i="9"/>
  <c r="T109" i="9"/>
  <c r="AT103" i="9"/>
  <c r="AS103" i="9"/>
  <c r="AR103" i="9"/>
  <c r="AQ103" i="9"/>
  <c r="AH103" i="9"/>
  <c r="AG103" i="9"/>
  <c r="AF103" i="9"/>
  <c r="AE103" i="9"/>
  <c r="AD103" i="9"/>
  <c r="AC103" i="9"/>
  <c r="AB103" i="9"/>
  <c r="AA103" i="9"/>
  <c r="Z103" i="9"/>
  <c r="Y103" i="9"/>
  <c r="X103" i="9"/>
  <c r="W103" i="9"/>
  <c r="V103" i="9"/>
  <c r="U103" i="9"/>
  <c r="T103" i="9"/>
  <c r="AT99" i="9"/>
  <c r="AS99" i="9"/>
  <c r="AR99" i="9"/>
  <c r="AQ99" i="9"/>
  <c r="AH99" i="9"/>
  <c r="AG99" i="9"/>
  <c r="AF99" i="9"/>
  <c r="AE99" i="9"/>
  <c r="AD99" i="9"/>
  <c r="AC99" i="9"/>
  <c r="AB99" i="9"/>
  <c r="AA99" i="9"/>
  <c r="Z99" i="9"/>
  <c r="Y99" i="9"/>
  <c r="X99" i="9"/>
  <c r="W99" i="9"/>
  <c r="V99" i="9"/>
  <c r="U99" i="9"/>
  <c r="T99" i="9"/>
  <c r="AT97" i="9"/>
  <c r="AS97" i="9"/>
  <c r="AR97" i="9"/>
  <c r="AQ97" i="9"/>
  <c r="AH97" i="9"/>
  <c r="AG97" i="9"/>
  <c r="AF97" i="9"/>
  <c r="AE97" i="9"/>
  <c r="AD97" i="9"/>
  <c r="AC97" i="9"/>
  <c r="AB97" i="9"/>
  <c r="AA97" i="9"/>
  <c r="Z97" i="9"/>
  <c r="Y97" i="9"/>
  <c r="X97" i="9"/>
  <c r="W97" i="9"/>
  <c r="V97" i="9"/>
  <c r="U97" i="9"/>
  <c r="T97" i="9"/>
  <c r="AT92" i="9"/>
  <c r="AT90" i="9" s="1"/>
  <c r="AS92" i="9"/>
  <c r="AR92" i="9"/>
  <c r="AQ92" i="9"/>
  <c r="AH92" i="9"/>
  <c r="AH90" i="9" s="1"/>
  <c r="AG92" i="9"/>
  <c r="AF92" i="9"/>
  <c r="AE92" i="9"/>
  <c r="AD92" i="9"/>
  <c r="AD90" i="9" s="1"/>
  <c r="AC92" i="9"/>
  <c r="AB92" i="9"/>
  <c r="AA92" i="9"/>
  <c r="Z92" i="9"/>
  <c r="Z90" i="9" s="1"/>
  <c r="Y92" i="9"/>
  <c r="X92" i="9"/>
  <c r="W92" i="9"/>
  <c r="V92" i="9"/>
  <c r="V90" i="9" s="1"/>
  <c r="U92" i="9"/>
  <c r="T92" i="9"/>
  <c r="AG90" i="9"/>
  <c r="Y90" i="9"/>
  <c r="AT87" i="9"/>
  <c r="AS87" i="9"/>
  <c r="AR87" i="9"/>
  <c r="AQ87" i="9"/>
  <c r="AH87" i="9"/>
  <c r="AG87" i="9"/>
  <c r="AF87" i="9"/>
  <c r="AE87" i="9"/>
  <c r="AD87" i="9"/>
  <c r="AC87" i="9"/>
  <c r="AB87" i="9"/>
  <c r="AA87" i="9"/>
  <c r="Z87" i="9"/>
  <c r="Y87" i="9"/>
  <c r="X87" i="9"/>
  <c r="W87" i="9"/>
  <c r="V87" i="9"/>
  <c r="U87" i="9"/>
  <c r="T87" i="9"/>
  <c r="AT85" i="9"/>
  <c r="AS85" i="9"/>
  <c r="AR85" i="9"/>
  <c r="AQ85" i="9"/>
  <c r="AH85" i="9"/>
  <c r="AG85" i="9"/>
  <c r="AF85" i="9"/>
  <c r="AE85" i="9"/>
  <c r="AD85" i="9"/>
  <c r="AC85" i="9"/>
  <c r="AB85" i="9"/>
  <c r="AA85" i="9"/>
  <c r="Z85" i="9"/>
  <c r="Y85" i="9"/>
  <c r="X85" i="9"/>
  <c r="W85" i="9"/>
  <c r="V85" i="9"/>
  <c r="U85" i="9"/>
  <c r="T85"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AT78" i="9"/>
  <c r="AS78" i="9"/>
  <c r="AR78" i="9"/>
  <c r="AQ78" i="9"/>
  <c r="AH78" i="9"/>
  <c r="AG78" i="9"/>
  <c r="AF78" i="9"/>
  <c r="AE78" i="9"/>
  <c r="AD78" i="9"/>
  <c r="AC78" i="9"/>
  <c r="AB78" i="9"/>
  <c r="AA78" i="9"/>
  <c r="Z78" i="9"/>
  <c r="Y78" i="9"/>
  <c r="X78" i="9"/>
  <c r="W78" i="9"/>
  <c r="V78" i="9"/>
  <c r="U78" i="9"/>
  <c r="T78" i="9"/>
  <c r="AT71" i="9"/>
  <c r="AS71" i="9"/>
  <c r="AR71" i="9"/>
  <c r="AQ71" i="9"/>
  <c r="AH71" i="9"/>
  <c r="AG71" i="9"/>
  <c r="AF71" i="9"/>
  <c r="AE71" i="9"/>
  <c r="AD71" i="9"/>
  <c r="AC71" i="9"/>
  <c r="AB71" i="9"/>
  <c r="AA71" i="9"/>
  <c r="Z71" i="9"/>
  <c r="Y71" i="9"/>
  <c r="X71" i="9"/>
  <c r="W71" i="9"/>
  <c r="V71" i="9"/>
  <c r="U71" i="9"/>
  <c r="T71" i="9"/>
  <c r="AT65" i="9"/>
  <c r="AS65" i="9"/>
  <c r="AR65" i="9"/>
  <c r="AQ65" i="9"/>
  <c r="AH65" i="9"/>
  <c r="AG65" i="9"/>
  <c r="AF65" i="9"/>
  <c r="AE65" i="9"/>
  <c r="AD65" i="9"/>
  <c r="AC65" i="9"/>
  <c r="AB65" i="9"/>
  <c r="AA65" i="9"/>
  <c r="Z65" i="9"/>
  <c r="Y65" i="9"/>
  <c r="X65" i="9"/>
  <c r="W65" i="9"/>
  <c r="V65" i="9"/>
  <c r="U65" i="9"/>
  <c r="T65" i="9"/>
  <c r="AT62" i="9"/>
  <c r="AT60" i="9" s="1"/>
  <c r="AS62" i="9"/>
  <c r="AR62" i="9"/>
  <c r="AQ62" i="9"/>
  <c r="AP62" i="9"/>
  <c r="AO62" i="9"/>
  <c r="AN62" i="9"/>
  <c r="AM62" i="9"/>
  <c r="AL62" i="9"/>
  <c r="AK62" i="9"/>
  <c r="AJ62" i="9"/>
  <c r="AI62" i="9"/>
  <c r="AH62" i="9"/>
  <c r="AH60" i="9" s="1"/>
  <c r="AG62" i="9"/>
  <c r="AF62" i="9"/>
  <c r="AE62" i="9"/>
  <c r="AD62" i="9"/>
  <c r="AD60" i="9" s="1"/>
  <c r="AC62" i="9"/>
  <c r="AB62" i="9"/>
  <c r="AA62" i="9"/>
  <c r="Z62" i="9"/>
  <c r="Y62" i="9"/>
  <c r="X62" i="9"/>
  <c r="W62" i="9"/>
  <c r="V62" i="9"/>
  <c r="V60" i="9" s="1"/>
  <c r="U62" i="9"/>
  <c r="T62" i="9"/>
  <c r="AT58" i="9"/>
  <c r="AS58" i="9"/>
  <c r="AR58" i="9"/>
  <c r="AQ58" i="9"/>
  <c r="AH58" i="9"/>
  <c r="AG58" i="9"/>
  <c r="AF58" i="9"/>
  <c r="AE58" i="9"/>
  <c r="AD58" i="9"/>
  <c r="AC58" i="9"/>
  <c r="AB58" i="9"/>
  <c r="AA58" i="9"/>
  <c r="Z58" i="9"/>
  <c r="Y58" i="9"/>
  <c r="X58" i="9"/>
  <c r="W58" i="9"/>
  <c r="V58" i="9"/>
  <c r="U58" i="9"/>
  <c r="T58" i="9"/>
  <c r="AT53" i="9"/>
  <c r="AS53" i="9"/>
  <c r="AR53" i="9"/>
  <c r="AQ53" i="9"/>
  <c r="AH53" i="9"/>
  <c r="AG53" i="9"/>
  <c r="AF53" i="9"/>
  <c r="AE53" i="9"/>
  <c r="AD53" i="9"/>
  <c r="AC53" i="9"/>
  <c r="AB53" i="9"/>
  <c r="AA53" i="9"/>
  <c r="Z53" i="9"/>
  <c r="Y53" i="9"/>
  <c r="X53" i="9"/>
  <c r="W53" i="9"/>
  <c r="V53" i="9"/>
  <c r="U53" i="9"/>
  <c r="T53" i="9"/>
  <c r="AT45" i="9"/>
  <c r="AS45" i="9"/>
  <c r="AR45" i="9"/>
  <c r="AQ45" i="9"/>
  <c r="AH45" i="9"/>
  <c r="AG45" i="9"/>
  <c r="AF45" i="9"/>
  <c r="AE45" i="9"/>
  <c r="AD45" i="9"/>
  <c r="AC45" i="9"/>
  <c r="AB45" i="9"/>
  <c r="AA45" i="9"/>
  <c r="Z45" i="9"/>
  <c r="Y45" i="9"/>
  <c r="X45" i="9"/>
  <c r="W45" i="9"/>
  <c r="V45" i="9"/>
  <c r="U45" i="9"/>
  <c r="T45" i="9"/>
  <c r="AT38" i="9"/>
  <c r="AS38" i="9"/>
  <c r="AR38" i="9"/>
  <c r="AQ38" i="9"/>
  <c r="AH38" i="9"/>
  <c r="AG38" i="9"/>
  <c r="AF38" i="9"/>
  <c r="AE38" i="9"/>
  <c r="AD38" i="9"/>
  <c r="AC38" i="9"/>
  <c r="AB38" i="9"/>
  <c r="AA38" i="9"/>
  <c r="Z38" i="9"/>
  <c r="Y38" i="9"/>
  <c r="X38" i="9"/>
  <c r="W38" i="9"/>
  <c r="V38" i="9"/>
  <c r="U38" i="9"/>
  <c r="T38" i="9"/>
  <c r="AT26" i="9"/>
  <c r="AT25" i="9" s="1"/>
  <c r="AS26" i="9"/>
  <c r="AS25" i="9" s="1"/>
  <c r="AR26" i="9"/>
  <c r="AQ26" i="9"/>
  <c r="AH26" i="9"/>
  <c r="AH25" i="9" s="1"/>
  <c r="AG26" i="9"/>
  <c r="AG25" i="9" s="1"/>
  <c r="AF26" i="9"/>
  <c r="AE26" i="9"/>
  <c r="AD26" i="9"/>
  <c r="AD25" i="9" s="1"/>
  <c r="AC26" i="9"/>
  <c r="AC25" i="9" s="1"/>
  <c r="AB26" i="9"/>
  <c r="AA26" i="9"/>
  <c r="Z26" i="9"/>
  <c r="Y26" i="9"/>
  <c r="Y25" i="9" s="1"/>
  <c r="X26" i="9"/>
  <c r="W26" i="9"/>
  <c r="V26" i="9"/>
  <c r="V25" i="9" s="1"/>
  <c r="U26" i="9"/>
  <c r="U25" i="9" s="1"/>
  <c r="T26" i="9"/>
  <c r="Z25" i="9"/>
  <c r="S323" i="9"/>
  <c r="S317" i="9"/>
  <c r="S310" i="9"/>
  <c r="S303" i="9"/>
  <c r="S297" i="9"/>
  <c r="S295" i="9" s="1"/>
  <c r="S282" i="9"/>
  <c r="S274" i="9"/>
  <c r="S264" i="9"/>
  <c r="S245" i="9"/>
  <c r="S256" i="9"/>
  <c r="S225" i="9"/>
  <c r="S214" i="9"/>
  <c r="S155" i="9"/>
  <c r="S146" i="9"/>
  <c r="S138" i="9"/>
  <c r="S130" i="9"/>
  <c r="S129" i="9" s="1"/>
  <c r="S122" i="9"/>
  <c r="S120" i="9" s="1"/>
  <c r="S117" i="9"/>
  <c r="S115" i="9"/>
  <c r="S113" i="9"/>
  <c r="S109" i="9"/>
  <c r="S103" i="9"/>
  <c r="S99" i="9"/>
  <c r="S97" i="9"/>
  <c r="S92" i="9"/>
  <c r="H342" i="9"/>
  <c r="H341" i="9"/>
  <c r="H340" i="9"/>
  <c r="H339" i="9"/>
  <c r="H338" i="9"/>
  <c r="H337" i="9"/>
  <c r="H336" i="9"/>
  <c r="H335" i="9"/>
  <c r="H334" i="9"/>
  <c r="H333" i="9"/>
  <c r="H332" i="9"/>
  <c r="H331" i="9"/>
  <c r="H330" i="9"/>
  <c r="H329" i="9"/>
  <c r="H328" i="9"/>
  <c r="H327" i="9"/>
  <c r="H326" i="9"/>
  <c r="H325" i="9"/>
  <c r="H324" i="9"/>
  <c r="H323" i="9"/>
  <c r="H322" i="9"/>
  <c r="H321" i="9"/>
  <c r="H320" i="9"/>
  <c r="H319" i="9"/>
  <c r="H318" i="9"/>
  <c r="H317" i="9"/>
  <c r="H316" i="9"/>
  <c r="H315" i="9"/>
  <c r="H314" i="9"/>
  <c r="H313" i="9"/>
  <c r="H312" i="9"/>
  <c r="H311" i="9"/>
  <c r="H310" i="9"/>
  <c r="H309" i="9"/>
  <c r="H308" i="9"/>
  <c r="H307" i="9"/>
  <c r="H306" i="9"/>
  <c r="H305" i="9"/>
  <c r="H304" i="9"/>
  <c r="H303" i="9"/>
  <c r="H302" i="9"/>
  <c r="H301" i="9"/>
  <c r="H300" i="9"/>
  <c r="H299" i="9"/>
  <c r="H298" i="9"/>
  <c r="H297" i="9"/>
  <c r="H296" i="9"/>
  <c r="H295" i="9"/>
  <c r="H294" i="9"/>
  <c r="H293" i="9"/>
  <c r="H292" i="9"/>
  <c r="H291" i="9"/>
  <c r="H290" i="9"/>
  <c r="H289" i="9"/>
  <c r="H288" i="9"/>
  <c r="H287" i="9"/>
  <c r="H286" i="9"/>
  <c r="H285" i="9"/>
  <c r="H284" i="9"/>
  <c r="H283" i="9"/>
  <c r="H282" i="9"/>
  <c r="H281" i="9"/>
  <c r="H280" i="9"/>
  <c r="H279" i="9"/>
  <c r="H278" i="9"/>
  <c r="H277" i="9"/>
  <c r="H276" i="9"/>
  <c r="H275" i="9"/>
  <c r="H274" i="9"/>
  <c r="H273" i="9"/>
  <c r="H272" i="9"/>
  <c r="H271" i="9"/>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S87" i="9"/>
  <c r="S85" i="9"/>
  <c r="S83" i="9"/>
  <c r="S78" i="9"/>
  <c r="S71" i="9"/>
  <c r="S65" i="9"/>
  <c r="S62" i="9"/>
  <c r="S58" i="9"/>
  <c r="AH23" i="9" l="1"/>
  <c r="AH164" i="9"/>
  <c r="T129" i="9"/>
  <c r="X129" i="9"/>
  <c r="AB129" i="9"/>
  <c r="AF129" i="9"/>
  <c r="AR129" i="9"/>
  <c r="Y295" i="9"/>
  <c r="AC295" i="9"/>
  <c r="AG295" i="9"/>
  <c r="AS295" i="9"/>
  <c r="Z295" i="9"/>
  <c r="S315" i="9"/>
  <c r="U164" i="9"/>
  <c r="Y164" i="9"/>
  <c r="AC164" i="9"/>
  <c r="AG164" i="9"/>
  <c r="AS164" i="9"/>
  <c r="AS128" i="9" s="1"/>
  <c r="V164" i="9"/>
  <c r="Z164" i="9"/>
  <c r="AT164" i="9"/>
  <c r="V295" i="9"/>
  <c r="AD295" i="9"/>
  <c r="AT295" i="9"/>
  <c r="X315" i="9"/>
  <c r="AF315" i="9"/>
  <c r="AR315" i="9"/>
  <c r="X25" i="9"/>
  <c r="Z60" i="9"/>
  <c r="W295" i="9"/>
  <c r="AA295" i="9"/>
  <c r="AE295" i="9"/>
  <c r="AQ295" i="9"/>
  <c r="Z315" i="9"/>
  <c r="AD315" i="9"/>
  <c r="AT315" i="9"/>
  <c r="U90" i="9"/>
  <c r="AC90" i="9"/>
  <c r="AS90" i="9"/>
  <c r="W315" i="9"/>
  <c r="AA315" i="9"/>
  <c r="AE315" i="9"/>
  <c r="AQ315" i="9"/>
  <c r="T295" i="9"/>
  <c r="X295" i="9"/>
  <c r="AB295" i="9"/>
  <c r="AF295" i="9"/>
  <c r="AR295" i="9"/>
  <c r="X164" i="9"/>
  <c r="X128" i="9" s="1"/>
  <c r="AF164" i="9"/>
  <c r="T164" i="9"/>
  <c r="T128" i="9" s="1"/>
  <c r="AB164" i="9"/>
  <c r="AR164" i="9"/>
  <c r="AR128" i="9" s="1"/>
  <c r="W164" i="9"/>
  <c r="AA164" i="9"/>
  <c r="AE164" i="9"/>
  <c r="AQ164" i="9"/>
  <c r="U128" i="9"/>
  <c r="Z128" i="9"/>
  <c r="AH128" i="9"/>
  <c r="AT128" i="9"/>
  <c r="V128" i="9"/>
  <c r="AC128" i="9"/>
  <c r="Y128" i="9"/>
  <c r="AG128" i="9"/>
  <c r="AD128" i="9"/>
  <c r="AF128" i="9"/>
  <c r="W129" i="9"/>
  <c r="AA129" i="9"/>
  <c r="AE129" i="9"/>
  <c r="AQ129" i="9"/>
  <c r="T90" i="9"/>
  <c r="X90" i="9"/>
  <c r="AB90" i="9"/>
  <c r="AF90" i="9"/>
  <c r="AR90" i="9"/>
  <c r="W90" i="9"/>
  <c r="AA90" i="9"/>
  <c r="AE90" i="9"/>
  <c r="AQ90" i="9"/>
  <c r="AH22" i="9"/>
  <c r="U60" i="9"/>
  <c r="U23" i="9" s="1"/>
  <c r="U22" i="9" s="1"/>
  <c r="Y60" i="9"/>
  <c r="AC60" i="9"/>
  <c r="AG60" i="9"/>
  <c r="AG23" i="9" s="1"/>
  <c r="AG22" i="9" s="1"/>
  <c r="AG20" i="9" s="1"/>
  <c r="AS60" i="9"/>
  <c r="AS23" i="9" s="1"/>
  <c r="AS22" i="9" s="1"/>
  <c r="W60" i="9"/>
  <c r="AA60" i="9"/>
  <c r="AE60" i="9"/>
  <c r="AQ60" i="9"/>
  <c r="T60" i="9"/>
  <c r="X60" i="9"/>
  <c r="AB60" i="9"/>
  <c r="AF60" i="9"/>
  <c r="AR60" i="9"/>
  <c r="Z23" i="9"/>
  <c r="Z22" i="9" s="1"/>
  <c r="AC23" i="9"/>
  <c r="AC22" i="9" s="1"/>
  <c r="V23" i="9"/>
  <c r="V22" i="9" s="1"/>
  <c r="AD23" i="9"/>
  <c r="AD22" i="9" s="1"/>
  <c r="AT23" i="9"/>
  <c r="AT22" i="9" s="1"/>
  <c r="Y23" i="9"/>
  <c r="Y22" i="9" s="1"/>
  <c r="T25" i="9"/>
  <c r="AB25" i="9"/>
  <c r="AF25" i="9"/>
  <c r="AR25" i="9"/>
  <c r="AR23" i="9" s="1"/>
  <c r="AR22" i="9" s="1"/>
  <c r="W25" i="9"/>
  <c r="W23" i="9" s="1"/>
  <c r="W22" i="9" s="1"/>
  <c r="AA25" i="9"/>
  <c r="AE25" i="9"/>
  <c r="AQ25" i="9"/>
  <c r="S90" i="9"/>
  <c r="S60" i="9"/>
  <c r="AF23" i="9" l="1"/>
  <c r="AF22" i="9" s="1"/>
  <c r="AB23" i="9"/>
  <c r="AB22" i="9" s="1"/>
  <c r="AB128" i="9"/>
  <c r="AS20" i="9"/>
  <c r="AQ128" i="9"/>
  <c r="AE128" i="9"/>
  <c r="AH20" i="9"/>
  <c r="AD20" i="9"/>
  <c r="AC20" i="9"/>
  <c r="Z20" i="9"/>
  <c r="AA128" i="9"/>
  <c r="AR20" i="9"/>
  <c r="V20" i="9"/>
  <c r="U20" i="9"/>
  <c r="W128" i="9"/>
  <c r="W20" i="9" s="1"/>
  <c r="Y20" i="9"/>
  <c r="AT20" i="9"/>
  <c r="AB20" i="9"/>
  <c r="AF20" i="9"/>
  <c r="X23" i="9"/>
  <c r="X22" i="9" s="1"/>
  <c r="X20" i="9" s="1"/>
  <c r="AE23" i="9"/>
  <c r="AE22" i="9" s="1"/>
  <c r="AE20" i="9" s="1"/>
  <c r="AQ23" i="9"/>
  <c r="AQ22" i="9" s="1"/>
  <c r="AQ20" i="9" s="1"/>
  <c r="AA23" i="9"/>
  <c r="AA22" i="9" s="1"/>
  <c r="T23" i="9"/>
  <c r="T22" i="9" s="1"/>
  <c r="T20" i="9" s="1"/>
  <c r="AA20" i="9" l="1"/>
  <c r="E152" i="9"/>
  <c r="O152" i="9"/>
  <c r="F152" i="9" s="1"/>
  <c r="O207" i="9"/>
  <c r="F207" i="9" s="1"/>
  <c r="E207" i="9"/>
  <c r="V330" i="9" l="1"/>
  <c r="Y330" i="9"/>
  <c r="AI59" i="9"/>
  <c r="AI58" i="9" s="1"/>
  <c r="AJ59" i="9"/>
  <c r="AJ58" i="9" s="1"/>
  <c r="AK59" i="9"/>
  <c r="AK58" i="9" s="1"/>
  <c r="AL59" i="9"/>
  <c r="AL58" i="9" s="1"/>
  <c r="G128" i="9"/>
  <c r="F128" i="9"/>
  <c r="E128" i="9"/>
  <c r="F84" i="9" l="1"/>
  <c r="F85" i="9"/>
  <c r="E84" i="9"/>
  <c r="E85" i="9"/>
  <c r="E87" i="9"/>
  <c r="F87" i="9"/>
  <c r="G87" i="9"/>
  <c r="E83" i="9"/>
  <c r="F83" i="9"/>
  <c r="G83" i="9"/>
  <c r="E78" i="9"/>
  <c r="F78" i="9"/>
  <c r="G78" i="9"/>
  <c r="E71" i="9"/>
  <c r="F71" i="9"/>
  <c r="G71" i="9"/>
  <c r="F65" i="9"/>
  <c r="E65" i="9"/>
  <c r="G65" i="9" s="1"/>
  <c r="G62" i="9"/>
  <c r="F62" i="9"/>
  <c r="E62" i="9"/>
  <c r="O22" i="9"/>
  <c r="F22" i="9" s="1"/>
  <c r="G22" i="9"/>
  <c r="E22" i="9"/>
  <c r="F131" i="9" l="1"/>
  <c r="E131" i="9"/>
  <c r="F130" i="9"/>
  <c r="E130" i="9"/>
  <c r="E146" i="9"/>
  <c r="O146" i="9"/>
  <c r="F146" i="9" s="1"/>
  <c r="AV146" i="9"/>
  <c r="AW146" i="9"/>
  <c r="AU146" i="9"/>
  <c r="R131" i="9"/>
  <c r="G130" i="9" l="1"/>
  <c r="F116" i="9"/>
  <c r="E115" i="9"/>
  <c r="G117" i="9"/>
  <c r="F117" i="9"/>
  <c r="E117" i="9"/>
  <c r="AX116" i="9"/>
  <c r="AW116" i="9"/>
  <c r="AV116" i="9"/>
  <c r="AU116" i="9"/>
  <c r="AP116" i="9"/>
  <c r="AP115" i="9" s="1"/>
  <c r="AO116" i="9"/>
  <c r="AO115" i="9" s="1"/>
  <c r="AN116" i="9"/>
  <c r="AN115" i="9" s="1"/>
  <c r="AM116" i="9"/>
  <c r="AM115" i="9" s="1"/>
  <c r="AL116" i="9"/>
  <c r="AL115" i="9" s="1"/>
  <c r="AK116" i="9"/>
  <c r="AK115" i="9" s="1"/>
  <c r="AJ116" i="9"/>
  <c r="AJ115" i="9" s="1"/>
  <c r="AI116" i="9"/>
  <c r="AI115" i="9" s="1"/>
  <c r="G116" i="9"/>
  <c r="E116" i="9"/>
  <c r="O115" i="9"/>
  <c r="F115" i="9" s="1"/>
  <c r="O113" i="9"/>
  <c r="F113" i="9" s="1"/>
  <c r="E113" i="9"/>
  <c r="AX114" i="9"/>
  <c r="AW114" i="9"/>
  <c r="AV114" i="9"/>
  <c r="AU114" i="9"/>
  <c r="AP114" i="9"/>
  <c r="AP113" i="9" s="1"/>
  <c r="AO114" i="9"/>
  <c r="AO113" i="9" s="1"/>
  <c r="AN114" i="9"/>
  <c r="AN113" i="9" s="1"/>
  <c r="AM114" i="9"/>
  <c r="AM113" i="9" s="1"/>
  <c r="AL114" i="9"/>
  <c r="AL113" i="9" s="1"/>
  <c r="AK114" i="9"/>
  <c r="AK113" i="9" s="1"/>
  <c r="AJ114" i="9"/>
  <c r="AJ113" i="9" s="1"/>
  <c r="AI114" i="9"/>
  <c r="AI113" i="9" s="1"/>
  <c r="G114" i="9"/>
  <c r="F114" i="9"/>
  <c r="E114" i="9"/>
  <c r="AX110" i="9"/>
  <c r="AW110" i="9"/>
  <c r="AV110" i="9"/>
  <c r="AU110" i="9"/>
  <c r="AP110" i="9"/>
  <c r="AO110" i="9"/>
  <c r="AN110" i="9"/>
  <c r="AM110" i="9"/>
  <c r="AL110" i="9"/>
  <c r="AK110" i="9"/>
  <c r="AJ110" i="9"/>
  <c r="AI110" i="9"/>
  <c r="E110" i="9"/>
  <c r="O109" i="9"/>
  <c r="F109" i="9" s="1"/>
  <c r="E109" i="9"/>
  <c r="E103" i="9"/>
  <c r="O103" i="9"/>
  <c r="F103" i="9" s="1"/>
  <c r="E104" i="9"/>
  <c r="AX104" i="9"/>
  <c r="AW104" i="9"/>
  <c r="AV104" i="9"/>
  <c r="AU104" i="9"/>
  <c r="AP104" i="9"/>
  <c r="AO104" i="9"/>
  <c r="AN104" i="9"/>
  <c r="AM104" i="9"/>
  <c r="AL104" i="9"/>
  <c r="AK104" i="9"/>
  <c r="AJ104" i="9"/>
  <c r="AI104" i="9"/>
  <c r="F90" i="9"/>
  <c r="E90" i="9"/>
  <c r="F91" i="9"/>
  <c r="E91" i="9"/>
  <c r="E102" i="9"/>
  <c r="AX102" i="9"/>
  <c r="AW102" i="9"/>
  <c r="AV102" i="9"/>
  <c r="AU102" i="9"/>
  <c r="AP102" i="9"/>
  <c r="AO102" i="9"/>
  <c r="AN102" i="9"/>
  <c r="AM102" i="9"/>
  <c r="AL102" i="9"/>
  <c r="AK102" i="9"/>
  <c r="AJ102" i="9"/>
  <c r="AI102" i="9"/>
  <c r="F102" i="9"/>
  <c r="AX100" i="9"/>
  <c r="AW100" i="9"/>
  <c r="AV100" i="9"/>
  <c r="AU100" i="9"/>
  <c r="AP100" i="9"/>
  <c r="AO100" i="9"/>
  <c r="AN100" i="9"/>
  <c r="AM100" i="9"/>
  <c r="AL100" i="9"/>
  <c r="AK100" i="9"/>
  <c r="AJ100" i="9"/>
  <c r="AI100" i="9"/>
  <c r="E100" i="9"/>
  <c r="F99" i="9"/>
  <c r="E99" i="9"/>
  <c r="AX98" i="9"/>
  <c r="AW98" i="9"/>
  <c r="AV98" i="9"/>
  <c r="AU98" i="9"/>
  <c r="AP98" i="9"/>
  <c r="AP97" i="9" s="1"/>
  <c r="AO98" i="9"/>
  <c r="AO97" i="9" s="1"/>
  <c r="AN98" i="9"/>
  <c r="AN97" i="9" s="1"/>
  <c r="AM98" i="9"/>
  <c r="AM97" i="9" s="1"/>
  <c r="AL98" i="9"/>
  <c r="AL97" i="9" s="1"/>
  <c r="AK98" i="9"/>
  <c r="AK97" i="9" s="1"/>
  <c r="AJ98" i="9"/>
  <c r="AJ97" i="9" s="1"/>
  <c r="AI98" i="9"/>
  <c r="AI97" i="9" s="1"/>
  <c r="E98" i="9"/>
  <c r="F97" i="9"/>
  <c r="E97" i="9"/>
  <c r="Q100" i="9"/>
  <c r="R110" i="9"/>
  <c r="Q104" i="9"/>
  <c r="R104" i="9"/>
  <c r="Q110" i="9"/>
  <c r="AX146" i="9" l="1"/>
  <c r="G115" i="9"/>
  <c r="G113" i="9"/>
  <c r="G90" i="9"/>
  <c r="G109" i="9"/>
  <c r="O110" i="9"/>
  <c r="F110" i="9" s="1"/>
  <c r="O104" i="9"/>
  <c r="F104" i="9" s="1"/>
  <c r="G103" i="9"/>
  <c r="G99" i="9"/>
  <c r="O100" i="9"/>
  <c r="F100" i="9" s="1"/>
  <c r="G100" i="9"/>
  <c r="G97" i="9"/>
  <c r="F98" i="9"/>
  <c r="G124" i="9"/>
  <c r="F124" i="9"/>
  <c r="E124" i="9"/>
  <c r="G25" i="9"/>
  <c r="F25" i="9"/>
  <c r="E25" i="9"/>
  <c r="F23" i="9"/>
  <c r="E23" i="9"/>
  <c r="AX24" i="9"/>
  <c r="AW24" i="9"/>
  <c r="AV24" i="9"/>
  <c r="AU24" i="9"/>
  <c r="AP24" i="9"/>
  <c r="AO24" i="9"/>
  <c r="AN24" i="9"/>
  <c r="AM24" i="9"/>
  <c r="AL24" i="9"/>
  <c r="AK24" i="9"/>
  <c r="AJ24" i="9"/>
  <c r="AI24" i="9"/>
  <c r="E24" i="9"/>
  <c r="F64" i="9"/>
  <c r="E64" i="9"/>
  <c r="G64" i="9" s="1"/>
  <c r="F63" i="9"/>
  <c r="E63" i="9"/>
  <c r="AI82" i="9"/>
  <c r="AX88" i="9"/>
  <c r="AW88" i="9"/>
  <c r="AV88" i="9"/>
  <c r="AU88" i="9"/>
  <c r="AP88" i="9"/>
  <c r="AP87" i="9" s="1"/>
  <c r="AO88" i="9"/>
  <c r="AO87" i="9" s="1"/>
  <c r="AN88" i="9"/>
  <c r="AN87" i="9" s="1"/>
  <c r="AM88" i="9"/>
  <c r="AM87" i="9" s="1"/>
  <c r="AL88" i="9"/>
  <c r="AL87" i="9" s="1"/>
  <c r="AK88" i="9"/>
  <c r="AK87" i="9" s="1"/>
  <c r="AJ88" i="9"/>
  <c r="AJ87" i="9" s="1"/>
  <c r="AI88" i="9"/>
  <c r="AI87" i="9" s="1"/>
  <c r="F88" i="9"/>
  <c r="E88" i="9"/>
  <c r="G88" i="9" s="1"/>
  <c r="F82" i="9"/>
  <c r="E82" i="9"/>
  <c r="F68" i="9"/>
  <c r="E68" i="9"/>
  <c r="F77" i="9"/>
  <c r="E77" i="9"/>
  <c r="G77" i="9" s="1"/>
  <c r="AX77" i="9"/>
  <c r="AW77" i="9"/>
  <c r="AV77" i="9"/>
  <c r="AU77" i="9"/>
  <c r="AP77" i="9"/>
  <c r="AO77" i="9"/>
  <c r="AN77" i="9"/>
  <c r="AM77" i="9"/>
  <c r="AL77" i="9"/>
  <c r="AK77" i="9"/>
  <c r="AJ77" i="9"/>
  <c r="AI77" i="9"/>
  <c r="Q93" i="9"/>
  <c r="R24" i="9"/>
  <c r="Q24" i="9"/>
  <c r="G24" i="9" l="1"/>
  <c r="G23" i="9"/>
  <c r="F24" i="9"/>
  <c r="E58" i="5"/>
  <c r="E53" i="5"/>
  <c r="E51" i="5"/>
  <c r="E49" i="5"/>
  <c r="E47" i="5"/>
  <c r="E45" i="5"/>
  <c r="E41" i="5"/>
  <c r="E38" i="5"/>
  <c r="I35" i="5"/>
  <c r="H35" i="5"/>
  <c r="G35" i="5"/>
  <c r="F35" i="5"/>
  <c r="I34" i="5"/>
  <c r="H34" i="5"/>
  <c r="G34" i="5"/>
  <c r="F34" i="5"/>
  <c r="I33" i="5"/>
  <c r="H33" i="5"/>
  <c r="G33" i="5"/>
  <c r="F33" i="5"/>
  <c r="I31" i="5"/>
  <c r="H31" i="5"/>
  <c r="G31" i="5"/>
  <c r="F31" i="5"/>
  <c r="AX59" i="9"/>
  <c r="AW59" i="9"/>
  <c r="AV59" i="9"/>
  <c r="AU59" i="9"/>
  <c r="AP59" i="9"/>
  <c r="AP58" i="9" s="1"/>
  <c r="AO59" i="9"/>
  <c r="AO58" i="9" s="1"/>
  <c r="AN59" i="9"/>
  <c r="AN58" i="9" s="1"/>
  <c r="AM59" i="9"/>
  <c r="AM58" i="9" s="1"/>
  <c r="O59" i="9"/>
  <c r="F59" i="9" s="1"/>
  <c r="G59" i="9"/>
  <c r="E59" i="9"/>
  <c r="O58" i="9"/>
  <c r="F58" i="9" s="1"/>
  <c r="G58" i="9"/>
  <c r="E58" i="9"/>
  <c r="AX127" i="9"/>
  <c r="AW127" i="9"/>
  <c r="AV127" i="9"/>
  <c r="AU127" i="9"/>
  <c r="AP127" i="9"/>
  <c r="AO127" i="9"/>
  <c r="AN127" i="9"/>
  <c r="AM127" i="9"/>
  <c r="AL127" i="9"/>
  <c r="AK127" i="9"/>
  <c r="AJ127" i="9"/>
  <c r="AI127" i="9"/>
  <c r="F127" i="9"/>
  <c r="G127" i="9"/>
  <c r="E127" i="9"/>
  <c r="AX126" i="9"/>
  <c r="AW126" i="9"/>
  <c r="AV126" i="9"/>
  <c r="AU126" i="9"/>
  <c r="AP126" i="9"/>
  <c r="AO126" i="9"/>
  <c r="AN126" i="9"/>
  <c r="AM126" i="9"/>
  <c r="AL126" i="9"/>
  <c r="AK126" i="9"/>
  <c r="AJ126" i="9"/>
  <c r="AI126" i="9"/>
  <c r="O126" i="9"/>
  <c r="F126" i="9" s="1"/>
  <c r="G126" i="9"/>
  <c r="E126" i="9"/>
  <c r="AX125" i="9"/>
  <c r="AW125" i="9"/>
  <c r="AV125" i="9"/>
  <c r="AU125" i="9"/>
  <c r="AP125" i="9"/>
  <c r="AO125" i="9"/>
  <c r="AN125" i="9"/>
  <c r="AM125" i="9"/>
  <c r="AL125" i="9"/>
  <c r="AK125" i="9"/>
  <c r="AJ125" i="9"/>
  <c r="AI125" i="9"/>
  <c r="O125" i="9"/>
  <c r="F125" i="9" s="1"/>
  <c r="G125" i="9"/>
  <c r="E125" i="9"/>
  <c r="AX123" i="9"/>
  <c r="AW123" i="9"/>
  <c r="AV123" i="9"/>
  <c r="AU123" i="9"/>
  <c r="AP123" i="9"/>
  <c r="AP122" i="9" s="1"/>
  <c r="AO123" i="9"/>
  <c r="AN123" i="9"/>
  <c r="AM123" i="9"/>
  <c r="AL123" i="9"/>
  <c r="AL122" i="9" s="1"/>
  <c r="AK123" i="9"/>
  <c r="AJ123" i="9"/>
  <c r="AJ122" i="9" s="1"/>
  <c r="AI123" i="9"/>
  <c r="F123" i="9"/>
  <c r="G123" i="9"/>
  <c r="E123" i="9"/>
  <c r="AX122" i="9"/>
  <c r="AU122" i="9"/>
  <c r="AW122" i="9"/>
  <c r="AV122" i="9"/>
  <c r="O122" i="9"/>
  <c r="F122" i="9" s="1"/>
  <c r="G122" i="9"/>
  <c r="E122" i="9"/>
  <c r="E92" i="9"/>
  <c r="G91" i="9" s="1"/>
  <c r="F92" i="9"/>
  <c r="E93" i="9"/>
  <c r="AK122" i="9" l="1"/>
  <c r="AN122" i="9"/>
  <c r="AO122" i="9"/>
  <c r="AI122" i="9"/>
  <c r="AM122" i="9"/>
  <c r="O93" i="9"/>
  <c r="F93" i="9" s="1"/>
  <c r="G92" i="9"/>
  <c r="AI93" i="9"/>
  <c r="AJ93" i="9"/>
  <c r="AK93" i="9"/>
  <c r="AL93" i="9"/>
  <c r="AM93" i="9"/>
  <c r="AN93" i="9"/>
  <c r="AO93" i="9"/>
  <c r="AP93" i="9"/>
  <c r="AU93" i="9"/>
  <c r="AV93" i="9"/>
  <c r="AW93" i="9"/>
  <c r="AX93" i="9"/>
  <c r="E105" i="9"/>
  <c r="G93" i="9" s="1"/>
  <c r="O105" i="9"/>
  <c r="F105" i="9" s="1"/>
  <c r="AI105" i="9"/>
  <c r="AJ105" i="9"/>
  <c r="AK105" i="9"/>
  <c r="AL105" i="9"/>
  <c r="AM105" i="9"/>
  <c r="AN105" i="9"/>
  <c r="AO105" i="9"/>
  <c r="AP105" i="9"/>
  <c r="AU105" i="9"/>
  <c r="AV105" i="9"/>
  <c r="AW105" i="9"/>
  <c r="AX105" i="9"/>
  <c r="U2" i="14" l="1"/>
  <c r="U69" i="14"/>
  <c r="U67" i="14"/>
  <c r="U64" i="14"/>
  <c r="U62" i="14"/>
  <c r="U51" i="14"/>
  <c r="U42" i="14"/>
  <c r="U37" i="14"/>
  <c r="U21" i="14"/>
  <c r="U15" i="14"/>
  <c r="U14" i="14"/>
  <c r="U13" i="14"/>
  <c r="U12" i="14"/>
  <c r="U7" i="14"/>
  <c r="U6" i="14" s="1"/>
  <c r="U4" i="14"/>
  <c r="W84" i="14"/>
  <c r="V84" i="14"/>
  <c r="H84" i="14"/>
  <c r="H124" i="14"/>
  <c r="H123" i="14"/>
  <c r="H122" i="14"/>
  <c r="H121" i="14"/>
  <c r="H120" i="14"/>
  <c r="H119" i="14"/>
  <c r="H118" i="14"/>
  <c r="H117" i="14"/>
  <c r="H116" i="14"/>
  <c r="H115" i="14"/>
  <c r="H114" i="14"/>
  <c r="H113" i="14"/>
  <c r="H112" i="14"/>
  <c r="H111" i="14"/>
  <c r="H110" i="14"/>
  <c r="H109" i="14"/>
  <c r="H108" i="14"/>
  <c r="H107" i="14"/>
  <c r="H106" i="14"/>
  <c r="H105" i="14"/>
  <c r="H104" i="14"/>
  <c r="H103" i="14"/>
  <c r="H102" i="14"/>
  <c r="H101" i="14"/>
  <c r="H100" i="14"/>
  <c r="H99" i="14"/>
  <c r="H98" i="14"/>
  <c r="H97" i="14"/>
  <c r="H96" i="14"/>
  <c r="H95" i="14"/>
  <c r="H94" i="14"/>
  <c r="H93" i="14"/>
  <c r="H92" i="14"/>
  <c r="H91" i="14"/>
  <c r="H90" i="14"/>
  <c r="H89" i="14"/>
  <c r="H88" i="14"/>
  <c r="H87" i="14"/>
  <c r="H86" i="14"/>
  <c r="H85" i="14"/>
  <c r="H83" i="14"/>
  <c r="H82" i="14"/>
  <c r="H81" i="14"/>
  <c r="H80" i="14"/>
  <c r="H79" i="14"/>
  <c r="H78" i="14"/>
  <c r="H77" i="14"/>
  <c r="H76" i="14"/>
  <c r="H75" i="14"/>
  <c r="H74" i="14"/>
  <c r="E84" i="14"/>
  <c r="E85" i="14"/>
  <c r="E86" i="14"/>
  <c r="E87" i="14"/>
  <c r="E88" i="14"/>
  <c r="E89" i="14"/>
  <c r="E90" i="14"/>
  <c r="E91" i="14"/>
  <c r="E92" i="14"/>
  <c r="E93" i="14"/>
  <c r="E94" i="14"/>
  <c r="H73" i="14"/>
  <c r="H72" i="14"/>
  <c r="H71" i="14"/>
  <c r="H70" i="14"/>
  <c r="H69" i="14"/>
  <c r="H68" i="14"/>
  <c r="H67" i="14"/>
  <c r="H66" i="14"/>
  <c r="H65" i="14"/>
  <c r="H64" i="14"/>
  <c r="H63" i="14"/>
  <c r="H62" i="14"/>
  <c r="H61" i="14"/>
  <c r="H60" i="14"/>
  <c r="H59" i="14"/>
  <c r="H58" i="14"/>
  <c r="H57" i="14"/>
  <c r="H56" i="14"/>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H29" i="14"/>
  <c r="H28" i="14"/>
  <c r="H27" i="14"/>
  <c r="H26" i="14"/>
  <c r="H25" i="14"/>
  <c r="H24" i="14"/>
  <c r="H23" i="14"/>
  <c r="H22" i="14"/>
  <c r="H21" i="14"/>
  <c r="H19" i="14"/>
  <c r="AC4"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27" i="12"/>
  <c r="H21" i="12"/>
  <c r="H22" i="12"/>
  <c r="H23" i="12"/>
  <c r="H24" i="12"/>
  <c r="H25" i="12"/>
  <c r="H20" i="12"/>
  <c r="X266" i="12"/>
  <c r="AA646" i="12"/>
  <c r="Z646" i="12"/>
  <c r="Y646" i="12"/>
  <c r="X646" i="12"/>
  <c r="W646" i="12"/>
  <c r="V646" i="12"/>
  <c r="U646" i="12"/>
  <c r="AA638" i="12"/>
  <c r="Z638" i="12"/>
  <c r="Y638" i="12"/>
  <c r="X638" i="12"/>
  <c r="W638" i="12"/>
  <c r="V638" i="12"/>
  <c r="U638" i="12"/>
  <c r="AA630" i="12"/>
  <c r="Z630" i="12"/>
  <c r="Y630" i="12"/>
  <c r="X630" i="12"/>
  <c r="W630" i="12"/>
  <c r="V630" i="12"/>
  <c r="U630" i="12"/>
  <c r="AA619" i="12"/>
  <c r="Z619" i="12"/>
  <c r="Y619" i="12"/>
  <c r="X619" i="12"/>
  <c r="W619" i="12"/>
  <c r="V619" i="12"/>
  <c r="U619" i="12"/>
  <c r="AA611" i="12"/>
  <c r="Z611" i="12"/>
  <c r="Y611" i="12"/>
  <c r="X611" i="12"/>
  <c r="W611" i="12"/>
  <c r="V611" i="12"/>
  <c r="U611" i="12"/>
  <c r="Z601" i="12"/>
  <c r="Y601" i="12"/>
  <c r="X601" i="12"/>
  <c r="W601" i="12"/>
  <c r="V601" i="12"/>
  <c r="U601" i="12"/>
  <c r="AT338" i="9"/>
  <c r="AS338" i="9"/>
  <c r="AR338" i="9"/>
  <c r="AQ338" i="9"/>
  <c r="AH338" i="9"/>
  <c r="AG338" i="9"/>
  <c r="AF338" i="9"/>
  <c r="AE338" i="9"/>
  <c r="AD338" i="9"/>
  <c r="AC338" i="9"/>
  <c r="AB338" i="9"/>
  <c r="AA338" i="9"/>
  <c r="Z338" i="9"/>
  <c r="X338" i="9"/>
  <c r="W338" i="9"/>
  <c r="AT332" i="9"/>
  <c r="AS332" i="9"/>
  <c r="AR332" i="9"/>
  <c r="AQ332" i="9"/>
  <c r="AH332" i="9"/>
  <c r="AG332" i="9"/>
  <c r="AF332" i="9"/>
  <c r="AE332" i="9"/>
  <c r="AD332" i="9"/>
  <c r="AC332" i="9"/>
  <c r="AA332" i="9"/>
  <c r="AB332" i="9"/>
  <c r="Z332" i="9"/>
  <c r="X332" i="9"/>
  <c r="W332" i="9"/>
  <c r="E638" i="12"/>
  <c r="E639" i="12"/>
  <c r="E640" i="12"/>
  <c r="E641" i="12"/>
  <c r="E642" i="12"/>
  <c r="E643" i="12"/>
  <c r="E644" i="12"/>
  <c r="E645" i="12"/>
  <c r="E646" i="12"/>
  <c r="E647" i="12"/>
  <c r="E648" i="12"/>
  <c r="E649" i="12"/>
  <c r="E650" i="12"/>
  <c r="E651" i="12"/>
  <c r="E652" i="12"/>
  <c r="E653" i="12"/>
  <c r="E654" i="12"/>
  <c r="E655" i="12"/>
  <c r="E656" i="12"/>
  <c r="E657" i="12"/>
  <c r="E658" i="12"/>
  <c r="E659" i="12"/>
  <c r="G644" i="12"/>
  <c r="G658" i="12"/>
  <c r="O638" i="12"/>
  <c r="F638" i="12"/>
  <c r="O640" i="12"/>
  <c r="F640" i="12" s="1"/>
  <c r="O641" i="12"/>
  <c r="F641" i="12" s="1"/>
  <c r="O642" i="12"/>
  <c r="F642" i="12" s="1"/>
  <c r="O643" i="12"/>
  <c r="F643" i="12" s="1"/>
  <c r="O644" i="12"/>
  <c r="F644" i="12" s="1"/>
  <c r="O645" i="12"/>
  <c r="F645" i="12" s="1"/>
  <c r="O646" i="12"/>
  <c r="F646" i="12" s="1"/>
  <c r="O648" i="12"/>
  <c r="F648" i="12"/>
  <c r="O649" i="12"/>
  <c r="F649" i="12" s="1"/>
  <c r="O650" i="12"/>
  <c r="F650" i="12" s="1"/>
  <c r="O651" i="12"/>
  <c r="F651" i="12" s="1"/>
  <c r="O652" i="12"/>
  <c r="F652" i="12" s="1"/>
  <c r="O653" i="12"/>
  <c r="F653" i="12" s="1"/>
  <c r="O654" i="12"/>
  <c r="F654" i="12" s="1"/>
  <c r="O655" i="12"/>
  <c r="F655" i="12" s="1"/>
  <c r="O656" i="12"/>
  <c r="F656" i="12"/>
  <c r="O657" i="12"/>
  <c r="F657" i="12" s="1"/>
  <c r="O658" i="12"/>
  <c r="F658" i="12" s="1"/>
  <c r="O659" i="12"/>
  <c r="F659" i="12" s="1"/>
  <c r="E601" i="12"/>
  <c r="E602" i="12"/>
  <c r="E603" i="12"/>
  <c r="E604" i="12"/>
  <c r="E605" i="12"/>
  <c r="E606" i="12"/>
  <c r="E607" i="12"/>
  <c r="E608" i="12"/>
  <c r="E609" i="12"/>
  <c r="E610" i="12"/>
  <c r="G609" i="12"/>
  <c r="O601" i="12"/>
  <c r="F601" i="12" s="1"/>
  <c r="O603" i="12"/>
  <c r="F603" i="12" s="1"/>
  <c r="O604" i="12"/>
  <c r="F604" i="12"/>
  <c r="O605" i="12"/>
  <c r="F605" i="12" s="1"/>
  <c r="O606" i="12"/>
  <c r="F606" i="12" s="1"/>
  <c r="O607" i="12"/>
  <c r="F607" i="12" s="1"/>
  <c r="O608" i="12"/>
  <c r="F608" i="12" s="1"/>
  <c r="O609" i="12"/>
  <c r="F609" i="12" s="1"/>
  <c r="O610" i="12"/>
  <c r="F610" i="12" s="1"/>
  <c r="E630" i="12"/>
  <c r="E631" i="12"/>
  <c r="E632" i="12"/>
  <c r="E633" i="12"/>
  <c r="E634" i="12"/>
  <c r="E635" i="12"/>
  <c r="E636" i="12"/>
  <c r="E637" i="12"/>
  <c r="G636" i="12"/>
  <c r="O630" i="12"/>
  <c r="F630" i="12" s="1"/>
  <c r="O632" i="12"/>
  <c r="F632" i="12" s="1"/>
  <c r="O633" i="12"/>
  <c r="F633" i="12" s="1"/>
  <c r="O634" i="12"/>
  <c r="F634" i="12" s="1"/>
  <c r="O635" i="12"/>
  <c r="F635" i="12" s="1"/>
  <c r="O636" i="12"/>
  <c r="F636" i="12" s="1"/>
  <c r="O637" i="12"/>
  <c r="F637" i="12" s="1"/>
  <c r="E619" i="12"/>
  <c r="E620" i="12"/>
  <c r="E621" i="12"/>
  <c r="E622" i="12"/>
  <c r="E623" i="12"/>
  <c r="E624" i="12"/>
  <c r="E625" i="12"/>
  <c r="E626" i="12"/>
  <c r="E627" i="12"/>
  <c r="E628" i="12"/>
  <c r="E629" i="12"/>
  <c r="G628" i="12"/>
  <c r="O619" i="12"/>
  <c r="F619" i="12"/>
  <c r="O621" i="12"/>
  <c r="F621" i="12" s="1"/>
  <c r="O622" i="12"/>
  <c r="F622" i="12" s="1"/>
  <c r="O623" i="12"/>
  <c r="F623" i="12" s="1"/>
  <c r="O624" i="12"/>
  <c r="F624" i="12" s="1"/>
  <c r="O625" i="12"/>
  <c r="F625" i="12" s="1"/>
  <c r="O626" i="12"/>
  <c r="F626" i="12" s="1"/>
  <c r="O627" i="12"/>
  <c r="F627" i="12" s="1"/>
  <c r="O628" i="12"/>
  <c r="F628" i="12"/>
  <c r="O629" i="12"/>
  <c r="F629" i="12" s="1"/>
  <c r="O611" i="12"/>
  <c r="F611" i="12" s="1"/>
  <c r="O613" i="12"/>
  <c r="F613" i="12" s="1"/>
  <c r="O614" i="12"/>
  <c r="F614" i="12" s="1"/>
  <c r="O615" i="12"/>
  <c r="F615" i="12" s="1"/>
  <c r="O616" i="12"/>
  <c r="F616" i="12" s="1"/>
  <c r="O617" i="12"/>
  <c r="F617" i="12" s="1"/>
  <c r="O618" i="12"/>
  <c r="F618" i="12"/>
  <c r="O580" i="12"/>
  <c r="O576" i="12"/>
  <c r="F576" i="12" s="1"/>
  <c r="O577" i="12"/>
  <c r="F577" i="12" s="1"/>
  <c r="E577" i="12"/>
  <c r="G617" i="12"/>
  <c r="E611" i="12"/>
  <c r="E612" i="12"/>
  <c r="E613" i="12"/>
  <c r="E614" i="12"/>
  <c r="E615" i="12"/>
  <c r="E616" i="12"/>
  <c r="E617" i="12"/>
  <c r="E618" i="12"/>
  <c r="W485" i="12"/>
  <c r="W484" i="12"/>
  <c r="W483" i="12"/>
  <c r="W85" i="12"/>
  <c r="W87" i="12"/>
  <c r="W33" i="12"/>
  <c r="X472" i="12"/>
  <c r="X462" i="12"/>
  <c r="X455" i="12"/>
  <c r="X453" i="12" s="1"/>
  <c r="X440" i="12"/>
  <c r="X432" i="12"/>
  <c r="X420" i="12"/>
  <c r="X414" i="12"/>
  <c r="X407" i="12"/>
  <c r="X401" i="12"/>
  <c r="X392" i="12"/>
  <c r="X385" i="12"/>
  <c r="X379" i="12"/>
  <c r="X363" i="12"/>
  <c r="X351" i="12"/>
  <c r="X343" i="12"/>
  <c r="X341" i="12"/>
  <c r="X310" i="12"/>
  <c r="X306" i="12"/>
  <c r="X297" i="12"/>
  <c r="W283" i="12"/>
  <c r="X284" i="12"/>
  <c r="X272" i="12"/>
  <c r="X260" i="12"/>
  <c r="X251" i="12"/>
  <c r="X241" i="12"/>
  <c r="X225" i="12"/>
  <c r="X210" i="12"/>
  <c r="X192" i="12"/>
  <c r="X178" i="12"/>
  <c r="X165" i="12"/>
  <c r="X153" i="12"/>
  <c r="X145" i="12"/>
  <c r="X138" i="12"/>
  <c r="X129" i="12"/>
  <c r="X111" i="12"/>
  <c r="X107" i="12" s="1"/>
  <c r="X86" i="12"/>
  <c r="X84" i="12"/>
  <c r="X67" i="12"/>
  <c r="X27" i="12"/>
  <c r="X26" i="12" s="1"/>
  <c r="X24" i="12" s="1"/>
  <c r="W30" i="12"/>
  <c r="W29" i="12"/>
  <c r="W28" i="12"/>
  <c r="X15" i="12"/>
  <c r="X14" i="12"/>
  <c r="X13" i="12"/>
  <c r="X12" i="12"/>
  <c r="X7" i="12"/>
  <c r="X6" i="12" s="1"/>
  <c r="X4" i="12"/>
  <c r="X2" i="12"/>
  <c r="IV17" i="9"/>
  <c r="IU17" i="9"/>
  <c r="IT17" i="9"/>
  <c r="IS17" i="9"/>
  <c r="IR17" i="9"/>
  <c r="IQ17" i="9"/>
  <c r="IP17" i="9"/>
  <c r="IO17" i="9"/>
  <c r="IN17" i="9"/>
  <c r="IM17" i="9"/>
  <c r="IL17" i="9"/>
  <c r="IK17" i="9"/>
  <c r="IJ17" i="9"/>
  <c r="II17" i="9"/>
  <c r="IH17" i="9"/>
  <c r="IG17" i="9"/>
  <c r="IF17" i="9"/>
  <c r="IE17" i="9"/>
  <c r="ID17" i="9"/>
  <c r="IC17" i="9"/>
  <c r="IB17" i="9"/>
  <c r="IA17" i="9"/>
  <c r="HZ17" i="9"/>
  <c r="HY17" i="9"/>
  <c r="HX17" i="9"/>
  <c r="HW17" i="9"/>
  <c r="HV17" i="9"/>
  <c r="HU17" i="9"/>
  <c r="HT17" i="9"/>
  <c r="HS17" i="9"/>
  <c r="HR17" i="9"/>
  <c r="HQ17" i="9"/>
  <c r="HP17" i="9"/>
  <c r="HO17" i="9"/>
  <c r="HN17" i="9"/>
  <c r="HM17" i="9"/>
  <c r="HL17" i="9"/>
  <c r="HK17" i="9"/>
  <c r="HJ17" i="9"/>
  <c r="HI17" i="9"/>
  <c r="HH17" i="9"/>
  <c r="HG17" i="9"/>
  <c r="HF17" i="9"/>
  <c r="HE17" i="9"/>
  <c r="HD17" i="9"/>
  <c r="HC17" i="9"/>
  <c r="HB17" i="9"/>
  <c r="HA17" i="9"/>
  <c r="GZ17" i="9"/>
  <c r="GY17" i="9"/>
  <c r="GX17" i="9"/>
  <c r="GW17" i="9"/>
  <c r="GV17" i="9"/>
  <c r="GU17" i="9"/>
  <c r="GT17" i="9"/>
  <c r="GS17" i="9"/>
  <c r="GR17" i="9"/>
  <c r="GQ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M17" i="9"/>
  <c r="EL17" i="9"/>
  <c r="EK17" i="9"/>
  <c r="EJ17" i="9"/>
  <c r="EI17" i="9"/>
  <c r="EH17" i="9"/>
  <c r="EG17" i="9"/>
  <c r="EF17" i="9"/>
  <c r="EE17" i="9"/>
  <c r="ED17" i="9"/>
  <c r="EC17" i="9"/>
  <c r="EB17" i="9"/>
  <c r="EA17" i="9"/>
  <c r="DZ17" i="9"/>
  <c r="DY17" i="9"/>
  <c r="DX17" i="9"/>
  <c r="DW17" i="9"/>
  <c r="DV17" i="9"/>
  <c r="DU17" i="9"/>
  <c r="DT17" i="9"/>
  <c r="DS17" i="9"/>
  <c r="DR17" i="9"/>
  <c r="DQ17" i="9"/>
  <c r="DP17" i="9"/>
  <c r="DO17" i="9"/>
  <c r="DN17" i="9"/>
  <c r="DM17" i="9"/>
  <c r="DL17" i="9"/>
  <c r="DK17" i="9"/>
  <c r="DJ17" i="9"/>
  <c r="DI17" i="9"/>
  <c r="DH17" i="9"/>
  <c r="DG17" i="9"/>
  <c r="DF17" i="9"/>
  <c r="DE17" i="9"/>
  <c r="DD17" i="9"/>
  <c r="DC17" i="9"/>
  <c r="DB17" i="9"/>
  <c r="DA17" i="9"/>
  <c r="CZ17" i="9"/>
  <c r="CY17" i="9"/>
  <c r="CX17" i="9"/>
  <c r="CW17" i="9"/>
  <c r="CV17" i="9"/>
  <c r="CU17" i="9"/>
  <c r="CT17" i="9"/>
  <c r="CS17" i="9"/>
  <c r="CR17" i="9"/>
  <c r="CQ17" i="9"/>
  <c r="CP17" i="9"/>
  <c r="CO17" i="9"/>
  <c r="CN17" i="9"/>
  <c r="CM17" i="9"/>
  <c r="CL17" i="9"/>
  <c r="CK17" i="9"/>
  <c r="CJ17" i="9"/>
  <c r="CI17" i="9"/>
  <c r="CH17" i="9"/>
  <c r="CG17" i="9"/>
  <c r="AX17" i="9"/>
  <c r="AW17" i="9"/>
  <c r="AV17" i="9"/>
  <c r="AU17" i="9"/>
  <c r="AP17" i="9"/>
  <c r="AO17" i="9"/>
  <c r="AN17" i="9"/>
  <c r="AM17" i="9"/>
  <c r="AL17" i="9"/>
  <c r="AK17" i="9"/>
  <c r="AJ17" i="9"/>
  <c r="AI17" i="9"/>
  <c r="Q17" i="9"/>
  <c r="P17" i="9"/>
  <c r="O17" i="9"/>
  <c r="N17" i="9"/>
  <c r="M17" i="9"/>
  <c r="L17" i="9"/>
  <c r="K17" i="9"/>
  <c r="J17" i="9"/>
  <c r="I17" i="9"/>
  <c r="H17" i="9"/>
  <c r="G17" i="9"/>
  <c r="F17" i="9"/>
  <c r="E17" i="9"/>
  <c r="D17" i="9"/>
  <c r="C17" i="9"/>
  <c r="B17" i="9"/>
  <c r="A17" i="9"/>
  <c r="AQ18" i="9"/>
  <c r="W43" i="12"/>
  <c r="W42" i="12"/>
  <c r="W48" i="12"/>
  <c r="W49" i="12"/>
  <c r="Z19" i="12"/>
  <c r="Z672" i="12"/>
  <c r="Z666" i="12"/>
  <c r="Z660" i="12"/>
  <c r="Z594" i="12"/>
  <c r="Z588" i="12"/>
  <c r="Z578" i="12"/>
  <c r="Z564" i="12"/>
  <c r="Z555" i="12"/>
  <c r="Z547" i="12"/>
  <c r="Z531" i="12"/>
  <c r="Z523" i="12"/>
  <c r="Z509" i="12"/>
  <c r="Z495" i="12"/>
  <c r="Z486" i="12"/>
  <c r="Z477" i="12"/>
  <c r="Z472" i="12"/>
  <c r="Z462" i="12"/>
  <c r="Z455" i="12"/>
  <c r="Z453" i="12" s="1"/>
  <c r="Z440" i="12"/>
  <c r="Z432" i="12"/>
  <c r="Z420" i="12"/>
  <c r="Z414" i="12"/>
  <c r="Z407" i="12"/>
  <c r="Z401" i="12"/>
  <c r="Z392" i="12"/>
  <c r="Z385" i="12"/>
  <c r="Z379" i="12"/>
  <c r="Z363" i="12"/>
  <c r="Z351" i="12"/>
  <c r="Z343" i="12"/>
  <c r="Z341" i="12"/>
  <c r="Z310" i="12"/>
  <c r="Z306" i="12"/>
  <c r="Z297" i="12"/>
  <c r="Z284" i="12"/>
  <c r="Z272" i="12"/>
  <c r="Z266" i="12"/>
  <c r="Z260" i="12"/>
  <c r="Z251" i="12"/>
  <c r="Z241" i="12"/>
  <c r="Z225" i="12"/>
  <c r="Z210" i="12"/>
  <c r="Z192" i="12"/>
  <c r="Z178" i="12"/>
  <c r="Z165" i="12"/>
  <c r="Z153" i="12"/>
  <c r="Z145" i="12"/>
  <c r="Z138" i="12"/>
  <c r="Z129" i="12"/>
  <c r="Z111" i="12"/>
  <c r="Z107" i="12" s="1"/>
  <c r="Z86" i="12"/>
  <c r="Z84" i="12"/>
  <c r="Z67" i="12"/>
  <c r="Z27" i="12"/>
  <c r="Z26" i="12" s="1"/>
  <c r="Z24" i="12" s="1"/>
  <c r="Z17" i="12"/>
  <c r="Z15" i="12"/>
  <c r="Z14" i="12"/>
  <c r="Z13" i="12"/>
  <c r="Z12" i="12"/>
  <c r="Z7" i="12"/>
  <c r="Z6" i="12" s="1"/>
  <c r="Z4" i="12"/>
  <c r="Z2" i="12"/>
  <c r="W66" i="12"/>
  <c r="W65" i="12"/>
  <c r="W64" i="12"/>
  <c r="W63" i="12"/>
  <c r="W62" i="12"/>
  <c r="W57" i="12"/>
  <c r="W56" i="12"/>
  <c r="W55" i="12"/>
  <c r="W54" i="12"/>
  <c r="W41" i="12"/>
  <c r="AW317" i="9"/>
  <c r="W212" i="9"/>
  <c r="E545" i="12"/>
  <c r="O545" i="12"/>
  <c r="F545" i="12" s="1"/>
  <c r="E546" i="12"/>
  <c r="G625" i="12" s="1"/>
  <c r="O546" i="12"/>
  <c r="F546" i="12" s="1"/>
  <c r="AH546" i="12"/>
  <c r="AI546" i="12"/>
  <c r="AJ546" i="12"/>
  <c r="AK546" i="12"/>
  <c r="E547" i="12"/>
  <c r="O547" i="12"/>
  <c r="F547" i="12" s="1"/>
  <c r="U547" i="12"/>
  <c r="V547" i="12"/>
  <c r="Y547" i="12"/>
  <c r="AA547" i="12"/>
  <c r="AH547" i="12"/>
  <c r="AB547" i="12"/>
  <c r="AB545" i="12" s="1"/>
  <c r="AC547" i="12"/>
  <c r="AC545" i="12" s="1"/>
  <c r="AI545" i="12" s="1"/>
  <c r="AD547" i="12"/>
  <c r="AD545" i="12" s="1"/>
  <c r="AE547" i="12"/>
  <c r="AE545" i="12" s="1"/>
  <c r="AJ545" i="12" s="1"/>
  <c r="AF547" i="12"/>
  <c r="AF545" i="12"/>
  <c r="AG547" i="12"/>
  <c r="AG545" i="12" s="1"/>
  <c r="AK545" i="12" s="1"/>
  <c r="E548" i="12"/>
  <c r="AH548" i="12"/>
  <c r="AI548" i="12"/>
  <c r="AJ548" i="12"/>
  <c r="AK548" i="12"/>
  <c r="E549" i="12"/>
  <c r="O549" i="12"/>
  <c r="F549" i="12" s="1"/>
  <c r="AH549" i="12"/>
  <c r="AI549" i="12"/>
  <c r="AJ549" i="12"/>
  <c r="AK549" i="12"/>
  <c r="E550" i="12"/>
  <c r="O550" i="12"/>
  <c r="F550" i="12" s="1"/>
  <c r="AH550" i="12"/>
  <c r="AI550" i="12"/>
  <c r="AJ550" i="12"/>
  <c r="AK550" i="12"/>
  <c r="E551" i="12"/>
  <c r="G630" i="12" s="1"/>
  <c r="O551" i="12"/>
  <c r="F551" i="12" s="1"/>
  <c r="AH551" i="12"/>
  <c r="AI551" i="12"/>
  <c r="AJ551" i="12"/>
  <c r="AK551" i="12"/>
  <c r="E552" i="12"/>
  <c r="G631" i="12" s="1"/>
  <c r="O552" i="12"/>
  <c r="F552" i="12" s="1"/>
  <c r="AH552" i="12"/>
  <c r="AI552" i="12"/>
  <c r="AJ552" i="12"/>
  <c r="AK552" i="12"/>
  <c r="E553" i="12"/>
  <c r="G632" i="12" s="1"/>
  <c r="G553" i="12"/>
  <c r="O553" i="12"/>
  <c r="F553" i="12"/>
  <c r="AH553" i="12"/>
  <c r="AI553" i="12"/>
  <c r="AJ553" i="12"/>
  <c r="AK553" i="12"/>
  <c r="E554" i="12"/>
  <c r="O554" i="12"/>
  <c r="F554" i="12" s="1"/>
  <c r="AH554" i="12"/>
  <c r="AI554" i="12"/>
  <c r="AJ554" i="12"/>
  <c r="AK554" i="12"/>
  <c r="E555" i="12"/>
  <c r="O555" i="12"/>
  <c r="F555" i="12" s="1"/>
  <c r="U555" i="12"/>
  <c r="V555" i="12"/>
  <c r="Y555" i="12"/>
  <c r="AA555" i="12"/>
  <c r="AH555" i="12" s="1"/>
  <c r="AB555" i="12"/>
  <c r="AC555" i="12"/>
  <c r="AI555" i="12" s="1"/>
  <c r="AD555" i="12"/>
  <c r="AE555" i="12"/>
  <c r="AJ555" i="12" s="1"/>
  <c r="AF555" i="12"/>
  <c r="AG555" i="12"/>
  <c r="AK555" i="12" s="1"/>
  <c r="E556" i="12"/>
  <c r="W547" i="12"/>
  <c r="AH556" i="12"/>
  <c r="AI556" i="12"/>
  <c r="AJ556" i="12"/>
  <c r="AK556" i="12"/>
  <c r="E557" i="12"/>
  <c r="O557" i="12"/>
  <c r="F557" i="12" s="1"/>
  <c r="AH557" i="12"/>
  <c r="AI557" i="12"/>
  <c r="AJ557" i="12"/>
  <c r="AK557" i="12"/>
  <c r="E558" i="12"/>
  <c r="O558" i="12"/>
  <c r="F558" i="12" s="1"/>
  <c r="AH558" i="12"/>
  <c r="AI558" i="12"/>
  <c r="AJ558" i="12"/>
  <c r="AK558" i="12"/>
  <c r="E559" i="12"/>
  <c r="G638" i="12" s="1"/>
  <c r="O559" i="12"/>
  <c r="F559" i="12"/>
  <c r="AH559" i="12"/>
  <c r="AI559" i="12"/>
  <c r="AJ559" i="12"/>
  <c r="AK559" i="12"/>
  <c r="E560" i="12"/>
  <c r="G639" i="12" s="1"/>
  <c r="O560" i="12"/>
  <c r="F560" i="12" s="1"/>
  <c r="AH560" i="12"/>
  <c r="AI560" i="12"/>
  <c r="AJ560" i="12"/>
  <c r="AK560" i="12"/>
  <c r="AA672" i="12"/>
  <c r="Y672" i="12"/>
  <c r="W672" i="12"/>
  <c r="V672" i="12"/>
  <c r="U672" i="12"/>
  <c r="W666" i="12"/>
  <c r="W594" i="12"/>
  <c r="W660" i="12"/>
  <c r="AA594" i="12"/>
  <c r="AA578" i="12"/>
  <c r="AH578" i="12" s="1"/>
  <c r="Y578" i="12"/>
  <c r="W578" i="12"/>
  <c r="V578" i="12"/>
  <c r="U578" i="12"/>
  <c r="AA564" i="12"/>
  <c r="Y564" i="12"/>
  <c r="W564" i="12"/>
  <c r="V564" i="12"/>
  <c r="U564" i="12"/>
  <c r="AH676" i="12"/>
  <c r="AH675" i="12"/>
  <c r="AH674" i="12"/>
  <c r="AH673" i="12"/>
  <c r="AH671" i="12"/>
  <c r="AH670" i="12"/>
  <c r="AH669" i="12"/>
  <c r="AH668" i="12"/>
  <c r="AH667" i="12"/>
  <c r="AH665" i="12"/>
  <c r="AH663" i="12"/>
  <c r="AH662" i="12"/>
  <c r="AH661" i="12"/>
  <c r="AH600" i="12"/>
  <c r="AH599" i="12"/>
  <c r="AH598" i="12"/>
  <c r="AH597" i="12"/>
  <c r="AH596" i="12"/>
  <c r="AH595" i="12"/>
  <c r="AH593" i="12"/>
  <c r="AH592" i="12"/>
  <c r="AH591" i="12"/>
  <c r="AH590" i="12"/>
  <c r="AH589" i="12"/>
  <c r="AH587" i="12"/>
  <c r="AH585" i="12"/>
  <c r="AH584" i="12"/>
  <c r="AH583" i="12"/>
  <c r="AH582" i="12"/>
  <c r="AH581" i="12"/>
  <c r="AH580" i="12"/>
  <c r="AH579" i="12"/>
  <c r="AH576" i="12"/>
  <c r="AH575" i="12"/>
  <c r="AH574" i="12"/>
  <c r="AH573" i="12"/>
  <c r="AH572" i="12"/>
  <c r="AH571" i="12"/>
  <c r="AH570" i="12"/>
  <c r="AH569" i="12"/>
  <c r="AH568" i="12"/>
  <c r="AH567" i="12"/>
  <c r="AH566" i="12"/>
  <c r="AH565" i="12"/>
  <c r="AG588" i="12"/>
  <c r="AG586" i="12" s="1"/>
  <c r="AF588" i="12"/>
  <c r="AF586" i="12" s="1"/>
  <c r="AF578" i="12" s="1"/>
  <c r="AE588" i="12"/>
  <c r="AJ588" i="12" s="1"/>
  <c r="AD588" i="12"/>
  <c r="AD586" i="12" s="1"/>
  <c r="AD578" i="12" s="1"/>
  <c r="AC588" i="12"/>
  <c r="AI588" i="12" s="1"/>
  <c r="AB588" i="12"/>
  <c r="AB586" i="12" s="1"/>
  <c r="AB578" i="12" s="1"/>
  <c r="AA588" i="12"/>
  <c r="AH588" i="12" s="1"/>
  <c r="Y588" i="12"/>
  <c r="W588" i="12"/>
  <c r="V588" i="12"/>
  <c r="AG564" i="12"/>
  <c r="AK564" i="12" s="1"/>
  <c r="AF564" i="12"/>
  <c r="AE564" i="12"/>
  <c r="AJ564" i="12" s="1"/>
  <c r="AD564" i="12"/>
  <c r="AC564" i="12"/>
  <c r="AI564" i="12"/>
  <c r="AB564" i="12"/>
  <c r="AH563" i="12"/>
  <c r="AH562" i="12"/>
  <c r="AH561" i="12"/>
  <c r="AH471" i="12"/>
  <c r="AH470" i="12"/>
  <c r="AH469" i="12"/>
  <c r="AH468" i="12"/>
  <c r="AH467" i="12"/>
  <c r="AH466" i="12"/>
  <c r="AH465" i="12"/>
  <c r="AH464" i="12"/>
  <c r="AH463" i="12"/>
  <c r="AK676" i="12"/>
  <c r="AK675" i="12"/>
  <c r="AK674" i="12"/>
  <c r="AK673" i="12"/>
  <c r="AK672" i="12"/>
  <c r="AK671" i="12"/>
  <c r="AK670" i="12"/>
  <c r="AK669" i="12"/>
  <c r="AK668" i="12"/>
  <c r="AK667" i="12"/>
  <c r="AK666" i="12"/>
  <c r="AK665" i="12"/>
  <c r="AK664" i="12"/>
  <c r="AK663" i="12"/>
  <c r="AK662" i="12"/>
  <c r="AK661" i="12"/>
  <c r="AK660" i="12"/>
  <c r="AK600" i="12"/>
  <c r="AK599" i="12"/>
  <c r="AK598" i="12"/>
  <c r="AK597" i="12"/>
  <c r="AK596" i="12"/>
  <c r="AK595" i="12"/>
  <c r="AK594" i="12"/>
  <c r="AK593" i="12"/>
  <c r="AK592" i="12"/>
  <c r="AK591" i="12"/>
  <c r="AK590" i="12"/>
  <c r="AK589" i="12"/>
  <c r="AK587" i="12"/>
  <c r="AK585" i="12"/>
  <c r="AK584" i="12"/>
  <c r="AK583" i="12"/>
  <c r="AK582" i="12"/>
  <c r="AK581" i="12"/>
  <c r="AK580" i="12"/>
  <c r="AK579" i="12"/>
  <c r="AK576" i="12"/>
  <c r="AK575" i="12"/>
  <c r="AK574" i="12"/>
  <c r="AK573" i="12"/>
  <c r="AK572" i="12"/>
  <c r="AK571" i="12"/>
  <c r="AK570" i="12"/>
  <c r="AK569" i="12"/>
  <c r="AK568" i="12"/>
  <c r="AK567" i="12"/>
  <c r="AK566" i="12"/>
  <c r="AK565" i="12"/>
  <c r="AK563" i="12"/>
  <c r="AK562" i="12"/>
  <c r="AK561" i="12"/>
  <c r="AK471" i="12"/>
  <c r="AK470" i="12"/>
  <c r="AK469" i="12"/>
  <c r="AK468" i="12"/>
  <c r="AK467" i="12"/>
  <c r="AK466" i="12"/>
  <c r="AK465" i="12"/>
  <c r="AK464" i="12"/>
  <c r="AJ676" i="12"/>
  <c r="AJ675" i="12"/>
  <c r="AJ674" i="12"/>
  <c r="AJ673" i="12"/>
  <c r="AJ672" i="12"/>
  <c r="AJ671" i="12"/>
  <c r="AJ670" i="12"/>
  <c r="AJ669" i="12"/>
  <c r="AJ668" i="12"/>
  <c r="AJ667" i="12"/>
  <c r="AJ666" i="12"/>
  <c r="AJ665" i="12"/>
  <c r="AJ664" i="12"/>
  <c r="AJ663" i="12"/>
  <c r="AJ662" i="12"/>
  <c r="AJ661" i="12"/>
  <c r="AJ660" i="12"/>
  <c r="AJ600" i="12"/>
  <c r="AJ599" i="12"/>
  <c r="AJ598" i="12"/>
  <c r="AJ597" i="12"/>
  <c r="AJ596" i="12"/>
  <c r="AJ595" i="12"/>
  <c r="AJ594" i="12"/>
  <c r="AJ593" i="12"/>
  <c r="AJ592" i="12"/>
  <c r="AJ591" i="12"/>
  <c r="AJ590" i="12"/>
  <c r="AJ589" i="12"/>
  <c r="AJ587" i="12"/>
  <c r="AJ585" i="12"/>
  <c r="AJ584" i="12"/>
  <c r="AJ583" i="12"/>
  <c r="AJ582" i="12"/>
  <c r="AJ581" i="12"/>
  <c r="AJ580" i="12"/>
  <c r="AJ579" i="12"/>
  <c r="AJ576" i="12"/>
  <c r="AJ575" i="12"/>
  <c r="AJ574" i="12"/>
  <c r="AJ573" i="12"/>
  <c r="AJ572" i="12"/>
  <c r="AJ571" i="12"/>
  <c r="AJ570" i="12"/>
  <c r="AJ569" i="12"/>
  <c r="AJ568" i="12"/>
  <c r="AJ567" i="12"/>
  <c r="AJ566" i="12"/>
  <c r="AJ565" i="12"/>
  <c r="AJ563" i="12"/>
  <c r="AJ562" i="12"/>
  <c r="AJ561" i="12"/>
  <c r="AJ471" i="12"/>
  <c r="AJ470" i="12"/>
  <c r="AJ469" i="12"/>
  <c r="AJ468" i="12"/>
  <c r="AJ467" i="12"/>
  <c r="AJ466" i="12"/>
  <c r="AJ465" i="12"/>
  <c r="AJ464" i="12"/>
  <c r="AI676" i="12"/>
  <c r="AI675" i="12"/>
  <c r="AI674" i="12"/>
  <c r="AI673" i="12"/>
  <c r="AI671" i="12"/>
  <c r="AI670" i="12"/>
  <c r="AI669" i="12"/>
  <c r="AI668" i="12"/>
  <c r="AI667" i="12"/>
  <c r="AI665" i="12"/>
  <c r="AI663" i="12"/>
  <c r="AI662" i="12"/>
  <c r="AI661" i="12"/>
  <c r="AI600" i="12"/>
  <c r="AI599" i="12"/>
  <c r="AI598" i="12"/>
  <c r="AI597" i="12"/>
  <c r="AI596" i="12"/>
  <c r="AI595" i="12"/>
  <c r="AI594" i="12"/>
  <c r="AI593" i="12"/>
  <c r="AI592" i="12"/>
  <c r="AI591" i="12"/>
  <c r="AI590" i="12"/>
  <c r="AI589" i="12"/>
  <c r="AI587" i="12"/>
  <c r="AI585" i="12"/>
  <c r="AI584" i="12"/>
  <c r="AI583" i="12"/>
  <c r="AI582" i="12"/>
  <c r="AI581" i="12"/>
  <c r="AI580" i="12"/>
  <c r="AI579" i="12"/>
  <c r="AI576" i="12"/>
  <c r="AI575" i="12"/>
  <c r="AI574" i="12"/>
  <c r="AI573" i="12"/>
  <c r="AI572" i="12"/>
  <c r="AI571" i="12"/>
  <c r="AI570" i="12"/>
  <c r="AI569" i="12"/>
  <c r="AI568" i="12"/>
  <c r="AI567" i="12"/>
  <c r="AI566" i="12"/>
  <c r="AI565" i="12"/>
  <c r="AI563" i="12"/>
  <c r="AI562" i="12"/>
  <c r="AI561" i="12"/>
  <c r="AI471" i="12"/>
  <c r="AI470" i="12"/>
  <c r="AI469" i="12"/>
  <c r="AI468" i="12"/>
  <c r="AI467" i="12"/>
  <c r="AI466" i="12"/>
  <c r="AI465" i="12"/>
  <c r="AI464" i="12"/>
  <c r="O676" i="12"/>
  <c r="F676" i="12" s="1"/>
  <c r="O675" i="12"/>
  <c r="F675" i="12" s="1"/>
  <c r="O674" i="12"/>
  <c r="F674" i="12" s="1"/>
  <c r="O672" i="12"/>
  <c r="F672" i="12" s="1"/>
  <c r="O671" i="12"/>
  <c r="F671" i="12" s="1"/>
  <c r="O670" i="12"/>
  <c r="F670" i="12" s="1"/>
  <c r="O669" i="12"/>
  <c r="F669" i="12"/>
  <c r="O668" i="12"/>
  <c r="F668" i="12" s="1"/>
  <c r="O666" i="12"/>
  <c r="F666" i="12" s="1"/>
  <c r="O664" i="12"/>
  <c r="F664" i="12" s="1"/>
  <c r="O663" i="12"/>
  <c r="F663" i="12" s="1"/>
  <c r="O662" i="12"/>
  <c r="F662" i="12" s="1"/>
  <c r="O660" i="12"/>
  <c r="F660" i="12" s="1"/>
  <c r="O600" i="12"/>
  <c r="F600" i="12" s="1"/>
  <c r="O599" i="12"/>
  <c r="F599" i="12"/>
  <c r="O598" i="12"/>
  <c r="F598" i="12" s="1"/>
  <c r="O597" i="12"/>
  <c r="F597" i="12" s="1"/>
  <c r="O596" i="12"/>
  <c r="F596" i="12" s="1"/>
  <c r="O594" i="12"/>
  <c r="F594" i="12" s="1"/>
  <c r="O593" i="12"/>
  <c r="F593" i="12" s="1"/>
  <c r="O592" i="12"/>
  <c r="F592" i="12" s="1"/>
  <c r="O591" i="12"/>
  <c r="F591" i="12" s="1"/>
  <c r="O590" i="12"/>
  <c r="F590" i="12"/>
  <c r="O588" i="12"/>
  <c r="F588" i="12" s="1"/>
  <c r="O586" i="12"/>
  <c r="F586" i="12" s="1"/>
  <c r="O585" i="12"/>
  <c r="F585" i="12" s="1"/>
  <c r="O584" i="12"/>
  <c r="F584" i="12" s="1"/>
  <c r="O583" i="12"/>
  <c r="F583" i="12" s="1"/>
  <c r="O582" i="12"/>
  <c r="F582" i="12" s="1"/>
  <c r="O581" i="12"/>
  <c r="F581" i="12" s="1"/>
  <c r="F580" i="12"/>
  <c r="O578" i="12"/>
  <c r="F578" i="12" s="1"/>
  <c r="O575" i="12"/>
  <c r="F575" i="12" s="1"/>
  <c r="O574" i="12"/>
  <c r="F574" i="12" s="1"/>
  <c r="O573" i="12"/>
  <c r="F573" i="12" s="1"/>
  <c r="O572" i="12"/>
  <c r="F572" i="12" s="1"/>
  <c r="O571" i="12"/>
  <c r="F571" i="12" s="1"/>
  <c r="O570" i="12"/>
  <c r="F570" i="12" s="1"/>
  <c r="O569" i="12"/>
  <c r="F569" i="12" s="1"/>
  <c r="O568" i="12"/>
  <c r="F568" i="12"/>
  <c r="O567" i="12"/>
  <c r="F567" i="12" s="1"/>
  <c r="O566" i="12"/>
  <c r="F566" i="12" s="1"/>
  <c r="O564" i="12"/>
  <c r="F564" i="12" s="1"/>
  <c r="O563" i="12"/>
  <c r="F563" i="12" s="1"/>
  <c r="O562" i="12"/>
  <c r="F562" i="12" s="1"/>
  <c r="O561" i="12"/>
  <c r="F561" i="12" s="1"/>
  <c r="G676" i="12"/>
  <c r="G663" i="12"/>
  <c r="G599" i="12"/>
  <c r="G584" i="12"/>
  <c r="G576" i="12"/>
  <c r="G562" i="12"/>
  <c r="E676" i="12"/>
  <c r="E675" i="12"/>
  <c r="E674" i="12"/>
  <c r="E673" i="12"/>
  <c r="E672" i="12"/>
  <c r="E671" i="12"/>
  <c r="E670" i="12"/>
  <c r="E669" i="12"/>
  <c r="E668" i="12"/>
  <c r="E667" i="12"/>
  <c r="E666" i="12"/>
  <c r="E665" i="12"/>
  <c r="E664" i="12"/>
  <c r="E663" i="12"/>
  <c r="E662" i="12"/>
  <c r="E661" i="12"/>
  <c r="E660" i="12"/>
  <c r="E600" i="12"/>
  <c r="E599" i="12"/>
  <c r="E598" i="12"/>
  <c r="E597" i="12"/>
  <c r="E596" i="12"/>
  <c r="E595" i="12"/>
  <c r="E594" i="12"/>
  <c r="E593" i="12"/>
  <c r="E592" i="12"/>
  <c r="E591" i="12"/>
  <c r="E590" i="12"/>
  <c r="E589" i="12"/>
  <c r="E588" i="12"/>
  <c r="E587" i="12"/>
  <c r="E586" i="12"/>
  <c r="E585" i="12"/>
  <c r="E584" i="12"/>
  <c r="E583" i="12"/>
  <c r="E582" i="12"/>
  <c r="E581" i="12"/>
  <c r="E580" i="12"/>
  <c r="G659" i="12" s="1"/>
  <c r="E579" i="12"/>
  <c r="E578" i="12"/>
  <c r="G657" i="12" s="1"/>
  <c r="E576" i="12"/>
  <c r="G655" i="12" s="1"/>
  <c r="E575" i="12"/>
  <c r="E574" i="12"/>
  <c r="G653" i="12" s="1"/>
  <c r="E573" i="12"/>
  <c r="G652" i="12" s="1"/>
  <c r="E572" i="12"/>
  <c r="G651" i="12" s="1"/>
  <c r="E571" i="12"/>
  <c r="E570" i="12"/>
  <c r="G649" i="12" s="1"/>
  <c r="E569" i="12"/>
  <c r="G648" i="12" s="1"/>
  <c r="E568" i="12"/>
  <c r="G647" i="12" s="1"/>
  <c r="E567" i="12"/>
  <c r="E566" i="12"/>
  <c r="G645" i="12" s="1"/>
  <c r="E565" i="12"/>
  <c r="E564" i="12"/>
  <c r="G643" i="12" s="1"/>
  <c r="E563" i="12"/>
  <c r="E562" i="12"/>
  <c r="G641" i="12" s="1"/>
  <c r="E561" i="12"/>
  <c r="G640" i="12" s="1"/>
  <c r="AH564" i="12"/>
  <c r="AC672" i="12"/>
  <c r="AI672" i="12" s="1"/>
  <c r="T672" i="12"/>
  <c r="AC666" i="12"/>
  <c r="AI666" i="12" s="1"/>
  <c r="AA666" i="12"/>
  <c r="AH666" i="12" s="1"/>
  <c r="Y666" i="12"/>
  <c r="Y664" i="12" s="1"/>
  <c r="V666" i="12"/>
  <c r="V664" i="12"/>
  <c r="U666" i="12"/>
  <c r="T666" i="12"/>
  <c r="AC660" i="12"/>
  <c r="AI660" i="12"/>
  <c r="AA660" i="12"/>
  <c r="AH660" i="12" s="1"/>
  <c r="Y660" i="12"/>
  <c r="V660" i="12"/>
  <c r="U660" i="12"/>
  <c r="T660" i="12"/>
  <c r="Y594" i="12"/>
  <c r="V594" i="12"/>
  <c r="U594" i="12"/>
  <c r="T594" i="12"/>
  <c r="U588" i="12"/>
  <c r="T588" i="12"/>
  <c r="W471" i="12"/>
  <c r="W470" i="12"/>
  <c r="G540" i="12"/>
  <c r="G493" i="12"/>
  <c r="F543" i="12"/>
  <c r="F542" i="12"/>
  <c r="F541" i="12"/>
  <c r="F540" i="12"/>
  <c r="F539" i="12"/>
  <c r="F538" i="12"/>
  <c r="F537" i="12"/>
  <c r="F536" i="12"/>
  <c r="F532" i="12"/>
  <c r="F531" i="12"/>
  <c r="F524" i="12"/>
  <c r="F523" i="12"/>
  <c r="F522" i="12"/>
  <c r="F510" i="12"/>
  <c r="F509" i="12"/>
  <c r="F508" i="12"/>
  <c r="G675" i="12"/>
  <c r="G674" i="12"/>
  <c r="E544" i="12"/>
  <c r="G623" i="12" s="1"/>
  <c r="E543" i="12"/>
  <c r="E542" i="12"/>
  <c r="E541" i="12"/>
  <c r="G610" i="12" s="1"/>
  <c r="E540" i="12"/>
  <c r="G667" i="12" s="1"/>
  <c r="E539" i="12"/>
  <c r="E538" i="12"/>
  <c r="E537" i="12"/>
  <c r="G606" i="12" s="1"/>
  <c r="E536" i="12"/>
  <c r="E532" i="12"/>
  <c r="E531" i="12"/>
  <c r="E524" i="12"/>
  <c r="E523" i="12"/>
  <c r="E522" i="12"/>
  <c r="E510" i="12"/>
  <c r="E509" i="12"/>
  <c r="O544" i="12"/>
  <c r="F544" i="12" s="1"/>
  <c r="W544" i="12"/>
  <c r="AH544" i="12"/>
  <c r="AI544" i="12"/>
  <c r="AJ544" i="12"/>
  <c r="AK544" i="12"/>
  <c r="O482" i="12"/>
  <c r="O472" i="12"/>
  <c r="F472" i="12" s="1"/>
  <c r="O471" i="12"/>
  <c r="O470" i="12"/>
  <c r="F470" i="12"/>
  <c r="O469" i="12"/>
  <c r="F469" i="12" s="1"/>
  <c r="O468" i="12"/>
  <c r="F468" i="12" s="1"/>
  <c r="O467" i="12"/>
  <c r="F467" i="12" s="1"/>
  <c r="O466" i="12"/>
  <c r="F466" i="12" s="1"/>
  <c r="O465" i="12"/>
  <c r="F465" i="12" s="1"/>
  <c r="O464" i="12"/>
  <c r="F464" i="12" s="1"/>
  <c r="O462" i="12"/>
  <c r="F462" i="12" s="1"/>
  <c r="O461" i="12"/>
  <c r="F461" i="12"/>
  <c r="O459" i="12"/>
  <c r="O455" i="12"/>
  <c r="O453" i="12"/>
  <c r="O452" i="12"/>
  <c r="F452" i="12" s="1"/>
  <c r="O440" i="12"/>
  <c r="O412" i="12"/>
  <c r="O407" i="12"/>
  <c r="O394" i="12"/>
  <c r="O392" i="12"/>
  <c r="O382" i="12"/>
  <c r="F382" i="12" s="1"/>
  <c r="O381" i="12"/>
  <c r="F381" i="12" s="1"/>
  <c r="O379" i="12"/>
  <c r="F379" i="12" s="1"/>
  <c r="O378" i="12"/>
  <c r="F378" i="12" s="1"/>
  <c r="O377" i="12"/>
  <c r="F377" i="12"/>
  <c r="O375" i="12"/>
  <c r="O374" i="12"/>
  <c r="O366" i="12"/>
  <c r="O363" i="12"/>
  <c r="O362" i="12"/>
  <c r="O361" i="12"/>
  <c r="O357" i="12"/>
  <c r="O355" i="12"/>
  <c r="F355" i="12" s="1"/>
  <c r="O354" i="12"/>
  <c r="F354" i="12" s="1"/>
  <c r="O353" i="12"/>
  <c r="F353" i="12" s="1"/>
  <c r="O351" i="12"/>
  <c r="F351" i="12" s="1"/>
  <c r="O350" i="12"/>
  <c r="F350" i="12" s="1"/>
  <c r="O348" i="12"/>
  <c r="O347" i="12"/>
  <c r="O343" i="12"/>
  <c r="F343" i="12" s="1"/>
  <c r="O341" i="12"/>
  <c r="F341" i="12" s="1"/>
  <c r="O340" i="12"/>
  <c r="F340" i="12" s="1"/>
  <c r="O339" i="12"/>
  <c r="F339" i="12" s="1"/>
  <c r="O338" i="12"/>
  <c r="O337" i="12"/>
  <c r="F337" i="12" s="1"/>
  <c r="O324" i="12"/>
  <c r="O321" i="12"/>
  <c r="O320" i="12"/>
  <c r="O309" i="12"/>
  <c r="O306" i="12"/>
  <c r="O305" i="12"/>
  <c r="O304" i="12"/>
  <c r="O302" i="12"/>
  <c r="F302" i="12" s="1"/>
  <c r="O301" i="12"/>
  <c r="F301" i="12" s="1"/>
  <c r="O300" i="12"/>
  <c r="F300" i="12" s="1"/>
  <c r="O299" i="12"/>
  <c r="F299" i="12" s="1"/>
  <c r="O297" i="12"/>
  <c r="F297" i="12" s="1"/>
  <c r="O296" i="12"/>
  <c r="F296" i="12" s="1"/>
  <c r="O295" i="12"/>
  <c r="F295" i="12" s="1"/>
  <c r="O294" i="12"/>
  <c r="O293" i="12"/>
  <c r="F293" i="12" s="1"/>
  <c r="O292" i="12"/>
  <c r="F292" i="12"/>
  <c r="O291" i="12"/>
  <c r="F291" i="12" s="1"/>
  <c r="O290" i="12"/>
  <c r="F290" i="12" s="1"/>
  <c r="O287" i="12"/>
  <c r="F287" i="12" s="1"/>
  <c r="O286" i="12"/>
  <c r="F286" i="12" s="1"/>
  <c r="O284" i="12"/>
  <c r="F284" i="12" s="1"/>
  <c r="O282" i="12"/>
  <c r="O272" i="12"/>
  <c r="O266" i="12"/>
  <c r="O260" i="12"/>
  <c r="O259" i="12"/>
  <c r="O258" i="12"/>
  <c r="O257" i="12"/>
  <c r="O250" i="12"/>
  <c r="O243" i="12"/>
  <c r="F243" i="12" s="1"/>
  <c r="O241" i="12"/>
  <c r="F241" i="12" s="1"/>
  <c r="O239" i="12"/>
  <c r="F239" i="12"/>
  <c r="O238" i="12"/>
  <c r="F238" i="12" s="1"/>
  <c r="O237" i="12"/>
  <c r="F237" i="12" s="1"/>
  <c r="O236" i="12"/>
  <c r="F236" i="12" s="1"/>
  <c r="O235" i="12"/>
  <c r="O230" i="12"/>
  <c r="O228" i="12"/>
  <c r="F228" i="12" s="1"/>
  <c r="O227" i="12"/>
  <c r="F227" i="12" s="1"/>
  <c r="O225" i="12"/>
  <c r="F225" i="12" s="1"/>
  <c r="O224" i="12"/>
  <c r="F224" i="12"/>
  <c r="O216" i="12"/>
  <c r="F216" i="12" s="1"/>
  <c r="O215" i="12"/>
  <c r="O213" i="12"/>
  <c r="F213" i="12" s="1"/>
  <c r="O212" i="12"/>
  <c r="F212" i="12" s="1"/>
  <c r="O210" i="12"/>
  <c r="F210" i="12"/>
  <c r="O209" i="12"/>
  <c r="F209" i="12" s="1"/>
  <c r="O203" i="12"/>
  <c r="O202" i="12"/>
  <c r="O199" i="12"/>
  <c r="O198" i="12"/>
  <c r="O197" i="12"/>
  <c r="O196" i="12"/>
  <c r="O194" i="12"/>
  <c r="O192" i="12"/>
  <c r="O191" i="12"/>
  <c r="O187" i="12"/>
  <c r="F187" i="12" s="1"/>
  <c r="O186" i="12"/>
  <c r="F186" i="12" s="1"/>
  <c r="O185" i="12"/>
  <c r="F185" i="12" s="1"/>
  <c r="O184" i="12"/>
  <c r="F184" i="12" s="1"/>
  <c r="O183" i="12"/>
  <c r="F183" i="12" s="1"/>
  <c r="O182" i="12"/>
  <c r="O181" i="12"/>
  <c r="F181" i="12" s="1"/>
  <c r="O180" i="12"/>
  <c r="F180" i="12" s="1"/>
  <c r="O178" i="12"/>
  <c r="F178" i="12" s="1"/>
  <c r="O177" i="12"/>
  <c r="F177" i="12" s="1"/>
  <c r="O171" i="12"/>
  <c r="O167" i="12"/>
  <c r="F167" i="12" s="1"/>
  <c r="O165" i="12"/>
  <c r="F165" i="12"/>
  <c r="O163" i="12"/>
  <c r="O162" i="12"/>
  <c r="F162" i="12" s="1"/>
  <c r="O159" i="12"/>
  <c r="O136" i="12"/>
  <c r="F136" i="12" s="1"/>
  <c r="O135" i="12"/>
  <c r="F135" i="12"/>
  <c r="O134" i="12"/>
  <c r="F134" i="12" s="1"/>
  <c r="O133" i="12"/>
  <c r="F133" i="12" s="1"/>
  <c r="O132" i="12"/>
  <c r="F132" i="12" s="1"/>
  <c r="O131" i="12"/>
  <c r="F131" i="12" s="1"/>
  <c r="O129" i="12"/>
  <c r="F129" i="12" s="1"/>
  <c r="O128" i="12"/>
  <c r="F128" i="12" s="1"/>
  <c r="O127" i="12"/>
  <c r="F127" i="12" s="1"/>
  <c r="O126" i="12"/>
  <c r="F126" i="12"/>
  <c r="O125" i="12"/>
  <c r="F125" i="12" s="1"/>
  <c r="O119" i="12"/>
  <c r="F119" i="12" s="1"/>
  <c r="O110" i="12"/>
  <c r="F110" i="12" s="1"/>
  <c r="O109" i="12"/>
  <c r="F109" i="12" s="1"/>
  <c r="O107" i="12"/>
  <c r="F107" i="12" s="1"/>
  <c r="O105" i="12"/>
  <c r="F105" i="12" s="1"/>
  <c r="O104" i="12"/>
  <c r="F104" i="12" s="1"/>
  <c r="O103" i="12"/>
  <c r="F103" i="12"/>
  <c r="O96" i="12"/>
  <c r="F96" i="12" s="1"/>
  <c r="O84" i="12"/>
  <c r="O83" i="12"/>
  <c r="F83" i="12"/>
  <c r="O82" i="12"/>
  <c r="O74" i="12"/>
  <c r="F74" i="12" s="1"/>
  <c r="O72" i="12"/>
  <c r="F72" i="12" s="1"/>
  <c r="O69" i="12"/>
  <c r="F69" i="12" s="1"/>
  <c r="O67" i="12"/>
  <c r="F67" i="12" s="1"/>
  <c r="O66" i="12"/>
  <c r="F66" i="12" s="1"/>
  <c r="O65" i="12"/>
  <c r="F65" i="12" s="1"/>
  <c r="O64" i="12"/>
  <c r="F64" i="12"/>
  <c r="O56" i="12"/>
  <c r="F56" i="12" s="1"/>
  <c r="O55" i="12"/>
  <c r="F55" i="12" s="1"/>
  <c r="O54" i="12"/>
  <c r="F54" i="12" s="1"/>
  <c r="O41" i="12"/>
  <c r="F41" i="12" s="1"/>
  <c r="O29" i="12"/>
  <c r="F29" i="12" s="1"/>
  <c r="O27" i="12"/>
  <c r="F27" i="12" s="1"/>
  <c r="O26" i="12"/>
  <c r="F26" i="12" s="1"/>
  <c r="O24" i="12"/>
  <c r="F24" i="12"/>
  <c r="T19" i="14"/>
  <c r="T51" i="14"/>
  <c r="AG57" i="14"/>
  <c r="AF57" i="14"/>
  <c r="AE57" i="14"/>
  <c r="W57" i="14"/>
  <c r="AD57" i="14" s="1"/>
  <c r="V57" i="14"/>
  <c r="O57" i="14"/>
  <c r="G57" i="14" s="1"/>
  <c r="AG60" i="14"/>
  <c r="AF60" i="14"/>
  <c r="AE60" i="14"/>
  <c r="W60" i="14"/>
  <c r="AD60" i="14" s="1"/>
  <c r="V60" i="14"/>
  <c r="O60" i="14"/>
  <c r="E60" i="14"/>
  <c r="AG61" i="14"/>
  <c r="AF61" i="14"/>
  <c r="AE61" i="14"/>
  <c r="W61" i="14"/>
  <c r="AD61" i="14" s="1"/>
  <c r="V61" i="14"/>
  <c r="O61" i="14"/>
  <c r="AG59" i="14"/>
  <c r="AF59" i="14"/>
  <c r="AE59" i="14"/>
  <c r="W59" i="14"/>
  <c r="AD59" i="14" s="1"/>
  <c r="V59" i="14"/>
  <c r="O59" i="14"/>
  <c r="F59" i="14"/>
  <c r="E59" i="14"/>
  <c r="AG58" i="14"/>
  <c r="AF58" i="14"/>
  <c r="AE58" i="14"/>
  <c r="W58" i="14"/>
  <c r="AD58" i="14" s="1"/>
  <c r="V58" i="14"/>
  <c r="O58" i="14"/>
  <c r="AG56" i="14"/>
  <c r="AF56" i="14"/>
  <c r="AE56" i="14"/>
  <c r="W56" i="14"/>
  <c r="AD56" i="14" s="1"/>
  <c r="V56" i="14"/>
  <c r="O56" i="14"/>
  <c r="G56" i="14"/>
  <c r="AG55" i="14"/>
  <c r="AF55" i="14"/>
  <c r="AE55" i="14"/>
  <c r="W55" i="14"/>
  <c r="AD55" i="14" s="1"/>
  <c r="V55" i="14"/>
  <c r="O55" i="14"/>
  <c r="F55" i="14" s="1"/>
  <c r="E55" i="14"/>
  <c r="AW323" i="9"/>
  <c r="AW214" i="9"/>
  <c r="AW310" i="9"/>
  <c r="AW303" i="9"/>
  <c r="AW297" i="9"/>
  <c r="AW282" i="9"/>
  <c r="AW274" i="9"/>
  <c r="AW138" i="9"/>
  <c r="AW256" i="9"/>
  <c r="AW245" i="9"/>
  <c r="AW227" i="9"/>
  <c r="AW225" i="9"/>
  <c r="AW129" i="9"/>
  <c r="Z212" i="9"/>
  <c r="AW212" i="9" s="1"/>
  <c r="AW155" i="9"/>
  <c r="AW53" i="9"/>
  <c r="AW202" i="9"/>
  <c r="AW194" i="9"/>
  <c r="AW187" i="9"/>
  <c r="AW178" i="9"/>
  <c r="AW166" i="9"/>
  <c r="X212" i="9"/>
  <c r="X15" i="9"/>
  <c r="X14" i="9"/>
  <c r="X13" i="9"/>
  <c r="X12" i="9"/>
  <c r="X10" i="9"/>
  <c r="X9" i="9" s="1"/>
  <c r="X7" i="9"/>
  <c r="X6" i="9" s="1"/>
  <c r="X4" i="9"/>
  <c r="X2" i="9"/>
  <c r="AX342" i="9"/>
  <c r="AW342" i="9"/>
  <c r="AV342" i="9"/>
  <c r="AU342" i="9"/>
  <c r="AP342" i="9"/>
  <c r="AO342" i="9"/>
  <c r="AN342" i="9"/>
  <c r="AM342" i="9"/>
  <c r="AL342" i="9"/>
  <c r="AK342" i="9"/>
  <c r="AJ342" i="9"/>
  <c r="AI342" i="9"/>
  <c r="G342" i="9"/>
  <c r="F342" i="9"/>
  <c r="E342" i="9"/>
  <c r="G340" i="9"/>
  <c r="AX341" i="9"/>
  <c r="AW341" i="9"/>
  <c r="AV341" i="9"/>
  <c r="AU341" i="9"/>
  <c r="G341" i="9"/>
  <c r="F341" i="9"/>
  <c r="E341" i="9"/>
  <c r="AX340" i="9"/>
  <c r="AW340" i="9"/>
  <c r="AV340" i="9"/>
  <c r="AU340" i="9"/>
  <c r="F340" i="9"/>
  <c r="E340" i="9"/>
  <c r="G339" i="9"/>
  <c r="AX339" i="9"/>
  <c r="AW339" i="9"/>
  <c r="AV339" i="9"/>
  <c r="AU339" i="9"/>
  <c r="E339" i="9"/>
  <c r="G338" i="9"/>
  <c r="AW338" i="9"/>
  <c r="AU338" i="9"/>
  <c r="AX338" i="9"/>
  <c r="U338" i="9"/>
  <c r="T338" i="9"/>
  <c r="AV338" i="9" s="1"/>
  <c r="F338" i="9"/>
  <c r="E338" i="9"/>
  <c r="AX337" i="9"/>
  <c r="AW337" i="9"/>
  <c r="AV337" i="9"/>
  <c r="AU337" i="9"/>
  <c r="G337" i="9"/>
  <c r="F337" i="9"/>
  <c r="E337" i="9"/>
  <c r="AX336" i="9"/>
  <c r="AW336" i="9"/>
  <c r="AV336" i="9"/>
  <c r="AU336" i="9"/>
  <c r="G336" i="9"/>
  <c r="F336" i="9"/>
  <c r="E336" i="9"/>
  <c r="AX335" i="9"/>
  <c r="AW335" i="9"/>
  <c r="AV335" i="9"/>
  <c r="AU335" i="9"/>
  <c r="G335" i="9"/>
  <c r="F335" i="9"/>
  <c r="E335" i="9"/>
  <c r="AX334" i="9"/>
  <c r="AW334" i="9"/>
  <c r="AV334" i="9"/>
  <c r="AU334" i="9"/>
  <c r="G334" i="9"/>
  <c r="F334" i="9"/>
  <c r="E334" i="9"/>
  <c r="G333" i="9"/>
  <c r="AX333" i="9"/>
  <c r="AW333" i="9"/>
  <c r="AV333" i="9"/>
  <c r="AU333" i="9"/>
  <c r="E333" i="9"/>
  <c r="AX332" i="9"/>
  <c r="AW332" i="9"/>
  <c r="AU332" i="9"/>
  <c r="U332" i="9"/>
  <c r="T332" i="9"/>
  <c r="G332" i="9"/>
  <c r="F332" i="9"/>
  <c r="E332" i="9"/>
  <c r="G331" i="9"/>
  <c r="AX331" i="9"/>
  <c r="AW331" i="9"/>
  <c r="AV331" i="9"/>
  <c r="AU331" i="9"/>
  <c r="E331" i="9"/>
  <c r="G330" i="9"/>
  <c r="AL330" i="9"/>
  <c r="AK330" i="9"/>
  <c r="AJ330" i="9"/>
  <c r="AI330" i="9"/>
  <c r="F330" i="9"/>
  <c r="E330" i="9"/>
  <c r="AW327" i="9"/>
  <c r="AW326" i="9"/>
  <c r="AW325" i="9"/>
  <c r="AW324" i="9"/>
  <c r="AW322" i="9"/>
  <c r="AW321" i="9"/>
  <c r="AW320" i="9"/>
  <c r="AW319" i="9"/>
  <c r="AW318" i="9"/>
  <c r="AW316" i="9"/>
  <c r="AW314" i="9"/>
  <c r="AW313" i="9"/>
  <c r="AW312" i="9"/>
  <c r="AW311" i="9"/>
  <c r="AW309" i="9"/>
  <c r="AW308" i="9"/>
  <c r="AW307" i="9"/>
  <c r="AW306" i="9"/>
  <c r="AW305" i="9"/>
  <c r="AW304" i="9"/>
  <c r="AW302" i="9"/>
  <c r="AW301" i="9"/>
  <c r="AW300" i="9"/>
  <c r="AW299" i="9"/>
  <c r="AW298" i="9"/>
  <c r="AW296" i="9"/>
  <c r="AW294" i="9"/>
  <c r="AW293" i="9"/>
  <c r="AW292" i="9"/>
  <c r="AW291" i="9"/>
  <c r="AW290" i="9"/>
  <c r="AW289" i="9"/>
  <c r="AW288" i="9"/>
  <c r="AW287" i="9"/>
  <c r="AW286" i="9"/>
  <c r="AW285" i="9"/>
  <c r="AW284" i="9"/>
  <c r="AW283" i="9"/>
  <c r="AW281" i="9"/>
  <c r="AW280" i="9"/>
  <c r="AW279" i="9"/>
  <c r="AW278" i="9"/>
  <c r="AW277" i="9"/>
  <c r="AW276" i="9"/>
  <c r="AW275" i="9"/>
  <c r="AW273" i="9"/>
  <c r="AW272" i="9"/>
  <c r="AW271" i="9"/>
  <c r="AW270" i="9"/>
  <c r="AW269" i="9"/>
  <c r="AW268" i="9"/>
  <c r="AW267" i="9"/>
  <c r="AW266" i="9"/>
  <c r="AW265" i="9"/>
  <c r="AW145" i="9"/>
  <c r="AW144" i="9"/>
  <c r="AW143" i="9"/>
  <c r="AW142" i="9"/>
  <c r="AW141" i="9"/>
  <c r="AW140" i="9"/>
  <c r="AW139" i="9"/>
  <c r="AW263" i="9"/>
  <c r="AW262" i="9"/>
  <c r="AW261" i="9"/>
  <c r="AW260" i="9"/>
  <c r="AW259" i="9"/>
  <c r="AW258" i="9"/>
  <c r="AW257" i="9"/>
  <c r="AW255" i="9"/>
  <c r="AW254" i="9"/>
  <c r="AW253" i="9"/>
  <c r="AW252" i="9"/>
  <c r="AW251" i="9"/>
  <c r="AW250" i="9"/>
  <c r="AW249" i="9"/>
  <c r="AW248" i="9"/>
  <c r="AW247" i="9"/>
  <c r="AW246" i="9"/>
  <c r="AW244" i="9"/>
  <c r="AW243" i="9"/>
  <c r="AW242" i="9"/>
  <c r="AW241" i="9"/>
  <c r="AW240" i="9"/>
  <c r="AW239" i="9"/>
  <c r="AW238" i="9"/>
  <c r="AW237" i="9"/>
  <c r="AW236" i="9"/>
  <c r="AW235" i="9"/>
  <c r="AW234" i="9"/>
  <c r="AW233" i="9"/>
  <c r="AW232" i="9"/>
  <c r="AW231" i="9"/>
  <c r="AW230" i="9"/>
  <c r="AW228" i="9"/>
  <c r="AW226" i="9"/>
  <c r="AW224" i="9"/>
  <c r="AW223" i="9"/>
  <c r="AW222" i="9"/>
  <c r="AW221" i="9"/>
  <c r="AW220" i="9"/>
  <c r="AW219" i="9"/>
  <c r="AW218" i="9"/>
  <c r="AW217" i="9"/>
  <c r="AW216" i="9"/>
  <c r="AW215" i="9"/>
  <c r="AW137" i="9"/>
  <c r="AW136" i="9"/>
  <c r="AW135" i="9"/>
  <c r="AW134" i="9"/>
  <c r="AW133" i="9"/>
  <c r="AW132" i="9"/>
  <c r="AW213" i="9"/>
  <c r="AW211" i="9"/>
  <c r="AW210" i="9"/>
  <c r="AW209" i="9"/>
  <c r="AW208" i="9"/>
  <c r="AW206" i="9"/>
  <c r="AW205" i="9"/>
  <c r="AW204" i="9"/>
  <c r="AW203" i="9"/>
  <c r="AW201" i="9"/>
  <c r="AW200" i="9"/>
  <c r="AW199" i="9"/>
  <c r="AW198" i="9"/>
  <c r="AW197" i="9"/>
  <c r="AW196" i="9"/>
  <c r="AW195" i="9"/>
  <c r="AW193" i="9"/>
  <c r="AW192" i="9"/>
  <c r="AW191" i="9"/>
  <c r="AW190" i="9"/>
  <c r="AW189" i="9"/>
  <c r="AW188" i="9"/>
  <c r="AW186" i="9"/>
  <c r="AW185" i="9"/>
  <c r="AW184" i="9"/>
  <c r="AW183" i="9"/>
  <c r="AW182" i="9"/>
  <c r="AW181" i="9"/>
  <c r="AW180" i="9"/>
  <c r="AW179" i="9"/>
  <c r="AW177" i="9"/>
  <c r="AW176" i="9"/>
  <c r="AW175" i="9"/>
  <c r="AW174" i="9"/>
  <c r="AW173" i="9"/>
  <c r="AW172" i="9"/>
  <c r="AW171" i="9"/>
  <c r="AW170" i="9"/>
  <c r="AW169" i="9"/>
  <c r="AW168" i="9"/>
  <c r="AW167" i="9"/>
  <c r="AW165" i="9"/>
  <c r="AW163" i="9"/>
  <c r="AW162" i="9"/>
  <c r="AW161" i="9"/>
  <c r="AW160" i="9"/>
  <c r="AW159" i="9"/>
  <c r="AW158" i="9"/>
  <c r="AW157" i="9"/>
  <c r="AW156" i="9"/>
  <c r="AW154" i="9"/>
  <c r="AW153" i="9"/>
  <c r="AW151" i="9"/>
  <c r="AW150" i="9"/>
  <c r="AW149" i="9"/>
  <c r="AW148" i="9"/>
  <c r="AW147" i="9"/>
  <c r="AW121" i="9"/>
  <c r="AW120" i="9"/>
  <c r="AW118" i="9"/>
  <c r="AW119" i="9"/>
  <c r="AW101" i="9"/>
  <c r="AW96" i="9"/>
  <c r="AW95" i="9"/>
  <c r="AW94" i="9"/>
  <c r="AW112" i="9"/>
  <c r="AW111" i="9"/>
  <c r="AW108" i="9"/>
  <c r="AW107" i="9"/>
  <c r="AW106" i="9"/>
  <c r="AW86" i="9"/>
  <c r="AW89" i="9"/>
  <c r="AW69" i="9"/>
  <c r="AW66" i="9"/>
  <c r="AW67" i="9"/>
  <c r="AW70" i="9"/>
  <c r="AW75" i="9"/>
  <c r="AW76" i="9"/>
  <c r="AW73" i="9"/>
  <c r="AW72" i="9"/>
  <c r="AW74" i="9"/>
  <c r="AW81" i="9"/>
  <c r="AW80" i="9"/>
  <c r="AW79" i="9"/>
  <c r="AW61" i="9"/>
  <c r="AW57" i="9"/>
  <c r="AW56" i="9"/>
  <c r="AW55" i="9"/>
  <c r="AW54" i="9"/>
  <c r="AW52" i="9"/>
  <c r="AW51" i="9"/>
  <c r="AW50" i="9"/>
  <c r="AW49" i="9"/>
  <c r="AW48" i="9"/>
  <c r="AW47" i="9"/>
  <c r="AW46" i="9"/>
  <c r="AW44" i="9"/>
  <c r="AW43" i="9"/>
  <c r="AW42" i="9"/>
  <c r="AW41" i="9"/>
  <c r="AW40" i="9"/>
  <c r="AW39" i="9"/>
  <c r="AW37" i="9"/>
  <c r="AW36" i="9"/>
  <c r="AW35" i="9"/>
  <c r="AW34" i="9"/>
  <c r="AW33" i="9"/>
  <c r="AW32" i="9"/>
  <c r="AW31" i="9"/>
  <c r="AW30" i="9"/>
  <c r="AW29" i="9"/>
  <c r="AW28" i="9"/>
  <c r="AW27" i="9"/>
  <c r="AW21" i="9"/>
  <c r="AX28" i="9"/>
  <c r="AV28" i="9"/>
  <c r="AU28" i="9"/>
  <c r="AW19" i="9"/>
  <c r="AW18" i="9"/>
  <c r="AW15" i="9"/>
  <c r="AW14" i="9"/>
  <c r="AW13" i="9"/>
  <c r="AW12" i="9"/>
  <c r="AW7" i="9"/>
  <c r="AW9" i="9" s="1"/>
  <c r="AW4" i="9"/>
  <c r="AW2" i="9"/>
  <c r="AV327" i="9"/>
  <c r="AV326" i="9"/>
  <c r="AV325" i="9"/>
  <c r="AV324" i="9"/>
  <c r="AV322" i="9"/>
  <c r="AV321" i="9"/>
  <c r="AV320" i="9"/>
  <c r="AV319" i="9"/>
  <c r="AV318" i="9"/>
  <c r="AV316" i="9"/>
  <c r="AV314" i="9"/>
  <c r="AV313" i="9"/>
  <c r="AV312" i="9"/>
  <c r="AV311" i="9"/>
  <c r="AV309" i="9"/>
  <c r="AV308" i="9"/>
  <c r="AV307" i="9"/>
  <c r="AV306" i="9"/>
  <c r="AV305" i="9"/>
  <c r="AV304" i="9"/>
  <c r="AV302" i="9"/>
  <c r="AV301" i="9"/>
  <c r="AV300" i="9"/>
  <c r="AV299" i="9"/>
  <c r="AV298" i="9"/>
  <c r="AV296" i="9"/>
  <c r="AV294" i="9"/>
  <c r="AV293" i="9"/>
  <c r="AV292" i="9"/>
  <c r="AV291" i="9"/>
  <c r="AV290" i="9"/>
  <c r="AV289" i="9"/>
  <c r="AV288" i="9"/>
  <c r="AV287" i="9"/>
  <c r="AV286" i="9"/>
  <c r="AV285" i="9"/>
  <c r="AV284" i="9"/>
  <c r="AV283" i="9"/>
  <c r="AV281" i="9"/>
  <c r="AV280" i="9"/>
  <c r="AV279" i="9"/>
  <c r="AV278" i="9"/>
  <c r="AV277" i="9"/>
  <c r="AV276" i="9"/>
  <c r="AV275" i="9"/>
  <c r="AV273" i="9"/>
  <c r="AV272" i="9"/>
  <c r="AV271" i="9"/>
  <c r="AV270" i="9"/>
  <c r="AV269" i="9"/>
  <c r="AV268" i="9"/>
  <c r="AV267" i="9"/>
  <c r="AV266" i="9"/>
  <c r="AV265" i="9"/>
  <c r="AV145" i="9"/>
  <c r="AV144" i="9"/>
  <c r="AV143" i="9"/>
  <c r="AV142" i="9"/>
  <c r="AV141" i="9"/>
  <c r="AV140" i="9"/>
  <c r="AV139" i="9"/>
  <c r="AV263" i="9"/>
  <c r="AV262" i="9"/>
  <c r="AV261" i="9"/>
  <c r="AV260" i="9"/>
  <c r="AV259" i="9"/>
  <c r="AV258" i="9"/>
  <c r="AV257" i="9"/>
  <c r="AV255" i="9"/>
  <c r="AV254" i="9"/>
  <c r="AV253" i="9"/>
  <c r="AV252" i="9"/>
  <c r="AV251" i="9"/>
  <c r="AV250" i="9"/>
  <c r="AV249" i="9"/>
  <c r="AV248" i="9"/>
  <c r="AV247" i="9"/>
  <c r="AV246" i="9"/>
  <c r="AV244" i="9"/>
  <c r="AV243" i="9"/>
  <c r="AV242" i="9"/>
  <c r="AV241" i="9"/>
  <c r="AV240" i="9"/>
  <c r="AV239" i="9"/>
  <c r="AV238" i="9"/>
  <c r="AV237" i="9"/>
  <c r="AV236" i="9"/>
  <c r="AV235" i="9"/>
  <c r="AV234" i="9"/>
  <c r="AV233" i="9"/>
  <c r="AV232" i="9"/>
  <c r="AV231" i="9"/>
  <c r="AV230" i="9"/>
  <c r="AV228" i="9"/>
  <c r="AV226" i="9"/>
  <c r="AV224" i="9"/>
  <c r="AV223" i="9"/>
  <c r="AV222" i="9"/>
  <c r="AV221" i="9"/>
  <c r="AV220" i="9"/>
  <c r="AV219" i="9"/>
  <c r="AV218" i="9"/>
  <c r="AV217" i="9"/>
  <c r="AV216" i="9"/>
  <c r="AV215" i="9"/>
  <c r="AV137" i="9"/>
  <c r="AV136" i="9"/>
  <c r="AV135" i="9"/>
  <c r="AV134" i="9"/>
  <c r="AV133" i="9"/>
  <c r="AV132" i="9"/>
  <c r="AV213" i="9"/>
  <c r="AV211" i="9"/>
  <c r="AV210" i="9"/>
  <c r="AV209" i="9"/>
  <c r="AV208" i="9"/>
  <c r="AV206" i="9"/>
  <c r="AV205" i="9"/>
  <c r="AV204" i="9"/>
  <c r="AV203" i="9"/>
  <c r="AV201" i="9"/>
  <c r="AV200" i="9"/>
  <c r="AV199" i="9"/>
  <c r="AV198" i="9"/>
  <c r="AV197" i="9"/>
  <c r="AV196" i="9"/>
  <c r="AV195" i="9"/>
  <c r="AV193" i="9"/>
  <c r="AV192" i="9"/>
  <c r="AV191" i="9"/>
  <c r="AV190" i="9"/>
  <c r="AV189" i="9"/>
  <c r="AV188" i="9"/>
  <c r="AV186" i="9"/>
  <c r="AV185" i="9"/>
  <c r="AV184" i="9"/>
  <c r="AV183" i="9"/>
  <c r="AV182" i="9"/>
  <c r="AV181" i="9"/>
  <c r="AV180" i="9"/>
  <c r="AV179" i="9"/>
  <c r="AV177" i="9"/>
  <c r="AV176" i="9"/>
  <c r="AV175" i="9"/>
  <c r="AV174" i="9"/>
  <c r="AV173" i="9"/>
  <c r="AV172" i="9"/>
  <c r="AV171" i="9"/>
  <c r="AV170" i="9"/>
  <c r="AV169" i="9"/>
  <c r="AV168" i="9"/>
  <c r="AV167" i="9"/>
  <c r="AV165" i="9"/>
  <c r="AV163" i="9"/>
  <c r="AV162" i="9"/>
  <c r="AV161" i="9"/>
  <c r="AV160" i="9"/>
  <c r="AV159" i="9"/>
  <c r="AV158" i="9"/>
  <c r="AV157" i="9"/>
  <c r="AV156" i="9"/>
  <c r="AV154" i="9"/>
  <c r="AV153" i="9"/>
  <c r="AV151" i="9"/>
  <c r="AV150" i="9"/>
  <c r="AV149" i="9"/>
  <c r="AV148" i="9"/>
  <c r="AV147" i="9"/>
  <c r="AV121" i="9"/>
  <c r="AV118" i="9"/>
  <c r="AV119" i="9"/>
  <c r="AV101" i="9"/>
  <c r="AV96" i="9"/>
  <c r="AV95" i="9"/>
  <c r="AV94" i="9"/>
  <c r="AV112" i="9"/>
  <c r="AV111" i="9"/>
  <c r="AV108" i="9"/>
  <c r="AV107" i="9"/>
  <c r="AV106" i="9"/>
  <c r="AV86" i="9"/>
  <c r="AV89" i="9"/>
  <c r="AV69" i="9"/>
  <c r="AV66" i="9"/>
  <c r="AV67" i="9"/>
  <c r="AV70" i="9"/>
  <c r="AV75" i="9"/>
  <c r="AV76" i="9"/>
  <c r="AV73" i="9"/>
  <c r="AV72" i="9"/>
  <c r="AV74" i="9"/>
  <c r="AV81" i="9"/>
  <c r="AV80" i="9"/>
  <c r="AV79" i="9"/>
  <c r="AV61" i="9"/>
  <c r="AV57" i="9"/>
  <c r="AV56" i="9"/>
  <c r="AV55" i="9"/>
  <c r="AV54" i="9"/>
  <c r="AV52" i="9"/>
  <c r="AV51" i="9"/>
  <c r="AV50" i="9"/>
  <c r="AV49" i="9"/>
  <c r="AV48" i="9"/>
  <c r="AV47" i="9"/>
  <c r="AV46" i="9"/>
  <c r="AV44" i="9"/>
  <c r="AV43" i="9"/>
  <c r="AV42" i="9"/>
  <c r="AV41" i="9"/>
  <c r="AV40" i="9"/>
  <c r="AV39" i="9"/>
  <c r="AV37" i="9"/>
  <c r="AV36" i="9"/>
  <c r="AV35" i="9"/>
  <c r="AV34" i="9"/>
  <c r="AV33" i="9"/>
  <c r="AV32" i="9"/>
  <c r="AV31" i="9"/>
  <c r="AV30" i="9"/>
  <c r="AV29" i="9"/>
  <c r="AV27" i="9"/>
  <c r="AV21" i="9"/>
  <c r="AV19" i="9"/>
  <c r="AV18" i="9"/>
  <c r="AV15" i="9"/>
  <c r="AV14" i="9"/>
  <c r="AV13" i="9"/>
  <c r="AV12" i="9"/>
  <c r="AV7" i="9"/>
  <c r="AV9" i="9" s="1"/>
  <c r="AV4" i="9"/>
  <c r="AV2" i="9"/>
  <c r="W7" i="9"/>
  <c r="W6" i="9" s="1"/>
  <c r="Z15" i="9"/>
  <c r="Z14" i="9"/>
  <c r="Z13" i="9"/>
  <c r="W15" i="9"/>
  <c r="W14" i="9"/>
  <c r="W13" i="9"/>
  <c r="Y12" i="9"/>
  <c r="V12" i="9"/>
  <c r="W12" i="9"/>
  <c r="Z12" i="9"/>
  <c r="Z10" i="9"/>
  <c r="Z9" i="9" s="1"/>
  <c r="Z7" i="9"/>
  <c r="Z6" i="9" s="1"/>
  <c r="Z4" i="9"/>
  <c r="W4" i="9"/>
  <c r="Z2" i="9"/>
  <c r="W2" i="9"/>
  <c r="AW264" i="9"/>
  <c r="AW45" i="9"/>
  <c r="AW38" i="9"/>
  <c r="E60" i="5"/>
  <c r="N20" i="12"/>
  <c r="N83" i="12" s="1"/>
  <c r="L20" i="12"/>
  <c r="L656" i="12" s="1"/>
  <c r="K20" i="12"/>
  <c r="K640" i="12" s="1"/>
  <c r="J20" i="12"/>
  <c r="J48" i="12" s="1"/>
  <c r="AX211" i="9"/>
  <c r="AU211" i="9"/>
  <c r="AP211" i="9"/>
  <c r="AO211" i="9"/>
  <c r="AN211" i="9"/>
  <c r="AM211" i="9"/>
  <c r="AL211" i="9"/>
  <c r="AK211" i="9"/>
  <c r="AJ211" i="9"/>
  <c r="AI211" i="9"/>
  <c r="AX327" i="9"/>
  <c r="AU327" i="9"/>
  <c r="AP327" i="9"/>
  <c r="AO327" i="9"/>
  <c r="AN327" i="9"/>
  <c r="AM327" i="9"/>
  <c r="AL327" i="9"/>
  <c r="AK327" i="9"/>
  <c r="AJ327" i="9"/>
  <c r="AI327" i="9"/>
  <c r="AX314" i="9"/>
  <c r="AU314" i="9"/>
  <c r="AP314" i="9"/>
  <c r="AO314" i="9"/>
  <c r="AN314" i="9"/>
  <c r="AM314" i="9"/>
  <c r="AL314" i="9"/>
  <c r="AK314" i="9"/>
  <c r="AJ314" i="9"/>
  <c r="AI314" i="9"/>
  <c r="AX313" i="9"/>
  <c r="AU313" i="9"/>
  <c r="AP313" i="9"/>
  <c r="AO313" i="9"/>
  <c r="AN313" i="9"/>
  <c r="AM313" i="9"/>
  <c r="AL313" i="9"/>
  <c r="AK313" i="9"/>
  <c r="AJ313" i="9"/>
  <c r="AI313" i="9"/>
  <c r="AX316" i="9"/>
  <c r="AU316" i="9"/>
  <c r="AP316" i="9"/>
  <c r="AO316" i="9"/>
  <c r="AN316" i="9"/>
  <c r="AM316" i="9"/>
  <c r="AL316" i="9"/>
  <c r="AK316" i="9"/>
  <c r="AJ316" i="9"/>
  <c r="AI316" i="9"/>
  <c r="AX317" i="9"/>
  <c r="AU317" i="9"/>
  <c r="AV317" i="9"/>
  <c r="AX308" i="9"/>
  <c r="AU308" i="9"/>
  <c r="AP308" i="9"/>
  <c r="AO308" i="9"/>
  <c r="AN308" i="9"/>
  <c r="AM308" i="9"/>
  <c r="AL308" i="9"/>
  <c r="AK308" i="9"/>
  <c r="AJ308" i="9"/>
  <c r="AI308" i="9"/>
  <c r="AU324" i="9"/>
  <c r="AX324" i="9"/>
  <c r="AU325" i="9"/>
  <c r="AX325" i="9"/>
  <c r="AU326" i="9"/>
  <c r="AX326" i="9"/>
  <c r="AX323" i="9"/>
  <c r="AU323" i="9"/>
  <c r="AX322" i="9"/>
  <c r="AU322" i="9"/>
  <c r="AX321" i="9"/>
  <c r="AU321" i="9"/>
  <c r="AX320" i="9"/>
  <c r="AU320" i="9"/>
  <c r="AX319" i="9"/>
  <c r="AU319" i="9"/>
  <c r="AX318" i="9"/>
  <c r="AU318" i="9"/>
  <c r="AU312" i="9"/>
  <c r="AX312" i="9"/>
  <c r="AX311" i="9"/>
  <c r="AU311" i="9"/>
  <c r="AX315" i="9"/>
  <c r="AU315" i="9"/>
  <c r="AX310" i="9"/>
  <c r="AU310" i="9"/>
  <c r="J20" i="9"/>
  <c r="AV323" i="9"/>
  <c r="AV310" i="9"/>
  <c r="O260" i="9"/>
  <c r="AG120" i="14"/>
  <c r="AF120" i="14"/>
  <c r="AE120" i="14"/>
  <c r="AD120" i="14"/>
  <c r="AG119" i="14"/>
  <c r="AF119" i="14"/>
  <c r="AE119" i="14"/>
  <c r="AD119" i="14"/>
  <c r="AC110" i="14"/>
  <c r="AB110" i="14"/>
  <c r="AA110" i="14"/>
  <c r="AF110" i="14" s="1"/>
  <c r="Z110" i="14"/>
  <c r="Y110" i="14"/>
  <c r="AE110" i="14" s="1"/>
  <c r="X110" i="14"/>
  <c r="AC67" i="14"/>
  <c r="AC69" i="14"/>
  <c r="AG69" i="14" s="1"/>
  <c r="AC64" i="14"/>
  <c r="AC51" i="14"/>
  <c r="AC47" i="14"/>
  <c r="AG47" i="14" s="1"/>
  <c r="AC42" i="14"/>
  <c r="AC37" i="14"/>
  <c r="AC23" i="14"/>
  <c r="AG23" i="14" s="1"/>
  <c r="AC27" i="14"/>
  <c r="AG27" i="14" s="1"/>
  <c r="AC31" i="14"/>
  <c r="AG31" i="14" s="1"/>
  <c r="AC62" i="14"/>
  <c r="AG62" i="14" s="1"/>
  <c r="AB67" i="14"/>
  <c r="AB69" i="14"/>
  <c r="AB64" i="14"/>
  <c r="AB51" i="14"/>
  <c r="AB47" i="14"/>
  <c r="AB42" i="14"/>
  <c r="AB37" i="14"/>
  <c r="AB23" i="14"/>
  <c r="AB27" i="14"/>
  <c r="AB31" i="14"/>
  <c r="AB62" i="14"/>
  <c r="Z67" i="14"/>
  <c r="Z69" i="14"/>
  <c r="Z64" i="14"/>
  <c r="Z51" i="14"/>
  <c r="Z47" i="14"/>
  <c r="Z42" i="14"/>
  <c r="Z37" i="14"/>
  <c r="Z23" i="14"/>
  <c r="Z27" i="14"/>
  <c r="Z31" i="14"/>
  <c r="Z62" i="14"/>
  <c r="Y67" i="14"/>
  <c r="AE67" i="14" s="1"/>
  <c r="Y69" i="14"/>
  <c r="AE69" i="14" s="1"/>
  <c r="Y64" i="14"/>
  <c r="Y51" i="14"/>
  <c r="Y47" i="14"/>
  <c r="Y42" i="14"/>
  <c r="Y37" i="14"/>
  <c r="AE37" i="14" s="1"/>
  <c r="Y23" i="14"/>
  <c r="AE23" i="14" s="1"/>
  <c r="Y27" i="14"/>
  <c r="AE27" i="14" s="1"/>
  <c r="Y31" i="14"/>
  <c r="AE31" i="14" s="1"/>
  <c r="Y62" i="14"/>
  <c r="X67" i="14"/>
  <c r="X69" i="14"/>
  <c r="X64" i="14"/>
  <c r="X51" i="14"/>
  <c r="X47" i="14"/>
  <c r="X42" i="14"/>
  <c r="X37" i="14"/>
  <c r="X23" i="14"/>
  <c r="X27" i="14"/>
  <c r="X31" i="14"/>
  <c r="X62" i="14"/>
  <c r="AA67" i="14"/>
  <c r="AF67" i="14" s="1"/>
  <c r="AA69" i="14"/>
  <c r="AA64" i="14"/>
  <c r="AA51" i="14"/>
  <c r="AA47" i="14"/>
  <c r="AA42" i="14"/>
  <c r="AA37" i="14"/>
  <c r="AF37" i="14" s="1"/>
  <c r="AA23" i="14"/>
  <c r="AF23" i="14" s="1"/>
  <c r="AA27" i="14"/>
  <c r="AA31" i="14"/>
  <c r="AA62" i="14"/>
  <c r="AF62" i="14"/>
  <c r="AX121" i="9"/>
  <c r="AU121" i="9"/>
  <c r="AP121" i="9"/>
  <c r="AP120" i="9" s="1"/>
  <c r="AO121" i="9"/>
  <c r="AO120" i="9" s="1"/>
  <c r="AN121" i="9"/>
  <c r="AN120" i="9" s="1"/>
  <c r="AM121" i="9"/>
  <c r="AM120" i="9" s="1"/>
  <c r="AL121" i="9"/>
  <c r="AL120" i="9" s="1"/>
  <c r="AK121" i="9"/>
  <c r="AK120" i="9" s="1"/>
  <c r="AJ121" i="9"/>
  <c r="AJ120" i="9" s="1"/>
  <c r="AI121" i="9"/>
  <c r="AI120" i="9" s="1"/>
  <c r="N20" i="9"/>
  <c r="M20" i="9"/>
  <c r="L20" i="9"/>
  <c r="K20" i="9"/>
  <c r="E121" i="9"/>
  <c r="G110" i="9" s="1"/>
  <c r="E155" i="9"/>
  <c r="F121" i="9"/>
  <c r="AX155" i="9"/>
  <c r="AX166" i="9"/>
  <c r="AX178" i="9"/>
  <c r="AX202" i="9"/>
  <c r="AU155" i="9"/>
  <c r="AU178" i="9"/>
  <c r="AU202" i="9"/>
  <c r="AV155" i="9"/>
  <c r="AV166" i="9"/>
  <c r="AV178" i="9"/>
  <c r="AV187" i="9"/>
  <c r="AV194" i="9"/>
  <c r="AV202" i="9"/>
  <c r="S178" i="9"/>
  <c r="S187" i="9"/>
  <c r="S194" i="9"/>
  <c r="S202" i="9"/>
  <c r="E120" i="9"/>
  <c r="G120" i="9"/>
  <c r="F120" i="9"/>
  <c r="W73" i="14"/>
  <c r="AD73" i="14"/>
  <c r="V73" i="14"/>
  <c r="W72" i="14"/>
  <c r="AD72" i="14" s="1"/>
  <c r="V72" i="14"/>
  <c r="W71" i="14"/>
  <c r="AD71" i="14" s="1"/>
  <c r="V71" i="14"/>
  <c r="W70" i="14"/>
  <c r="AD70" i="14" s="1"/>
  <c r="V70" i="14"/>
  <c r="W69" i="14"/>
  <c r="V69" i="14"/>
  <c r="W68" i="14"/>
  <c r="AD68" i="14" s="1"/>
  <c r="V68" i="14"/>
  <c r="W67" i="14"/>
  <c r="V67" i="14"/>
  <c r="W66" i="14"/>
  <c r="AD66" i="14" s="1"/>
  <c r="V66" i="14"/>
  <c r="W65" i="14"/>
  <c r="V65" i="14"/>
  <c r="W64" i="14"/>
  <c r="AD64" i="14" s="1"/>
  <c r="V64" i="14"/>
  <c r="W63" i="14"/>
  <c r="V63" i="14"/>
  <c r="W62" i="14"/>
  <c r="V62" i="14"/>
  <c r="W54" i="14"/>
  <c r="V54" i="14"/>
  <c r="W53" i="14"/>
  <c r="AD53" i="14" s="1"/>
  <c r="V53" i="14"/>
  <c r="W52" i="14"/>
  <c r="V52" i="14"/>
  <c r="W51" i="14"/>
  <c r="AD51" i="14" s="1"/>
  <c r="V51" i="14"/>
  <c r="W50" i="14"/>
  <c r="V50" i="14"/>
  <c r="W49" i="14"/>
  <c r="AD49" i="14" s="1"/>
  <c r="V49" i="14"/>
  <c r="W48" i="14"/>
  <c r="V48" i="14"/>
  <c r="W47" i="14"/>
  <c r="AD47" i="14"/>
  <c r="V47" i="14"/>
  <c r="W46" i="14"/>
  <c r="V46" i="14"/>
  <c r="W45" i="14"/>
  <c r="AD45" i="14" s="1"/>
  <c r="V45" i="14"/>
  <c r="W44" i="14"/>
  <c r="V44" i="14"/>
  <c r="W43" i="14"/>
  <c r="AD43" i="14" s="1"/>
  <c r="V43" i="14"/>
  <c r="W42" i="14"/>
  <c r="V42" i="14"/>
  <c r="W41" i="14"/>
  <c r="AD41" i="14" s="1"/>
  <c r="V41" i="14"/>
  <c r="W40" i="14"/>
  <c r="V40" i="14"/>
  <c r="W39" i="14"/>
  <c r="AD39" i="14" s="1"/>
  <c r="V39" i="14"/>
  <c r="W38" i="14"/>
  <c r="V38" i="14"/>
  <c r="W37" i="14"/>
  <c r="AD37" i="14" s="1"/>
  <c r="V37" i="14"/>
  <c r="W36" i="14"/>
  <c r="V36" i="14"/>
  <c r="W35" i="14"/>
  <c r="AD35" i="14" s="1"/>
  <c r="V35" i="14"/>
  <c r="W34" i="14"/>
  <c r="V34" i="14"/>
  <c r="W33" i="14"/>
  <c r="V33" i="14"/>
  <c r="W32" i="14"/>
  <c r="V32" i="14"/>
  <c r="W31" i="14"/>
  <c r="AD31" i="14" s="1"/>
  <c r="V31" i="14"/>
  <c r="W30" i="14"/>
  <c r="V30" i="14"/>
  <c r="W29" i="14"/>
  <c r="AD29" i="14"/>
  <c r="V29" i="14"/>
  <c r="W28" i="14"/>
  <c r="V28" i="14"/>
  <c r="W27" i="14"/>
  <c r="AD27" i="14" s="1"/>
  <c r="V27" i="14"/>
  <c r="W26" i="14"/>
  <c r="V26" i="14"/>
  <c r="W25" i="14"/>
  <c r="AD25" i="14" s="1"/>
  <c r="V25" i="14"/>
  <c r="W24" i="14"/>
  <c r="V24" i="14"/>
  <c r="W23" i="14"/>
  <c r="AD23" i="14" s="1"/>
  <c r="V23" i="14"/>
  <c r="W22" i="14"/>
  <c r="V22" i="14"/>
  <c r="W21" i="14"/>
  <c r="AD21" i="14" s="1"/>
  <c r="V21" i="14"/>
  <c r="W19" i="14"/>
  <c r="V19" i="14"/>
  <c r="L60" i="5"/>
  <c r="L58" i="5"/>
  <c r="L51" i="5"/>
  <c r="L53" i="5"/>
  <c r="L49" i="5"/>
  <c r="L47" i="5"/>
  <c r="L45" i="5"/>
  <c r="S51" i="5"/>
  <c r="E291" i="9"/>
  <c r="G290" i="9" s="1"/>
  <c r="AX134" i="9"/>
  <c r="AU134" i="9"/>
  <c r="AP134" i="9"/>
  <c r="AO134" i="9"/>
  <c r="AN134" i="9"/>
  <c r="AM134" i="9"/>
  <c r="AL134" i="9"/>
  <c r="AK134" i="9"/>
  <c r="AJ134" i="9"/>
  <c r="AI134" i="9"/>
  <c r="O134" i="9"/>
  <c r="F134" i="9" s="1"/>
  <c r="E136" i="9"/>
  <c r="E134" i="9"/>
  <c r="AU58" i="9"/>
  <c r="O327" i="9"/>
  <c r="F327" i="9" s="1"/>
  <c r="G327" i="9"/>
  <c r="E327" i="9"/>
  <c r="G326" i="9" s="1"/>
  <c r="AP326" i="9"/>
  <c r="AO326" i="9"/>
  <c r="AN326" i="9"/>
  <c r="AM326" i="9"/>
  <c r="AL326" i="9"/>
  <c r="AK326" i="9"/>
  <c r="AJ326" i="9"/>
  <c r="AI326" i="9"/>
  <c r="O326" i="9"/>
  <c r="F326" i="9" s="1"/>
  <c r="E326" i="9"/>
  <c r="O314" i="9"/>
  <c r="F314" i="9" s="1"/>
  <c r="G314" i="9"/>
  <c r="E314" i="9"/>
  <c r="G312" i="9" s="1"/>
  <c r="O313" i="9"/>
  <c r="F313" i="9" s="1"/>
  <c r="G313" i="9"/>
  <c r="E313" i="9"/>
  <c r="AX56" i="9"/>
  <c r="AU56" i="9"/>
  <c r="AP56" i="9"/>
  <c r="AO56" i="9"/>
  <c r="AN56" i="9"/>
  <c r="AM56" i="9"/>
  <c r="AL56" i="9"/>
  <c r="AK56" i="9"/>
  <c r="AJ56" i="9"/>
  <c r="AI56" i="9"/>
  <c r="O56" i="9"/>
  <c r="F56" i="9" s="1"/>
  <c r="G56" i="9"/>
  <c r="E56" i="9"/>
  <c r="AX43" i="9"/>
  <c r="AU43" i="9"/>
  <c r="AP43" i="9"/>
  <c r="AO43" i="9"/>
  <c r="AN43" i="9"/>
  <c r="AM43" i="9"/>
  <c r="AL43" i="9"/>
  <c r="AK43" i="9"/>
  <c r="AJ43" i="9"/>
  <c r="AI43" i="9"/>
  <c r="O43" i="9"/>
  <c r="F43" i="9" s="1"/>
  <c r="G43" i="9"/>
  <c r="E43" i="9"/>
  <c r="AX36" i="9"/>
  <c r="AU36" i="9"/>
  <c r="AP36" i="9"/>
  <c r="AO36" i="9"/>
  <c r="AN36" i="9"/>
  <c r="AM36" i="9"/>
  <c r="AL36" i="9"/>
  <c r="AK36" i="9"/>
  <c r="AJ36" i="9"/>
  <c r="AI36" i="9"/>
  <c r="O36" i="9"/>
  <c r="F36" i="9" s="1"/>
  <c r="G36" i="9"/>
  <c r="E36" i="9"/>
  <c r="AX66" i="9"/>
  <c r="AU66" i="9"/>
  <c r="AP66" i="9"/>
  <c r="AO66" i="9"/>
  <c r="AN66" i="9"/>
  <c r="AM66" i="9"/>
  <c r="AL66" i="9"/>
  <c r="AK66" i="9"/>
  <c r="AJ66" i="9"/>
  <c r="AI66" i="9"/>
  <c r="E89" i="9"/>
  <c r="G66" i="9" s="1"/>
  <c r="F66" i="9"/>
  <c r="E66" i="9"/>
  <c r="AX292" i="9"/>
  <c r="AU292" i="9"/>
  <c r="AP292" i="9"/>
  <c r="AO292" i="9"/>
  <c r="AN292" i="9"/>
  <c r="AM292" i="9"/>
  <c r="AL292" i="9"/>
  <c r="AK292" i="9"/>
  <c r="AJ292" i="9"/>
  <c r="AI292" i="9"/>
  <c r="O292" i="9"/>
  <c r="F292" i="9" s="1"/>
  <c r="E294" i="9"/>
  <c r="G292" i="9" s="1"/>
  <c r="E292" i="9"/>
  <c r="AX279" i="9"/>
  <c r="AU279" i="9"/>
  <c r="AP279" i="9"/>
  <c r="AO279" i="9"/>
  <c r="AN279" i="9"/>
  <c r="AM279" i="9"/>
  <c r="AL279" i="9"/>
  <c r="AK279" i="9"/>
  <c r="AJ279" i="9"/>
  <c r="AI279" i="9"/>
  <c r="O279" i="9"/>
  <c r="F279" i="9" s="1"/>
  <c r="E281" i="9"/>
  <c r="G279" i="9" s="1"/>
  <c r="E279" i="9"/>
  <c r="E161" i="9"/>
  <c r="AX153" i="9"/>
  <c r="AU153" i="9"/>
  <c r="AP153" i="9"/>
  <c r="AO153" i="9"/>
  <c r="AN153" i="9"/>
  <c r="AM153" i="9"/>
  <c r="AL153" i="9"/>
  <c r="AK153" i="9"/>
  <c r="AJ153" i="9"/>
  <c r="AI153" i="9"/>
  <c r="O153" i="9"/>
  <c r="F153" i="9" s="1"/>
  <c r="G153" i="9"/>
  <c r="E153" i="9"/>
  <c r="AX161" i="9"/>
  <c r="AU161" i="9"/>
  <c r="AP161" i="9"/>
  <c r="AO161" i="9"/>
  <c r="AN161" i="9"/>
  <c r="AM161" i="9"/>
  <c r="AL161" i="9"/>
  <c r="AK161" i="9"/>
  <c r="AJ161" i="9"/>
  <c r="AI161" i="9"/>
  <c r="O161" i="9"/>
  <c r="F161" i="9" s="1"/>
  <c r="E290" i="9"/>
  <c r="AX162" i="9"/>
  <c r="AU162" i="9"/>
  <c r="AP162" i="9"/>
  <c r="AO162" i="9"/>
  <c r="AN162" i="9"/>
  <c r="AM162" i="9"/>
  <c r="AL162" i="9"/>
  <c r="AK162" i="9"/>
  <c r="AJ162" i="9"/>
  <c r="AI162" i="9"/>
  <c r="O162" i="9"/>
  <c r="F162" i="9" s="1"/>
  <c r="G162" i="9"/>
  <c r="E162" i="9"/>
  <c r="AX163" i="9"/>
  <c r="AU163" i="9"/>
  <c r="AP163" i="9"/>
  <c r="AO163" i="9"/>
  <c r="AN163" i="9"/>
  <c r="AM163" i="9"/>
  <c r="AL163" i="9"/>
  <c r="AK163" i="9"/>
  <c r="AJ163" i="9"/>
  <c r="AI163" i="9"/>
  <c r="O163" i="9"/>
  <c r="F163" i="9" s="1"/>
  <c r="E163" i="9"/>
  <c r="G163" i="9"/>
  <c r="AX159" i="9"/>
  <c r="AU159" i="9"/>
  <c r="AP159" i="9"/>
  <c r="AO159" i="9"/>
  <c r="AN159" i="9"/>
  <c r="AM159" i="9"/>
  <c r="AL159" i="9"/>
  <c r="AK159" i="9"/>
  <c r="AJ159" i="9"/>
  <c r="AI159" i="9"/>
  <c r="O159" i="9"/>
  <c r="F159" i="9" s="1"/>
  <c r="E159" i="9"/>
  <c r="E112" i="9"/>
  <c r="G98" i="9" s="1"/>
  <c r="AX158" i="9"/>
  <c r="AU158" i="9"/>
  <c r="AP158" i="9"/>
  <c r="AO158" i="9"/>
  <c r="AN158" i="9"/>
  <c r="AM158" i="9"/>
  <c r="AL158" i="9"/>
  <c r="AK158" i="9"/>
  <c r="AJ158" i="9"/>
  <c r="AI158" i="9"/>
  <c r="O158" i="9"/>
  <c r="F158" i="9" s="1"/>
  <c r="E158" i="9"/>
  <c r="AX157" i="9"/>
  <c r="AU157" i="9"/>
  <c r="AP157" i="9"/>
  <c r="AO157" i="9"/>
  <c r="AN157" i="9"/>
  <c r="AM157" i="9"/>
  <c r="AL157" i="9"/>
  <c r="AK157" i="9"/>
  <c r="AJ157" i="9"/>
  <c r="AI157" i="9"/>
  <c r="O157" i="9"/>
  <c r="F157" i="9" s="1"/>
  <c r="E157" i="9"/>
  <c r="AX156" i="9"/>
  <c r="AU156" i="9"/>
  <c r="AP156" i="9"/>
  <c r="AO156" i="9"/>
  <c r="AN156" i="9"/>
  <c r="AM156" i="9"/>
  <c r="AL156" i="9"/>
  <c r="AK156" i="9"/>
  <c r="AJ156" i="9"/>
  <c r="AI156" i="9"/>
  <c r="E156" i="9"/>
  <c r="G152" i="9" s="1"/>
  <c r="O155" i="9"/>
  <c r="F155" i="9" s="1"/>
  <c r="AX154" i="9"/>
  <c r="AU154" i="9"/>
  <c r="AP154" i="9"/>
  <c r="AO154" i="9"/>
  <c r="AN154" i="9"/>
  <c r="AM154" i="9"/>
  <c r="AL154" i="9"/>
  <c r="AK154" i="9"/>
  <c r="AJ154" i="9"/>
  <c r="AI154" i="9"/>
  <c r="O154" i="9"/>
  <c r="F154" i="9" s="1"/>
  <c r="E154" i="9"/>
  <c r="AX151" i="9"/>
  <c r="AU151" i="9"/>
  <c r="AP151" i="9"/>
  <c r="AO151" i="9"/>
  <c r="AN151" i="9"/>
  <c r="AM151" i="9"/>
  <c r="AL151" i="9"/>
  <c r="AK151" i="9"/>
  <c r="AJ151" i="9"/>
  <c r="AI151" i="9"/>
  <c r="O151" i="9"/>
  <c r="F151" i="9" s="1"/>
  <c r="E151" i="9"/>
  <c r="AX150" i="9"/>
  <c r="AU150" i="9"/>
  <c r="AP150" i="9"/>
  <c r="AO150" i="9"/>
  <c r="AN150" i="9"/>
  <c r="AM150" i="9"/>
  <c r="AL150" i="9"/>
  <c r="AK150" i="9"/>
  <c r="AJ150" i="9"/>
  <c r="AI150" i="9"/>
  <c r="O150" i="9"/>
  <c r="F150" i="9" s="1"/>
  <c r="E150" i="9"/>
  <c r="AX149" i="9"/>
  <c r="AU149" i="9"/>
  <c r="AP149" i="9"/>
  <c r="AO149" i="9"/>
  <c r="AN149" i="9"/>
  <c r="AM149" i="9"/>
  <c r="AL149" i="9"/>
  <c r="AK149" i="9"/>
  <c r="AJ149" i="9"/>
  <c r="AI149" i="9"/>
  <c r="O149" i="9"/>
  <c r="F149" i="9" s="1"/>
  <c r="E149" i="9"/>
  <c r="AX148" i="9"/>
  <c r="AU148" i="9"/>
  <c r="AP148" i="9"/>
  <c r="AO148" i="9"/>
  <c r="AN148" i="9"/>
  <c r="AM148" i="9"/>
  <c r="AL148" i="9"/>
  <c r="AK148" i="9"/>
  <c r="AJ148" i="9"/>
  <c r="AI148" i="9"/>
  <c r="O148" i="9"/>
  <c r="F148" i="9" s="1"/>
  <c r="E148" i="9"/>
  <c r="AX147" i="9"/>
  <c r="AU147" i="9"/>
  <c r="AP147" i="9"/>
  <c r="AP146" i="9" s="1"/>
  <c r="AO147" i="9"/>
  <c r="AO146" i="9" s="1"/>
  <c r="AN147" i="9"/>
  <c r="AN146" i="9" s="1"/>
  <c r="AM147" i="9"/>
  <c r="AM146" i="9" s="1"/>
  <c r="AL147" i="9"/>
  <c r="AL146" i="9" s="1"/>
  <c r="AK147" i="9"/>
  <c r="AK146" i="9" s="1"/>
  <c r="AJ147" i="9"/>
  <c r="AJ146" i="9" s="1"/>
  <c r="AI147" i="9"/>
  <c r="AI146" i="9" s="1"/>
  <c r="E147" i="9"/>
  <c r="G146" i="9" s="1"/>
  <c r="AX261" i="9"/>
  <c r="AU261" i="9"/>
  <c r="AP261" i="9"/>
  <c r="AO261" i="9"/>
  <c r="AN261" i="9"/>
  <c r="AM261" i="9"/>
  <c r="AL261" i="9"/>
  <c r="AK261" i="9"/>
  <c r="AJ261" i="9"/>
  <c r="AI261" i="9"/>
  <c r="O261" i="9"/>
  <c r="F261" i="9" s="1"/>
  <c r="E261" i="9"/>
  <c r="E263" i="9"/>
  <c r="AX94" i="9"/>
  <c r="AU94" i="9"/>
  <c r="AP94" i="9"/>
  <c r="AO94" i="9"/>
  <c r="AN94" i="9"/>
  <c r="AM94" i="9"/>
  <c r="AL94" i="9"/>
  <c r="AK94" i="9"/>
  <c r="AJ94" i="9"/>
  <c r="AI94" i="9"/>
  <c r="E94" i="9"/>
  <c r="E95" i="9"/>
  <c r="F94" i="9"/>
  <c r="AX81" i="9"/>
  <c r="AU81" i="9"/>
  <c r="AP81" i="9"/>
  <c r="AO81" i="9"/>
  <c r="AN81" i="9"/>
  <c r="AM81" i="9"/>
  <c r="AL81" i="9"/>
  <c r="AK81" i="9"/>
  <c r="AJ81" i="9"/>
  <c r="AI81" i="9"/>
  <c r="E81" i="9"/>
  <c r="E72" i="9"/>
  <c r="F81" i="9"/>
  <c r="AX73" i="9"/>
  <c r="AU73" i="9"/>
  <c r="AP73" i="9"/>
  <c r="AO73" i="9"/>
  <c r="AN73" i="9"/>
  <c r="AM73" i="9"/>
  <c r="AL73" i="9"/>
  <c r="AK73" i="9"/>
  <c r="AJ73" i="9"/>
  <c r="AI73" i="9"/>
  <c r="E73" i="9"/>
  <c r="G82" i="9" s="1"/>
  <c r="E75" i="9"/>
  <c r="F73" i="9"/>
  <c r="E315" i="9"/>
  <c r="AX49" i="9"/>
  <c r="AU49" i="9"/>
  <c r="AP49" i="9"/>
  <c r="AO49" i="9"/>
  <c r="AN49" i="9"/>
  <c r="AM49" i="9"/>
  <c r="AL49" i="9"/>
  <c r="AK49" i="9"/>
  <c r="AJ49" i="9"/>
  <c r="AI49" i="9"/>
  <c r="O49" i="9"/>
  <c r="F49" i="9" s="1"/>
  <c r="G49" i="9"/>
  <c r="E49" i="9"/>
  <c r="AX51" i="9"/>
  <c r="AU51" i="9"/>
  <c r="AP51" i="9"/>
  <c r="AO51" i="9"/>
  <c r="AN51" i="9"/>
  <c r="AM51" i="9"/>
  <c r="AL51" i="9"/>
  <c r="AK51" i="9"/>
  <c r="AJ51" i="9"/>
  <c r="AI51" i="9"/>
  <c r="O51" i="9"/>
  <c r="F51" i="9" s="1"/>
  <c r="G51" i="9"/>
  <c r="E51" i="9"/>
  <c r="AP312" i="9"/>
  <c r="AO312" i="9"/>
  <c r="AN312" i="9"/>
  <c r="AM312" i="9"/>
  <c r="AL312" i="9"/>
  <c r="AK312" i="9"/>
  <c r="AJ312" i="9"/>
  <c r="AI312" i="9"/>
  <c r="O312" i="9"/>
  <c r="F312" i="9" s="1"/>
  <c r="E312" i="9"/>
  <c r="AP311" i="9"/>
  <c r="AP310" i="9" s="1"/>
  <c r="AO311" i="9"/>
  <c r="AO310" i="9" s="1"/>
  <c r="AN311" i="9"/>
  <c r="AN310" i="9" s="1"/>
  <c r="AM311" i="9"/>
  <c r="AM310" i="9" s="1"/>
  <c r="AL311" i="9"/>
  <c r="AL310" i="9" s="1"/>
  <c r="AK311" i="9"/>
  <c r="AK310" i="9" s="1"/>
  <c r="AJ311" i="9"/>
  <c r="AJ310" i="9" s="1"/>
  <c r="AI311" i="9"/>
  <c r="AI310" i="9" s="1"/>
  <c r="G311" i="9"/>
  <c r="E311" i="9"/>
  <c r="G310" i="9" s="1"/>
  <c r="O310" i="9"/>
  <c r="F310" i="9" s="1"/>
  <c r="E310" i="9"/>
  <c r="O315" i="9"/>
  <c r="F315" i="9" s="1"/>
  <c r="E316" i="9"/>
  <c r="AG123" i="14"/>
  <c r="AF123" i="14"/>
  <c r="AE123" i="14"/>
  <c r="AD123" i="14"/>
  <c r="T123" i="14"/>
  <c r="O123" i="14"/>
  <c r="F123" i="14" s="1"/>
  <c r="N19" i="14"/>
  <c r="N86" i="14" s="1"/>
  <c r="L19" i="14"/>
  <c r="L87" i="14" s="1"/>
  <c r="K19" i="14"/>
  <c r="K84" i="14" s="1"/>
  <c r="J19" i="14"/>
  <c r="J25" i="14" s="1"/>
  <c r="E120" i="14"/>
  <c r="E123" i="14"/>
  <c r="AG73" i="14"/>
  <c r="AF73" i="14"/>
  <c r="AE73" i="14"/>
  <c r="O73" i="14"/>
  <c r="F73" i="14" s="1"/>
  <c r="E73" i="14"/>
  <c r="AG72" i="14"/>
  <c r="AF72" i="14"/>
  <c r="AE72" i="14"/>
  <c r="O72" i="14"/>
  <c r="F72" i="14" s="1"/>
  <c r="E72" i="14"/>
  <c r="AG71" i="14"/>
  <c r="AF71" i="14"/>
  <c r="AE71" i="14"/>
  <c r="O71" i="14"/>
  <c r="G71" i="14" s="1"/>
  <c r="E71" i="14"/>
  <c r="E164" i="9"/>
  <c r="F164" i="9"/>
  <c r="E165" i="9"/>
  <c r="G164" i="9" s="1"/>
  <c r="F165" i="9"/>
  <c r="G165" i="9"/>
  <c r="AI165" i="9"/>
  <c r="AI164" i="9" s="1"/>
  <c r="AJ165" i="9"/>
  <c r="AJ164" i="9" s="1"/>
  <c r="AK165" i="9"/>
  <c r="AL165" i="9"/>
  <c r="AM165" i="9"/>
  <c r="AN165" i="9"/>
  <c r="AO165" i="9"/>
  <c r="AP165" i="9"/>
  <c r="AU165" i="9"/>
  <c r="AX165" i="9"/>
  <c r="E166" i="9"/>
  <c r="O166" i="9"/>
  <c r="F166" i="9" s="1"/>
  <c r="E167" i="9"/>
  <c r="E168" i="9"/>
  <c r="AI167" i="9"/>
  <c r="AJ167" i="9"/>
  <c r="AK167" i="9"/>
  <c r="AL167" i="9"/>
  <c r="AM167" i="9"/>
  <c r="AN167" i="9"/>
  <c r="AO167" i="9"/>
  <c r="AP167" i="9"/>
  <c r="AU167" i="9"/>
  <c r="AX167" i="9"/>
  <c r="O168" i="9"/>
  <c r="F168" i="9" s="1"/>
  <c r="E169" i="9"/>
  <c r="AI168" i="9"/>
  <c r="AJ168" i="9"/>
  <c r="AK168" i="9"/>
  <c r="AL168" i="9"/>
  <c r="AM168" i="9"/>
  <c r="AN168" i="9"/>
  <c r="AO168" i="9"/>
  <c r="AP168" i="9"/>
  <c r="AU168" i="9"/>
  <c r="AX168" i="9"/>
  <c r="AG33" i="14"/>
  <c r="AF33" i="14"/>
  <c r="AE33" i="14"/>
  <c r="AD33" i="14"/>
  <c r="O33" i="14"/>
  <c r="F33" i="14" s="1"/>
  <c r="E33" i="14"/>
  <c r="E34" i="14"/>
  <c r="W110" i="14"/>
  <c r="AD110" i="14" s="1"/>
  <c r="V110" i="14"/>
  <c r="T120" i="14"/>
  <c r="AG122" i="14"/>
  <c r="AG124" i="14"/>
  <c r="AF122" i="14"/>
  <c r="AF124" i="14"/>
  <c r="AE122" i="14"/>
  <c r="AE124" i="14"/>
  <c r="AD122" i="14"/>
  <c r="AD124" i="14"/>
  <c r="AC121" i="14"/>
  <c r="AB121" i="14"/>
  <c r="AA121" i="14"/>
  <c r="Z121" i="14"/>
  <c r="Y121" i="14"/>
  <c r="X121" i="14"/>
  <c r="O120" i="14"/>
  <c r="W121" i="14"/>
  <c r="V121" i="14"/>
  <c r="T119" i="14"/>
  <c r="O119" i="14"/>
  <c r="G119" i="14" s="1"/>
  <c r="E119" i="14"/>
  <c r="AG118" i="14"/>
  <c r="AF118" i="14"/>
  <c r="AE118" i="14"/>
  <c r="AD118" i="14"/>
  <c r="T118" i="14"/>
  <c r="O118" i="14"/>
  <c r="F118" i="14" s="1"/>
  <c r="E118" i="14"/>
  <c r="AG117" i="14"/>
  <c r="AF117" i="14"/>
  <c r="AE117" i="14"/>
  <c r="AD117" i="14"/>
  <c r="T117" i="14"/>
  <c r="O117" i="14"/>
  <c r="F117" i="14" s="1"/>
  <c r="E117" i="14"/>
  <c r="AG116" i="14"/>
  <c r="AF116" i="14"/>
  <c r="AE116" i="14"/>
  <c r="AD116" i="14"/>
  <c r="T116" i="14"/>
  <c r="O116" i="14"/>
  <c r="E116" i="14"/>
  <c r="AG115" i="14"/>
  <c r="AF115" i="14"/>
  <c r="AE115" i="14"/>
  <c r="AD115" i="14"/>
  <c r="T115" i="14"/>
  <c r="O115" i="14"/>
  <c r="E115" i="14"/>
  <c r="AG114" i="14"/>
  <c r="AF114" i="14"/>
  <c r="AE114" i="14"/>
  <c r="AD114" i="14"/>
  <c r="T114" i="14"/>
  <c r="O114" i="14"/>
  <c r="F114" i="14" s="1"/>
  <c r="E114" i="14"/>
  <c r="AG113" i="14"/>
  <c r="AF113" i="14"/>
  <c r="AE113" i="14"/>
  <c r="AD113" i="14"/>
  <c r="T113" i="14"/>
  <c r="O113" i="14"/>
  <c r="F113" i="14" s="1"/>
  <c r="E113" i="14"/>
  <c r="AG112" i="14"/>
  <c r="AF112" i="14"/>
  <c r="AE112" i="14"/>
  <c r="AD112" i="14"/>
  <c r="T112" i="14"/>
  <c r="O112" i="14"/>
  <c r="F112" i="14" s="1"/>
  <c r="E112" i="14"/>
  <c r="AG111" i="14"/>
  <c r="AF111" i="14"/>
  <c r="AE111" i="14"/>
  <c r="AD111" i="14"/>
  <c r="T111" i="14"/>
  <c r="E111" i="14"/>
  <c r="AG110" i="14"/>
  <c r="T110" i="14"/>
  <c r="O110" i="14"/>
  <c r="F110" i="14" s="1"/>
  <c r="E110" i="14"/>
  <c r="AG77" i="14"/>
  <c r="AF77" i="14"/>
  <c r="AE77" i="14"/>
  <c r="AD77" i="14"/>
  <c r="T77" i="14"/>
  <c r="O77" i="14"/>
  <c r="F77" i="14" s="1"/>
  <c r="E77" i="14"/>
  <c r="O78" i="14"/>
  <c r="F78" i="14" s="1"/>
  <c r="E78" i="14"/>
  <c r="AL325" i="9"/>
  <c r="AL324" i="9"/>
  <c r="AL323" i="9" s="1"/>
  <c r="AL322" i="9"/>
  <c r="AL321" i="9"/>
  <c r="AL320" i="9"/>
  <c r="AL319" i="9"/>
  <c r="AL318" i="9"/>
  <c r="AL309" i="9"/>
  <c r="AL307" i="9"/>
  <c r="AL306" i="9"/>
  <c r="AL305" i="9"/>
  <c r="AL304" i="9"/>
  <c r="AL302" i="9"/>
  <c r="AL301" i="9"/>
  <c r="AL300" i="9"/>
  <c r="AL299" i="9"/>
  <c r="AL298" i="9"/>
  <c r="AL296" i="9"/>
  <c r="AL294" i="9"/>
  <c r="AL293" i="9"/>
  <c r="AL291" i="9"/>
  <c r="AL290" i="9"/>
  <c r="AL289" i="9"/>
  <c r="AL160" i="9"/>
  <c r="AL288" i="9"/>
  <c r="AL287" i="9"/>
  <c r="AL286" i="9"/>
  <c r="AL285" i="9"/>
  <c r="AL284" i="9"/>
  <c r="AL283" i="9"/>
  <c r="AL282" i="9" s="1"/>
  <c r="AL281" i="9"/>
  <c r="AL280" i="9"/>
  <c r="AL278" i="9"/>
  <c r="AL277" i="9"/>
  <c r="AL276" i="9"/>
  <c r="AL275" i="9"/>
  <c r="AL273" i="9"/>
  <c r="AL272" i="9"/>
  <c r="AL271" i="9"/>
  <c r="AL270" i="9"/>
  <c r="AL269" i="9"/>
  <c r="AL268" i="9"/>
  <c r="AL267" i="9"/>
  <c r="AL266" i="9"/>
  <c r="AL265" i="9"/>
  <c r="AL145" i="9"/>
  <c r="AL144" i="9"/>
  <c r="AL143" i="9"/>
  <c r="AL142" i="9"/>
  <c r="AL141" i="9"/>
  <c r="AL140" i="9"/>
  <c r="AL139" i="9"/>
  <c r="AL263" i="9"/>
  <c r="AL262" i="9"/>
  <c r="AL260" i="9"/>
  <c r="AL259" i="9"/>
  <c r="AL258" i="9"/>
  <c r="AL257" i="9"/>
  <c r="AL255" i="9"/>
  <c r="AL254" i="9"/>
  <c r="AL253" i="9"/>
  <c r="AL252" i="9"/>
  <c r="AL251" i="9"/>
  <c r="AL250" i="9"/>
  <c r="AL249" i="9"/>
  <c r="AL248" i="9"/>
  <c r="AL247" i="9"/>
  <c r="AL246" i="9"/>
  <c r="AL244" i="9"/>
  <c r="AL243" i="9"/>
  <c r="AL242" i="9"/>
  <c r="AL241" i="9"/>
  <c r="AL240" i="9"/>
  <c r="AL239" i="9"/>
  <c r="AL238" i="9"/>
  <c r="AL237" i="9"/>
  <c r="AL236" i="9"/>
  <c r="AL235" i="9"/>
  <c r="AL234" i="9"/>
  <c r="AL233" i="9"/>
  <c r="AL232" i="9"/>
  <c r="AL231" i="9"/>
  <c r="AL230" i="9"/>
  <c r="AL228" i="9"/>
  <c r="AL226" i="9"/>
  <c r="AL225" i="9" s="1"/>
  <c r="AL224" i="9"/>
  <c r="AL223" i="9"/>
  <c r="AL222" i="9"/>
  <c r="AL221" i="9"/>
  <c r="AL220" i="9"/>
  <c r="AL219" i="9"/>
  <c r="AL218" i="9"/>
  <c r="AL217" i="9"/>
  <c r="AL216" i="9"/>
  <c r="AL215" i="9"/>
  <c r="AL137" i="9"/>
  <c r="AL136" i="9"/>
  <c r="AL135" i="9"/>
  <c r="AL133" i="9"/>
  <c r="AL132" i="9"/>
  <c r="AL130" i="9" s="1"/>
  <c r="AL213" i="9"/>
  <c r="U212" i="9"/>
  <c r="AK212" i="9"/>
  <c r="AL210" i="9"/>
  <c r="AL209" i="9"/>
  <c r="AL208" i="9"/>
  <c r="AL206" i="9"/>
  <c r="AL205" i="9"/>
  <c r="AL204" i="9"/>
  <c r="AL203" i="9"/>
  <c r="AL201" i="9"/>
  <c r="AL200" i="9"/>
  <c r="AL199" i="9"/>
  <c r="AL198" i="9"/>
  <c r="AL197" i="9"/>
  <c r="AL196" i="9"/>
  <c r="AL195" i="9"/>
  <c r="AL193" i="9"/>
  <c r="AL192" i="9"/>
  <c r="AL191" i="9"/>
  <c r="AL190" i="9"/>
  <c r="AL189" i="9"/>
  <c r="AL188" i="9"/>
  <c r="AL186" i="9"/>
  <c r="AL185" i="9"/>
  <c r="AL184" i="9"/>
  <c r="AL183" i="9"/>
  <c r="AL182" i="9"/>
  <c r="AL181" i="9"/>
  <c r="AL180" i="9"/>
  <c r="AL179" i="9"/>
  <c r="AL177" i="9"/>
  <c r="AL176" i="9"/>
  <c r="AL175" i="9"/>
  <c r="AL174" i="9"/>
  <c r="AL173" i="9"/>
  <c r="AL172" i="9"/>
  <c r="AL171" i="9"/>
  <c r="AL170" i="9"/>
  <c r="AL169" i="9"/>
  <c r="AL118" i="9"/>
  <c r="AL117" i="9" s="1"/>
  <c r="AL119" i="9"/>
  <c r="AL101" i="9"/>
  <c r="AL99" i="9" s="1"/>
  <c r="AL96" i="9"/>
  <c r="AL95" i="9"/>
  <c r="AL112" i="9"/>
  <c r="AL111" i="9"/>
  <c r="AL109" i="9" s="1"/>
  <c r="AL108" i="9"/>
  <c r="AL107" i="9"/>
  <c r="AL106" i="9"/>
  <c r="AL86" i="9"/>
  <c r="AL85" i="9" s="1"/>
  <c r="AL89" i="9"/>
  <c r="AL69" i="9"/>
  <c r="AL67" i="9"/>
  <c r="AL70" i="9"/>
  <c r="AL75" i="9"/>
  <c r="AL76" i="9"/>
  <c r="AL72" i="9"/>
  <c r="AL74" i="9"/>
  <c r="AL80" i="9"/>
  <c r="AL79" i="9"/>
  <c r="AL61" i="9"/>
  <c r="AL57" i="9"/>
  <c r="AL55" i="9"/>
  <c r="AL54" i="9"/>
  <c r="AL52" i="9"/>
  <c r="AL50" i="9"/>
  <c r="AL48" i="9"/>
  <c r="AL47" i="9"/>
  <c r="AL46" i="9"/>
  <c r="AL44" i="9"/>
  <c r="AL42" i="9"/>
  <c r="AL41" i="9"/>
  <c r="AL40" i="9"/>
  <c r="AL39" i="9"/>
  <c r="AL37" i="9"/>
  <c r="AL35" i="9"/>
  <c r="AL34" i="9"/>
  <c r="AL33" i="9"/>
  <c r="AL32" i="9"/>
  <c r="AL31" i="9"/>
  <c r="AL30" i="9"/>
  <c r="AL29" i="9"/>
  <c r="AL28" i="9"/>
  <c r="AL27" i="9"/>
  <c r="AL21" i="9"/>
  <c r="AL7" i="9"/>
  <c r="AL6" i="9" s="1"/>
  <c r="AK325" i="9"/>
  <c r="AK324" i="9"/>
  <c r="AK322" i="9"/>
  <c r="AK321" i="9"/>
  <c r="AK320" i="9"/>
  <c r="AK319" i="9"/>
  <c r="AK318" i="9"/>
  <c r="AK309" i="9"/>
  <c r="AK307" i="9"/>
  <c r="AK306" i="9"/>
  <c r="AK305" i="9"/>
  <c r="AK304" i="9"/>
  <c r="AK302" i="9"/>
  <c r="AK301" i="9"/>
  <c r="AK300" i="9"/>
  <c r="AK299" i="9"/>
  <c r="AK298" i="9"/>
  <c r="AK297" i="9" s="1"/>
  <c r="AK296" i="9"/>
  <c r="AK294" i="9"/>
  <c r="AK293" i="9"/>
  <c r="AK291" i="9"/>
  <c r="AK290" i="9"/>
  <c r="AK289" i="9"/>
  <c r="AK160" i="9"/>
  <c r="AK288" i="9"/>
  <c r="AK287" i="9"/>
  <c r="AK286" i="9"/>
  <c r="AK285" i="9"/>
  <c r="AK284" i="9"/>
  <c r="AK283" i="9"/>
  <c r="AK281" i="9"/>
  <c r="AK280" i="9"/>
  <c r="AK278" i="9"/>
  <c r="AK277" i="9"/>
  <c r="AK276" i="9"/>
  <c r="AK275" i="9"/>
  <c r="AK273" i="9"/>
  <c r="AK272" i="9"/>
  <c r="AK271" i="9"/>
  <c r="AK270" i="9"/>
  <c r="AK269" i="9"/>
  <c r="AK268" i="9"/>
  <c r="AK267" i="9"/>
  <c r="AK266" i="9"/>
  <c r="AK265" i="9"/>
  <c r="AK264" i="9" s="1"/>
  <c r="AK145" i="9"/>
  <c r="AK144" i="9"/>
  <c r="AK143" i="9"/>
  <c r="AK142" i="9"/>
  <c r="AK141" i="9"/>
  <c r="AK140" i="9"/>
  <c r="AK139" i="9"/>
  <c r="AK263" i="9"/>
  <c r="AK262" i="9"/>
  <c r="AK260" i="9"/>
  <c r="AK259" i="9"/>
  <c r="AK258" i="9"/>
  <c r="AK257" i="9"/>
  <c r="AK255" i="9"/>
  <c r="AK254" i="9"/>
  <c r="AK253" i="9"/>
  <c r="AK252" i="9"/>
  <c r="AK251" i="9"/>
  <c r="AK250" i="9"/>
  <c r="AK249" i="9"/>
  <c r="AK248" i="9"/>
  <c r="AK247" i="9"/>
  <c r="AK246" i="9"/>
  <c r="AK244" i="9"/>
  <c r="AK243" i="9"/>
  <c r="AK242" i="9"/>
  <c r="AK241" i="9"/>
  <c r="AK240" i="9"/>
  <c r="AK239" i="9"/>
  <c r="AK238" i="9"/>
  <c r="AK237" i="9"/>
  <c r="AK236" i="9"/>
  <c r="AK235" i="9"/>
  <c r="AK234" i="9"/>
  <c r="AK233" i="9"/>
  <c r="AK232" i="9"/>
  <c r="AK231" i="9"/>
  <c r="AK230" i="9"/>
  <c r="AK228" i="9"/>
  <c r="AK226" i="9"/>
  <c r="AK225" i="9" s="1"/>
  <c r="AK224" i="9"/>
  <c r="AK223" i="9"/>
  <c r="AK222" i="9"/>
  <c r="AK221" i="9"/>
  <c r="AK220" i="9"/>
  <c r="AK219" i="9"/>
  <c r="AK218" i="9"/>
  <c r="AK217" i="9"/>
  <c r="AK216" i="9"/>
  <c r="AK215" i="9"/>
  <c r="AK137" i="9"/>
  <c r="AK136" i="9"/>
  <c r="AK135" i="9"/>
  <c r="AK133" i="9"/>
  <c r="AK132" i="9"/>
  <c r="AK130" i="9" s="1"/>
  <c r="AK213" i="9"/>
  <c r="AK210" i="9"/>
  <c r="AK209" i="9"/>
  <c r="AK208" i="9"/>
  <c r="AK206" i="9"/>
  <c r="AK205" i="9"/>
  <c r="AK204" i="9"/>
  <c r="AK203" i="9"/>
  <c r="AK202" i="9" s="1"/>
  <c r="AK201" i="9"/>
  <c r="AK200" i="9"/>
  <c r="AK199" i="9"/>
  <c r="AK198" i="9"/>
  <c r="AK197" i="9"/>
  <c r="AK196" i="9"/>
  <c r="AK195" i="9"/>
  <c r="AK193" i="9"/>
  <c r="AK192" i="9"/>
  <c r="AK191" i="9"/>
  <c r="AK190" i="9"/>
  <c r="AK189" i="9"/>
  <c r="AK188" i="9"/>
  <c r="AK186" i="9"/>
  <c r="AK185" i="9"/>
  <c r="AK184" i="9"/>
  <c r="AK183" i="9"/>
  <c r="AK182" i="9"/>
  <c r="AK181" i="9"/>
  <c r="AK180" i="9"/>
  <c r="AK179" i="9"/>
  <c r="AK177" i="9"/>
  <c r="AK176" i="9"/>
  <c r="AK175" i="9"/>
  <c r="AK174" i="9"/>
  <c r="AK173" i="9"/>
  <c r="AK172" i="9"/>
  <c r="AK171" i="9"/>
  <c r="AK170" i="9"/>
  <c r="AK169" i="9"/>
  <c r="AK118" i="9"/>
  <c r="AK117" i="9" s="1"/>
  <c r="AK119" i="9"/>
  <c r="AK101" i="9"/>
  <c r="AK99" i="9" s="1"/>
  <c r="AK96" i="9"/>
  <c r="AK95" i="9"/>
  <c r="AK112" i="9"/>
  <c r="AK111" i="9"/>
  <c r="AK109" i="9" s="1"/>
  <c r="AK108" i="9"/>
  <c r="AK107" i="9"/>
  <c r="AK106" i="9"/>
  <c r="AK103" i="9" s="1"/>
  <c r="AK86" i="9"/>
  <c r="AK85" i="9" s="1"/>
  <c r="AK89" i="9"/>
  <c r="AK69" i="9"/>
  <c r="AK67" i="9"/>
  <c r="AK70" i="9"/>
  <c r="AK75" i="9"/>
  <c r="AK76" i="9"/>
  <c r="AK72" i="9"/>
  <c r="AK74" i="9"/>
  <c r="AK80" i="9"/>
  <c r="AK79" i="9"/>
  <c r="AK78" i="9" s="1"/>
  <c r="AK61" i="9"/>
  <c r="AK57" i="9"/>
  <c r="AK55" i="9"/>
  <c r="AK54" i="9"/>
  <c r="AK52" i="9"/>
  <c r="AK50" i="9"/>
  <c r="AK48" i="9"/>
  <c r="AK47" i="9"/>
  <c r="AK46" i="9"/>
  <c r="AK44" i="9"/>
  <c r="AK42" i="9"/>
  <c r="AK41" i="9"/>
  <c r="AK40" i="9"/>
  <c r="AK39" i="9"/>
  <c r="AK38" i="9" s="1"/>
  <c r="AK37" i="9"/>
  <c r="AK35" i="9"/>
  <c r="AK34" i="9"/>
  <c r="AK33" i="9"/>
  <c r="AK32" i="9"/>
  <c r="AK31" i="9"/>
  <c r="AK30" i="9"/>
  <c r="AK29" i="9"/>
  <c r="AK28" i="9"/>
  <c r="AK27" i="9"/>
  <c r="AK21" i="9"/>
  <c r="U10" i="9"/>
  <c r="AK19" i="9" s="1"/>
  <c r="AK15" i="9"/>
  <c r="AK14" i="9"/>
  <c r="AK13" i="9"/>
  <c r="AK12" i="9"/>
  <c r="E19" i="5"/>
  <c r="AA11" i="14" s="1"/>
  <c r="AK10" i="9"/>
  <c r="AK9" i="9" s="1"/>
  <c r="AK7" i="9"/>
  <c r="AK6" i="9" s="1"/>
  <c r="AK4" i="9"/>
  <c r="AK2" i="9"/>
  <c r="T20" i="14"/>
  <c r="AC241" i="12"/>
  <c r="AC251" i="12"/>
  <c r="AI251" i="12" s="1"/>
  <c r="AB241" i="12"/>
  <c r="AB251" i="12"/>
  <c r="AA241" i="12"/>
  <c r="AA251" i="12"/>
  <c r="Y241" i="12"/>
  <c r="Y251" i="12"/>
  <c r="W242" i="12"/>
  <c r="W243" i="12"/>
  <c r="W244" i="12"/>
  <c r="W245" i="12"/>
  <c r="W246" i="12"/>
  <c r="W247" i="12"/>
  <c r="W248" i="12"/>
  <c r="W249" i="12"/>
  <c r="W250" i="12"/>
  <c r="W252" i="12"/>
  <c r="W253" i="12"/>
  <c r="W254" i="12"/>
  <c r="W255" i="12"/>
  <c r="W256" i="12"/>
  <c r="W257" i="12"/>
  <c r="W258" i="12"/>
  <c r="W259" i="12"/>
  <c r="W240" i="12"/>
  <c r="V241" i="12"/>
  <c r="V251" i="12"/>
  <c r="U241" i="12"/>
  <c r="U251" i="12"/>
  <c r="O223" i="12"/>
  <c r="F223" i="12" s="1"/>
  <c r="O208" i="12"/>
  <c r="F208" i="12" s="1"/>
  <c r="O190" i="12"/>
  <c r="O22" i="12"/>
  <c r="F22" i="12" s="1"/>
  <c r="O21" i="12"/>
  <c r="F21" i="12" s="1"/>
  <c r="O20" i="12"/>
  <c r="F20" i="12" s="1"/>
  <c r="T122" i="14"/>
  <c r="G122" i="14"/>
  <c r="E122" i="14"/>
  <c r="L41" i="5"/>
  <c r="L38" i="5"/>
  <c r="P62" i="5"/>
  <c r="O62" i="5"/>
  <c r="P35" i="5"/>
  <c r="O35" i="5"/>
  <c r="N35" i="5"/>
  <c r="M35" i="5"/>
  <c r="P34" i="5"/>
  <c r="O34" i="5"/>
  <c r="N34" i="5"/>
  <c r="M34" i="5"/>
  <c r="P33" i="5"/>
  <c r="O33" i="5"/>
  <c r="N33" i="5"/>
  <c r="M33" i="5"/>
  <c r="P31" i="5"/>
  <c r="O31" i="5"/>
  <c r="N31" i="5"/>
  <c r="M31" i="5"/>
  <c r="S60" i="5"/>
  <c r="S58" i="5"/>
  <c r="S53" i="5"/>
  <c r="S49" i="5"/>
  <c r="S47" i="5"/>
  <c r="S45" i="5"/>
  <c r="S41" i="5"/>
  <c r="S38" i="5"/>
  <c r="T15" i="14"/>
  <c r="T14" i="14"/>
  <c r="T13" i="14"/>
  <c r="T12" i="14"/>
  <c r="AG96" i="14"/>
  <c r="AC97" i="14"/>
  <c r="AG97" i="14" s="1"/>
  <c r="AG98" i="14"/>
  <c r="AG99" i="14"/>
  <c r="AG100" i="14"/>
  <c r="AG101" i="14"/>
  <c r="AG102" i="14"/>
  <c r="AG103" i="14"/>
  <c r="AG104" i="14"/>
  <c r="AG105" i="14"/>
  <c r="AG106" i="14"/>
  <c r="AF96" i="14"/>
  <c r="AA97" i="14"/>
  <c r="AA95" i="14" s="1"/>
  <c r="AF98" i="14"/>
  <c r="AF99" i="14"/>
  <c r="AF100" i="14"/>
  <c r="AF101" i="14"/>
  <c r="AF102" i="14"/>
  <c r="AF103" i="14"/>
  <c r="AF104" i="14"/>
  <c r="AF105" i="14"/>
  <c r="AF106" i="14"/>
  <c r="AE96" i="14"/>
  <c r="Y97" i="14"/>
  <c r="AE97" i="14" s="1"/>
  <c r="AE98" i="14"/>
  <c r="AE99" i="14"/>
  <c r="AE100" i="14"/>
  <c r="AE101" i="14"/>
  <c r="AE102" i="14"/>
  <c r="AE103" i="14"/>
  <c r="AE104" i="14"/>
  <c r="AE105" i="14"/>
  <c r="AE106" i="14"/>
  <c r="AD96" i="14"/>
  <c r="W97" i="14"/>
  <c r="W95" i="14" s="1"/>
  <c r="AD98" i="14"/>
  <c r="AD99" i="14"/>
  <c r="AD100" i="14"/>
  <c r="AD101" i="14"/>
  <c r="AD102" i="14"/>
  <c r="AD103" i="14"/>
  <c r="AD104" i="14"/>
  <c r="AD105" i="14"/>
  <c r="AD106" i="14"/>
  <c r="AB97" i="14"/>
  <c r="AB95" i="14" s="1"/>
  <c r="Z97" i="14"/>
  <c r="Z95" i="14" s="1"/>
  <c r="X97" i="14"/>
  <c r="X95" i="14" s="1"/>
  <c r="V97" i="14"/>
  <c r="V95" i="14" s="1"/>
  <c r="AG108" i="14"/>
  <c r="AG109" i="14"/>
  <c r="AF108" i="14"/>
  <c r="AF109" i="14"/>
  <c r="AE108" i="14"/>
  <c r="AE109" i="14"/>
  <c r="AD108" i="14"/>
  <c r="AD109" i="14"/>
  <c r="AC107" i="14"/>
  <c r="AB107" i="14"/>
  <c r="AA107" i="14"/>
  <c r="Z107" i="14"/>
  <c r="Y107" i="14"/>
  <c r="X107" i="14"/>
  <c r="W107" i="14"/>
  <c r="V107" i="14"/>
  <c r="T108" i="14"/>
  <c r="E108" i="14"/>
  <c r="E124" i="14"/>
  <c r="T107" i="14"/>
  <c r="O107" i="14"/>
  <c r="F107" i="14"/>
  <c r="E107" i="14"/>
  <c r="E109" i="14"/>
  <c r="E75" i="14"/>
  <c r="E76" i="14"/>
  <c r="E79" i="14"/>
  <c r="E80" i="14"/>
  <c r="E81" i="14"/>
  <c r="E82" i="14"/>
  <c r="E83" i="14"/>
  <c r="E95" i="14"/>
  <c r="E96" i="14"/>
  <c r="E97" i="14"/>
  <c r="E98" i="14"/>
  <c r="E99" i="14"/>
  <c r="E100" i="14"/>
  <c r="E101" i="14"/>
  <c r="E102" i="14"/>
  <c r="E103" i="14"/>
  <c r="E104" i="14"/>
  <c r="E105" i="14"/>
  <c r="E106" i="14"/>
  <c r="E121" i="14"/>
  <c r="O75" i="14"/>
  <c r="F75" i="14"/>
  <c r="O79" i="14"/>
  <c r="F79" i="14" s="1"/>
  <c r="O80" i="14"/>
  <c r="O81" i="14"/>
  <c r="F81" i="14" s="1"/>
  <c r="O82" i="14"/>
  <c r="F82" i="14" s="1"/>
  <c r="O83" i="14"/>
  <c r="F83" i="14" s="1"/>
  <c r="O95" i="14"/>
  <c r="O97" i="14"/>
  <c r="F97" i="14" s="1"/>
  <c r="O98" i="14"/>
  <c r="F98" i="14" s="1"/>
  <c r="O99" i="14"/>
  <c r="F99" i="14"/>
  <c r="O100" i="14"/>
  <c r="F100" i="14" s="1"/>
  <c r="O101" i="14"/>
  <c r="O102" i="14"/>
  <c r="O103" i="14"/>
  <c r="O104" i="14"/>
  <c r="F104" i="14" s="1"/>
  <c r="O105" i="14"/>
  <c r="F105" i="14" s="1"/>
  <c r="O106" i="14"/>
  <c r="F106" i="14" s="1"/>
  <c r="O109" i="14"/>
  <c r="F109" i="14" s="1"/>
  <c r="O124" i="14"/>
  <c r="F124" i="14"/>
  <c r="O121" i="14"/>
  <c r="F121" i="14" s="1"/>
  <c r="O74" i="14"/>
  <c r="F74" i="14" s="1"/>
  <c r="E74" i="14"/>
  <c r="T74" i="14"/>
  <c r="AG15" i="14"/>
  <c r="AF15" i="14"/>
  <c r="AE15" i="14"/>
  <c r="AD15" i="14"/>
  <c r="AC15" i="14"/>
  <c r="AB15" i="14"/>
  <c r="AA15" i="14"/>
  <c r="Z15" i="14"/>
  <c r="Y15" i="14"/>
  <c r="X15" i="14"/>
  <c r="W15" i="14"/>
  <c r="V15" i="14"/>
  <c r="AG14" i="14"/>
  <c r="AF14" i="14"/>
  <c r="AE14" i="14"/>
  <c r="AD14" i="14"/>
  <c r="AC14" i="14"/>
  <c r="AB14" i="14"/>
  <c r="AA14" i="14"/>
  <c r="Z14" i="14"/>
  <c r="Y14" i="14"/>
  <c r="X14" i="14"/>
  <c r="W14" i="14"/>
  <c r="V14" i="14"/>
  <c r="AG13" i="14"/>
  <c r="AF13" i="14"/>
  <c r="AE13" i="14"/>
  <c r="AD13" i="14"/>
  <c r="AC13" i="14"/>
  <c r="AB13" i="14"/>
  <c r="AA13" i="14"/>
  <c r="Z13" i="14"/>
  <c r="Y13" i="14"/>
  <c r="X13" i="14"/>
  <c r="W13" i="14"/>
  <c r="V13" i="14"/>
  <c r="AG12" i="14"/>
  <c r="AF12" i="14"/>
  <c r="AE12" i="14"/>
  <c r="AD12" i="14"/>
  <c r="AC12" i="14"/>
  <c r="AB12" i="14"/>
  <c r="AA12" i="14"/>
  <c r="Z12" i="14"/>
  <c r="Y12" i="14"/>
  <c r="X12" i="14"/>
  <c r="W12" i="14"/>
  <c r="V12" i="14"/>
  <c r="AD11" i="14"/>
  <c r="AX15" i="9"/>
  <c r="AU15" i="9"/>
  <c r="AU14" i="9"/>
  <c r="AT15" i="9"/>
  <c r="AT14" i="9"/>
  <c r="AS15" i="9"/>
  <c r="AS14" i="9"/>
  <c r="AR15" i="9"/>
  <c r="AR14" i="9"/>
  <c r="AX14" i="9"/>
  <c r="AQ15" i="9"/>
  <c r="AQ14" i="9"/>
  <c r="AQ13" i="9"/>
  <c r="AP15" i="9"/>
  <c r="AP14" i="9"/>
  <c r="AP13" i="9"/>
  <c r="AO15" i="9"/>
  <c r="AO14" i="9"/>
  <c r="AO13" i="9"/>
  <c r="AN15" i="9"/>
  <c r="AN14" i="9"/>
  <c r="AN13" i="9"/>
  <c r="AM15" i="9"/>
  <c r="AM14" i="9"/>
  <c r="AM13" i="9"/>
  <c r="AL15" i="9"/>
  <c r="AL14" i="9"/>
  <c r="AL13" i="9"/>
  <c r="AJ15" i="9"/>
  <c r="AJ14" i="9"/>
  <c r="AJ13" i="9"/>
  <c r="AI15" i="9"/>
  <c r="AI14" i="9"/>
  <c r="AI13" i="9"/>
  <c r="AH15" i="9"/>
  <c r="AH14" i="9"/>
  <c r="AH13" i="9"/>
  <c r="AG15" i="9"/>
  <c r="AG14" i="9"/>
  <c r="AG13" i="9"/>
  <c r="AF15" i="9"/>
  <c r="AF14" i="9"/>
  <c r="AF13" i="9"/>
  <c r="AE15" i="9"/>
  <c r="AE14" i="9"/>
  <c r="AE13" i="9"/>
  <c r="AD15" i="9"/>
  <c r="AD14" i="9"/>
  <c r="AD13" i="9"/>
  <c r="AC15" i="9"/>
  <c r="AC14" i="9"/>
  <c r="AC13" i="9"/>
  <c r="AB15" i="9"/>
  <c r="AB14" i="9"/>
  <c r="AB13" i="9"/>
  <c r="AA15" i="9"/>
  <c r="AA14" i="9"/>
  <c r="AA13" i="9"/>
  <c r="Y15" i="9"/>
  <c r="Y14" i="9"/>
  <c r="Y13" i="9"/>
  <c r="V15" i="9"/>
  <c r="V14" i="9"/>
  <c r="V13" i="9"/>
  <c r="U15" i="9"/>
  <c r="U14" i="9"/>
  <c r="U13" i="9"/>
  <c r="AR13" i="9"/>
  <c r="AX13" i="9"/>
  <c r="AU13" i="9"/>
  <c r="AU12" i="9"/>
  <c r="AT13" i="9"/>
  <c r="AT12" i="9"/>
  <c r="AS13" i="9"/>
  <c r="AS12" i="9"/>
  <c r="T15" i="9"/>
  <c r="T14" i="9"/>
  <c r="T13" i="9"/>
  <c r="T12" i="9"/>
  <c r="S15" i="9"/>
  <c r="S14" i="9"/>
  <c r="S13" i="9"/>
  <c r="S12" i="9"/>
  <c r="AX12" i="9"/>
  <c r="AR12" i="9"/>
  <c r="AQ12" i="9"/>
  <c r="AP12" i="9"/>
  <c r="AO12" i="9"/>
  <c r="AN12" i="9"/>
  <c r="AM12" i="9"/>
  <c r="AL12" i="9"/>
  <c r="AJ12" i="9"/>
  <c r="AJ11" i="9"/>
  <c r="AI12" i="9"/>
  <c r="AH12" i="9"/>
  <c r="AG12" i="9"/>
  <c r="AF12" i="9"/>
  <c r="AE12" i="9"/>
  <c r="AD12" i="9"/>
  <c r="AD11" i="9"/>
  <c r="AC12" i="9"/>
  <c r="AB12" i="9"/>
  <c r="AA12" i="9"/>
  <c r="U12" i="9"/>
  <c r="AK15" i="12"/>
  <c r="AJ15" i="12"/>
  <c r="AJ14" i="12"/>
  <c r="AI15" i="12"/>
  <c r="AI14" i="12"/>
  <c r="AK14" i="12"/>
  <c r="AH15" i="12"/>
  <c r="AH14" i="12"/>
  <c r="AH13" i="12"/>
  <c r="AG15" i="12"/>
  <c r="AG14" i="12"/>
  <c r="AG13" i="12"/>
  <c r="AF15" i="12"/>
  <c r="AF14" i="12"/>
  <c r="AF13" i="12"/>
  <c r="AE15" i="12"/>
  <c r="AE14" i="12"/>
  <c r="AE13" i="12"/>
  <c r="AD15" i="12"/>
  <c r="AD14" i="12"/>
  <c r="AD13" i="12"/>
  <c r="AC15" i="12"/>
  <c r="AC14" i="12"/>
  <c r="AC13" i="12"/>
  <c r="AB15" i="12"/>
  <c r="AB14" i="12"/>
  <c r="AB13" i="12"/>
  <c r="AI13" i="12"/>
  <c r="AK13" i="12"/>
  <c r="AJ13" i="12"/>
  <c r="AJ12" i="12"/>
  <c r="AA15" i="12"/>
  <c r="AA14" i="12"/>
  <c r="AA13" i="12"/>
  <c r="AA12" i="12"/>
  <c r="Y15" i="12"/>
  <c r="Y14" i="12"/>
  <c r="Y13" i="12"/>
  <c r="Y12" i="12"/>
  <c r="W15" i="12"/>
  <c r="W14" i="12"/>
  <c r="W13" i="12"/>
  <c r="W12" i="12"/>
  <c r="V15" i="12"/>
  <c r="V14" i="12"/>
  <c r="V13" i="12"/>
  <c r="V12" i="12"/>
  <c r="U15" i="12"/>
  <c r="U14" i="12"/>
  <c r="U13" i="12"/>
  <c r="U12" i="12"/>
  <c r="AK12" i="12"/>
  <c r="AI12" i="12"/>
  <c r="AH12" i="12"/>
  <c r="AG12" i="12"/>
  <c r="AF12" i="12"/>
  <c r="AE12" i="12"/>
  <c r="AD12" i="12"/>
  <c r="AC12" i="12"/>
  <c r="AB12" i="12"/>
  <c r="AH212" i="9"/>
  <c r="AP212" i="9" s="1"/>
  <c r="AF212" i="9"/>
  <c r="AO212" i="9" s="1"/>
  <c r="AD212" i="9"/>
  <c r="AN212" i="9" s="1"/>
  <c r="AB212" i="9"/>
  <c r="AM212" i="9" s="1"/>
  <c r="S2" i="9"/>
  <c r="T2" i="9"/>
  <c r="U2" i="9"/>
  <c r="V2" i="9"/>
  <c r="Y2" i="9"/>
  <c r="AA2" i="9"/>
  <c r="AB2" i="9"/>
  <c r="AC2" i="9"/>
  <c r="AD2" i="9"/>
  <c r="AE2" i="9"/>
  <c r="AF2" i="9"/>
  <c r="AG2" i="9"/>
  <c r="AH2" i="9"/>
  <c r="AI2" i="9"/>
  <c r="AJ2" i="9"/>
  <c r="AL2" i="9"/>
  <c r="AM2" i="9"/>
  <c r="AN2" i="9"/>
  <c r="AO2" i="9"/>
  <c r="AP2" i="9"/>
  <c r="AQ2" i="9"/>
  <c r="AR2" i="9"/>
  <c r="AS2" i="9"/>
  <c r="AT2" i="9"/>
  <c r="AU2" i="9"/>
  <c r="AX2" i="9"/>
  <c r="S4" i="9"/>
  <c r="T4" i="9"/>
  <c r="U4" i="9"/>
  <c r="V4" i="9"/>
  <c r="Y4" i="9"/>
  <c r="AA4" i="9"/>
  <c r="AB4" i="9"/>
  <c r="AC4" i="9"/>
  <c r="AD4" i="9"/>
  <c r="AE4" i="9"/>
  <c r="AF4" i="9"/>
  <c r="AG4" i="9"/>
  <c r="AH4" i="9"/>
  <c r="AI4" i="9"/>
  <c r="AJ4" i="9"/>
  <c r="AL4" i="9"/>
  <c r="AM4" i="9"/>
  <c r="AN4" i="9"/>
  <c r="AO4" i="9"/>
  <c r="AP4" i="9"/>
  <c r="AQ4" i="9"/>
  <c r="AR4" i="9"/>
  <c r="AS4" i="9"/>
  <c r="AT4" i="9"/>
  <c r="AU4" i="9"/>
  <c r="AX4" i="9"/>
  <c r="S7" i="9"/>
  <c r="S6" i="9" s="1"/>
  <c r="T7" i="9"/>
  <c r="T6" i="9" s="1"/>
  <c r="U7" i="9"/>
  <c r="U6" i="9" s="1"/>
  <c r="V7" i="9"/>
  <c r="V6" i="9" s="1"/>
  <c r="Y7" i="9"/>
  <c r="Y6" i="9" s="1"/>
  <c r="AA7" i="9"/>
  <c r="AA6" i="9" s="1"/>
  <c r="AB7" i="9"/>
  <c r="AB6" i="9" s="1"/>
  <c r="AC7" i="9"/>
  <c r="AC6" i="9" s="1"/>
  <c r="AD7" i="9"/>
  <c r="AD6" i="9" s="1"/>
  <c r="AT18" i="9" s="1"/>
  <c r="AE7" i="9"/>
  <c r="AE6" i="9" s="1"/>
  <c r="AF7" i="9"/>
  <c r="AF6" i="9" s="1"/>
  <c r="AG7" i="9"/>
  <c r="AG6" i="9" s="1"/>
  <c r="AH7" i="9"/>
  <c r="AH6" i="9" s="1"/>
  <c r="AI7" i="9"/>
  <c r="AI6" i="9" s="1"/>
  <c r="AJ7" i="9"/>
  <c r="AJ6" i="9" s="1"/>
  <c r="AM7" i="9"/>
  <c r="AM9" i="9" s="1"/>
  <c r="AN7" i="9"/>
  <c r="AN6" i="9" s="1"/>
  <c r="AO7" i="9"/>
  <c r="AO9" i="9" s="1"/>
  <c r="AP7" i="9"/>
  <c r="AP6" i="9" s="1"/>
  <c r="AQ7" i="9"/>
  <c r="AQ6" i="9" s="1"/>
  <c r="AR7" i="9"/>
  <c r="AR6" i="9" s="1"/>
  <c r="AS7" i="9"/>
  <c r="AS6" i="9" s="1"/>
  <c r="AT7" i="9"/>
  <c r="AT6" i="9" s="1"/>
  <c r="AU7" i="9"/>
  <c r="AU6" i="9" s="1"/>
  <c r="AX7" i="9"/>
  <c r="AX9" i="9" s="1"/>
  <c r="AB10" i="9"/>
  <c r="X18" i="9" s="1"/>
  <c r="AD10" i="9"/>
  <c r="AD9" i="9" s="1"/>
  <c r="AF10" i="9"/>
  <c r="AF9" i="9" s="1"/>
  <c r="AH10" i="9"/>
  <c r="AH9" i="9" s="1"/>
  <c r="AJ9" i="9"/>
  <c r="AL9" i="9"/>
  <c r="AR10" i="9"/>
  <c r="AR19" i="9" s="1"/>
  <c r="AT10" i="9"/>
  <c r="AT9" i="9" s="1"/>
  <c r="AS18" i="9"/>
  <c r="AU18" i="9"/>
  <c r="AX18" i="9"/>
  <c r="AJ19" i="9"/>
  <c r="AM19" i="9"/>
  <c r="AN19" i="9"/>
  <c r="AO19" i="9"/>
  <c r="AP19" i="9"/>
  <c r="AQ19" i="9"/>
  <c r="AS19" i="9"/>
  <c r="AU19" i="9"/>
  <c r="AX19" i="9"/>
  <c r="E20" i="9"/>
  <c r="O20" i="9"/>
  <c r="F20" i="9" s="1"/>
  <c r="E21" i="9"/>
  <c r="G20" i="9" s="1"/>
  <c r="S26" i="9"/>
  <c r="S25" i="9" s="1"/>
  <c r="S23" i="9" s="1"/>
  <c r="S22" i="9" s="1"/>
  <c r="S38" i="9"/>
  <c r="S45" i="9"/>
  <c r="S53" i="9"/>
  <c r="S212" i="9"/>
  <c r="S229" i="9"/>
  <c r="S227" i="9" s="1"/>
  <c r="T212" i="9"/>
  <c r="AV212" i="9" s="1"/>
  <c r="AV129" i="9"/>
  <c r="AV214" i="9"/>
  <c r="AV225" i="9"/>
  <c r="AV245" i="9"/>
  <c r="AV256" i="9"/>
  <c r="AV138" i="9"/>
  <c r="AV264" i="9"/>
  <c r="AV274" i="9"/>
  <c r="AV282" i="9"/>
  <c r="AV297" i="9"/>
  <c r="AV303" i="9"/>
  <c r="AA212" i="9"/>
  <c r="AC212" i="9"/>
  <c r="AE212" i="9"/>
  <c r="AG212" i="9"/>
  <c r="AQ212" i="9"/>
  <c r="AU38" i="9"/>
  <c r="AU45" i="9"/>
  <c r="AU53" i="9"/>
  <c r="AR212" i="9"/>
  <c r="AU212" i="9" s="1"/>
  <c r="AU129" i="9"/>
  <c r="AU214" i="9"/>
  <c r="AU225" i="9"/>
  <c r="AU227" i="9"/>
  <c r="AU245" i="9"/>
  <c r="AU256" i="9"/>
  <c r="AU264" i="9"/>
  <c r="AU274" i="9"/>
  <c r="AU282" i="9"/>
  <c r="AU303" i="9"/>
  <c r="AS212" i="9"/>
  <c r="AX38" i="9"/>
  <c r="AX45" i="9"/>
  <c r="AX53" i="9"/>
  <c r="AT212" i="9"/>
  <c r="AX212" i="9" s="1"/>
  <c r="AX129" i="9"/>
  <c r="AX214" i="9"/>
  <c r="AX225" i="9"/>
  <c r="AX227" i="9"/>
  <c r="AX245" i="9"/>
  <c r="AX256" i="9"/>
  <c r="AX138" i="9"/>
  <c r="AX264" i="9"/>
  <c r="AX274" i="9"/>
  <c r="AX282" i="9"/>
  <c r="AX297" i="9"/>
  <c r="AX303" i="9"/>
  <c r="O21" i="9"/>
  <c r="F21" i="9" s="1"/>
  <c r="G21" i="9"/>
  <c r="AI21" i="9"/>
  <c r="AJ21" i="9"/>
  <c r="AM21" i="9"/>
  <c r="AN21" i="9"/>
  <c r="AO21" i="9"/>
  <c r="AP21" i="9"/>
  <c r="AU21" i="9"/>
  <c r="AX21" i="9"/>
  <c r="E26" i="9"/>
  <c r="F26" i="9"/>
  <c r="G26" i="9"/>
  <c r="E27" i="9"/>
  <c r="E28" i="9"/>
  <c r="AI27" i="9"/>
  <c r="AJ27" i="9"/>
  <c r="AM27" i="9"/>
  <c r="AN27" i="9"/>
  <c r="AO27" i="9"/>
  <c r="AP27" i="9"/>
  <c r="AU27" i="9"/>
  <c r="AX27" i="9"/>
  <c r="O28" i="9"/>
  <c r="F28" i="9" s="1"/>
  <c r="E29" i="9"/>
  <c r="AI28" i="9"/>
  <c r="AJ28" i="9"/>
  <c r="AM28" i="9"/>
  <c r="AN28" i="9"/>
  <c r="AO28" i="9"/>
  <c r="AP28" i="9"/>
  <c r="O29" i="9"/>
  <c r="F29" i="9" s="1"/>
  <c r="E30" i="9"/>
  <c r="AI29" i="9"/>
  <c r="AJ29" i="9"/>
  <c r="AM29" i="9"/>
  <c r="AN29" i="9"/>
  <c r="AO29" i="9"/>
  <c r="AP29" i="9"/>
  <c r="AU29" i="9"/>
  <c r="AX29" i="9"/>
  <c r="O30" i="9"/>
  <c r="F30" i="9" s="1"/>
  <c r="E31" i="9"/>
  <c r="AI30" i="9"/>
  <c r="AJ30" i="9"/>
  <c r="AM30" i="9"/>
  <c r="AN30" i="9"/>
  <c r="AO30" i="9"/>
  <c r="AP30" i="9"/>
  <c r="AU30" i="9"/>
  <c r="AX30" i="9"/>
  <c r="O31" i="9"/>
  <c r="F31" i="9" s="1"/>
  <c r="E32" i="9"/>
  <c r="AI31" i="9"/>
  <c r="AJ31" i="9"/>
  <c r="AM31" i="9"/>
  <c r="AN31" i="9"/>
  <c r="AO31" i="9"/>
  <c r="AP31" i="9"/>
  <c r="AU31" i="9"/>
  <c r="AX31" i="9"/>
  <c r="O32" i="9"/>
  <c r="F32" i="9" s="1"/>
  <c r="G32" i="9"/>
  <c r="AI32" i="9"/>
  <c r="AJ32" i="9"/>
  <c r="AM32" i="9"/>
  <c r="AN32" i="9"/>
  <c r="AO32" i="9"/>
  <c r="AP32" i="9"/>
  <c r="AU32" i="9"/>
  <c r="AX32" i="9"/>
  <c r="E33" i="9"/>
  <c r="O33" i="9"/>
  <c r="F33" i="9" s="1"/>
  <c r="G33" i="9"/>
  <c r="AI33" i="9"/>
  <c r="AJ33" i="9"/>
  <c r="AM33" i="9"/>
  <c r="AN33" i="9"/>
  <c r="AO33" i="9"/>
  <c r="AP33" i="9"/>
  <c r="AU33" i="9"/>
  <c r="AX33" i="9"/>
  <c r="E34" i="9"/>
  <c r="O34" i="9"/>
  <c r="F34" i="9" s="1"/>
  <c r="G34" i="9"/>
  <c r="AI34" i="9"/>
  <c r="AJ34" i="9"/>
  <c r="AM34" i="9"/>
  <c r="AN34" i="9"/>
  <c r="AO34" i="9"/>
  <c r="AP34" i="9"/>
  <c r="AU34" i="9"/>
  <c r="AX34" i="9"/>
  <c r="E35" i="9"/>
  <c r="O35" i="9"/>
  <c r="F35" i="9" s="1"/>
  <c r="G35" i="9"/>
  <c r="AI35" i="9"/>
  <c r="AJ35" i="9"/>
  <c r="AM35" i="9"/>
  <c r="AN35" i="9"/>
  <c r="AO35" i="9"/>
  <c r="AP35" i="9"/>
  <c r="AU35" i="9"/>
  <c r="AX35" i="9"/>
  <c r="E37" i="9"/>
  <c r="O37" i="9"/>
  <c r="F37" i="9" s="1"/>
  <c r="E38" i="9"/>
  <c r="AI37" i="9"/>
  <c r="AJ37" i="9"/>
  <c r="AM37" i="9"/>
  <c r="AN37" i="9"/>
  <c r="AO37" i="9"/>
  <c r="AP37" i="9"/>
  <c r="AU37" i="9"/>
  <c r="AX37" i="9"/>
  <c r="O38" i="9"/>
  <c r="F38" i="9" s="1"/>
  <c r="E39" i="9"/>
  <c r="G39" i="9"/>
  <c r="AI39" i="9"/>
  <c r="AJ39" i="9"/>
  <c r="AM39" i="9"/>
  <c r="AN39" i="9"/>
  <c r="AO39" i="9"/>
  <c r="AP39" i="9"/>
  <c r="AU39" i="9"/>
  <c r="AX39" i="9"/>
  <c r="E40" i="9"/>
  <c r="O40" i="9"/>
  <c r="F40" i="9" s="1"/>
  <c r="G40" i="9"/>
  <c r="AI40" i="9"/>
  <c r="AJ40" i="9"/>
  <c r="AM40" i="9"/>
  <c r="AN40" i="9"/>
  <c r="AO40" i="9"/>
  <c r="AP40" i="9"/>
  <c r="AU40" i="9"/>
  <c r="AX40" i="9"/>
  <c r="E41" i="9"/>
  <c r="O41" i="9"/>
  <c r="F41" i="9" s="1"/>
  <c r="G41" i="9"/>
  <c r="AI41" i="9"/>
  <c r="AJ41" i="9"/>
  <c r="AM41" i="9"/>
  <c r="AN41" i="9"/>
  <c r="AO41" i="9"/>
  <c r="AP41" i="9"/>
  <c r="AU41" i="9"/>
  <c r="AX41" i="9"/>
  <c r="E42" i="9"/>
  <c r="O42" i="9"/>
  <c r="F42" i="9" s="1"/>
  <c r="G42" i="9"/>
  <c r="AI42" i="9"/>
  <c r="AJ42" i="9"/>
  <c r="AM42" i="9"/>
  <c r="AN42" i="9"/>
  <c r="AO42" i="9"/>
  <c r="AP42" i="9"/>
  <c r="AU42" i="9"/>
  <c r="AX42" i="9"/>
  <c r="E44" i="9"/>
  <c r="O44" i="9"/>
  <c r="F44" i="9" s="1"/>
  <c r="G44" i="9"/>
  <c r="AI44" i="9"/>
  <c r="AJ44" i="9"/>
  <c r="AM44" i="9"/>
  <c r="AN44" i="9"/>
  <c r="AO44" i="9"/>
  <c r="AP44" i="9"/>
  <c r="AU44" i="9"/>
  <c r="AX44" i="9"/>
  <c r="E45" i="9"/>
  <c r="O45" i="9"/>
  <c r="F45" i="9" s="1"/>
  <c r="E46" i="9"/>
  <c r="G46" i="9"/>
  <c r="AI46" i="9"/>
  <c r="AJ46" i="9"/>
  <c r="AM46" i="9"/>
  <c r="AN46" i="9"/>
  <c r="AO46" i="9"/>
  <c r="AP46" i="9"/>
  <c r="AU46" i="9"/>
  <c r="AX46" i="9"/>
  <c r="E47" i="9"/>
  <c r="O47" i="9"/>
  <c r="F47" i="9" s="1"/>
  <c r="G47" i="9"/>
  <c r="AI47" i="9"/>
  <c r="AJ47" i="9"/>
  <c r="AM47" i="9"/>
  <c r="AN47" i="9"/>
  <c r="AO47" i="9"/>
  <c r="AP47" i="9"/>
  <c r="AU47" i="9"/>
  <c r="AX47" i="9"/>
  <c r="E48" i="9"/>
  <c r="O48" i="9"/>
  <c r="F48" i="9" s="1"/>
  <c r="G48" i="9"/>
  <c r="AI48" i="9"/>
  <c r="AJ48" i="9"/>
  <c r="AM48" i="9"/>
  <c r="AN48" i="9"/>
  <c r="AO48" i="9"/>
  <c r="AP48" i="9"/>
  <c r="AU48" i="9"/>
  <c r="AX48" i="9"/>
  <c r="E50" i="9"/>
  <c r="O50" i="9"/>
  <c r="F50" i="9" s="1"/>
  <c r="G50" i="9"/>
  <c r="AI50" i="9"/>
  <c r="AJ50" i="9"/>
  <c r="AM50" i="9"/>
  <c r="AN50" i="9"/>
  <c r="AO50" i="9"/>
  <c r="AP50" i="9"/>
  <c r="AU50" i="9"/>
  <c r="AX50" i="9"/>
  <c r="E52" i="9"/>
  <c r="O52" i="9"/>
  <c r="F52" i="9" s="1"/>
  <c r="G52" i="9"/>
  <c r="AI52" i="9"/>
  <c r="AJ52" i="9"/>
  <c r="AM52" i="9"/>
  <c r="AN52" i="9"/>
  <c r="AO52" i="9"/>
  <c r="AP52" i="9"/>
  <c r="AU52" i="9"/>
  <c r="AX52" i="9"/>
  <c r="E53" i="9"/>
  <c r="O53" i="9"/>
  <c r="F53" i="9" s="1"/>
  <c r="G53" i="9"/>
  <c r="E54" i="9"/>
  <c r="O54" i="9"/>
  <c r="F54" i="9" s="1"/>
  <c r="G54" i="9"/>
  <c r="AI54" i="9"/>
  <c r="AJ54" i="9"/>
  <c r="AM54" i="9"/>
  <c r="AM53" i="9" s="1"/>
  <c r="AN54" i="9"/>
  <c r="AO54" i="9"/>
  <c r="AP54" i="9"/>
  <c r="AU54" i="9"/>
  <c r="AX54" i="9"/>
  <c r="E55" i="9"/>
  <c r="O55" i="9"/>
  <c r="F55" i="9" s="1"/>
  <c r="G55" i="9"/>
  <c r="AI55" i="9"/>
  <c r="AJ55" i="9"/>
  <c r="AM55" i="9"/>
  <c r="AN55" i="9"/>
  <c r="AO55" i="9"/>
  <c r="AP55" i="9"/>
  <c r="AU55" i="9"/>
  <c r="AX55" i="9"/>
  <c r="E57" i="9"/>
  <c r="O57" i="9"/>
  <c r="F57" i="9" s="1"/>
  <c r="G57" i="9"/>
  <c r="AI57" i="9"/>
  <c r="AJ57" i="9"/>
  <c r="AM57" i="9"/>
  <c r="AN57" i="9"/>
  <c r="AO57" i="9"/>
  <c r="AP57" i="9"/>
  <c r="AU57" i="9"/>
  <c r="AX57" i="9"/>
  <c r="E60" i="9"/>
  <c r="F60" i="9"/>
  <c r="G60" i="9"/>
  <c r="E79" i="9"/>
  <c r="AI61" i="9"/>
  <c r="AI79" i="9"/>
  <c r="AI78" i="9" s="1"/>
  <c r="AI80" i="9"/>
  <c r="AI74" i="9"/>
  <c r="AI72" i="9"/>
  <c r="AI71" i="9" s="1"/>
  <c r="AI76" i="9"/>
  <c r="AI75" i="9"/>
  <c r="AI70" i="9"/>
  <c r="AI67" i="9"/>
  <c r="AJ61" i="9"/>
  <c r="AJ79" i="9"/>
  <c r="AJ78" i="9" s="1"/>
  <c r="AJ80" i="9"/>
  <c r="AJ74" i="9"/>
  <c r="AJ72" i="9"/>
  <c r="AJ76" i="9"/>
  <c r="AJ75" i="9"/>
  <c r="AJ70" i="9"/>
  <c r="AJ67" i="9"/>
  <c r="AM61" i="9"/>
  <c r="AM79" i="9"/>
  <c r="AM80" i="9"/>
  <c r="AM74" i="9"/>
  <c r="AM72" i="9"/>
  <c r="AM76" i="9"/>
  <c r="AM75" i="9"/>
  <c r="AM70" i="9"/>
  <c r="AM67" i="9"/>
  <c r="AN61" i="9"/>
  <c r="AN79" i="9"/>
  <c r="AN78" i="9" s="1"/>
  <c r="AN80" i="9"/>
  <c r="AN74" i="9"/>
  <c r="AN72" i="9"/>
  <c r="AN76" i="9"/>
  <c r="AN75" i="9"/>
  <c r="AN70" i="9"/>
  <c r="AN67" i="9"/>
  <c r="AO61" i="9"/>
  <c r="AO79" i="9"/>
  <c r="AO78" i="9" s="1"/>
  <c r="AO80" i="9"/>
  <c r="AO74" i="9"/>
  <c r="AO72" i="9"/>
  <c r="AO71" i="9" s="1"/>
  <c r="AO76" i="9"/>
  <c r="AO75" i="9"/>
  <c r="AO70" i="9"/>
  <c r="AO67" i="9"/>
  <c r="AP61" i="9"/>
  <c r="AP79" i="9"/>
  <c r="AP78" i="9" s="1"/>
  <c r="AP80" i="9"/>
  <c r="AP74" i="9"/>
  <c r="AP72" i="9"/>
  <c r="AP76" i="9"/>
  <c r="AP75" i="9"/>
  <c r="AP70" i="9"/>
  <c r="AP67" i="9"/>
  <c r="E61" i="9"/>
  <c r="O61" i="9"/>
  <c r="F61" i="9" s="1"/>
  <c r="AU61" i="9"/>
  <c r="AX61" i="9"/>
  <c r="O79" i="9"/>
  <c r="F79" i="9" s="1"/>
  <c r="E80" i="9"/>
  <c r="AU79" i="9"/>
  <c r="AX79" i="9"/>
  <c r="O80" i="9"/>
  <c r="F80" i="9" s="1"/>
  <c r="E74" i="9"/>
  <c r="AU80" i="9"/>
  <c r="AX80" i="9"/>
  <c r="O74" i="9"/>
  <c r="F74" i="9" s="1"/>
  <c r="AU74" i="9"/>
  <c r="AX74" i="9"/>
  <c r="F72" i="9"/>
  <c r="AU72" i="9"/>
  <c r="AX72" i="9"/>
  <c r="E76" i="9"/>
  <c r="O76" i="9"/>
  <c r="F76" i="9" s="1"/>
  <c r="E70" i="9"/>
  <c r="AU76" i="9"/>
  <c r="AX76" i="9"/>
  <c r="F75" i="9"/>
  <c r="AU75" i="9"/>
  <c r="AX75" i="9"/>
  <c r="F70" i="9"/>
  <c r="E67" i="9"/>
  <c r="AU70" i="9"/>
  <c r="AX70" i="9"/>
  <c r="F67" i="9"/>
  <c r="G67" i="9"/>
  <c r="AU67" i="9"/>
  <c r="AX67" i="9"/>
  <c r="E69" i="9"/>
  <c r="F69" i="9"/>
  <c r="AI69" i="9"/>
  <c r="AJ69" i="9"/>
  <c r="AM69" i="9"/>
  <c r="AN69" i="9"/>
  <c r="AO69" i="9"/>
  <c r="AP69" i="9"/>
  <c r="AU69" i="9"/>
  <c r="AX69" i="9"/>
  <c r="O89" i="9"/>
  <c r="F89" i="9" s="1"/>
  <c r="G89" i="9"/>
  <c r="AI89" i="9"/>
  <c r="AJ89" i="9"/>
  <c r="AM89" i="9"/>
  <c r="AN89" i="9"/>
  <c r="AO89" i="9"/>
  <c r="AP89" i="9"/>
  <c r="AU89" i="9"/>
  <c r="AX89" i="9"/>
  <c r="E86" i="9"/>
  <c r="G63" i="9" s="1"/>
  <c r="F86" i="9"/>
  <c r="AI86" i="9"/>
  <c r="AI85" i="9" s="1"/>
  <c r="AJ86" i="9"/>
  <c r="AJ85" i="9" s="1"/>
  <c r="AM86" i="9"/>
  <c r="AM85" i="9" s="1"/>
  <c r="AN86" i="9"/>
  <c r="AN85" i="9" s="1"/>
  <c r="AO86" i="9"/>
  <c r="AO85" i="9" s="1"/>
  <c r="AP86" i="9"/>
  <c r="AP85" i="9" s="1"/>
  <c r="AU86" i="9"/>
  <c r="AX86" i="9"/>
  <c r="E106" i="9"/>
  <c r="G105" i="9" s="1"/>
  <c r="O106" i="9"/>
  <c r="F106" i="9" s="1"/>
  <c r="E111" i="9"/>
  <c r="AI106" i="9"/>
  <c r="AJ106" i="9"/>
  <c r="AM106" i="9"/>
  <c r="AN106" i="9"/>
  <c r="AO106" i="9"/>
  <c r="AP106" i="9"/>
  <c r="AU106" i="9"/>
  <c r="AX106" i="9"/>
  <c r="E107" i="9"/>
  <c r="O107" i="9"/>
  <c r="F107" i="9" s="1"/>
  <c r="AI107" i="9"/>
  <c r="AJ107" i="9"/>
  <c r="AM107" i="9"/>
  <c r="AN107" i="9"/>
  <c r="AO107" i="9"/>
  <c r="AP107" i="9"/>
  <c r="AU107" i="9"/>
  <c r="AX107" i="9"/>
  <c r="E108" i="9"/>
  <c r="F108" i="9"/>
  <c r="AI108" i="9"/>
  <c r="AJ108" i="9"/>
  <c r="AM108" i="9"/>
  <c r="AN108" i="9"/>
  <c r="AO108" i="9"/>
  <c r="AP108" i="9"/>
  <c r="AU108" i="9"/>
  <c r="AX108" i="9"/>
  <c r="O111" i="9"/>
  <c r="F111" i="9" s="1"/>
  <c r="AI111" i="9"/>
  <c r="AJ111" i="9"/>
  <c r="AM111" i="9"/>
  <c r="AM109" i="9" s="1"/>
  <c r="AN111" i="9"/>
  <c r="AO111" i="9"/>
  <c r="AP111" i="9"/>
  <c r="AU111" i="9"/>
  <c r="AX111" i="9"/>
  <c r="O112" i="9"/>
  <c r="F112" i="9" s="1"/>
  <c r="E119" i="9"/>
  <c r="G112" i="9" s="1"/>
  <c r="AI112" i="9"/>
  <c r="AJ112" i="9"/>
  <c r="AM112" i="9"/>
  <c r="AN112" i="9"/>
  <c r="AO112" i="9"/>
  <c r="AP112" i="9"/>
  <c r="AU112" i="9"/>
  <c r="AX112" i="9"/>
  <c r="O95" i="9"/>
  <c r="F95" i="9" s="1"/>
  <c r="E96" i="9"/>
  <c r="AI95" i="9"/>
  <c r="AJ95" i="9"/>
  <c r="AM95" i="9"/>
  <c r="AN95" i="9"/>
  <c r="AO95" i="9"/>
  <c r="AP95" i="9"/>
  <c r="AU95" i="9"/>
  <c r="AX95" i="9"/>
  <c r="O96" i="9"/>
  <c r="F96" i="9" s="1"/>
  <c r="E101" i="9"/>
  <c r="AI96" i="9"/>
  <c r="AJ96" i="9"/>
  <c r="AM96" i="9"/>
  <c r="AN96" i="9"/>
  <c r="AO96" i="9"/>
  <c r="AP96" i="9"/>
  <c r="AU96" i="9"/>
  <c r="AX96" i="9"/>
  <c r="O101" i="9"/>
  <c r="F101" i="9" s="1"/>
  <c r="AI101" i="9"/>
  <c r="AI99" i="9" s="1"/>
  <c r="AJ101" i="9"/>
  <c r="AJ99" i="9" s="1"/>
  <c r="AM101" i="9"/>
  <c r="AM99" i="9" s="1"/>
  <c r="AN101" i="9"/>
  <c r="AN99" i="9" s="1"/>
  <c r="AO101" i="9"/>
  <c r="AO99" i="9" s="1"/>
  <c r="AP101" i="9"/>
  <c r="AP99" i="9" s="1"/>
  <c r="AU101" i="9"/>
  <c r="AX101" i="9"/>
  <c r="O119" i="9"/>
  <c r="F119" i="9" s="1"/>
  <c r="G119" i="9"/>
  <c r="AI119" i="9"/>
  <c r="AJ119" i="9"/>
  <c r="AM119" i="9"/>
  <c r="AN119" i="9"/>
  <c r="AO119" i="9"/>
  <c r="AP119" i="9"/>
  <c r="AU119" i="9"/>
  <c r="AX119" i="9"/>
  <c r="E118" i="9"/>
  <c r="F118" i="9"/>
  <c r="E227" i="9"/>
  <c r="AI118" i="9"/>
  <c r="AI117" i="9" s="1"/>
  <c r="AJ118" i="9"/>
  <c r="AJ117" i="9" s="1"/>
  <c r="AM118" i="9"/>
  <c r="AM117" i="9" s="1"/>
  <c r="AN118" i="9"/>
  <c r="AN117" i="9" s="1"/>
  <c r="AO118" i="9"/>
  <c r="AO117" i="9" s="1"/>
  <c r="AP118" i="9"/>
  <c r="AP117" i="9" s="1"/>
  <c r="AU118" i="9"/>
  <c r="AX118" i="9"/>
  <c r="O169" i="9"/>
  <c r="F169" i="9" s="1"/>
  <c r="E170" i="9"/>
  <c r="AI169" i="9"/>
  <c r="AJ169" i="9"/>
  <c r="AM169" i="9"/>
  <c r="AN169" i="9"/>
  <c r="AO169" i="9"/>
  <c r="AP169" i="9"/>
  <c r="AU169" i="9"/>
  <c r="AX169" i="9"/>
  <c r="O170" i="9"/>
  <c r="F170" i="9" s="1"/>
  <c r="E171" i="9"/>
  <c r="AI170" i="9"/>
  <c r="AJ170" i="9"/>
  <c r="AM170" i="9"/>
  <c r="AN170" i="9"/>
  <c r="AO170" i="9"/>
  <c r="AP170" i="9"/>
  <c r="AU170" i="9"/>
  <c r="AX170" i="9"/>
  <c r="O171" i="9"/>
  <c r="F171" i="9" s="1"/>
  <c r="E172" i="9"/>
  <c r="AI171" i="9"/>
  <c r="AJ171" i="9"/>
  <c r="AM171" i="9"/>
  <c r="AN171" i="9"/>
  <c r="AO171" i="9"/>
  <c r="AP171" i="9"/>
  <c r="AU171" i="9"/>
  <c r="AX171" i="9"/>
  <c r="O172" i="9"/>
  <c r="F172" i="9" s="1"/>
  <c r="E173" i="9"/>
  <c r="AI172" i="9"/>
  <c r="AJ172" i="9"/>
  <c r="AM172" i="9"/>
  <c r="AN172" i="9"/>
  <c r="AO172" i="9"/>
  <c r="AP172" i="9"/>
  <c r="AU172" i="9"/>
  <c r="AX172" i="9"/>
  <c r="O173" i="9"/>
  <c r="F173" i="9" s="1"/>
  <c r="E174" i="9"/>
  <c r="AI173" i="9"/>
  <c r="AJ173" i="9"/>
  <c r="AM173" i="9"/>
  <c r="AN173" i="9"/>
  <c r="AO173" i="9"/>
  <c r="AP173" i="9"/>
  <c r="AU173" i="9"/>
  <c r="AX173" i="9"/>
  <c r="O174" i="9"/>
  <c r="F174" i="9" s="1"/>
  <c r="E175" i="9"/>
  <c r="AI174" i="9"/>
  <c r="AJ174" i="9"/>
  <c r="AM174" i="9"/>
  <c r="AN174" i="9"/>
  <c r="AO174" i="9"/>
  <c r="AP174" i="9"/>
  <c r="AU174" i="9"/>
  <c r="AX174" i="9"/>
  <c r="O175" i="9"/>
  <c r="F175" i="9" s="1"/>
  <c r="E176" i="9"/>
  <c r="G175" i="9" s="1"/>
  <c r="AI175" i="9"/>
  <c r="AJ175" i="9"/>
  <c r="AM175" i="9"/>
  <c r="AN175" i="9"/>
  <c r="AO175" i="9"/>
  <c r="AP175" i="9"/>
  <c r="AU175" i="9"/>
  <c r="AX175" i="9"/>
  <c r="O176" i="9"/>
  <c r="F176" i="9" s="1"/>
  <c r="G176" i="9"/>
  <c r="AI176" i="9"/>
  <c r="AJ176" i="9"/>
  <c r="AM176" i="9"/>
  <c r="AN176" i="9"/>
  <c r="AO176" i="9"/>
  <c r="AP176" i="9"/>
  <c r="AU176" i="9"/>
  <c r="AX176" i="9"/>
  <c r="E177" i="9"/>
  <c r="O177" i="9"/>
  <c r="F177" i="9" s="1"/>
  <c r="E178" i="9"/>
  <c r="AI177" i="9"/>
  <c r="AJ177" i="9"/>
  <c r="AM177" i="9"/>
  <c r="AN177" i="9"/>
  <c r="AO177" i="9"/>
  <c r="AP177" i="9"/>
  <c r="AU177" i="9"/>
  <c r="AX177" i="9"/>
  <c r="O178" i="9"/>
  <c r="F178" i="9" s="1"/>
  <c r="E179" i="9"/>
  <c r="G178" i="9" s="1"/>
  <c r="E180" i="9"/>
  <c r="G179" i="9" s="1"/>
  <c r="AI179" i="9"/>
  <c r="AJ179" i="9"/>
  <c r="AM179" i="9"/>
  <c r="AN179" i="9"/>
  <c r="AO179" i="9"/>
  <c r="AP179" i="9"/>
  <c r="AU179" i="9"/>
  <c r="AX179" i="9"/>
  <c r="O180" i="9"/>
  <c r="F180" i="9" s="1"/>
  <c r="E181" i="9"/>
  <c r="G180" i="9" s="1"/>
  <c r="AI180" i="9"/>
  <c r="AJ180" i="9"/>
  <c r="AM180" i="9"/>
  <c r="AN180" i="9"/>
  <c r="AO180" i="9"/>
  <c r="AP180" i="9"/>
  <c r="AU180" i="9"/>
  <c r="AX180" i="9"/>
  <c r="O181" i="9"/>
  <c r="F181" i="9" s="1"/>
  <c r="E182" i="9"/>
  <c r="G181" i="9" s="1"/>
  <c r="AI181" i="9"/>
  <c r="AJ181" i="9"/>
  <c r="AM181" i="9"/>
  <c r="AN181" i="9"/>
  <c r="AO181" i="9"/>
  <c r="AP181" i="9"/>
  <c r="AU181" i="9"/>
  <c r="AX181" i="9"/>
  <c r="O182" i="9"/>
  <c r="F182" i="9" s="1"/>
  <c r="E183" i="9"/>
  <c r="G182" i="9" s="1"/>
  <c r="AI182" i="9"/>
  <c r="AJ182" i="9"/>
  <c r="AM182" i="9"/>
  <c r="AN182" i="9"/>
  <c r="AO182" i="9"/>
  <c r="AP182" i="9"/>
  <c r="AU182" i="9"/>
  <c r="AX182" i="9"/>
  <c r="O183" i="9"/>
  <c r="F183" i="9" s="1"/>
  <c r="E184" i="9"/>
  <c r="G183" i="9" s="1"/>
  <c r="AI183" i="9"/>
  <c r="AJ183" i="9"/>
  <c r="AM183" i="9"/>
  <c r="AN183" i="9"/>
  <c r="AO183" i="9"/>
  <c r="AP183" i="9"/>
  <c r="AU183" i="9"/>
  <c r="AX183" i="9"/>
  <c r="O184" i="9"/>
  <c r="F184" i="9" s="1"/>
  <c r="E185" i="9"/>
  <c r="G184" i="9" s="1"/>
  <c r="AI184" i="9"/>
  <c r="AJ184" i="9"/>
  <c r="AM184" i="9"/>
  <c r="AN184" i="9"/>
  <c r="AO184" i="9"/>
  <c r="AP184" i="9"/>
  <c r="AU184" i="9"/>
  <c r="AX184" i="9"/>
  <c r="O185" i="9"/>
  <c r="F185" i="9" s="1"/>
  <c r="G185" i="9"/>
  <c r="AI185" i="9"/>
  <c r="AJ185" i="9"/>
  <c r="AM185" i="9"/>
  <c r="AN185" i="9"/>
  <c r="AO185" i="9"/>
  <c r="AP185" i="9"/>
  <c r="AU185" i="9"/>
  <c r="AX185" i="9"/>
  <c r="E186" i="9"/>
  <c r="O186" i="9"/>
  <c r="F186" i="9" s="1"/>
  <c r="E187" i="9"/>
  <c r="AI186" i="9"/>
  <c r="AJ186" i="9"/>
  <c r="AM186" i="9"/>
  <c r="AN186" i="9"/>
  <c r="AO186" i="9"/>
  <c r="AP186" i="9"/>
  <c r="AU186" i="9"/>
  <c r="AX186" i="9"/>
  <c r="O187" i="9"/>
  <c r="F187" i="9" s="1"/>
  <c r="E188" i="9"/>
  <c r="G187" i="9" s="1"/>
  <c r="AU187" i="9"/>
  <c r="E189" i="9"/>
  <c r="AI188" i="9"/>
  <c r="AJ188" i="9"/>
  <c r="AM188" i="9"/>
  <c r="AN188" i="9"/>
  <c r="AO188" i="9"/>
  <c r="AP188" i="9"/>
  <c r="AU188" i="9"/>
  <c r="AX188" i="9"/>
  <c r="O189" i="9"/>
  <c r="F189" i="9" s="1"/>
  <c r="E190" i="9"/>
  <c r="G189" i="9" s="1"/>
  <c r="AI189" i="9"/>
  <c r="AJ189" i="9"/>
  <c r="AM189" i="9"/>
  <c r="AN189" i="9"/>
  <c r="AO189" i="9"/>
  <c r="AP189" i="9"/>
  <c r="AU189" i="9"/>
  <c r="AX189" i="9"/>
  <c r="O190" i="9"/>
  <c r="F190" i="9" s="1"/>
  <c r="E191" i="9"/>
  <c r="G190" i="9" s="1"/>
  <c r="AI190" i="9"/>
  <c r="AJ190" i="9"/>
  <c r="AM190" i="9"/>
  <c r="AN190" i="9"/>
  <c r="AO190" i="9"/>
  <c r="AP190" i="9"/>
  <c r="AU190" i="9"/>
  <c r="AX190" i="9"/>
  <c r="O191" i="9"/>
  <c r="F191" i="9" s="1"/>
  <c r="E192" i="9"/>
  <c r="G191" i="9" s="1"/>
  <c r="AI191" i="9"/>
  <c r="AJ191" i="9"/>
  <c r="AM191" i="9"/>
  <c r="AN191" i="9"/>
  <c r="AO191" i="9"/>
  <c r="AP191" i="9"/>
  <c r="AU191" i="9"/>
  <c r="AX191" i="9"/>
  <c r="O192" i="9"/>
  <c r="F192" i="9" s="1"/>
  <c r="G192" i="9"/>
  <c r="AI192" i="9"/>
  <c r="AJ192" i="9"/>
  <c r="AM192" i="9"/>
  <c r="AN192" i="9"/>
  <c r="AO192" i="9"/>
  <c r="AP192" i="9"/>
  <c r="AU192" i="9"/>
  <c r="AX192" i="9"/>
  <c r="E193" i="9"/>
  <c r="O193" i="9"/>
  <c r="F193" i="9" s="1"/>
  <c r="E194" i="9"/>
  <c r="G193" i="9" s="1"/>
  <c r="AI193" i="9"/>
  <c r="AJ193" i="9"/>
  <c r="AM193" i="9"/>
  <c r="AN193" i="9"/>
  <c r="AO193" i="9"/>
  <c r="AP193" i="9"/>
  <c r="AU193" i="9"/>
  <c r="AX193" i="9"/>
  <c r="O194" i="9"/>
  <c r="F194" i="9" s="1"/>
  <c r="E195" i="9"/>
  <c r="G194" i="9" s="1"/>
  <c r="AU194" i="9"/>
  <c r="AX194" i="9"/>
  <c r="E196" i="9"/>
  <c r="AI195" i="9"/>
  <c r="AJ195" i="9"/>
  <c r="AM195" i="9"/>
  <c r="AN195" i="9"/>
  <c r="AO195" i="9"/>
  <c r="AP195" i="9"/>
  <c r="AU195" i="9"/>
  <c r="AX195" i="9"/>
  <c r="O196" i="9"/>
  <c r="F196" i="9" s="1"/>
  <c r="E197" i="9"/>
  <c r="AI196" i="9"/>
  <c r="AJ196" i="9"/>
  <c r="AM196" i="9"/>
  <c r="AN196" i="9"/>
  <c r="AO196" i="9"/>
  <c r="AP196" i="9"/>
  <c r="AU196" i="9"/>
  <c r="AX196" i="9"/>
  <c r="O197" i="9"/>
  <c r="F197" i="9" s="1"/>
  <c r="E198" i="9"/>
  <c r="AI197" i="9"/>
  <c r="AJ197" i="9"/>
  <c r="AM197" i="9"/>
  <c r="AN197" i="9"/>
  <c r="AO197" i="9"/>
  <c r="AP197" i="9"/>
  <c r="AU197" i="9"/>
  <c r="AX197" i="9"/>
  <c r="O198" i="9"/>
  <c r="F198" i="9" s="1"/>
  <c r="E199" i="9"/>
  <c r="G198" i="9" s="1"/>
  <c r="J198" i="9"/>
  <c r="AI198" i="9"/>
  <c r="AJ198" i="9"/>
  <c r="AM198" i="9"/>
  <c r="AN198" i="9"/>
  <c r="AO198" i="9"/>
  <c r="AP198" i="9"/>
  <c r="AU198" i="9"/>
  <c r="AX198" i="9"/>
  <c r="O199" i="9"/>
  <c r="F199" i="9" s="1"/>
  <c r="G199" i="9"/>
  <c r="AI199" i="9"/>
  <c r="AJ199" i="9"/>
  <c r="AM199" i="9"/>
  <c r="AN199" i="9"/>
  <c r="AO199" i="9"/>
  <c r="AP199" i="9"/>
  <c r="AU199" i="9"/>
  <c r="AX199" i="9"/>
  <c r="E200" i="9"/>
  <c r="O200" i="9"/>
  <c r="F200" i="9" s="1"/>
  <c r="E201" i="9"/>
  <c r="J200" i="9"/>
  <c r="AI200" i="9"/>
  <c r="AJ200" i="9"/>
  <c r="AM200" i="9"/>
  <c r="AN200" i="9"/>
  <c r="AO200" i="9"/>
  <c r="AP200" i="9"/>
  <c r="AU200" i="9"/>
  <c r="AX200" i="9"/>
  <c r="O201" i="9"/>
  <c r="F201" i="9" s="1"/>
  <c r="E202" i="9"/>
  <c r="AI201" i="9"/>
  <c r="AJ201" i="9"/>
  <c r="AM201" i="9"/>
  <c r="AN201" i="9"/>
  <c r="AO201" i="9"/>
  <c r="AP201" i="9"/>
  <c r="AU201" i="9"/>
  <c r="AX201" i="9"/>
  <c r="O202" i="9"/>
  <c r="F202" i="9" s="1"/>
  <c r="E203" i="9"/>
  <c r="G202" i="9" s="1"/>
  <c r="E204" i="9"/>
  <c r="AI203" i="9"/>
  <c r="AJ203" i="9"/>
  <c r="AM203" i="9"/>
  <c r="AN203" i="9"/>
  <c r="AO203" i="9"/>
  <c r="AP203" i="9"/>
  <c r="AU203" i="9"/>
  <c r="AX203" i="9"/>
  <c r="O204" i="9"/>
  <c r="F204" i="9" s="1"/>
  <c r="E205" i="9"/>
  <c r="J204" i="9"/>
  <c r="AI204" i="9"/>
  <c r="AJ204" i="9"/>
  <c r="AM204" i="9"/>
  <c r="AN204" i="9"/>
  <c r="AO204" i="9"/>
  <c r="AP204" i="9"/>
  <c r="AU204" i="9"/>
  <c r="AX204" i="9"/>
  <c r="O205" i="9"/>
  <c r="F205" i="9" s="1"/>
  <c r="E206" i="9"/>
  <c r="M205" i="9"/>
  <c r="AI205" i="9"/>
  <c r="AJ205" i="9"/>
  <c r="AM205" i="9"/>
  <c r="AN205" i="9"/>
  <c r="AO205" i="9"/>
  <c r="AP205" i="9"/>
  <c r="AU205" i="9"/>
  <c r="AX205" i="9"/>
  <c r="O206" i="9"/>
  <c r="F206" i="9" s="1"/>
  <c r="E208" i="9"/>
  <c r="G206" i="9" s="1"/>
  <c r="AI206" i="9"/>
  <c r="AJ206" i="9"/>
  <c r="AM206" i="9"/>
  <c r="AN206" i="9"/>
  <c r="AO206" i="9"/>
  <c r="AP206" i="9"/>
  <c r="AU206" i="9"/>
  <c r="AX206" i="9"/>
  <c r="O208" i="9"/>
  <c r="F208" i="9" s="1"/>
  <c r="G208" i="9"/>
  <c r="M208" i="9"/>
  <c r="AI208" i="9"/>
  <c r="AJ208" i="9"/>
  <c r="AM208" i="9"/>
  <c r="AN208" i="9"/>
  <c r="AO208" i="9"/>
  <c r="AP208" i="9"/>
  <c r="AU208" i="9"/>
  <c r="AX208" i="9"/>
  <c r="E209" i="9"/>
  <c r="G207" i="9" s="1"/>
  <c r="O209" i="9"/>
  <c r="F209" i="9" s="1"/>
  <c r="G209" i="9"/>
  <c r="AI209" i="9"/>
  <c r="AJ209" i="9"/>
  <c r="AM209" i="9"/>
  <c r="AN209" i="9"/>
  <c r="AO209" i="9"/>
  <c r="AP209" i="9"/>
  <c r="AU209" i="9"/>
  <c r="AX209" i="9"/>
  <c r="E210" i="9"/>
  <c r="O210" i="9"/>
  <c r="F210" i="9" s="1"/>
  <c r="G210" i="9"/>
  <c r="AI210" i="9"/>
  <c r="AJ210" i="9"/>
  <c r="AM210" i="9"/>
  <c r="AN210" i="9"/>
  <c r="AO210" i="9"/>
  <c r="AP210" i="9"/>
  <c r="AU210" i="9"/>
  <c r="AX210" i="9"/>
  <c r="E212" i="9"/>
  <c r="O212" i="9"/>
  <c r="F212" i="9" s="1"/>
  <c r="E213" i="9"/>
  <c r="AI212" i="9"/>
  <c r="E129" i="9"/>
  <c r="G213" i="9" s="1"/>
  <c r="AI213" i="9"/>
  <c r="AJ213" i="9"/>
  <c r="AM213" i="9"/>
  <c r="AN213" i="9"/>
  <c r="AO213" i="9"/>
  <c r="AP213" i="9"/>
  <c r="AU213" i="9"/>
  <c r="AX213" i="9"/>
  <c r="F129" i="9"/>
  <c r="G129" i="9"/>
  <c r="M129" i="9"/>
  <c r="E132" i="9"/>
  <c r="G131" i="9" s="1"/>
  <c r="O132" i="9"/>
  <c r="F132" i="9" s="1"/>
  <c r="E133" i="9"/>
  <c r="AI132" i="9"/>
  <c r="AJ132" i="9"/>
  <c r="AM132" i="9"/>
  <c r="AN132" i="9"/>
  <c r="AO132" i="9"/>
  <c r="AP132" i="9"/>
  <c r="AU132" i="9"/>
  <c r="AX132" i="9"/>
  <c r="O133" i="9"/>
  <c r="F133" i="9" s="1"/>
  <c r="E135" i="9"/>
  <c r="AI133" i="9"/>
  <c r="AJ133" i="9"/>
  <c r="AM133" i="9"/>
  <c r="AN133" i="9"/>
  <c r="AO133" i="9"/>
  <c r="AP133" i="9"/>
  <c r="AU133" i="9"/>
  <c r="AX133" i="9"/>
  <c r="O135" i="9"/>
  <c r="F135" i="9" s="1"/>
  <c r="AI135" i="9"/>
  <c r="AJ135" i="9"/>
  <c r="AM135" i="9"/>
  <c r="AN135" i="9"/>
  <c r="AO135" i="9"/>
  <c r="AP135" i="9"/>
  <c r="AU135" i="9"/>
  <c r="AX135" i="9"/>
  <c r="O136" i="9"/>
  <c r="F136" i="9" s="1"/>
  <c r="G136" i="9"/>
  <c r="AI136" i="9"/>
  <c r="AJ136" i="9"/>
  <c r="AM136" i="9"/>
  <c r="AN136" i="9"/>
  <c r="AO136" i="9"/>
  <c r="AP136" i="9"/>
  <c r="AU136" i="9"/>
  <c r="AX136" i="9"/>
  <c r="E137" i="9"/>
  <c r="O137" i="9"/>
  <c r="F137" i="9" s="1"/>
  <c r="E214" i="9"/>
  <c r="AI137" i="9"/>
  <c r="AJ137" i="9"/>
  <c r="AM137" i="9"/>
  <c r="AN137" i="9"/>
  <c r="AO137" i="9"/>
  <c r="AP137" i="9"/>
  <c r="AU137" i="9"/>
  <c r="AX137" i="9"/>
  <c r="O214" i="9"/>
  <c r="F214" i="9" s="1"/>
  <c r="E215" i="9"/>
  <c r="E216" i="9"/>
  <c r="M215" i="9"/>
  <c r="AI215" i="9"/>
  <c r="AJ215" i="9"/>
  <c r="AM215" i="9"/>
  <c r="AN215" i="9"/>
  <c r="AO215" i="9"/>
  <c r="AP215" i="9"/>
  <c r="AU215" i="9"/>
  <c r="AX215" i="9"/>
  <c r="O216" i="9"/>
  <c r="F216" i="9" s="1"/>
  <c r="E217" i="9"/>
  <c r="G216" i="9" s="1"/>
  <c r="AI216" i="9"/>
  <c r="AJ216" i="9"/>
  <c r="AM216" i="9"/>
  <c r="AN216" i="9"/>
  <c r="AO216" i="9"/>
  <c r="AP216" i="9"/>
  <c r="AU216" i="9"/>
  <c r="AX216" i="9"/>
  <c r="O217" i="9"/>
  <c r="F217" i="9" s="1"/>
  <c r="E218" i="9"/>
  <c r="AI217" i="9"/>
  <c r="AJ217" i="9"/>
  <c r="AM217" i="9"/>
  <c r="AN217" i="9"/>
  <c r="AO217" i="9"/>
  <c r="AP217" i="9"/>
  <c r="AU217" i="9"/>
  <c r="AX217" i="9"/>
  <c r="O218" i="9"/>
  <c r="F218" i="9" s="1"/>
  <c r="E220" i="9"/>
  <c r="J218" i="9"/>
  <c r="M218" i="9"/>
  <c r="AI218" i="9"/>
  <c r="AJ218" i="9"/>
  <c r="AM218" i="9"/>
  <c r="AN218" i="9"/>
  <c r="AO218" i="9"/>
  <c r="AP218" i="9"/>
  <c r="AU218" i="9"/>
  <c r="AX218" i="9"/>
  <c r="E219" i="9"/>
  <c r="O219" i="9"/>
  <c r="F219" i="9" s="1"/>
  <c r="AI219" i="9"/>
  <c r="AJ219" i="9"/>
  <c r="AM219" i="9"/>
  <c r="AN219" i="9"/>
  <c r="AO219" i="9"/>
  <c r="AP219" i="9"/>
  <c r="AU219" i="9"/>
  <c r="AX219" i="9"/>
  <c r="O220" i="9"/>
  <c r="F220" i="9" s="1"/>
  <c r="E221" i="9"/>
  <c r="M220" i="9"/>
  <c r="AI220" i="9"/>
  <c r="AJ220" i="9"/>
  <c r="AM220" i="9"/>
  <c r="AN220" i="9"/>
  <c r="AO220" i="9"/>
  <c r="AP220" i="9"/>
  <c r="AU220" i="9"/>
  <c r="AX220" i="9"/>
  <c r="O221" i="9"/>
  <c r="F221" i="9" s="1"/>
  <c r="E222" i="9"/>
  <c r="G221" i="9" s="1"/>
  <c r="AI221" i="9"/>
  <c r="AJ221" i="9"/>
  <c r="AM221" i="9"/>
  <c r="AN221" i="9"/>
  <c r="AO221" i="9"/>
  <c r="AP221" i="9"/>
  <c r="AU221" i="9"/>
  <c r="AX221" i="9"/>
  <c r="O222" i="9"/>
  <c r="F222" i="9" s="1"/>
  <c r="E223" i="9"/>
  <c r="G222" i="9" s="1"/>
  <c r="AI222" i="9"/>
  <c r="AJ222" i="9"/>
  <c r="AM222" i="9"/>
  <c r="AN222" i="9"/>
  <c r="AO222" i="9"/>
  <c r="AP222" i="9"/>
  <c r="AU222" i="9"/>
  <c r="AX222" i="9"/>
  <c r="O223" i="9"/>
  <c r="F223" i="9" s="1"/>
  <c r="G223" i="9"/>
  <c r="M223" i="9"/>
  <c r="AI223" i="9"/>
  <c r="AJ223" i="9"/>
  <c r="AM223" i="9"/>
  <c r="AN223" i="9"/>
  <c r="AO223" i="9"/>
  <c r="AP223" i="9"/>
  <c r="AU223" i="9"/>
  <c r="AX223" i="9"/>
  <c r="E224" i="9"/>
  <c r="O224" i="9"/>
  <c r="F224" i="9" s="1"/>
  <c r="E225" i="9"/>
  <c r="J224" i="9"/>
  <c r="AI224" i="9"/>
  <c r="AJ224" i="9"/>
  <c r="AM224" i="9"/>
  <c r="AN224" i="9"/>
  <c r="AO224" i="9"/>
  <c r="AP224" i="9"/>
  <c r="AU224" i="9"/>
  <c r="AX224" i="9"/>
  <c r="O225" i="9"/>
  <c r="F225" i="9" s="1"/>
  <c r="E226" i="9"/>
  <c r="G225" i="9" s="1"/>
  <c r="M226" i="9"/>
  <c r="AI226" i="9"/>
  <c r="AI225" i="9" s="1"/>
  <c r="AJ226" i="9"/>
  <c r="AJ225" i="9" s="1"/>
  <c r="AM226" i="9"/>
  <c r="AM225" i="9" s="1"/>
  <c r="AN226" i="9"/>
  <c r="AN225" i="9" s="1"/>
  <c r="AO226" i="9"/>
  <c r="AO225" i="9" s="1"/>
  <c r="AP226" i="9"/>
  <c r="AP225" i="9" s="1"/>
  <c r="AU226" i="9"/>
  <c r="AX226" i="9"/>
  <c r="O227" i="9"/>
  <c r="F227" i="9" s="1"/>
  <c r="E228" i="9"/>
  <c r="G228" i="9"/>
  <c r="M228" i="9"/>
  <c r="AI228" i="9"/>
  <c r="AJ228" i="9"/>
  <c r="AM228" i="9"/>
  <c r="AN228" i="9"/>
  <c r="AO228" i="9"/>
  <c r="AP228" i="9"/>
  <c r="AU228" i="9"/>
  <c r="AX228" i="9"/>
  <c r="E229" i="9"/>
  <c r="O229" i="9"/>
  <c r="F229" i="9" s="1"/>
  <c r="E230" i="9"/>
  <c r="E231" i="9"/>
  <c r="J230" i="9"/>
  <c r="M230" i="9"/>
  <c r="AI230" i="9"/>
  <c r="AJ230" i="9"/>
  <c r="AM230" i="9"/>
  <c r="AN230" i="9"/>
  <c r="AO230" i="9"/>
  <c r="AP230" i="9"/>
  <c r="AU230" i="9"/>
  <c r="AX230" i="9"/>
  <c r="O231" i="9"/>
  <c r="F231" i="9" s="1"/>
  <c r="E232" i="9"/>
  <c r="AI231" i="9"/>
  <c r="AJ231" i="9"/>
  <c r="AM231" i="9"/>
  <c r="AN231" i="9"/>
  <c r="AO231" i="9"/>
  <c r="AP231" i="9"/>
  <c r="AU231" i="9"/>
  <c r="AX231" i="9"/>
  <c r="O232" i="9"/>
  <c r="F232" i="9" s="1"/>
  <c r="E233" i="9"/>
  <c r="M232" i="9"/>
  <c r="AI232" i="9"/>
  <c r="AJ232" i="9"/>
  <c r="AM232" i="9"/>
  <c r="AN232" i="9"/>
  <c r="AO232" i="9"/>
  <c r="AP232" i="9"/>
  <c r="AU232" i="9"/>
  <c r="AX232" i="9"/>
  <c r="O233" i="9"/>
  <c r="F233" i="9" s="1"/>
  <c r="E234" i="9"/>
  <c r="AI233" i="9"/>
  <c r="AJ233" i="9"/>
  <c r="AM233" i="9"/>
  <c r="AN233" i="9"/>
  <c r="AO233" i="9"/>
  <c r="AP233" i="9"/>
  <c r="AU233" i="9"/>
  <c r="AX233" i="9"/>
  <c r="O234" i="9"/>
  <c r="F234" i="9" s="1"/>
  <c r="E235" i="9"/>
  <c r="J234" i="9"/>
  <c r="M234" i="9"/>
  <c r="AI234" i="9"/>
  <c r="AJ234" i="9"/>
  <c r="AM234" i="9"/>
  <c r="AN234" i="9"/>
  <c r="AO234" i="9"/>
  <c r="AP234" i="9"/>
  <c r="AU234" i="9"/>
  <c r="AX234" i="9"/>
  <c r="O235" i="9"/>
  <c r="F235" i="9" s="1"/>
  <c r="E236" i="9"/>
  <c r="J235" i="9"/>
  <c r="AI235" i="9"/>
  <c r="AJ235" i="9"/>
  <c r="AM235" i="9"/>
  <c r="AN235" i="9"/>
  <c r="AO235" i="9"/>
  <c r="AP235" i="9"/>
  <c r="AU235" i="9"/>
  <c r="AX235" i="9"/>
  <c r="O236" i="9"/>
  <c r="F236" i="9" s="1"/>
  <c r="E237" i="9"/>
  <c r="AI236" i="9"/>
  <c r="AJ236" i="9"/>
  <c r="AM236" i="9"/>
  <c r="AN236" i="9"/>
  <c r="AO236" i="9"/>
  <c r="AP236" i="9"/>
  <c r="AU236" i="9"/>
  <c r="AX236" i="9"/>
  <c r="O237" i="9"/>
  <c r="F237" i="9" s="1"/>
  <c r="E239" i="9"/>
  <c r="G237" i="9" s="1"/>
  <c r="J237" i="9"/>
  <c r="AI237" i="9"/>
  <c r="AJ237" i="9"/>
  <c r="AM237" i="9"/>
  <c r="AN237" i="9"/>
  <c r="AO237" i="9"/>
  <c r="AP237" i="9"/>
  <c r="AU237" i="9"/>
  <c r="AX237" i="9"/>
  <c r="E238" i="9"/>
  <c r="F238" i="9"/>
  <c r="E240" i="9"/>
  <c r="L238" i="9"/>
  <c r="AI238" i="9"/>
  <c r="AJ238" i="9"/>
  <c r="AM238" i="9"/>
  <c r="AN238" i="9"/>
  <c r="AO238" i="9"/>
  <c r="AP238" i="9"/>
  <c r="AU238" i="9"/>
  <c r="AX238" i="9"/>
  <c r="O239" i="9"/>
  <c r="F239" i="9" s="1"/>
  <c r="G239" i="9"/>
  <c r="AI239" i="9"/>
  <c r="AJ239" i="9"/>
  <c r="AM239" i="9"/>
  <c r="AN239" i="9"/>
  <c r="AO239" i="9"/>
  <c r="AP239" i="9"/>
  <c r="AU239" i="9"/>
  <c r="AX239" i="9"/>
  <c r="O240" i="9"/>
  <c r="F240" i="9" s="1"/>
  <c r="G240" i="9"/>
  <c r="M240" i="9"/>
  <c r="AI240" i="9"/>
  <c r="AJ240" i="9"/>
  <c r="AM240" i="9"/>
  <c r="AN240" i="9"/>
  <c r="AO240" i="9"/>
  <c r="AP240" i="9"/>
  <c r="AU240" i="9"/>
  <c r="AX240" i="9"/>
  <c r="E241" i="9"/>
  <c r="O241" i="9"/>
  <c r="F241" i="9" s="1"/>
  <c r="J241" i="9"/>
  <c r="AI241" i="9"/>
  <c r="AJ241" i="9"/>
  <c r="AM241" i="9"/>
  <c r="AN241" i="9"/>
  <c r="AO241" i="9"/>
  <c r="AP241" i="9"/>
  <c r="AU241" i="9"/>
  <c r="AX241" i="9"/>
  <c r="E242" i="9"/>
  <c r="O242" i="9"/>
  <c r="F242" i="9" s="1"/>
  <c r="G242" i="9"/>
  <c r="J242" i="9"/>
  <c r="M242" i="9"/>
  <c r="AI242" i="9"/>
  <c r="AJ242" i="9"/>
  <c r="AM242" i="9"/>
  <c r="AN242" i="9"/>
  <c r="AO242" i="9"/>
  <c r="AP242" i="9"/>
  <c r="AU242" i="9"/>
  <c r="AX242" i="9"/>
  <c r="E243" i="9"/>
  <c r="O243" i="9"/>
  <c r="F243" i="9" s="1"/>
  <c r="G243" i="9"/>
  <c r="M243" i="9"/>
  <c r="AI243" i="9"/>
  <c r="AJ243" i="9"/>
  <c r="AM243" i="9"/>
  <c r="AN243" i="9"/>
  <c r="AO243" i="9"/>
  <c r="AP243" i="9"/>
  <c r="AU243" i="9"/>
  <c r="AX243" i="9"/>
  <c r="E244" i="9"/>
  <c r="O244" i="9"/>
  <c r="F244" i="9" s="1"/>
  <c r="G244" i="9"/>
  <c r="AI244" i="9"/>
  <c r="AJ244" i="9"/>
  <c r="AM244" i="9"/>
  <c r="AN244" i="9"/>
  <c r="AO244" i="9"/>
  <c r="AP244" i="9"/>
  <c r="AU244" i="9"/>
  <c r="AX244" i="9"/>
  <c r="E245" i="9"/>
  <c r="O245" i="9"/>
  <c r="F245" i="9" s="1"/>
  <c r="E246" i="9"/>
  <c r="J245" i="9"/>
  <c r="E247" i="9"/>
  <c r="AI246" i="9"/>
  <c r="AJ246" i="9"/>
  <c r="AM246" i="9"/>
  <c r="AN246" i="9"/>
  <c r="AO246" i="9"/>
  <c r="AP246" i="9"/>
  <c r="AU246" i="9"/>
  <c r="AX246" i="9"/>
  <c r="O247" i="9"/>
  <c r="F247" i="9" s="1"/>
  <c r="E248" i="9"/>
  <c r="J247" i="9"/>
  <c r="M247" i="9"/>
  <c r="AI247" i="9"/>
  <c r="AJ247" i="9"/>
  <c r="AM247" i="9"/>
  <c r="AN247" i="9"/>
  <c r="AO247" i="9"/>
  <c r="AP247" i="9"/>
  <c r="AU247" i="9"/>
  <c r="AX247" i="9"/>
  <c r="O248" i="9"/>
  <c r="F248" i="9" s="1"/>
  <c r="E249" i="9"/>
  <c r="AI248" i="9"/>
  <c r="AJ248" i="9"/>
  <c r="AM248" i="9"/>
  <c r="AN248" i="9"/>
  <c r="AO248" i="9"/>
  <c r="AP248" i="9"/>
  <c r="AU248" i="9"/>
  <c r="AX248" i="9"/>
  <c r="O249" i="9"/>
  <c r="F249" i="9" s="1"/>
  <c r="E250" i="9"/>
  <c r="J249" i="9"/>
  <c r="M249" i="9"/>
  <c r="AI249" i="9"/>
  <c r="AJ249" i="9"/>
  <c r="AM249" i="9"/>
  <c r="AN249" i="9"/>
  <c r="AO249" i="9"/>
  <c r="AP249" i="9"/>
  <c r="AU249" i="9"/>
  <c r="AX249" i="9"/>
  <c r="O250" i="9"/>
  <c r="F250" i="9" s="1"/>
  <c r="E251" i="9"/>
  <c r="M250" i="9"/>
  <c r="AI250" i="9"/>
  <c r="AJ250" i="9"/>
  <c r="AM250" i="9"/>
  <c r="AN250" i="9"/>
  <c r="AO250" i="9"/>
  <c r="AP250" i="9"/>
  <c r="AU250" i="9"/>
  <c r="AX250" i="9"/>
  <c r="O251" i="9"/>
  <c r="F251" i="9" s="1"/>
  <c r="E252" i="9"/>
  <c r="J251" i="9"/>
  <c r="AI251" i="9"/>
  <c r="AJ251" i="9"/>
  <c r="AM251" i="9"/>
  <c r="AN251" i="9"/>
  <c r="AO251" i="9"/>
  <c r="AP251" i="9"/>
  <c r="AU251" i="9"/>
  <c r="AX251" i="9"/>
  <c r="O252" i="9"/>
  <c r="F252" i="9" s="1"/>
  <c r="E253" i="9"/>
  <c r="J252" i="9"/>
  <c r="M252" i="9"/>
  <c r="AI252" i="9"/>
  <c r="AJ252" i="9"/>
  <c r="AM252" i="9"/>
  <c r="AN252" i="9"/>
  <c r="AO252" i="9"/>
  <c r="AP252" i="9"/>
  <c r="AU252" i="9"/>
  <c r="AX252" i="9"/>
  <c r="O253" i="9"/>
  <c r="F253" i="9" s="1"/>
  <c r="E254" i="9"/>
  <c r="G253" i="9" s="1"/>
  <c r="AI253" i="9"/>
  <c r="AJ253" i="9"/>
  <c r="AM253" i="9"/>
  <c r="AN253" i="9"/>
  <c r="AO253" i="9"/>
  <c r="AP253" i="9"/>
  <c r="AU253" i="9"/>
  <c r="AX253" i="9"/>
  <c r="O254" i="9"/>
  <c r="F254" i="9" s="1"/>
  <c r="G254" i="9"/>
  <c r="J254" i="9"/>
  <c r="M254" i="9"/>
  <c r="AI254" i="9"/>
  <c r="AJ254" i="9"/>
  <c r="AM254" i="9"/>
  <c r="AN254" i="9"/>
  <c r="AO254" i="9"/>
  <c r="AP254" i="9"/>
  <c r="AU254" i="9"/>
  <c r="AX254" i="9"/>
  <c r="E255" i="9"/>
  <c r="O255" i="9"/>
  <c r="F255" i="9" s="1"/>
  <c r="E256" i="9"/>
  <c r="AI255" i="9"/>
  <c r="AJ255" i="9"/>
  <c r="AM255" i="9"/>
  <c r="AN255" i="9"/>
  <c r="AO255" i="9"/>
  <c r="AP255" i="9"/>
  <c r="AU255" i="9"/>
  <c r="AX255" i="9"/>
  <c r="O256" i="9"/>
  <c r="F256" i="9" s="1"/>
  <c r="E257" i="9"/>
  <c r="M256" i="9"/>
  <c r="E258" i="9"/>
  <c r="G257" i="9" s="1"/>
  <c r="AI257" i="9"/>
  <c r="AJ257" i="9"/>
  <c r="AM257" i="9"/>
  <c r="AN257" i="9"/>
  <c r="AO257" i="9"/>
  <c r="AP257" i="9"/>
  <c r="AU257" i="9"/>
  <c r="AX257" i="9"/>
  <c r="O258" i="9"/>
  <c r="F258" i="9" s="1"/>
  <c r="E259" i="9"/>
  <c r="J258" i="9"/>
  <c r="M258" i="9"/>
  <c r="AI258" i="9"/>
  <c r="AJ258" i="9"/>
  <c r="AM258" i="9"/>
  <c r="AN258" i="9"/>
  <c r="AO258" i="9"/>
  <c r="AP258" i="9"/>
  <c r="AU258" i="9"/>
  <c r="AX258" i="9"/>
  <c r="O259" i="9"/>
  <c r="F259" i="9" s="1"/>
  <c r="E260" i="9"/>
  <c r="AI259" i="9"/>
  <c r="AJ259" i="9"/>
  <c r="AM259" i="9"/>
  <c r="AN259" i="9"/>
  <c r="AO259" i="9"/>
  <c r="AP259" i="9"/>
  <c r="AU259" i="9"/>
  <c r="AX259" i="9"/>
  <c r="F260" i="9"/>
  <c r="E262" i="9"/>
  <c r="G260" i="9" s="1"/>
  <c r="J260" i="9"/>
  <c r="AI260" i="9"/>
  <c r="AJ260" i="9"/>
  <c r="AM260" i="9"/>
  <c r="AN260" i="9"/>
  <c r="AO260" i="9"/>
  <c r="AP260" i="9"/>
  <c r="AU260" i="9"/>
  <c r="AX260" i="9"/>
  <c r="O262" i="9"/>
  <c r="F262" i="9" s="1"/>
  <c r="G262" i="9"/>
  <c r="M262" i="9"/>
  <c r="AI262" i="9"/>
  <c r="AJ262" i="9"/>
  <c r="AM262" i="9"/>
  <c r="AN262" i="9"/>
  <c r="AO262" i="9"/>
  <c r="AP262" i="9"/>
  <c r="AU262" i="9"/>
  <c r="AX262" i="9"/>
  <c r="O263" i="9"/>
  <c r="F263" i="9" s="1"/>
  <c r="G263" i="9"/>
  <c r="J263" i="9"/>
  <c r="AI263" i="9"/>
  <c r="AJ263" i="9"/>
  <c r="AM263" i="9"/>
  <c r="AN263" i="9"/>
  <c r="AO263" i="9"/>
  <c r="AP263" i="9"/>
  <c r="AU263" i="9"/>
  <c r="AX263" i="9"/>
  <c r="E138" i="9"/>
  <c r="O138" i="9"/>
  <c r="F138" i="9" s="1"/>
  <c r="E139" i="9"/>
  <c r="G138" i="9" s="1"/>
  <c r="J138" i="9"/>
  <c r="AU138" i="9"/>
  <c r="E140" i="9"/>
  <c r="G139" i="9" s="1"/>
  <c r="J139" i="9"/>
  <c r="M139" i="9"/>
  <c r="AI139" i="9"/>
  <c r="AJ139" i="9"/>
  <c r="AM139" i="9"/>
  <c r="AN139" i="9"/>
  <c r="AO139" i="9"/>
  <c r="AP139" i="9"/>
  <c r="AU139" i="9"/>
  <c r="AX139" i="9"/>
  <c r="O140" i="9"/>
  <c r="F140" i="9" s="1"/>
  <c r="E141" i="9"/>
  <c r="J140" i="9"/>
  <c r="AI140" i="9"/>
  <c r="AJ140" i="9"/>
  <c r="AM140" i="9"/>
  <c r="AN140" i="9"/>
  <c r="AO140" i="9"/>
  <c r="AP140" i="9"/>
  <c r="AU140" i="9"/>
  <c r="AX140" i="9"/>
  <c r="O141" i="9"/>
  <c r="F141" i="9" s="1"/>
  <c r="E142" i="9"/>
  <c r="G141" i="9" s="1"/>
  <c r="J141" i="9"/>
  <c r="AI141" i="9"/>
  <c r="AJ141" i="9"/>
  <c r="AM141" i="9"/>
  <c r="AN141" i="9"/>
  <c r="AO141" i="9"/>
  <c r="AP141" i="9"/>
  <c r="AU141" i="9"/>
  <c r="AX141" i="9"/>
  <c r="O142" i="9"/>
  <c r="F142" i="9" s="1"/>
  <c r="G142" i="9"/>
  <c r="J142" i="9"/>
  <c r="M142" i="9"/>
  <c r="AI142" i="9"/>
  <c r="AJ142" i="9"/>
  <c r="AM142" i="9"/>
  <c r="AN142" i="9"/>
  <c r="AO142" i="9"/>
  <c r="AP142" i="9"/>
  <c r="AU142" i="9"/>
  <c r="AX142" i="9"/>
  <c r="E143" i="9"/>
  <c r="O143" i="9"/>
  <c r="F143" i="9" s="1"/>
  <c r="E144" i="9"/>
  <c r="G143" i="9" s="1"/>
  <c r="AI143" i="9"/>
  <c r="AJ143" i="9"/>
  <c r="AM143" i="9"/>
  <c r="AN143" i="9"/>
  <c r="AO143" i="9"/>
  <c r="AP143" i="9"/>
  <c r="AU143" i="9"/>
  <c r="AX143" i="9"/>
  <c r="O144" i="9"/>
  <c r="F144" i="9" s="1"/>
  <c r="G144" i="9"/>
  <c r="J144" i="9"/>
  <c r="M144" i="9"/>
  <c r="AI144" i="9"/>
  <c r="AJ144" i="9"/>
  <c r="AM144" i="9"/>
  <c r="AN144" i="9"/>
  <c r="AO144" i="9"/>
  <c r="AP144" i="9"/>
  <c r="AU144" i="9"/>
  <c r="AX144" i="9"/>
  <c r="E145" i="9"/>
  <c r="O145" i="9"/>
  <c r="F145" i="9" s="1"/>
  <c r="E264" i="9"/>
  <c r="G145" i="9" s="1"/>
  <c r="J145" i="9"/>
  <c r="M145" i="9"/>
  <c r="AI145" i="9"/>
  <c r="AJ145" i="9"/>
  <c r="AM145" i="9"/>
  <c r="AN145" i="9"/>
  <c r="AO145" i="9"/>
  <c r="AP145" i="9"/>
  <c r="AU145" i="9"/>
  <c r="AX145" i="9"/>
  <c r="O264" i="9"/>
  <c r="F264" i="9" s="1"/>
  <c r="E265" i="9"/>
  <c r="G264" i="9" s="1"/>
  <c r="J264" i="9"/>
  <c r="M264" i="9"/>
  <c r="E266" i="9"/>
  <c r="G265" i="9" s="1"/>
  <c r="J265" i="9"/>
  <c r="M265" i="9"/>
  <c r="AI265" i="9"/>
  <c r="AJ265" i="9"/>
  <c r="AM265" i="9"/>
  <c r="AN265" i="9"/>
  <c r="AO265" i="9"/>
  <c r="AP265" i="9"/>
  <c r="AU265" i="9"/>
  <c r="AX265" i="9"/>
  <c r="O266" i="9"/>
  <c r="F266" i="9" s="1"/>
  <c r="E267" i="9"/>
  <c r="G266" i="9" s="1"/>
  <c r="J266" i="9"/>
  <c r="AI266" i="9"/>
  <c r="AJ266" i="9"/>
  <c r="AM266" i="9"/>
  <c r="AN266" i="9"/>
  <c r="AO266" i="9"/>
  <c r="AP266" i="9"/>
  <c r="AU266" i="9"/>
  <c r="AX266" i="9"/>
  <c r="O267" i="9"/>
  <c r="F267" i="9" s="1"/>
  <c r="E268" i="9"/>
  <c r="G267" i="9" s="1"/>
  <c r="M267" i="9"/>
  <c r="AI267" i="9"/>
  <c r="AJ267" i="9"/>
  <c r="AM267" i="9"/>
  <c r="AN267" i="9"/>
  <c r="AO267" i="9"/>
  <c r="AP267" i="9"/>
  <c r="AU267" i="9"/>
  <c r="AX267" i="9"/>
  <c r="O268" i="9"/>
  <c r="F268" i="9" s="1"/>
  <c r="E269" i="9"/>
  <c r="J268" i="9"/>
  <c r="AI268" i="9"/>
  <c r="AJ268" i="9"/>
  <c r="AM268" i="9"/>
  <c r="AN268" i="9"/>
  <c r="AO268" i="9"/>
  <c r="AP268" i="9"/>
  <c r="AU268" i="9"/>
  <c r="AX268" i="9"/>
  <c r="O269" i="9"/>
  <c r="F269" i="9" s="1"/>
  <c r="E270" i="9"/>
  <c r="J269" i="9"/>
  <c r="M269" i="9"/>
  <c r="AI269" i="9"/>
  <c r="AJ269" i="9"/>
  <c r="AM269" i="9"/>
  <c r="AN269" i="9"/>
  <c r="AO269" i="9"/>
  <c r="AP269" i="9"/>
  <c r="AU269" i="9"/>
  <c r="AX269" i="9"/>
  <c r="O270" i="9"/>
  <c r="F270" i="9" s="1"/>
  <c r="E271" i="9"/>
  <c r="G270" i="9" s="1"/>
  <c r="J270" i="9"/>
  <c r="AI270" i="9"/>
  <c r="AJ270" i="9"/>
  <c r="AM270" i="9"/>
  <c r="AN270" i="9"/>
  <c r="AO270" i="9"/>
  <c r="AP270" i="9"/>
  <c r="AU270" i="9"/>
  <c r="AX270" i="9"/>
  <c r="O271" i="9"/>
  <c r="F271" i="9" s="1"/>
  <c r="E272" i="9"/>
  <c r="G271" i="9" s="1"/>
  <c r="J271" i="9"/>
  <c r="AI271" i="9"/>
  <c r="AJ271" i="9"/>
  <c r="AM271" i="9"/>
  <c r="AN271" i="9"/>
  <c r="AO271" i="9"/>
  <c r="AP271" i="9"/>
  <c r="AU271" i="9"/>
  <c r="AX271" i="9"/>
  <c r="O272" i="9"/>
  <c r="F272" i="9" s="1"/>
  <c r="G272" i="9"/>
  <c r="J272" i="9"/>
  <c r="M272" i="9"/>
  <c r="AI272" i="9"/>
  <c r="AJ272" i="9"/>
  <c r="AM272" i="9"/>
  <c r="AN272" i="9"/>
  <c r="AO272" i="9"/>
  <c r="AP272" i="9"/>
  <c r="AU272" i="9"/>
  <c r="AX272" i="9"/>
  <c r="E273" i="9"/>
  <c r="O273" i="9"/>
  <c r="F273" i="9" s="1"/>
  <c r="E274" i="9"/>
  <c r="J273" i="9"/>
  <c r="AI273" i="9"/>
  <c r="AJ273" i="9"/>
  <c r="AM273" i="9"/>
  <c r="AN273" i="9"/>
  <c r="AO273" i="9"/>
  <c r="AP273" i="9"/>
  <c r="AU273" i="9"/>
  <c r="AX273" i="9"/>
  <c r="O274" i="9"/>
  <c r="F274" i="9" s="1"/>
  <c r="E275" i="9"/>
  <c r="G274" i="9" s="1"/>
  <c r="J274" i="9"/>
  <c r="M274" i="9"/>
  <c r="E276" i="9"/>
  <c r="J275" i="9"/>
  <c r="M275" i="9"/>
  <c r="AI275" i="9"/>
  <c r="AJ275" i="9"/>
  <c r="AM275" i="9"/>
  <c r="AN275" i="9"/>
  <c r="AO275" i="9"/>
  <c r="AP275" i="9"/>
  <c r="AU275" i="9"/>
  <c r="AX275" i="9"/>
  <c r="O276" i="9"/>
  <c r="F276" i="9" s="1"/>
  <c r="E277" i="9"/>
  <c r="G276" i="9" s="1"/>
  <c r="J276" i="9"/>
  <c r="AI276" i="9"/>
  <c r="AJ276" i="9"/>
  <c r="AM276" i="9"/>
  <c r="AN276" i="9"/>
  <c r="AO276" i="9"/>
  <c r="AP276" i="9"/>
  <c r="AU276" i="9"/>
  <c r="AX276" i="9"/>
  <c r="O277" i="9"/>
  <c r="F277" i="9" s="1"/>
  <c r="E278" i="9"/>
  <c r="G277" i="9" s="1"/>
  <c r="J277" i="9"/>
  <c r="M277" i="9"/>
  <c r="AI277" i="9"/>
  <c r="AJ277" i="9"/>
  <c r="AM277" i="9"/>
  <c r="AN277" i="9"/>
  <c r="AO277" i="9"/>
  <c r="AP277" i="9"/>
  <c r="AU277" i="9"/>
  <c r="AX277" i="9"/>
  <c r="F278" i="9"/>
  <c r="E280" i="9"/>
  <c r="G278" i="9" s="1"/>
  <c r="J278" i="9"/>
  <c r="AI278" i="9"/>
  <c r="AJ278" i="9"/>
  <c r="AM278" i="9"/>
  <c r="AN278" i="9"/>
  <c r="AO278" i="9"/>
  <c r="AP278" i="9"/>
  <c r="AU278" i="9"/>
  <c r="AX278" i="9"/>
  <c r="O280" i="9"/>
  <c r="F280" i="9" s="1"/>
  <c r="G280" i="9"/>
  <c r="J280" i="9"/>
  <c r="M280" i="9"/>
  <c r="AI280" i="9"/>
  <c r="AJ280" i="9"/>
  <c r="AM280" i="9"/>
  <c r="AN280" i="9"/>
  <c r="AO280" i="9"/>
  <c r="AP280" i="9"/>
  <c r="AU280" i="9"/>
  <c r="AX280" i="9"/>
  <c r="O281" i="9"/>
  <c r="F281" i="9" s="1"/>
  <c r="E282" i="9"/>
  <c r="G281" i="9" s="1"/>
  <c r="J281" i="9"/>
  <c r="AI281" i="9"/>
  <c r="AJ281" i="9"/>
  <c r="AM281" i="9"/>
  <c r="AN281" i="9"/>
  <c r="AO281" i="9"/>
  <c r="AP281" i="9"/>
  <c r="AU281" i="9"/>
  <c r="AX281" i="9"/>
  <c r="O282" i="9"/>
  <c r="F282" i="9" s="1"/>
  <c r="E283" i="9"/>
  <c r="J282" i="9"/>
  <c r="M282" i="9"/>
  <c r="E284" i="9"/>
  <c r="J283" i="9"/>
  <c r="AI283" i="9"/>
  <c r="AJ283" i="9"/>
  <c r="AM283" i="9"/>
  <c r="AN283" i="9"/>
  <c r="AO283" i="9"/>
  <c r="AP283" i="9"/>
  <c r="AU283" i="9"/>
  <c r="AX283" i="9"/>
  <c r="O284" i="9"/>
  <c r="F284" i="9" s="1"/>
  <c r="G284" i="9"/>
  <c r="J284" i="9"/>
  <c r="M284" i="9"/>
  <c r="AI284" i="9"/>
  <c r="AJ284" i="9"/>
  <c r="AM284" i="9"/>
  <c r="AN284" i="9"/>
  <c r="AO284" i="9"/>
  <c r="AP284" i="9"/>
  <c r="AU284" i="9"/>
  <c r="AX284" i="9"/>
  <c r="E285" i="9"/>
  <c r="E286" i="9"/>
  <c r="O285" i="9"/>
  <c r="F285" i="9" s="1"/>
  <c r="J285" i="9"/>
  <c r="M285" i="9"/>
  <c r="AI285" i="9"/>
  <c r="AJ285" i="9"/>
  <c r="AM285" i="9"/>
  <c r="AN285" i="9"/>
  <c r="AO285" i="9"/>
  <c r="AP285" i="9"/>
  <c r="AU285" i="9"/>
  <c r="AX285" i="9"/>
  <c r="O286" i="9"/>
  <c r="F286" i="9" s="1"/>
  <c r="E287" i="9"/>
  <c r="G286" i="9" s="1"/>
  <c r="J286" i="9"/>
  <c r="AI286" i="9"/>
  <c r="AJ286" i="9"/>
  <c r="AM286" i="9"/>
  <c r="AN286" i="9"/>
  <c r="AO286" i="9"/>
  <c r="AP286" i="9"/>
  <c r="AU286" i="9"/>
  <c r="AX286" i="9"/>
  <c r="O287" i="9"/>
  <c r="F287" i="9" s="1"/>
  <c r="G287" i="9"/>
  <c r="J287" i="9"/>
  <c r="M287" i="9"/>
  <c r="AI287" i="9"/>
  <c r="AJ287" i="9"/>
  <c r="AM287" i="9"/>
  <c r="AN287" i="9"/>
  <c r="AO287" i="9"/>
  <c r="AP287" i="9"/>
  <c r="AU287" i="9"/>
  <c r="AX287" i="9"/>
  <c r="E288" i="9"/>
  <c r="O288" i="9"/>
  <c r="F288" i="9" s="1"/>
  <c r="G288" i="9"/>
  <c r="J288" i="9"/>
  <c r="M288" i="9"/>
  <c r="AI288" i="9"/>
  <c r="AJ288" i="9"/>
  <c r="AM288" i="9"/>
  <c r="AN288" i="9"/>
  <c r="AO288" i="9"/>
  <c r="AP288" i="9"/>
  <c r="AU288" i="9"/>
  <c r="AX288" i="9"/>
  <c r="E160" i="9"/>
  <c r="O160" i="9"/>
  <c r="F160" i="9" s="1"/>
  <c r="E289" i="9"/>
  <c r="G289" i="9" s="1"/>
  <c r="J160" i="9"/>
  <c r="M160" i="9"/>
  <c r="AI160" i="9"/>
  <c r="AJ160" i="9"/>
  <c r="AM160" i="9"/>
  <c r="AN160" i="9"/>
  <c r="AO160" i="9"/>
  <c r="AP160" i="9"/>
  <c r="AU160" i="9"/>
  <c r="AX160" i="9"/>
  <c r="O289" i="9"/>
  <c r="F289" i="9" s="1"/>
  <c r="J289" i="9"/>
  <c r="M289" i="9"/>
  <c r="AI289" i="9"/>
  <c r="AJ289" i="9"/>
  <c r="AM289" i="9"/>
  <c r="AN289" i="9"/>
  <c r="AO289" i="9"/>
  <c r="AP289" i="9"/>
  <c r="AU289" i="9"/>
  <c r="AX289" i="9"/>
  <c r="E293" i="9"/>
  <c r="G291" i="9" s="1"/>
  <c r="O290" i="9"/>
  <c r="F290" i="9" s="1"/>
  <c r="J290" i="9"/>
  <c r="AI290" i="9"/>
  <c r="AJ290" i="9"/>
  <c r="AM290" i="9"/>
  <c r="AN290" i="9"/>
  <c r="AO290" i="9"/>
  <c r="AP290" i="9"/>
  <c r="AU290" i="9"/>
  <c r="AX290" i="9"/>
  <c r="F291" i="9"/>
  <c r="J291" i="9"/>
  <c r="AI291" i="9"/>
  <c r="AJ291" i="9"/>
  <c r="AM291" i="9"/>
  <c r="AN291" i="9"/>
  <c r="AO291" i="9"/>
  <c r="AP291" i="9"/>
  <c r="AU291" i="9"/>
  <c r="AX291" i="9"/>
  <c r="O293" i="9"/>
  <c r="F293" i="9" s="1"/>
  <c r="G293" i="9"/>
  <c r="J293" i="9"/>
  <c r="M293" i="9"/>
  <c r="AI293" i="9"/>
  <c r="AJ293" i="9"/>
  <c r="AM293" i="9"/>
  <c r="AN293" i="9"/>
  <c r="AO293" i="9"/>
  <c r="AP293" i="9"/>
  <c r="AU293" i="9"/>
  <c r="AX293" i="9"/>
  <c r="O294" i="9"/>
  <c r="F294" i="9" s="1"/>
  <c r="E295" i="9"/>
  <c r="J294" i="9"/>
  <c r="AI294" i="9"/>
  <c r="AJ294" i="9"/>
  <c r="AM294" i="9"/>
  <c r="AN294" i="9"/>
  <c r="AO294" i="9"/>
  <c r="AP294" i="9"/>
  <c r="AU294" i="9"/>
  <c r="AX294" i="9"/>
  <c r="O295" i="9"/>
  <c r="F295" i="9" s="1"/>
  <c r="E296" i="9"/>
  <c r="J295" i="9"/>
  <c r="E297" i="9"/>
  <c r="G296" i="9" s="1"/>
  <c r="J296" i="9"/>
  <c r="AI296" i="9"/>
  <c r="AJ296" i="9"/>
  <c r="AM296" i="9"/>
  <c r="AN296" i="9"/>
  <c r="AO296" i="9"/>
  <c r="AP296" i="9"/>
  <c r="AU296" i="9"/>
  <c r="AX296" i="9"/>
  <c r="O297" i="9"/>
  <c r="F297" i="9" s="1"/>
  <c r="E298" i="9"/>
  <c r="G297" i="9" s="1"/>
  <c r="J297" i="9"/>
  <c r="M297" i="9"/>
  <c r="AU297" i="9"/>
  <c r="E299" i="9"/>
  <c r="G298" i="9" s="1"/>
  <c r="J298" i="9"/>
  <c r="AI298" i="9"/>
  <c r="AJ298" i="9"/>
  <c r="AM298" i="9"/>
  <c r="AN298" i="9"/>
  <c r="AO298" i="9"/>
  <c r="AP298" i="9"/>
  <c r="AU298" i="9"/>
  <c r="AX298" i="9"/>
  <c r="O299" i="9"/>
  <c r="F299" i="9" s="1"/>
  <c r="E300" i="9"/>
  <c r="G299" i="9" s="1"/>
  <c r="J299" i="9"/>
  <c r="M299" i="9"/>
  <c r="AI299" i="9"/>
  <c r="AJ299" i="9"/>
  <c r="AM299" i="9"/>
  <c r="AN299" i="9"/>
  <c r="AO299" i="9"/>
  <c r="AP299" i="9"/>
  <c r="AU299" i="9"/>
  <c r="AX299" i="9"/>
  <c r="O300" i="9"/>
  <c r="F300" i="9" s="1"/>
  <c r="E301" i="9"/>
  <c r="G300" i="9" s="1"/>
  <c r="J300" i="9"/>
  <c r="AI300" i="9"/>
  <c r="AJ300" i="9"/>
  <c r="AM300" i="9"/>
  <c r="AN300" i="9"/>
  <c r="AO300" i="9"/>
  <c r="AP300" i="9"/>
  <c r="AU300" i="9"/>
  <c r="AX300" i="9"/>
  <c r="O301" i="9"/>
  <c r="F301" i="9" s="1"/>
  <c r="E302" i="9"/>
  <c r="G301" i="9" s="1"/>
  <c r="J301" i="9"/>
  <c r="M301" i="9"/>
  <c r="AI301" i="9"/>
  <c r="AJ301" i="9"/>
  <c r="AM301" i="9"/>
  <c r="AN301" i="9"/>
  <c r="AO301" i="9"/>
  <c r="AP301" i="9"/>
  <c r="AU301" i="9"/>
  <c r="AX301" i="9"/>
  <c r="O302" i="9"/>
  <c r="F302" i="9" s="1"/>
  <c r="E303" i="9"/>
  <c r="G302" i="9" s="1"/>
  <c r="J302" i="9"/>
  <c r="M302" i="9"/>
  <c r="AI302" i="9"/>
  <c r="AJ302" i="9"/>
  <c r="AM302" i="9"/>
  <c r="AN302" i="9"/>
  <c r="AO302" i="9"/>
  <c r="AP302" i="9"/>
  <c r="AU302" i="9"/>
  <c r="AX302" i="9"/>
  <c r="O303" i="9"/>
  <c r="F303" i="9" s="1"/>
  <c r="E304" i="9"/>
  <c r="J303" i="9"/>
  <c r="E305" i="9"/>
  <c r="J304" i="9"/>
  <c r="M304" i="9"/>
  <c r="AI304" i="9"/>
  <c r="AJ304" i="9"/>
  <c r="AM304" i="9"/>
  <c r="AN304" i="9"/>
  <c r="AO304" i="9"/>
  <c r="AP304" i="9"/>
  <c r="AU304" i="9"/>
  <c r="AX304" i="9"/>
  <c r="O305" i="9"/>
  <c r="F305" i="9" s="1"/>
  <c r="E306" i="9"/>
  <c r="G305" i="9" s="1"/>
  <c r="J305" i="9"/>
  <c r="AI305" i="9"/>
  <c r="AJ305" i="9"/>
  <c r="AM305" i="9"/>
  <c r="AN305" i="9"/>
  <c r="AO305" i="9"/>
  <c r="AP305" i="9"/>
  <c r="AU305" i="9"/>
  <c r="AX305" i="9"/>
  <c r="O306" i="9"/>
  <c r="F306" i="9" s="1"/>
  <c r="E307" i="9"/>
  <c r="G306" i="9" s="1"/>
  <c r="J306" i="9"/>
  <c r="K306" i="9"/>
  <c r="AI306" i="9"/>
  <c r="AJ306" i="9"/>
  <c r="AM306" i="9"/>
  <c r="AN306" i="9"/>
  <c r="AO306" i="9"/>
  <c r="AP306" i="9"/>
  <c r="AU306" i="9"/>
  <c r="AX306" i="9"/>
  <c r="O307" i="9"/>
  <c r="F307" i="9" s="1"/>
  <c r="E308" i="9"/>
  <c r="G307" i="9" s="1"/>
  <c r="J307" i="9"/>
  <c r="M307" i="9"/>
  <c r="AI307" i="9"/>
  <c r="AJ307" i="9"/>
  <c r="AM307" i="9"/>
  <c r="AN307" i="9"/>
  <c r="AO307" i="9"/>
  <c r="AP307" i="9"/>
  <c r="AU307" i="9"/>
  <c r="AX307" i="9"/>
  <c r="O308" i="9"/>
  <c r="F308" i="9" s="1"/>
  <c r="G308" i="9"/>
  <c r="J308" i="9"/>
  <c r="E309" i="9"/>
  <c r="O309" i="9"/>
  <c r="F309" i="9" s="1"/>
  <c r="J309" i="9"/>
  <c r="K309" i="9"/>
  <c r="AI309" i="9"/>
  <c r="AJ309" i="9"/>
  <c r="AM309" i="9"/>
  <c r="AN309" i="9"/>
  <c r="AO309" i="9"/>
  <c r="AP309" i="9"/>
  <c r="AU309" i="9"/>
  <c r="AX309" i="9"/>
  <c r="E317" i="9"/>
  <c r="G316" i="9" s="1"/>
  <c r="J316" i="9"/>
  <c r="M316" i="9"/>
  <c r="O317" i="9"/>
  <c r="F317" i="9" s="1"/>
  <c r="E318" i="9"/>
  <c r="G317" i="9" s="1"/>
  <c r="J317" i="9"/>
  <c r="E319" i="9"/>
  <c r="G318" i="9" s="1"/>
  <c r="J318" i="9"/>
  <c r="M318" i="9"/>
  <c r="AI318" i="9"/>
  <c r="AJ318" i="9"/>
  <c r="AM318" i="9"/>
  <c r="AN318" i="9"/>
  <c r="AO318" i="9"/>
  <c r="AP318" i="9"/>
  <c r="O319" i="9"/>
  <c r="F319" i="9" s="1"/>
  <c r="E320" i="9"/>
  <c r="G319" i="9" s="1"/>
  <c r="J319" i="9"/>
  <c r="AI319" i="9"/>
  <c r="AJ319" i="9"/>
  <c r="AM319" i="9"/>
  <c r="AN319" i="9"/>
  <c r="AO319" i="9"/>
  <c r="AP319" i="9"/>
  <c r="O320" i="9"/>
  <c r="F320" i="9" s="1"/>
  <c r="E321" i="9"/>
  <c r="G320" i="9" s="1"/>
  <c r="J320" i="9"/>
  <c r="AI320" i="9"/>
  <c r="AJ320" i="9"/>
  <c r="AM320" i="9"/>
  <c r="AN320" i="9"/>
  <c r="AO320" i="9"/>
  <c r="AP320" i="9"/>
  <c r="O321" i="9"/>
  <c r="F321" i="9" s="1"/>
  <c r="E322" i="9"/>
  <c r="G321" i="9" s="1"/>
  <c r="J321" i="9"/>
  <c r="AI321" i="9"/>
  <c r="AJ321" i="9"/>
  <c r="AM321" i="9"/>
  <c r="AN321" i="9"/>
  <c r="AO321" i="9"/>
  <c r="AP321" i="9"/>
  <c r="O322" i="9"/>
  <c r="F322" i="9" s="1"/>
  <c r="E323" i="9"/>
  <c r="G322" i="9" s="1"/>
  <c r="J322" i="9"/>
  <c r="M322" i="9"/>
  <c r="AI322" i="9"/>
  <c r="AJ322" i="9"/>
  <c r="AM322" i="9"/>
  <c r="AN322" i="9"/>
  <c r="AO322" i="9"/>
  <c r="AP322" i="9"/>
  <c r="O323" i="9"/>
  <c r="F323" i="9" s="1"/>
  <c r="E324" i="9"/>
  <c r="G323" i="9" s="1"/>
  <c r="J323" i="9"/>
  <c r="M323" i="9"/>
  <c r="E325" i="9"/>
  <c r="G324" i="9" s="1"/>
  <c r="J324" i="9"/>
  <c r="AI324" i="9"/>
  <c r="AJ324" i="9"/>
  <c r="AM324" i="9"/>
  <c r="AN324" i="9"/>
  <c r="AO324" i="9"/>
  <c r="AP324" i="9"/>
  <c r="O325" i="9"/>
  <c r="F325" i="9" s="1"/>
  <c r="J325" i="9"/>
  <c r="AI325" i="9"/>
  <c r="AJ325" i="9"/>
  <c r="AM325" i="9"/>
  <c r="AN325" i="9"/>
  <c r="AO325" i="9"/>
  <c r="AP325" i="9"/>
  <c r="O328" i="9"/>
  <c r="T2" i="14"/>
  <c r="V2" i="14"/>
  <c r="W2" i="14"/>
  <c r="X2" i="14"/>
  <c r="Y2" i="14"/>
  <c r="Z2" i="14"/>
  <c r="AA2" i="14"/>
  <c r="AB2" i="14"/>
  <c r="AC2" i="14"/>
  <c r="AD2" i="14"/>
  <c r="AE2" i="14"/>
  <c r="AF2" i="14"/>
  <c r="AG2" i="14"/>
  <c r="T4" i="14"/>
  <c r="V4" i="14"/>
  <c r="W4" i="14"/>
  <c r="X4" i="14"/>
  <c r="Y4" i="14"/>
  <c r="Z4" i="14"/>
  <c r="AA4" i="14"/>
  <c r="AB4" i="14"/>
  <c r="AC4" i="14"/>
  <c r="AD4" i="14"/>
  <c r="AE4" i="14"/>
  <c r="AF4" i="14"/>
  <c r="AG4" i="14"/>
  <c r="T7" i="14"/>
  <c r="T6" i="14" s="1"/>
  <c r="V7" i="14"/>
  <c r="V6" i="14" s="1"/>
  <c r="W7" i="14"/>
  <c r="W6" i="14" s="1"/>
  <c r="X7" i="14"/>
  <c r="X6" i="14" s="1"/>
  <c r="Y7" i="14"/>
  <c r="Y6" i="14" s="1"/>
  <c r="Z7" i="14"/>
  <c r="Z6" i="14" s="1"/>
  <c r="AA7" i="14"/>
  <c r="AA6" i="14" s="1"/>
  <c r="AB7" i="14"/>
  <c r="AB6" i="14" s="1"/>
  <c r="AC7" i="14"/>
  <c r="AC6" i="14" s="1"/>
  <c r="AD7" i="14"/>
  <c r="AD9" i="14" s="1"/>
  <c r="AE7" i="14"/>
  <c r="AE6" i="14" s="1"/>
  <c r="AF7" i="14"/>
  <c r="AF9" i="14" s="1"/>
  <c r="AG7" i="14"/>
  <c r="AG6" i="14" s="1"/>
  <c r="W10" i="14"/>
  <c r="Y10" i="14"/>
  <c r="W17" i="14" s="1"/>
  <c r="AA10" i="14"/>
  <c r="AA9" i="14" s="1"/>
  <c r="AC10" i="14"/>
  <c r="AC9" i="14" s="1"/>
  <c r="X17" i="14"/>
  <c r="Z17" i="14"/>
  <c r="AB17" i="14"/>
  <c r="AD17" i="14"/>
  <c r="AE17" i="14"/>
  <c r="AF17" i="14"/>
  <c r="AG17" i="14"/>
  <c r="X18" i="14"/>
  <c r="Z18" i="14"/>
  <c r="AB18" i="14"/>
  <c r="AD18" i="14"/>
  <c r="AE18" i="14"/>
  <c r="AF18" i="14"/>
  <c r="AG18" i="14"/>
  <c r="E19" i="14"/>
  <c r="O19" i="14"/>
  <c r="F19" i="14" s="1"/>
  <c r="E20" i="14"/>
  <c r="M19" i="14"/>
  <c r="AD19" i="14"/>
  <c r="O20" i="14"/>
  <c r="F20" i="14" s="1"/>
  <c r="E21" i="14"/>
  <c r="H20" i="14"/>
  <c r="N20" i="14"/>
  <c r="AD20" i="14"/>
  <c r="AE20" i="14"/>
  <c r="AF20" i="14"/>
  <c r="AG20" i="14"/>
  <c r="O21" i="14"/>
  <c r="F21" i="14" s="1"/>
  <c r="E22" i="14"/>
  <c r="E23" i="14"/>
  <c r="N22" i="14"/>
  <c r="AD22" i="14"/>
  <c r="AE22" i="14"/>
  <c r="AF22" i="14"/>
  <c r="AG22" i="14"/>
  <c r="O23" i="14"/>
  <c r="F23" i="14" s="1"/>
  <c r="E24" i="14"/>
  <c r="N23" i="14"/>
  <c r="E25" i="14"/>
  <c r="AD24" i="14"/>
  <c r="AE24" i="14"/>
  <c r="AF24" i="14"/>
  <c r="AG24" i="14"/>
  <c r="O25" i="14"/>
  <c r="E26" i="14"/>
  <c r="AE25" i="14"/>
  <c r="AF25" i="14"/>
  <c r="AG25" i="14"/>
  <c r="O26" i="14"/>
  <c r="F26" i="14" s="1"/>
  <c r="E27" i="14"/>
  <c r="AD26" i="14"/>
  <c r="AE26" i="14"/>
  <c r="AF26" i="14"/>
  <c r="AG26" i="14"/>
  <c r="O27" i="14"/>
  <c r="F27" i="14" s="1"/>
  <c r="E28" i="14"/>
  <c r="N27" i="14"/>
  <c r="E29" i="14"/>
  <c r="AD28" i="14"/>
  <c r="AE28" i="14"/>
  <c r="AF28" i="14"/>
  <c r="AG28" i="14"/>
  <c r="O29" i="14"/>
  <c r="F29" i="14" s="1"/>
  <c r="E30" i="14"/>
  <c r="L29" i="14"/>
  <c r="N29" i="14"/>
  <c r="AE29" i="14"/>
  <c r="AF29" i="14"/>
  <c r="AG29" i="14"/>
  <c r="O30" i="14"/>
  <c r="F30" i="14" s="1"/>
  <c r="E31" i="14"/>
  <c r="AD30" i="14"/>
  <c r="AE30" i="14"/>
  <c r="AF30" i="14"/>
  <c r="AG30" i="14"/>
  <c r="O31" i="14"/>
  <c r="F31" i="14" s="1"/>
  <c r="E32" i="14"/>
  <c r="G31" i="14" s="1"/>
  <c r="AF31" i="14"/>
  <c r="AD32" i="14"/>
  <c r="AE32" i="14"/>
  <c r="AF32" i="14"/>
  <c r="AG32" i="14"/>
  <c r="O34" i="14"/>
  <c r="F34" i="14" s="1"/>
  <c r="E35" i="14"/>
  <c r="N34" i="14"/>
  <c r="AD34" i="14"/>
  <c r="AE34" i="14"/>
  <c r="AF34" i="14"/>
  <c r="AG34" i="14"/>
  <c r="O35" i="14"/>
  <c r="F35" i="14" s="1"/>
  <c r="E36" i="14"/>
  <c r="N35" i="14"/>
  <c r="AE35" i="14"/>
  <c r="AF35" i="14"/>
  <c r="AG35" i="14"/>
  <c r="O36" i="14"/>
  <c r="F36" i="14"/>
  <c r="AD36" i="14"/>
  <c r="AE36" i="14"/>
  <c r="AF36" i="14"/>
  <c r="AG36" i="14"/>
  <c r="E37" i="14"/>
  <c r="O37" i="14"/>
  <c r="F37" i="14" s="1"/>
  <c r="E38" i="14"/>
  <c r="T37" i="14"/>
  <c r="AG37" i="14"/>
  <c r="E39" i="14"/>
  <c r="N38" i="14"/>
  <c r="AD38" i="14"/>
  <c r="AE38" i="14"/>
  <c r="AF38" i="14"/>
  <c r="AG38" i="14"/>
  <c r="O39" i="14"/>
  <c r="F39" i="14" s="1"/>
  <c r="E40" i="14"/>
  <c r="N39" i="14"/>
  <c r="AE39" i="14"/>
  <c r="AF39" i="14"/>
  <c r="AG39" i="14"/>
  <c r="O40" i="14"/>
  <c r="F40" i="14" s="1"/>
  <c r="E41" i="14"/>
  <c r="AD40" i="14"/>
  <c r="AE40" i="14"/>
  <c r="AF40" i="14"/>
  <c r="AG40" i="14"/>
  <c r="O41" i="14"/>
  <c r="F41" i="14" s="1"/>
  <c r="E42" i="14"/>
  <c r="N41" i="14"/>
  <c r="AE41" i="14"/>
  <c r="AF41" i="14"/>
  <c r="AG41" i="14"/>
  <c r="O42" i="14"/>
  <c r="F42" i="14" s="1"/>
  <c r="E43" i="14"/>
  <c r="N42" i="14"/>
  <c r="T42" i="14"/>
  <c r="AD42" i="14"/>
  <c r="AE42" i="14"/>
  <c r="AF42" i="14"/>
  <c r="AG42" i="14"/>
  <c r="E44" i="14"/>
  <c r="N43" i="14"/>
  <c r="AE43" i="14"/>
  <c r="AF43" i="14"/>
  <c r="AG43" i="14"/>
  <c r="O44" i="14"/>
  <c r="F44" i="14" s="1"/>
  <c r="E45" i="14"/>
  <c r="G44" i="14" s="1"/>
  <c r="N44" i="14"/>
  <c r="AD44" i="14"/>
  <c r="AE44" i="14"/>
  <c r="AF44" i="14"/>
  <c r="AG44" i="14"/>
  <c r="O45" i="14"/>
  <c r="F45" i="14" s="1"/>
  <c r="E46" i="14"/>
  <c r="AE45" i="14"/>
  <c r="AF45" i="14"/>
  <c r="AG45" i="14"/>
  <c r="O46" i="14"/>
  <c r="F46" i="14" s="1"/>
  <c r="E47" i="14"/>
  <c r="AD46" i="14"/>
  <c r="AE46" i="14"/>
  <c r="AF46" i="14"/>
  <c r="AG46" i="14"/>
  <c r="O47" i="14"/>
  <c r="F47" i="14" s="1"/>
  <c r="E48" i="14"/>
  <c r="N47" i="14"/>
  <c r="AE47" i="14"/>
  <c r="AF47" i="14"/>
  <c r="E49" i="14"/>
  <c r="N48" i="14"/>
  <c r="AD48" i="14"/>
  <c r="AE48" i="14"/>
  <c r="AF48" i="14"/>
  <c r="AG48" i="14"/>
  <c r="O49" i="14"/>
  <c r="F49" i="14" s="1"/>
  <c r="E50" i="14"/>
  <c r="AE49" i="14"/>
  <c r="AF49" i="14"/>
  <c r="AG49" i="14"/>
  <c r="O50" i="14"/>
  <c r="F50" i="14" s="1"/>
  <c r="E51" i="14"/>
  <c r="N50" i="14"/>
  <c r="AD50" i="14"/>
  <c r="AE50" i="14"/>
  <c r="AF50" i="14"/>
  <c r="AG50" i="14"/>
  <c r="O51" i="14"/>
  <c r="F51" i="14" s="1"/>
  <c r="E52" i="14"/>
  <c r="N51" i="14"/>
  <c r="AE51" i="14"/>
  <c r="AF51" i="14"/>
  <c r="AG51" i="14"/>
  <c r="E53" i="14"/>
  <c r="N52" i="14"/>
  <c r="AD52" i="14"/>
  <c r="AE52" i="14"/>
  <c r="AF52" i="14"/>
  <c r="AG52" i="14"/>
  <c r="O53" i="14"/>
  <c r="F53" i="14" s="1"/>
  <c r="E54" i="14"/>
  <c r="N53" i="14"/>
  <c r="AE53" i="14"/>
  <c r="AF53" i="14"/>
  <c r="AG53" i="14"/>
  <c r="O54" i="14"/>
  <c r="F54" i="14" s="1"/>
  <c r="AD54" i="14"/>
  <c r="AE54" i="14"/>
  <c r="AF54" i="14"/>
  <c r="AG54" i="14"/>
  <c r="E62" i="14"/>
  <c r="G61" i="14" s="1"/>
  <c r="O62" i="14"/>
  <c r="E63" i="14"/>
  <c r="N62" i="14"/>
  <c r="T62" i="14"/>
  <c r="AD62" i="14"/>
  <c r="AE62" i="14"/>
  <c r="E64" i="14"/>
  <c r="N63" i="14"/>
  <c r="AD63" i="14"/>
  <c r="AE63" i="14"/>
  <c r="AF63" i="14"/>
  <c r="AG63" i="14"/>
  <c r="O64" i="14"/>
  <c r="F64" i="14" s="1"/>
  <c r="E65" i="14"/>
  <c r="T64" i="14"/>
  <c r="AE64" i="14"/>
  <c r="AF64" i="14"/>
  <c r="AG64" i="14"/>
  <c r="E66" i="14"/>
  <c r="AD65" i="14"/>
  <c r="AE65" i="14"/>
  <c r="AF65" i="14"/>
  <c r="AG65" i="14"/>
  <c r="O66" i="14"/>
  <c r="F66" i="14" s="1"/>
  <c r="E67" i="14"/>
  <c r="N66" i="14"/>
  <c r="AE66" i="14"/>
  <c r="AF66" i="14"/>
  <c r="AG66" i="14"/>
  <c r="O67" i="14"/>
  <c r="F67" i="14" s="1"/>
  <c r="E68" i="14"/>
  <c r="G67" i="14" s="1"/>
  <c r="N67" i="14"/>
  <c r="T67" i="14"/>
  <c r="AD67" i="14"/>
  <c r="AG67" i="14"/>
  <c r="E69" i="14"/>
  <c r="N68" i="14"/>
  <c r="AE68" i="14"/>
  <c r="AF68" i="14"/>
  <c r="AG68" i="14"/>
  <c r="O69" i="14"/>
  <c r="F69" i="14" s="1"/>
  <c r="E70" i="14"/>
  <c r="T69" i="14"/>
  <c r="AD69" i="14"/>
  <c r="AF69" i="14"/>
  <c r="AE70" i="14"/>
  <c r="AF70" i="14"/>
  <c r="AG70" i="14"/>
  <c r="L74" i="14"/>
  <c r="V75" i="14"/>
  <c r="V74" i="14" s="1"/>
  <c r="W75" i="14"/>
  <c r="AD75" i="14" s="1"/>
  <c r="X75" i="14"/>
  <c r="Y75" i="14"/>
  <c r="AE75" i="14" s="1"/>
  <c r="Z75" i="14"/>
  <c r="AA75" i="14"/>
  <c r="AB75" i="14"/>
  <c r="AC75" i="14"/>
  <c r="AG75" i="14" s="1"/>
  <c r="T75" i="14"/>
  <c r="N76" i="14"/>
  <c r="T76" i="14"/>
  <c r="AD76" i="14"/>
  <c r="AE76" i="14"/>
  <c r="AF76" i="14"/>
  <c r="AG76" i="14"/>
  <c r="N78" i="14"/>
  <c r="T78" i="14"/>
  <c r="AD78" i="14"/>
  <c r="AE78" i="14"/>
  <c r="AF78" i="14"/>
  <c r="AG78" i="14"/>
  <c r="N79" i="14"/>
  <c r="T79" i="14"/>
  <c r="AD79" i="14"/>
  <c r="AE79" i="14"/>
  <c r="AF79" i="14"/>
  <c r="AG79" i="14"/>
  <c r="N80" i="14"/>
  <c r="T80" i="14"/>
  <c r="AD80" i="14"/>
  <c r="AE80" i="14"/>
  <c r="AF80" i="14"/>
  <c r="AG80" i="14"/>
  <c r="T81" i="14"/>
  <c r="AD81" i="14"/>
  <c r="AE81" i="14"/>
  <c r="AF81" i="14"/>
  <c r="AG81" i="14"/>
  <c r="N82" i="14"/>
  <c r="T82" i="14"/>
  <c r="AD82" i="14"/>
  <c r="AE82" i="14"/>
  <c r="AF82" i="14"/>
  <c r="AG82" i="14"/>
  <c r="N83" i="14"/>
  <c r="T83" i="14"/>
  <c r="AD83" i="14"/>
  <c r="AE83" i="14"/>
  <c r="AF83" i="14"/>
  <c r="AG83" i="14"/>
  <c r="N95" i="14"/>
  <c r="T95" i="14"/>
  <c r="N96" i="14"/>
  <c r="T96" i="14"/>
  <c r="T97" i="14"/>
  <c r="N98" i="14"/>
  <c r="T98" i="14"/>
  <c r="T99" i="14"/>
  <c r="G100" i="14"/>
  <c r="N100" i="14"/>
  <c r="T100" i="14"/>
  <c r="T101" i="14"/>
  <c r="N102" i="14"/>
  <c r="T102" i="14"/>
  <c r="T103" i="14"/>
  <c r="N104" i="14"/>
  <c r="T104" i="14"/>
  <c r="T105" i="14"/>
  <c r="N106" i="14"/>
  <c r="T106" i="14"/>
  <c r="T109" i="14"/>
  <c r="G124" i="14"/>
  <c r="N124" i="14"/>
  <c r="T124" i="14"/>
  <c r="G121" i="14"/>
  <c r="T121" i="14"/>
  <c r="O125" i="14"/>
  <c r="O126" i="14"/>
  <c r="O127" i="14"/>
  <c r="U2" i="12"/>
  <c r="V2" i="12"/>
  <c r="W2" i="12"/>
  <c r="Y2" i="12"/>
  <c r="AA2" i="12"/>
  <c r="AB2" i="12"/>
  <c r="AC2" i="12"/>
  <c r="AD2" i="12"/>
  <c r="AE2" i="12"/>
  <c r="AF2" i="12"/>
  <c r="AG2" i="12"/>
  <c r="AH2" i="12"/>
  <c r="AI2" i="12"/>
  <c r="AJ2" i="12"/>
  <c r="AK2" i="12"/>
  <c r="U4" i="12"/>
  <c r="V4" i="12"/>
  <c r="W4" i="12"/>
  <c r="Y4" i="12"/>
  <c r="AA4" i="12"/>
  <c r="AB4" i="12"/>
  <c r="AD4" i="12"/>
  <c r="AE4" i="12"/>
  <c r="AF4" i="12"/>
  <c r="AG4" i="12"/>
  <c r="AH4" i="12"/>
  <c r="AI4" i="12"/>
  <c r="AJ4" i="12"/>
  <c r="AK4" i="12"/>
  <c r="U7" i="12"/>
  <c r="U6" i="12" s="1"/>
  <c r="V7" i="12"/>
  <c r="V6" i="12" s="1"/>
  <c r="W7" i="12"/>
  <c r="W6" i="12" s="1"/>
  <c r="Y7" i="12"/>
  <c r="Y6" i="12" s="1"/>
  <c r="AA7" i="12"/>
  <c r="AA6" i="12" s="1"/>
  <c r="AB7" i="12"/>
  <c r="AB6" i="12" s="1"/>
  <c r="AC7" i="12"/>
  <c r="AC6" i="12" s="1"/>
  <c r="AD7" i="12"/>
  <c r="AD6" i="12" s="1"/>
  <c r="AE7" i="12"/>
  <c r="AE6" i="12" s="1"/>
  <c r="AF7" i="12"/>
  <c r="AF6" i="12" s="1"/>
  <c r="AG7" i="12"/>
  <c r="AG6" i="12" s="1"/>
  <c r="AH7" i="12"/>
  <c r="AH6" i="12" s="1"/>
  <c r="AI7" i="12"/>
  <c r="AI6" i="12" s="1"/>
  <c r="AJ7" i="12"/>
  <c r="AJ6" i="12" s="1"/>
  <c r="AK7" i="12"/>
  <c r="AK9" i="12" s="1"/>
  <c r="AA10" i="12"/>
  <c r="AA19" i="12" s="1"/>
  <c r="AC10" i="12"/>
  <c r="AC9" i="12" s="1"/>
  <c r="AE10" i="12"/>
  <c r="AE19" i="12" s="1"/>
  <c r="AG10" i="12"/>
  <c r="Y17" i="12"/>
  <c r="AB17" i="12"/>
  <c r="AD17" i="12"/>
  <c r="AF17" i="12"/>
  <c r="AH17" i="12"/>
  <c r="AI17" i="12"/>
  <c r="AJ17" i="12"/>
  <c r="AK17" i="12"/>
  <c r="Y19" i="12"/>
  <c r="AB19" i="12"/>
  <c r="AD19" i="12"/>
  <c r="AF19" i="12"/>
  <c r="AH19" i="12"/>
  <c r="AI19" i="12"/>
  <c r="AJ19" i="12"/>
  <c r="AK19" i="12"/>
  <c r="E20" i="12"/>
  <c r="E21" i="12"/>
  <c r="M20" i="12"/>
  <c r="U27" i="12"/>
  <c r="U26" i="12" s="1"/>
  <c r="U24" i="12" s="1"/>
  <c r="U67" i="12"/>
  <c r="U86" i="12"/>
  <c r="U84" i="12"/>
  <c r="U111" i="12"/>
  <c r="U107" i="12" s="1"/>
  <c r="U129" i="12"/>
  <c r="U138" i="12"/>
  <c r="U145" i="12"/>
  <c r="U153" i="12"/>
  <c r="U165" i="12"/>
  <c r="U178" i="12"/>
  <c r="U192" i="12"/>
  <c r="U210" i="12"/>
  <c r="U225" i="12"/>
  <c r="U260" i="12"/>
  <c r="U266" i="12"/>
  <c r="U272" i="12"/>
  <c r="U284" i="12"/>
  <c r="U297" i="12"/>
  <c r="U310" i="12"/>
  <c r="U306" i="12"/>
  <c r="U343" i="12"/>
  <c r="U341" i="12"/>
  <c r="U351" i="12"/>
  <c r="U363" i="12"/>
  <c r="U379" i="12"/>
  <c r="U392" i="12"/>
  <c r="U407" i="12"/>
  <c r="U414" i="12"/>
  <c r="U420" i="12"/>
  <c r="U432" i="12"/>
  <c r="U440" i="12"/>
  <c r="U385" i="12"/>
  <c r="U401" i="12"/>
  <c r="U455" i="12"/>
  <c r="U453" i="12" s="1"/>
  <c r="U462" i="12"/>
  <c r="V27" i="12"/>
  <c r="V26" i="12" s="1"/>
  <c r="V24" i="12" s="1"/>
  <c r="V67" i="12"/>
  <c r="V86" i="12"/>
  <c r="V84" i="12"/>
  <c r="V111" i="12"/>
  <c r="V107" i="12" s="1"/>
  <c r="V129" i="12"/>
  <c r="V138" i="12"/>
  <c r="V145" i="12"/>
  <c r="V153" i="12"/>
  <c r="V165" i="12"/>
  <c r="V163" i="12" s="1"/>
  <c r="V178" i="12"/>
  <c r="V192" i="12"/>
  <c r="V210" i="12"/>
  <c r="V225" i="12"/>
  <c r="V260" i="12"/>
  <c r="V266" i="12"/>
  <c r="V272" i="12"/>
  <c r="V284" i="12"/>
  <c r="V297" i="12"/>
  <c r="V310" i="12"/>
  <c r="V306" i="12"/>
  <c r="V343" i="12"/>
  <c r="V341" i="12"/>
  <c r="V351" i="12"/>
  <c r="V363" i="12"/>
  <c r="V379" i="12"/>
  <c r="V392" i="12"/>
  <c r="V407" i="12"/>
  <c r="V414" i="12"/>
  <c r="V420" i="12"/>
  <c r="V432" i="12"/>
  <c r="V440" i="12"/>
  <c r="V385" i="12"/>
  <c r="V401" i="12"/>
  <c r="V455" i="12"/>
  <c r="V453" i="12" s="1"/>
  <c r="V462" i="12"/>
  <c r="W21" i="12"/>
  <c r="W23" i="12"/>
  <c r="W25" i="12"/>
  <c r="W31" i="12"/>
  <c r="W32" i="12"/>
  <c r="W34" i="12"/>
  <c r="W35" i="12"/>
  <c r="W36" i="12"/>
  <c r="W37" i="12"/>
  <c r="W38" i="12"/>
  <c r="W39" i="12"/>
  <c r="W40" i="12"/>
  <c r="W44" i="12"/>
  <c r="W45" i="12"/>
  <c r="W46" i="12"/>
  <c r="W47" i="12"/>
  <c r="W50" i="12"/>
  <c r="W51" i="12"/>
  <c r="W52" i="12"/>
  <c r="W53" i="12"/>
  <c r="W59" i="12"/>
  <c r="W60" i="12"/>
  <c r="W61" i="12"/>
  <c r="W58" i="12"/>
  <c r="W68" i="12"/>
  <c r="W69" i="12"/>
  <c r="W67" i="12" s="1"/>
  <c r="W72" i="12"/>
  <c r="W74" i="12"/>
  <c r="W82" i="12"/>
  <c r="W83" i="12"/>
  <c r="W70" i="12"/>
  <c r="W71" i="12"/>
  <c r="W73" i="12"/>
  <c r="W75" i="12"/>
  <c r="W76" i="12"/>
  <c r="W77" i="12"/>
  <c r="W78" i="12"/>
  <c r="W79" i="12"/>
  <c r="W80" i="12"/>
  <c r="W81" i="12"/>
  <c r="W96" i="12"/>
  <c r="W104" i="12"/>
  <c r="W88" i="12"/>
  <c r="W89" i="12"/>
  <c r="W90" i="12"/>
  <c r="W91" i="12"/>
  <c r="W92" i="12"/>
  <c r="W93" i="12"/>
  <c r="W94" i="12"/>
  <c r="W95" i="12"/>
  <c r="W97" i="12"/>
  <c r="W98" i="12"/>
  <c r="W99" i="12"/>
  <c r="W100" i="12"/>
  <c r="W101" i="12"/>
  <c r="W102" i="12"/>
  <c r="W103" i="12"/>
  <c r="W106" i="12"/>
  <c r="W108" i="12"/>
  <c r="W109" i="12"/>
  <c r="W110" i="12"/>
  <c r="W112" i="12"/>
  <c r="W119" i="12"/>
  <c r="W126" i="12"/>
  <c r="W113" i="12"/>
  <c r="W114" i="12"/>
  <c r="W115" i="12"/>
  <c r="W116" i="12"/>
  <c r="W117" i="12"/>
  <c r="W118" i="12"/>
  <c r="W120" i="12"/>
  <c r="W121" i="12"/>
  <c r="W122" i="12"/>
  <c r="W123" i="12"/>
  <c r="W124" i="12"/>
  <c r="W125" i="12"/>
  <c r="W127" i="12"/>
  <c r="W128" i="12"/>
  <c r="W130" i="12"/>
  <c r="W131" i="12"/>
  <c r="W132" i="12"/>
  <c r="W133" i="12"/>
  <c r="W134" i="12"/>
  <c r="W135" i="12"/>
  <c r="W137" i="12"/>
  <c r="W139" i="12"/>
  <c r="W140" i="12"/>
  <c r="W141" i="12"/>
  <c r="W142" i="12"/>
  <c r="W143" i="12"/>
  <c r="W144" i="12"/>
  <c r="W146" i="12"/>
  <c r="W147" i="12"/>
  <c r="W148" i="12"/>
  <c r="W149" i="12"/>
  <c r="W150" i="12"/>
  <c r="W151" i="12"/>
  <c r="W152" i="12"/>
  <c r="W154" i="12"/>
  <c r="W155" i="12"/>
  <c r="W156" i="12"/>
  <c r="W157" i="12"/>
  <c r="W158" i="12"/>
  <c r="W159" i="12"/>
  <c r="W160" i="12"/>
  <c r="W162" i="12"/>
  <c r="W161" i="12"/>
  <c r="W164" i="12"/>
  <c r="W166" i="12"/>
  <c r="W167" i="12"/>
  <c r="W165" i="12" s="1"/>
  <c r="W171" i="12"/>
  <c r="W177" i="12"/>
  <c r="W168" i="12"/>
  <c r="W169" i="12"/>
  <c r="W170" i="12"/>
  <c r="W172" i="12"/>
  <c r="W173" i="12"/>
  <c r="W174" i="12"/>
  <c r="W175" i="12"/>
  <c r="W176" i="12"/>
  <c r="W179" i="12"/>
  <c r="W180" i="12"/>
  <c r="W178" i="12" s="1"/>
  <c r="W181" i="12"/>
  <c r="W182" i="12"/>
  <c r="W183" i="12"/>
  <c r="W184" i="12"/>
  <c r="W185" i="12"/>
  <c r="W186" i="12"/>
  <c r="W187" i="12"/>
  <c r="W190" i="12"/>
  <c r="W191" i="12"/>
  <c r="W188" i="12"/>
  <c r="W189" i="12"/>
  <c r="W193" i="12"/>
  <c r="W194" i="12"/>
  <c r="W196" i="12"/>
  <c r="W197" i="12"/>
  <c r="W198" i="12"/>
  <c r="W199" i="12"/>
  <c r="W202" i="12"/>
  <c r="W203" i="12"/>
  <c r="W208" i="12"/>
  <c r="W209" i="12"/>
  <c r="W195" i="12"/>
  <c r="W200" i="12"/>
  <c r="W201" i="12"/>
  <c r="W204" i="12"/>
  <c r="W205" i="12"/>
  <c r="W206" i="12"/>
  <c r="W207" i="12"/>
  <c r="W211" i="12"/>
  <c r="W212" i="12"/>
  <c r="W213" i="12"/>
  <c r="W215" i="12"/>
  <c r="W216" i="12"/>
  <c r="W223" i="12"/>
  <c r="W224" i="12"/>
  <c r="W214" i="12"/>
  <c r="W210" i="12" s="1"/>
  <c r="W217" i="12"/>
  <c r="W218" i="12"/>
  <c r="W219" i="12"/>
  <c r="W220" i="12"/>
  <c r="W221" i="12"/>
  <c r="W222" i="12"/>
  <c r="W226" i="12"/>
  <c r="W227" i="12"/>
  <c r="W228" i="12"/>
  <c r="W230" i="12"/>
  <c r="W229" i="12"/>
  <c r="W235" i="12"/>
  <c r="W236" i="12"/>
  <c r="W231" i="12"/>
  <c r="W232" i="12"/>
  <c r="W233" i="12"/>
  <c r="W234" i="12"/>
  <c r="W237" i="12"/>
  <c r="W238" i="12"/>
  <c r="W261" i="12"/>
  <c r="W262" i="12"/>
  <c r="W263" i="12"/>
  <c r="W264" i="12"/>
  <c r="W265" i="12"/>
  <c r="W267" i="12"/>
  <c r="W268" i="12"/>
  <c r="W269" i="12"/>
  <c r="W270" i="12"/>
  <c r="W271" i="12"/>
  <c r="W273" i="12"/>
  <c r="W274" i="12"/>
  <c r="W275" i="12"/>
  <c r="W276" i="12"/>
  <c r="W277" i="12"/>
  <c r="W278" i="12"/>
  <c r="W279" i="12"/>
  <c r="W280" i="12"/>
  <c r="W281" i="12"/>
  <c r="W285" i="12"/>
  <c r="W286" i="12"/>
  <c r="W287" i="12"/>
  <c r="W290" i="12"/>
  <c r="W291" i="12"/>
  <c r="W292" i="12"/>
  <c r="W293" i="12"/>
  <c r="W294" i="12"/>
  <c r="W295" i="12"/>
  <c r="W296" i="12"/>
  <c r="W288" i="12"/>
  <c r="W289" i="12"/>
  <c r="W298" i="12"/>
  <c r="W299" i="12"/>
  <c r="W300" i="12"/>
  <c r="W301" i="12"/>
  <c r="W302" i="12"/>
  <c r="W304" i="12"/>
  <c r="W305" i="12"/>
  <c r="W303" i="12"/>
  <c r="W307" i="12"/>
  <c r="W309" i="12"/>
  <c r="W311" i="12"/>
  <c r="W320" i="12"/>
  <c r="W321" i="12"/>
  <c r="W324" i="12"/>
  <c r="W338" i="12"/>
  <c r="W308" i="12"/>
  <c r="W312" i="12"/>
  <c r="W313" i="12"/>
  <c r="W314" i="12"/>
  <c r="W315" i="12"/>
  <c r="W316" i="12"/>
  <c r="W317" i="12"/>
  <c r="W318" i="12"/>
  <c r="W319" i="12"/>
  <c r="W322" i="12"/>
  <c r="W323" i="12"/>
  <c r="W325" i="12"/>
  <c r="W326" i="12"/>
  <c r="W327" i="12"/>
  <c r="W328" i="12"/>
  <c r="W329" i="12"/>
  <c r="W330" i="12"/>
  <c r="W331" i="12"/>
  <c r="W332" i="12"/>
  <c r="W333" i="12"/>
  <c r="W334" i="12"/>
  <c r="W335" i="12"/>
  <c r="W336" i="12"/>
  <c r="W337" i="12"/>
  <c r="W339" i="12"/>
  <c r="W340" i="12"/>
  <c r="W342" i="12"/>
  <c r="W341" i="12" s="1"/>
  <c r="W344" i="12"/>
  <c r="W345" i="12"/>
  <c r="W346" i="12"/>
  <c r="W347" i="12"/>
  <c r="W348" i="12"/>
  <c r="W350" i="12"/>
  <c r="W349" i="12"/>
  <c r="W352" i="12"/>
  <c r="W353" i="12"/>
  <c r="W354" i="12"/>
  <c r="W355" i="12"/>
  <c r="W357" i="12"/>
  <c r="W361" i="12"/>
  <c r="W362" i="12"/>
  <c r="W356" i="12"/>
  <c r="W358" i="12"/>
  <c r="W359" i="12"/>
  <c r="W360" i="12"/>
  <c r="W364" i="12"/>
  <c r="W366" i="12"/>
  <c r="W374" i="12"/>
  <c r="W375" i="12"/>
  <c r="W377" i="12"/>
  <c r="W378" i="12"/>
  <c r="W365" i="12"/>
  <c r="W367" i="12"/>
  <c r="W368" i="12"/>
  <c r="W369" i="12"/>
  <c r="W370" i="12"/>
  <c r="W371" i="12"/>
  <c r="W372" i="12"/>
  <c r="W373" i="12"/>
  <c r="W376" i="12"/>
  <c r="W380" i="12"/>
  <c r="W381" i="12"/>
  <c r="W382" i="12"/>
  <c r="W383" i="12"/>
  <c r="W384" i="12"/>
  <c r="W393" i="12"/>
  <c r="W394" i="12"/>
  <c r="W395" i="12"/>
  <c r="W396" i="12"/>
  <c r="W397" i="12"/>
  <c r="W398" i="12"/>
  <c r="W399" i="12"/>
  <c r="W408" i="12"/>
  <c r="W409" i="12"/>
  <c r="W410" i="12"/>
  <c r="W411" i="12"/>
  <c r="W413" i="12"/>
  <c r="W415" i="12"/>
  <c r="W416" i="12"/>
  <c r="W417" i="12"/>
  <c r="W418" i="12"/>
  <c r="W419" i="12"/>
  <c r="W421" i="12"/>
  <c r="W422" i="12"/>
  <c r="W423" i="12"/>
  <c r="W424" i="12"/>
  <c r="W425" i="12"/>
  <c r="W426" i="12"/>
  <c r="W427" i="12"/>
  <c r="W428" i="12"/>
  <c r="W429" i="12"/>
  <c r="W430" i="12"/>
  <c r="W431" i="12"/>
  <c r="W433" i="12"/>
  <c r="W434" i="12"/>
  <c r="W435" i="12"/>
  <c r="W436" i="12"/>
  <c r="W437" i="12"/>
  <c r="W438" i="12"/>
  <c r="W441" i="12"/>
  <c r="W442" i="12"/>
  <c r="W443" i="12"/>
  <c r="W444" i="12"/>
  <c r="W440" i="12" s="1"/>
  <c r="W445" i="12"/>
  <c r="W446" i="12"/>
  <c r="W447" i="12"/>
  <c r="W448" i="12"/>
  <c r="W449" i="12"/>
  <c r="W450" i="12"/>
  <c r="W451" i="12"/>
  <c r="W386" i="12"/>
  <c r="W385" i="12" s="1"/>
  <c r="W387" i="12"/>
  <c r="W388" i="12"/>
  <c r="W389" i="12"/>
  <c r="W390" i="12"/>
  <c r="W391" i="12"/>
  <c r="W400" i="12"/>
  <c r="W402" i="12"/>
  <c r="W403" i="12"/>
  <c r="W401" i="12" s="1"/>
  <c r="W404" i="12"/>
  <c r="W405" i="12"/>
  <c r="W406" i="12"/>
  <c r="W439" i="12"/>
  <c r="W452" i="12"/>
  <c r="W454" i="12"/>
  <c r="W456" i="12"/>
  <c r="W457" i="12"/>
  <c r="W458" i="12"/>
  <c r="W459" i="12"/>
  <c r="W461" i="12"/>
  <c r="W460" i="12"/>
  <c r="W463" i="12"/>
  <c r="W468" i="12"/>
  <c r="W464" i="12"/>
  <c r="W465" i="12"/>
  <c r="W466" i="12"/>
  <c r="W467" i="12"/>
  <c r="W469" i="12"/>
  <c r="Y27" i="12"/>
  <c r="Y26" i="12" s="1"/>
  <c r="Y24" i="12" s="1"/>
  <c r="Y67" i="12"/>
  <c r="Y86" i="12"/>
  <c r="Y84" i="12"/>
  <c r="Y111" i="12"/>
  <c r="Y107" i="12" s="1"/>
  <c r="Y129" i="12"/>
  <c r="Y138" i="12"/>
  <c r="Y145" i="12"/>
  <c r="Y153" i="12"/>
  <c r="Y165" i="12"/>
  <c r="Y178" i="12"/>
  <c r="Y192" i="12"/>
  <c r="Y210" i="12"/>
  <c r="Y225" i="12"/>
  <c r="Y260" i="12"/>
  <c r="Y266" i="12"/>
  <c r="Y272" i="12"/>
  <c r="Y284" i="12"/>
  <c r="Y297" i="12"/>
  <c r="Y310" i="12"/>
  <c r="Y306" i="12"/>
  <c r="Y343" i="12"/>
  <c r="Y341" i="12"/>
  <c r="Y351" i="12"/>
  <c r="Y363" i="12"/>
  <c r="Y379" i="12"/>
  <c r="Y392" i="12"/>
  <c r="Y407" i="12"/>
  <c r="Y414" i="12"/>
  <c r="Y420" i="12"/>
  <c r="Y432" i="12"/>
  <c r="Y440" i="12"/>
  <c r="Y385" i="12"/>
  <c r="Y401" i="12"/>
  <c r="Y455" i="12"/>
  <c r="Y453" i="12" s="1"/>
  <c r="Y462" i="12"/>
  <c r="AH30" i="12"/>
  <c r="AH42" i="12"/>
  <c r="AH48" i="12"/>
  <c r="AH57" i="12"/>
  <c r="AA67" i="12"/>
  <c r="AH67" i="12" s="1"/>
  <c r="AA86" i="12"/>
  <c r="AH86" i="12" s="1"/>
  <c r="AA111" i="12"/>
  <c r="AA107" i="12" s="1"/>
  <c r="AH107" i="12" s="1"/>
  <c r="AA129" i="12"/>
  <c r="AH129" i="12" s="1"/>
  <c r="AA138" i="12"/>
  <c r="AH138" i="12" s="1"/>
  <c r="AA145" i="12"/>
  <c r="AH145" i="12" s="1"/>
  <c r="AA153" i="12"/>
  <c r="AH153" i="12" s="1"/>
  <c r="AA165" i="12"/>
  <c r="AH165" i="12" s="1"/>
  <c r="AA178" i="12"/>
  <c r="AH178" i="12" s="1"/>
  <c r="AA192" i="12"/>
  <c r="AH192" i="12" s="1"/>
  <c r="AA210" i="12"/>
  <c r="AH210" i="12" s="1"/>
  <c r="AA225" i="12"/>
  <c r="AH225" i="12" s="1"/>
  <c r="AA260" i="12"/>
  <c r="AH260" i="12" s="1"/>
  <c r="AA266" i="12"/>
  <c r="AH266" i="12" s="1"/>
  <c r="AA272" i="12"/>
  <c r="AA284" i="12"/>
  <c r="AA297" i="12"/>
  <c r="AH297" i="12" s="1"/>
  <c r="AA310" i="12"/>
  <c r="AH310" i="12" s="1"/>
  <c r="AA306" i="12"/>
  <c r="AH306" i="12" s="1"/>
  <c r="AA343" i="12"/>
  <c r="AH343" i="12" s="1"/>
  <c r="AA341" i="12"/>
  <c r="AH341" i="12" s="1"/>
  <c r="AA351" i="12"/>
  <c r="AH351" i="12" s="1"/>
  <c r="AA363" i="12"/>
  <c r="AH363" i="12" s="1"/>
  <c r="AA379" i="12"/>
  <c r="AA392" i="12"/>
  <c r="AA407" i="12"/>
  <c r="AH407" i="12" s="1"/>
  <c r="AA414" i="12"/>
  <c r="AH414" i="12" s="1"/>
  <c r="AA420" i="12"/>
  <c r="AH420" i="12" s="1"/>
  <c r="AA432" i="12"/>
  <c r="AH432" i="12" s="1"/>
  <c r="AA440" i="12"/>
  <c r="AH440" i="12" s="1"/>
  <c r="AA385" i="12"/>
  <c r="AH385" i="12" s="1"/>
  <c r="AA401" i="12"/>
  <c r="AH401" i="12" s="1"/>
  <c r="AA455" i="12"/>
  <c r="AA453" i="12" s="1"/>
  <c r="AH453" i="12" s="1"/>
  <c r="AA462" i="12"/>
  <c r="AH462" i="12" s="1"/>
  <c r="AB30" i="12"/>
  <c r="AB27" i="12" s="1"/>
  <c r="AB42" i="12"/>
  <c r="AB48" i="12"/>
  <c r="AB57" i="12"/>
  <c r="AB67" i="12"/>
  <c r="AB86" i="12"/>
  <c r="AB84" i="12"/>
  <c r="AB111" i="12"/>
  <c r="AB107" i="12" s="1"/>
  <c r="AB129" i="12"/>
  <c r="AB138" i="12"/>
  <c r="AB145" i="12"/>
  <c r="AB153" i="12"/>
  <c r="AB165" i="12"/>
  <c r="AB178" i="12"/>
  <c r="AB192" i="12"/>
  <c r="AB210" i="12"/>
  <c r="AB225" i="12"/>
  <c r="AB260" i="12"/>
  <c r="AB266" i="12"/>
  <c r="AB272" i="12"/>
  <c r="AB284" i="12"/>
  <c r="AB297" i="12"/>
  <c r="AB310" i="12"/>
  <c r="AB306" i="12"/>
  <c r="AB343" i="12"/>
  <c r="AB341" i="12"/>
  <c r="AB351" i="12"/>
  <c r="AB363" i="12"/>
  <c r="AB379" i="12"/>
  <c r="AB392" i="12"/>
  <c r="AB407" i="12"/>
  <c r="AB414" i="12"/>
  <c r="AB420" i="12"/>
  <c r="AB432" i="12"/>
  <c r="AB412" i="12" s="1"/>
  <c r="AB440" i="12"/>
  <c r="AB385" i="12"/>
  <c r="AB401" i="12"/>
  <c r="AB455" i="12"/>
  <c r="AB453" i="12" s="1"/>
  <c r="AB462" i="12"/>
  <c r="AC30" i="12"/>
  <c r="AI30" i="12" s="1"/>
  <c r="AC42" i="12"/>
  <c r="AI42" i="12" s="1"/>
  <c r="AC48" i="12"/>
  <c r="AI48" i="12" s="1"/>
  <c r="AC57" i="12"/>
  <c r="AI57" i="12" s="1"/>
  <c r="AC67" i="12"/>
  <c r="AI67" i="12" s="1"/>
  <c r="AC86" i="12"/>
  <c r="AI86" i="12" s="1"/>
  <c r="AC111" i="12"/>
  <c r="AI111" i="12"/>
  <c r="AC129" i="12"/>
  <c r="AI129" i="12" s="1"/>
  <c r="AC138" i="12"/>
  <c r="AI138" i="12" s="1"/>
  <c r="AC145" i="12"/>
  <c r="AI145" i="12" s="1"/>
  <c r="AC153" i="12"/>
  <c r="AI153" i="12" s="1"/>
  <c r="AC165" i="12"/>
  <c r="AI165" i="12" s="1"/>
  <c r="AC178" i="12"/>
  <c r="AI178" i="12" s="1"/>
  <c r="AC192" i="12"/>
  <c r="AI192" i="12" s="1"/>
  <c r="AC210" i="12"/>
  <c r="AI210" i="12" s="1"/>
  <c r="AC225" i="12"/>
  <c r="AI225" i="12" s="1"/>
  <c r="AC260" i="12"/>
  <c r="AC266" i="12"/>
  <c r="AI266" i="12" s="1"/>
  <c r="AC272" i="12"/>
  <c r="AC284" i="12"/>
  <c r="AI284" i="12" s="1"/>
  <c r="AC297" i="12"/>
  <c r="AI297" i="12" s="1"/>
  <c r="AC310" i="12"/>
  <c r="AC306" i="12"/>
  <c r="AC343" i="12"/>
  <c r="AC341" i="12"/>
  <c r="AI341" i="12" s="1"/>
  <c r="AC351" i="12"/>
  <c r="AI351" i="12" s="1"/>
  <c r="AC363" i="12"/>
  <c r="AI363" i="12" s="1"/>
  <c r="AC379" i="12"/>
  <c r="AI379" i="12" s="1"/>
  <c r="AC392" i="12"/>
  <c r="AI392" i="12" s="1"/>
  <c r="AC407" i="12"/>
  <c r="AI407" i="12" s="1"/>
  <c r="AC414" i="12"/>
  <c r="AI414" i="12" s="1"/>
  <c r="AC420" i="12"/>
  <c r="AI420" i="12" s="1"/>
  <c r="AC432" i="12"/>
  <c r="AI432" i="12" s="1"/>
  <c r="AC440" i="12"/>
  <c r="AI440" i="12" s="1"/>
  <c r="AC385" i="12"/>
  <c r="AI385" i="12" s="1"/>
  <c r="AC401" i="12"/>
  <c r="AI401" i="12" s="1"/>
  <c r="AC455" i="12"/>
  <c r="AC453" i="12" s="1"/>
  <c r="AI453" i="12" s="1"/>
  <c r="AC462" i="12"/>
  <c r="AI462" i="12" s="1"/>
  <c r="AD30" i="12"/>
  <c r="AD27" i="12" s="1"/>
  <c r="AD42" i="12"/>
  <c r="AD48" i="12"/>
  <c r="AD57" i="12"/>
  <c r="AD67" i="12"/>
  <c r="AD86" i="12"/>
  <c r="AD84" i="12"/>
  <c r="AD111" i="12"/>
  <c r="AD107" i="12" s="1"/>
  <c r="AD129" i="12"/>
  <c r="AD138" i="12"/>
  <c r="AD145" i="12"/>
  <c r="AD153" i="12"/>
  <c r="AD165" i="12"/>
  <c r="AD178" i="12"/>
  <c r="AD192" i="12"/>
  <c r="AD210" i="12"/>
  <c r="AD225" i="12"/>
  <c r="AD241" i="12"/>
  <c r="AD251" i="12"/>
  <c r="AD260" i="12"/>
  <c r="AD266" i="12"/>
  <c r="AD272" i="12"/>
  <c r="AD284" i="12"/>
  <c r="AD297" i="12"/>
  <c r="AD310" i="12"/>
  <c r="AD306" i="12"/>
  <c r="AD343" i="12"/>
  <c r="AD341" i="12"/>
  <c r="AD351" i="12"/>
  <c r="AD363" i="12"/>
  <c r="AD379" i="12"/>
  <c r="AD392" i="12"/>
  <c r="AD407" i="12"/>
  <c r="AD414" i="12"/>
  <c r="AD420" i="12"/>
  <c r="AD432" i="12"/>
  <c r="AD440" i="12"/>
  <c r="AD385" i="12"/>
  <c r="AD401" i="12"/>
  <c r="AD455" i="12"/>
  <c r="AD453" i="12" s="1"/>
  <c r="AD462" i="12"/>
  <c r="AE30" i="12"/>
  <c r="AJ30" i="12" s="1"/>
  <c r="AE42" i="12"/>
  <c r="AJ42" i="12" s="1"/>
  <c r="AE48" i="12"/>
  <c r="AJ48" i="12" s="1"/>
  <c r="AE57" i="12"/>
  <c r="AJ57" i="12"/>
  <c r="AE67" i="12"/>
  <c r="AJ67" i="12" s="1"/>
  <c r="AE86" i="12"/>
  <c r="AJ86" i="12" s="1"/>
  <c r="AE111" i="12"/>
  <c r="AJ111" i="12" s="1"/>
  <c r="AE129" i="12"/>
  <c r="AJ129" i="12" s="1"/>
  <c r="AE138" i="12"/>
  <c r="AJ138" i="12" s="1"/>
  <c r="AE145" i="12"/>
  <c r="AJ145" i="12" s="1"/>
  <c r="AE153" i="12"/>
  <c r="AJ153" i="12" s="1"/>
  <c r="AE165" i="12"/>
  <c r="AJ165" i="12" s="1"/>
  <c r="AE178" i="12"/>
  <c r="AJ178" i="12" s="1"/>
  <c r="AE192" i="12"/>
  <c r="AJ192" i="12" s="1"/>
  <c r="AE210" i="12"/>
  <c r="AJ210" i="12"/>
  <c r="AE225" i="12"/>
  <c r="AE241" i="12"/>
  <c r="AJ241" i="12" s="1"/>
  <c r="AE251" i="12"/>
  <c r="AJ251" i="12" s="1"/>
  <c r="AE260" i="12"/>
  <c r="AJ260" i="12" s="1"/>
  <c r="AE266" i="12"/>
  <c r="AE272" i="12"/>
  <c r="AJ272" i="12" s="1"/>
  <c r="AE284" i="12"/>
  <c r="AJ284" i="12" s="1"/>
  <c r="AE297" i="12"/>
  <c r="AE310" i="12"/>
  <c r="AJ310" i="12" s="1"/>
  <c r="AE306" i="12"/>
  <c r="AJ306" i="12" s="1"/>
  <c r="AE343" i="12"/>
  <c r="AE341" i="12"/>
  <c r="AE351" i="12"/>
  <c r="AJ351" i="12" s="1"/>
  <c r="AE363" i="12"/>
  <c r="AJ363" i="12" s="1"/>
  <c r="AE379" i="12"/>
  <c r="AJ379" i="12" s="1"/>
  <c r="AE392" i="12"/>
  <c r="AJ392" i="12" s="1"/>
  <c r="AE407" i="12"/>
  <c r="AE414" i="12"/>
  <c r="AJ414" i="12" s="1"/>
  <c r="AE420" i="12"/>
  <c r="AJ420" i="12" s="1"/>
  <c r="AE432" i="12"/>
  <c r="AJ432" i="12" s="1"/>
  <c r="AE440" i="12"/>
  <c r="AJ440" i="12" s="1"/>
  <c r="AE385" i="12"/>
  <c r="AJ385" i="12" s="1"/>
  <c r="AE401" i="12"/>
  <c r="AJ401" i="12"/>
  <c r="AE455" i="12"/>
  <c r="AJ455" i="12" s="1"/>
  <c r="AE462" i="12"/>
  <c r="AF30" i="12"/>
  <c r="AF27" i="12"/>
  <c r="AF42" i="12"/>
  <c r="AF48" i="12"/>
  <c r="AF26" i="12" s="1"/>
  <c r="AF24" i="12" s="1"/>
  <c r="AF57" i="12"/>
  <c r="AF67" i="12"/>
  <c r="AF86" i="12"/>
  <c r="AF84" i="12"/>
  <c r="AF111" i="12"/>
  <c r="AF107" i="12"/>
  <c r="AF129" i="12"/>
  <c r="AF138" i="12"/>
  <c r="AF145" i="12"/>
  <c r="AF153" i="12"/>
  <c r="AF165" i="12"/>
  <c r="AF178" i="12"/>
  <c r="AF192" i="12"/>
  <c r="AF210" i="12"/>
  <c r="AF225" i="12"/>
  <c r="AF241" i="12"/>
  <c r="AF239" i="12" s="1"/>
  <c r="AF251" i="12"/>
  <c r="AF260" i="12"/>
  <c r="AF266" i="12"/>
  <c r="AF272" i="12"/>
  <c r="AF284" i="12"/>
  <c r="AF297" i="12"/>
  <c r="AF310" i="12"/>
  <c r="AF306" i="12"/>
  <c r="AF343" i="12"/>
  <c r="AF341" i="12"/>
  <c r="AF351" i="12"/>
  <c r="AF363" i="12"/>
  <c r="AF379" i="12"/>
  <c r="AF392" i="12"/>
  <c r="AF407" i="12"/>
  <c r="AF414" i="12"/>
  <c r="AF412" i="12" s="1"/>
  <c r="AF420" i="12"/>
  <c r="AF432" i="12"/>
  <c r="AF440" i="12"/>
  <c r="AF385" i="12"/>
  <c r="AF401" i="12"/>
  <c r="AF455" i="12"/>
  <c r="AF453" i="12" s="1"/>
  <c r="AF462" i="12"/>
  <c r="AG30" i="12"/>
  <c r="AK30" i="12" s="1"/>
  <c r="AG42" i="12"/>
  <c r="AK42" i="12"/>
  <c r="AG48" i="12"/>
  <c r="AK48" i="12" s="1"/>
  <c r="AG57" i="12"/>
  <c r="AK57" i="12" s="1"/>
  <c r="AG67" i="12"/>
  <c r="AK67" i="12" s="1"/>
  <c r="AG86" i="12"/>
  <c r="AK86" i="12" s="1"/>
  <c r="AG111" i="12"/>
  <c r="AK111" i="12" s="1"/>
  <c r="AG129" i="12"/>
  <c r="AK129" i="12" s="1"/>
  <c r="AG138" i="12"/>
  <c r="AK138" i="12" s="1"/>
  <c r="AG145" i="12"/>
  <c r="AK145" i="12" s="1"/>
  <c r="AG153" i="12"/>
  <c r="AK153" i="12" s="1"/>
  <c r="AG165" i="12"/>
  <c r="AK165" i="12" s="1"/>
  <c r="AG178" i="12"/>
  <c r="AK178" i="12" s="1"/>
  <c r="AG192" i="12"/>
  <c r="AK192" i="12" s="1"/>
  <c r="AG210" i="12"/>
  <c r="AK210" i="12" s="1"/>
  <c r="AG225" i="12"/>
  <c r="AK225" i="12" s="1"/>
  <c r="AG241" i="12"/>
  <c r="AK241" i="12" s="1"/>
  <c r="AG251" i="12"/>
  <c r="AK251" i="12"/>
  <c r="AG260" i="12"/>
  <c r="AK260" i="12" s="1"/>
  <c r="AG266" i="12"/>
  <c r="AK266" i="12" s="1"/>
  <c r="AG272" i="12"/>
  <c r="AK272" i="12"/>
  <c r="AG284" i="12"/>
  <c r="AK284" i="12" s="1"/>
  <c r="AG297" i="12"/>
  <c r="AK297" i="12" s="1"/>
  <c r="AG310" i="12"/>
  <c r="AG306" i="12"/>
  <c r="AK306" i="12" s="1"/>
  <c r="AG343" i="12"/>
  <c r="AG341" i="12"/>
  <c r="AK341" i="12" s="1"/>
  <c r="AG351" i="12"/>
  <c r="AK351" i="12" s="1"/>
  <c r="AG363" i="12"/>
  <c r="AK363" i="12" s="1"/>
  <c r="AG379" i="12"/>
  <c r="AG392" i="12"/>
  <c r="AG407" i="12"/>
  <c r="AK407" i="12" s="1"/>
  <c r="AG414" i="12"/>
  <c r="AK414" i="12" s="1"/>
  <c r="AG420" i="12"/>
  <c r="AK420" i="12" s="1"/>
  <c r="AG432" i="12"/>
  <c r="AK432" i="12" s="1"/>
  <c r="AG440" i="12"/>
  <c r="AK440" i="12" s="1"/>
  <c r="AG385" i="12"/>
  <c r="AG401" i="12"/>
  <c r="AK401" i="12" s="1"/>
  <c r="AG455" i="12"/>
  <c r="AG453" i="12" s="1"/>
  <c r="AK453" i="12" s="1"/>
  <c r="AG462" i="12"/>
  <c r="AK462" i="12" s="1"/>
  <c r="E22" i="12"/>
  <c r="AH21" i="12"/>
  <c r="AI21" i="12"/>
  <c r="AJ21" i="12"/>
  <c r="AK21" i="12"/>
  <c r="E23" i="12"/>
  <c r="E24" i="12"/>
  <c r="AH23" i="12"/>
  <c r="AI23" i="12"/>
  <c r="AJ23" i="12"/>
  <c r="AK23" i="12"/>
  <c r="E25" i="12"/>
  <c r="E26" i="12"/>
  <c r="AH25" i="12"/>
  <c r="AI25" i="12"/>
  <c r="AJ25" i="12"/>
  <c r="AK25" i="12"/>
  <c r="E27" i="12"/>
  <c r="E28" i="12"/>
  <c r="E29" i="12"/>
  <c r="AH28" i="12"/>
  <c r="AI28" i="12"/>
  <c r="AJ28" i="12"/>
  <c r="AK28" i="12"/>
  <c r="E30" i="12"/>
  <c r="AH29" i="12"/>
  <c r="AI29" i="12"/>
  <c r="AJ29" i="12"/>
  <c r="AK29" i="12"/>
  <c r="F30" i="12"/>
  <c r="E31" i="12"/>
  <c r="E34" i="12"/>
  <c r="AH31" i="12"/>
  <c r="AI31" i="12"/>
  <c r="AJ31" i="12"/>
  <c r="AK31" i="12"/>
  <c r="E32" i="12"/>
  <c r="F32" i="12"/>
  <c r="E33" i="12"/>
  <c r="G32" i="12" s="1"/>
  <c r="AH32" i="12"/>
  <c r="AI32" i="12"/>
  <c r="AJ32" i="12"/>
  <c r="AK32" i="12"/>
  <c r="F33" i="12"/>
  <c r="AH33" i="12"/>
  <c r="AI33" i="12"/>
  <c r="AJ33" i="12"/>
  <c r="AK33" i="12"/>
  <c r="F34" i="12"/>
  <c r="E35" i="12"/>
  <c r="AH34" i="12"/>
  <c r="AI34" i="12"/>
  <c r="AJ34" i="12"/>
  <c r="AK34" i="12"/>
  <c r="F35" i="12"/>
  <c r="E36" i="12"/>
  <c r="AH35" i="12"/>
  <c r="AI35" i="12"/>
  <c r="AJ35" i="12"/>
  <c r="AK35" i="12"/>
  <c r="F36" i="12"/>
  <c r="E37" i="12"/>
  <c r="AH36" i="12"/>
  <c r="AI36" i="12"/>
  <c r="AJ36" i="12"/>
  <c r="AK36" i="12"/>
  <c r="F37" i="12"/>
  <c r="E38" i="12"/>
  <c r="AH37" i="12"/>
  <c r="AI37" i="12"/>
  <c r="AJ37" i="12"/>
  <c r="AK37" i="12"/>
  <c r="F38" i="12"/>
  <c r="E39" i="12"/>
  <c r="G38" i="12" s="1"/>
  <c r="AH38" i="12"/>
  <c r="AI38" i="12"/>
  <c r="AJ38" i="12"/>
  <c r="AK38" i="12"/>
  <c r="F39" i="12"/>
  <c r="G39" i="12"/>
  <c r="AH39" i="12"/>
  <c r="AI39" i="12"/>
  <c r="AJ39" i="12"/>
  <c r="AK39" i="12"/>
  <c r="E40" i="12"/>
  <c r="F40" i="12"/>
  <c r="E41" i="12"/>
  <c r="AH40" i="12"/>
  <c r="AI40" i="12"/>
  <c r="AJ40" i="12"/>
  <c r="AK40" i="12"/>
  <c r="E42" i="12"/>
  <c r="AH41" i="12"/>
  <c r="AI41" i="12"/>
  <c r="AJ41" i="12"/>
  <c r="AK41" i="12"/>
  <c r="F42" i="12"/>
  <c r="E43" i="12"/>
  <c r="E44" i="12"/>
  <c r="AH43" i="12"/>
  <c r="AI43" i="12"/>
  <c r="AJ43" i="12"/>
  <c r="AK43" i="12"/>
  <c r="F44" i="12"/>
  <c r="E45" i="12"/>
  <c r="AH44" i="12"/>
  <c r="AI44" i="12"/>
  <c r="AJ44" i="12"/>
  <c r="AK44" i="12"/>
  <c r="F45" i="12"/>
  <c r="E46" i="12"/>
  <c r="G45" i="12" s="1"/>
  <c r="AH45" i="12"/>
  <c r="AI45" i="12"/>
  <c r="AJ45" i="12"/>
  <c r="AK45" i="12"/>
  <c r="F46" i="12"/>
  <c r="G46" i="12"/>
  <c r="AH46" i="12"/>
  <c r="AI46" i="12"/>
  <c r="AJ46" i="12"/>
  <c r="AK46" i="12"/>
  <c r="E47" i="12"/>
  <c r="F47" i="12"/>
  <c r="E48" i="12"/>
  <c r="AH47" i="12"/>
  <c r="AI47" i="12"/>
  <c r="AJ47" i="12"/>
  <c r="AK47" i="12"/>
  <c r="F48" i="12"/>
  <c r="E49" i="12"/>
  <c r="E50" i="12"/>
  <c r="AH49" i="12"/>
  <c r="AI49" i="12"/>
  <c r="AJ49" i="12"/>
  <c r="AK49" i="12"/>
  <c r="F50" i="12"/>
  <c r="E51" i="12"/>
  <c r="AH50" i="12"/>
  <c r="AI50" i="12"/>
  <c r="AJ50" i="12"/>
  <c r="AK50" i="12"/>
  <c r="F51" i="12"/>
  <c r="E52" i="12"/>
  <c r="G51" i="12" s="1"/>
  <c r="AH51" i="12"/>
  <c r="AI51" i="12"/>
  <c r="AJ51" i="12"/>
  <c r="AK51" i="12"/>
  <c r="F52" i="12"/>
  <c r="G52" i="12"/>
  <c r="AH52" i="12"/>
  <c r="AI52" i="12"/>
  <c r="AJ52" i="12"/>
  <c r="AK52" i="12"/>
  <c r="E53" i="12"/>
  <c r="F53" i="12"/>
  <c r="E54" i="12"/>
  <c r="AH53" i="12"/>
  <c r="AI53" i="12"/>
  <c r="AJ53" i="12"/>
  <c r="AK53" i="12"/>
  <c r="E55" i="12"/>
  <c r="AH54" i="12"/>
  <c r="AI54" i="12"/>
  <c r="AJ54" i="12"/>
  <c r="AK54" i="12"/>
  <c r="E56" i="12"/>
  <c r="AH55" i="12"/>
  <c r="AI55" i="12"/>
  <c r="AJ55" i="12"/>
  <c r="AK55" i="12"/>
  <c r="E57" i="12"/>
  <c r="AH56" i="12"/>
  <c r="AI56" i="12"/>
  <c r="AJ56" i="12"/>
  <c r="AK56" i="12"/>
  <c r="F57" i="12"/>
  <c r="G57" i="12"/>
  <c r="E58" i="12"/>
  <c r="F58" i="12"/>
  <c r="E59" i="12"/>
  <c r="AH58" i="12"/>
  <c r="AI58" i="12"/>
  <c r="AJ58" i="12"/>
  <c r="AK58" i="12"/>
  <c r="F59" i="12"/>
  <c r="E60" i="12"/>
  <c r="G59" i="12" s="1"/>
  <c r="AH59" i="12"/>
  <c r="AI59" i="12"/>
  <c r="AJ59" i="12"/>
  <c r="AK59" i="12"/>
  <c r="F60" i="12"/>
  <c r="G60" i="12"/>
  <c r="AH60" i="12"/>
  <c r="AI60" i="12"/>
  <c r="AJ60" i="12"/>
  <c r="AK60" i="12"/>
  <c r="E61" i="12"/>
  <c r="F61" i="12"/>
  <c r="E62" i="12"/>
  <c r="AH61" i="12"/>
  <c r="AI61" i="12"/>
  <c r="AJ61" i="12"/>
  <c r="AK61" i="12"/>
  <c r="F62" i="12"/>
  <c r="E63" i="12"/>
  <c r="AH62" i="12"/>
  <c r="AI62" i="12"/>
  <c r="AJ62" i="12"/>
  <c r="AK62" i="12"/>
  <c r="F63" i="12"/>
  <c r="E64" i="12"/>
  <c r="G63" i="12" s="1"/>
  <c r="AH63" i="12"/>
  <c r="AI63" i="12"/>
  <c r="AJ63" i="12"/>
  <c r="AK63" i="12"/>
  <c r="G64" i="12"/>
  <c r="AH64" i="12"/>
  <c r="AI64" i="12"/>
  <c r="AJ64" i="12"/>
  <c r="AK64" i="12"/>
  <c r="E65" i="12"/>
  <c r="E66" i="12"/>
  <c r="AH65" i="12"/>
  <c r="AI65" i="12"/>
  <c r="AJ65" i="12"/>
  <c r="AK65" i="12"/>
  <c r="E67" i="12"/>
  <c r="AH66" i="12"/>
  <c r="AI66" i="12"/>
  <c r="AJ66" i="12"/>
  <c r="AK66" i="12"/>
  <c r="E68" i="12"/>
  <c r="E71" i="12"/>
  <c r="AH68" i="12"/>
  <c r="AI68" i="12"/>
  <c r="AJ68" i="12"/>
  <c r="AK68" i="12"/>
  <c r="E69" i="12"/>
  <c r="E70" i="12"/>
  <c r="AH69" i="12"/>
  <c r="AI69" i="12"/>
  <c r="AJ69" i="12"/>
  <c r="AK69" i="12"/>
  <c r="F70" i="12"/>
  <c r="G70" i="12"/>
  <c r="AH70" i="12"/>
  <c r="AI70" i="12"/>
  <c r="AJ70" i="12"/>
  <c r="AK70" i="12"/>
  <c r="F71" i="12"/>
  <c r="AH71" i="12"/>
  <c r="AI71" i="12"/>
  <c r="AJ71" i="12"/>
  <c r="AK71" i="12"/>
  <c r="E72" i="12"/>
  <c r="E73" i="12"/>
  <c r="AH72" i="12"/>
  <c r="AI72" i="12"/>
  <c r="AJ72" i="12"/>
  <c r="AK72" i="12"/>
  <c r="F73" i="12"/>
  <c r="E74" i="12"/>
  <c r="AH73" i="12"/>
  <c r="AI73" i="12"/>
  <c r="AJ73" i="12"/>
  <c r="AK73" i="12"/>
  <c r="E77" i="12"/>
  <c r="AH74" i="12"/>
  <c r="AI74" i="12"/>
  <c r="AJ74" i="12"/>
  <c r="AK74" i="12"/>
  <c r="E75" i="12"/>
  <c r="E78" i="12"/>
  <c r="G75" i="12" s="1"/>
  <c r="AH75" i="12"/>
  <c r="AI75" i="12"/>
  <c r="AJ75" i="12"/>
  <c r="AK75" i="12"/>
  <c r="E76" i="12"/>
  <c r="E79" i="12"/>
  <c r="G76" i="12" s="1"/>
  <c r="AH76" i="12"/>
  <c r="AI76" i="12"/>
  <c r="AJ76" i="12"/>
  <c r="AK76" i="12"/>
  <c r="F77" i="12"/>
  <c r="G77" i="12"/>
  <c r="AH77" i="12"/>
  <c r="AI77" i="12"/>
  <c r="AJ77" i="12"/>
  <c r="AK77" i="12"/>
  <c r="F78" i="12"/>
  <c r="AH78" i="12"/>
  <c r="AI78" i="12"/>
  <c r="AJ78" i="12"/>
  <c r="AK78" i="12"/>
  <c r="F79" i="12"/>
  <c r="E80" i="12"/>
  <c r="G79" i="12" s="1"/>
  <c r="AH79" i="12"/>
  <c r="AI79" i="12"/>
  <c r="AJ79" i="12"/>
  <c r="AK79" i="12"/>
  <c r="F80" i="12"/>
  <c r="E81" i="12"/>
  <c r="G80" i="12" s="1"/>
  <c r="AH80" i="12"/>
  <c r="AI80" i="12"/>
  <c r="AJ80" i="12"/>
  <c r="AK80" i="12"/>
  <c r="F81" i="12"/>
  <c r="E86" i="12"/>
  <c r="AH81" i="12"/>
  <c r="AI81" i="12"/>
  <c r="AJ81" i="12"/>
  <c r="AK81" i="12"/>
  <c r="E82" i="12"/>
  <c r="F82" i="12"/>
  <c r="G82" i="12"/>
  <c r="AH82" i="12"/>
  <c r="AI82" i="12"/>
  <c r="AJ82" i="12"/>
  <c r="AK82" i="12"/>
  <c r="E83" i="12"/>
  <c r="E84" i="12"/>
  <c r="AH83" i="12"/>
  <c r="AI83" i="12"/>
  <c r="AJ83" i="12"/>
  <c r="AK83" i="12"/>
  <c r="F84" i="12"/>
  <c r="E85" i="12"/>
  <c r="AH85" i="12"/>
  <c r="AI85" i="12"/>
  <c r="AJ85" i="12"/>
  <c r="AK85" i="12"/>
  <c r="F86" i="12"/>
  <c r="E87" i="12"/>
  <c r="E88" i="12"/>
  <c r="AH87" i="12"/>
  <c r="AI87" i="12"/>
  <c r="AJ87" i="12"/>
  <c r="AK87" i="12"/>
  <c r="F88" i="12"/>
  <c r="E89" i="12"/>
  <c r="AH88" i="12"/>
  <c r="AI88" i="12"/>
  <c r="AJ88" i="12"/>
  <c r="AK88" i="12"/>
  <c r="F89" i="12"/>
  <c r="E90" i="12"/>
  <c r="AH89" i="12"/>
  <c r="AI89" i="12"/>
  <c r="AJ89" i="12"/>
  <c r="AK89" i="12"/>
  <c r="F90" i="12"/>
  <c r="E91" i="12"/>
  <c r="AH90" i="12"/>
  <c r="AI90" i="12"/>
  <c r="AJ90" i="12"/>
  <c r="AK90" i="12"/>
  <c r="F91" i="12"/>
  <c r="E92" i="12"/>
  <c r="AH91" i="12"/>
  <c r="AI91" i="12"/>
  <c r="AJ91" i="12"/>
  <c r="AK91" i="12"/>
  <c r="F92" i="12"/>
  <c r="E93" i="12"/>
  <c r="AH92" i="12"/>
  <c r="AI92" i="12"/>
  <c r="AJ92" i="12"/>
  <c r="AK92" i="12"/>
  <c r="F93" i="12"/>
  <c r="E94" i="12"/>
  <c r="G93" i="12" s="1"/>
  <c r="AH93" i="12"/>
  <c r="AI93" i="12"/>
  <c r="AJ93" i="12"/>
  <c r="AK93" i="12"/>
  <c r="F94" i="12"/>
  <c r="G94" i="12"/>
  <c r="AH94" i="12"/>
  <c r="AI94" i="12"/>
  <c r="AJ94" i="12"/>
  <c r="AK94" i="12"/>
  <c r="E95" i="12"/>
  <c r="F95" i="12"/>
  <c r="E96" i="12"/>
  <c r="AH95" i="12"/>
  <c r="AI95" i="12"/>
  <c r="AJ95" i="12"/>
  <c r="AK95" i="12"/>
  <c r="E97" i="12"/>
  <c r="AH96" i="12"/>
  <c r="AI96" i="12"/>
  <c r="AJ96" i="12"/>
  <c r="AK96" i="12"/>
  <c r="F97" i="12"/>
  <c r="E98" i="12"/>
  <c r="AH97" i="12"/>
  <c r="AI97" i="12"/>
  <c r="AJ97" i="12"/>
  <c r="AK97" i="12"/>
  <c r="F98" i="12"/>
  <c r="E99" i="12"/>
  <c r="AH98" i="12"/>
  <c r="AI98" i="12"/>
  <c r="AJ98" i="12"/>
  <c r="AK98" i="12"/>
  <c r="F99" i="12"/>
  <c r="E100" i="12"/>
  <c r="AH99" i="12"/>
  <c r="AI99" i="12"/>
  <c r="AJ99" i="12"/>
  <c r="AK99" i="12"/>
  <c r="F100" i="12"/>
  <c r="E101" i="12"/>
  <c r="AH100" i="12"/>
  <c r="AI100" i="12"/>
  <c r="AJ100" i="12"/>
  <c r="AK100" i="12"/>
  <c r="F101" i="12"/>
  <c r="E102" i="12"/>
  <c r="AH101" i="12"/>
  <c r="AI101" i="12"/>
  <c r="AJ101" i="12"/>
  <c r="AK101" i="12"/>
  <c r="F102" i="12"/>
  <c r="E103" i="12"/>
  <c r="G102" i="12" s="1"/>
  <c r="AH102" i="12"/>
  <c r="AI102" i="12"/>
  <c r="AJ102" i="12"/>
  <c r="AK102" i="12"/>
  <c r="G103" i="12"/>
  <c r="AH103" i="12"/>
  <c r="AI103" i="12"/>
  <c r="AJ103" i="12"/>
  <c r="AK103" i="12"/>
  <c r="E104" i="12"/>
  <c r="E105" i="12"/>
  <c r="AH104" i="12"/>
  <c r="AI104" i="12"/>
  <c r="AJ104" i="12"/>
  <c r="AK104" i="12"/>
  <c r="E106" i="12"/>
  <c r="E107" i="12"/>
  <c r="AH106" i="12"/>
  <c r="AI106" i="12"/>
  <c r="AJ106" i="12"/>
  <c r="AK106" i="12"/>
  <c r="E108" i="12"/>
  <c r="E109" i="12"/>
  <c r="AH108" i="12"/>
  <c r="AI108" i="12"/>
  <c r="AJ108" i="12"/>
  <c r="AK108" i="12"/>
  <c r="E110" i="12"/>
  <c r="AH109" i="12"/>
  <c r="AI109" i="12"/>
  <c r="AJ109" i="12"/>
  <c r="AK109" i="12"/>
  <c r="E111" i="12"/>
  <c r="AH110" i="12"/>
  <c r="AI110" i="12"/>
  <c r="AJ110" i="12"/>
  <c r="AK110" i="12"/>
  <c r="F111" i="12"/>
  <c r="E112" i="12"/>
  <c r="E113" i="12"/>
  <c r="AH112" i="12"/>
  <c r="AI112" i="12"/>
  <c r="AJ112" i="12"/>
  <c r="AK112" i="12"/>
  <c r="F113" i="12"/>
  <c r="E114" i="12"/>
  <c r="AH113" i="12"/>
  <c r="AI113" i="12"/>
  <c r="AJ113" i="12"/>
  <c r="AK113" i="12"/>
  <c r="F114" i="12"/>
  <c r="E115" i="12"/>
  <c r="AH114" i="12"/>
  <c r="AI114" i="12"/>
  <c r="AJ114" i="12"/>
  <c r="AK114" i="12"/>
  <c r="F115" i="12"/>
  <c r="E116" i="12"/>
  <c r="AH115" i="12"/>
  <c r="AI115" i="12"/>
  <c r="AJ115" i="12"/>
  <c r="AK115" i="12"/>
  <c r="F116" i="12"/>
  <c r="E117" i="12"/>
  <c r="G116" i="12" s="1"/>
  <c r="AH116" i="12"/>
  <c r="AI116" i="12"/>
  <c r="AJ116" i="12"/>
  <c r="AK116" i="12"/>
  <c r="F117" i="12"/>
  <c r="G117" i="12"/>
  <c r="AH117" i="12"/>
  <c r="AI117" i="12"/>
  <c r="AJ117" i="12"/>
  <c r="AK117" i="12"/>
  <c r="E118" i="12"/>
  <c r="F118" i="12"/>
  <c r="E119" i="12"/>
  <c r="AH118" i="12"/>
  <c r="AI118" i="12"/>
  <c r="AJ118" i="12"/>
  <c r="AK118" i="12"/>
  <c r="E120" i="12"/>
  <c r="AH119" i="12"/>
  <c r="AI119" i="12"/>
  <c r="AJ119" i="12"/>
  <c r="AK119" i="12"/>
  <c r="F120" i="12"/>
  <c r="E121" i="12"/>
  <c r="AH120" i="12"/>
  <c r="AI120" i="12"/>
  <c r="AJ120" i="12"/>
  <c r="AK120" i="12"/>
  <c r="F121" i="12"/>
  <c r="E122" i="12"/>
  <c r="AH121" i="12"/>
  <c r="AI121" i="12"/>
  <c r="AJ121" i="12"/>
  <c r="AK121" i="12"/>
  <c r="F122" i="12"/>
  <c r="E123" i="12"/>
  <c r="AH122" i="12"/>
  <c r="AI122" i="12"/>
  <c r="AJ122" i="12"/>
  <c r="AK122" i="12"/>
  <c r="F123" i="12"/>
  <c r="E124" i="12"/>
  <c r="AH123" i="12"/>
  <c r="AI123" i="12"/>
  <c r="AJ123" i="12"/>
  <c r="AK123" i="12"/>
  <c r="F124" i="12"/>
  <c r="E125" i="12"/>
  <c r="G124" i="12" s="1"/>
  <c r="AH124" i="12"/>
  <c r="AI124" i="12"/>
  <c r="AJ124" i="12"/>
  <c r="AK124" i="12"/>
  <c r="G125" i="12"/>
  <c r="AH125" i="12"/>
  <c r="AI125" i="12"/>
  <c r="AJ125" i="12"/>
  <c r="AK125" i="12"/>
  <c r="E126" i="12"/>
  <c r="E127" i="12"/>
  <c r="AH126" i="12"/>
  <c r="AI126" i="12"/>
  <c r="AJ126" i="12"/>
  <c r="AK126" i="12"/>
  <c r="G127" i="12"/>
  <c r="AH127" i="12"/>
  <c r="AI127" i="12"/>
  <c r="AJ127" i="12"/>
  <c r="AK127" i="12"/>
  <c r="E128" i="12"/>
  <c r="G128" i="12"/>
  <c r="AH128" i="12"/>
  <c r="AI128" i="12"/>
  <c r="AJ128" i="12"/>
  <c r="AK128" i="12"/>
  <c r="E129" i="12"/>
  <c r="E130" i="12"/>
  <c r="E131" i="12"/>
  <c r="AH130" i="12"/>
  <c r="AI130" i="12"/>
  <c r="AJ130" i="12"/>
  <c r="AK130" i="12"/>
  <c r="E132" i="12"/>
  <c r="AH131" i="12"/>
  <c r="AI131" i="12"/>
  <c r="AJ131" i="12"/>
  <c r="AK131" i="12"/>
  <c r="E133" i="12"/>
  <c r="AH132" i="12"/>
  <c r="AI132" i="12"/>
  <c r="AJ132" i="12"/>
  <c r="AK132" i="12"/>
  <c r="E134" i="12"/>
  <c r="G133" i="12" s="1"/>
  <c r="AH133" i="12"/>
  <c r="AI133" i="12"/>
  <c r="AJ133" i="12"/>
  <c r="AK133" i="12"/>
  <c r="G134" i="12"/>
  <c r="AH134" i="12"/>
  <c r="AI134" i="12"/>
  <c r="AJ134" i="12"/>
  <c r="AK134" i="12"/>
  <c r="E135" i="12"/>
  <c r="E136" i="12"/>
  <c r="AH135" i="12"/>
  <c r="AI135" i="12"/>
  <c r="AJ135" i="12"/>
  <c r="AK135" i="12"/>
  <c r="E137" i="12"/>
  <c r="E138" i="12"/>
  <c r="AH137" i="12"/>
  <c r="AI137" i="12"/>
  <c r="AJ137" i="12"/>
  <c r="AK137" i="12"/>
  <c r="F138" i="12"/>
  <c r="E139" i="12"/>
  <c r="F139" i="12"/>
  <c r="E140" i="12"/>
  <c r="AH139" i="12"/>
  <c r="AI139" i="12"/>
  <c r="AJ139" i="12"/>
  <c r="AK139" i="12"/>
  <c r="F140" i="12"/>
  <c r="E141" i="12"/>
  <c r="AH140" i="12"/>
  <c r="AI140" i="12"/>
  <c r="AJ140" i="12"/>
  <c r="AK140" i="12"/>
  <c r="F141" i="12"/>
  <c r="E142" i="12"/>
  <c r="AH141" i="12"/>
  <c r="AI141" i="12"/>
  <c r="AJ141" i="12"/>
  <c r="AK141" i="12"/>
  <c r="F142" i="12"/>
  <c r="E143" i="12"/>
  <c r="G142" i="12" s="1"/>
  <c r="AH142" i="12"/>
  <c r="AI142" i="12"/>
  <c r="AJ142" i="12"/>
  <c r="AK142" i="12"/>
  <c r="F143" i="12"/>
  <c r="G143" i="12"/>
  <c r="AH143" i="12"/>
  <c r="AI143" i="12"/>
  <c r="AJ143" i="12"/>
  <c r="AK143" i="12"/>
  <c r="E144" i="12"/>
  <c r="F144" i="12"/>
  <c r="E145" i="12"/>
  <c r="AH144" i="12"/>
  <c r="AI144" i="12"/>
  <c r="AJ144" i="12"/>
  <c r="AK144" i="12"/>
  <c r="F145" i="12"/>
  <c r="E146" i="12"/>
  <c r="F146" i="12"/>
  <c r="E147" i="12"/>
  <c r="AH146" i="12"/>
  <c r="AI146" i="12"/>
  <c r="AJ146" i="12"/>
  <c r="AK146" i="12"/>
  <c r="F147" i="12"/>
  <c r="E148" i="12"/>
  <c r="AH147" i="12"/>
  <c r="AI147" i="12"/>
  <c r="AJ147" i="12"/>
  <c r="AK147" i="12"/>
  <c r="F148" i="12"/>
  <c r="E149" i="12"/>
  <c r="AH148" i="12"/>
  <c r="AI148" i="12"/>
  <c r="AJ148" i="12"/>
  <c r="AK148" i="12"/>
  <c r="F149" i="12"/>
  <c r="E150" i="12"/>
  <c r="AH149" i="12"/>
  <c r="AI149" i="12"/>
  <c r="AJ149" i="12"/>
  <c r="AK149" i="12"/>
  <c r="F150" i="12"/>
  <c r="E151" i="12"/>
  <c r="G150" i="12" s="1"/>
  <c r="AH150" i="12"/>
  <c r="AI150" i="12"/>
  <c r="AJ150" i="12"/>
  <c r="AK150" i="12"/>
  <c r="F151" i="12"/>
  <c r="G151" i="12"/>
  <c r="AH151" i="12"/>
  <c r="AI151" i="12"/>
  <c r="AJ151" i="12"/>
  <c r="AK151" i="12"/>
  <c r="E152" i="12"/>
  <c r="F152" i="12"/>
  <c r="E153" i="12"/>
  <c r="AH152" i="12"/>
  <c r="AI152" i="12"/>
  <c r="AJ152" i="12"/>
  <c r="AK152" i="12"/>
  <c r="F153" i="12"/>
  <c r="E154" i="12"/>
  <c r="F154" i="12"/>
  <c r="E155" i="12"/>
  <c r="AH154" i="12"/>
  <c r="AI154" i="12"/>
  <c r="AJ154" i="12"/>
  <c r="AK154" i="12"/>
  <c r="F155" i="12"/>
  <c r="E156" i="12"/>
  <c r="AH155" i="12"/>
  <c r="AI155" i="12"/>
  <c r="AJ155" i="12"/>
  <c r="AK155" i="12"/>
  <c r="F156" i="12"/>
  <c r="E157" i="12"/>
  <c r="AH156" i="12"/>
  <c r="AI156" i="12"/>
  <c r="AJ156" i="12"/>
  <c r="AK156" i="12"/>
  <c r="F157" i="12"/>
  <c r="E158" i="12"/>
  <c r="AH157" i="12"/>
  <c r="AI157" i="12"/>
  <c r="AJ157" i="12"/>
  <c r="AK157" i="12"/>
  <c r="F158" i="12"/>
  <c r="E159" i="12"/>
  <c r="G158" i="12" s="1"/>
  <c r="AH158" i="12"/>
  <c r="AI158" i="12"/>
  <c r="AJ158" i="12"/>
  <c r="AK158" i="12"/>
  <c r="F159" i="12"/>
  <c r="G159" i="12"/>
  <c r="AH159" i="12"/>
  <c r="AI159" i="12"/>
  <c r="AJ159" i="12"/>
  <c r="AK159" i="12"/>
  <c r="E160" i="12"/>
  <c r="F160" i="12"/>
  <c r="G160" i="12"/>
  <c r="AH160" i="12"/>
  <c r="AI160" i="12"/>
  <c r="AJ160" i="12"/>
  <c r="AK160" i="12"/>
  <c r="E161" i="12"/>
  <c r="F161" i="12"/>
  <c r="G161" i="12"/>
  <c r="AH161" i="12"/>
  <c r="AI161" i="12"/>
  <c r="AJ161" i="12"/>
  <c r="AK161" i="12"/>
  <c r="E162" i="12"/>
  <c r="G162" i="12"/>
  <c r="AH162" i="12"/>
  <c r="AI162" i="12"/>
  <c r="AJ162" i="12"/>
  <c r="AK162" i="12"/>
  <c r="E163" i="12"/>
  <c r="F163" i="12"/>
  <c r="E164" i="12"/>
  <c r="E165" i="12"/>
  <c r="AH164" i="12"/>
  <c r="AI164" i="12"/>
  <c r="AJ164" i="12"/>
  <c r="AK164" i="12"/>
  <c r="E166" i="12"/>
  <c r="E167" i="12"/>
  <c r="AH166" i="12"/>
  <c r="AI166" i="12"/>
  <c r="AJ166" i="12"/>
  <c r="AK166" i="12"/>
  <c r="E168" i="12"/>
  <c r="AH167" i="12"/>
  <c r="AI167" i="12"/>
  <c r="AJ167" i="12"/>
  <c r="AK167" i="12"/>
  <c r="F168" i="12"/>
  <c r="E169" i="12"/>
  <c r="AH168" i="12"/>
  <c r="AI168" i="12"/>
  <c r="AJ168" i="12"/>
  <c r="AK168" i="12"/>
  <c r="F169" i="12"/>
  <c r="E170" i="12"/>
  <c r="AH169" i="12"/>
  <c r="AI169" i="12"/>
  <c r="AJ169" i="12"/>
  <c r="AK169" i="12"/>
  <c r="F170" i="12"/>
  <c r="E171" i="12"/>
  <c r="AH170" i="12"/>
  <c r="AI170" i="12"/>
  <c r="AJ170" i="12"/>
  <c r="AK170" i="12"/>
  <c r="F171" i="12"/>
  <c r="E172" i="12"/>
  <c r="AH171" i="12"/>
  <c r="AI171" i="12"/>
  <c r="AJ171" i="12"/>
  <c r="AK171" i="12"/>
  <c r="F172" i="12"/>
  <c r="E173" i="12"/>
  <c r="AH172" i="12"/>
  <c r="AI172" i="12"/>
  <c r="AJ172" i="12"/>
  <c r="AK172" i="12"/>
  <c r="F173" i="12"/>
  <c r="E174" i="12"/>
  <c r="AH173" i="12"/>
  <c r="AI173" i="12"/>
  <c r="AJ173" i="12"/>
  <c r="AK173" i="12"/>
  <c r="F174" i="12"/>
  <c r="E175" i="12"/>
  <c r="AH174" i="12"/>
  <c r="AI174" i="12"/>
  <c r="AJ174" i="12"/>
  <c r="AK174" i="12"/>
  <c r="F175" i="12"/>
  <c r="E176" i="12"/>
  <c r="G175" i="12" s="1"/>
  <c r="AH175" i="12"/>
  <c r="AI175" i="12"/>
  <c r="AJ175" i="12"/>
  <c r="AK175" i="12"/>
  <c r="F176" i="12"/>
  <c r="G176" i="12"/>
  <c r="AH176" i="12"/>
  <c r="AI176" i="12"/>
  <c r="AJ176" i="12"/>
  <c r="AK176" i="12"/>
  <c r="E177" i="12"/>
  <c r="E178" i="12"/>
  <c r="AH177" i="12"/>
  <c r="AI177" i="12"/>
  <c r="AJ177" i="12"/>
  <c r="AK177" i="12"/>
  <c r="E179" i="12"/>
  <c r="E180" i="12"/>
  <c r="AH179" i="12"/>
  <c r="AI179" i="12"/>
  <c r="AJ179" i="12"/>
  <c r="AK179" i="12"/>
  <c r="E181" i="12"/>
  <c r="AH180" i="12"/>
  <c r="AI180" i="12"/>
  <c r="AJ180" i="12"/>
  <c r="AK180" i="12"/>
  <c r="E182" i="12"/>
  <c r="AH181" i="12"/>
  <c r="AI181" i="12"/>
  <c r="AJ181" i="12"/>
  <c r="AK181" i="12"/>
  <c r="F182" i="12"/>
  <c r="E183" i="12"/>
  <c r="AH182" i="12"/>
  <c r="AI182" i="12"/>
  <c r="AJ182" i="12"/>
  <c r="AK182" i="12"/>
  <c r="E184" i="12"/>
  <c r="AH183" i="12"/>
  <c r="AI183" i="12"/>
  <c r="AJ183" i="12"/>
  <c r="AK183" i="12"/>
  <c r="E185" i="12"/>
  <c r="AH184" i="12"/>
  <c r="AI184" i="12"/>
  <c r="AJ184" i="12"/>
  <c r="AK184" i="12"/>
  <c r="E186" i="12"/>
  <c r="AH185" i="12"/>
  <c r="AI185" i="12"/>
  <c r="AJ185" i="12"/>
  <c r="AK185" i="12"/>
  <c r="E187" i="12"/>
  <c r="AH186" i="12"/>
  <c r="AI186" i="12"/>
  <c r="AJ186" i="12"/>
  <c r="AK186" i="12"/>
  <c r="E188" i="12"/>
  <c r="AH187" i="12"/>
  <c r="AI187" i="12"/>
  <c r="AJ187" i="12"/>
  <c r="AK187" i="12"/>
  <c r="F188" i="12"/>
  <c r="E189" i="12"/>
  <c r="AH188" i="12"/>
  <c r="AI188" i="12"/>
  <c r="AJ188" i="12"/>
  <c r="AK188" i="12"/>
  <c r="F189" i="12"/>
  <c r="E190" i="12"/>
  <c r="G189" i="12" s="1"/>
  <c r="AH189" i="12"/>
  <c r="AI189" i="12"/>
  <c r="AJ189" i="12"/>
  <c r="AK189" i="12"/>
  <c r="F190" i="12"/>
  <c r="G190" i="12"/>
  <c r="AH190" i="12"/>
  <c r="AI190" i="12"/>
  <c r="AJ190" i="12"/>
  <c r="AK190" i="12"/>
  <c r="E191" i="12"/>
  <c r="F191" i="12"/>
  <c r="E192" i="12"/>
  <c r="AH191" i="12"/>
  <c r="AI191" i="12"/>
  <c r="AJ191" i="12"/>
  <c r="AK191" i="12"/>
  <c r="F192" i="12"/>
  <c r="E193" i="12"/>
  <c r="E194" i="12"/>
  <c r="AH193" i="12"/>
  <c r="AI193" i="12"/>
  <c r="AJ193" i="12"/>
  <c r="AK193" i="12"/>
  <c r="F194" i="12"/>
  <c r="E195" i="12"/>
  <c r="AH194" i="12"/>
  <c r="AI194" i="12"/>
  <c r="AJ194" i="12"/>
  <c r="AK194" i="12"/>
  <c r="F195" i="12"/>
  <c r="E196" i="12"/>
  <c r="AH195" i="12"/>
  <c r="AI195" i="12"/>
  <c r="AJ195" i="12"/>
  <c r="AK195" i="12"/>
  <c r="F196" i="12"/>
  <c r="E197" i="12"/>
  <c r="AH196" i="12"/>
  <c r="AI196" i="12"/>
  <c r="AJ196" i="12"/>
  <c r="AK196" i="12"/>
  <c r="F197" i="12"/>
  <c r="E198" i="12"/>
  <c r="AH197" i="12"/>
  <c r="AI197" i="12"/>
  <c r="AJ197" i="12"/>
  <c r="AK197" i="12"/>
  <c r="F198" i="12"/>
  <c r="E199" i="12"/>
  <c r="AH198" i="12"/>
  <c r="AI198" i="12"/>
  <c r="AJ198" i="12"/>
  <c r="AK198" i="12"/>
  <c r="F199" i="12"/>
  <c r="E200" i="12"/>
  <c r="AH199" i="12"/>
  <c r="AI199" i="12"/>
  <c r="AJ199" i="12"/>
  <c r="AK199" i="12"/>
  <c r="F200" i="12"/>
  <c r="E201" i="12"/>
  <c r="AH200" i="12"/>
  <c r="AI200" i="12"/>
  <c r="AJ200" i="12"/>
  <c r="AK200" i="12"/>
  <c r="F201" i="12"/>
  <c r="E202" i="12"/>
  <c r="AH201" i="12"/>
  <c r="AI201" i="12"/>
  <c r="AJ201" i="12"/>
  <c r="AK201" i="12"/>
  <c r="F202" i="12"/>
  <c r="E203" i="12"/>
  <c r="AH202" i="12"/>
  <c r="AI202" i="12"/>
  <c r="AJ202" i="12"/>
  <c r="AK202" i="12"/>
  <c r="F203" i="12"/>
  <c r="E204" i="12"/>
  <c r="AH203" i="12"/>
  <c r="AI203" i="12"/>
  <c r="AJ203" i="12"/>
  <c r="AK203" i="12"/>
  <c r="F204" i="12"/>
  <c r="E205" i="12"/>
  <c r="AH204" i="12"/>
  <c r="AI204" i="12"/>
  <c r="AJ204" i="12"/>
  <c r="AK204" i="12"/>
  <c r="F205" i="12"/>
  <c r="E206" i="12"/>
  <c r="AH205" i="12"/>
  <c r="AI205" i="12"/>
  <c r="AJ205" i="12"/>
  <c r="AK205" i="12"/>
  <c r="F206" i="12"/>
  <c r="E208" i="12"/>
  <c r="G207" i="12" s="1"/>
  <c r="AH206" i="12"/>
  <c r="AI206" i="12"/>
  <c r="AJ206" i="12"/>
  <c r="AK206" i="12"/>
  <c r="E207" i="12"/>
  <c r="F207" i="12"/>
  <c r="AH207" i="12"/>
  <c r="AI207" i="12"/>
  <c r="AJ207" i="12"/>
  <c r="AK207" i="12"/>
  <c r="G208" i="12"/>
  <c r="AH208" i="12"/>
  <c r="AI208" i="12"/>
  <c r="AJ208" i="12"/>
  <c r="AK208" i="12"/>
  <c r="E209" i="12"/>
  <c r="E210" i="12"/>
  <c r="AH209" i="12"/>
  <c r="AI209" i="12"/>
  <c r="AJ209" i="12"/>
  <c r="AK209" i="12"/>
  <c r="E211" i="12"/>
  <c r="E212" i="12"/>
  <c r="AH211" i="12"/>
  <c r="AI211" i="12"/>
  <c r="AJ211" i="12"/>
  <c r="AK211" i="12"/>
  <c r="E213" i="12"/>
  <c r="AH212" i="12"/>
  <c r="AI212" i="12"/>
  <c r="AJ212" i="12"/>
  <c r="AK212" i="12"/>
  <c r="E214" i="12"/>
  <c r="AH213" i="12"/>
  <c r="AI213" i="12"/>
  <c r="AJ213" i="12"/>
  <c r="AK213" i="12"/>
  <c r="F214" i="12"/>
  <c r="E217" i="12"/>
  <c r="AH214" i="12"/>
  <c r="AI214" i="12"/>
  <c r="AJ214" i="12"/>
  <c r="AK214" i="12"/>
  <c r="E215" i="12"/>
  <c r="F215" i="12"/>
  <c r="E218" i="12"/>
  <c r="AH215" i="12"/>
  <c r="AI215" i="12"/>
  <c r="AJ215" i="12"/>
  <c r="AK215" i="12"/>
  <c r="E216" i="12"/>
  <c r="E219" i="12"/>
  <c r="AH216" i="12"/>
  <c r="AI216" i="12"/>
  <c r="AJ216" i="12"/>
  <c r="AK216" i="12"/>
  <c r="F217" i="12"/>
  <c r="AH217" i="12"/>
  <c r="AI217" i="12"/>
  <c r="AJ217" i="12"/>
  <c r="AK217" i="12"/>
  <c r="F218" i="12"/>
  <c r="AH218" i="12"/>
  <c r="AI218" i="12"/>
  <c r="AJ218" i="12"/>
  <c r="AK218" i="12"/>
  <c r="F219" i="12"/>
  <c r="E220" i="12"/>
  <c r="G219" i="12" s="1"/>
  <c r="AH219" i="12"/>
  <c r="AI219" i="12"/>
  <c r="AJ219" i="12"/>
  <c r="AK219" i="12"/>
  <c r="F220" i="12"/>
  <c r="E221" i="12"/>
  <c r="AH220" i="12"/>
  <c r="AI220" i="12"/>
  <c r="AJ220" i="12"/>
  <c r="AK220" i="12"/>
  <c r="F221" i="12"/>
  <c r="E222" i="12"/>
  <c r="AH221" i="12"/>
  <c r="AI221" i="12"/>
  <c r="AJ221" i="12"/>
  <c r="AK221" i="12"/>
  <c r="F222" i="12"/>
  <c r="E223" i="12"/>
  <c r="G222" i="12" s="1"/>
  <c r="AH222" i="12"/>
  <c r="AI222" i="12"/>
  <c r="AJ222" i="12"/>
  <c r="AK222" i="12"/>
  <c r="G223" i="12"/>
  <c r="AH223" i="12"/>
  <c r="AI223" i="12"/>
  <c r="AJ223" i="12"/>
  <c r="AK223" i="12"/>
  <c r="E224" i="12"/>
  <c r="E225" i="12"/>
  <c r="AH224" i="12"/>
  <c r="AI224" i="12"/>
  <c r="AJ224" i="12"/>
  <c r="AK224" i="12"/>
  <c r="E226" i="12"/>
  <c r="AJ225" i="12"/>
  <c r="E227" i="12"/>
  <c r="AH226" i="12"/>
  <c r="AI226" i="12"/>
  <c r="AJ226" i="12"/>
  <c r="AK226" i="12"/>
  <c r="E228" i="12"/>
  <c r="AH227" i="12"/>
  <c r="AI227" i="12"/>
  <c r="AJ227" i="12"/>
  <c r="AK227" i="12"/>
  <c r="E229" i="12"/>
  <c r="G228" i="12" s="1"/>
  <c r="AH228" i="12"/>
  <c r="AI228" i="12"/>
  <c r="AJ228" i="12"/>
  <c r="AK228" i="12"/>
  <c r="F229" i="12"/>
  <c r="G229" i="12"/>
  <c r="K229" i="12"/>
  <c r="AH229" i="12"/>
  <c r="AI229" i="12"/>
  <c r="AJ229" i="12"/>
  <c r="AK229" i="12"/>
  <c r="E230" i="12"/>
  <c r="F230" i="12"/>
  <c r="E231" i="12"/>
  <c r="K230" i="12"/>
  <c r="AH230" i="12"/>
  <c r="AI230" i="12"/>
  <c r="AJ230" i="12"/>
  <c r="AK230" i="12"/>
  <c r="F231" i="12"/>
  <c r="E232" i="12"/>
  <c r="AH231" i="12"/>
  <c r="AI231" i="12"/>
  <c r="AJ231" i="12"/>
  <c r="AK231" i="12"/>
  <c r="F232" i="12"/>
  <c r="E233" i="12"/>
  <c r="AH232" i="12"/>
  <c r="AI232" i="12"/>
  <c r="AJ232" i="12"/>
  <c r="AK232" i="12"/>
  <c r="F233" i="12"/>
  <c r="E234" i="12"/>
  <c r="AH233" i="12"/>
  <c r="AI233" i="12"/>
  <c r="AJ233" i="12"/>
  <c r="AK233" i="12"/>
  <c r="F234" i="12"/>
  <c r="E236" i="12"/>
  <c r="AH234" i="12"/>
  <c r="AI234" i="12"/>
  <c r="AJ234" i="12"/>
  <c r="AK234" i="12"/>
  <c r="E235" i="12"/>
  <c r="F235" i="12"/>
  <c r="G235" i="12"/>
  <c r="AH235" i="12"/>
  <c r="AI235" i="12"/>
  <c r="AJ235" i="12"/>
  <c r="AK235" i="12"/>
  <c r="G236" i="12"/>
  <c r="AH236" i="12"/>
  <c r="AI236" i="12"/>
  <c r="AJ236" i="12"/>
  <c r="AK236" i="12"/>
  <c r="E237" i="12"/>
  <c r="G237" i="12"/>
  <c r="AH237" i="12"/>
  <c r="AI237" i="12"/>
  <c r="AJ237" i="12"/>
  <c r="AK237" i="12"/>
  <c r="E238" i="12"/>
  <c r="G238" i="12"/>
  <c r="AH238" i="12"/>
  <c r="AI238" i="12"/>
  <c r="AJ238" i="12"/>
  <c r="AK238" i="12"/>
  <c r="E239" i="12"/>
  <c r="E240" i="12"/>
  <c r="E241" i="12"/>
  <c r="AH240" i="12"/>
  <c r="AI240" i="12"/>
  <c r="AJ240" i="12"/>
  <c r="AK240" i="12"/>
  <c r="E242" i="12"/>
  <c r="AH241" i="12"/>
  <c r="AI241" i="12"/>
  <c r="E243" i="12"/>
  <c r="AH242" i="12"/>
  <c r="AI242" i="12"/>
  <c r="AJ242" i="12"/>
  <c r="AK242" i="12"/>
  <c r="E244" i="12"/>
  <c r="AH243" i="12"/>
  <c r="AI243" i="12"/>
  <c r="AJ243" i="12"/>
  <c r="AK243" i="12"/>
  <c r="F244" i="12"/>
  <c r="E245" i="12"/>
  <c r="AH244" i="12"/>
  <c r="AI244" i="12"/>
  <c r="AJ244" i="12"/>
  <c r="AK244" i="12"/>
  <c r="F245" i="12"/>
  <c r="E246" i="12"/>
  <c r="AH245" i="12"/>
  <c r="AI245" i="12"/>
  <c r="AJ245" i="12"/>
  <c r="AK245" i="12"/>
  <c r="F246" i="12"/>
  <c r="E247" i="12"/>
  <c r="AH246" i="12"/>
  <c r="AI246" i="12"/>
  <c r="AJ246" i="12"/>
  <c r="AK246" i="12"/>
  <c r="F247" i="12"/>
  <c r="E248" i="12"/>
  <c r="AH247" i="12"/>
  <c r="AI247" i="12"/>
  <c r="AJ247" i="12"/>
  <c r="AK247" i="12"/>
  <c r="F248" i="12"/>
  <c r="E249" i="12"/>
  <c r="G248" i="12" s="1"/>
  <c r="AH248" i="12"/>
  <c r="AI248" i="12"/>
  <c r="AJ248" i="12"/>
  <c r="AK248" i="12"/>
  <c r="F249" i="12"/>
  <c r="G249" i="12"/>
  <c r="AH249" i="12"/>
  <c r="AI249" i="12"/>
  <c r="AJ249" i="12"/>
  <c r="AK249" i="12"/>
  <c r="E250" i="12"/>
  <c r="F250" i="12"/>
  <c r="E251" i="12"/>
  <c r="AH250" i="12"/>
  <c r="AI250" i="12"/>
  <c r="AJ250" i="12"/>
  <c r="AK250" i="12"/>
  <c r="F251" i="12"/>
  <c r="E252" i="12"/>
  <c r="AH251" i="12"/>
  <c r="E253" i="12"/>
  <c r="AH252" i="12"/>
  <c r="AI252" i="12"/>
  <c r="AJ252" i="12"/>
  <c r="AK252" i="12"/>
  <c r="F253" i="12"/>
  <c r="E254" i="12"/>
  <c r="AH253" i="12"/>
  <c r="AI253" i="12"/>
  <c r="AJ253" i="12"/>
  <c r="AK253" i="12"/>
  <c r="F254" i="12"/>
  <c r="E255" i="12"/>
  <c r="G254" i="12" s="1"/>
  <c r="L254" i="12"/>
  <c r="AH254" i="12"/>
  <c r="AI254" i="12"/>
  <c r="AJ254" i="12"/>
  <c r="AK254" i="12"/>
  <c r="F255" i="12"/>
  <c r="G255" i="12"/>
  <c r="AH255" i="12"/>
  <c r="AI255" i="12"/>
  <c r="AJ255" i="12"/>
  <c r="AK255" i="12"/>
  <c r="E256" i="12"/>
  <c r="F256" i="12"/>
  <c r="E257" i="12"/>
  <c r="AH256" i="12"/>
  <c r="AI256" i="12"/>
  <c r="AJ256" i="12"/>
  <c r="AK256" i="12"/>
  <c r="F257" i="12"/>
  <c r="E258" i="12"/>
  <c r="G257" i="12" s="1"/>
  <c r="K257" i="12"/>
  <c r="AH257" i="12"/>
  <c r="AI257" i="12"/>
  <c r="AJ257" i="12"/>
  <c r="AK257" i="12"/>
  <c r="F258" i="12"/>
  <c r="G258" i="12"/>
  <c r="AH258" i="12"/>
  <c r="AI258" i="12"/>
  <c r="AJ258" i="12"/>
  <c r="AK258" i="12"/>
  <c r="E259" i="12"/>
  <c r="F259" i="12"/>
  <c r="E260" i="12"/>
  <c r="K259" i="12"/>
  <c r="AH259" i="12"/>
  <c r="AI259" i="12"/>
  <c r="AJ259" i="12"/>
  <c r="AK259" i="12"/>
  <c r="F260" i="12"/>
  <c r="E261" i="12"/>
  <c r="AI260" i="12"/>
  <c r="E262" i="12"/>
  <c r="AH261" i="12"/>
  <c r="AI261" i="12"/>
  <c r="AJ261" i="12"/>
  <c r="AK261" i="12"/>
  <c r="F262" i="12"/>
  <c r="E263" i="12"/>
  <c r="AH262" i="12"/>
  <c r="AI262" i="12"/>
  <c r="AJ262" i="12"/>
  <c r="AK262" i="12"/>
  <c r="F263" i="12"/>
  <c r="E264" i="12"/>
  <c r="G263" i="12" s="1"/>
  <c r="AH263" i="12"/>
  <c r="AI263" i="12"/>
  <c r="AJ263" i="12"/>
  <c r="AK263" i="12"/>
  <c r="F264" i="12"/>
  <c r="G264" i="12"/>
  <c r="K264" i="12"/>
  <c r="AH264" i="12"/>
  <c r="AI264" i="12"/>
  <c r="AJ264" i="12"/>
  <c r="AK264" i="12"/>
  <c r="E265" i="12"/>
  <c r="F265" i="12"/>
  <c r="E266" i="12"/>
  <c r="AH265" i="12"/>
  <c r="AI265" i="12"/>
  <c r="AJ265" i="12"/>
  <c r="AK265" i="12"/>
  <c r="F266" i="12"/>
  <c r="E267" i="12"/>
  <c r="AJ266" i="12"/>
  <c r="E268" i="12"/>
  <c r="AH267" i="12"/>
  <c r="AI267" i="12"/>
  <c r="AJ267" i="12"/>
  <c r="AK267" i="12"/>
  <c r="F268" i="12"/>
  <c r="E269" i="12"/>
  <c r="K268" i="12"/>
  <c r="AH268" i="12"/>
  <c r="AI268" i="12"/>
  <c r="AJ268" i="12"/>
  <c r="AK268" i="12"/>
  <c r="F269" i="12"/>
  <c r="E270" i="12"/>
  <c r="G269" i="12" s="1"/>
  <c r="K269" i="12"/>
  <c r="AH269" i="12"/>
  <c r="AI269" i="12"/>
  <c r="AJ269" i="12"/>
  <c r="AK269" i="12"/>
  <c r="F270" i="12"/>
  <c r="G270" i="12"/>
  <c r="AH270" i="12"/>
  <c r="AI270" i="12"/>
  <c r="AJ270" i="12"/>
  <c r="AK270" i="12"/>
  <c r="E271" i="12"/>
  <c r="F271" i="12"/>
  <c r="E272" i="12"/>
  <c r="K271" i="12"/>
  <c r="AH271" i="12"/>
  <c r="AI271" i="12"/>
  <c r="AJ271" i="12"/>
  <c r="AK271" i="12"/>
  <c r="F272" i="12"/>
  <c r="E273" i="12"/>
  <c r="K272" i="12"/>
  <c r="AH272" i="12"/>
  <c r="AI272" i="12"/>
  <c r="E274" i="12"/>
  <c r="K273" i="12"/>
  <c r="AH273" i="12"/>
  <c r="AI273" i="12"/>
  <c r="AJ273" i="12"/>
  <c r="AK273" i="12"/>
  <c r="F274" i="12"/>
  <c r="E275" i="12"/>
  <c r="AH274" i="12"/>
  <c r="AI274" i="12"/>
  <c r="AJ274" i="12"/>
  <c r="AK274" i="12"/>
  <c r="F275" i="12"/>
  <c r="E276" i="12"/>
  <c r="AH275" i="12"/>
  <c r="AI275" i="12"/>
  <c r="AJ275" i="12"/>
  <c r="AK275" i="12"/>
  <c r="F276" i="12"/>
  <c r="E277" i="12"/>
  <c r="K276" i="12"/>
  <c r="AH276" i="12"/>
  <c r="AI276" i="12"/>
  <c r="AJ276" i="12"/>
  <c r="AK276" i="12"/>
  <c r="F277" i="12"/>
  <c r="E278" i="12"/>
  <c r="AH277" i="12"/>
  <c r="AI277" i="12"/>
  <c r="AJ277" i="12"/>
  <c r="AK277" i="12"/>
  <c r="F278" i="12"/>
  <c r="E279" i="12"/>
  <c r="AH278" i="12"/>
  <c r="AI278" i="12"/>
  <c r="AJ278" i="12"/>
  <c r="AK278" i="12"/>
  <c r="F279" i="12"/>
  <c r="E280" i="12"/>
  <c r="G279" i="12" s="1"/>
  <c r="K279" i="12"/>
  <c r="AH279" i="12"/>
  <c r="AI279" i="12"/>
  <c r="AJ279" i="12"/>
  <c r="AK279" i="12"/>
  <c r="F280" i="12"/>
  <c r="G280" i="12"/>
  <c r="AH280" i="12"/>
  <c r="AI280" i="12"/>
  <c r="AJ280" i="12"/>
  <c r="AK280" i="12"/>
  <c r="E281" i="12"/>
  <c r="F281" i="12"/>
  <c r="E282" i="12"/>
  <c r="AH281" i="12"/>
  <c r="AI281" i="12"/>
  <c r="AJ281" i="12"/>
  <c r="AK281" i="12"/>
  <c r="F282" i="12"/>
  <c r="E283" i="12"/>
  <c r="K282" i="12"/>
  <c r="E284" i="12"/>
  <c r="K283" i="12"/>
  <c r="AH283" i="12"/>
  <c r="AI283" i="12"/>
  <c r="AJ283" i="12"/>
  <c r="AK283" i="12"/>
  <c r="E285" i="12"/>
  <c r="AH284" i="12"/>
  <c r="G285" i="12"/>
  <c r="AH285" i="12"/>
  <c r="AI285" i="12"/>
  <c r="AJ285" i="12"/>
  <c r="AK285" i="12"/>
  <c r="E286" i="12"/>
  <c r="E287" i="12"/>
  <c r="AH286" i="12"/>
  <c r="AI286" i="12"/>
  <c r="AJ286" i="12"/>
  <c r="AK286" i="12"/>
  <c r="E288" i="12"/>
  <c r="AH287" i="12"/>
  <c r="AI287" i="12"/>
  <c r="AJ287" i="12"/>
  <c r="AK287" i="12"/>
  <c r="F288" i="12"/>
  <c r="G288" i="12"/>
  <c r="K288" i="12"/>
  <c r="AH288" i="12"/>
  <c r="AI288" i="12"/>
  <c r="AJ288" i="12"/>
  <c r="AK288" i="12"/>
  <c r="E289" i="12"/>
  <c r="F289" i="12"/>
  <c r="E290" i="12"/>
  <c r="AH289" i="12"/>
  <c r="AI289" i="12"/>
  <c r="AJ289" i="12"/>
  <c r="AK289" i="12"/>
  <c r="E291" i="12"/>
  <c r="AH290" i="12"/>
  <c r="AI290" i="12"/>
  <c r="AJ290" i="12"/>
  <c r="AK290" i="12"/>
  <c r="E292" i="12"/>
  <c r="AH291" i="12"/>
  <c r="AI291" i="12"/>
  <c r="AJ291" i="12"/>
  <c r="AK291" i="12"/>
  <c r="E293" i="12"/>
  <c r="AH292" i="12"/>
  <c r="AI292" i="12"/>
  <c r="AJ292" i="12"/>
  <c r="AK292" i="12"/>
  <c r="E294" i="12"/>
  <c r="AH293" i="12"/>
  <c r="AI293" i="12"/>
  <c r="AJ293" i="12"/>
  <c r="AK293" i="12"/>
  <c r="F294" i="12"/>
  <c r="G294" i="12"/>
  <c r="AH294" i="12"/>
  <c r="AI294" i="12"/>
  <c r="AJ294" i="12"/>
  <c r="AK294" i="12"/>
  <c r="E295" i="12"/>
  <c r="G295" i="12"/>
  <c r="AH295" i="12"/>
  <c r="AI295" i="12"/>
  <c r="AJ295" i="12"/>
  <c r="AK295" i="12"/>
  <c r="E296" i="12"/>
  <c r="E297" i="12"/>
  <c r="K296" i="12"/>
  <c r="AH296" i="12"/>
  <c r="AI296" i="12"/>
  <c r="AJ296" i="12"/>
  <c r="AK296" i="12"/>
  <c r="E298" i="12"/>
  <c r="AJ297" i="12"/>
  <c r="E299" i="12"/>
  <c r="K298" i="12"/>
  <c r="AH298" i="12"/>
  <c r="AI298" i="12"/>
  <c r="AJ298" i="12"/>
  <c r="AK298" i="12"/>
  <c r="E300" i="12"/>
  <c r="AH299" i="12"/>
  <c r="AI299" i="12"/>
  <c r="AJ299" i="12"/>
  <c r="AK299" i="12"/>
  <c r="E301" i="12"/>
  <c r="AH300" i="12"/>
  <c r="AI300" i="12"/>
  <c r="AJ300" i="12"/>
  <c r="AK300" i="12"/>
  <c r="E302" i="12"/>
  <c r="AH301" i="12"/>
  <c r="AI301" i="12"/>
  <c r="AJ301" i="12"/>
  <c r="AK301" i="12"/>
  <c r="E303" i="12"/>
  <c r="K302" i="12"/>
  <c r="AH302" i="12"/>
  <c r="AI302" i="12"/>
  <c r="AJ302" i="12"/>
  <c r="AK302" i="12"/>
  <c r="F303" i="12"/>
  <c r="E304" i="12"/>
  <c r="G303" i="12" s="1"/>
  <c r="AH303" i="12"/>
  <c r="AI303" i="12"/>
  <c r="AJ303" i="12"/>
  <c r="AK303" i="12"/>
  <c r="F304" i="12"/>
  <c r="G304" i="12"/>
  <c r="AH304" i="12"/>
  <c r="AI304" i="12"/>
  <c r="AJ304" i="12"/>
  <c r="AK304" i="12"/>
  <c r="E305" i="12"/>
  <c r="F305" i="12"/>
  <c r="E306" i="12"/>
  <c r="AH305" i="12"/>
  <c r="AI305" i="12"/>
  <c r="AJ305" i="12"/>
  <c r="AK305" i="12"/>
  <c r="F306" i="12"/>
  <c r="E307" i="12"/>
  <c r="K306" i="12"/>
  <c r="E308" i="12"/>
  <c r="AH307" i="12"/>
  <c r="AI307" i="12"/>
  <c r="AJ307" i="12"/>
  <c r="AK307" i="12"/>
  <c r="F308" i="12"/>
  <c r="E309" i="12"/>
  <c r="K308" i="12"/>
  <c r="AH308" i="12"/>
  <c r="AI308" i="12"/>
  <c r="AJ308" i="12"/>
  <c r="AK308" i="12"/>
  <c r="F309" i="12"/>
  <c r="E310" i="12"/>
  <c r="K309" i="12"/>
  <c r="AH309" i="12"/>
  <c r="AI309" i="12"/>
  <c r="AJ309" i="12"/>
  <c r="AK309" i="12"/>
  <c r="F310" i="12"/>
  <c r="E311" i="12"/>
  <c r="E312" i="12"/>
  <c r="K311" i="12"/>
  <c r="AH311" i="12"/>
  <c r="AI311" i="12"/>
  <c r="AJ311" i="12"/>
  <c r="AK311" i="12"/>
  <c r="F312" i="12"/>
  <c r="E313" i="12"/>
  <c r="AH312" i="12"/>
  <c r="AI312" i="12"/>
  <c r="AJ312" i="12"/>
  <c r="AK312" i="12"/>
  <c r="F313" i="12"/>
  <c r="E314" i="12"/>
  <c r="K313" i="12"/>
  <c r="AH313" i="12"/>
  <c r="AI313" i="12"/>
  <c r="AJ313" i="12"/>
  <c r="AK313" i="12"/>
  <c r="F314" i="12"/>
  <c r="E316" i="12"/>
  <c r="K314" i="12"/>
  <c r="AH314" i="12"/>
  <c r="AI314" i="12"/>
  <c r="AJ314" i="12"/>
  <c r="AK314" i="12"/>
  <c r="E315" i="12"/>
  <c r="F315" i="12"/>
  <c r="AH315" i="12"/>
  <c r="AI315" i="12"/>
  <c r="AJ315" i="12"/>
  <c r="AK315" i="12"/>
  <c r="F316" i="12"/>
  <c r="E317" i="12"/>
  <c r="AH316" i="12"/>
  <c r="AI316" i="12"/>
  <c r="AJ316" i="12"/>
  <c r="AK316" i="12"/>
  <c r="F317" i="12"/>
  <c r="E318" i="12"/>
  <c r="K317" i="12"/>
  <c r="AH317" i="12"/>
  <c r="AI317" i="12"/>
  <c r="AJ317" i="12"/>
  <c r="AK317" i="12"/>
  <c r="F318" i="12"/>
  <c r="E319" i="12"/>
  <c r="AH318" i="12"/>
  <c r="AI318" i="12"/>
  <c r="AJ318" i="12"/>
  <c r="AK318" i="12"/>
  <c r="F319" i="12"/>
  <c r="E320" i="12"/>
  <c r="K319" i="12"/>
  <c r="AH319" i="12"/>
  <c r="AI319" i="12"/>
  <c r="AJ319" i="12"/>
  <c r="AK319" i="12"/>
  <c r="F320" i="12"/>
  <c r="E321" i="12"/>
  <c r="K320" i="12"/>
  <c r="AH320" i="12"/>
  <c r="AI320" i="12"/>
  <c r="AJ320" i="12"/>
  <c r="AK320" i="12"/>
  <c r="F321" i="12"/>
  <c r="E322" i="12"/>
  <c r="K321" i="12"/>
  <c r="AH321" i="12"/>
  <c r="AI321" i="12"/>
  <c r="AJ321" i="12"/>
  <c r="AK321" i="12"/>
  <c r="F322" i="12"/>
  <c r="E323" i="12"/>
  <c r="AH322" i="12"/>
  <c r="AI322" i="12"/>
  <c r="AJ322" i="12"/>
  <c r="AK322" i="12"/>
  <c r="F323" i="12"/>
  <c r="E324" i="12"/>
  <c r="AH323" i="12"/>
  <c r="AI323" i="12"/>
  <c r="AJ323" i="12"/>
  <c r="AK323" i="12"/>
  <c r="F324" i="12"/>
  <c r="E325" i="12"/>
  <c r="K324" i="12"/>
  <c r="AH324" i="12"/>
  <c r="AI324" i="12"/>
  <c r="AJ324" i="12"/>
  <c r="AK324" i="12"/>
  <c r="F325" i="12"/>
  <c r="E326" i="12"/>
  <c r="AH325" i="12"/>
  <c r="AI325" i="12"/>
  <c r="AJ325" i="12"/>
  <c r="AK325" i="12"/>
  <c r="F326" i="12"/>
  <c r="E327" i="12"/>
  <c r="K326" i="12"/>
  <c r="AH326" i="12"/>
  <c r="AI326" i="12"/>
  <c r="AJ326" i="12"/>
  <c r="AK326" i="12"/>
  <c r="F327" i="12"/>
  <c r="E328" i="12"/>
  <c r="K327" i="12"/>
  <c r="AH327" i="12"/>
  <c r="AI327" i="12"/>
  <c r="AJ327" i="12"/>
  <c r="AK327" i="12"/>
  <c r="F328" i="12"/>
  <c r="E329" i="12"/>
  <c r="K328" i="12"/>
  <c r="AH328" i="12"/>
  <c r="AI328" i="12"/>
  <c r="AJ328" i="12"/>
  <c r="AK328" i="12"/>
  <c r="F329" i="12"/>
  <c r="E330" i="12"/>
  <c r="AH329" i="12"/>
  <c r="AI329" i="12"/>
  <c r="AJ329" i="12"/>
  <c r="AK329" i="12"/>
  <c r="F330" i="12"/>
  <c r="E331" i="12"/>
  <c r="AH330" i="12"/>
  <c r="AI330" i="12"/>
  <c r="AJ330" i="12"/>
  <c r="AK330" i="12"/>
  <c r="F331" i="12"/>
  <c r="E332" i="12"/>
  <c r="K331" i="12"/>
  <c r="AH331" i="12"/>
  <c r="AI331" i="12"/>
  <c r="AJ331" i="12"/>
  <c r="AK331" i="12"/>
  <c r="F332" i="12"/>
  <c r="E333" i="12"/>
  <c r="AH332" i="12"/>
  <c r="AI332" i="12"/>
  <c r="AJ332" i="12"/>
  <c r="AK332" i="12"/>
  <c r="F333" i="12"/>
  <c r="E334" i="12"/>
  <c r="K333" i="12"/>
  <c r="AH333" i="12"/>
  <c r="AI333" i="12"/>
  <c r="AJ333" i="12"/>
  <c r="AK333" i="12"/>
  <c r="F334" i="12"/>
  <c r="E335" i="12"/>
  <c r="K334" i="12"/>
  <c r="AH334" i="12"/>
  <c r="AI334" i="12"/>
  <c r="AJ334" i="12"/>
  <c r="AK334" i="12"/>
  <c r="F335" i="12"/>
  <c r="E336" i="12"/>
  <c r="AH335" i="12"/>
  <c r="AI335" i="12"/>
  <c r="AJ335" i="12"/>
  <c r="AK335" i="12"/>
  <c r="F336" i="12"/>
  <c r="E337" i="12"/>
  <c r="G336" i="12" s="1"/>
  <c r="AH336" i="12"/>
  <c r="AI336" i="12"/>
  <c r="AJ336" i="12"/>
  <c r="AK336" i="12"/>
  <c r="G337" i="12"/>
  <c r="K337" i="12"/>
  <c r="AH337" i="12"/>
  <c r="AI337" i="12"/>
  <c r="AJ337" i="12"/>
  <c r="AK337" i="12"/>
  <c r="E338" i="12"/>
  <c r="F338" i="12"/>
  <c r="G338" i="12"/>
  <c r="K338" i="12"/>
  <c r="AH338" i="12"/>
  <c r="AI338" i="12"/>
  <c r="AJ338" i="12"/>
  <c r="AK338" i="12"/>
  <c r="E339" i="12"/>
  <c r="G339" i="12"/>
  <c r="K339" i="12"/>
  <c r="AH339" i="12"/>
  <c r="AI339" i="12"/>
  <c r="AJ339" i="12"/>
  <c r="AK339" i="12"/>
  <c r="E340" i="12"/>
  <c r="E341" i="12"/>
  <c r="AH340" i="12"/>
  <c r="AI340" i="12"/>
  <c r="AJ340" i="12"/>
  <c r="AK340" i="12"/>
  <c r="E342" i="12"/>
  <c r="K341" i="12"/>
  <c r="E343" i="12"/>
  <c r="AH342" i="12"/>
  <c r="AI342" i="12"/>
  <c r="AJ342" i="12"/>
  <c r="AK342" i="12"/>
  <c r="E344" i="12"/>
  <c r="E345" i="12"/>
  <c r="AH344" i="12"/>
  <c r="AI344" i="12"/>
  <c r="AJ344" i="12"/>
  <c r="AK344" i="12"/>
  <c r="F345" i="12"/>
  <c r="E346" i="12"/>
  <c r="K345" i="12"/>
  <c r="AH345" i="12"/>
  <c r="AI345" i="12"/>
  <c r="AJ345" i="12"/>
  <c r="AK345" i="12"/>
  <c r="F346" i="12"/>
  <c r="E347" i="12"/>
  <c r="K346" i="12"/>
  <c r="AH346" i="12"/>
  <c r="AI346" i="12"/>
  <c r="AJ346" i="12"/>
  <c r="AK346" i="12"/>
  <c r="F347" i="12"/>
  <c r="E348" i="12"/>
  <c r="AH347" i="12"/>
  <c r="AI347" i="12"/>
  <c r="AJ347" i="12"/>
  <c r="AK347" i="12"/>
  <c r="F348" i="12"/>
  <c r="E349" i="12"/>
  <c r="G348" i="12" s="1"/>
  <c r="AH348" i="12"/>
  <c r="AI348" i="12"/>
  <c r="AJ348" i="12"/>
  <c r="AK348" i="12"/>
  <c r="F349" i="12"/>
  <c r="G349" i="12"/>
  <c r="K349" i="12"/>
  <c r="AH349" i="12"/>
  <c r="AI349" i="12"/>
  <c r="AJ349" i="12"/>
  <c r="AK349" i="12"/>
  <c r="E350" i="12"/>
  <c r="E351" i="12"/>
  <c r="K350" i="12"/>
  <c r="AH350" i="12"/>
  <c r="AI350" i="12"/>
  <c r="AJ350" i="12"/>
  <c r="AK350" i="12"/>
  <c r="E352" i="12"/>
  <c r="K351" i="12"/>
  <c r="E353" i="12"/>
  <c r="AH352" i="12"/>
  <c r="AI352" i="12"/>
  <c r="AJ352" i="12"/>
  <c r="AK352" i="12"/>
  <c r="E354" i="12"/>
  <c r="K353" i="12"/>
  <c r="AH353" i="12"/>
  <c r="AI353" i="12"/>
  <c r="AJ353" i="12"/>
  <c r="AK353" i="12"/>
  <c r="E355" i="12"/>
  <c r="K354" i="12"/>
  <c r="AH354" i="12"/>
  <c r="AI354" i="12"/>
  <c r="AJ354" i="12"/>
  <c r="AK354" i="12"/>
  <c r="E356" i="12"/>
  <c r="AH355" i="12"/>
  <c r="AI355" i="12"/>
  <c r="AJ355" i="12"/>
  <c r="AK355" i="12"/>
  <c r="F356" i="12"/>
  <c r="E357" i="12"/>
  <c r="AH356" i="12"/>
  <c r="AI356" i="12"/>
  <c r="AJ356" i="12"/>
  <c r="AK356" i="12"/>
  <c r="F357" i="12"/>
  <c r="E358" i="12"/>
  <c r="K357" i="12"/>
  <c r="AH357" i="12"/>
  <c r="AI357" i="12"/>
  <c r="AJ357" i="12"/>
  <c r="AK357" i="12"/>
  <c r="F358" i="12"/>
  <c r="E359" i="12"/>
  <c r="AH358" i="12"/>
  <c r="AI358" i="12"/>
  <c r="AJ358" i="12"/>
  <c r="AK358" i="12"/>
  <c r="F359" i="12"/>
  <c r="E360" i="12"/>
  <c r="K359" i="12"/>
  <c r="AH359" i="12"/>
  <c r="AI359" i="12"/>
  <c r="AJ359" i="12"/>
  <c r="AK359" i="12"/>
  <c r="F360" i="12"/>
  <c r="E361" i="12"/>
  <c r="G360" i="12" s="1"/>
  <c r="AH360" i="12"/>
  <c r="AI360" i="12"/>
  <c r="AJ360" i="12"/>
  <c r="AK360" i="12"/>
  <c r="F361" i="12"/>
  <c r="G361" i="12"/>
  <c r="K361" i="12"/>
  <c r="AH361" i="12"/>
  <c r="AI361" i="12"/>
  <c r="AJ361" i="12"/>
  <c r="AK361" i="12"/>
  <c r="E362" i="12"/>
  <c r="F362" i="12"/>
  <c r="E363" i="12"/>
  <c r="K362" i="12"/>
  <c r="AH362" i="12"/>
  <c r="AI362" i="12"/>
  <c r="AJ362" i="12"/>
  <c r="AK362" i="12"/>
  <c r="F363" i="12"/>
  <c r="E364" i="12"/>
  <c r="E365" i="12"/>
  <c r="AH364" i="12"/>
  <c r="AI364" i="12"/>
  <c r="AJ364" i="12"/>
  <c r="AK364" i="12"/>
  <c r="F365" i="12"/>
  <c r="E366" i="12"/>
  <c r="AH365" i="12"/>
  <c r="AI365" i="12"/>
  <c r="AJ365" i="12"/>
  <c r="AK365" i="12"/>
  <c r="F366" i="12"/>
  <c r="E367" i="12"/>
  <c r="K366" i="12"/>
  <c r="AH366" i="12"/>
  <c r="AI366" i="12"/>
  <c r="AJ366" i="12"/>
  <c r="AK366" i="12"/>
  <c r="F367" i="12"/>
  <c r="E368" i="12"/>
  <c r="AH367" i="12"/>
  <c r="AI367" i="12"/>
  <c r="AJ367" i="12"/>
  <c r="AK367" i="12"/>
  <c r="F368" i="12"/>
  <c r="E369" i="12"/>
  <c r="AH368" i="12"/>
  <c r="AI368" i="12"/>
  <c r="AJ368" i="12"/>
  <c r="AK368" i="12"/>
  <c r="F369" i="12"/>
  <c r="E370" i="12"/>
  <c r="AH369" i="12"/>
  <c r="AI369" i="12"/>
  <c r="AJ369" i="12"/>
  <c r="AK369" i="12"/>
  <c r="F370" i="12"/>
  <c r="E371" i="12"/>
  <c r="AH370" i="12"/>
  <c r="AI370" i="12"/>
  <c r="AJ370" i="12"/>
  <c r="AK370" i="12"/>
  <c r="F371" i="12"/>
  <c r="E372" i="12"/>
  <c r="K371" i="12"/>
  <c r="AH371" i="12"/>
  <c r="AI371" i="12"/>
  <c r="AJ371" i="12"/>
  <c r="AK371" i="12"/>
  <c r="F372" i="12"/>
  <c r="E373" i="12"/>
  <c r="K372" i="12"/>
  <c r="AH372" i="12"/>
  <c r="AI372" i="12"/>
  <c r="AJ372" i="12"/>
  <c r="AK372" i="12"/>
  <c r="F373" i="12"/>
  <c r="E374" i="12"/>
  <c r="AH373" i="12"/>
  <c r="AI373" i="12"/>
  <c r="AJ373" i="12"/>
  <c r="AK373" i="12"/>
  <c r="F374" i="12"/>
  <c r="E375" i="12"/>
  <c r="AH374" i="12"/>
  <c r="AI374" i="12"/>
  <c r="AJ374" i="12"/>
  <c r="AK374" i="12"/>
  <c r="F375" i="12"/>
  <c r="E376" i="12"/>
  <c r="K375" i="12"/>
  <c r="AH375" i="12"/>
  <c r="AI375" i="12"/>
  <c r="AJ375" i="12"/>
  <c r="AK375" i="12"/>
  <c r="F376" i="12"/>
  <c r="E377" i="12"/>
  <c r="G376" i="12" s="1"/>
  <c r="AH376" i="12"/>
  <c r="AI376" i="12"/>
  <c r="AJ376" i="12"/>
  <c r="AK376" i="12"/>
  <c r="G377" i="12"/>
  <c r="K377" i="12"/>
  <c r="AH377" i="12"/>
  <c r="AI377" i="12"/>
  <c r="AJ377" i="12"/>
  <c r="AK377" i="12"/>
  <c r="E378" i="12"/>
  <c r="E379" i="12"/>
  <c r="K378" i="12"/>
  <c r="AH378" i="12"/>
  <c r="AI378" i="12"/>
  <c r="AJ378" i="12"/>
  <c r="AK378" i="12"/>
  <c r="E380" i="12"/>
  <c r="AH379" i="12"/>
  <c r="AK379" i="12"/>
  <c r="E381" i="12"/>
  <c r="AH380" i="12"/>
  <c r="AI380" i="12"/>
  <c r="AJ380" i="12"/>
  <c r="AK380" i="12"/>
  <c r="E382" i="12"/>
  <c r="K381" i="12"/>
  <c r="AH381" i="12"/>
  <c r="AI381" i="12"/>
  <c r="AJ381" i="12"/>
  <c r="AK381" i="12"/>
  <c r="E383" i="12"/>
  <c r="G382" i="12" s="1"/>
  <c r="AH382" i="12"/>
  <c r="AI382" i="12"/>
  <c r="AJ382" i="12"/>
  <c r="AK382" i="12"/>
  <c r="F383" i="12"/>
  <c r="G383" i="12"/>
  <c r="K383" i="12"/>
  <c r="AH383" i="12"/>
  <c r="AI383" i="12"/>
  <c r="AJ383" i="12"/>
  <c r="AK383" i="12"/>
  <c r="E384" i="12"/>
  <c r="F384" i="12"/>
  <c r="E385" i="12"/>
  <c r="AH384" i="12"/>
  <c r="AI384" i="12"/>
  <c r="AJ384" i="12"/>
  <c r="AK384" i="12"/>
  <c r="F385" i="12"/>
  <c r="E386" i="12"/>
  <c r="K385" i="12"/>
  <c r="AK385" i="12"/>
  <c r="F386" i="12"/>
  <c r="E387" i="12"/>
  <c r="AH386" i="12"/>
  <c r="AI386" i="12"/>
  <c r="AJ386" i="12"/>
  <c r="AK386" i="12"/>
  <c r="F387" i="12"/>
  <c r="E388" i="12"/>
  <c r="K387" i="12"/>
  <c r="AH387" i="12"/>
  <c r="AI387" i="12"/>
  <c r="AJ387" i="12"/>
  <c r="AK387" i="12"/>
  <c r="F388" i="12"/>
  <c r="E389" i="12"/>
  <c r="K388" i="12"/>
  <c r="AH388" i="12"/>
  <c r="AI388" i="12"/>
  <c r="AJ388" i="12"/>
  <c r="AK388" i="12"/>
  <c r="F389" i="12"/>
  <c r="E390" i="12"/>
  <c r="G389" i="12" s="1"/>
  <c r="K389" i="12"/>
  <c r="AH389" i="12"/>
  <c r="AI389" i="12"/>
  <c r="AJ389" i="12"/>
  <c r="AK389" i="12"/>
  <c r="F390" i="12"/>
  <c r="G390" i="12"/>
  <c r="K390" i="12"/>
  <c r="AH390" i="12"/>
  <c r="AI390" i="12"/>
  <c r="AJ390" i="12"/>
  <c r="AK390" i="12"/>
  <c r="E391" i="12"/>
  <c r="F391" i="12"/>
  <c r="E392" i="12"/>
  <c r="AH391" i="12"/>
  <c r="AI391" i="12"/>
  <c r="AJ391" i="12"/>
  <c r="AK391" i="12"/>
  <c r="F392" i="12"/>
  <c r="E393" i="12"/>
  <c r="AH392" i="12"/>
  <c r="AK392" i="12"/>
  <c r="E394" i="12"/>
  <c r="K393" i="12"/>
  <c r="AH393" i="12"/>
  <c r="AI393" i="12"/>
  <c r="AJ393" i="12"/>
  <c r="AK393" i="12"/>
  <c r="F394" i="12"/>
  <c r="E395" i="12"/>
  <c r="AH394" i="12"/>
  <c r="AI394" i="12"/>
  <c r="AJ394" i="12"/>
  <c r="AK394" i="12"/>
  <c r="F395" i="12"/>
  <c r="E397" i="12"/>
  <c r="K395" i="12"/>
  <c r="AH395" i="12"/>
  <c r="AI395" i="12"/>
  <c r="AJ395" i="12"/>
  <c r="AK395" i="12"/>
  <c r="E396" i="12"/>
  <c r="F396" i="12"/>
  <c r="AH396" i="12"/>
  <c r="AI396" i="12"/>
  <c r="AJ396" i="12"/>
  <c r="AK396" i="12"/>
  <c r="F397" i="12"/>
  <c r="E398" i="12"/>
  <c r="G397" i="12" s="1"/>
  <c r="K397" i="12"/>
  <c r="AH397" i="12"/>
  <c r="AI397" i="12"/>
  <c r="AJ397" i="12"/>
  <c r="AK397" i="12"/>
  <c r="F398" i="12"/>
  <c r="G398" i="12"/>
  <c r="K398" i="12"/>
  <c r="AH398" i="12"/>
  <c r="AI398" i="12"/>
  <c r="AJ398" i="12"/>
  <c r="AK398" i="12"/>
  <c r="E399" i="12"/>
  <c r="F399" i="12"/>
  <c r="G399" i="12"/>
  <c r="AH399" i="12"/>
  <c r="AI399" i="12"/>
  <c r="AJ399" i="12"/>
  <c r="AK399" i="12"/>
  <c r="E400" i="12"/>
  <c r="F400" i="12"/>
  <c r="K400" i="12"/>
  <c r="AH400" i="12"/>
  <c r="AI400" i="12"/>
  <c r="AJ400" i="12"/>
  <c r="AK400" i="12"/>
  <c r="E401" i="12"/>
  <c r="F401" i="12"/>
  <c r="E402" i="12"/>
  <c r="K401" i="12"/>
  <c r="F402" i="12"/>
  <c r="E403" i="12"/>
  <c r="K402" i="12"/>
  <c r="AH402" i="12"/>
  <c r="AI402" i="12"/>
  <c r="AJ402" i="12"/>
  <c r="AK402" i="12"/>
  <c r="F403" i="12"/>
  <c r="E404" i="12"/>
  <c r="AH403" i="12"/>
  <c r="AI403" i="12"/>
  <c r="AJ403" i="12"/>
  <c r="AK403" i="12"/>
  <c r="F404" i="12"/>
  <c r="E405" i="12"/>
  <c r="G404" i="12" s="1"/>
  <c r="K404" i="12"/>
  <c r="AH404" i="12"/>
  <c r="AI404" i="12"/>
  <c r="AJ404" i="12"/>
  <c r="AK404" i="12"/>
  <c r="F405" i="12"/>
  <c r="G405" i="12"/>
  <c r="K405" i="12"/>
  <c r="AH405" i="12"/>
  <c r="AI405" i="12"/>
  <c r="AJ405" i="12"/>
  <c r="AK405" i="12"/>
  <c r="E406" i="12"/>
  <c r="F406" i="12"/>
  <c r="E407" i="12"/>
  <c r="AH406" i="12"/>
  <c r="AI406" i="12"/>
  <c r="AJ406" i="12"/>
  <c r="AK406" i="12"/>
  <c r="F407" i="12"/>
  <c r="E408" i="12"/>
  <c r="AJ407" i="12"/>
  <c r="E409" i="12"/>
  <c r="K408" i="12"/>
  <c r="AH408" i="12"/>
  <c r="AI408" i="12"/>
  <c r="AJ408" i="12"/>
  <c r="AK408" i="12"/>
  <c r="F409" i="12"/>
  <c r="E410" i="12"/>
  <c r="G409" i="12" s="1"/>
  <c r="AH409" i="12"/>
  <c r="AI409" i="12"/>
  <c r="AJ409" i="12"/>
  <c r="AK409" i="12"/>
  <c r="F410" i="12"/>
  <c r="G410" i="12"/>
  <c r="AH410" i="12"/>
  <c r="AI410" i="12"/>
  <c r="AJ410" i="12"/>
  <c r="AK410" i="12"/>
  <c r="E411" i="12"/>
  <c r="F411" i="12"/>
  <c r="E412" i="12"/>
  <c r="AH411" i="12"/>
  <c r="AI411" i="12"/>
  <c r="AJ411" i="12"/>
  <c r="AK411" i="12"/>
  <c r="F412" i="12"/>
  <c r="E413" i="12"/>
  <c r="K412" i="12"/>
  <c r="E414" i="12"/>
  <c r="AH413" i="12"/>
  <c r="AI413" i="12"/>
  <c r="AJ413" i="12"/>
  <c r="AK413" i="12"/>
  <c r="F414" i="12"/>
  <c r="E415" i="12"/>
  <c r="F415" i="12"/>
  <c r="E416" i="12"/>
  <c r="AH415" i="12"/>
  <c r="AI415" i="12"/>
  <c r="AJ415" i="12"/>
  <c r="AK415" i="12"/>
  <c r="F416" i="12"/>
  <c r="E417" i="12"/>
  <c r="AH416" i="12"/>
  <c r="AI416" i="12"/>
  <c r="AJ416" i="12"/>
  <c r="AK416" i="12"/>
  <c r="F417" i="12"/>
  <c r="E418" i="12"/>
  <c r="G417" i="12" s="1"/>
  <c r="K417" i="12"/>
  <c r="AH417" i="12"/>
  <c r="AI417" i="12"/>
  <c r="AJ417" i="12"/>
  <c r="AK417" i="12"/>
  <c r="F418" i="12"/>
  <c r="G418" i="12"/>
  <c r="AH418" i="12"/>
  <c r="AI418" i="12"/>
  <c r="AJ418" i="12"/>
  <c r="AK418" i="12"/>
  <c r="E419" i="12"/>
  <c r="F419" i="12"/>
  <c r="E420" i="12"/>
  <c r="AH419" i="12"/>
  <c r="AI419" i="12"/>
  <c r="AJ419" i="12"/>
  <c r="AK419" i="12"/>
  <c r="F420" i="12"/>
  <c r="E421" i="12"/>
  <c r="K420" i="12"/>
  <c r="F421" i="12"/>
  <c r="E422" i="12"/>
  <c r="K421" i="12"/>
  <c r="AH421" i="12"/>
  <c r="AI421" i="12"/>
  <c r="AJ421" i="12"/>
  <c r="AK421" i="12"/>
  <c r="F422" i="12"/>
  <c r="E423" i="12"/>
  <c r="AH422" i="12"/>
  <c r="AI422" i="12"/>
  <c r="AJ422" i="12"/>
  <c r="AK422" i="12"/>
  <c r="F423" i="12"/>
  <c r="E424" i="12"/>
  <c r="AH423" i="12"/>
  <c r="AI423" i="12"/>
  <c r="AJ423" i="12"/>
  <c r="AK423" i="12"/>
  <c r="F424" i="12"/>
  <c r="E425" i="12"/>
  <c r="K424" i="12"/>
  <c r="AH424" i="12"/>
  <c r="AI424" i="12"/>
  <c r="AJ424" i="12"/>
  <c r="AK424" i="12"/>
  <c r="F425" i="12"/>
  <c r="E426" i="12"/>
  <c r="AH425" i="12"/>
  <c r="AI425" i="12"/>
  <c r="AJ425" i="12"/>
  <c r="AK425" i="12"/>
  <c r="F426" i="12"/>
  <c r="E427" i="12"/>
  <c r="K426" i="12"/>
  <c r="AH426" i="12"/>
  <c r="AI426" i="12"/>
  <c r="AJ426" i="12"/>
  <c r="AK426" i="12"/>
  <c r="F427" i="12"/>
  <c r="E428" i="12"/>
  <c r="K427" i="12"/>
  <c r="AH427" i="12"/>
  <c r="AI427" i="12"/>
  <c r="AJ427" i="12"/>
  <c r="AK427" i="12"/>
  <c r="F428" i="12"/>
  <c r="E429" i="12"/>
  <c r="K428" i="12"/>
  <c r="AH428" i="12"/>
  <c r="AI428" i="12"/>
  <c r="AJ428" i="12"/>
  <c r="AK428" i="12"/>
  <c r="F429" i="12"/>
  <c r="E430" i="12"/>
  <c r="G429" i="12" s="1"/>
  <c r="K429" i="12"/>
  <c r="AH429" i="12"/>
  <c r="AI429" i="12"/>
  <c r="AJ429" i="12"/>
  <c r="AK429" i="12"/>
  <c r="F430" i="12"/>
  <c r="G430" i="12"/>
  <c r="AH430" i="12"/>
  <c r="AI430" i="12"/>
  <c r="AJ430" i="12"/>
  <c r="AK430" i="12"/>
  <c r="E431" i="12"/>
  <c r="F431" i="12"/>
  <c r="E432" i="12"/>
  <c r="K431" i="12"/>
  <c r="AH431" i="12"/>
  <c r="AI431" i="12"/>
  <c r="AJ431" i="12"/>
  <c r="AK431" i="12"/>
  <c r="F432" i="12"/>
  <c r="E433" i="12"/>
  <c r="K432" i="12"/>
  <c r="F433" i="12"/>
  <c r="E434" i="12"/>
  <c r="AH433" i="12"/>
  <c r="AI433" i="12"/>
  <c r="AJ433" i="12"/>
  <c r="AK433" i="12"/>
  <c r="F434" i="12"/>
  <c r="E435" i="12"/>
  <c r="G434" i="12" s="1"/>
  <c r="K434" i="12"/>
  <c r="L434" i="12"/>
  <c r="AH434" i="12"/>
  <c r="AI434" i="12"/>
  <c r="AJ434" i="12"/>
  <c r="AK434" i="12"/>
  <c r="F435" i="12"/>
  <c r="G435" i="12"/>
  <c r="K435" i="12"/>
  <c r="AH435" i="12"/>
  <c r="AI435" i="12"/>
  <c r="AJ435" i="12"/>
  <c r="AK435" i="12"/>
  <c r="E436" i="12"/>
  <c r="F436" i="12"/>
  <c r="E437" i="12"/>
  <c r="G436" i="12" s="1"/>
  <c r="AH436" i="12"/>
  <c r="AI436" i="12"/>
  <c r="AJ436" i="12"/>
  <c r="AK436" i="12"/>
  <c r="F437" i="12"/>
  <c r="G437" i="12"/>
  <c r="K437" i="12"/>
  <c r="AH437" i="12"/>
  <c r="AI437" i="12"/>
  <c r="AJ437" i="12"/>
  <c r="AK437" i="12"/>
  <c r="E438" i="12"/>
  <c r="F438" i="12"/>
  <c r="G438" i="12"/>
  <c r="K438" i="12"/>
  <c r="AH438" i="12"/>
  <c r="AI438" i="12"/>
  <c r="AJ438" i="12"/>
  <c r="AK438" i="12"/>
  <c r="E439" i="12"/>
  <c r="F439" i="12"/>
  <c r="K439" i="12"/>
  <c r="AH439" i="12"/>
  <c r="AI439" i="12"/>
  <c r="AJ439" i="12"/>
  <c r="AK439" i="12"/>
  <c r="E440" i="12"/>
  <c r="F440" i="12"/>
  <c r="E441" i="12"/>
  <c r="K440" i="12"/>
  <c r="E442" i="12"/>
  <c r="K441" i="12"/>
  <c r="AH441" i="12"/>
  <c r="AI441" i="12"/>
  <c r="AJ441" i="12"/>
  <c r="AK441" i="12"/>
  <c r="F442" i="12"/>
  <c r="E443" i="12"/>
  <c r="K442" i="12"/>
  <c r="AH442" i="12"/>
  <c r="AI442" i="12"/>
  <c r="AJ442" i="12"/>
  <c r="AK442" i="12"/>
  <c r="F443" i="12"/>
  <c r="E444" i="12"/>
  <c r="AH443" i="12"/>
  <c r="AI443" i="12"/>
  <c r="AJ443" i="12"/>
  <c r="AK443" i="12"/>
  <c r="F444" i="12"/>
  <c r="E445" i="12"/>
  <c r="AH444" i="12"/>
  <c r="AI444" i="12"/>
  <c r="AJ444" i="12"/>
  <c r="AK444" i="12"/>
  <c r="F445" i="12"/>
  <c r="E447" i="12"/>
  <c r="AH445" i="12"/>
  <c r="AI445" i="12"/>
  <c r="AJ445" i="12"/>
  <c r="AK445" i="12"/>
  <c r="E446" i="12"/>
  <c r="F446" i="12"/>
  <c r="K446" i="12"/>
  <c r="AH446" i="12"/>
  <c r="AI446" i="12"/>
  <c r="AJ446" i="12"/>
  <c r="AK446" i="12"/>
  <c r="F447" i="12"/>
  <c r="E448" i="12"/>
  <c r="K447" i="12"/>
  <c r="AH447" i="12"/>
  <c r="AI447" i="12"/>
  <c r="AJ447" i="12"/>
  <c r="AK447" i="12"/>
  <c r="F448" i="12"/>
  <c r="E449" i="12"/>
  <c r="K448" i="12"/>
  <c r="AH448" i="12"/>
  <c r="AI448" i="12"/>
  <c r="AJ448" i="12"/>
  <c r="AK448" i="12"/>
  <c r="F449" i="12"/>
  <c r="E450" i="12"/>
  <c r="G449" i="12" s="1"/>
  <c r="AH449" i="12"/>
  <c r="AI449" i="12"/>
  <c r="AJ449" i="12"/>
  <c r="AK449" i="12"/>
  <c r="F450" i="12"/>
  <c r="G450" i="12"/>
  <c r="K450" i="12"/>
  <c r="AH450" i="12"/>
  <c r="AI450" i="12"/>
  <c r="AJ450" i="12"/>
  <c r="AK450" i="12"/>
  <c r="E451" i="12"/>
  <c r="F451" i="12"/>
  <c r="G451" i="12"/>
  <c r="AH451" i="12"/>
  <c r="AI451" i="12"/>
  <c r="AJ451" i="12"/>
  <c r="AK451" i="12"/>
  <c r="E452" i="12"/>
  <c r="G452" i="12"/>
  <c r="K452" i="12"/>
  <c r="AH452" i="12"/>
  <c r="AI452" i="12"/>
  <c r="AJ452" i="12"/>
  <c r="AK452" i="12"/>
  <c r="E453" i="12"/>
  <c r="F453" i="12"/>
  <c r="E454" i="12"/>
  <c r="E455" i="12"/>
  <c r="K454" i="12"/>
  <c r="AH454" i="12"/>
  <c r="AI454" i="12"/>
  <c r="AJ454" i="12"/>
  <c r="AK454" i="12"/>
  <c r="F455" i="12"/>
  <c r="E456" i="12"/>
  <c r="K455" i="12"/>
  <c r="E457" i="12"/>
  <c r="K456" i="12"/>
  <c r="AH456" i="12"/>
  <c r="AI456" i="12"/>
  <c r="AJ456" i="12"/>
  <c r="AK456" i="12"/>
  <c r="F457" i="12"/>
  <c r="E458" i="12"/>
  <c r="AH457" i="12"/>
  <c r="AI457" i="12"/>
  <c r="AJ457" i="12"/>
  <c r="AK457" i="12"/>
  <c r="F458" i="12"/>
  <c r="G458" i="12"/>
  <c r="AH458" i="12"/>
  <c r="AI458" i="12"/>
  <c r="AJ458" i="12"/>
  <c r="AK458" i="12"/>
  <c r="E459" i="12"/>
  <c r="F459" i="12"/>
  <c r="G459" i="12"/>
  <c r="K459" i="12"/>
  <c r="L459" i="12"/>
  <c r="AH459" i="12"/>
  <c r="AI459" i="12"/>
  <c r="AJ459" i="12"/>
  <c r="AK459" i="12"/>
  <c r="E460" i="12"/>
  <c r="F460" i="12"/>
  <c r="G460" i="12"/>
  <c r="K460" i="12"/>
  <c r="AH460" i="12"/>
  <c r="AI460" i="12"/>
  <c r="AJ460" i="12"/>
  <c r="AK460" i="12"/>
  <c r="E461" i="12"/>
  <c r="G461" i="12"/>
  <c r="AH461" i="12"/>
  <c r="AI461" i="12"/>
  <c r="AJ461" i="12"/>
  <c r="AK461" i="12"/>
  <c r="E462" i="12"/>
  <c r="E463" i="12"/>
  <c r="AJ462" i="12"/>
  <c r="E464" i="12"/>
  <c r="K463" i="12"/>
  <c r="L463" i="12"/>
  <c r="AI463" i="12"/>
  <c r="AJ463" i="12"/>
  <c r="AK463" i="12"/>
  <c r="E465" i="12"/>
  <c r="K464" i="12"/>
  <c r="L464" i="12"/>
  <c r="E466" i="12"/>
  <c r="E467" i="12"/>
  <c r="K466" i="12"/>
  <c r="L466" i="12"/>
  <c r="E468" i="12"/>
  <c r="K467" i="12"/>
  <c r="E469" i="12"/>
  <c r="K468" i="12"/>
  <c r="E471" i="12"/>
  <c r="K469" i="12"/>
  <c r="E470" i="12"/>
  <c r="G470" i="12"/>
  <c r="K470" i="12"/>
  <c r="F471" i="12"/>
  <c r="E472" i="12"/>
  <c r="K471" i="12"/>
  <c r="L471" i="12"/>
  <c r="E473" i="12"/>
  <c r="G546" i="12" s="1"/>
  <c r="K472" i="12"/>
  <c r="U472" i="12"/>
  <c r="V472" i="12"/>
  <c r="W473" i="12"/>
  <c r="W474" i="12"/>
  <c r="W475" i="12"/>
  <c r="W476" i="12"/>
  <c r="Y472" i="12"/>
  <c r="AA472" i="12"/>
  <c r="AH472" i="12" s="1"/>
  <c r="AB472" i="12"/>
  <c r="AC472" i="12"/>
  <c r="AI472" i="12" s="1"/>
  <c r="AD472" i="12"/>
  <c r="AE472" i="12"/>
  <c r="AJ472" i="12"/>
  <c r="AF472" i="12"/>
  <c r="AG472" i="12"/>
  <c r="AK472" i="12" s="1"/>
  <c r="E474" i="12"/>
  <c r="G547" i="12" s="1"/>
  <c r="K473" i="12"/>
  <c r="AH473" i="12"/>
  <c r="AI473" i="12"/>
  <c r="AJ473" i="12"/>
  <c r="AK473" i="12"/>
  <c r="F474" i="12"/>
  <c r="E475" i="12"/>
  <c r="G474" i="12" s="1"/>
  <c r="AH474" i="12"/>
  <c r="AI474" i="12"/>
  <c r="AJ474" i="12"/>
  <c r="AK474" i="12"/>
  <c r="F475" i="12"/>
  <c r="G475" i="12"/>
  <c r="K475" i="12"/>
  <c r="AH475" i="12"/>
  <c r="AI475" i="12"/>
  <c r="AJ475" i="12"/>
  <c r="AK475" i="12"/>
  <c r="E476" i="12"/>
  <c r="G549" i="12" s="1"/>
  <c r="F476" i="12"/>
  <c r="E477" i="12"/>
  <c r="G550" i="12" s="1"/>
  <c r="K476" i="12"/>
  <c r="AH476" i="12"/>
  <c r="AI476" i="12"/>
  <c r="AJ476" i="12"/>
  <c r="AK476" i="12"/>
  <c r="F477" i="12"/>
  <c r="E478" i="12"/>
  <c r="G551" i="12" s="1"/>
  <c r="U477" i="12"/>
  <c r="V477" i="12"/>
  <c r="W479" i="12"/>
  <c r="W480" i="12"/>
  <c r="W481" i="12"/>
  <c r="W478" i="12"/>
  <c r="Y477" i="12"/>
  <c r="AA477" i="12"/>
  <c r="AH477" i="12" s="1"/>
  <c r="AB477" i="12"/>
  <c r="AC477" i="12"/>
  <c r="AI477" i="12" s="1"/>
  <c r="AD477" i="12"/>
  <c r="AE477" i="12"/>
  <c r="AJ477" i="12" s="1"/>
  <c r="AF477" i="12"/>
  <c r="AG477" i="12"/>
  <c r="AK477" i="12" s="1"/>
  <c r="F478" i="12"/>
  <c r="E479" i="12"/>
  <c r="K478" i="12"/>
  <c r="AH478" i="12"/>
  <c r="AI478" i="12"/>
  <c r="AJ478" i="12"/>
  <c r="AK478" i="12"/>
  <c r="F479" i="12"/>
  <c r="E480" i="12"/>
  <c r="K479" i="12"/>
  <c r="AH479" i="12"/>
  <c r="AI479" i="12"/>
  <c r="AJ479" i="12"/>
  <c r="AK479" i="12"/>
  <c r="F480" i="12"/>
  <c r="E481" i="12"/>
  <c r="G554" i="12" s="1"/>
  <c r="K480" i="12"/>
  <c r="AH480" i="12"/>
  <c r="AI480" i="12"/>
  <c r="AJ480" i="12"/>
  <c r="AK480" i="12"/>
  <c r="F481" i="12"/>
  <c r="E482" i="12"/>
  <c r="G555" i="12" s="1"/>
  <c r="K481" i="12"/>
  <c r="AH481" i="12"/>
  <c r="AI481" i="12"/>
  <c r="AJ481" i="12"/>
  <c r="AK481" i="12"/>
  <c r="F482" i="12"/>
  <c r="E483" i="12"/>
  <c r="K482" i="12"/>
  <c r="U531" i="12"/>
  <c r="U523" i="12"/>
  <c r="U509" i="12"/>
  <c r="U495" i="12"/>
  <c r="U486" i="12"/>
  <c r="V531" i="12"/>
  <c r="V523" i="12"/>
  <c r="V509" i="12"/>
  <c r="V495" i="12"/>
  <c r="V486" i="12"/>
  <c r="W536" i="12"/>
  <c r="W537" i="12"/>
  <c r="W538" i="12"/>
  <c r="W539" i="12"/>
  <c r="W540" i="12"/>
  <c r="W541" i="12"/>
  <c r="W532" i="12"/>
  <c r="W533" i="12"/>
  <c r="W534" i="12"/>
  <c r="W535" i="12"/>
  <c r="W522" i="12"/>
  <c r="W524" i="12"/>
  <c r="W525" i="12"/>
  <c r="W526" i="12"/>
  <c r="W527" i="12"/>
  <c r="W528" i="12"/>
  <c r="W529" i="12"/>
  <c r="W530" i="12"/>
  <c r="W508" i="12"/>
  <c r="W510" i="12"/>
  <c r="W511" i="12"/>
  <c r="W512" i="12"/>
  <c r="W513" i="12"/>
  <c r="W514" i="12"/>
  <c r="W515" i="12"/>
  <c r="W516" i="12"/>
  <c r="W517" i="12"/>
  <c r="W518" i="12"/>
  <c r="W519" i="12"/>
  <c r="W520" i="12"/>
  <c r="W521" i="12"/>
  <c r="W496" i="12"/>
  <c r="W497" i="12"/>
  <c r="W498" i="12"/>
  <c r="W499" i="12"/>
  <c r="W500" i="12"/>
  <c r="W501" i="12"/>
  <c r="W502" i="12"/>
  <c r="W503" i="12"/>
  <c r="W504" i="12"/>
  <c r="W505" i="12"/>
  <c r="W506" i="12"/>
  <c r="W507" i="12"/>
  <c r="W487" i="12"/>
  <c r="W488" i="12"/>
  <c r="W489" i="12"/>
  <c r="W490" i="12"/>
  <c r="W491" i="12"/>
  <c r="W492" i="12"/>
  <c r="W493" i="12"/>
  <c r="W494" i="12"/>
  <c r="Y531" i="12"/>
  <c r="Y523" i="12"/>
  <c r="Y509" i="12"/>
  <c r="Y495" i="12"/>
  <c r="Y486" i="12"/>
  <c r="AA531" i="12"/>
  <c r="AH531" i="12" s="1"/>
  <c r="AA523" i="12"/>
  <c r="AH523" i="12" s="1"/>
  <c r="AA509" i="12"/>
  <c r="AH509" i="12" s="1"/>
  <c r="AA495" i="12"/>
  <c r="AH495" i="12" s="1"/>
  <c r="AA486" i="12"/>
  <c r="AH486" i="12" s="1"/>
  <c r="AB531" i="12"/>
  <c r="AB523" i="12"/>
  <c r="AB509" i="12"/>
  <c r="AB495" i="12"/>
  <c r="AB486" i="12"/>
  <c r="AC531" i="12"/>
  <c r="AC523" i="12"/>
  <c r="AI523" i="12" s="1"/>
  <c r="AC509" i="12"/>
  <c r="AC495" i="12"/>
  <c r="AI495" i="12" s="1"/>
  <c r="AC486" i="12"/>
  <c r="AD531" i="12"/>
  <c r="AD523" i="12"/>
  <c r="AD509" i="12"/>
  <c r="AD495" i="12"/>
  <c r="AD486" i="12"/>
  <c r="AE531" i="12"/>
  <c r="AJ531" i="12" s="1"/>
  <c r="AE523" i="12"/>
  <c r="AJ523" i="12" s="1"/>
  <c r="AE509" i="12"/>
  <c r="AJ509" i="12" s="1"/>
  <c r="AE495" i="12"/>
  <c r="AE486" i="12"/>
  <c r="AJ486" i="12" s="1"/>
  <c r="AF531" i="12"/>
  <c r="AF523" i="12"/>
  <c r="AF509" i="12"/>
  <c r="AF495" i="12"/>
  <c r="AF486" i="12"/>
  <c r="AF482" i="12" s="1"/>
  <c r="AG531" i="12"/>
  <c r="AK531" i="12" s="1"/>
  <c r="AG523" i="12"/>
  <c r="AK523" i="12" s="1"/>
  <c r="AG509" i="12"/>
  <c r="AK509" i="12"/>
  <c r="AG495" i="12"/>
  <c r="AK495" i="12" s="1"/>
  <c r="AG486" i="12"/>
  <c r="AK486" i="12" s="1"/>
  <c r="G483" i="12"/>
  <c r="K483" i="12"/>
  <c r="AH483" i="12"/>
  <c r="AI483" i="12"/>
  <c r="AJ483" i="12"/>
  <c r="AK483" i="12"/>
  <c r="E484" i="12"/>
  <c r="G557" i="12" s="1"/>
  <c r="F484" i="12"/>
  <c r="G484" i="12"/>
  <c r="K484" i="12"/>
  <c r="AH484" i="12"/>
  <c r="AI484" i="12"/>
  <c r="AJ484" i="12"/>
  <c r="AK484" i="12"/>
  <c r="E485" i="12"/>
  <c r="G558" i="12" s="1"/>
  <c r="F485" i="12"/>
  <c r="G485" i="12"/>
  <c r="K485" i="12"/>
  <c r="AH485" i="12"/>
  <c r="AI485" i="12"/>
  <c r="AJ485" i="12"/>
  <c r="AK485" i="12"/>
  <c r="E486" i="12"/>
  <c r="G559" i="12" s="1"/>
  <c r="F486" i="12"/>
  <c r="E487" i="12"/>
  <c r="K486" i="12"/>
  <c r="F487" i="12"/>
  <c r="E488" i="12"/>
  <c r="G561" i="12" s="1"/>
  <c r="K487" i="12"/>
  <c r="AH487" i="12"/>
  <c r="AI487" i="12"/>
  <c r="AJ487" i="12"/>
  <c r="AK487" i="12"/>
  <c r="F488" i="12"/>
  <c r="E489" i="12"/>
  <c r="K488" i="12"/>
  <c r="AH488" i="12"/>
  <c r="AI488" i="12"/>
  <c r="AJ488" i="12"/>
  <c r="AK488" i="12"/>
  <c r="F489" i="12"/>
  <c r="E490" i="12"/>
  <c r="G563" i="12" s="1"/>
  <c r="AH489" i="12"/>
  <c r="AI489" i="12"/>
  <c r="AJ489" i="12"/>
  <c r="AK489" i="12"/>
  <c r="F490" i="12"/>
  <c r="E491" i="12"/>
  <c r="AH490" i="12"/>
  <c r="AI490" i="12"/>
  <c r="AJ490" i="12"/>
  <c r="AK490" i="12"/>
  <c r="F491" i="12"/>
  <c r="E492" i="12"/>
  <c r="G565" i="12" s="1"/>
  <c r="AH491" i="12"/>
  <c r="AI491" i="12"/>
  <c r="AJ491" i="12"/>
  <c r="AK491" i="12"/>
  <c r="F492" i="12"/>
  <c r="E493" i="12"/>
  <c r="G492" i="12" s="1"/>
  <c r="AH492" i="12"/>
  <c r="AI492" i="12"/>
  <c r="AJ492" i="12"/>
  <c r="AK492" i="12"/>
  <c r="F493" i="12"/>
  <c r="AH493" i="12"/>
  <c r="AI493" i="12"/>
  <c r="AJ493" i="12"/>
  <c r="AK493" i="12"/>
  <c r="E494" i="12"/>
  <c r="F494" i="12"/>
  <c r="E495" i="12"/>
  <c r="G566" i="12" s="1"/>
  <c r="K494" i="12"/>
  <c r="AH494" i="12"/>
  <c r="AI494" i="12"/>
  <c r="AJ494" i="12"/>
  <c r="AK494" i="12"/>
  <c r="F495" i="12"/>
  <c r="E496" i="12"/>
  <c r="G567" i="12" s="1"/>
  <c r="K495" i="12"/>
  <c r="F496" i="12"/>
  <c r="E497" i="12"/>
  <c r="G568" i="12" s="1"/>
  <c r="AH496" i="12"/>
  <c r="AI496" i="12"/>
  <c r="AJ496" i="12"/>
  <c r="AK496" i="12"/>
  <c r="F497" i="12"/>
  <c r="E498" i="12"/>
  <c r="G569" i="12" s="1"/>
  <c r="K497" i="12"/>
  <c r="AH497" i="12"/>
  <c r="AI497" i="12"/>
  <c r="AJ497" i="12"/>
  <c r="AK497" i="12"/>
  <c r="F498" i="12"/>
  <c r="E499" i="12"/>
  <c r="G570" i="12" s="1"/>
  <c r="K498" i="12"/>
  <c r="AH498" i="12"/>
  <c r="AI498" i="12"/>
  <c r="AJ498" i="12"/>
  <c r="AK498" i="12"/>
  <c r="F499" i="12"/>
  <c r="E500" i="12"/>
  <c r="G571" i="12" s="1"/>
  <c r="K499" i="12"/>
  <c r="AH499" i="12"/>
  <c r="AI499" i="12"/>
  <c r="AJ499" i="12"/>
  <c r="AK499" i="12"/>
  <c r="F500" i="12"/>
  <c r="E501" i="12"/>
  <c r="K500" i="12"/>
  <c r="AH500" i="12"/>
  <c r="AI500" i="12"/>
  <c r="AJ500" i="12"/>
  <c r="AK500" i="12"/>
  <c r="F501" i="12"/>
  <c r="E502" i="12"/>
  <c r="G573" i="12" s="1"/>
  <c r="AH501" i="12"/>
  <c r="AI501" i="12"/>
  <c r="AJ501" i="12"/>
  <c r="AK501" i="12"/>
  <c r="F502" i="12"/>
  <c r="E503" i="12"/>
  <c r="AH502" i="12"/>
  <c r="AI502" i="12"/>
  <c r="AJ502" i="12"/>
  <c r="AK502" i="12"/>
  <c r="F503" i="12"/>
  <c r="E506" i="12"/>
  <c r="G505" i="12" s="1"/>
  <c r="K503" i="12"/>
  <c r="AH503" i="12"/>
  <c r="AI503" i="12"/>
  <c r="AJ503" i="12"/>
  <c r="AK503" i="12"/>
  <c r="E504" i="12"/>
  <c r="G574" i="12" s="1"/>
  <c r="F504" i="12"/>
  <c r="K504" i="12"/>
  <c r="AH504" i="12"/>
  <c r="AI504" i="12"/>
  <c r="AJ504" i="12"/>
  <c r="AK504" i="12"/>
  <c r="E505" i="12"/>
  <c r="F505" i="12"/>
  <c r="K505" i="12"/>
  <c r="AH505" i="12"/>
  <c r="AI505" i="12"/>
  <c r="AJ505" i="12"/>
  <c r="AK505" i="12"/>
  <c r="F506" i="12"/>
  <c r="G506" i="12"/>
  <c r="K506" i="12"/>
  <c r="AH506" i="12"/>
  <c r="AI506" i="12"/>
  <c r="AJ506" i="12"/>
  <c r="AK506" i="12"/>
  <c r="E507" i="12"/>
  <c r="F507" i="12"/>
  <c r="G507" i="12"/>
  <c r="K507" i="12"/>
  <c r="AH507" i="12"/>
  <c r="AI507" i="12"/>
  <c r="AJ507" i="12"/>
  <c r="AK507" i="12"/>
  <c r="E508" i="12"/>
  <c r="K508" i="12"/>
  <c r="AH508" i="12"/>
  <c r="AI508" i="12"/>
  <c r="AJ508" i="12"/>
  <c r="AK508" i="12"/>
  <c r="K509" i="12"/>
  <c r="E511" i="12"/>
  <c r="G510" i="12" s="1"/>
  <c r="K510" i="12"/>
  <c r="AH510" i="12"/>
  <c r="AI510" i="12"/>
  <c r="AJ510" i="12"/>
  <c r="AK510" i="12"/>
  <c r="F511" i="12"/>
  <c r="E512" i="12"/>
  <c r="K511" i="12"/>
  <c r="AH511" i="12"/>
  <c r="AI511" i="12"/>
  <c r="AJ511" i="12"/>
  <c r="AK511" i="12"/>
  <c r="F512" i="12"/>
  <c r="E513" i="12"/>
  <c r="G582" i="12" s="1"/>
  <c r="K512" i="12"/>
  <c r="AH512" i="12"/>
  <c r="AI512" i="12"/>
  <c r="AJ512" i="12"/>
  <c r="AK512" i="12"/>
  <c r="F513" i="12"/>
  <c r="E520" i="12"/>
  <c r="G519" i="12" s="1"/>
  <c r="K513" i="12"/>
  <c r="AH513" i="12"/>
  <c r="AI513" i="12"/>
  <c r="AJ513" i="12"/>
  <c r="AK513" i="12"/>
  <c r="E514" i="12"/>
  <c r="G583" i="12" s="1"/>
  <c r="F514" i="12"/>
  <c r="K514" i="12"/>
  <c r="AH514" i="12"/>
  <c r="AI514" i="12"/>
  <c r="AJ514" i="12"/>
  <c r="AK514" i="12"/>
  <c r="E515" i="12"/>
  <c r="F515" i="12"/>
  <c r="K515" i="12"/>
  <c r="AH515" i="12"/>
  <c r="AI515" i="12"/>
  <c r="AJ515" i="12"/>
  <c r="AK515" i="12"/>
  <c r="E516" i="12"/>
  <c r="G585" i="12" s="1"/>
  <c r="F516" i="12"/>
  <c r="K516" i="12"/>
  <c r="AH516" i="12"/>
  <c r="AI516" i="12"/>
  <c r="AJ516" i="12"/>
  <c r="AK516" i="12"/>
  <c r="E517" i="12"/>
  <c r="G586" i="12" s="1"/>
  <c r="F517" i="12"/>
  <c r="AH517" i="12"/>
  <c r="AI517" i="12"/>
  <c r="AJ517" i="12"/>
  <c r="AK517" i="12"/>
  <c r="E518" i="12"/>
  <c r="G587" i="12" s="1"/>
  <c r="F518" i="12"/>
  <c r="K518" i="12"/>
  <c r="AH518" i="12"/>
  <c r="AI518" i="12"/>
  <c r="AJ518" i="12"/>
  <c r="AK518" i="12"/>
  <c r="E519" i="12"/>
  <c r="G588" i="12" s="1"/>
  <c r="F519" i="12"/>
  <c r="K519" i="12"/>
  <c r="AH519" i="12"/>
  <c r="AI519" i="12"/>
  <c r="AJ519" i="12"/>
  <c r="AK519" i="12"/>
  <c r="F520" i="12"/>
  <c r="G520" i="12"/>
  <c r="K520" i="12"/>
  <c r="AH520" i="12"/>
  <c r="AI520" i="12"/>
  <c r="AJ520" i="12"/>
  <c r="AK520" i="12"/>
  <c r="E521" i="12"/>
  <c r="G590" i="12" s="1"/>
  <c r="F521" i="12"/>
  <c r="G521" i="12"/>
  <c r="K521" i="12"/>
  <c r="L521" i="12"/>
  <c r="AH521" i="12"/>
  <c r="AI521" i="12"/>
  <c r="AJ521" i="12"/>
  <c r="AK521" i="12"/>
  <c r="K522" i="12"/>
  <c r="L522" i="12"/>
  <c r="AH522" i="12"/>
  <c r="AI522" i="12"/>
  <c r="AJ522" i="12"/>
  <c r="AK522" i="12"/>
  <c r="K523" i="12"/>
  <c r="E525" i="12"/>
  <c r="G594" i="12" s="1"/>
  <c r="K524" i="12"/>
  <c r="AH524" i="12"/>
  <c r="AI524" i="12"/>
  <c r="AJ524" i="12"/>
  <c r="AK524" i="12"/>
  <c r="F525" i="12"/>
  <c r="E526" i="12"/>
  <c r="K525" i="12"/>
  <c r="AH525" i="12"/>
  <c r="AI525" i="12"/>
  <c r="AJ525" i="12"/>
  <c r="AK525" i="12"/>
  <c r="F526" i="12"/>
  <c r="E527" i="12"/>
  <c r="G596" i="12" s="1"/>
  <c r="K526" i="12"/>
  <c r="AH526" i="12"/>
  <c r="AI526" i="12"/>
  <c r="AJ526" i="12"/>
  <c r="AK526" i="12"/>
  <c r="F527" i="12"/>
  <c r="E528" i="12"/>
  <c r="K527" i="12"/>
  <c r="AH527" i="12"/>
  <c r="AI527" i="12"/>
  <c r="AJ527" i="12"/>
  <c r="AK527" i="12"/>
  <c r="F528" i="12"/>
  <c r="E529" i="12"/>
  <c r="G598" i="12" s="1"/>
  <c r="K528" i="12"/>
  <c r="AH528" i="12"/>
  <c r="AI528" i="12"/>
  <c r="AJ528" i="12"/>
  <c r="AK528" i="12"/>
  <c r="F529" i="12"/>
  <c r="G529" i="12"/>
  <c r="K529" i="12"/>
  <c r="AH529" i="12"/>
  <c r="AI529" i="12"/>
  <c r="AJ529" i="12"/>
  <c r="AK529" i="12"/>
  <c r="E530" i="12"/>
  <c r="G530" i="12" s="1"/>
  <c r="F530" i="12"/>
  <c r="K530" i="12"/>
  <c r="AH530" i="12"/>
  <c r="AI530" i="12"/>
  <c r="AJ530" i="12"/>
  <c r="AK530" i="12"/>
  <c r="K531" i="12"/>
  <c r="E533" i="12"/>
  <c r="G661" i="12" s="1"/>
  <c r="K532" i="12"/>
  <c r="L532" i="12"/>
  <c r="AH532" i="12"/>
  <c r="AI532" i="12"/>
  <c r="AJ532" i="12"/>
  <c r="AK532" i="12"/>
  <c r="F533" i="12"/>
  <c r="E534" i="12"/>
  <c r="AH533" i="12"/>
  <c r="AI533" i="12"/>
  <c r="AJ533" i="12"/>
  <c r="AK533" i="12"/>
  <c r="F534" i="12"/>
  <c r="G534" i="12"/>
  <c r="K534" i="12"/>
  <c r="AH534" i="12"/>
  <c r="AI534" i="12"/>
  <c r="AJ534" i="12"/>
  <c r="AK534" i="12"/>
  <c r="E535" i="12"/>
  <c r="G604" i="12" s="1"/>
  <c r="F535" i="12"/>
  <c r="G535" i="12"/>
  <c r="K535" i="12"/>
  <c r="AH535" i="12"/>
  <c r="AI535" i="12"/>
  <c r="AJ535" i="12"/>
  <c r="AK535" i="12"/>
  <c r="K536" i="12"/>
  <c r="AH536" i="12"/>
  <c r="AI536" i="12"/>
  <c r="AJ536" i="12"/>
  <c r="AK536" i="12"/>
  <c r="K537" i="12"/>
  <c r="AH537" i="12"/>
  <c r="AI537" i="12"/>
  <c r="AJ537" i="12"/>
  <c r="AK537" i="12"/>
  <c r="K538" i="12"/>
  <c r="AH538" i="12"/>
  <c r="AI538" i="12"/>
  <c r="AJ538" i="12"/>
  <c r="AK538" i="12"/>
  <c r="K539" i="12"/>
  <c r="AH539" i="12"/>
  <c r="AI539" i="12"/>
  <c r="AJ539" i="12"/>
  <c r="AK539" i="12"/>
  <c r="K540" i="12"/>
  <c r="AH540" i="12"/>
  <c r="AI540" i="12"/>
  <c r="AJ540" i="12"/>
  <c r="AK540" i="12"/>
  <c r="K541" i="12"/>
  <c r="AH541" i="12"/>
  <c r="AI541" i="12"/>
  <c r="AJ541" i="12"/>
  <c r="AK541" i="12"/>
  <c r="K542" i="12"/>
  <c r="W542" i="12"/>
  <c r="AH542" i="12"/>
  <c r="AI542" i="12"/>
  <c r="AJ542" i="12"/>
  <c r="AK542" i="12"/>
  <c r="K543" i="12"/>
  <c r="W543" i="12"/>
  <c r="AH543" i="12"/>
  <c r="AI543" i="12"/>
  <c r="AJ543" i="12"/>
  <c r="AK543" i="12"/>
  <c r="B64" i="5"/>
  <c r="C64" i="5"/>
  <c r="AE163" i="12"/>
  <c r="AJ163" i="12" s="1"/>
  <c r="G110" i="14"/>
  <c r="G112" i="14"/>
  <c r="G113" i="14"/>
  <c r="L73" i="14"/>
  <c r="D19" i="14"/>
  <c r="D92" i="14" s="1"/>
  <c r="G149" i="9"/>
  <c r="G155" i="9"/>
  <c r="G151" i="9"/>
  <c r="G168" i="9"/>
  <c r="G167" i="9"/>
  <c r="G157" i="9"/>
  <c r="G261" i="9"/>
  <c r="G150" i="9"/>
  <c r="G134" i="9"/>
  <c r="G135" i="9"/>
  <c r="L506" i="12"/>
  <c r="L417" i="12"/>
  <c r="L409" i="12"/>
  <c r="L327" i="12"/>
  <c r="L291" i="12"/>
  <c r="L113" i="12"/>
  <c r="L109" i="12"/>
  <c r="L478" i="12"/>
  <c r="L429" i="12"/>
  <c r="L238" i="12"/>
  <c r="L450" i="12"/>
  <c r="L269" i="12"/>
  <c r="L267" i="12"/>
  <c r="L33" i="12"/>
  <c r="L479" i="12"/>
  <c r="L447" i="12"/>
  <c r="L418" i="12"/>
  <c r="L404" i="12"/>
  <c r="L332" i="12"/>
  <c r="L278" i="12"/>
  <c r="L277" i="12"/>
  <c r="L275" i="12"/>
  <c r="L273" i="12"/>
  <c r="L263" i="12"/>
  <c r="L252" i="12"/>
  <c r="L40" i="12"/>
  <c r="L50" i="12"/>
  <c r="L54" i="12"/>
  <c r="L83" i="12"/>
  <c r="L84" i="12"/>
  <c r="L94" i="12"/>
  <c r="L27" i="12"/>
  <c r="L32" i="12"/>
  <c r="L35" i="12"/>
  <c r="L47" i="12"/>
  <c r="L62" i="12"/>
  <c r="L67" i="12"/>
  <c r="L106" i="12"/>
  <c r="L24" i="12"/>
  <c r="L53" i="12"/>
  <c r="L70" i="12"/>
  <c r="L21" i="12"/>
  <c r="L23" i="12"/>
  <c r="L42" i="12"/>
  <c r="L57" i="12"/>
  <c r="L58" i="12"/>
  <c r="L87" i="12"/>
  <c r="L92" i="12"/>
  <c r="L25" i="12"/>
  <c r="L69" i="12"/>
  <c r="L72" i="12"/>
  <c r="L80" i="12"/>
  <c r="L112" i="12"/>
  <c r="L125" i="12"/>
  <c r="L132" i="12"/>
  <c r="L160" i="12"/>
  <c r="L170" i="12"/>
  <c r="L224" i="12"/>
  <c r="L232" i="12"/>
  <c r="L250" i="12"/>
  <c r="L22" i="12"/>
  <c r="L51" i="12"/>
  <c r="L66" i="12"/>
  <c r="L68" i="12"/>
  <c r="L96" i="12"/>
  <c r="L100" i="12"/>
  <c r="L118" i="12"/>
  <c r="L120" i="12"/>
  <c r="L122" i="12"/>
  <c r="L123" i="12"/>
  <c r="L148" i="12"/>
  <c r="L159" i="12"/>
  <c r="L164" i="12"/>
  <c r="L178" i="12"/>
  <c r="L218" i="12"/>
  <c r="L220" i="12"/>
  <c r="L222" i="12"/>
  <c r="L237" i="12"/>
  <c r="L245" i="12"/>
  <c r="L79" i="12"/>
  <c r="L131" i="12"/>
  <c r="L136" i="12"/>
  <c r="L155" i="12"/>
  <c r="L156" i="12"/>
  <c r="L158" i="12"/>
  <c r="L177" i="12"/>
  <c r="L214" i="12"/>
  <c r="L230" i="12"/>
  <c r="L48" i="12"/>
  <c r="L64" i="12"/>
  <c r="L76" i="12"/>
  <c r="L88" i="12"/>
  <c r="L95" i="12"/>
  <c r="L115" i="12"/>
  <c r="L134" i="12"/>
  <c r="L139" i="12"/>
  <c r="L151" i="12"/>
  <c r="L174" i="12"/>
  <c r="L211" i="12"/>
  <c r="L216" i="12"/>
  <c r="L97" i="12"/>
  <c r="L103" i="12"/>
  <c r="L145" i="12"/>
  <c r="L181" i="12"/>
  <c r="L189" i="12"/>
  <c r="L208" i="12"/>
  <c r="L236" i="12"/>
  <c r="L246" i="12"/>
  <c r="L311" i="12"/>
  <c r="L314" i="12"/>
  <c r="L322" i="12"/>
  <c r="L337" i="12"/>
  <c r="L349" i="12"/>
  <c r="L52" i="12"/>
  <c r="L133" i="12"/>
  <c r="L193" i="12"/>
  <c r="L194" i="12"/>
  <c r="L195" i="12"/>
  <c r="L198" i="12"/>
  <c r="L199" i="12"/>
  <c r="L201" i="12"/>
  <c r="L203" i="12"/>
  <c r="L205" i="12"/>
  <c r="L206" i="12"/>
  <c r="L239" i="12"/>
  <c r="L258" i="12"/>
  <c r="L260" i="12"/>
  <c r="L308" i="12"/>
  <c r="L309" i="12"/>
  <c r="L321" i="12"/>
  <c r="L345" i="12"/>
  <c r="L354" i="12"/>
  <c r="L361" i="12"/>
  <c r="L36" i="12"/>
  <c r="L111" i="12"/>
  <c r="L114" i="12"/>
  <c r="L144" i="12"/>
  <c r="L175" i="12"/>
  <c r="L180" i="12"/>
  <c r="L188" i="12"/>
  <c r="L235" i="12"/>
  <c r="L242" i="12"/>
  <c r="L259" i="12"/>
  <c r="L285" i="12"/>
  <c r="L288" i="12"/>
  <c r="L295" i="12"/>
  <c r="L298" i="12"/>
  <c r="L299" i="12"/>
  <c r="L301" i="12"/>
  <c r="L302" i="12"/>
  <c r="L303" i="12"/>
  <c r="L110" i="12"/>
  <c r="L128" i="12"/>
  <c r="L129" i="12"/>
  <c r="L179" i="12"/>
  <c r="L183" i="12"/>
  <c r="L187" i="12"/>
  <c r="L212" i="12"/>
  <c r="L227" i="12"/>
  <c r="L256" i="12"/>
  <c r="L318" i="12"/>
  <c r="L326" i="12"/>
  <c r="L334" i="12"/>
  <c r="L359" i="12"/>
  <c r="L90" i="12"/>
  <c r="L182" i="12"/>
  <c r="L244" i="12"/>
  <c r="L261" i="12"/>
  <c r="L266" i="12"/>
  <c r="L293" i="12"/>
  <c r="L297" i="12"/>
  <c r="L317" i="12"/>
  <c r="L336" i="12"/>
  <c r="L348" i="12"/>
  <c r="L353" i="12"/>
  <c r="L362" i="12"/>
  <c r="L398" i="12"/>
  <c r="L399" i="12"/>
  <c r="L416" i="12"/>
  <c r="L420" i="12"/>
  <c r="L424" i="12"/>
  <c r="L432" i="12"/>
  <c r="L436" i="12"/>
  <c r="L439" i="12"/>
  <c r="L481" i="12"/>
  <c r="L489" i="12"/>
  <c r="L498" i="12"/>
  <c r="L517" i="12"/>
  <c r="L528" i="12"/>
  <c r="L516" i="12"/>
  <c r="L146" i="12"/>
  <c r="L172" i="12"/>
  <c r="L217" i="12"/>
  <c r="L264" i="12"/>
  <c r="L316" i="12"/>
  <c r="L328" i="12"/>
  <c r="L357" i="12"/>
  <c r="L383" i="12"/>
  <c r="L390" i="12"/>
  <c r="L394" i="12"/>
  <c r="L395" i="12"/>
  <c r="L396" i="12"/>
  <c r="L411" i="12"/>
  <c r="L435" i="12"/>
  <c r="L445" i="12"/>
  <c r="L477" i="12"/>
  <c r="L488" i="12"/>
  <c r="L497" i="12"/>
  <c r="L153" i="12"/>
  <c r="L241" i="12"/>
  <c r="L255" i="12"/>
  <c r="L281" i="12"/>
  <c r="L282" i="12"/>
  <c r="L284" i="12"/>
  <c r="L296" i="12"/>
  <c r="L320" i="12"/>
  <c r="L323" i="12"/>
  <c r="L338" i="12"/>
  <c r="L347" i="12"/>
  <c r="L352" i="12"/>
  <c r="L377" i="12"/>
  <c r="L380" i="12"/>
  <c r="L381" i="12"/>
  <c r="L384" i="12"/>
  <c r="L385" i="12"/>
  <c r="L386" i="12"/>
  <c r="L388" i="12"/>
  <c r="L389" i="12"/>
  <c r="L391" i="12"/>
  <c r="L392" i="12"/>
  <c r="L410" i="12"/>
  <c r="L415" i="12"/>
  <c r="L419" i="12"/>
  <c r="L423" i="12"/>
  <c r="L427" i="12"/>
  <c r="L431" i="12"/>
  <c r="L444" i="12"/>
  <c r="L480" i="12"/>
  <c r="L483" i="12"/>
  <c r="L484" i="12"/>
  <c r="L485" i="12"/>
  <c r="L487" i="12"/>
  <c r="L496" i="12"/>
  <c r="L504" i="12"/>
  <c r="L515" i="12"/>
  <c r="L526" i="12"/>
  <c r="L534" i="12"/>
  <c r="L535" i="12"/>
  <c r="L536" i="12"/>
  <c r="L537" i="12"/>
  <c r="L538" i="12"/>
  <c r="L539" i="12"/>
  <c r="L540" i="12"/>
  <c r="L541" i="12"/>
  <c r="L542" i="12"/>
  <c r="L543" i="12"/>
  <c r="L45" i="12"/>
  <c r="L55" i="12"/>
  <c r="L102" i="12"/>
  <c r="L127" i="12"/>
  <c r="L165" i="12"/>
  <c r="L167" i="12"/>
  <c r="L226" i="12"/>
  <c r="L243" i="12"/>
  <c r="L283" i="12"/>
  <c r="L533" i="12"/>
  <c r="L503" i="12"/>
  <c r="L408" i="12"/>
  <c r="L402" i="12"/>
  <c r="L257" i="12"/>
  <c r="L510" i="12"/>
  <c r="L446" i="12"/>
  <c r="L437" i="12"/>
  <c r="L403" i="12"/>
  <c r="L262" i="12"/>
  <c r="L518" i="12"/>
  <c r="L499" i="12"/>
  <c r="L476" i="12"/>
  <c r="L306" i="12"/>
  <c r="L305" i="12"/>
  <c r="L247" i="12"/>
  <c r="L163" i="12"/>
  <c r="L162" i="12"/>
  <c r="L530" i="12"/>
  <c r="L529" i="12"/>
  <c r="L519" i="12"/>
  <c r="L512" i="12"/>
  <c r="L508" i="12"/>
  <c r="L500" i="12"/>
  <c r="L492" i="12"/>
  <c r="L482" i="12"/>
  <c r="L455" i="12"/>
  <c r="L454" i="12"/>
  <c r="L433" i="12"/>
  <c r="L430" i="12"/>
  <c r="L400" i="12"/>
  <c r="L376" i="12"/>
  <c r="L375" i="12"/>
  <c r="L374" i="12"/>
  <c r="L373" i="12"/>
  <c r="L372" i="12"/>
  <c r="L371" i="12"/>
  <c r="L370" i="12"/>
  <c r="L369" i="12"/>
  <c r="L368" i="12"/>
  <c r="L367" i="12"/>
  <c r="L366" i="12"/>
  <c r="L365" i="12"/>
  <c r="L364" i="12"/>
  <c r="L343" i="12"/>
  <c r="L340" i="12"/>
  <c r="L287" i="12"/>
  <c r="L173" i="12"/>
  <c r="L98" i="12"/>
  <c r="L449" i="12"/>
  <c r="L414" i="12"/>
  <c r="L344" i="12"/>
  <c r="L233" i="12"/>
  <c r="L490" i="12"/>
  <c r="L475" i="12"/>
  <c r="L453" i="12"/>
  <c r="L215" i="12"/>
  <c r="L116" i="12"/>
  <c r="L107" i="12"/>
  <c r="L507" i="12"/>
  <c r="L286" i="12"/>
  <c r="L272" i="12"/>
  <c r="L271" i="12"/>
  <c r="L511" i="12"/>
  <c r="L531" i="12"/>
  <c r="L523" i="12"/>
  <c r="L513" i="12"/>
  <c r="L501" i="12"/>
  <c r="L494" i="12"/>
  <c r="L486" i="12"/>
  <c r="L474" i="12"/>
  <c r="L462" i="12"/>
  <c r="L457" i="12"/>
  <c r="L456" i="12"/>
  <c r="L448" i="12"/>
  <c r="L422" i="12"/>
  <c r="L413" i="12"/>
  <c r="L401" i="12"/>
  <c r="L333" i="12"/>
  <c r="L253" i="12"/>
  <c r="L248" i="12"/>
  <c r="L228" i="12"/>
  <c r="L149" i="12"/>
  <c r="N233" i="12"/>
  <c r="N176" i="12"/>
  <c r="N352" i="12"/>
  <c r="N264" i="12"/>
  <c r="L33" i="14"/>
  <c r="L120" i="14"/>
  <c r="L77" i="14"/>
  <c r="L20" i="14"/>
  <c r="L25" i="14"/>
  <c r="L31" i="14"/>
  <c r="L37" i="14"/>
  <c r="L41" i="14"/>
  <c r="L43" i="14"/>
  <c r="L65" i="14"/>
  <c r="L67" i="14"/>
  <c r="L69" i="14"/>
  <c r="L75" i="14"/>
  <c r="L78" i="14"/>
  <c r="L82" i="14"/>
  <c r="L27" i="14"/>
  <c r="L32" i="14"/>
  <c r="L45" i="14"/>
  <c r="L49" i="14"/>
  <c r="L53" i="14"/>
  <c r="L96" i="14"/>
  <c r="L100" i="14"/>
  <c r="L104" i="14"/>
  <c r="L124" i="14"/>
  <c r="L23" i="14"/>
  <c r="L35" i="14"/>
  <c r="L47" i="14"/>
  <c r="L51" i="14"/>
  <c r="L63" i="14"/>
  <c r="L70" i="14"/>
  <c r="L79" i="14"/>
  <c r="L83" i="14"/>
  <c r="L107" i="14"/>
  <c r="L21" i="14"/>
  <c r="L24" i="14"/>
  <c r="L30" i="14"/>
  <c r="L40" i="14"/>
  <c r="L44" i="14"/>
  <c r="L48" i="14"/>
  <c r="L80" i="14"/>
  <c r="L95" i="14"/>
  <c r="L118" i="14"/>
  <c r="L111" i="14"/>
  <c r="L50" i="14"/>
  <c r="L68" i="14"/>
  <c r="L76" i="14"/>
  <c r="L98" i="14"/>
  <c r="L105" i="14"/>
  <c r="L101" i="14"/>
  <c r="L22" i="14"/>
  <c r="L39" i="14"/>
  <c r="L97" i="14"/>
  <c r="L64" i="14"/>
  <c r="L109" i="14"/>
  <c r="L36" i="9"/>
  <c r="L136" i="9"/>
  <c r="L222" i="9"/>
  <c r="L305" i="9"/>
  <c r="L50" i="9"/>
  <c r="L214" i="9"/>
  <c r="L215" i="9"/>
  <c r="L267" i="9"/>
  <c r="L286" i="9"/>
  <c r="L43" i="9"/>
  <c r="L44" i="9"/>
  <c r="L141" i="9"/>
  <c r="L143" i="9"/>
  <c r="L79" i="9"/>
  <c r="L67" i="9"/>
  <c r="L244" i="9"/>
  <c r="L257" i="9"/>
  <c r="N230" i="9"/>
  <c r="L159" i="9"/>
  <c r="L30" i="9"/>
  <c r="L41" i="9"/>
  <c r="L74" i="9"/>
  <c r="L188" i="9"/>
  <c r="L279" i="9"/>
  <c r="L147" i="9"/>
  <c r="L167" i="9"/>
  <c r="L29" i="9"/>
  <c r="L47" i="9"/>
  <c r="L107" i="9"/>
  <c r="L101" i="9"/>
  <c r="L182" i="9"/>
  <c r="L153" i="9"/>
  <c r="L162" i="9"/>
  <c r="L168" i="9"/>
  <c r="L28" i="9"/>
  <c r="L46" i="9"/>
  <c r="L176" i="9"/>
  <c r="L177" i="9"/>
  <c r="L164" i="9"/>
  <c r="L89" i="9"/>
  <c r="L179" i="9"/>
  <c r="L119" i="14"/>
  <c r="L115" i="14"/>
  <c r="L114" i="14"/>
  <c r="L72" i="14"/>
  <c r="L110" i="14"/>
  <c r="L116" i="14"/>
  <c r="L112" i="14"/>
  <c r="L122" i="14"/>
  <c r="L123" i="14"/>
  <c r="L117" i="14"/>
  <c r="L113" i="14"/>
  <c r="L108" i="14"/>
  <c r="N111" i="14"/>
  <c r="AV38" i="9"/>
  <c r="M66" i="9"/>
  <c r="M36" i="9"/>
  <c r="AE17" i="12"/>
  <c r="K154" i="9"/>
  <c r="K185" i="9"/>
  <c r="K241" i="9"/>
  <c r="K161" i="9"/>
  <c r="K261" i="9"/>
  <c r="K206" i="9"/>
  <c r="K208" i="9"/>
  <c r="K254" i="9"/>
  <c r="K107" i="9"/>
  <c r="K139" i="9"/>
  <c r="K140" i="9"/>
  <c r="K267" i="9"/>
  <c r="AC17" i="12"/>
  <c r="C20" i="9"/>
  <c r="C152" i="9" s="1"/>
  <c r="L118" i="9"/>
  <c r="L218" i="9"/>
  <c r="L219" i="9"/>
  <c r="L284" i="9"/>
  <c r="L132" i="9"/>
  <c r="L264" i="9"/>
  <c r="L293" i="9"/>
  <c r="L298" i="9"/>
  <c r="L193" i="9"/>
  <c r="L231" i="9"/>
  <c r="L268" i="9"/>
  <c r="L52" i="9"/>
  <c r="L208" i="9"/>
  <c r="L210" i="9"/>
  <c r="L142" i="9"/>
  <c r="L325" i="9"/>
  <c r="L49" i="9"/>
  <c r="L34" i="14"/>
  <c r="L52" i="14"/>
  <c r="L106" i="14"/>
  <c r="L62" i="14"/>
  <c r="L103" i="14"/>
  <c r="L26" i="14"/>
  <c r="L38" i="14"/>
  <c r="L81" i="14"/>
  <c r="C19" i="14"/>
  <c r="C104" i="14" s="1"/>
  <c r="L36" i="14"/>
  <c r="L42" i="14"/>
  <c r="L46" i="14"/>
  <c r="L54" i="14"/>
  <c r="L121" i="14"/>
  <c r="AG17" i="12"/>
  <c r="AE9" i="12"/>
  <c r="N71" i="14"/>
  <c r="K100" i="14"/>
  <c r="K50" i="14"/>
  <c r="K29" i="14"/>
  <c r="K124" i="14"/>
  <c r="K65" i="14"/>
  <c r="K54" i="14"/>
  <c r="K117" i="14"/>
  <c r="K49" i="14"/>
  <c r="K41" i="14"/>
  <c r="K36" i="14"/>
  <c r="K121" i="9"/>
  <c r="K66" i="9"/>
  <c r="K158" i="9"/>
  <c r="K73" i="9"/>
  <c r="K315" i="9"/>
  <c r="K167" i="9"/>
  <c r="K27" i="9"/>
  <c r="K28" i="9"/>
  <c r="K35" i="9"/>
  <c r="K37" i="9"/>
  <c r="K44" i="9"/>
  <c r="K89" i="9"/>
  <c r="K176" i="9"/>
  <c r="K132" i="9"/>
  <c r="K135" i="9"/>
  <c r="K220" i="9"/>
  <c r="K221" i="9"/>
  <c r="K228" i="9"/>
  <c r="K230" i="9"/>
  <c r="K232" i="9"/>
  <c r="K233" i="9"/>
  <c r="K291" i="9"/>
  <c r="K293" i="9"/>
  <c r="K294" i="9"/>
  <c r="K323" i="9"/>
  <c r="K164" i="9"/>
  <c r="K21" i="9"/>
  <c r="K26" i="9"/>
  <c r="K45" i="9"/>
  <c r="K46" i="9"/>
  <c r="K47" i="9"/>
  <c r="K54" i="9"/>
  <c r="K55" i="9"/>
  <c r="K57" i="9"/>
  <c r="K60" i="9"/>
  <c r="K61" i="9"/>
  <c r="K111" i="9"/>
  <c r="K96" i="9"/>
  <c r="K101" i="9"/>
  <c r="K175" i="9"/>
  <c r="K177" i="9"/>
  <c r="K178" i="9"/>
  <c r="K133" i="9"/>
  <c r="K136" i="9"/>
  <c r="K137" i="9"/>
  <c r="K214" i="9"/>
  <c r="K222" i="9"/>
  <c r="K223" i="9"/>
  <c r="K226" i="9"/>
  <c r="K229" i="9"/>
  <c r="K234" i="9"/>
  <c r="K235" i="9"/>
  <c r="K236" i="9"/>
  <c r="K270" i="9"/>
  <c r="K288" i="9"/>
  <c r="K289" i="9"/>
  <c r="K290" i="9"/>
  <c r="K295" i="9"/>
  <c r="K317" i="9"/>
  <c r="K155" i="9"/>
  <c r="K148" i="9"/>
  <c r="K147" i="9"/>
  <c r="K311" i="9"/>
  <c r="K166" i="9"/>
  <c r="K168" i="9"/>
  <c r="K48" i="9"/>
  <c r="K50" i="9"/>
  <c r="K76" i="9"/>
  <c r="K75" i="9"/>
  <c r="K108" i="9"/>
  <c r="K112" i="9"/>
  <c r="K95" i="9"/>
  <c r="K174" i="9"/>
  <c r="K180" i="9"/>
  <c r="K203" i="9"/>
  <c r="K204" i="9"/>
  <c r="K205" i="9"/>
  <c r="K224" i="9"/>
  <c r="K225" i="9"/>
  <c r="K227" i="9"/>
  <c r="K237" i="9"/>
  <c r="K257" i="9"/>
  <c r="K258" i="9"/>
  <c r="K259" i="9"/>
  <c r="K262" i="9"/>
  <c r="K268" i="9"/>
  <c r="K269" i="9"/>
  <c r="K271" i="9"/>
  <c r="K272" i="9"/>
  <c r="K160" i="9"/>
  <c r="K316" i="9"/>
  <c r="K320" i="9"/>
  <c r="K325" i="9"/>
  <c r="K151" i="9"/>
  <c r="K94" i="9"/>
  <c r="K312" i="9"/>
  <c r="K52" i="9"/>
  <c r="K79" i="9"/>
  <c r="K70" i="9"/>
  <c r="K106" i="9"/>
  <c r="K172" i="9"/>
  <c r="K188" i="9"/>
  <c r="K189" i="9"/>
  <c r="K190" i="9"/>
  <c r="K195" i="9"/>
  <c r="K196" i="9"/>
  <c r="K197" i="9"/>
  <c r="K198" i="9"/>
  <c r="K199" i="9"/>
  <c r="K201" i="9"/>
  <c r="K213" i="9"/>
  <c r="K129" i="9"/>
  <c r="K215" i="9"/>
  <c r="K216" i="9"/>
  <c r="K240" i="9"/>
  <c r="K248" i="9"/>
  <c r="K253" i="9"/>
  <c r="K255" i="9"/>
  <c r="K138" i="9"/>
  <c r="K141" i="9"/>
  <c r="K142" i="9"/>
  <c r="K266" i="9"/>
  <c r="K273" i="9"/>
  <c r="K276" i="9"/>
  <c r="K281" i="9"/>
  <c r="K283" i="9"/>
  <c r="K284" i="9"/>
  <c r="K304" i="9"/>
  <c r="K305" i="9"/>
  <c r="K307" i="9"/>
  <c r="K308" i="9"/>
  <c r="K322" i="9"/>
  <c r="K324" i="9"/>
  <c r="K43" i="9"/>
  <c r="K159" i="9"/>
  <c r="K49" i="9"/>
  <c r="K29" i="9"/>
  <c r="K30" i="9"/>
  <c r="K31" i="9"/>
  <c r="K32" i="9"/>
  <c r="K39" i="9"/>
  <c r="K40" i="9"/>
  <c r="K41" i="9"/>
  <c r="K53" i="9"/>
  <c r="K67" i="9"/>
  <c r="K171" i="9"/>
  <c r="K186" i="9"/>
  <c r="K191" i="9"/>
  <c r="K192" i="9"/>
  <c r="K200" i="9"/>
  <c r="K202" i="9"/>
  <c r="K209" i="9"/>
  <c r="K210" i="9"/>
  <c r="K242" i="9"/>
  <c r="K246" i="9"/>
  <c r="K247" i="9"/>
  <c r="K249" i="9"/>
  <c r="K250" i="9"/>
  <c r="K251" i="9"/>
  <c r="K252" i="9"/>
  <c r="K256" i="9"/>
  <c r="K265" i="9"/>
  <c r="K274" i="9"/>
  <c r="K277" i="9"/>
  <c r="K278" i="9"/>
  <c r="K280" i="9"/>
  <c r="K282" i="9"/>
  <c r="K298" i="9"/>
  <c r="K302" i="9"/>
  <c r="K319" i="9"/>
  <c r="K81" i="9"/>
  <c r="K42" i="9"/>
  <c r="K80" i="9"/>
  <c r="K74" i="9"/>
  <c r="K86" i="9"/>
  <c r="K119" i="9"/>
  <c r="K170" i="9"/>
  <c r="K187" i="9"/>
  <c r="K193" i="9"/>
  <c r="K194" i="9"/>
  <c r="K217" i="9"/>
  <c r="K218" i="9"/>
  <c r="K243" i="9"/>
  <c r="K244" i="9"/>
  <c r="K143" i="9"/>
  <c r="K144" i="9"/>
  <c r="K264" i="9"/>
  <c r="K285" i="9"/>
  <c r="K299" i="9"/>
  <c r="K300" i="9"/>
  <c r="K301" i="9"/>
  <c r="K303" i="9"/>
  <c r="K150" i="9"/>
  <c r="K51" i="9"/>
  <c r="K310" i="9"/>
  <c r="K165" i="9"/>
  <c r="K33" i="9"/>
  <c r="K34" i="9"/>
  <c r="K38" i="9"/>
  <c r="K72" i="9"/>
  <c r="K69" i="9"/>
  <c r="K118" i="9"/>
  <c r="K169" i="9"/>
  <c r="K212" i="9"/>
  <c r="K219" i="9"/>
  <c r="K231" i="9"/>
  <c r="K245" i="9"/>
  <c r="K145" i="9"/>
  <c r="K286" i="9"/>
  <c r="K287" i="9"/>
  <c r="K296" i="9"/>
  <c r="K297" i="9"/>
  <c r="K318" i="9"/>
  <c r="K321" i="9"/>
  <c r="AC19" i="12"/>
  <c r="G121" i="9"/>
  <c r="AF19" i="9"/>
  <c r="K162" i="9"/>
  <c r="G315" i="9"/>
  <c r="K156" i="9"/>
  <c r="K157" i="9"/>
  <c r="K163" i="9"/>
  <c r="K153" i="9"/>
  <c r="U9" i="9"/>
  <c r="K149" i="9"/>
  <c r="K279" i="9"/>
  <c r="G158" i="9"/>
  <c r="M120" i="9"/>
  <c r="AT19" i="9"/>
  <c r="K56" i="9"/>
  <c r="K134" i="9"/>
  <c r="B20" i="9"/>
  <c r="B152" i="9" s="1"/>
  <c r="G156" i="9"/>
  <c r="G148" i="9"/>
  <c r="K292" i="9"/>
  <c r="K36" i="9"/>
  <c r="K326" i="9"/>
  <c r="K327" i="9"/>
  <c r="U18" i="9"/>
  <c r="K313" i="9"/>
  <c r="K314" i="9"/>
  <c r="K120" i="9"/>
  <c r="G154" i="9"/>
  <c r="AL212" i="9"/>
  <c r="AU295" i="9"/>
  <c r="L60" i="14"/>
  <c r="F71" i="14"/>
  <c r="N60" i="14"/>
  <c r="F60" i="14"/>
  <c r="L59" i="14"/>
  <c r="L61" i="14"/>
  <c r="N59" i="14"/>
  <c r="N61" i="14"/>
  <c r="K61" i="14"/>
  <c r="F61" i="14"/>
  <c r="G59" i="14"/>
  <c r="L56" i="14"/>
  <c r="N58" i="14"/>
  <c r="N56" i="14"/>
  <c r="G58" i="14"/>
  <c r="G117" i="14"/>
  <c r="L58" i="14"/>
  <c r="F58" i="14"/>
  <c r="G118" i="14"/>
  <c r="G80" i="14"/>
  <c r="N55" i="14"/>
  <c r="N33" i="14"/>
  <c r="F101" i="14"/>
  <c r="N77" i="14"/>
  <c r="N115" i="14"/>
  <c r="G73" i="14"/>
  <c r="N28" i="14"/>
  <c r="F119" i="14"/>
  <c r="N123" i="14"/>
  <c r="N81" i="14"/>
  <c r="N46" i="14"/>
  <c r="N37" i="14"/>
  <c r="N26" i="14"/>
  <c r="N108" i="14"/>
  <c r="N110" i="14"/>
  <c r="N114" i="14"/>
  <c r="N116" i="14"/>
  <c r="N72" i="14"/>
  <c r="N121" i="14"/>
  <c r="N109" i="14"/>
  <c r="N105" i="14"/>
  <c r="N103" i="14"/>
  <c r="N101" i="14"/>
  <c r="N99" i="14"/>
  <c r="N97" i="14"/>
  <c r="N75" i="14"/>
  <c r="N65" i="14"/>
  <c r="N54" i="14"/>
  <c r="N45" i="14"/>
  <c r="N32" i="14"/>
  <c r="N30" i="14"/>
  <c r="N25" i="14"/>
  <c r="N21" i="14"/>
  <c r="N107" i="14"/>
  <c r="T21" i="14"/>
  <c r="N31" i="14"/>
  <c r="N73" i="14"/>
  <c r="N74" i="14"/>
  <c r="N70" i="14"/>
  <c r="N69" i="14"/>
  <c r="N64" i="14"/>
  <c r="N49" i="14"/>
  <c r="N40" i="14"/>
  <c r="N36" i="14"/>
  <c r="N24" i="14"/>
  <c r="N112" i="14"/>
  <c r="N122" i="14"/>
  <c r="N117" i="14"/>
  <c r="N119" i="14"/>
  <c r="A20" i="9"/>
  <c r="A152" i="9" s="1"/>
  <c r="J337" i="9"/>
  <c r="J338" i="9"/>
  <c r="J330" i="9"/>
  <c r="AU166" i="9"/>
  <c r="AJ212" i="9"/>
  <c r="M292" i="9"/>
  <c r="M331" i="9"/>
  <c r="K334" i="9"/>
  <c r="J335" i="9"/>
  <c r="M341" i="9"/>
  <c r="L342" i="9"/>
  <c r="G161" i="9"/>
  <c r="M332" i="9"/>
  <c r="M333" i="9"/>
  <c r="K335" i="9"/>
  <c r="J336" i="9"/>
  <c r="M342" i="9"/>
  <c r="M334" i="9"/>
  <c r="K336" i="9"/>
  <c r="K330" i="9"/>
  <c r="M335" i="9"/>
  <c r="K337" i="9"/>
  <c r="K338" i="9"/>
  <c r="L330" i="9"/>
  <c r="M336" i="9"/>
  <c r="L337" i="9"/>
  <c r="L338" i="9"/>
  <c r="J339" i="9"/>
  <c r="J340" i="9"/>
  <c r="M330" i="9"/>
  <c r="J331" i="9"/>
  <c r="M337" i="9"/>
  <c r="M338" i="9"/>
  <c r="K339" i="9"/>
  <c r="K340" i="9"/>
  <c r="J341" i="9"/>
  <c r="K331" i="9"/>
  <c r="J332" i="9"/>
  <c r="J333" i="9"/>
  <c r="L340" i="9"/>
  <c r="K341" i="9"/>
  <c r="J342" i="9"/>
  <c r="K332" i="9"/>
  <c r="K333" i="9"/>
  <c r="J334" i="9"/>
  <c r="M339" i="9"/>
  <c r="M340" i="9"/>
  <c r="F333" i="9"/>
  <c r="F339" i="9"/>
  <c r="F331" i="9"/>
  <c r="M279" i="9"/>
  <c r="J121" i="9"/>
  <c r="J120" i="9"/>
  <c r="M313" i="9"/>
  <c r="M327" i="9"/>
  <c r="J36" i="9"/>
  <c r="J43" i="9"/>
  <c r="J314" i="9"/>
  <c r="J134" i="9"/>
  <c r="M56" i="9"/>
  <c r="M314" i="9"/>
  <c r="M134" i="9"/>
  <c r="F57" i="14"/>
  <c r="W241" i="12"/>
  <c r="W379" i="12"/>
  <c r="AC27" i="12"/>
  <c r="AI27" i="12" s="1"/>
  <c r="AC136" i="12"/>
  <c r="AI136" i="12" s="1"/>
  <c r="AG136" i="12"/>
  <c r="AK136" i="12" s="1"/>
  <c r="AD136" i="12"/>
  <c r="AD105" i="12" s="1"/>
  <c r="Y136" i="12"/>
  <c r="AE136" i="12"/>
  <c r="AJ136" i="12" s="1"/>
  <c r="AF136" i="12"/>
  <c r="AF105" i="12" s="1"/>
  <c r="AC239" i="12"/>
  <c r="AI239" i="12"/>
  <c r="AG239" i="12"/>
  <c r="AK239" i="12"/>
  <c r="AE27" i="12"/>
  <c r="AD239" i="12"/>
  <c r="U136" i="12"/>
  <c r="V136" i="12"/>
  <c r="AB136" i="12"/>
  <c r="AB105" i="12" s="1"/>
  <c r="V239" i="12"/>
  <c r="AB239" i="12"/>
  <c r="U412" i="12"/>
  <c r="U282" i="12" s="1"/>
  <c r="AG107" i="12"/>
  <c r="W251" i="12"/>
  <c r="AA27" i="12"/>
  <c r="W260" i="12"/>
  <c r="Y239" i="12"/>
  <c r="W266" i="12"/>
  <c r="U239" i="12"/>
  <c r="AA239" i="12"/>
  <c r="AH239" i="12" s="1"/>
  <c r="L544" i="12"/>
  <c r="K544" i="12"/>
  <c r="K45" i="12"/>
  <c r="K33" i="12"/>
  <c r="K32" i="12"/>
  <c r="K26" i="12"/>
  <c r="K84" i="12"/>
  <c r="K78" i="12"/>
  <c r="K77" i="12"/>
  <c r="K72" i="12"/>
  <c r="K54" i="12"/>
  <c r="K44" i="12"/>
  <c r="K21" i="12"/>
  <c r="K76" i="12"/>
  <c r="K63" i="12"/>
  <c r="K53" i="12"/>
  <c r="K43" i="12"/>
  <c r="K39" i="12"/>
  <c r="K27" i="12"/>
  <c r="K37" i="12"/>
  <c r="K100" i="12"/>
  <c r="K93" i="12"/>
  <c r="K85" i="12"/>
  <c r="K75" i="12"/>
  <c r="K69" i="12"/>
  <c r="K67" i="12"/>
  <c r="K61" i="12"/>
  <c r="K52" i="12"/>
  <c r="K48" i="12"/>
  <c r="K24" i="12"/>
  <c r="U163" i="12"/>
  <c r="K38" i="12"/>
  <c r="K31" i="12"/>
  <c r="K22" i="12"/>
  <c r="X19" i="9"/>
  <c r="AV11" i="9"/>
  <c r="AK11" i="9"/>
  <c r="Z11" i="9"/>
  <c r="AW11" i="9"/>
  <c r="J665" i="12"/>
  <c r="J592" i="12"/>
  <c r="K59" i="12"/>
  <c r="K676" i="12"/>
  <c r="K661" i="12"/>
  <c r="K594" i="12"/>
  <c r="K586" i="12"/>
  <c r="K578" i="12"/>
  <c r="K572" i="12"/>
  <c r="K667" i="12"/>
  <c r="K660" i="12"/>
  <c r="K593" i="12"/>
  <c r="K585" i="12"/>
  <c r="K571" i="12"/>
  <c r="K565" i="12"/>
  <c r="K674" i="12"/>
  <c r="K666" i="12"/>
  <c r="K600" i="12"/>
  <c r="K592" i="12"/>
  <c r="K584" i="12"/>
  <c r="K576" i="12"/>
  <c r="K570" i="12"/>
  <c r="K673" i="12"/>
  <c r="K665" i="12"/>
  <c r="K599" i="12"/>
  <c r="K591" i="12"/>
  <c r="K583" i="12"/>
  <c r="K569" i="12"/>
  <c r="K563" i="12"/>
  <c r="K672" i="12"/>
  <c r="K664" i="12"/>
  <c r="K598" i="12"/>
  <c r="K582" i="12"/>
  <c r="K568" i="12"/>
  <c r="K562" i="12"/>
  <c r="K671" i="12"/>
  <c r="K663" i="12"/>
  <c r="K589" i="12"/>
  <c r="K581" i="12"/>
  <c r="K574" i="12"/>
  <c r="K567" i="12"/>
  <c r="K561" i="12"/>
  <c r="K670" i="12"/>
  <c r="K588" i="12"/>
  <c r="K580" i="12"/>
  <c r="K566" i="12"/>
  <c r="K669" i="12"/>
  <c r="K662" i="12"/>
  <c r="K587" i="12"/>
  <c r="K579" i="12"/>
  <c r="K573" i="12"/>
  <c r="L65" i="12"/>
  <c r="L671" i="12"/>
  <c r="L663" i="12"/>
  <c r="L597" i="12"/>
  <c r="L589" i="12"/>
  <c r="L581" i="12"/>
  <c r="L574" i="12"/>
  <c r="L567" i="12"/>
  <c r="L561" i="12"/>
  <c r="L670" i="12"/>
  <c r="L596" i="12"/>
  <c r="L588" i="12"/>
  <c r="L580" i="12"/>
  <c r="L566" i="12"/>
  <c r="L669" i="12"/>
  <c r="L662" i="12"/>
  <c r="L595" i="12"/>
  <c r="L587" i="12"/>
  <c r="L579" i="12"/>
  <c r="L573" i="12"/>
  <c r="L676" i="12"/>
  <c r="L668" i="12"/>
  <c r="L661" i="12"/>
  <c r="L594" i="12"/>
  <c r="L586" i="12"/>
  <c r="L578" i="12"/>
  <c r="L572" i="12"/>
  <c r="L675" i="12"/>
  <c r="L667" i="12"/>
  <c r="L660" i="12"/>
  <c r="L593" i="12"/>
  <c r="L585" i="12"/>
  <c r="L571" i="12"/>
  <c r="L565" i="12"/>
  <c r="L674" i="12"/>
  <c r="L666" i="12"/>
  <c r="L600" i="12"/>
  <c r="L592" i="12"/>
  <c r="L584" i="12"/>
  <c r="L576" i="12"/>
  <c r="L570" i="12"/>
  <c r="L564" i="12"/>
  <c r="L673" i="12"/>
  <c r="L665" i="12"/>
  <c r="L599" i="12"/>
  <c r="L591" i="12"/>
  <c r="L583" i="12"/>
  <c r="L575" i="12"/>
  <c r="L569" i="12"/>
  <c r="L563" i="12"/>
  <c r="L672" i="12"/>
  <c r="L664" i="12"/>
  <c r="L598" i="12"/>
  <c r="L590" i="12"/>
  <c r="L582" i="12"/>
  <c r="L568" i="12"/>
  <c r="L562" i="12"/>
  <c r="N564" i="12"/>
  <c r="N582" i="12"/>
  <c r="N578" i="12"/>
  <c r="K172" i="12"/>
  <c r="K154" i="12"/>
  <c r="K153" i="12"/>
  <c r="K147" i="12"/>
  <c r="K140" i="12"/>
  <c r="K125" i="12"/>
  <c r="K108" i="12"/>
  <c r="K103" i="12"/>
  <c r="K81" i="12"/>
  <c r="K79" i="12"/>
  <c r="K74" i="12"/>
  <c r="K51" i="12"/>
  <c r="G543" i="12"/>
  <c r="G671" i="12"/>
  <c r="G544" i="12"/>
  <c r="G672" i="12"/>
  <c r="K86" i="12"/>
  <c r="K42" i="12"/>
  <c r="K41" i="12"/>
  <c r="K56" i="12"/>
  <c r="K55" i="12"/>
  <c r="K50" i="12"/>
  <c r="K127" i="12"/>
  <c r="K112" i="12"/>
  <c r="K97" i="12"/>
  <c r="K80" i="12"/>
  <c r="K68" i="12"/>
  <c r="K90" i="12"/>
  <c r="N280" i="12"/>
  <c r="N310" i="12"/>
  <c r="N460" i="12"/>
  <c r="N72" i="12"/>
  <c r="N345" i="12"/>
  <c r="N284" i="12"/>
  <c r="N301" i="12"/>
  <c r="K28" i="12"/>
  <c r="K110" i="12"/>
  <c r="K98" i="12"/>
  <c r="K89" i="12"/>
  <c r="K71" i="12"/>
  <c r="K104" i="12"/>
  <c r="K96" i="12"/>
  <c r="K60" i="12"/>
  <c r="K30" i="12"/>
  <c r="K121" i="12"/>
  <c r="K107" i="12"/>
  <c r="K102" i="12"/>
  <c r="K87" i="12"/>
  <c r="K83" i="12"/>
  <c r="K65" i="12"/>
  <c r="K57" i="12"/>
  <c r="K58" i="12"/>
  <c r="K35" i="12"/>
  <c r="K34" i="12"/>
  <c r="K73" i="12"/>
  <c r="K66" i="12"/>
  <c r="K47" i="12"/>
  <c r="K29" i="12"/>
  <c r="L186" i="12"/>
  <c r="G542" i="12"/>
  <c r="G673" i="12"/>
  <c r="AK588" i="12"/>
  <c r="AC586" i="12"/>
  <c r="AI586" i="12" s="1"/>
  <c r="J105" i="12"/>
  <c r="L560" i="12"/>
  <c r="W407" i="12"/>
  <c r="N559" i="12"/>
  <c r="K546" i="12"/>
  <c r="K545" i="12"/>
  <c r="K548" i="12"/>
  <c r="K547" i="12"/>
  <c r="K556" i="12"/>
  <c r="K550" i="12"/>
  <c r="K554" i="12"/>
  <c r="K551" i="12"/>
  <c r="K555" i="12"/>
  <c r="K553" i="12"/>
  <c r="K552" i="12"/>
  <c r="K549" i="12"/>
  <c r="L101" i="12"/>
  <c r="L545" i="12"/>
  <c r="L546" i="12"/>
  <c r="L548" i="12"/>
  <c r="L547" i="12"/>
  <c r="L553" i="12"/>
  <c r="L556" i="12"/>
  <c r="L554" i="12"/>
  <c r="L549" i="12"/>
  <c r="L550" i="12"/>
  <c r="L551" i="12"/>
  <c r="L555" i="12"/>
  <c r="L552" i="12"/>
  <c r="K559" i="12"/>
  <c r="N80" i="12"/>
  <c r="N546" i="12"/>
  <c r="N548" i="12"/>
  <c r="N547" i="12"/>
  <c r="N553" i="12"/>
  <c r="N556" i="12"/>
  <c r="N550" i="12"/>
  <c r="N552" i="12"/>
  <c r="N551" i="12"/>
  <c r="N555" i="12"/>
  <c r="L558" i="12"/>
  <c r="K558" i="12"/>
  <c r="N557" i="12"/>
  <c r="W555" i="12"/>
  <c r="AE586" i="12"/>
  <c r="L557" i="12"/>
  <c r="K557" i="12"/>
  <c r="G578" i="12"/>
  <c r="G509" i="12"/>
  <c r="G537" i="12"/>
  <c r="N150" i="12"/>
  <c r="N157" i="12"/>
  <c r="N134" i="12"/>
  <c r="N331" i="12"/>
  <c r="N100" i="12"/>
  <c r="N413" i="12"/>
  <c r="N429" i="12"/>
  <c r="N130" i="12"/>
  <c r="N565" i="12"/>
  <c r="N567" i="12"/>
  <c r="N247" i="12"/>
  <c r="N399" i="12"/>
  <c r="N396" i="12"/>
  <c r="N297" i="12"/>
  <c r="N342" i="12"/>
  <c r="N262" i="12"/>
  <c r="N111" i="12"/>
  <c r="N137" i="12"/>
  <c r="N182" i="12"/>
  <c r="N22" i="12"/>
  <c r="N519" i="12"/>
  <c r="N539" i="12"/>
  <c r="N579" i="12"/>
  <c r="N528" i="12"/>
  <c r="N416" i="12"/>
  <c r="N397" i="12"/>
  <c r="N205" i="12"/>
  <c r="N314" i="12"/>
  <c r="N261" i="12"/>
  <c r="N117" i="12"/>
  <c r="N85" i="12"/>
  <c r="N181" i="12"/>
  <c r="N338" i="12"/>
  <c r="N354" i="12"/>
  <c r="N376" i="12"/>
  <c r="N271" i="12"/>
  <c r="N307" i="12"/>
  <c r="N363" i="12"/>
  <c r="N415" i="12"/>
  <c r="N455" i="12"/>
  <c r="N457" i="12"/>
  <c r="N476" i="12"/>
  <c r="N479" i="12"/>
  <c r="N486" i="12"/>
  <c r="N512" i="12"/>
  <c r="N521" i="12"/>
  <c r="N522" i="12"/>
  <c r="N82" i="12"/>
  <c r="N84" i="12"/>
  <c r="N47" i="12"/>
  <c r="N144" i="12"/>
  <c r="N183" i="12"/>
  <c r="N226" i="12"/>
  <c r="N160" i="12"/>
  <c r="N51" i="12"/>
  <c r="N120" i="12"/>
  <c r="N21" i="12"/>
  <c r="N147" i="12"/>
  <c r="N87" i="12"/>
  <c r="N346" i="12"/>
  <c r="N311" i="12"/>
  <c r="N350" i="12"/>
  <c r="N204" i="12"/>
  <c r="N304" i="12"/>
  <c r="N248" i="12"/>
  <c r="N360" i="12"/>
  <c r="N435" i="12"/>
  <c r="N357" i="12"/>
  <c r="N412" i="12"/>
  <c r="N321" i="12"/>
  <c r="N58" i="12"/>
  <c r="N404" i="12"/>
  <c r="N325" i="12"/>
  <c r="N91" i="12"/>
  <c r="N563" i="12"/>
  <c r="N568" i="12"/>
  <c r="N581" i="12"/>
  <c r="N587" i="12"/>
  <c r="N594" i="12"/>
  <c r="N660" i="12"/>
  <c r="N366" i="12"/>
  <c r="N433" i="12"/>
  <c r="N421" i="12"/>
  <c r="N343" i="12"/>
  <c r="N410" i="12"/>
  <c r="N491" i="12"/>
  <c r="N242" i="12"/>
  <c r="N175" i="12"/>
  <c r="N207" i="12"/>
  <c r="N107" i="12"/>
  <c r="N251" i="12"/>
  <c r="N253" i="12"/>
  <c r="N388" i="12"/>
  <c r="N414" i="12"/>
  <c r="N452" i="12"/>
  <c r="N135" i="12"/>
  <c r="N333" i="12"/>
  <c r="N351" i="12"/>
  <c r="N377" i="12"/>
  <c r="N466" i="12"/>
  <c r="N308" i="12"/>
  <c r="N241" i="12"/>
  <c r="N326" i="12"/>
  <c r="N372" i="12"/>
  <c r="N434" i="12"/>
  <c r="N450" i="12"/>
  <c r="N463" i="12"/>
  <c r="N535" i="12"/>
  <c r="N542" i="12"/>
  <c r="N543" i="12"/>
  <c r="N54" i="12"/>
  <c r="N31" i="12"/>
  <c r="N34" i="12"/>
  <c r="N171" i="12"/>
  <c r="N188" i="12"/>
  <c r="N23" i="12"/>
  <c r="N232" i="12"/>
  <c r="N104" i="12"/>
  <c r="N124" i="12"/>
  <c r="N99" i="12"/>
  <c r="N215" i="12"/>
  <c r="N172" i="12"/>
  <c r="N166" i="12"/>
  <c r="N322" i="12"/>
  <c r="N136" i="12"/>
  <c r="N229" i="12"/>
  <c r="N168" i="12"/>
  <c r="N289" i="12"/>
  <c r="N497" i="12"/>
  <c r="N395" i="12"/>
  <c r="N110" i="12"/>
  <c r="N358" i="12"/>
  <c r="N256" i="12"/>
  <c r="N530" i="12"/>
  <c r="N400" i="12"/>
  <c r="N156" i="12"/>
  <c r="N544" i="12"/>
  <c r="N364" i="12"/>
  <c r="N373" i="12"/>
  <c r="N379" i="12"/>
  <c r="N427" i="12"/>
  <c r="N459" i="12"/>
  <c r="N469" i="12"/>
  <c r="N482" i="12"/>
  <c r="N485" i="12"/>
  <c r="N492" i="12"/>
  <c r="N496" i="12"/>
  <c r="N514" i="12"/>
  <c r="N525" i="12"/>
  <c r="N79" i="12"/>
  <c r="N63" i="12"/>
  <c r="N32" i="12"/>
  <c r="N101" i="12"/>
  <c r="N180" i="12"/>
  <c r="N189" i="12"/>
  <c r="N132" i="12"/>
  <c r="N249" i="12"/>
  <c r="N108" i="12"/>
  <c r="N221" i="12"/>
  <c r="N103" i="12"/>
  <c r="N217" i="12"/>
  <c r="N266" i="12"/>
  <c r="N208" i="12"/>
  <c r="N330" i="12"/>
  <c r="N201" i="12"/>
  <c r="N239" i="12"/>
  <c r="N177" i="12"/>
  <c r="N340" i="12"/>
  <c r="N488" i="12"/>
  <c r="N393" i="12"/>
  <c r="N424" i="12"/>
  <c r="N353" i="12"/>
  <c r="N244" i="12"/>
  <c r="N449" i="12"/>
  <c r="N339" i="12"/>
  <c r="N140" i="12"/>
  <c r="N570" i="12"/>
  <c r="N583" i="12"/>
  <c r="N598" i="12"/>
  <c r="N670" i="12"/>
  <c r="N669" i="12"/>
  <c r="N676" i="12"/>
  <c r="N302" i="12"/>
  <c r="N389" i="12"/>
  <c r="N272" i="12"/>
  <c r="N303" i="12"/>
  <c r="N382" i="12"/>
  <c r="N458" i="12"/>
  <c r="N106" i="12"/>
  <c r="N148" i="12"/>
  <c r="N337" i="12"/>
  <c r="N448" i="12"/>
  <c r="N24" i="12"/>
  <c r="N105" i="12"/>
  <c r="N320" i="12"/>
  <c r="N73" i="12"/>
  <c r="N365" i="12"/>
  <c r="N384" i="12"/>
  <c r="N392" i="12"/>
  <c r="N422" i="12"/>
  <c r="N443" i="12"/>
  <c r="N451" i="12"/>
  <c r="N464" i="12"/>
  <c r="N478" i="12"/>
  <c r="N487" i="12"/>
  <c r="N503" i="12"/>
  <c r="N511" i="12"/>
  <c r="N341" i="12"/>
  <c r="N426" i="12"/>
  <c r="N513" i="12"/>
  <c r="N532" i="12"/>
  <c r="N55" i="12"/>
  <c r="N94" i="12"/>
  <c r="N52" i="12"/>
  <c r="N161" i="12"/>
  <c r="N192" i="12"/>
  <c r="N86" i="12"/>
  <c r="N68" i="12"/>
  <c r="N159" i="12"/>
  <c r="N56" i="12"/>
  <c r="N64" i="12"/>
  <c r="N263" i="12"/>
  <c r="N312" i="12"/>
  <c r="N193" i="12"/>
  <c r="N206" i="12"/>
  <c r="N234" i="12"/>
  <c r="N327" i="12"/>
  <c r="N411" i="12"/>
  <c r="N498" i="12"/>
  <c r="N362" i="12"/>
  <c r="N211" i="12"/>
  <c r="N474" i="12"/>
  <c r="N259" i="12"/>
  <c r="N584" i="12"/>
  <c r="N575" i="12"/>
  <c r="N562" i="12"/>
  <c r="N561" i="12"/>
  <c r="N662" i="12"/>
  <c r="N586" i="12"/>
  <c r="N571" i="12"/>
  <c r="N356" i="12"/>
  <c r="N441" i="12"/>
  <c r="N470" i="12"/>
  <c r="N318" i="12"/>
  <c r="N430" i="12"/>
  <c r="N524" i="12"/>
  <c r="N187" i="12"/>
  <c r="N252" i="12"/>
  <c r="N348" i="12"/>
  <c r="N173" i="12"/>
  <c r="N274" i="12"/>
  <c r="N74" i="12"/>
  <c r="N380" i="12"/>
  <c r="N471" i="12"/>
  <c r="N423" i="12"/>
  <c r="N484" i="12"/>
  <c r="N494" i="12"/>
  <c r="N536" i="12"/>
  <c r="N40" i="12"/>
  <c r="N39" i="12"/>
  <c r="N49" i="12"/>
  <c r="N184" i="12"/>
  <c r="N37" i="12"/>
  <c r="N224" i="12"/>
  <c r="N119" i="12"/>
  <c r="N218" i="12"/>
  <c r="N153" i="12"/>
  <c r="N230" i="12"/>
  <c r="N145" i="12"/>
  <c r="N349" i="12"/>
  <c r="N198" i="12"/>
  <c r="N59" i="12"/>
  <c r="N291" i="12"/>
  <c r="N516" i="12"/>
  <c r="N383" i="12"/>
  <c r="N432" i="12"/>
  <c r="N309" i="12"/>
  <c r="N510" i="12"/>
  <c r="N402" i="12"/>
  <c r="N98" i="12"/>
  <c r="N673" i="12"/>
  <c r="N672" i="12"/>
  <c r="N597" i="12"/>
  <c r="N566" i="12"/>
  <c r="N675" i="12"/>
  <c r="N268" i="12"/>
  <c r="N385" i="12"/>
  <c r="N417" i="12"/>
  <c r="N277" i="12"/>
  <c r="N378" i="12"/>
  <c r="N468" i="12"/>
  <c r="N89" i="12"/>
  <c r="N118" i="12"/>
  <c r="N199" i="12"/>
  <c r="N317" i="12"/>
  <c r="N299" i="12"/>
  <c r="N237" i="12"/>
  <c r="N279" i="12"/>
  <c r="N50" i="12"/>
  <c r="N62" i="12"/>
  <c r="N109" i="12"/>
  <c r="N185" i="12"/>
  <c r="N57" i="12"/>
  <c r="N225" i="12"/>
  <c r="N121" i="12"/>
  <c r="N222" i="12"/>
  <c r="N167" i="12"/>
  <c r="N240" i="12"/>
  <c r="N155" i="12"/>
  <c r="N355" i="12"/>
  <c r="N202" i="12"/>
  <c r="N102" i="12"/>
  <c r="N292" i="12"/>
  <c r="N505" i="12"/>
  <c r="N328" i="12"/>
  <c r="N420" i="12"/>
  <c r="N300" i="12"/>
  <c r="N507" i="12"/>
  <c r="N401" i="12"/>
  <c r="N48" i="12"/>
  <c r="N674" i="12"/>
  <c r="N665" i="12"/>
  <c r="N664" i="12"/>
  <c r="N589" i="12"/>
  <c r="N667" i="12"/>
  <c r="N276" i="12"/>
  <c r="N409" i="12"/>
  <c r="N425" i="12"/>
  <c r="N283" i="12"/>
  <c r="N386" i="12"/>
  <c r="N500" i="12"/>
  <c r="N46" i="12"/>
  <c r="N220" i="12"/>
  <c r="N359" i="12"/>
  <c r="N407" i="12"/>
  <c r="N408" i="12"/>
  <c r="N438" i="12"/>
  <c r="N456" i="12"/>
  <c r="N480" i="12"/>
  <c r="N501" i="12"/>
  <c r="N431" i="12"/>
  <c r="N216" i="12"/>
  <c r="N210" i="12"/>
  <c r="N273" i="12"/>
  <c r="N158" i="12"/>
  <c r="N592" i="12"/>
  <c r="N190" i="12"/>
  <c r="N499" i="12"/>
  <c r="N361" i="12"/>
  <c r="N390" i="12"/>
  <c r="N319" i="12"/>
  <c r="N258" i="12"/>
  <c r="N70" i="12"/>
  <c r="N315" i="12"/>
  <c r="N116" i="12"/>
  <c r="N123" i="12"/>
  <c r="N142" i="12"/>
  <c r="N186" i="12"/>
  <c r="N66" i="12"/>
  <c r="N95" i="12"/>
  <c r="N538" i="12"/>
  <c r="N285" i="12"/>
  <c r="N281" i="12"/>
  <c r="N394" i="12"/>
  <c r="N92" i="12"/>
  <c r="N531" i="12"/>
  <c r="N375" i="12"/>
  <c r="N465" i="12"/>
  <c r="N374" i="12"/>
  <c r="N593" i="12"/>
  <c r="N595" i="12"/>
  <c r="N671" i="12"/>
  <c r="N591" i="12"/>
  <c r="N332" i="12"/>
  <c r="N38" i="12"/>
  <c r="N439" i="12"/>
  <c r="N445" i="12"/>
  <c r="N286" i="12"/>
  <c r="N203" i="12"/>
  <c r="N313" i="12"/>
  <c r="N152" i="12"/>
  <c r="N53" i="12"/>
  <c r="N96" i="12"/>
  <c r="N71" i="12"/>
  <c r="N165" i="12"/>
  <c r="N35" i="12"/>
  <c r="N36" i="12"/>
  <c r="N540" i="12"/>
  <c r="N483" i="12"/>
  <c r="N461" i="12"/>
  <c r="N270" i="12"/>
  <c r="N90" i="12"/>
  <c r="N60" i="12"/>
  <c r="N442" i="12"/>
  <c r="N437" i="12"/>
  <c r="N668" i="12"/>
  <c r="N405" i="12"/>
  <c r="N282" i="12"/>
  <c r="N245" i="12"/>
  <c r="N293" i="12"/>
  <c r="N44" i="12"/>
  <c r="N520" i="12"/>
  <c r="N371" i="12"/>
  <c r="N462" i="12"/>
  <c r="N370" i="12"/>
  <c r="N472" i="12"/>
  <c r="N599" i="12"/>
  <c r="N403" i="12"/>
  <c r="N227" i="12"/>
  <c r="N440" i="12"/>
  <c r="N473" i="12"/>
  <c r="N257" i="12"/>
  <c r="N197" i="12"/>
  <c r="N236" i="12"/>
  <c r="N146" i="12"/>
  <c r="N231" i="12"/>
  <c r="N93" i="12"/>
  <c r="N246" i="12"/>
  <c r="N149" i="12"/>
  <c r="N27" i="12"/>
  <c r="N29" i="12"/>
  <c r="N533" i="12"/>
  <c r="N295" i="12"/>
  <c r="N33" i="12"/>
  <c r="N128" i="12"/>
  <c r="N139" i="12"/>
  <c r="N406" i="12"/>
  <c r="N154" i="12"/>
  <c r="N381" i="12"/>
  <c r="N585" i="12"/>
  <c r="N574" i="12"/>
  <c r="N569" i="12"/>
  <c r="N305" i="12"/>
  <c r="N127" i="12"/>
  <c r="N163" i="12"/>
  <c r="N255" i="12"/>
  <c r="N170" i="12"/>
  <c r="N515" i="12"/>
  <c r="N367" i="12"/>
  <c r="N298" i="12"/>
  <c r="N306" i="12"/>
  <c r="N572" i="12"/>
  <c r="N446" i="12"/>
  <c r="N288" i="12"/>
  <c r="N489" i="12"/>
  <c r="N527" i="12"/>
  <c r="N228" i="12"/>
  <c r="N196" i="12"/>
  <c r="N209" i="12"/>
  <c r="N131" i="12"/>
  <c r="N178" i="12"/>
  <c r="N42" i="12"/>
  <c r="N238" i="12"/>
  <c r="N126" i="12"/>
  <c r="N26" i="12"/>
  <c r="N275" i="12"/>
  <c r="N278" i="12"/>
  <c r="N508" i="12"/>
  <c r="N143" i="12"/>
  <c r="N179" i="12"/>
  <c r="N454" i="12"/>
  <c r="N294" i="12"/>
  <c r="N174" i="12"/>
  <c r="N254" i="12"/>
  <c r="N661" i="12"/>
  <c r="N596" i="12"/>
  <c r="N590" i="12"/>
  <c r="N576" i="12"/>
  <c r="N129" i="12"/>
  <c r="N490" i="12"/>
  <c r="N336" i="12"/>
  <c r="N316" i="12"/>
  <c r="N344" i="12"/>
  <c r="N260" i="12"/>
  <c r="N133" i="12"/>
  <c r="N323" i="12"/>
  <c r="N212" i="12"/>
  <c r="N164" i="12"/>
  <c r="N223" i="12"/>
  <c r="N191" i="12"/>
  <c r="N97" i="12"/>
  <c r="N75" i="12"/>
  <c r="N537" i="12"/>
  <c r="N526" i="12"/>
  <c r="G664" i="12"/>
  <c r="K254" i="12"/>
  <c r="K251" i="12"/>
  <c r="K239" i="12"/>
  <c r="K206" i="12"/>
  <c r="K160" i="12"/>
  <c r="L341" i="12"/>
  <c r="L290" i="12"/>
  <c r="K461" i="12"/>
  <c r="K451" i="12"/>
  <c r="K445" i="12"/>
  <c r="K423" i="12"/>
  <c r="K418" i="12"/>
  <c r="K407" i="12"/>
  <c r="K403" i="12"/>
  <c r="K396" i="12"/>
  <c r="K382" i="12"/>
  <c r="K376" i="12"/>
  <c r="K370" i="12"/>
  <c r="K365" i="12"/>
  <c r="K363" i="12"/>
  <c r="K358" i="12"/>
  <c r="K352" i="12"/>
  <c r="K344" i="12"/>
  <c r="K312" i="12"/>
  <c r="K310" i="12"/>
  <c r="K295" i="12"/>
  <c r="K287" i="12"/>
  <c r="K281" i="12"/>
  <c r="K274" i="12"/>
  <c r="K267" i="12"/>
  <c r="K266" i="12"/>
  <c r="K258" i="12"/>
  <c r="K252" i="12"/>
  <c r="K250" i="12"/>
  <c r="K243" i="12"/>
  <c r="K238" i="12"/>
  <c r="K231" i="12"/>
  <c r="K221" i="12"/>
  <c r="K208" i="12"/>
  <c r="K207" i="12"/>
  <c r="K197" i="12"/>
  <c r="K170" i="12"/>
  <c r="K139" i="12"/>
  <c r="K137" i="12"/>
  <c r="K129" i="12"/>
  <c r="K502" i="12"/>
  <c r="K496" i="12"/>
  <c r="K474" i="12"/>
  <c r="K458" i="12"/>
  <c r="K453" i="12"/>
  <c r="K444" i="12"/>
  <c r="K433" i="12"/>
  <c r="K422" i="12"/>
  <c r="K416" i="12"/>
  <c r="K411" i="12"/>
  <c r="K406" i="12"/>
  <c r="K394" i="12"/>
  <c r="K392" i="12"/>
  <c r="K380" i="12"/>
  <c r="K379" i="12"/>
  <c r="K374" i="12"/>
  <c r="K369" i="12"/>
  <c r="K364" i="12"/>
  <c r="K356" i="12"/>
  <c r="K348" i="12"/>
  <c r="K332" i="12"/>
  <c r="K325" i="12"/>
  <c r="K318" i="12"/>
  <c r="K305" i="12"/>
  <c r="K294" i="12"/>
  <c r="K284" i="12"/>
  <c r="K280" i="12"/>
  <c r="K256" i="12"/>
  <c r="K249" i="12"/>
  <c r="K241" i="12"/>
  <c r="K236" i="12"/>
  <c r="K218" i="12"/>
  <c r="K217" i="12"/>
  <c r="K216" i="12"/>
  <c r="K205" i="12"/>
  <c r="K194" i="12"/>
  <c r="K191" i="12"/>
  <c r="K168" i="12"/>
  <c r="K128" i="12"/>
  <c r="K99" i="12"/>
  <c r="K23" i="12"/>
  <c r="K49" i="12"/>
  <c r="K111" i="12"/>
  <c r="K70" i="12"/>
  <c r="K62" i="12"/>
  <c r="K119" i="12"/>
  <c r="K46" i="12"/>
  <c r="K88" i="12"/>
  <c r="K116" i="12"/>
  <c r="K595" i="12"/>
  <c r="K596" i="12"/>
  <c r="K597" i="12"/>
  <c r="K590" i="12"/>
  <c r="K575" i="12"/>
  <c r="K564" i="12"/>
  <c r="K675" i="12"/>
  <c r="K668" i="12"/>
  <c r="B20" i="12"/>
  <c r="B368" i="12" s="1"/>
  <c r="K36" i="12"/>
  <c r="K82" i="12"/>
  <c r="K64" i="12"/>
  <c r="K40" i="12"/>
  <c r="K25" i="12"/>
  <c r="K533" i="12"/>
  <c r="K517" i="12"/>
  <c r="K501" i="12"/>
  <c r="K493" i="12"/>
  <c r="K492" i="12"/>
  <c r="K491" i="12"/>
  <c r="K490" i="12"/>
  <c r="K489" i="12"/>
  <c r="K477" i="12"/>
  <c r="K465" i="12"/>
  <c r="K462" i="12"/>
  <c r="K457" i="12"/>
  <c r="K449" i="12"/>
  <c r="K443" i="12"/>
  <c r="K436" i="12"/>
  <c r="K415" i="12"/>
  <c r="K414" i="12"/>
  <c r="K410" i="12"/>
  <c r="K399" i="12"/>
  <c r="K391" i="12"/>
  <c r="K386" i="12"/>
  <c r="K373" i="12"/>
  <c r="K368" i="12"/>
  <c r="K355" i="12"/>
  <c r="K347" i="12"/>
  <c r="K343" i="12"/>
  <c r="K340" i="12"/>
  <c r="K336" i="12"/>
  <c r="K330" i="12"/>
  <c r="K323" i="12"/>
  <c r="K316" i="12"/>
  <c r="K304" i="12"/>
  <c r="K292" i="12"/>
  <c r="K291" i="12"/>
  <c r="K278" i="12"/>
  <c r="K263" i="12"/>
  <c r="K255" i="12"/>
  <c r="K247" i="12"/>
  <c r="K228" i="12"/>
  <c r="K215" i="12"/>
  <c r="K202" i="12"/>
  <c r="K190" i="12"/>
  <c r="K158" i="12"/>
  <c r="K150" i="12"/>
  <c r="K106" i="12"/>
  <c r="K430" i="12"/>
  <c r="K425" i="12"/>
  <c r="K419" i="12"/>
  <c r="K413" i="12"/>
  <c r="K409" i="12"/>
  <c r="K384" i="12"/>
  <c r="K367" i="12"/>
  <c r="K360" i="12"/>
  <c r="K342" i="12"/>
  <c r="K335" i="12"/>
  <c r="K329" i="12"/>
  <c r="K322" i="12"/>
  <c r="K315" i="12"/>
  <c r="K307" i="12"/>
  <c r="K303" i="12"/>
  <c r="K297" i="12"/>
  <c r="K290" i="12"/>
  <c r="K289" i="12"/>
  <c r="K277" i="12"/>
  <c r="K270" i="12"/>
  <c r="K262" i="12"/>
  <c r="K260" i="12"/>
  <c r="K246" i="12"/>
  <c r="K234" i="12"/>
  <c r="K227" i="12"/>
  <c r="K225" i="12"/>
  <c r="K224" i="12"/>
  <c r="K200" i="12"/>
  <c r="K189" i="12"/>
  <c r="K183" i="12"/>
  <c r="K182" i="12"/>
  <c r="K163" i="12"/>
  <c r="K149" i="12"/>
  <c r="K135" i="12"/>
  <c r="K245" i="12"/>
  <c r="K233" i="12"/>
  <c r="K226" i="12"/>
  <c r="K213" i="12"/>
  <c r="K210" i="12"/>
  <c r="K199" i="12"/>
  <c r="K187" i="12"/>
  <c r="K181" i="12"/>
  <c r="K178" i="12"/>
  <c r="K177" i="12"/>
  <c r="K148" i="12"/>
  <c r="K134" i="12"/>
  <c r="K133" i="12"/>
  <c r="K223" i="12"/>
  <c r="K212" i="12"/>
  <c r="K198" i="12"/>
  <c r="K180" i="12"/>
  <c r="K179" i="12"/>
  <c r="K171" i="12"/>
  <c r="K142" i="12"/>
  <c r="K141" i="12"/>
  <c r="K138" i="12"/>
  <c r="G579" i="12"/>
  <c r="K120" i="12"/>
  <c r="K118" i="12"/>
  <c r="K109" i="12"/>
  <c r="G593" i="12"/>
  <c r="L147" i="12"/>
  <c r="K132" i="12"/>
  <c r="K131" i="12"/>
  <c r="K130" i="12"/>
  <c r="K126" i="12"/>
  <c r="K114" i="12"/>
  <c r="K101" i="12"/>
  <c r="K95" i="12"/>
  <c r="K222" i="12"/>
  <c r="K214" i="12"/>
  <c r="K204" i="12"/>
  <c r="K196" i="12"/>
  <c r="K188" i="12"/>
  <c r="K176" i="12"/>
  <c r="K167" i="12"/>
  <c r="K162" i="12"/>
  <c r="K157" i="12"/>
  <c r="K146" i="12"/>
  <c r="K145" i="12"/>
  <c r="K113" i="12"/>
  <c r="K175" i="12"/>
  <c r="K166" i="12"/>
  <c r="K165" i="12"/>
  <c r="K156" i="12"/>
  <c r="K152" i="12"/>
  <c r="K144" i="12"/>
  <c r="K124" i="12"/>
  <c r="K94" i="12"/>
  <c r="K186" i="12"/>
  <c r="K185" i="12"/>
  <c r="K174" i="12"/>
  <c r="K164" i="12"/>
  <c r="K161" i="12"/>
  <c r="K155" i="12"/>
  <c r="K136" i="12"/>
  <c r="K123" i="12"/>
  <c r="K92" i="12"/>
  <c r="K219" i="12"/>
  <c r="K211" i="12"/>
  <c r="K209" i="12"/>
  <c r="K201" i="12"/>
  <c r="K193" i="12"/>
  <c r="K192" i="12"/>
  <c r="K184" i="12"/>
  <c r="K173" i="12"/>
  <c r="K151" i="12"/>
  <c r="K143" i="12"/>
  <c r="K122" i="12"/>
  <c r="K105" i="12"/>
  <c r="K91" i="12"/>
  <c r="W392" i="12"/>
  <c r="AA17" i="12"/>
  <c r="AA9" i="12"/>
  <c r="W363" i="12"/>
  <c r="W343" i="12"/>
  <c r="AI455" i="12"/>
  <c r="AK310" i="12"/>
  <c r="AE453" i="12"/>
  <c r="AJ453" i="12"/>
  <c r="W310" i="12"/>
  <c r="W306" i="12"/>
  <c r="W297" i="12"/>
  <c r="AK343" i="12"/>
  <c r="W664" i="12"/>
  <c r="W586" i="12"/>
  <c r="U664" i="12"/>
  <c r="AA664" i="12"/>
  <c r="AA586" i="12"/>
  <c r="AH586" i="12" s="1"/>
  <c r="AH594" i="12"/>
  <c r="AH672" i="12"/>
  <c r="G539" i="12"/>
  <c r="G541" i="12"/>
  <c r="U586" i="12"/>
  <c r="AI547" i="12"/>
  <c r="AK547" i="12"/>
  <c r="AJ547" i="12"/>
  <c r="Z136" i="12"/>
  <c r="Z105" i="12" s="1"/>
  <c r="Z482" i="12"/>
  <c r="AI310" i="12"/>
  <c r="Z239" i="12"/>
  <c r="Z412" i="12"/>
  <c r="Z282" i="12" s="1"/>
  <c r="V412" i="12"/>
  <c r="V282" i="12" s="1"/>
  <c r="G669" i="12"/>
  <c r="G666" i="12"/>
  <c r="G591" i="12"/>
  <c r="W138" i="12"/>
  <c r="T664" i="12"/>
  <c r="G668" i="12"/>
  <c r="L61" i="9"/>
  <c r="J147" i="9"/>
  <c r="M150" i="9"/>
  <c r="M151" i="9"/>
  <c r="M154" i="9"/>
  <c r="L55" i="14"/>
  <c r="X163" i="12"/>
  <c r="X136" i="12"/>
  <c r="K115" i="12"/>
  <c r="Z586" i="12"/>
  <c r="Y586" i="12"/>
  <c r="Y545" i="12" s="1"/>
  <c r="G592" i="12"/>
  <c r="K301" i="12"/>
  <c r="K300" i="12"/>
  <c r="K299" i="12"/>
  <c r="K293" i="12"/>
  <c r="K286" i="12"/>
  <c r="K275" i="12"/>
  <c r="K244" i="12"/>
  <c r="K242" i="12"/>
  <c r="K240" i="12"/>
  <c r="K220" i="12"/>
  <c r="K285" i="12"/>
  <c r="K265" i="12"/>
  <c r="K253" i="12"/>
  <c r="K248" i="12"/>
  <c r="K237" i="12"/>
  <c r="K235" i="12"/>
  <c r="K203" i="12"/>
  <c r="K169" i="12"/>
  <c r="K159" i="12"/>
  <c r="K117" i="12"/>
  <c r="Z664" i="12"/>
  <c r="AH9" i="12"/>
  <c r="X239" i="12"/>
  <c r="AI306" i="12"/>
  <c r="AJ9" i="12"/>
  <c r="AP9" i="9"/>
  <c r="AO6" i="9"/>
  <c r="AA412" i="12"/>
  <c r="AA282" i="12" s="1"/>
  <c r="AH282" i="12" s="1"/>
  <c r="T586" i="12"/>
  <c r="G627" i="12"/>
  <c r="N610" i="12"/>
  <c r="N606" i="12"/>
  <c r="N602" i="12"/>
  <c r="L608" i="12"/>
  <c r="L604" i="12"/>
  <c r="K610" i="12"/>
  <c r="K606" i="12"/>
  <c r="K602" i="12"/>
  <c r="G607" i="12"/>
  <c r="N609" i="12"/>
  <c r="N605" i="12"/>
  <c r="N601" i="12"/>
  <c r="L607" i="12"/>
  <c r="L603" i="12"/>
  <c r="K609" i="12"/>
  <c r="K605" i="12"/>
  <c r="K601" i="12"/>
  <c r="N608" i="12"/>
  <c r="N604" i="12"/>
  <c r="L610" i="12"/>
  <c r="L606" i="12"/>
  <c r="L602" i="12"/>
  <c r="K608" i="12"/>
  <c r="K604" i="12"/>
  <c r="G605" i="12"/>
  <c r="G670" i="12"/>
  <c r="N607" i="12"/>
  <c r="N603" i="12"/>
  <c r="L609" i="12"/>
  <c r="L605" i="12"/>
  <c r="L601" i="12"/>
  <c r="K607" i="12"/>
  <c r="K603" i="12"/>
  <c r="J605" i="12"/>
  <c r="G608" i="12"/>
  <c r="X412" i="12"/>
  <c r="X282" i="12"/>
  <c r="G620" i="12"/>
  <c r="V586" i="12"/>
  <c r="V545" i="12" s="1"/>
  <c r="G629" i="12"/>
  <c r="G637" i="12"/>
  <c r="N634" i="12"/>
  <c r="N630" i="12"/>
  <c r="L634" i="12"/>
  <c r="L630" i="12"/>
  <c r="K634" i="12"/>
  <c r="K630" i="12"/>
  <c r="N637" i="12"/>
  <c r="N633" i="12"/>
  <c r="L637" i="12"/>
  <c r="L633" i="12"/>
  <c r="K637" i="12"/>
  <c r="K633" i="12"/>
  <c r="N636" i="12"/>
  <c r="N632" i="12"/>
  <c r="L636" i="12"/>
  <c r="L632" i="12"/>
  <c r="K636" i="12"/>
  <c r="K632" i="12"/>
  <c r="N635" i="12"/>
  <c r="N631" i="12"/>
  <c r="L635" i="12"/>
  <c r="L631" i="12"/>
  <c r="K635" i="12"/>
  <c r="K631" i="12"/>
  <c r="G660" i="12"/>
  <c r="G626" i="12"/>
  <c r="N628" i="12"/>
  <c r="N624" i="12"/>
  <c r="N620" i="12"/>
  <c r="L626" i="12"/>
  <c r="L622" i="12"/>
  <c r="N629" i="12"/>
  <c r="K627" i="12"/>
  <c r="K623" i="12"/>
  <c r="K619" i="12"/>
  <c r="G622" i="12"/>
  <c r="N627" i="12"/>
  <c r="N623" i="12"/>
  <c r="N619" i="12"/>
  <c r="L625" i="12"/>
  <c r="L621" i="12"/>
  <c r="L629" i="12"/>
  <c r="K626" i="12"/>
  <c r="K622" i="12"/>
  <c r="J624" i="12"/>
  <c r="N626" i="12"/>
  <c r="N622" i="12"/>
  <c r="L628" i="12"/>
  <c r="L624" i="12"/>
  <c r="L620" i="12"/>
  <c r="K629" i="12"/>
  <c r="K625" i="12"/>
  <c r="K621" i="12"/>
  <c r="G619" i="12"/>
  <c r="G624" i="12"/>
  <c r="N625" i="12"/>
  <c r="N621" i="12"/>
  <c r="L627" i="12"/>
  <c r="L623" i="12"/>
  <c r="L619" i="12"/>
  <c r="K628" i="12"/>
  <c r="K624" i="12"/>
  <c r="K620" i="12"/>
  <c r="G600" i="12"/>
  <c r="G615" i="12"/>
  <c r="G611" i="12"/>
  <c r="L577" i="12"/>
  <c r="G618" i="12"/>
  <c r="N577" i="12"/>
  <c r="AD412" i="12"/>
  <c r="AD282" i="12" s="1"/>
  <c r="G616" i="12"/>
  <c r="K577" i="12"/>
  <c r="K617" i="12"/>
  <c r="K613" i="12"/>
  <c r="L618" i="12"/>
  <c r="L614" i="12"/>
  <c r="N615" i="12"/>
  <c r="N611" i="12"/>
  <c r="K616" i="12"/>
  <c r="K612" i="12"/>
  <c r="L617" i="12"/>
  <c r="L613" i="12"/>
  <c r="N618" i="12"/>
  <c r="N614" i="12"/>
  <c r="N600" i="12"/>
  <c r="K615" i="12"/>
  <c r="K611" i="12"/>
  <c r="L616" i="12"/>
  <c r="L612" i="12"/>
  <c r="N617" i="12"/>
  <c r="N613" i="12"/>
  <c r="K618" i="12"/>
  <c r="K614" i="12"/>
  <c r="L615" i="12"/>
  <c r="N616" i="12"/>
  <c r="G531" i="12"/>
  <c r="J164" i="12"/>
  <c r="J367" i="12"/>
  <c r="J172" i="12"/>
  <c r="J227" i="12"/>
  <c r="J315" i="12"/>
  <c r="J126" i="12"/>
  <c r="J200" i="12"/>
  <c r="J275" i="12"/>
  <c r="J375" i="12"/>
  <c r="W284" i="12"/>
  <c r="W225" i="12"/>
  <c r="W153" i="12"/>
  <c r="N558" i="12"/>
  <c r="N334" i="12"/>
  <c r="N523" i="12"/>
  <c r="N534" i="12"/>
  <c r="N30" i="12"/>
  <c r="N194" i="12"/>
  <c r="N324" i="12"/>
  <c r="N588" i="12"/>
  <c r="N235" i="12"/>
  <c r="N76" i="12"/>
  <c r="N545" i="12"/>
  <c r="N549" i="12"/>
  <c r="N554" i="12"/>
  <c r="N560" i="12"/>
  <c r="N444" i="12"/>
  <c r="N398" i="12"/>
  <c r="N250" i="12"/>
  <c r="N573" i="12"/>
  <c r="N517" i="12"/>
  <c r="N213" i="12"/>
  <c r="N122" i="12"/>
  <c r="N81" i="12"/>
  <c r="N329" i="12"/>
  <c r="N287" i="12"/>
  <c r="N65" i="12"/>
  <c r="N67" i="12"/>
  <c r="N387" i="12"/>
  <c r="N368" i="12"/>
  <c r="N467" i="12"/>
  <c r="N504" i="12"/>
  <c r="N28" i="12"/>
  <c r="N77" i="12"/>
  <c r="N69" i="12"/>
  <c r="N169" i="12"/>
  <c r="N243" i="12"/>
  <c r="N195" i="12"/>
  <c r="N296" i="12"/>
  <c r="N481" i="12"/>
  <c r="N506" i="12"/>
  <c r="N666" i="12"/>
  <c r="N580" i="12"/>
  <c r="N162" i="12"/>
  <c r="N269" i="12"/>
  <c r="N43" i="12"/>
  <c r="N436" i="12"/>
  <c r="N267" i="12"/>
  <c r="N495" i="12"/>
  <c r="N369" i="12"/>
  <c r="N418" i="12"/>
  <c r="N419" i="12"/>
  <c r="N502" i="12"/>
  <c r="N78" i="12"/>
  <c r="N61" i="12"/>
  <c r="N125" i="12"/>
  <c r="N219" i="12"/>
  <c r="N265" i="12"/>
  <c r="N200" i="12"/>
  <c r="N335" i="12"/>
  <c r="N428" i="12"/>
  <c r="N453" i="12"/>
  <c r="N347" i="12"/>
  <c r="N391" i="12"/>
  <c r="N475" i="12"/>
  <c r="N493" i="12"/>
  <c r="N541" i="12"/>
  <c r="N45" i="12"/>
  <c r="N25" i="12"/>
  <c r="N141" i="12"/>
  <c r="N214" i="12"/>
  <c r="N151" i="12"/>
  <c r="N290" i="12"/>
  <c r="N509" i="12"/>
  <c r="N518" i="12"/>
  <c r="D20" i="12"/>
  <c r="D150" i="12" s="1"/>
  <c r="N663" i="12"/>
  <c r="N114" i="12"/>
  <c r="N88" i="12"/>
  <c r="N529" i="12"/>
  <c r="N477" i="12"/>
  <c r="N138" i="12"/>
  <c r="L559" i="12"/>
  <c r="L360" i="12"/>
  <c r="L406" i="12"/>
  <c r="L346" i="12"/>
  <c r="L355" i="12"/>
  <c r="L378" i="12"/>
  <c r="L379" i="12"/>
  <c r="L407" i="12"/>
  <c r="L458" i="12"/>
  <c r="L467" i="12"/>
  <c r="L472" i="12"/>
  <c r="L520" i="12"/>
  <c r="L443" i="12"/>
  <c r="L351" i="12"/>
  <c r="L240" i="12"/>
  <c r="L442" i="12"/>
  <c r="L452" i="12"/>
  <c r="L268" i="12"/>
  <c r="L491" i="12"/>
  <c r="L421" i="12"/>
  <c r="L325" i="12"/>
  <c r="L276" i="12"/>
  <c r="L270" i="12"/>
  <c r="C20" i="12"/>
  <c r="C470" i="12" s="1"/>
  <c r="L63" i="12"/>
  <c r="L89" i="12"/>
  <c r="L31" i="12"/>
  <c r="L46" i="12"/>
  <c r="L99" i="12"/>
  <c r="L49" i="12"/>
  <c r="L74" i="12"/>
  <c r="L38" i="12"/>
  <c r="L59" i="12"/>
  <c r="L108" i="12"/>
  <c r="L71" i="12"/>
  <c r="L86" i="12"/>
  <c r="L137" i="12"/>
  <c r="L223" i="12"/>
  <c r="L249" i="12"/>
  <c r="L44" i="12"/>
  <c r="L77" i="12"/>
  <c r="L117" i="12"/>
  <c r="L121" i="12"/>
  <c r="L141" i="12"/>
  <c r="L169" i="12"/>
  <c r="L219" i="12"/>
  <c r="L231" i="12"/>
  <c r="L60" i="12"/>
  <c r="L140" i="12"/>
  <c r="L157" i="12"/>
  <c r="L213" i="12"/>
  <c r="L43" i="12"/>
  <c r="L78" i="12"/>
  <c r="L105" i="12"/>
  <c r="L135" i="12"/>
  <c r="L166" i="12"/>
  <c r="L29" i="12"/>
  <c r="L126" i="12"/>
  <c r="L185" i="12"/>
  <c r="L210" i="12"/>
  <c r="L312" i="12"/>
  <c r="L330" i="12"/>
  <c r="L350" i="12"/>
  <c r="L171" i="12"/>
  <c r="L196" i="12"/>
  <c r="L200" i="12"/>
  <c r="L204" i="12"/>
  <c r="L229" i="12"/>
  <c r="L304" i="12"/>
  <c r="L310" i="12"/>
  <c r="L319" i="12"/>
  <c r="L405" i="12"/>
  <c r="L425" i="12"/>
  <c r="L441" i="12"/>
  <c r="L470" i="12"/>
  <c r="L493" i="12"/>
  <c r="W129" i="12"/>
  <c r="G538" i="12"/>
  <c r="W272" i="12"/>
  <c r="W145" i="12"/>
  <c r="W136" i="12" s="1"/>
  <c r="W105" i="12" s="1"/>
  <c r="W462" i="12"/>
  <c r="W455" i="12"/>
  <c r="W453" i="12" s="1"/>
  <c r="W420" i="12"/>
  <c r="W86" i="12"/>
  <c r="W84" i="12"/>
  <c r="G523" i="12"/>
  <c r="G536" i="12"/>
  <c r="AK586" i="12"/>
  <c r="AG578" i="12"/>
  <c r="AK578" i="12" s="1"/>
  <c r="G522" i="12"/>
  <c r="AH455" i="12"/>
  <c r="W239" i="12"/>
  <c r="Y412" i="12"/>
  <c r="W414" i="12"/>
  <c r="AA163" i="12"/>
  <c r="AH163" i="12" s="1"/>
  <c r="W192" i="12"/>
  <c r="Z163" i="12"/>
  <c r="W111" i="12"/>
  <c r="W107" i="12" s="1"/>
  <c r="W27" i="12"/>
  <c r="W26" i="12" s="1"/>
  <c r="W24" i="12" s="1"/>
  <c r="AC664" i="12"/>
  <c r="AI664" i="12" s="1"/>
  <c r="AC412" i="12"/>
  <c r="AC282" i="12" s="1"/>
  <c r="AI282" i="12" s="1"/>
  <c r="AG412" i="12"/>
  <c r="AE412" i="12"/>
  <c r="AE282" i="12" s="1"/>
  <c r="AJ282" i="12" s="1"/>
  <c r="AD163" i="12"/>
  <c r="AC163" i="12"/>
  <c r="AI163" i="12" s="1"/>
  <c r="AG163" i="12"/>
  <c r="AK163" i="12" s="1"/>
  <c r="AC107" i="12"/>
  <c r="AH111" i="12"/>
  <c r="AE107" i="12"/>
  <c r="AG84" i="12"/>
  <c r="AK84" i="12" s="1"/>
  <c r="AE84" i="12"/>
  <c r="AJ84" i="12" s="1"/>
  <c r="AA84" i="12"/>
  <c r="AH84" i="12" s="1"/>
  <c r="AC84" i="12"/>
  <c r="AI84" i="12"/>
  <c r="AG482" i="12"/>
  <c r="AK482" i="12" s="1"/>
  <c r="F116" i="14"/>
  <c r="AE11" i="14"/>
  <c r="Y11" i="14"/>
  <c r="AR11" i="9"/>
  <c r="AF11" i="9"/>
  <c r="AK11" i="12"/>
  <c r="X11" i="9"/>
  <c r="AG11" i="14"/>
  <c r="AC11" i="14"/>
  <c r="AX11" i="9"/>
  <c r="AB11" i="9"/>
  <c r="AT11" i="9"/>
  <c r="AE11" i="12"/>
  <c r="J56" i="9"/>
  <c r="J327" i="9"/>
  <c r="J166" i="9"/>
  <c r="J315" i="9"/>
  <c r="J311" i="9"/>
  <c r="J312" i="9"/>
  <c r="J51" i="9"/>
  <c r="J73" i="9"/>
  <c r="J81" i="9"/>
  <c r="J94" i="9"/>
  <c r="J154" i="9"/>
  <c r="J155" i="9"/>
  <c r="J157" i="9"/>
  <c r="J158" i="9"/>
  <c r="J292" i="9"/>
  <c r="J326" i="9"/>
  <c r="J279" i="9"/>
  <c r="J161" i="9"/>
  <c r="J162" i="9"/>
  <c r="J159" i="9"/>
  <c r="J150" i="9"/>
  <c r="J149" i="9"/>
  <c r="J148" i="9"/>
  <c r="J164" i="9"/>
  <c r="J151" i="9"/>
  <c r="J156" i="9"/>
  <c r="J153" i="9"/>
  <c r="J313" i="9"/>
  <c r="AV332" i="9"/>
  <c r="J654" i="12"/>
  <c r="M325" i="9"/>
  <c r="M324" i="9"/>
  <c r="M321" i="9"/>
  <c r="M320" i="9"/>
  <c r="M317" i="9"/>
  <c r="M309" i="9"/>
  <c r="M308" i="9"/>
  <c r="M306" i="9"/>
  <c r="M305" i="9"/>
  <c r="M300" i="9"/>
  <c r="M294" i="9"/>
  <c r="M286" i="9"/>
  <c r="M283" i="9"/>
  <c r="M281" i="9"/>
  <c r="M278" i="9"/>
  <c r="M276" i="9"/>
  <c r="M273" i="9"/>
  <c r="M270" i="9"/>
  <c r="M143" i="9"/>
  <c r="M140" i="9"/>
  <c r="M263" i="9"/>
  <c r="M259" i="9"/>
  <c r="M257" i="9"/>
  <c r="M255" i="9"/>
  <c r="M248" i="9"/>
  <c r="M246" i="9"/>
  <c r="M244" i="9"/>
  <c r="M235" i="9"/>
  <c r="M233" i="9"/>
  <c r="M231" i="9"/>
  <c r="M229" i="9"/>
  <c r="M227" i="9"/>
  <c r="M224" i="9"/>
  <c r="M221" i="9"/>
  <c r="M137" i="9"/>
  <c r="M132" i="9"/>
  <c r="M210" i="9"/>
  <c r="M206" i="9"/>
  <c r="M204" i="9"/>
  <c r="M200" i="9"/>
  <c r="M197" i="9"/>
  <c r="M195" i="9"/>
  <c r="M194" i="9"/>
  <c r="M191" i="9"/>
  <c r="M185" i="9"/>
  <c r="M176" i="9"/>
  <c r="M171" i="9"/>
  <c r="M169" i="9"/>
  <c r="M112" i="9"/>
  <c r="M89" i="9"/>
  <c r="M75" i="9"/>
  <c r="M80" i="9"/>
  <c r="M79" i="9"/>
  <c r="M61" i="9"/>
  <c r="M57" i="9"/>
  <c r="M53" i="9"/>
  <c r="M48" i="9"/>
  <c r="M42" i="9"/>
  <c r="M33" i="9"/>
  <c r="M26" i="9"/>
  <c r="M168" i="9"/>
  <c r="M167" i="9"/>
  <c r="M164" i="9"/>
  <c r="M315" i="9"/>
  <c r="M310" i="9"/>
  <c r="M311" i="9"/>
  <c r="M49" i="9"/>
  <c r="M94" i="9"/>
  <c r="M147" i="9"/>
  <c r="M149" i="9"/>
  <c r="M157" i="9"/>
  <c r="M163" i="9"/>
  <c r="M43" i="9"/>
  <c r="M319" i="9"/>
  <c r="M303" i="9"/>
  <c r="M298" i="9"/>
  <c r="M296" i="9"/>
  <c r="M295" i="9"/>
  <c r="M291" i="9"/>
  <c r="M290" i="9"/>
  <c r="M271" i="9"/>
  <c r="M268" i="9"/>
  <c r="M266" i="9"/>
  <c r="M141" i="9"/>
  <c r="M138" i="9"/>
  <c r="M260" i="9"/>
  <c r="M253" i="9"/>
  <c r="M251" i="9"/>
  <c r="M245" i="9"/>
  <c r="M241" i="9"/>
  <c r="M239" i="9"/>
  <c r="M238" i="9"/>
  <c r="M237" i="9"/>
  <c r="M236" i="9"/>
  <c r="M225" i="9"/>
  <c r="M222" i="9"/>
  <c r="M219" i="9"/>
  <c r="M217" i="9"/>
  <c r="M135" i="9"/>
  <c r="M213" i="9"/>
  <c r="M212" i="9"/>
  <c r="M201" i="9"/>
  <c r="M198" i="9"/>
  <c r="M188" i="9"/>
  <c r="M186" i="9"/>
  <c r="M179" i="9"/>
  <c r="M177" i="9"/>
  <c r="M174" i="9"/>
  <c r="M119" i="9"/>
  <c r="M101" i="9"/>
  <c r="M108" i="9"/>
  <c r="M106" i="9"/>
  <c r="M70" i="9"/>
  <c r="M74" i="9"/>
  <c r="M50" i="9"/>
  <c r="M44" i="9"/>
  <c r="M39" i="9"/>
  <c r="M38" i="9"/>
  <c r="M34" i="9"/>
  <c r="M31" i="9"/>
  <c r="M29" i="9"/>
  <c r="M28" i="9"/>
  <c r="M81" i="9"/>
  <c r="M148" i="9"/>
  <c r="M161" i="9"/>
  <c r="L341" i="9"/>
  <c r="L32" i="9"/>
  <c r="L69" i="9"/>
  <c r="L135" i="9"/>
  <c r="L235" i="9"/>
  <c r="L241" i="9"/>
  <c r="L259" i="9"/>
  <c r="L270" i="9"/>
  <c r="L275" i="9"/>
  <c r="L160" i="9"/>
  <c r="L294" i="9"/>
  <c r="L296" i="9"/>
  <c r="L302" i="9"/>
  <c r="L306" i="9"/>
  <c r="L319" i="9"/>
  <c r="L42" i="9"/>
  <c r="L185" i="9"/>
  <c r="L186" i="9"/>
  <c r="L187" i="9"/>
  <c r="L217" i="9"/>
  <c r="L138" i="9"/>
  <c r="L273" i="9"/>
  <c r="L278" i="9"/>
  <c r="L120" i="9"/>
  <c r="L26" i="9"/>
  <c r="L192" i="9"/>
  <c r="L129" i="9"/>
  <c r="L243" i="9"/>
  <c r="L274" i="9"/>
  <c r="L184" i="9"/>
  <c r="L224" i="9"/>
  <c r="L247" i="9"/>
  <c r="L139" i="9"/>
  <c r="L289" i="9"/>
  <c r="L307" i="9"/>
  <c r="L310" i="9"/>
  <c r="L206" i="9"/>
  <c r="L245" i="9"/>
  <c r="L145" i="9"/>
  <c r="L155" i="9"/>
  <c r="L54" i="9"/>
  <c r="L174" i="9"/>
  <c r="L203" i="9"/>
  <c r="L253" i="9"/>
  <c r="L287" i="9"/>
  <c r="L34" i="9"/>
  <c r="L180" i="9"/>
  <c r="L221" i="9"/>
  <c r="L262" i="9"/>
  <c r="L140" i="9"/>
  <c r="L277" i="9"/>
  <c r="L285" i="9"/>
  <c r="L300" i="9"/>
  <c r="L151" i="9"/>
  <c r="L31" i="9"/>
  <c r="L198" i="9"/>
  <c r="L228" i="9"/>
  <c r="L291" i="9"/>
  <c r="L86" i="9"/>
  <c r="L209" i="9"/>
  <c r="L230" i="9"/>
  <c r="L258" i="9"/>
  <c r="L288" i="9"/>
  <c r="L316" i="9"/>
  <c r="L72" i="9"/>
  <c r="L240" i="9"/>
  <c r="L269" i="9"/>
  <c r="L21" i="9"/>
  <c r="L172" i="9"/>
  <c r="L223" i="9"/>
  <c r="L266" i="9"/>
  <c r="L327" i="9"/>
  <c r="L315" i="9"/>
  <c r="L48" i="9"/>
  <c r="L171" i="9"/>
  <c r="L163" i="9"/>
  <c r="L94" i="9"/>
  <c r="L38" i="9"/>
  <c r="L76" i="9"/>
  <c r="L170" i="9"/>
  <c r="L134" i="9"/>
  <c r="L157" i="9"/>
  <c r="L73" i="9"/>
  <c r="L35" i="9"/>
  <c r="L106" i="9"/>
  <c r="L181" i="9"/>
  <c r="L53" i="9"/>
  <c r="L95" i="9"/>
  <c r="L66" i="9"/>
  <c r="L137" i="9"/>
  <c r="L220" i="9"/>
  <c r="L309" i="9"/>
  <c r="L226" i="9"/>
  <c r="L281" i="9"/>
  <c r="L148" i="9"/>
  <c r="L199" i="9"/>
  <c r="L304" i="9"/>
  <c r="L75" i="9"/>
  <c r="L225" i="9"/>
  <c r="L144" i="9"/>
  <c r="L154" i="9"/>
  <c r="L332" i="9"/>
  <c r="L336" i="9"/>
  <c r="L150" i="9"/>
  <c r="L161" i="9"/>
  <c r="L335" i="9"/>
  <c r="L27" i="9"/>
  <c r="L189" i="9"/>
  <c r="L246" i="9"/>
  <c r="L251" i="9"/>
  <c r="L276" i="9"/>
  <c r="L321" i="9"/>
  <c r="L313" i="9"/>
  <c r="L70" i="9"/>
  <c r="L204" i="9"/>
  <c r="L252" i="9"/>
  <c r="L299" i="9"/>
  <c r="L119" i="9"/>
  <c r="L133" i="9"/>
  <c r="L232" i="9"/>
  <c r="L260" i="9"/>
  <c r="L297" i="9"/>
  <c r="L320" i="9"/>
  <c r="L202" i="9"/>
  <c r="L249" i="9"/>
  <c r="L271" i="9"/>
  <c r="L39" i="9"/>
  <c r="L191" i="9"/>
  <c r="L242" i="9"/>
  <c r="L283" i="9"/>
  <c r="L292" i="9"/>
  <c r="L165" i="9"/>
  <c r="L80" i="9"/>
  <c r="L183" i="9"/>
  <c r="L158" i="9"/>
  <c r="L312" i="9"/>
  <c r="L40" i="9"/>
  <c r="L178" i="9"/>
  <c r="L314" i="9"/>
  <c r="L149" i="9"/>
  <c r="L166" i="9"/>
  <c r="L37" i="9"/>
  <c r="L169" i="9"/>
  <c r="L121" i="9"/>
  <c r="L175" i="9"/>
  <c r="L216" i="9"/>
  <c r="L229" i="9"/>
  <c r="L324" i="9"/>
  <c r="L233" i="9"/>
  <c r="L282" i="9"/>
  <c r="L311" i="9"/>
  <c r="L205" i="9"/>
  <c r="L317" i="9"/>
  <c r="L190" i="9"/>
  <c r="L254" i="9"/>
  <c r="L323" i="9"/>
  <c r="L333" i="9"/>
  <c r="L334" i="9"/>
  <c r="L339" i="9"/>
  <c r="L331" i="9"/>
  <c r="L112" i="9"/>
  <c r="N612" i="12"/>
  <c r="N659" i="12"/>
  <c r="N651" i="12"/>
  <c r="N41" i="9"/>
  <c r="N191" i="9"/>
  <c r="N640" i="12"/>
  <c r="N644" i="12"/>
  <c r="N648" i="12"/>
  <c r="N652" i="12"/>
  <c r="N656" i="12"/>
  <c r="N641" i="12"/>
  <c r="N645" i="12"/>
  <c r="N649" i="12"/>
  <c r="N653" i="12"/>
  <c r="N657" i="12"/>
  <c r="N112" i="12"/>
  <c r="N115" i="12"/>
  <c r="N447" i="12"/>
  <c r="N658" i="12"/>
  <c r="N650" i="12"/>
  <c r="N642" i="12"/>
  <c r="L611" i="12"/>
  <c r="L659" i="12"/>
  <c r="L655" i="12"/>
  <c r="L651" i="12"/>
  <c r="L647" i="12"/>
  <c r="L643" i="12"/>
  <c r="L639" i="12"/>
  <c r="L658" i="12"/>
  <c r="L654" i="12"/>
  <c r="L650" i="12"/>
  <c r="L646" i="12"/>
  <c r="L642" i="12"/>
  <c r="L641" i="12"/>
  <c r="L638" i="12"/>
  <c r="L495" i="12"/>
  <c r="L514" i="12"/>
  <c r="L524" i="12"/>
  <c r="L640" i="12"/>
  <c r="L460" i="12"/>
  <c r="L461" i="12"/>
  <c r="L465" i="12"/>
  <c r="L468" i="12"/>
  <c r="L469" i="12"/>
  <c r="L502" i="12"/>
  <c r="L426" i="12"/>
  <c r="L315" i="12"/>
  <c r="L525" i="12"/>
  <c r="L451" i="12"/>
  <c r="L91" i="12"/>
  <c r="L438" i="12"/>
  <c r="L279" i="12"/>
  <c r="L274" i="12"/>
  <c r="L190" i="12"/>
  <c r="L75" i="12"/>
  <c r="L26" i="12"/>
  <c r="L39" i="12"/>
  <c r="L104" i="12"/>
  <c r="L61" i="12"/>
  <c r="L30" i="12"/>
  <c r="L73" i="12"/>
  <c r="L37" i="12"/>
  <c r="L85" i="12"/>
  <c r="L142" i="12"/>
  <c r="L225" i="12"/>
  <c r="L28" i="12"/>
  <c r="L93" i="12"/>
  <c r="L119" i="12"/>
  <c r="L124" i="12"/>
  <c r="L176" i="12"/>
  <c r="L221" i="12"/>
  <c r="L34" i="12"/>
  <c r="L154" i="12"/>
  <c r="L168" i="12"/>
  <c r="L41" i="12"/>
  <c r="L82" i="12"/>
  <c r="L130" i="12"/>
  <c r="L152" i="12"/>
  <c r="L81" i="12"/>
  <c r="L161" i="12"/>
  <c r="L209" i="12"/>
  <c r="L313" i="12"/>
  <c r="L342" i="12"/>
  <c r="L143" i="12"/>
  <c r="L197" i="12"/>
  <c r="L202" i="12"/>
  <c r="L207" i="12"/>
  <c r="L307" i="12"/>
  <c r="L329" i="12"/>
  <c r="L363" i="12"/>
  <c r="L138" i="12"/>
  <c r="L184" i="12"/>
  <c r="L251" i="12"/>
  <c r="L294" i="12"/>
  <c r="L300" i="12"/>
  <c r="L56" i="12"/>
  <c r="L150" i="12"/>
  <c r="L192" i="12"/>
  <c r="L280" i="12"/>
  <c r="L339" i="12"/>
  <c r="L191" i="12"/>
  <c r="L289" i="12"/>
  <c r="L324" i="12"/>
  <c r="L358" i="12"/>
  <c r="L412" i="12"/>
  <c r="L428" i="12"/>
  <c r="L440" i="12"/>
  <c r="L509" i="12"/>
  <c r="L527" i="12"/>
  <c r="L234" i="12"/>
  <c r="L331" i="12"/>
  <c r="L393" i="12"/>
  <c r="L397" i="12"/>
  <c r="L473" i="12"/>
  <c r="L505" i="12"/>
  <c r="L265" i="12"/>
  <c r="L292" i="12"/>
  <c r="L335" i="12"/>
  <c r="L356" i="12"/>
  <c r="L382" i="12"/>
  <c r="L387" i="12"/>
  <c r="L648" i="12"/>
  <c r="L57" i="14"/>
  <c r="L28" i="14"/>
  <c r="L66" i="14"/>
  <c r="L99" i="14"/>
  <c r="L102" i="14"/>
  <c r="L71" i="14"/>
  <c r="N647" i="12"/>
  <c r="N646" i="12"/>
  <c r="N655" i="12"/>
  <c r="N639" i="12"/>
  <c r="L653" i="12"/>
  <c r="L645" i="12"/>
  <c r="N643" i="12"/>
  <c r="N654" i="12"/>
  <c r="N638" i="12"/>
  <c r="L652" i="12"/>
  <c r="L644" i="12"/>
  <c r="L657" i="12"/>
  <c r="L649" i="12"/>
  <c r="AJ341" i="12"/>
  <c r="Y282" i="12"/>
  <c r="AJ343" i="12"/>
  <c r="AI343" i="12"/>
  <c r="AI531" i="12"/>
  <c r="Y163" i="12"/>
  <c r="K659" i="12"/>
  <c r="K655" i="12"/>
  <c r="K651" i="12"/>
  <c r="K647" i="12"/>
  <c r="K643" i="12"/>
  <c r="K639" i="12"/>
  <c r="K658" i="12"/>
  <c r="K654" i="12"/>
  <c r="K650" i="12"/>
  <c r="K646" i="12"/>
  <c r="K642" i="12"/>
  <c r="K638" i="12"/>
  <c r="K261" i="12"/>
  <c r="K232" i="12"/>
  <c r="K195" i="12"/>
  <c r="K560" i="12"/>
  <c r="K657" i="12"/>
  <c r="K653" i="12"/>
  <c r="K649" i="12"/>
  <c r="K645" i="12"/>
  <c r="K641" i="12"/>
  <c r="K656" i="12"/>
  <c r="K652" i="12"/>
  <c r="K648" i="12"/>
  <c r="K644" i="12"/>
  <c r="Y95" i="14"/>
  <c r="Y74" i="14" s="1"/>
  <c r="AE74" i="14" s="1"/>
  <c r="G116" i="14"/>
  <c r="AD97" i="14"/>
  <c r="K37" i="14"/>
  <c r="K110" i="14"/>
  <c r="K30" i="14"/>
  <c r="K104" i="14"/>
  <c r="K38" i="14"/>
  <c r="K40" i="14"/>
  <c r="K99" i="14"/>
  <c r="K116" i="14"/>
  <c r="K32" i="14"/>
  <c r="K69" i="14"/>
  <c r="K112" i="14"/>
  <c r="F115" i="14"/>
  <c r="K56" i="14"/>
  <c r="K72" i="14"/>
  <c r="AC95" i="14"/>
  <c r="AC74" i="14" s="1"/>
  <c r="AG74" i="14" s="1"/>
  <c r="K20" i="14"/>
  <c r="K106" i="14"/>
  <c r="K98" i="14"/>
  <c r="K25" i="14"/>
  <c r="K81" i="14"/>
  <c r="K33" i="14"/>
  <c r="K77" i="14"/>
  <c r="K64" i="14"/>
  <c r="K102" i="14"/>
  <c r="K26" i="14"/>
  <c r="K44" i="14"/>
  <c r="G123" i="14"/>
  <c r="AF97" i="14"/>
  <c r="K114" i="14"/>
  <c r="K83" i="14"/>
  <c r="K75" i="14"/>
  <c r="K113" i="14"/>
  <c r="K79" i="14"/>
  <c r="K78" i="14"/>
  <c r="K119" i="14"/>
  <c r="K47" i="14"/>
  <c r="K74" i="14"/>
  <c r="K108" i="14"/>
  <c r="K122" i="14"/>
  <c r="B19" i="14"/>
  <c r="B48" i="14" s="1"/>
  <c r="AD121" i="14"/>
  <c r="G107" i="14"/>
  <c r="G77" i="14"/>
  <c r="J69" i="14"/>
  <c r="AG107" i="14"/>
  <c r="G82" i="14"/>
  <c r="G74" i="14"/>
  <c r="AF107" i="14"/>
  <c r="G106" i="14"/>
  <c r="G20" i="14"/>
  <c r="J82" i="14"/>
  <c r="J45" i="14"/>
  <c r="G75" i="14"/>
  <c r="AD107" i="14"/>
  <c r="J52" i="14"/>
  <c r="J22" i="14"/>
  <c r="F62" i="14"/>
  <c r="W9" i="14"/>
  <c r="Y18" i="14"/>
  <c r="G81" i="14"/>
  <c r="G78" i="14"/>
  <c r="K58" i="14"/>
  <c r="K76" i="14"/>
  <c r="K120" i="14"/>
  <c r="K103" i="14"/>
  <c r="K22" i="14"/>
  <c r="K82" i="14"/>
  <c r="K46" i="14"/>
  <c r="K21" i="14"/>
  <c r="K109" i="14"/>
  <c r="K80" i="14"/>
  <c r="K43" i="14"/>
  <c r="K96" i="14"/>
  <c r="K51" i="14"/>
  <c r="K111" i="14"/>
  <c r="K105" i="14"/>
  <c r="K53" i="14"/>
  <c r="K23" i="14"/>
  <c r="K97" i="14"/>
  <c r="K39" i="14"/>
  <c r="K107" i="14"/>
  <c r="K95" i="14"/>
  <c r="K35" i="14"/>
  <c r="K48" i="14"/>
  <c r="K24" i="14"/>
  <c r="AE121" i="14"/>
  <c r="AG121" i="14"/>
  <c r="K57" i="14"/>
  <c r="K59" i="14"/>
  <c r="K60" i="14"/>
  <c r="K45" i="14"/>
  <c r="K121" i="14"/>
  <c r="K66" i="14"/>
  <c r="K71" i="14"/>
  <c r="K52" i="14"/>
  <c r="K28" i="14"/>
  <c r="K115" i="14"/>
  <c r="K101" i="14"/>
  <c r="K62" i="14"/>
  <c r="K27" i="14"/>
  <c r="K68" i="14"/>
  <c r="K34" i="14"/>
  <c r="K123" i="14"/>
  <c r="K67" i="14"/>
  <c r="K42" i="14"/>
  <c r="K73" i="14"/>
  <c r="K70" i="14"/>
  <c r="K31" i="14"/>
  <c r="K118" i="14"/>
  <c r="K63" i="14"/>
  <c r="G105" i="14"/>
  <c r="N118" i="14"/>
  <c r="F56" i="14"/>
  <c r="G98" i="14"/>
  <c r="N120" i="14"/>
  <c r="AV6" i="9"/>
  <c r="G35" i="14"/>
  <c r="G33" i="14"/>
  <c r="AF282" i="12"/>
  <c r="AI486" i="12"/>
  <c r="W11" i="14"/>
  <c r="AP11" i="9"/>
  <c r="AN11" i="9"/>
  <c r="AL11" i="9"/>
  <c r="AI11" i="9"/>
  <c r="U11" i="9"/>
  <c r="AI11" i="12"/>
  <c r="AG11" i="12"/>
  <c r="F120" i="14"/>
  <c r="G120" i="14"/>
  <c r="M166" i="9"/>
  <c r="M165" i="9"/>
  <c r="M312" i="9"/>
  <c r="M51" i="9"/>
  <c r="M121" i="9"/>
  <c r="N113" i="14"/>
  <c r="G115" i="14"/>
  <c r="Y17" i="14"/>
  <c r="G83" i="14"/>
  <c r="G95" i="14"/>
  <c r="G79" i="14"/>
  <c r="W18" i="14"/>
  <c r="G60" i="14"/>
  <c r="G54" i="14"/>
  <c r="G99" i="14"/>
  <c r="Y9" i="14"/>
  <c r="W74" i="14"/>
  <c r="AD74" i="14" s="1"/>
  <c r="N57" i="14"/>
  <c r="G55" i="14"/>
  <c r="G34" i="14"/>
  <c r="G21" i="14"/>
  <c r="F95" i="14"/>
  <c r="AA74" i="14"/>
  <c r="AF74" i="14" s="1"/>
  <c r="G104" i="14"/>
  <c r="G97" i="14"/>
  <c r="Z74" i="14"/>
  <c r="G103" i="14"/>
  <c r="F80" i="14"/>
  <c r="AB74" i="14"/>
  <c r="Z21" i="14"/>
  <c r="Z19" i="14" s="1"/>
  <c r="AA18" i="14"/>
  <c r="G109" i="14"/>
  <c r="AA17" i="14"/>
  <c r="AF75" i="14"/>
  <c r="F103" i="14"/>
  <c r="G72" i="14"/>
  <c r="L94" i="14"/>
  <c r="N89" i="14"/>
  <c r="L90" i="14"/>
  <c r="N85" i="14"/>
  <c r="X21" i="14"/>
  <c r="X19" i="14" s="1"/>
  <c r="L86" i="14"/>
  <c r="AC18" i="14"/>
  <c r="AC17" i="14"/>
  <c r="G62" i="14"/>
  <c r="AC21" i="14"/>
  <c r="AC19" i="14" s="1"/>
  <c r="AG19" i="14" s="1"/>
  <c r="J84" i="14"/>
  <c r="N93" i="14"/>
  <c r="G665" i="12"/>
  <c r="G45" i="14"/>
  <c r="G642" i="12"/>
  <c r="G646" i="12"/>
  <c r="G650" i="12"/>
  <c r="G654" i="12"/>
  <c r="G22" i="12"/>
  <c r="G633" i="12"/>
  <c r="G601" i="12"/>
  <c r="G180" i="12"/>
  <c r="G55" i="12"/>
  <c r="G260" i="12"/>
  <c r="G107" i="9"/>
  <c r="G634" i="12"/>
  <c r="G101" i="14"/>
  <c r="K91" i="14"/>
  <c r="K87" i="14"/>
  <c r="K94" i="14"/>
  <c r="K90" i="14"/>
  <c r="K86" i="14"/>
  <c r="L93" i="14"/>
  <c r="L89" i="14"/>
  <c r="L85" i="14"/>
  <c r="N92" i="14"/>
  <c r="N88" i="14"/>
  <c r="N84" i="14"/>
  <c r="J94" i="14"/>
  <c r="K93" i="14"/>
  <c r="K89" i="14"/>
  <c r="K85" i="14"/>
  <c r="L92" i="14"/>
  <c r="L88" i="14"/>
  <c r="L84" i="14"/>
  <c r="N91" i="14"/>
  <c r="N87" i="14"/>
  <c r="K55" i="14"/>
  <c r="K92" i="14"/>
  <c r="K88" i="14"/>
  <c r="L91" i="14"/>
  <c r="N94" i="14"/>
  <c r="N90" i="14"/>
  <c r="AA21" i="14"/>
  <c r="AA19" i="14" s="1"/>
  <c r="AF19" i="14" s="1"/>
  <c r="G30" i="14"/>
  <c r="AB21" i="14"/>
  <c r="AB19" i="14" s="1"/>
  <c r="AF27" i="14"/>
  <c r="Y21" i="14"/>
  <c r="G36" i="14"/>
  <c r="AF6" i="14"/>
  <c r="AG21" i="14"/>
  <c r="R211" i="12"/>
  <c r="R39" i="9"/>
  <c r="S415" i="12"/>
  <c r="R226" i="9"/>
  <c r="R179" i="9"/>
  <c r="R456" i="12"/>
  <c r="S32" i="14"/>
  <c r="R478" i="12"/>
  <c r="R43" i="12"/>
  <c r="T556" i="12"/>
  <c r="S579" i="12"/>
  <c r="S673" i="12"/>
  <c r="S137" i="12"/>
  <c r="S496" i="12"/>
  <c r="R265" i="9"/>
  <c r="R364" i="12"/>
  <c r="S52" i="14"/>
  <c r="R24" i="14"/>
  <c r="R52" i="14"/>
  <c r="R283" i="9"/>
  <c r="R441" i="12"/>
  <c r="S252" i="12"/>
  <c r="R386" i="12"/>
  <c r="R139" i="9"/>
  <c r="R296" i="9"/>
  <c r="S647" i="12"/>
  <c r="R31" i="12"/>
  <c r="S454" i="12"/>
  <c r="R267" i="12"/>
  <c r="S130" i="12"/>
  <c r="R130" i="12"/>
  <c r="R311" i="12"/>
  <c r="R213" i="9"/>
  <c r="S68" i="14"/>
  <c r="R393" i="12"/>
  <c r="S28" i="12"/>
  <c r="S31" i="12"/>
  <c r="R70" i="14"/>
  <c r="R380" i="12"/>
  <c r="S456" i="12"/>
  <c r="S386" i="12"/>
  <c r="S364" i="12"/>
  <c r="R463" i="12"/>
  <c r="S146" i="12"/>
  <c r="R49" i="12"/>
  <c r="R324" i="9"/>
  <c r="S261" i="12"/>
  <c r="S240" i="12"/>
  <c r="R48" i="14"/>
  <c r="S23" i="12"/>
  <c r="S421" i="12"/>
  <c r="S76" i="14"/>
  <c r="R242" i="12"/>
  <c r="S565" i="12"/>
  <c r="R76" i="14"/>
  <c r="S283" i="12"/>
  <c r="R147" i="9"/>
  <c r="R352" i="12"/>
  <c r="R285" i="12"/>
  <c r="S49" i="12"/>
  <c r="S22" i="14"/>
  <c r="S524" i="12"/>
  <c r="S463" i="12"/>
  <c r="S43" i="14"/>
  <c r="S532" i="12"/>
  <c r="R298" i="9"/>
  <c r="R188" i="9"/>
  <c r="S28" i="14"/>
  <c r="R311" i="9"/>
  <c r="R483" i="12"/>
  <c r="S441" i="12"/>
  <c r="R487" i="12"/>
  <c r="S344" i="12"/>
  <c r="R421" i="12"/>
  <c r="R111" i="14"/>
  <c r="R203" i="9"/>
  <c r="S589" i="12"/>
  <c r="R27" i="9"/>
  <c r="R165" i="9"/>
  <c r="S285" i="12"/>
  <c r="S408" i="12"/>
  <c r="S166" i="12"/>
  <c r="S307" i="12"/>
  <c r="R230" i="9"/>
  <c r="S85" i="14"/>
  <c r="S25" i="12"/>
  <c r="R524" i="12"/>
  <c r="S68" i="12"/>
  <c r="S546" i="12"/>
  <c r="R137" i="12"/>
  <c r="R215" i="9"/>
  <c r="R246" i="9"/>
  <c r="S548" i="12"/>
  <c r="S661" i="12"/>
  <c r="S413" i="12"/>
  <c r="R122" i="14"/>
  <c r="R193" i="12"/>
  <c r="R121" i="9"/>
  <c r="R257" i="9"/>
  <c r="R510" i="12"/>
  <c r="R273" i="12"/>
  <c r="S63" i="14"/>
  <c r="S402" i="12"/>
  <c r="R139" i="12"/>
  <c r="S487" i="12"/>
  <c r="S473" i="12"/>
  <c r="S106" i="12"/>
  <c r="S342" i="12"/>
  <c r="S48" i="14"/>
  <c r="S139" i="12"/>
  <c r="R415" i="12"/>
  <c r="S24" i="14"/>
  <c r="R413" i="12"/>
  <c r="S631" i="12"/>
  <c r="R46" i="9"/>
  <c r="R283" i="12"/>
  <c r="R298" i="12"/>
  <c r="S267" i="12"/>
  <c r="S154" i="12"/>
  <c r="S602" i="12"/>
  <c r="R63" i="14"/>
  <c r="R112" i="12"/>
  <c r="S478" i="12"/>
  <c r="R146" i="12"/>
  <c r="S665" i="12"/>
  <c r="S85" i="12"/>
  <c r="S556" i="12"/>
  <c r="S211" i="12"/>
  <c r="S242" i="12"/>
  <c r="S595" i="12"/>
  <c r="R43" i="14"/>
  <c r="R240" i="12"/>
  <c r="S43" i="12"/>
  <c r="S226" i="12"/>
  <c r="R32" i="14"/>
  <c r="S352" i="12"/>
  <c r="S112" i="12"/>
  <c r="R154" i="12"/>
  <c r="R275" i="9"/>
  <c r="R65" i="14"/>
  <c r="R179" i="12"/>
  <c r="R164" i="12"/>
  <c r="R316" i="9"/>
  <c r="S433" i="12"/>
  <c r="R304" i="9"/>
  <c r="R87" i="12"/>
  <c r="S70" i="14"/>
  <c r="S639" i="12"/>
  <c r="S667" i="12"/>
  <c r="R108" i="14"/>
  <c r="S108" i="12"/>
  <c r="R195" i="9"/>
  <c r="S58" i="12"/>
  <c r="R28" i="12"/>
  <c r="R167" i="9"/>
  <c r="R307" i="12"/>
  <c r="R342" i="12"/>
  <c r="S38" i="14"/>
  <c r="R23" i="12"/>
  <c r="R318" i="9"/>
  <c r="S620" i="12"/>
  <c r="S273" i="12"/>
  <c r="S483" i="12"/>
  <c r="S587" i="12"/>
  <c r="R96" i="14"/>
  <c r="S380" i="12"/>
  <c r="S65" i="14"/>
  <c r="S193" i="12"/>
  <c r="R22" i="14"/>
  <c r="R532" i="12"/>
  <c r="S108" i="14"/>
  <c r="R496" i="12"/>
  <c r="R166" i="12"/>
  <c r="S111" i="14"/>
  <c r="S122" i="14"/>
  <c r="R38" i="14"/>
  <c r="R433" i="12"/>
  <c r="R156" i="9"/>
  <c r="S179" i="12"/>
  <c r="R85" i="14"/>
  <c r="S87" i="12"/>
  <c r="S311" i="12"/>
  <c r="S612" i="12"/>
  <c r="S510" i="12"/>
  <c r="R402" i="12"/>
  <c r="S298" i="12"/>
  <c r="R68" i="14"/>
  <c r="R28" i="14"/>
  <c r="T548" i="12"/>
  <c r="R228" i="9"/>
  <c r="R58" i="12"/>
  <c r="S164" i="12"/>
  <c r="S96" i="14"/>
  <c r="R408" i="12"/>
  <c r="S393" i="12"/>
  <c r="R473" i="12"/>
  <c r="Q298" i="9"/>
  <c r="Q156" i="9"/>
  <c r="Q324" i="9"/>
  <c r="Q215" i="9"/>
  <c r="Q230" i="9"/>
  <c r="R602" i="12"/>
  <c r="R667" i="12"/>
  <c r="R639" i="12"/>
  <c r="Q311" i="9"/>
  <c r="Q296" i="9"/>
  <c r="R661" i="12"/>
  <c r="R673" i="12"/>
  <c r="R589" i="12"/>
  <c r="Q316" i="9"/>
  <c r="Q213" i="9"/>
  <c r="R587" i="12"/>
  <c r="Q304" i="9"/>
  <c r="R612" i="12"/>
  <c r="Q203" i="9"/>
  <c r="R565" i="12"/>
  <c r="R556" i="12"/>
  <c r="Q121" i="9"/>
  <c r="R631" i="12"/>
  <c r="Q257" i="9"/>
  <c r="Q265" i="9"/>
  <c r="Q188" i="9"/>
  <c r="R579" i="12"/>
  <c r="Q195" i="9"/>
  <c r="Q283" i="9"/>
  <c r="Q179" i="9"/>
  <c r="Q167" i="9"/>
  <c r="Q228" i="9"/>
  <c r="R647" i="12"/>
  <c r="Q147" i="9"/>
  <c r="Q139" i="9"/>
  <c r="R595" i="12"/>
  <c r="Q275" i="9"/>
  <c r="R665" i="12"/>
  <c r="R620" i="12"/>
  <c r="Q226" i="9"/>
  <c r="R548" i="12"/>
  <c r="Q318" i="9"/>
  <c r="Q246" i="9"/>
  <c r="AD6" i="14" l="1"/>
  <c r="AE9" i="14"/>
  <c r="AO103" i="9"/>
  <c r="AI103" i="9"/>
  <c r="AL103" i="9"/>
  <c r="AI92" i="9"/>
  <c r="AM92" i="9"/>
  <c r="AM90" i="9" s="1"/>
  <c r="AN317" i="9"/>
  <c r="AM303" i="9"/>
  <c r="AN103" i="9"/>
  <c r="AJ92" i="9"/>
  <c r="AN92" i="9"/>
  <c r="AP109" i="9"/>
  <c r="AM103" i="9"/>
  <c r="AL129" i="9"/>
  <c r="AL245" i="9"/>
  <c r="AL138" i="9"/>
  <c r="AL303" i="9"/>
  <c r="AK92" i="9"/>
  <c r="AO92" i="9"/>
  <c r="AP103" i="9"/>
  <c r="AJ103" i="9"/>
  <c r="AK45" i="9"/>
  <c r="AL92" i="9"/>
  <c r="AL90" i="9" s="1"/>
  <c r="AP92" i="9"/>
  <c r="AP90" i="9"/>
  <c r="AN323" i="9"/>
  <c r="AO317" i="9"/>
  <c r="AI317" i="9"/>
  <c r="AN303" i="9"/>
  <c r="AO297" i="9"/>
  <c r="AI297" i="9"/>
  <c r="AP282" i="9"/>
  <c r="AJ282" i="9"/>
  <c r="AO274" i="9"/>
  <c r="AI274" i="9"/>
  <c r="AM264" i="9"/>
  <c r="AN138" i="9"/>
  <c r="AM256" i="9"/>
  <c r="AN245" i="9"/>
  <c r="AN229" i="9"/>
  <c r="AN227" i="9" s="1"/>
  <c r="AO214" i="9"/>
  <c r="AI214" i="9"/>
  <c r="AO130" i="9"/>
  <c r="AI130" i="9"/>
  <c r="AO202" i="9"/>
  <c r="AI202" i="9"/>
  <c r="AM194" i="9"/>
  <c r="AM187" i="9"/>
  <c r="AP178" i="9"/>
  <c r="AJ178" i="9"/>
  <c r="AN109" i="9"/>
  <c r="AP71" i="9"/>
  <c r="AJ71" i="9"/>
  <c r="AN53" i="9"/>
  <c r="AP45" i="9"/>
  <c r="AJ45" i="9"/>
  <c r="AP38" i="9"/>
  <c r="AJ38" i="9"/>
  <c r="AO26" i="9"/>
  <c r="AI26" i="9"/>
  <c r="AK26" i="9"/>
  <c r="AK53" i="9"/>
  <c r="AK194" i="9"/>
  <c r="AK214" i="9"/>
  <c r="AK229" i="9"/>
  <c r="AK317" i="9"/>
  <c r="AL45" i="9"/>
  <c r="AL71" i="9"/>
  <c r="AL202" i="9"/>
  <c r="AL256" i="9"/>
  <c r="AN166" i="9"/>
  <c r="AN164" i="9" s="1"/>
  <c r="AJ166" i="9"/>
  <c r="AI155" i="9"/>
  <c r="AM155" i="9"/>
  <c r="AI65" i="9"/>
  <c r="AM65" i="9"/>
  <c r="AM323" i="9"/>
  <c r="AN297" i="9"/>
  <c r="AN295" i="9" s="1"/>
  <c r="AO282" i="9"/>
  <c r="AI282" i="9"/>
  <c r="AN274" i="9"/>
  <c r="AP264" i="9"/>
  <c r="AJ264" i="9"/>
  <c r="AM138" i="9"/>
  <c r="AP256" i="9"/>
  <c r="AJ256" i="9"/>
  <c r="AM245" i="9"/>
  <c r="AM229" i="9"/>
  <c r="AM227" i="9" s="1"/>
  <c r="AN214" i="9"/>
  <c r="AN130" i="9"/>
  <c r="AN129" i="9" s="1"/>
  <c r="AN202" i="9"/>
  <c r="AP194" i="9"/>
  <c r="AJ194" i="9"/>
  <c r="AP187" i="9"/>
  <c r="AJ187" i="9"/>
  <c r="AO178" i="9"/>
  <c r="AI178" i="9"/>
  <c r="AI60" i="9"/>
  <c r="AO45" i="9"/>
  <c r="AI45" i="9"/>
  <c r="AO38" i="9"/>
  <c r="AI38" i="9"/>
  <c r="AN26" i="9"/>
  <c r="AK256" i="9"/>
  <c r="AK282" i="9"/>
  <c r="AK295" i="9"/>
  <c r="AK323" i="9"/>
  <c r="AK315" i="9" s="1"/>
  <c r="AL26" i="9"/>
  <c r="AL53" i="9"/>
  <c r="AL78" i="9"/>
  <c r="AL60" i="9" s="1"/>
  <c r="AL194" i="9"/>
  <c r="AL264" i="9"/>
  <c r="AL297" i="9"/>
  <c r="AL295" i="9" s="1"/>
  <c r="AM166" i="9"/>
  <c r="AM164" i="9" s="1"/>
  <c r="AI166" i="9"/>
  <c r="AJ155" i="9"/>
  <c r="AN155" i="9"/>
  <c r="AJ65" i="9"/>
  <c r="AJ60" i="9" s="1"/>
  <c r="AN65" i="9"/>
  <c r="AP323" i="9"/>
  <c r="AJ323" i="9"/>
  <c r="AM317" i="9"/>
  <c r="AM315" i="9" s="1"/>
  <c r="AP303" i="9"/>
  <c r="AJ303" i="9"/>
  <c r="AM297" i="9"/>
  <c r="AM295" i="9" s="1"/>
  <c r="AN282" i="9"/>
  <c r="AM274" i="9"/>
  <c r="AO264" i="9"/>
  <c r="AI264" i="9"/>
  <c r="AP138" i="9"/>
  <c r="AJ138" i="9"/>
  <c r="AO256" i="9"/>
  <c r="AI256" i="9"/>
  <c r="AP245" i="9"/>
  <c r="AJ245" i="9"/>
  <c r="AP229" i="9"/>
  <c r="AP227" i="9" s="1"/>
  <c r="AJ229" i="9"/>
  <c r="AJ227" i="9" s="1"/>
  <c r="AM214" i="9"/>
  <c r="AM130" i="9"/>
  <c r="AM129" i="9" s="1"/>
  <c r="AM202" i="9"/>
  <c r="AO194" i="9"/>
  <c r="AI194" i="9"/>
  <c r="AO187" i="9"/>
  <c r="AI187" i="9"/>
  <c r="AN178" i="9"/>
  <c r="AJ109" i="9"/>
  <c r="AJ90" i="9" s="1"/>
  <c r="AN71" i="9"/>
  <c r="AN60" i="9" s="1"/>
  <c r="AM78" i="9"/>
  <c r="AP53" i="9"/>
  <c r="AJ53" i="9"/>
  <c r="AN45" i="9"/>
  <c r="AN38" i="9"/>
  <c r="AM26" i="9"/>
  <c r="AK90" i="9"/>
  <c r="AK178" i="9"/>
  <c r="AK187" i="9"/>
  <c r="AL274" i="9"/>
  <c r="AP166" i="9"/>
  <c r="AL166" i="9"/>
  <c r="AL164" i="9" s="1"/>
  <c r="AK155" i="9"/>
  <c r="AO155" i="9"/>
  <c r="AK65" i="9"/>
  <c r="AO65" i="9"/>
  <c r="AO60" i="9" s="1"/>
  <c r="AO323" i="9"/>
  <c r="AI323" i="9"/>
  <c r="AP317" i="9"/>
  <c r="AJ317" i="9"/>
  <c r="AO303" i="9"/>
  <c r="AI303" i="9"/>
  <c r="AP297" i="9"/>
  <c r="AP295" i="9" s="1"/>
  <c r="AJ297" i="9"/>
  <c r="AO295" i="9"/>
  <c r="AM282" i="9"/>
  <c r="AP274" i="9"/>
  <c r="AJ274" i="9"/>
  <c r="AN264" i="9"/>
  <c r="AO138" i="9"/>
  <c r="AI138" i="9"/>
  <c r="AN256" i="9"/>
  <c r="AO245" i="9"/>
  <c r="AI245" i="9"/>
  <c r="AO229" i="9"/>
  <c r="AO227" i="9" s="1"/>
  <c r="AI229" i="9"/>
  <c r="AI227" i="9" s="1"/>
  <c r="AP214" i="9"/>
  <c r="AJ214" i="9"/>
  <c r="AP130" i="9"/>
  <c r="AJ130" i="9"/>
  <c r="AP202" i="9"/>
  <c r="AJ202" i="9"/>
  <c r="AN194" i="9"/>
  <c r="AN187" i="9"/>
  <c r="AM178" i="9"/>
  <c r="AO109" i="9"/>
  <c r="AO90" i="9" s="1"/>
  <c r="AI109" i="9"/>
  <c r="AI90" i="9" s="1"/>
  <c r="AM71" i="9"/>
  <c r="AO53" i="9"/>
  <c r="AI53" i="9"/>
  <c r="AM45" i="9"/>
  <c r="AM38" i="9"/>
  <c r="AP26" i="9"/>
  <c r="AP25" i="9" s="1"/>
  <c r="AJ26" i="9"/>
  <c r="AK60" i="9"/>
  <c r="AK71" i="9"/>
  <c r="AK129" i="9"/>
  <c r="AK227" i="9"/>
  <c r="AK245" i="9"/>
  <c r="AK138" i="9"/>
  <c r="AK274" i="9"/>
  <c r="AK303" i="9"/>
  <c r="AL38" i="9"/>
  <c r="AL178" i="9"/>
  <c r="AL187" i="9"/>
  <c r="AL214" i="9"/>
  <c r="AL229" i="9"/>
  <c r="AL227" i="9" s="1"/>
  <c r="AL317" i="9"/>
  <c r="AL315" i="9" s="1"/>
  <c r="AO166" i="9"/>
  <c r="AK166" i="9"/>
  <c r="AL155" i="9"/>
  <c r="AP155" i="9"/>
  <c r="AL65" i="9"/>
  <c r="AP65" i="9"/>
  <c r="AN315" i="9"/>
  <c r="AW295" i="9"/>
  <c r="AV315" i="9"/>
  <c r="AU128" i="9"/>
  <c r="AV58" i="9"/>
  <c r="AX187" i="9"/>
  <c r="AV53" i="9"/>
  <c r="AV227" i="9"/>
  <c r="AW164" i="9"/>
  <c r="AV229" i="9"/>
  <c r="AV45" i="9"/>
  <c r="AW315" i="9"/>
  <c r="AW6" i="9"/>
  <c r="AB482" i="12"/>
  <c r="U482" i="12"/>
  <c r="G421" i="12"/>
  <c r="AB282" i="12"/>
  <c r="V105" i="12"/>
  <c r="W545" i="12"/>
  <c r="AC26" i="12"/>
  <c r="X105" i="12"/>
  <c r="X22" i="12" s="1"/>
  <c r="X20" i="12" s="1"/>
  <c r="AJ107" i="12"/>
  <c r="AE105" i="12"/>
  <c r="AJ105" i="12" s="1"/>
  <c r="AH412" i="12"/>
  <c r="Z22" i="12"/>
  <c r="Y105" i="12"/>
  <c r="AG27" i="12"/>
  <c r="AA136" i="12"/>
  <c r="AE239" i="12"/>
  <c r="AJ239" i="12" s="1"/>
  <c r="AD482" i="12"/>
  <c r="V482" i="12"/>
  <c r="AK455" i="12"/>
  <c r="AD26" i="12"/>
  <c r="AD24" i="12" s="1"/>
  <c r="G27" i="14"/>
  <c r="AC11" i="12"/>
  <c r="AJ11" i="12"/>
  <c r="AF11" i="14"/>
  <c r="J207" i="9"/>
  <c r="J152" i="9"/>
  <c r="K207" i="9"/>
  <c r="K152" i="9"/>
  <c r="AB26" i="12"/>
  <c r="AB24" i="12" s="1"/>
  <c r="G69" i="14"/>
  <c r="AH11" i="9"/>
  <c r="AO11" i="9"/>
  <c r="AF121" i="14"/>
  <c r="W330" i="9"/>
  <c r="G23" i="14"/>
  <c r="M207" i="9"/>
  <c r="M152" i="9"/>
  <c r="N207" i="9"/>
  <c r="N152" i="9"/>
  <c r="L207" i="9"/>
  <c r="L152" i="9"/>
  <c r="G169" i="9"/>
  <c r="G69" i="12"/>
  <c r="G78" i="12"/>
  <c r="G321" i="12"/>
  <c r="G318" i="12"/>
  <c r="G272" i="12"/>
  <c r="G247" i="12"/>
  <c r="G233" i="12"/>
  <c r="G214" i="12"/>
  <c r="G191" i="12"/>
  <c r="G169" i="12"/>
  <c r="G149" i="12"/>
  <c r="G140" i="12"/>
  <c r="G95" i="12"/>
  <c r="G213" i="12"/>
  <c r="G209" i="12"/>
  <c r="G106" i="12"/>
  <c r="G29" i="12"/>
  <c r="G25" i="12"/>
  <c r="G21" i="12"/>
  <c r="G44" i="12"/>
  <c r="G30" i="12"/>
  <c r="G41" i="14"/>
  <c r="G37" i="14"/>
  <c r="G19" i="14"/>
  <c r="G42" i="14"/>
  <c r="G39" i="14"/>
  <c r="G50" i="14"/>
  <c r="G635" i="12"/>
  <c r="G226" i="12"/>
  <c r="G92" i="12"/>
  <c r="G72" i="12"/>
  <c r="G34" i="12"/>
  <c r="G47" i="14"/>
  <c r="G27" i="12"/>
  <c r="G20" i="12"/>
  <c r="G227" i="12"/>
  <c r="G41" i="12"/>
  <c r="G67" i="12"/>
  <c r="G152" i="12"/>
  <c r="G120" i="12"/>
  <c r="G73" i="12"/>
  <c r="G35" i="12"/>
  <c r="G621" i="12"/>
  <c r="G135" i="12"/>
  <c r="G366" i="12"/>
  <c r="G362" i="12"/>
  <c r="G357" i="12"/>
  <c r="G232" i="12"/>
  <c r="G182" i="12"/>
  <c r="G178" i="12"/>
  <c r="G171" i="12"/>
  <c r="G170" i="12"/>
  <c r="G168" i="12"/>
  <c r="G164" i="12"/>
  <c r="G148" i="12"/>
  <c r="G141" i="12"/>
  <c r="G111" i="12"/>
  <c r="G109" i="12"/>
  <c r="G84" i="12"/>
  <c r="G71" i="12"/>
  <c r="G61" i="12"/>
  <c r="G50" i="12"/>
  <c r="G24" i="12"/>
  <c r="G206" i="12"/>
  <c r="G216" i="12"/>
  <c r="G27" i="9"/>
  <c r="G656" i="12"/>
  <c r="G40" i="12"/>
  <c r="G40" i="14"/>
  <c r="G442" i="12"/>
  <c r="G393" i="12"/>
  <c r="G344" i="12"/>
  <c r="G341" i="12"/>
  <c r="G320" i="12"/>
  <c r="G312" i="12"/>
  <c r="G290" i="12"/>
  <c r="G281" i="12"/>
  <c r="G230" i="12"/>
  <c r="G225" i="12"/>
  <c r="G202" i="12"/>
  <c r="G199" i="12"/>
  <c r="G198" i="12"/>
  <c r="G194" i="12"/>
  <c r="G187" i="12"/>
  <c r="G166" i="12"/>
  <c r="G123" i="12"/>
  <c r="G119" i="12"/>
  <c r="G114" i="12"/>
  <c r="G101" i="12"/>
  <c r="G100" i="12"/>
  <c r="G87" i="12"/>
  <c r="G58" i="12"/>
  <c r="G47" i="12"/>
  <c r="G42" i="12"/>
  <c r="G37" i="12"/>
  <c r="G66" i="14"/>
  <c r="G46" i="14"/>
  <c r="G381" i="12"/>
  <c r="G301" i="12"/>
  <c r="G287" i="12"/>
  <c r="G132" i="12"/>
  <c r="G108" i="12"/>
  <c r="G104" i="12"/>
  <c r="G74" i="12"/>
  <c r="G66" i="12"/>
  <c r="G23" i="12"/>
  <c r="G188" i="12"/>
  <c r="G309" i="9"/>
  <c r="G62" i="12"/>
  <c r="G239" i="12"/>
  <c r="G184" i="12"/>
  <c r="G126" i="12"/>
  <c r="G56" i="12"/>
  <c r="G49" i="12"/>
  <c r="G43" i="12"/>
  <c r="G167" i="12"/>
  <c r="G131" i="12"/>
  <c r="G107" i="12"/>
  <c r="G48" i="12"/>
  <c r="G65" i="12"/>
  <c r="G36" i="12"/>
  <c r="G81" i="12"/>
  <c r="G294" i="9"/>
  <c r="G325" i="9"/>
  <c r="G428" i="12"/>
  <c r="G500" i="12"/>
  <c r="G426" i="12"/>
  <c r="G420" i="12"/>
  <c r="G419" i="12"/>
  <c r="G416" i="12"/>
  <c r="G411" i="12"/>
  <c r="G408" i="12"/>
  <c r="G406" i="12"/>
  <c r="G379" i="12"/>
  <c r="G365" i="12"/>
  <c r="G354" i="12"/>
  <c r="G351" i="12"/>
  <c r="G347" i="12"/>
  <c r="G331" i="12"/>
  <c r="G323" i="12"/>
  <c r="G316" i="12"/>
  <c r="G313" i="12"/>
  <c r="G299" i="12"/>
  <c r="G296" i="12"/>
  <c r="G291" i="12"/>
  <c r="G289" i="12"/>
  <c r="G276" i="12"/>
  <c r="G271" i="12"/>
  <c r="G267" i="12"/>
  <c r="G261" i="12"/>
  <c r="G246" i="12"/>
  <c r="G244" i="12"/>
  <c r="G234" i="12"/>
  <c r="G211" i="12"/>
  <c r="G192" i="12"/>
  <c r="G177" i="12"/>
  <c r="G174" i="12"/>
  <c r="G172" i="12"/>
  <c r="G163" i="12"/>
  <c r="G147" i="12"/>
  <c r="G138" i="12"/>
  <c r="G210" i="12"/>
  <c r="G193" i="12"/>
  <c r="G183" i="12"/>
  <c r="G146" i="12"/>
  <c r="G431" i="12"/>
  <c r="G423" i="12"/>
  <c r="G395" i="12"/>
  <c r="G378" i="12"/>
  <c r="G374" i="12"/>
  <c r="G364" i="12"/>
  <c r="G350" i="12"/>
  <c r="G345" i="12"/>
  <c r="G342" i="12"/>
  <c r="G340" i="12"/>
  <c r="G333" i="12"/>
  <c r="G319" i="12"/>
  <c r="G315" i="12"/>
  <c r="G310" i="12"/>
  <c r="G283" i="12"/>
  <c r="G282" i="12"/>
  <c r="G278" i="12"/>
  <c r="G268" i="12"/>
  <c r="G259" i="12"/>
  <c r="G243" i="12"/>
  <c r="G224" i="12"/>
  <c r="G221" i="12"/>
  <c r="G218" i="12"/>
  <c r="G205" i="12"/>
  <c r="G203" i="12"/>
  <c r="G201" i="12"/>
  <c r="G197" i="12"/>
  <c r="G195" i="12"/>
  <c r="G186" i="12"/>
  <c r="G179" i="12"/>
  <c r="G165" i="12"/>
  <c r="G156" i="12"/>
  <c r="G153" i="12"/>
  <c r="G144" i="12"/>
  <c r="G122" i="12"/>
  <c r="G121" i="12"/>
  <c r="G115" i="12"/>
  <c r="G113" i="12"/>
  <c r="G110" i="12"/>
  <c r="G90" i="12"/>
  <c r="G88" i="12"/>
  <c r="G83" i="12"/>
  <c r="G86" i="12"/>
  <c r="G68" i="12"/>
  <c r="G54" i="12"/>
  <c r="C128" i="9"/>
  <c r="C207" i="9"/>
  <c r="A128" i="9"/>
  <c r="A207" i="9"/>
  <c r="B128" i="9"/>
  <c r="B207" i="9"/>
  <c r="G159" i="9"/>
  <c r="AW26" i="9"/>
  <c r="AW22" i="9"/>
  <c r="AX26" i="9"/>
  <c r="AX22" i="9"/>
  <c r="AU26" i="9"/>
  <c r="AU22" i="9"/>
  <c r="AV26" i="9"/>
  <c r="K22" i="9"/>
  <c r="K128" i="9"/>
  <c r="K83" i="9"/>
  <c r="K78" i="9"/>
  <c r="K62" i="9"/>
  <c r="K85" i="9"/>
  <c r="K71" i="9"/>
  <c r="K65" i="9"/>
  <c r="K87" i="9"/>
  <c r="AW128" i="9"/>
  <c r="L22" i="9"/>
  <c r="L128" i="9"/>
  <c r="L87" i="9"/>
  <c r="L62" i="9"/>
  <c r="L85" i="9"/>
  <c r="L83" i="9"/>
  <c r="L65" i="9"/>
  <c r="L71" i="9"/>
  <c r="L78" i="9"/>
  <c r="K238" i="9"/>
  <c r="M22" i="9"/>
  <c r="M128" i="9"/>
  <c r="M71" i="9"/>
  <c r="M65" i="9"/>
  <c r="M87" i="9"/>
  <c r="M78" i="9"/>
  <c r="M62" i="9"/>
  <c r="M85" i="9"/>
  <c r="M83" i="9"/>
  <c r="AV164" i="9"/>
  <c r="AX164" i="9"/>
  <c r="AR9" i="9"/>
  <c r="K263" i="9"/>
  <c r="N22" i="9"/>
  <c r="N128" i="9"/>
  <c r="N78" i="9"/>
  <c r="N71" i="9"/>
  <c r="N83" i="9"/>
  <c r="N65" i="9"/>
  <c r="N87" i="9"/>
  <c r="N62" i="9"/>
  <c r="N85" i="9"/>
  <c r="J22" i="9"/>
  <c r="J128" i="9"/>
  <c r="J78" i="9"/>
  <c r="J71" i="9"/>
  <c r="J83" i="9"/>
  <c r="J65" i="9"/>
  <c r="J87" i="9"/>
  <c r="J62" i="9"/>
  <c r="J85" i="9"/>
  <c r="AU9" i="9"/>
  <c r="G444" i="12"/>
  <c r="G327" i="12"/>
  <c r="G302" i="12"/>
  <c r="G292" i="12"/>
  <c r="G251" i="12"/>
  <c r="G240" i="12"/>
  <c r="G212" i="12"/>
  <c r="G136" i="12"/>
  <c r="G129" i="12"/>
  <c r="G98" i="12"/>
  <c r="G97" i="12"/>
  <c r="G33" i="12"/>
  <c r="G28" i="12"/>
  <c r="G64" i="14"/>
  <c r="G53" i="14"/>
  <c r="G51" i="14"/>
  <c r="G49" i="14"/>
  <c r="G614" i="12"/>
  <c r="G231" i="12"/>
  <c r="G274" i="12"/>
  <c r="G380" i="12"/>
  <c r="G130" i="12"/>
  <c r="G317" i="12"/>
  <c r="G241" i="12"/>
  <c r="G89" i="12"/>
  <c r="G185" i="12"/>
  <c r="G204" i="12"/>
  <c r="G85" i="12"/>
  <c r="G242" i="12"/>
  <c r="G154" i="12"/>
  <c r="G96" i="12"/>
  <c r="G173" i="12"/>
  <c r="G275" i="12"/>
  <c r="G31" i="12"/>
  <c r="G262" i="12"/>
  <c r="G155" i="12"/>
  <c r="G99" i="12"/>
  <c r="G353" i="12"/>
  <c r="G53" i="12"/>
  <c r="G277" i="12"/>
  <c r="G91" i="12"/>
  <c r="G112" i="12"/>
  <c r="G346" i="12"/>
  <c r="G468" i="12"/>
  <c r="G311" i="12"/>
  <c r="G308" i="12"/>
  <c r="G253" i="12"/>
  <c r="G252" i="12"/>
  <c r="G250" i="12"/>
  <c r="G220" i="12"/>
  <c r="G215" i="12"/>
  <c r="G200" i="12"/>
  <c r="G196" i="12"/>
  <c r="G181" i="12"/>
  <c r="G157" i="12"/>
  <c r="G352" i="12"/>
  <c r="G332" i="12"/>
  <c r="G370" i="12"/>
  <c r="G137" i="12"/>
  <c r="G245" i="12"/>
  <c r="G145" i="12"/>
  <c r="G343" i="12"/>
  <c r="AN9" i="9"/>
  <c r="AX6" i="9"/>
  <c r="AM6" i="9"/>
  <c r="G401" i="12"/>
  <c r="G391" i="12"/>
  <c r="G375" i="12"/>
  <c r="G371" i="12"/>
  <c r="G369" i="12"/>
  <c r="G368" i="12"/>
  <c r="G359" i="12"/>
  <c r="G326" i="12"/>
  <c r="G322" i="12"/>
  <c r="G307" i="12"/>
  <c r="G306" i="12"/>
  <c r="G284" i="12"/>
  <c r="G217" i="12"/>
  <c r="G511" i="12"/>
  <c r="A87" i="9"/>
  <c r="A83" i="9"/>
  <c r="A65" i="9"/>
  <c r="A78" i="9"/>
  <c r="A71" i="9"/>
  <c r="C78" i="9"/>
  <c r="C71" i="9"/>
  <c r="C65" i="9"/>
  <c r="C87" i="9"/>
  <c r="C83" i="9"/>
  <c r="G580" i="12"/>
  <c r="B71" i="9"/>
  <c r="B65" i="9"/>
  <c r="B87" i="9"/>
  <c r="B83" i="9"/>
  <c r="B78" i="9"/>
  <c r="G363" i="12"/>
  <c r="G367" i="12"/>
  <c r="A22" i="9"/>
  <c r="A85" i="9"/>
  <c r="A62" i="9"/>
  <c r="C62" i="9"/>
  <c r="C85" i="9"/>
  <c r="C22" i="9"/>
  <c r="B22" i="9"/>
  <c r="B62" i="9"/>
  <c r="B85" i="9"/>
  <c r="G612" i="12"/>
  <c r="G572" i="12"/>
  <c r="G482" i="12"/>
  <c r="G424" i="12"/>
  <c r="G358" i="12"/>
  <c r="G328" i="12"/>
  <c r="G314" i="12"/>
  <c r="G501" i="12"/>
  <c r="G456" i="12"/>
  <c r="G445" i="12"/>
  <c r="G497" i="12"/>
  <c r="G305" i="12"/>
  <c r="G392" i="12"/>
  <c r="G512" i="12"/>
  <c r="G466" i="12"/>
  <c r="G448" i="12"/>
  <c r="G446" i="12"/>
  <c r="G433" i="12"/>
  <c r="G309" i="12"/>
  <c r="G300" i="12"/>
  <c r="G286" i="12"/>
  <c r="G455" i="12"/>
  <c r="G552" i="12"/>
  <c r="G478" i="12"/>
  <c r="AI509" i="12"/>
  <c r="AC482" i="12"/>
  <c r="AI482" i="12" s="1"/>
  <c r="AJ495" i="12"/>
  <c r="AE482" i="12"/>
  <c r="AJ482" i="12" s="1"/>
  <c r="Y482" i="12"/>
  <c r="W486" i="12"/>
  <c r="W495" i="12"/>
  <c r="W509" i="12"/>
  <c r="W523" i="12"/>
  <c r="W531" i="12"/>
  <c r="V22" i="12"/>
  <c r="AA482" i="12"/>
  <c r="AH482" i="12" s="1"/>
  <c r="Z20" i="12"/>
  <c r="AH664" i="12"/>
  <c r="AA545" i="12"/>
  <c r="AH545" i="12" s="1"/>
  <c r="AG26" i="12"/>
  <c r="AK27" i="12"/>
  <c r="AI26" i="12"/>
  <c r="AC24" i="12"/>
  <c r="AI24" i="12" s="1"/>
  <c r="W472" i="12"/>
  <c r="G476" i="12"/>
  <c r="AC578" i="12"/>
  <c r="AI578" i="12" s="1"/>
  <c r="AI412" i="12"/>
  <c r="W477" i="12"/>
  <c r="AD22" i="12"/>
  <c r="AD20" i="12" s="1"/>
  <c r="X74" i="14"/>
  <c r="V20" i="12"/>
  <c r="U105" i="12"/>
  <c r="U22" i="12" s="1"/>
  <c r="U20" i="12" s="1"/>
  <c r="G488" i="12"/>
  <c r="G441" i="12"/>
  <c r="G388" i="12"/>
  <c r="G385" i="12"/>
  <c r="G373" i="12"/>
  <c r="G355" i="12"/>
  <c r="G330" i="12"/>
  <c r="G325" i="12"/>
  <c r="G297" i="12"/>
  <c r="G293" i="12"/>
  <c r="G265" i="12"/>
  <c r="AB163" i="12"/>
  <c r="AK6" i="12"/>
  <c r="G334" i="12"/>
  <c r="AF163" i="12"/>
  <c r="AF22" i="12" s="1"/>
  <c r="AF20" i="12" s="1"/>
  <c r="W351" i="12"/>
  <c r="G114" i="14"/>
  <c r="W432" i="12"/>
  <c r="W412" i="12" s="1"/>
  <c r="W282" i="12" s="1"/>
  <c r="Z545" i="12"/>
  <c r="G467" i="12"/>
  <c r="G443" i="12"/>
  <c r="G425" i="12"/>
  <c r="G415" i="12"/>
  <c r="G412" i="12"/>
  <c r="G256" i="12"/>
  <c r="AG9" i="14"/>
  <c r="AA11" i="12"/>
  <c r="AH11" i="12"/>
  <c r="AU11" i="9"/>
  <c r="AM11" i="9"/>
  <c r="AE107" i="14"/>
  <c r="G602" i="12"/>
  <c r="G524" i="12"/>
  <c r="G556" i="12"/>
  <c r="G516" i="12"/>
  <c r="G266" i="12"/>
  <c r="G432" i="12"/>
  <c r="G495" i="12"/>
  <c r="G447" i="12"/>
  <c r="G324" i="12"/>
  <c r="G503" i="12"/>
  <c r="G372" i="12"/>
  <c r="G515" i="12"/>
  <c r="G463" i="12"/>
  <c r="G575" i="12"/>
  <c r="G514" i="12"/>
  <c r="G402" i="12"/>
  <c r="G504" i="12"/>
  <c r="G387" i="12"/>
  <c r="G384" i="12"/>
  <c r="G518" i="12"/>
  <c r="G532" i="12"/>
  <c r="G403" i="12"/>
  <c r="G396" i="12"/>
  <c r="G386" i="12"/>
  <c r="G118" i="12"/>
  <c r="G517" i="12"/>
  <c r="G513" i="12"/>
  <c r="G356" i="12"/>
  <c r="G589" i="12"/>
  <c r="G490" i="12"/>
  <c r="G487" i="12"/>
  <c r="L130" i="9"/>
  <c r="L131" i="9"/>
  <c r="J212" i="9"/>
  <c r="J130" i="9"/>
  <c r="J131" i="9"/>
  <c r="M131" i="9"/>
  <c r="M130" i="9"/>
  <c r="N131" i="9"/>
  <c r="N130" i="9"/>
  <c r="A130" i="9"/>
  <c r="A131" i="9"/>
  <c r="B130" i="9"/>
  <c r="B131" i="9"/>
  <c r="C131" i="9"/>
  <c r="C130" i="9"/>
  <c r="K130" i="9"/>
  <c r="K131" i="9"/>
  <c r="U330" i="9"/>
  <c r="G75" i="9"/>
  <c r="J133" i="9"/>
  <c r="J208" i="9"/>
  <c r="J205" i="9"/>
  <c r="J203" i="9"/>
  <c r="J262" i="9"/>
  <c r="J259" i="9"/>
  <c r="J250" i="9"/>
  <c r="J243" i="9"/>
  <c r="J240" i="9"/>
  <c r="J229" i="9"/>
  <c r="J219" i="9"/>
  <c r="J215" i="9"/>
  <c r="J267" i="9"/>
  <c r="J143" i="9"/>
  <c r="J255" i="9"/>
  <c r="J248" i="9"/>
  <c r="J236" i="9"/>
  <c r="J227" i="9"/>
  <c r="J210" i="9"/>
  <c r="J233" i="9"/>
  <c r="J231" i="9"/>
  <c r="J226" i="9"/>
  <c r="J239" i="9"/>
  <c r="J232" i="9"/>
  <c r="J225" i="9"/>
  <c r="J129" i="9"/>
  <c r="J253" i="9"/>
  <c r="J246" i="9"/>
  <c r="J222" i="9"/>
  <c r="J220" i="9"/>
  <c r="J216" i="9"/>
  <c r="J214" i="9"/>
  <c r="G38" i="9"/>
  <c r="A117" i="9"/>
  <c r="A146" i="9"/>
  <c r="K117" i="9"/>
  <c r="K146" i="9"/>
  <c r="B117" i="9"/>
  <c r="B146" i="9"/>
  <c r="L117" i="9"/>
  <c r="L146" i="9"/>
  <c r="J117" i="9"/>
  <c r="J146" i="9"/>
  <c r="M96" i="9"/>
  <c r="M146" i="9"/>
  <c r="C117" i="9"/>
  <c r="C146" i="9"/>
  <c r="N117" i="9"/>
  <c r="N146" i="9"/>
  <c r="M202" i="9"/>
  <c r="G118" i="9"/>
  <c r="M133" i="9"/>
  <c r="J209" i="9"/>
  <c r="M199" i="9"/>
  <c r="J184" i="9"/>
  <c r="M46" i="9"/>
  <c r="M35" i="9"/>
  <c r="M189" i="9"/>
  <c r="M117" i="9"/>
  <c r="AU117" i="9"/>
  <c r="AU115" i="9"/>
  <c r="B115" i="9"/>
  <c r="B116" i="9"/>
  <c r="K115" i="9"/>
  <c r="K116" i="9"/>
  <c r="J116" i="9"/>
  <c r="J115" i="9"/>
  <c r="L115" i="9"/>
  <c r="L116" i="9"/>
  <c r="C115" i="9"/>
  <c r="C116" i="9"/>
  <c r="M115" i="9"/>
  <c r="M116" i="9"/>
  <c r="A116" i="9"/>
  <c r="A115" i="9"/>
  <c r="N115" i="9"/>
  <c r="N116" i="9"/>
  <c r="T330" i="9"/>
  <c r="AV330" i="9" s="1"/>
  <c r="A114" i="9"/>
  <c r="A113" i="9"/>
  <c r="K114" i="9"/>
  <c r="K113" i="9"/>
  <c r="AU113" i="9"/>
  <c r="J114" i="9"/>
  <c r="J113" i="9"/>
  <c r="L114" i="9"/>
  <c r="L113" i="9"/>
  <c r="C114" i="9"/>
  <c r="C113" i="9"/>
  <c r="M114" i="9"/>
  <c r="M113" i="9"/>
  <c r="AX120" i="9"/>
  <c r="N114" i="9"/>
  <c r="N113" i="9"/>
  <c r="B114" i="9"/>
  <c r="B113" i="9"/>
  <c r="G94" i="9"/>
  <c r="AH19" i="9"/>
  <c r="AD19" i="9"/>
  <c r="N110" i="9"/>
  <c r="N109" i="9"/>
  <c r="A109" i="9"/>
  <c r="A110" i="9"/>
  <c r="AV120" i="9"/>
  <c r="B109" i="9"/>
  <c r="B110" i="9"/>
  <c r="K109" i="9"/>
  <c r="K110" i="9"/>
  <c r="AU120" i="9"/>
  <c r="J110" i="9"/>
  <c r="J109" i="9"/>
  <c r="L109" i="9"/>
  <c r="L110" i="9"/>
  <c r="C110" i="9"/>
  <c r="C109" i="9"/>
  <c r="M109" i="9"/>
  <c r="M110" i="9"/>
  <c r="N103" i="9"/>
  <c r="N104" i="9"/>
  <c r="G102" i="9"/>
  <c r="G104" i="9"/>
  <c r="B103" i="9"/>
  <c r="B104" i="9"/>
  <c r="C104" i="9"/>
  <c r="C103" i="9"/>
  <c r="A104" i="9"/>
  <c r="A103" i="9"/>
  <c r="K104" i="9"/>
  <c r="K103" i="9"/>
  <c r="J197" i="9"/>
  <c r="J104" i="9"/>
  <c r="J103" i="9"/>
  <c r="L104" i="9"/>
  <c r="L103" i="9"/>
  <c r="M104" i="9"/>
  <c r="M103" i="9"/>
  <c r="A102" i="9"/>
  <c r="A90" i="9"/>
  <c r="A91" i="9"/>
  <c r="N102" i="9"/>
  <c r="N90" i="9"/>
  <c r="N91" i="9"/>
  <c r="B102" i="9"/>
  <c r="B90" i="9"/>
  <c r="B91" i="9"/>
  <c r="C102" i="9"/>
  <c r="C90" i="9"/>
  <c r="C91" i="9"/>
  <c r="K102" i="9"/>
  <c r="K90" i="9"/>
  <c r="K91" i="9"/>
  <c r="J91" i="9"/>
  <c r="J90" i="9"/>
  <c r="L102" i="9"/>
  <c r="L90" i="9"/>
  <c r="L91" i="9"/>
  <c r="M102" i="9"/>
  <c r="M90" i="9"/>
  <c r="M91" i="9"/>
  <c r="J180" i="9"/>
  <c r="J102" i="9"/>
  <c r="A100" i="9"/>
  <c r="A98" i="9"/>
  <c r="A97" i="9"/>
  <c r="A99" i="9"/>
  <c r="J136" i="9"/>
  <c r="J206" i="9"/>
  <c r="J201" i="9"/>
  <c r="N98" i="9"/>
  <c r="N97" i="9"/>
  <c r="N100" i="9"/>
  <c r="N99" i="9"/>
  <c r="C98" i="9"/>
  <c r="C97" i="9"/>
  <c r="C100" i="9"/>
  <c r="C99" i="9"/>
  <c r="B100" i="9"/>
  <c r="B98" i="9"/>
  <c r="B97" i="9"/>
  <c r="B99" i="9"/>
  <c r="J257" i="9"/>
  <c r="J256" i="9"/>
  <c r="J244" i="9"/>
  <c r="J238" i="9"/>
  <c r="J228" i="9"/>
  <c r="J217" i="9"/>
  <c r="J137" i="9"/>
  <c r="J193" i="9"/>
  <c r="K100" i="9"/>
  <c r="K98" i="9"/>
  <c r="K97" i="9"/>
  <c r="K99" i="9"/>
  <c r="J100" i="9"/>
  <c r="J99" i="9"/>
  <c r="J98" i="9"/>
  <c r="J97" i="9"/>
  <c r="L100" i="9"/>
  <c r="L98" i="9"/>
  <c r="L97" i="9"/>
  <c r="L99" i="9"/>
  <c r="M100" i="9"/>
  <c r="M98" i="9"/>
  <c r="M97" i="9"/>
  <c r="M99" i="9"/>
  <c r="AR18" i="9"/>
  <c r="N124" i="9"/>
  <c r="N24" i="9"/>
  <c r="N23" i="9"/>
  <c r="N25" i="9"/>
  <c r="C124" i="9"/>
  <c r="C23" i="9"/>
  <c r="C25" i="9"/>
  <c r="C24" i="9"/>
  <c r="B24" i="9"/>
  <c r="B124" i="9"/>
  <c r="B23" i="9"/>
  <c r="B25" i="9"/>
  <c r="A25" i="9"/>
  <c r="A24" i="9"/>
  <c r="A124" i="9"/>
  <c r="A23" i="9"/>
  <c r="K124" i="9"/>
  <c r="K25" i="9"/>
  <c r="K24" i="9"/>
  <c r="K23" i="9"/>
  <c r="J25" i="9"/>
  <c r="J124" i="9"/>
  <c r="J24" i="9"/>
  <c r="J23" i="9"/>
  <c r="L124" i="9"/>
  <c r="L24" i="9"/>
  <c r="L23" i="9"/>
  <c r="L25" i="9"/>
  <c r="M178" i="9"/>
  <c r="M124" i="9"/>
  <c r="M24" i="9"/>
  <c r="M23" i="9"/>
  <c r="M25" i="9"/>
  <c r="G174" i="9"/>
  <c r="C63" i="9"/>
  <c r="C64" i="9"/>
  <c r="B63" i="9"/>
  <c r="B64" i="9"/>
  <c r="A63" i="9"/>
  <c r="A64" i="9"/>
  <c r="M40" i="9"/>
  <c r="M214" i="9"/>
  <c r="M196" i="9"/>
  <c r="M193" i="9"/>
  <c r="G31" i="9"/>
  <c r="M136" i="9"/>
  <c r="M187" i="9"/>
  <c r="M52" i="9"/>
  <c r="M184" i="9"/>
  <c r="M182" i="9"/>
  <c r="G72" i="9"/>
  <c r="B77" i="9"/>
  <c r="B82" i="9"/>
  <c r="B88" i="9"/>
  <c r="K82" i="9"/>
  <c r="K88" i="9"/>
  <c r="J88" i="9"/>
  <c r="J82" i="9"/>
  <c r="L82" i="9"/>
  <c r="L88" i="9"/>
  <c r="C77" i="9"/>
  <c r="C82" i="9"/>
  <c r="C88" i="9"/>
  <c r="M82" i="9"/>
  <c r="M88" i="9"/>
  <c r="N82" i="9"/>
  <c r="N88" i="9"/>
  <c r="G226" i="9"/>
  <c r="A77" i="9"/>
  <c r="A82" i="9"/>
  <c r="A88" i="9"/>
  <c r="K84" i="9"/>
  <c r="K77" i="9"/>
  <c r="J84" i="9"/>
  <c r="J77" i="9"/>
  <c r="L84" i="9"/>
  <c r="L77" i="9"/>
  <c r="M84" i="9"/>
  <c r="M77" i="9"/>
  <c r="N177" i="9"/>
  <c r="N77" i="9"/>
  <c r="G74" i="9"/>
  <c r="AU60" i="9"/>
  <c r="G73" i="9"/>
  <c r="G81" i="9"/>
  <c r="AX229" i="9"/>
  <c r="Z330" i="9"/>
  <c r="AW330" i="9" s="1"/>
  <c r="B84" i="9"/>
  <c r="B68" i="9"/>
  <c r="C84" i="9"/>
  <c r="C68" i="9"/>
  <c r="G30" i="9"/>
  <c r="A84" i="9"/>
  <c r="A68" i="9"/>
  <c r="G45" i="9"/>
  <c r="G473" i="12"/>
  <c r="G407" i="12"/>
  <c r="G564" i="12"/>
  <c r="G548" i="12"/>
  <c r="G545" i="12"/>
  <c r="G477" i="12"/>
  <c r="G498" i="12"/>
  <c r="G481" i="12"/>
  <c r="G496" i="12"/>
  <c r="G581" i="12"/>
  <c r="G414" i="12"/>
  <c r="G499" i="12"/>
  <c r="G413" i="12"/>
  <c r="G329" i="12"/>
  <c r="G526" i="12"/>
  <c r="G462" i="12"/>
  <c r="G528" i="12"/>
  <c r="G469" i="12"/>
  <c r="G335" i="12"/>
  <c r="G479" i="12"/>
  <c r="G480" i="12"/>
  <c r="G440" i="12"/>
  <c r="G427" i="12"/>
  <c r="G422" i="12"/>
  <c r="G273" i="12"/>
  <c r="G491" i="12"/>
  <c r="G502" i="12"/>
  <c r="G394" i="12"/>
  <c r="D24" i="14"/>
  <c r="D38" i="14"/>
  <c r="D56" i="14"/>
  <c r="D66" i="14"/>
  <c r="D30" i="14"/>
  <c r="D87" i="14"/>
  <c r="D25" i="14"/>
  <c r="D28" i="14"/>
  <c r="D122" i="14"/>
  <c r="D62" i="14"/>
  <c r="D113" i="14"/>
  <c r="D103" i="14"/>
  <c r="C48" i="14"/>
  <c r="D41" i="14"/>
  <c r="D22" i="14"/>
  <c r="D72" i="14"/>
  <c r="D86" i="14"/>
  <c r="D110" i="14"/>
  <c r="D23" i="14"/>
  <c r="D115" i="14"/>
  <c r="D101" i="14"/>
  <c r="D27" i="14"/>
  <c r="D49" i="14"/>
  <c r="D120" i="14"/>
  <c r="D117" i="14"/>
  <c r="D37" i="14"/>
  <c r="D51" i="14"/>
  <c r="D48" i="14"/>
  <c r="C70" i="14"/>
  <c r="D97" i="14"/>
  <c r="C125" i="12"/>
  <c r="C327" i="12"/>
  <c r="C652" i="12"/>
  <c r="C373" i="12"/>
  <c r="C553" i="12"/>
  <c r="C422" i="12"/>
  <c r="C448" i="12"/>
  <c r="C57" i="12"/>
  <c r="C249" i="12"/>
  <c r="D46" i="14"/>
  <c r="D43" i="14"/>
  <c r="D79" i="14"/>
  <c r="D55" i="14"/>
  <c r="D54" i="14"/>
  <c r="D121" i="14"/>
  <c r="C505" i="12"/>
  <c r="C601" i="12"/>
  <c r="C26" i="12"/>
  <c r="C501" i="12"/>
  <c r="C673" i="12"/>
  <c r="C651" i="12"/>
  <c r="C97" i="12"/>
  <c r="C518" i="12"/>
  <c r="C634" i="12"/>
  <c r="C161" i="12"/>
  <c r="C201" i="12"/>
  <c r="C261" i="12"/>
  <c r="C117" i="12"/>
  <c r="C86" i="14"/>
  <c r="D20" i="14"/>
  <c r="D84" i="14"/>
  <c r="D102" i="14"/>
  <c r="D82" i="14"/>
  <c r="C616" i="12"/>
  <c r="C521" i="12"/>
  <c r="C44" i="12"/>
  <c r="C543" i="12"/>
  <c r="C119" i="12"/>
  <c r="C266" i="12"/>
  <c r="C516" i="12"/>
  <c r="C68" i="12"/>
  <c r="C170" i="12"/>
  <c r="C98" i="12"/>
  <c r="C101" i="12"/>
  <c r="C613" i="12"/>
  <c r="C588" i="12"/>
  <c r="C358" i="12"/>
  <c r="C147" i="12"/>
  <c r="C226" i="12"/>
  <c r="C452" i="12"/>
  <c r="C218" i="12"/>
  <c r="C241" i="12"/>
  <c r="C630" i="12"/>
  <c r="C619" i="12"/>
  <c r="C211" i="12"/>
  <c r="C535" i="12"/>
  <c r="C23" i="12"/>
  <c r="C183" i="12"/>
  <c r="C227" i="12"/>
  <c r="C369" i="12"/>
  <c r="C239" i="12"/>
  <c r="C337" i="12"/>
  <c r="C424" i="12"/>
  <c r="C37" i="12"/>
  <c r="C366" i="12"/>
  <c r="C214" i="12"/>
  <c r="C375" i="12"/>
  <c r="C639" i="12"/>
  <c r="C283" i="12"/>
  <c r="C258" i="12"/>
  <c r="C28" i="12"/>
  <c r="C354" i="12"/>
  <c r="C182" i="12"/>
  <c r="C475" i="12"/>
  <c r="C253" i="12"/>
  <c r="C243" i="12"/>
  <c r="C255" i="12"/>
  <c r="C135" i="12"/>
  <c r="C265" i="12"/>
  <c r="C311" i="12"/>
  <c r="C58" i="12"/>
  <c r="C335" i="12"/>
  <c r="C434" i="12"/>
  <c r="C293" i="12"/>
  <c r="C402" i="12"/>
  <c r="C451" i="12"/>
  <c r="C545" i="12"/>
  <c r="C462" i="12"/>
  <c r="C73" i="12"/>
  <c r="C642" i="12"/>
  <c r="C661" i="12"/>
  <c r="C486" i="12"/>
  <c r="C473" i="12"/>
  <c r="C76" i="12"/>
  <c r="C85" i="12"/>
  <c r="C425" i="12"/>
  <c r="C419" i="12"/>
  <c r="C357" i="12"/>
  <c r="C465" i="12"/>
  <c r="C338" i="12"/>
  <c r="C69" i="12"/>
  <c r="C180" i="12"/>
  <c r="C582" i="12"/>
  <c r="C136" i="12"/>
  <c r="C142" i="12"/>
  <c r="C576" i="12"/>
  <c r="C271" i="12"/>
  <c r="C212" i="12"/>
  <c r="C140" i="12"/>
  <c r="C589" i="12"/>
  <c r="C563" i="12"/>
  <c r="C607" i="12"/>
  <c r="C538" i="12"/>
  <c r="D33" i="14"/>
  <c r="C35" i="14"/>
  <c r="D36" i="14"/>
  <c r="D32" i="14"/>
  <c r="D100" i="14"/>
  <c r="C566" i="12"/>
  <c r="C466" i="12"/>
  <c r="C674" i="12"/>
  <c r="C236" i="12"/>
  <c r="C444" i="12"/>
  <c r="C468" i="12"/>
  <c r="C421" i="12"/>
  <c r="C152" i="12"/>
  <c r="C296" i="12"/>
  <c r="C205" i="12"/>
  <c r="C453" i="12"/>
  <c r="C155" i="12"/>
  <c r="C558" i="12"/>
  <c r="C496" i="12"/>
  <c r="D319" i="12"/>
  <c r="D435" i="12"/>
  <c r="D28" i="12"/>
  <c r="D128" i="12"/>
  <c r="D86" i="12"/>
  <c r="D360" i="12"/>
  <c r="D185" i="12"/>
  <c r="D362" i="12"/>
  <c r="D69" i="12"/>
  <c r="D514" i="12"/>
  <c r="D426" i="12"/>
  <c r="D463" i="12"/>
  <c r="D516" i="12"/>
  <c r="D522" i="12"/>
  <c r="D171" i="12"/>
  <c r="D541" i="12"/>
  <c r="D296" i="12"/>
  <c r="D662" i="12"/>
  <c r="D373" i="12"/>
  <c r="D594" i="12"/>
  <c r="D336" i="12"/>
  <c r="D275" i="12"/>
  <c r="D203" i="12"/>
  <c r="D195" i="12"/>
  <c r="D106" i="12"/>
  <c r="D178" i="12"/>
  <c r="D676" i="12"/>
  <c r="D23" i="12"/>
  <c r="D55" i="12"/>
  <c r="D258" i="12"/>
  <c r="D638" i="12"/>
  <c r="D325" i="12"/>
  <c r="D403" i="12"/>
  <c r="D245" i="12"/>
  <c r="D107" i="12"/>
  <c r="D90" i="12"/>
  <c r="D282" i="12"/>
  <c r="D93" i="12"/>
  <c r="D383" i="12"/>
  <c r="D71" i="12"/>
  <c r="D80" i="12"/>
  <c r="D60" i="12"/>
  <c r="D429" i="12"/>
  <c r="D131" i="12"/>
  <c r="D374" i="12"/>
  <c r="D174" i="12"/>
  <c r="D486" i="12"/>
  <c r="D172" i="12"/>
  <c r="D654" i="12"/>
  <c r="D484" i="12"/>
  <c r="D385" i="12"/>
  <c r="D560" i="12"/>
  <c r="D538" i="12"/>
  <c r="D568" i="12"/>
  <c r="D96" i="12"/>
  <c r="D217" i="12"/>
  <c r="D184" i="12"/>
  <c r="D351" i="12"/>
  <c r="D132" i="12"/>
  <c r="D573" i="12"/>
  <c r="D354" i="12"/>
  <c r="D581" i="12"/>
  <c r="D368" i="12"/>
  <c r="D97" i="12"/>
  <c r="D551" i="12"/>
  <c r="D371" i="12"/>
  <c r="D626" i="12"/>
  <c r="D656" i="12"/>
  <c r="D508" i="12"/>
  <c r="D42" i="12"/>
  <c r="D22" i="12"/>
  <c r="D372" i="12"/>
  <c r="D407" i="12"/>
  <c r="D89" i="12"/>
  <c r="D562" i="12"/>
  <c r="D30" i="12"/>
  <c r="D420" i="12"/>
  <c r="D231" i="12"/>
  <c r="D56" i="12"/>
  <c r="AE95" i="14"/>
  <c r="AG95" i="14"/>
  <c r="C550" i="12"/>
  <c r="D77" i="14"/>
  <c r="D89" i="14"/>
  <c r="C79" i="12"/>
  <c r="D65" i="14"/>
  <c r="D124" i="14"/>
  <c r="D60" i="14"/>
  <c r="D73" i="14"/>
  <c r="D114" i="14"/>
  <c r="C169" i="12"/>
  <c r="C435" i="12"/>
  <c r="C392" i="12"/>
  <c r="C542" i="12"/>
  <c r="C322" i="12"/>
  <c r="C408" i="12"/>
  <c r="C187" i="12"/>
  <c r="D123" i="14"/>
  <c r="C234" i="12"/>
  <c r="C199" i="12"/>
  <c r="C138" i="12"/>
  <c r="C319" i="12"/>
  <c r="D61" i="14"/>
  <c r="C644" i="12"/>
  <c r="C307" i="12"/>
  <c r="C666" i="12"/>
  <c r="C443" i="12"/>
  <c r="C228" i="12"/>
  <c r="C655" i="12"/>
  <c r="C458" i="12"/>
  <c r="C115" i="12"/>
  <c r="C160" i="12"/>
  <c r="C433" i="12"/>
  <c r="C219" i="12"/>
  <c r="C75" i="12"/>
  <c r="C74" i="14"/>
  <c r="D105" i="14"/>
  <c r="D74" i="14"/>
  <c r="D94" i="14"/>
  <c r="D104" i="14"/>
  <c r="D83" i="14"/>
  <c r="D98" i="14"/>
  <c r="D109" i="14"/>
  <c r="C540" i="12"/>
  <c r="D112" i="14"/>
  <c r="D63" i="14"/>
  <c r="C24" i="12"/>
  <c r="C612" i="12"/>
  <c r="C270" i="12"/>
  <c r="C110" i="12"/>
  <c r="C65" i="12"/>
  <c r="C594" i="12"/>
  <c r="C193" i="12"/>
  <c r="C562" i="12"/>
  <c r="C291" i="12"/>
  <c r="C321" i="12"/>
  <c r="C438" i="12"/>
  <c r="C643" i="12"/>
  <c r="C604" i="12"/>
  <c r="C237" i="12"/>
  <c r="C571" i="12"/>
  <c r="C80" i="12"/>
  <c r="C606" i="12"/>
  <c r="C632" i="12"/>
  <c r="C360" i="12"/>
  <c r="C656" i="12"/>
  <c r="C560" i="12"/>
  <c r="C326" i="12"/>
  <c r="D40" i="14"/>
  <c r="D47" i="14"/>
  <c r="D88" i="14"/>
  <c r="D96" i="14"/>
  <c r="D80" i="14"/>
  <c r="D64" i="14"/>
  <c r="C122" i="12"/>
  <c r="C254" i="12"/>
  <c r="C647" i="12"/>
  <c r="C526" i="12"/>
  <c r="C25" i="12"/>
  <c r="C145" i="12"/>
  <c r="D31" i="14"/>
  <c r="C660" i="12"/>
  <c r="C676" i="12"/>
  <c r="C77" i="12"/>
  <c r="C114" i="12"/>
  <c r="D106" i="14"/>
  <c r="C555" i="12"/>
  <c r="C313" i="12"/>
  <c r="C552" i="12"/>
  <c r="C133" i="12"/>
  <c r="C230" i="12"/>
  <c r="C534" i="12"/>
  <c r="C386" i="12"/>
  <c r="C635" i="12"/>
  <c r="C94" i="12"/>
  <c r="C247" i="12"/>
  <c r="C310" i="12"/>
  <c r="AD95" i="14"/>
  <c r="N203" i="9"/>
  <c r="N306" i="9"/>
  <c r="N75" i="9"/>
  <c r="J658" i="12"/>
  <c r="J458" i="12"/>
  <c r="J347" i="12"/>
  <c r="J274" i="12"/>
  <c r="J198" i="12"/>
  <c r="J386" i="12"/>
  <c r="J310" i="12"/>
  <c r="J214" i="12"/>
  <c r="J167" i="12"/>
  <c r="J359" i="12"/>
  <c r="J106" i="12"/>
  <c r="J179" i="12"/>
  <c r="J120" i="12"/>
  <c r="J666" i="12"/>
  <c r="J50" i="12"/>
  <c r="J49" i="12"/>
  <c r="N36" i="9"/>
  <c r="J653" i="12"/>
  <c r="J257" i="12"/>
  <c r="J277" i="12"/>
  <c r="J296" i="12"/>
  <c r="J355" i="12"/>
  <c r="J366" i="12"/>
  <c r="J385" i="12"/>
  <c r="J402" i="12"/>
  <c r="J413" i="12"/>
  <c r="J417" i="12"/>
  <c r="J435" i="12"/>
  <c r="J437" i="12"/>
  <c r="J453" i="12"/>
  <c r="J463" i="12"/>
  <c r="J485" i="12"/>
  <c r="J517" i="12"/>
  <c r="J518" i="12"/>
  <c r="J519" i="12"/>
  <c r="J520" i="12"/>
  <c r="J522" i="12"/>
  <c r="J543" i="12"/>
  <c r="J256" i="12"/>
  <c r="J295" i="12"/>
  <c r="J351" i="12"/>
  <c r="J354" i="12"/>
  <c r="J362" i="12"/>
  <c r="J365" i="12"/>
  <c r="J376" i="12"/>
  <c r="J384" i="12"/>
  <c r="J408" i="12"/>
  <c r="J416" i="12"/>
  <c r="J436" i="12"/>
  <c r="J438" i="12"/>
  <c r="J448" i="12"/>
  <c r="J450" i="12"/>
  <c r="J467" i="12"/>
  <c r="J486" i="12"/>
  <c r="J521" i="12"/>
  <c r="J531" i="12"/>
  <c r="J538" i="12"/>
  <c r="J542" i="12"/>
  <c r="J41" i="12"/>
  <c r="J26" i="12"/>
  <c r="J58" i="12"/>
  <c r="J35" i="12"/>
  <c r="J66" i="12"/>
  <c r="J53" i="12"/>
  <c r="J583" i="12"/>
  <c r="J582" i="12"/>
  <c r="J574" i="12"/>
  <c r="J669" i="12"/>
  <c r="J661" i="12"/>
  <c r="J593" i="12"/>
  <c r="J584" i="12"/>
  <c r="J109" i="12"/>
  <c r="J80" i="12"/>
  <c r="J546" i="12"/>
  <c r="J555" i="12"/>
  <c r="J558" i="12"/>
  <c r="J131" i="12"/>
  <c r="J107" i="12"/>
  <c r="J96" i="12"/>
  <c r="J150" i="12"/>
  <c r="J87" i="12"/>
  <c r="J185" i="12"/>
  <c r="J606" i="12"/>
  <c r="J124" i="12"/>
  <c r="J627" i="12"/>
  <c r="J136" i="12"/>
  <c r="J220" i="12"/>
  <c r="J237" i="12"/>
  <c r="J248" i="12"/>
  <c r="J309" i="12"/>
  <c r="J352" i="12"/>
  <c r="J371" i="12"/>
  <c r="J294" i="12"/>
  <c r="J350" i="12"/>
  <c r="J353" i="12"/>
  <c r="J364" i="12"/>
  <c r="J389" i="12"/>
  <c r="J415" i="12"/>
  <c r="J432" i="12"/>
  <c r="J446" i="12"/>
  <c r="J449" i="12"/>
  <c r="J454" i="12"/>
  <c r="J455" i="12"/>
  <c r="J478" i="12"/>
  <c r="J479" i="12"/>
  <c r="J480" i="12"/>
  <c r="J481" i="12"/>
  <c r="J482" i="12"/>
  <c r="J493" i="12"/>
  <c r="J494" i="12"/>
  <c r="J524" i="12"/>
  <c r="J525" i="12"/>
  <c r="J40" i="12"/>
  <c r="J24" i="12"/>
  <c r="J55" i="12"/>
  <c r="J32" i="12"/>
  <c r="J27" i="12"/>
  <c r="J67" i="12"/>
  <c r="J51" i="12"/>
  <c r="J575" i="12"/>
  <c r="J568" i="12"/>
  <c r="J567" i="12"/>
  <c r="J662" i="12"/>
  <c r="J594" i="12"/>
  <c r="J585" i="12"/>
  <c r="J576" i="12"/>
  <c r="J545" i="12"/>
  <c r="J553" i="12"/>
  <c r="J560" i="12"/>
  <c r="J115" i="12"/>
  <c r="J143" i="12"/>
  <c r="J47" i="12"/>
  <c r="J149" i="12"/>
  <c r="J165" i="12"/>
  <c r="J602" i="12"/>
  <c r="J123" i="12"/>
  <c r="J623" i="12"/>
  <c r="J162" i="12"/>
  <c r="J221" i="12"/>
  <c r="J238" i="12"/>
  <c r="J249" i="12"/>
  <c r="J314" i="12"/>
  <c r="J358" i="12"/>
  <c r="J378" i="12"/>
  <c r="J418" i="12"/>
  <c r="J293" i="12"/>
  <c r="J306" i="12"/>
  <c r="J334" i="12"/>
  <c r="J393" i="12"/>
  <c r="J421" i="12"/>
  <c r="J430" i="12"/>
  <c r="J445" i="12"/>
  <c r="J459" i="12"/>
  <c r="J465" i="12"/>
  <c r="J470" i="12"/>
  <c r="J472" i="12"/>
  <c r="J495" i="12"/>
  <c r="J509" i="12"/>
  <c r="J526" i="12"/>
  <c r="J527" i="12"/>
  <c r="J528" i="12"/>
  <c r="J529" i="12"/>
  <c r="J530" i="12"/>
  <c r="J537" i="12"/>
  <c r="J541" i="12"/>
  <c r="J269" i="12"/>
  <c r="J305" i="12"/>
  <c r="J327" i="12"/>
  <c r="J428" i="12"/>
  <c r="J441" i="12"/>
  <c r="J442" i="12"/>
  <c r="J444" i="12"/>
  <c r="J462" i="12"/>
  <c r="J468" i="12"/>
  <c r="J492" i="12"/>
  <c r="J503" i="12"/>
  <c r="J65" i="12"/>
  <c r="J28" i="12"/>
  <c r="J25" i="12"/>
  <c r="J37" i="12"/>
  <c r="A20" i="12"/>
  <c r="A511" i="12" s="1"/>
  <c r="J57" i="12"/>
  <c r="J100" i="12"/>
  <c r="J81" i="12"/>
  <c r="J563" i="12"/>
  <c r="J671" i="12"/>
  <c r="J670" i="12"/>
  <c r="J587" i="12"/>
  <c r="J578" i="12"/>
  <c r="J565" i="12"/>
  <c r="J564" i="12"/>
  <c r="J102" i="12"/>
  <c r="J76" i="12"/>
  <c r="J548" i="12"/>
  <c r="J549" i="12"/>
  <c r="J62" i="12"/>
  <c r="J264" i="12"/>
  <c r="J300" i="12"/>
  <c r="J308" i="12"/>
  <c r="J313" i="12"/>
  <c r="J320" i="12"/>
  <c r="J340" i="12"/>
  <c r="J412" i="12"/>
  <c r="J426" i="12"/>
  <c r="J443" i="12"/>
  <c r="J460" i="12"/>
  <c r="J461" i="12"/>
  <c r="J466" i="12"/>
  <c r="J475" i="12"/>
  <c r="J487" i="12"/>
  <c r="J490" i="12"/>
  <c r="J491" i="12"/>
  <c r="J502" i="12"/>
  <c r="J504" i="12"/>
  <c r="J505" i="12"/>
  <c r="J506" i="12"/>
  <c r="J508" i="12"/>
  <c r="J532" i="12"/>
  <c r="J534" i="12"/>
  <c r="J536" i="12"/>
  <c r="J540" i="12"/>
  <c r="J262" i="12"/>
  <c r="J263" i="12"/>
  <c r="J279" i="12"/>
  <c r="J289" i="12"/>
  <c r="J307" i="12"/>
  <c r="J312" i="12"/>
  <c r="J337" i="12"/>
  <c r="J357" i="12"/>
  <c r="J405" i="12"/>
  <c r="J407" i="12"/>
  <c r="J411" i="12"/>
  <c r="J420" i="12"/>
  <c r="J425" i="12"/>
  <c r="J456" i="12"/>
  <c r="J473" i="12"/>
  <c r="J474" i="12"/>
  <c r="J476" i="12"/>
  <c r="J477" i="12"/>
  <c r="J483" i="12"/>
  <c r="J488" i="12"/>
  <c r="J489" i="12"/>
  <c r="J497" i="12"/>
  <c r="J498" i="12"/>
  <c r="J499" i="12"/>
  <c r="J500" i="12"/>
  <c r="J501" i="12"/>
  <c r="J507" i="12"/>
  <c r="J533" i="12"/>
  <c r="J297" i="12"/>
  <c r="J30" i="12"/>
  <c r="J22" i="12"/>
  <c r="J21" i="12"/>
  <c r="J101" i="12"/>
  <c r="J599" i="12"/>
  <c r="J663" i="12"/>
  <c r="J566" i="12"/>
  <c r="J675" i="12"/>
  <c r="J570" i="12"/>
  <c r="J90" i="12"/>
  <c r="J59" i="12"/>
  <c r="J82" i="12"/>
  <c r="J114" i="12"/>
  <c r="J118" i="12"/>
  <c r="J99" i="12"/>
  <c r="J161" i="12"/>
  <c r="J608" i="12"/>
  <c r="J601" i="12"/>
  <c r="J139" i="12"/>
  <c r="J620" i="12"/>
  <c r="J178" i="12"/>
  <c r="J233" i="12"/>
  <c r="J247" i="12"/>
  <c r="J328" i="12"/>
  <c r="J368" i="12"/>
  <c r="J399" i="12"/>
  <c r="J93" i="12"/>
  <c r="J168" i="12"/>
  <c r="J176" i="12"/>
  <c r="J194" i="12"/>
  <c r="J235" i="12"/>
  <c r="J265" i="12"/>
  <c r="J287" i="12"/>
  <c r="J322" i="12"/>
  <c r="J346" i="12"/>
  <c r="J387" i="12"/>
  <c r="J153" i="12"/>
  <c r="J186" i="12"/>
  <c r="J201" i="12"/>
  <c r="J215" i="12"/>
  <c r="J261" i="12"/>
  <c r="J286" i="12"/>
  <c r="J325" i="12"/>
  <c r="J348" i="12"/>
  <c r="J398" i="12"/>
  <c r="J440" i="12"/>
  <c r="J656" i="12"/>
  <c r="J647" i="12"/>
  <c r="J657" i="12"/>
  <c r="J377" i="12"/>
  <c r="J471" i="12"/>
  <c r="J539" i="12"/>
  <c r="J46" i="12"/>
  <c r="J23" i="12"/>
  <c r="J54" i="12"/>
  <c r="J43" i="12"/>
  <c r="J84" i="12"/>
  <c r="J591" i="12"/>
  <c r="J597" i="12"/>
  <c r="J595" i="12"/>
  <c r="J667" i="12"/>
  <c r="J89" i="12"/>
  <c r="J547" i="12"/>
  <c r="J113" i="12"/>
  <c r="J116" i="12"/>
  <c r="J98" i="12"/>
  <c r="J151" i="12"/>
  <c r="J74" i="12"/>
  <c r="J240" i="12"/>
  <c r="J604" i="12"/>
  <c r="J138" i="12"/>
  <c r="J619" i="12"/>
  <c r="J184" i="12"/>
  <c r="J234" i="12"/>
  <c r="J258" i="12"/>
  <c r="J335" i="12"/>
  <c r="J369" i="12"/>
  <c r="J400" i="12"/>
  <c r="J94" i="12"/>
  <c r="J169" i="12"/>
  <c r="J177" i="12"/>
  <c r="J195" i="12"/>
  <c r="J242" i="12"/>
  <c r="J266" i="12"/>
  <c r="J288" i="12"/>
  <c r="J323" i="12"/>
  <c r="J360" i="12"/>
  <c r="J396" i="12"/>
  <c r="J154" i="12"/>
  <c r="J191" i="12"/>
  <c r="J202" i="12"/>
  <c r="J216" i="12"/>
  <c r="J267" i="12"/>
  <c r="J290" i="12"/>
  <c r="J326" i="12"/>
  <c r="J349" i="12"/>
  <c r="J401" i="12"/>
  <c r="J447" i="12"/>
  <c r="J469" i="12"/>
  <c r="J496" i="12"/>
  <c r="J68" i="12"/>
  <c r="J45" i="12"/>
  <c r="J52" i="12"/>
  <c r="J39" i="12"/>
  <c r="J83" i="12"/>
  <c r="J569" i="12"/>
  <c r="J589" i="12"/>
  <c r="J579" i="12"/>
  <c r="J660" i="12"/>
  <c r="J554" i="12"/>
  <c r="J112" i="12"/>
  <c r="J97" i="12"/>
  <c r="J148" i="12"/>
  <c r="J73" i="12"/>
  <c r="J211" i="12"/>
  <c r="J137" i="12"/>
  <c r="J629" i="12"/>
  <c r="J616" i="12"/>
  <c r="J615" i="12"/>
  <c r="J557" i="12"/>
  <c r="J210" i="12"/>
  <c r="J236" i="12"/>
  <c r="J270" i="12"/>
  <c r="J336" i="12"/>
  <c r="J370" i="12"/>
  <c r="J422" i="12"/>
  <c r="J127" i="12"/>
  <c r="J170" i="12"/>
  <c r="J183" i="12"/>
  <c r="J208" i="12"/>
  <c r="J250" i="12"/>
  <c r="J271" i="12"/>
  <c r="J291" i="12"/>
  <c r="J324" i="12"/>
  <c r="J361" i="12"/>
  <c r="J397" i="12"/>
  <c r="J155" i="12"/>
  <c r="J192" i="12"/>
  <c r="J203" i="12"/>
  <c r="J225" i="12"/>
  <c r="J268" i="12"/>
  <c r="J301" i="12"/>
  <c r="J332" i="12"/>
  <c r="J373" i="12"/>
  <c r="J403" i="12"/>
  <c r="J451" i="12"/>
  <c r="J648" i="12"/>
  <c r="J639" i="12"/>
  <c r="J406" i="12"/>
  <c r="J419" i="12"/>
  <c r="J64" i="12"/>
  <c r="J36" i="12"/>
  <c r="J544" i="12"/>
  <c r="J44" i="12"/>
  <c r="J38" i="12"/>
  <c r="J71" i="12"/>
  <c r="J79" i="12"/>
  <c r="J672" i="12"/>
  <c r="J581" i="12"/>
  <c r="J573" i="12"/>
  <c r="J571" i="12"/>
  <c r="J550" i="12"/>
  <c r="J111" i="12"/>
  <c r="J147" i="12"/>
  <c r="J72" i="12"/>
  <c r="J70" i="12"/>
  <c r="J607" i="12"/>
  <c r="J122" i="12"/>
  <c r="J625" i="12"/>
  <c r="J612" i="12"/>
  <c r="J611" i="12"/>
  <c r="J618" i="12"/>
  <c r="J617" i="12"/>
  <c r="J103" i="12"/>
  <c r="J218" i="12"/>
  <c r="J239" i="12"/>
  <c r="J280" i="12"/>
  <c r="J344" i="12"/>
  <c r="J379" i="12"/>
  <c r="J423" i="12"/>
  <c r="J128" i="12"/>
  <c r="J171" i="12"/>
  <c r="J187" i="12"/>
  <c r="J209" i="12"/>
  <c r="J251" i="12"/>
  <c r="J273" i="12"/>
  <c r="J302" i="12"/>
  <c r="J329" i="12"/>
  <c r="J372" i="12"/>
  <c r="J125" i="12"/>
  <c r="J156" i="12"/>
  <c r="J196" i="12"/>
  <c r="J204" i="12"/>
  <c r="J226" i="12"/>
  <c r="J272" i="12"/>
  <c r="J303" i="12"/>
  <c r="J333" i="12"/>
  <c r="J374" i="12"/>
  <c r="J404" i="12"/>
  <c r="J452" i="12"/>
  <c r="J433" i="12"/>
  <c r="J434" i="12"/>
  <c r="J535" i="12"/>
  <c r="J63" i="12"/>
  <c r="J56" i="12"/>
  <c r="J78" i="12"/>
  <c r="J664" i="12"/>
  <c r="J561" i="12"/>
  <c r="J676" i="12"/>
  <c r="J674" i="12"/>
  <c r="J117" i="12"/>
  <c r="J77" i="12"/>
  <c r="J551" i="12"/>
  <c r="J559" i="12"/>
  <c r="J61" i="12"/>
  <c r="J110" i="12"/>
  <c r="J146" i="12"/>
  <c r="J69" i="12"/>
  <c r="J603" i="12"/>
  <c r="J610" i="12"/>
  <c r="J121" i="12"/>
  <c r="J621" i="12"/>
  <c r="J614" i="12"/>
  <c r="J104" i="12"/>
  <c r="J219" i="12"/>
  <c r="J243" i="12"/>
  <c r="J292" i="12"/>
  <c r="J345" i="12"/>
  <c r="J381" i="12"/>
  <c r="J424" i="12"/>
  <c r="J484" i="12"/>
  <c r="J510" i="12"/>
  <c r="J511" i="12"/>
  <c r="J512" i="12"/>
  <c r="J513" i="12"/>
  <c r="J514" i="12"/>
  <c r="J515" i="12"/>
  <c r="J516" i="12"/>
  <c r="J278" i="12"/>
  <c r="J414" i="12"/>
  <c r="J464" i="12"/>
  <c r="J29" i="12"/>
  <c r="J31" i="12"/>
  <c r="J86" i="12"/>
  <c r="J673" i="12"/>
  <c r="J590" i="12"/>
  <c r="J588" i="12"/>
  <c r="J586" i="12"/>
  <c r="J600" i="12"/>
  <c r="J556" i="12"/>
  <c r="J142" i="12"/>
  <c r="J181" i="12"/>
  <c r="J95" i="12"/>
  <c r="J223" i="12"/>
  <c r="J609" i="12"/>
  <c r="J141" i="12"/>
  <c r="J119" i="12"/>
  <c r="J231" i="12"/>
  <c r="J634" i="12"/>
  <c r="J637" i="12"/>
  <c r="J636" i="12"/>
  <c r="J635" i="12"/>
  <c r="J628" i="12"/>
  <c r="J622" i="12"/>
  <c r="J577" i="12"/>
  <c r="J132" i="12"/>
  <c r="J228" i="12"/>
  <c r="J245" i="12"/>
  <c r="J299" i="12"/>
  <c r="J363" i="12"/>
  <c r="J394" i="12"/>
  <c r="J439" i="12"/>
  <c r="J163" i="12"/>
  <c r="J174" i="12"/>
  <c r="J190" i="12"/>
  <c r="J217" i="12"/>
  <c r="J254" i="12"/>
  <c r="J283" i="12"/>
  <c r="J316" i="12"/>
  <c r="J338" i="12"/>
  <c r="J383" i="12"/>
  <c r="J145" i="12"/>
  <c r="J159" i="12"/>
  <c r="J199" i="12"/>
  <c r="J207" i="12"/>
  <c r="J255" i="12"/>
  <c r="J276" i="12"/>
  <c r="J318" i="12"/>
  <c r="J342" i="12"/>
  <c r="J391" i="12"/>
  <c r="J427" i="12"/>
  <c r="J655" i="12"/>
  <c r="J646" i="12"/>
  <c r="J54" i="14"/>
  <c r="J50" i="14"/>
  <c r="J123" i="14"/>
  <c r="J28" i="14"/>
  <c r="J27" i="14"/>
  <c r="J62" i="14"/>
  <c r="J21" i="14"/>
  <c r="J51" i="14"/>
  <c r="J106" i="14"/>
  <c r="J114" i="14"/>
  <c r="J81" i="14"/>
  <c r="J96" i="14"/>
  <c r="N318" i="9"/>
  <c r="N267" i="9"/>
  <c r="N150" i="9"/>
  <c r="J643" i="12"/>
  <c r="J457" i="12"/>
  <c r="J341" i="12"/>
  <c r="J260" i="12"/>
  <c r="J197" i="12"/>
  <c r="J382" i="12"/>
  <c r="J284" i="12"/>
  <c r="J213" i="12"/>
  <c r="J135" i="12"/>
  <c r="J321" i="12"/>
  <c r="J630" i="12"/>
  <c r="J232" i="12"/>
  <c r="J140" i="12"/>
  <c r="J160" i="12"/>
  <c r="J88" i="12"/>
  <c r="J91" i="12"/>
  <c r="J572" i="12"/>
  <c r="J85" i="12"/>
  <c r="N296" i="9"/>
  <c r="J60" i="14"/>
  <c r="N293" i="9"/>
  <c r="J110" i="14"/>
  <c r="J89" i="14"/>
  <c r="J92" i="14"/>
  <c r="J30" i="14"/>
  <c r="J34" i="14"/>
  <c r="J70" i="14"/>
  <c r="J26" i="14"/>
  <c r="J53" i="14"/>
  <c r="J71" i="14"/>
  <c r="J119" i="14"/>
  <c r="J99" i="14"/>
  <c r="J98" i="14"/>
  <c r="J133" i="12"/>
  <c r="N141" i="9"/>
  <c r="N243" i="9"/>
  <c r="N70" i="9"/>
  <c r="J651" i="12"/>
  <c r="J107" i="14"/>
  <c r="J431" i="12"/>
  <c r="J339" i="12"/>
  <c r="J241" i="12"/>
  <c r="J166" i="12"/>
  <c r="J380" i="12"/>
  <c r="J282" i="12"/>
  <c r="J193" i="12"/>
  <c r="J129" i="12"/>
  <c r="J298" i="12"/>
  <c r="J633" i="12"/>
  <c r="J224" i="12"/>
  <c r="J108" i="12"/>
  <c r="J668" i="12"/>
  <c r="J34" i="12"/>
  <c r="N26" i="9"/>
  <c r="N330" i="9"/>
  <c r="N279" i="9"/>
  <c r="J24" i="14"/>
  <c r="J20" i="14"/>
  <c r="J100" i="14"/>
  <c r="J91" i="14"/>
  <c r="J36" i="14"/>
  <c r="J35" i="14"/>
  <c r="J80" i="14"/>
  <c r="J32" i="14"/>
  <c r="J67" i="14"/>
  <c r="A19" i="14"/>
  <c r="A124" i="14" s="1"/>
  <c r="J118" i="14"/>
  <c r="J641" i="12"/>
  <c r="N133" i="9"/>
  <c r="N21" i="9"/>
  <c r="J659" i="12"/>
  <c r="J122" i="14"/>
  <c r="J410" i="12"/>
  <c r="J319" i="12"/>
  <c r="J230" i="12"/>
  <c r="J158" i="12"/>
  <c r="J343" i="12"/>
  <c r="J281" i="12"/>
  <c r="J189" i="12"/>
  <c r="J92" i="12"/>
  <c r="J246" i="12"/>
  <c r="J632" i="12"/>
  <c r="J180" i="12"/>
  <c r="J130" i="12"/>
  <c r="J580" i="12"/>
  <c r="J42" i="12"/>
  <c r="N248" i="9"/>
  <c r="J356" i="12"/>
  <c r="N84" i="9"/>
  <c r="N287" i="9"/>
  <c r="N292" i="9"/>
  <c r="N157" i="9"/>
  <c r="N111" i="9"/>
  <c r="N61" i="9"/>
  <c r="N30" i="9"/>
  <c r="N166" i="9"/>
  <c r="N164" i="9"/>
  <c r="N237" i="9"/>
  <c r="N324" i="9"/>
  <c r="N236" i="9"/>
  <c r="N29" i="9"/>
  <c r="N228" i="9"/>
  <c r="N298" i="9"/>
  <c r="N219" i="9"/>
  <c r="N313" i="9"/>
  <c r="N327" i="9"/>
  <c r="N291" i="9"/>
  <c r="N234" i="9"/>
  <c r="N167" i="9"/>
  <c r="N325" i="9"/>
  <c r="N326" i="9"/>
  <c r="N301" i="9"/>
  <c r="N218" i="9"/>
  <c r="N136" i="9"/>
  <c r="N340" i="9"/>
  <c r="N281" i="9"/>
  <c r="N80" i="9"/>
  <c r="N39" i="9"/>
  <c r="N244" i="9"/>
  <c r="N309" i="9"/>
  <c r="N264" i="9"/>
  <c r="N173" i="9"/>
  <c r="N79" i="9"/>
  <c r="N48" i="9"/>
  <c r="N168" i="9"/>
  <c r="N38" i="9"/>
  <c r="N250" i="9"/>
  <c r="N159" i="9"/>
  <c r="N242" i="9"/>
  <c r="N54" i="9"/>
  <c r="N235" i="9"/>
  <c r="N304" i="9"/>
  <c r="N233" i="9"/>
  <c r="N27" i="9"/>
  <c r="N261" i="9"/>
  <c r="N297" i="9"/>
  <c r="N240" i="9"/>
  <c r="N34" i="9"/>
  <c r="N43" i="9"/>
  <c r="N312" i="9"/>
  <c r="N49" i="9"/>
  <c r="N182" i="9"/>
  <c r="N341" i="9"/>
  <c r="N145" i="9"/>
  <c r="N51" i="9"/>
  <c r="N205" i="9"/>
  <c r="N197" i="9"/>
  <c r="N185" i="9"/>
  <c r="N251" i="9"/>
  <c r="N81" i="9"/>
  <c r="N161" i="9"/>
  <c r="N72" i="9"/>
  <c r="N74" i="9"/>
  <c r="N35" i="9"/>
  <c r="N112" i="9"/>
  <c r="N142" i="9"/>
  <c r="N57" i="9"/>
  <c r="N249" i="9"/>
  <c r="N170" i="9"/>
  <c r="N241" i="9"/>
  <c r="N320" i="9"/>
  <c r="N139" i="9"/>
  <c r="N96" i="9"/>
  <c r="N67" i="9"/>
  <c r="N303" i="9"/>
  <c r="N263" i="9"/>
  <c r="N76" i="9"/>
  <c r="N195" i="9"/>
  <c r="N33" i="9"/>
  <c r="N101" i="9"/>
  <c r="N302" i="9"/>
  <c r="N259" i="9"/>
  <c r="N118" i="9"/>
  <c r="N73" i="9"/>
  <c r="N154" i="9"/>
  <c r="N86" i="9"/>
  <c r="N108" i="9"/>
  <c r="N37" i="9"/>
  <c r="N174" i="9"/>
  <c r="N143" i="9"/>
  <c r="N89" i="9"/>
  <c r="N266" i="9"/>
  <c r="N194" i="9"/>
  <c r="N256" i="9"/>
  <c r="N322" i="9"/>
  <c r="N271" i="9"/>
  <c r="N210" i="9"/>
  <c r="N175" i="9"/>
  <c r="N40" i="9"/>
  <c r="N276" i="9"/>
  <c r="N193" i="9"/>
  <c r="N212" i="9"/>
  <c r="N186" i="9"/>
  <c r="N254" i="9"/>
  <c r="N286" i="9"/>
  <c r="N162" i="9"/>
  <c r="N47" i="9"/>
  <c r="N289" i="9"/>
  <c r="N119" i="9"/>
  <c r="N255" i="9"/>
  <c r="N121" i="9"/>
  <c r="N44" i="9"/>
  <c r="N151" i="9"/>
  <c r="N183" i="9"/>
  <c r="N46" i="9"/>
  <c r="N178" i="9"/>
  <c r="N284" i="9"/>
  <c r="N107" i="9"/>
  <c r="N290" i="9"/>
  <c r="N199" i="9"/>
  <c r="N265" i="9"/>
  <c r="N163" i="9"/>
  <c r="N277" i="9"/>
  <c r="N214" i="9"/>
  <c r="N232" i="9"/>
  <c r="N187" i="9"/>
  <c r="N294" i="9"/>
  <c r="N220" i="9"/>
  <c r="N253" i="9"/>
  <c r="N192" i="9"/>
  <c r="N268" i="9"/>
  <c r="D20" i="9"/>
  <c r="D152" i="9" s="1"/>
  <c r="N224" i="9"/>
  <c r="N52" i="9"/>
  <c r="N148" i="9"/>
  <c r="N184" i="9"/>
  <c r="N188" i="9"/>
  <c r="N169" i="9"/>
  <c r="N180" i="9"/>
  <c r="N285" i="9"/>
  <c r="N201" i="9"/>
  <c r="N295" i="9"/>
  <c r="N200" i="9"/>
  <c r="N272" i="9"/>
  <c r="N288" i="9"/>
  <c r="N245" i="9"/>
  <c r="N238" i="9"/>
  <c r="N209" i="9"/>
  <c r="N308" i="9"/>
  <c r="N223" i="9"/>
  <c r="N258" i="9"/>
  <c r="N204" i="9"/>
  <c r="N317" i="9"/>
  <c r="N323" i="9"/>
  <c r="N310" i="9"/>
  <c r="N129" i="9"/>
  <c r="N221" i="9"/>
  <c r="N247" i="9"/>
  <c r="N231" i="9"/>
  <c r="N269" i="9"/>
  <c r="N42" i="9"/>
  <c r="N53" i="9"/>
  <c r="N307" i="9"/>
  <c r="N158" i="9"/>
  <c r="N50" i="9"/>
  <c r="N181" i="9"/>
  <c r="N227" i="9"/>
  <c r="N278" i="9"/>
  <c r="N31" i="9"/>
  <c r="N215" i="9"/>
  <c r="N226" i="9"/>
  <c r="N260" i="9"/>
  <c r="N270" i="9"/>
  <c r="N252" i="9"/>
  <c r="N335" i="9"/>
  <c r="N336" i="9"/>
  <c r="N172" i="9"/>
  <c r="N246" i="9"/>
  <c r="N216" i="9"/>
  <c r="N132" i="9"/>
  <c r="N315" i="9"/>
  <c r="N300" i="9"/>
  <c r="N273" i="9"/>
  <c r="N138" i="9"/>
  <c r="N144" i="9"/>
  <c r="N331" i="9"/>
  <c r="N342" i="9"/>
  <c r="N55" i="9"/>
  <c r="N147" i="9"/>
  <c r="N134" i="9"/>
  <c r="N189" i="9"/>
  <c r="N202" i="9"/>
  <c r="N299" i="9"/>
  <c r="N94" i="9"/>
  <c r="N156" i="9"/>
  <c r="N165" i="9"/>
  <c r="N316" i="9"/>
  <c r="N283" i="9"/>
  <c r="N140" i="9"/>
  <c r="N275" i="9"/>
  <c r="N337" i="9"/>
  <c r="N135" i="9"/>
  <c r="N257" i="9"/>
  <c r="N332" i="9"/>
  <c r="N314" i="9"/>
  <c r="N66" i="9"/>
  <c r="N206" i="9"/>
  <c r="N198" i="9"/>
  <c r="N137" i="9"/>
  <c r="N208" i="9"/>
  <c r="N334" i="9"/>
  <c r="N56" i="9"/>
  <c r="N280" i="9"/>
  <c r="N282" i="9"/>
  <c r="N338" i="9"/>
  <c r="N153" i="9"/>
  <c r="N222" i="9"/>
  <c r="N225" i="9"/>
  <c r="N217" i="9"/>
  <c r="N60" i="9"/>
  <c r="N176" i="9"/>
  <c r="N305" i="9"/>
  <c r="N160" i="9"/>
  <c r="N319" i="9"/>
  <c r="N95" i="9"/>
  <c r="N339" i="9"/>
  <c r="N45" i="9"/>
  <c r="N274" i="9"/>
  <c r="N333" i="9"/>
  <c r="N190" i="9"/>
  <c r="N28" i="9"/>
  <c r="N311" i="9"/>
  <c r="N229" i="9"/>
  <c r="J23" i="14"/>
  <c r="J78" i="14"/>
  <c r="J87" i="14"/>
  <c r="J93" i="14"/>
  <c r="J120" i="14"/>
  <c r="J113" i="14"/>
  <c r="J37" i="14"/>
  <c r="J41" i="14"/>
  <c r="J83" i="14"/>
  <c r="J39" i="14"/>
  <c r="J74" i="14"/>
  <c r="J59" i="14"/>
  <c r="J638" i="12"/>
  <c r="N179" i="9"/>
  <c r="N106" i="9"/>
  <c r="N149" i="9"/>
  <c r="J640" i="12"/>
  <c r="J409" i="12"/>
  <c r="J311" i="12"/>
  <c r="J212" i="12"/>
  <c r="J157" i="12"/>
  <c r="J331" i="12"/>
  <c r="J259" i="12"/>
  <c r="J188" i="12"/>
  <c r="J429" i="12"/>
  <c r="J244" i="12"/>
  <c r="J626" i="12"/>
  <c r="J631" i="12"/>
  <c r="J182" i="12"/>
  <c r="J552" i="12"/>
  <c r="J60" i="12"/>
  <c r="J596" i="12"/>
  <c r="N213" i="9"/>
  <c r="N69" i="9"/>
  <c r="J85" i="14"/>
  <c r="J29" i="14"/>
  <c r="J117" i="14"/>
  <c r="J65" i="14"/>
  <c r="J63" i="14"/>
  <c r="J102" i="14"/>
  <c r="J121" i="14"/>
  <c r="J64" i="14"/>
  <c r="J76" i="14"/>
  <c r="J95" i="14"/>
  <c r="J73" i="14"/>
  <c r="J49" i="14"/>
  <c r="J103" i="14"/>
  <c r="J66" i="14"/>
  <c r="J38" i="14"/>
  <c r="J101" i="14"/>
  <c r="J43" i="14"/>
  <c r="J108" i="14"/>
  <c r="J111" i="14"/>
  <c r="J77" i="14"/>
  <c r="J105" i="14"/>
  <c r="J31" i="14"/>
  <c r="J55" i="14"/>
  <c r="J97" i="14"/>
  <c r="J61" i="14"/>
  <c r="J104" i="14"/>
  <c r="J124" i="14"/>
  <c r="J56" i="14"/>
  <c r="J33" i="14"/>
  <c r="J86" i="14"/>
  <c r="J88" i="14"/>
  <c r="J613" i="12"/>
  <c r="J47" i="14"/>
  <c r="J42" i="14"/>
  <c r="J109" i="14"/>
  <c r="J40" i="14"/>
  <c r="J75" i="14"/>
  <c r="J58" i="14"/>
  <c r="J48" i="14"/>
  <c r="J57" i="14"/>
  <c r="J649" i="12"/>
  <c r="N32" i="9"/>
  <c r="N155" i="9"/>
  <c r="N196" i="9"/>
  <c r="J642" i="12"/>
  <c r="J644" i="12"/>
  <c r="J392" i="12"/>
  <c r="J304" i="12"/>
  <c r="J206" i="12"/>
  <c r="J152" i="12"/>
  <c r="J330" i="12"/>
  <c r="J253" i="12"/>
  <c r="J175" i="12"/>
  <c r="J395" i="12"/>
  <c r="J229" i="12"/>
  <c r="J562" i="12"/>
  <c r="J33" i="12"/>
  <c r="N120" i="9"/>
  <c r="J523" i="12"/>
  <c r="J116" i="14"/>
  <c r="J90" i="14"/>
  <c r="J115" i="14"/>
  <c r="J112" i="14"/>
  <c r="J46" i="14"/>
  <c r="J44" i="14"/>
  <c r="J79" i="14"/>
  <c r="J72" i="14"/>
  <c r="J68" i="14"/>
  <c r="J645" i="12"/>
  <c r="N262" i="9"/>
  <c r="N171" i="9"/>
  <c r="N321" i="9"/>
  <c r="J650" i="12"/>
  <c r="J652" i="12"/>
  <c r="J388" i="12"/>
  <c r="J285" i="12"/>
  <c r="J205" i="12"/>
  <c r="J144" i="12"/>
  <c r="J317" i="12"/>
  <c r="J252" i="12"/>
  <c r="J173" i="12"/>
  <c r="J390" i="12"/>
  <c r="J222" i="12"/>
  <c r="J134" i="12"/>
  <c r="J75" i="12"/>
  <c r="J598" i="12"/>
  <c r="N239" i="9"/>
  <c r="AG9" i="12"/>
  <c r="AG19" i="12"/>
  <c r="C570" i="12"/>
  <c r="C455" i="12"/>
  <c r="C467" i="12"/>
  <c r="C614" i="12"/>
  <c r="C316" i="12"/>
  <c r="C416" i="12"/>
  <c r="C165" i="12"/>
  <c r="C134" i="12"/>
  <c r="C250" i="12"/>
  <c r="C204" i="12"/>
  <c r="C472" i="12"/>
  <c r="AF95" i="14"/>
  <c r="G471" i="12"/>
  <c r="G472" i="12"/>
  <c r="G464" i="12"/>
  <c r="G465" i="12"/>
  <c r="C109" i="14"/>
  <c r="C80" i="14"/>
  <c r="C25" i="14"/>
  <c r="C95" i="14"/>
  <c r="C31" i="14"/>
  <c r="C114" i="14"/>
  <c r="C60" i="14"/>
  <c r="C57" i="14"/>
  <c r="C106" i="14"/>
  <c r="C29" i="14"/>
  <c r="C28" i="14"/>
  <c r="C124" i="14"/>
  <c r="C121" i="14"/>
  <c r="C68" i="14"/>
  <c r="C62" i="14"/>
  <c r="C66" i="14"/>
  <c r="C83" i="14"/>
  <c r="C103" i="14"/>
  <c r="C63" i="14"/>
  <c r="C120" i="14"/>
  <c r="C77" i="14"/>
  <c r="C76" i="14"/>
  <c r="C37" i="14"/>
  <c r="C52" i="14"/>
  <c r="C34" i="14"/>
  <c r="C98" i="14"/>
  <c r="C54" i="14"/>
  <c r="C40" i="14"/>
  <c r="C123" i="14"/>
  <c r="C75" i="14"/>
  <c r="C20" i="14"/>
  <c r="C99" i="14"/>
  <c r="C92" i="14"/>
  <c r="C116" i="14"/>
  <c r="C111" i="14"/>
  <c r="C43" i="14"/>
  <c r="C100" i="14"/>
  <c r="C55" i="14"/>
  <c r="C108" i="14"/>
  <c r="C122" i="14"/>
  <c r="C115" i="14"/>
  <c r="C24" i="14"/>
  <c r="C61" i="14"/>
  <c r="C44" i="14"/>
  <c r="C22" i="14"/>
  <c r="C36" i="14"/>
  <c r="C113" i="14"/>
  <c r="C49" i="14"/>
  <c r="C50" i="14"/>
  <c r="C58" i="14"/>
  <c r="C101" i="14"/>
  <c r="C21" i="14"/>
  <c r="C39" i="14"/>
  <c r="C90" i="14"/>
  <c r="C73" i="14"/>
  <c r="C53" i="14"/>
  <c r="C110" i="14"/>
  <c r="C118" i="14"/>
  <c r="C79" i="14"/>
  <c r="C105" i="14"/>
  <c r="C89" i="14"/>
  <c r="C119" i="14"/>
  <c r="C107" i="14"/>
  <c r="C38" i="14"/>
  <c r="C32" i="14"/>
  <c r="C87" i="14"/>
  <c r="C88" i="14"/>
  <c r="G662" i="12"/>
  <c r="G533" i="12"/>
  <c r="G603" i="12"/>
  <c r="G613" i="12"/>
  <c r="G453" i="12"/>
  <c r="G454" i="12"/>
  <c r="C33" i="14"/>
  <c r="D673" i="12"/>
  <c r="D456" i="12"/>
  <c r="D582" i="12"/>
  <c r="D166" i="12"/>
  <c r="D48" i="12"/>
  <c r="C27" i="14"/>
  <c r="C30" i="14"/>
  <c r="D419" i="12"/>
  <c r="D547" i="12"/>
  <c r="D288" i="12"/>
  <c r="D661" i="12"/>
  <c r="D200" i="12"/>
  <c r="D640" i="12"/>
  <c r="D329" i="12"/>
  <c r="C91" i="14"/>
  <c r="C97" i="14"/>
  <c r="C47" i="14"/>
  <c r="C42" i="14"/>
  <c r="C84" i="14"/>
  <c r="C46" i="14"/>
  <c r="C26" i="14"/>
  <c r="C69" i="14"/>
  <c r="D363" i="12"/>
  <c r="D177" i="12"/>
  <c r="D315" i="12"/>
  <c r="D250" i="12"/>
  <c r="C56" i="14"/>
  <c r="D67" i="12"/>
  <c r="C102" i="14"/>
  <c r="C67" i="14"/>
  <c r="D253" i="12"/>
  <c r="D416" i="12"/>
  <c r="D480" i="12"/>
  <c r="D91" i="12"/>
  <c r="D387" i="12"/>
  <c r="D210" i="12"/>
  <c r="D239" i="12"/>
  <c r="D635" i="12"/>
  <c r="D270" i="12"/>
  <c r="D530" i="12"/>
  <c r="D223" i="12"/>
  <c r="D365" i="12"/>
  <c r="D491" i="12"/>
  <c r="D411" i="12"/>
  <c r="D38" i="12"/>
  <c r="C59" i="14"/>
  <c r="D37" i="12"/>
  <c r="D604" i="12"/>
  <c r="D154" i="12"/>
  <c r="D189" i="12"/>
  <c r="C93" i="14"/>
  <c r="C117" i="14"/>
  <c r="C72" i="14"/>
  <c r="C112" i="14"/>
  <c r="C78" i="14"/>
  <c r="C45" i="14"/>
  <c r="D664" i="12"/>
  <c r="D452" i="12"/>
  <c r="C64" i="14"/>
  <c r="D589" i="12"/>
  <c r="D376" i="12"/>
  <c r="D549" i="12"/>
  <c r="D289" i="12"/>
  <c r="D578" i="12"/>
  <c r="D263" i="12"/>
  <c r="D658" i="12"/>
  <c r="C94" i="14"/>
  <c r="C96" i="14"/>
  <c r="D665" i="12"/>
  <c r="D663" i="12"/>
  <c r="C81" i="14"/>
  <c r="C71" i="14"/>
  <c r="D198" i="12"/>
  <c r="D427" i="12"/>
  <c r="D585" i="12"/>
  <c r="D624" i="12"/>
  <c r="D222" i="12"/>
  <c r="D197" i="12"/>
  <c r="D70" i="12"/>
  <c r="D160" i="12"/>
  <c r="D394" i="12"/>
  <c r="D441" i="12"/>
  <c r="D528" i="12"/>
  <c r="D412" i="12"/>
  <c r="D114" i="12"/>
  <c r="D625" i="12"/>
  <c r="D164" i="12"/>
  <c r="D100" i="12"/>
  <c r="D207" i="12"/>
  <c r="D603" i="12"/>
  <c r="D149" i="12"/>
  <c r="D340" i="12"/>
  <c r="D216" i="12"/>
  <c r="D26" i="12"/>
  <c r="D575" i="12"/>
  <c r="D473" i="12"/>
  <c r="D302" i="12"/>
  <c r="D81" i="12"/>
  <c r="D326" i="12"/>
  <c r="D513" i="12"/>
  <c r="D338" i="12"/>
  <c r="D417" i="12"/>
  <c r="D162" i="12"/>
  <c r="D103" i="12"/>
  <c r="D328" i="12"/>
  <c r="D422" i="12"/>
  <c r="D382" i="12"/>
  <c r="D586" i="12"/>
  <c r="D650" i="12"/>
  <c r="D356" i="12"/>
  <c r="D161" i="12"/>
  <c r="D523" i="12"/>
  <c r="D511" i="12"/>
  <c r="D204" i="12"/>
  <c r="D111" i="12"/>
  <c r="D430" i="12"/>
  <c r="D261" i="12"/>
  <c r="D137" i="12"/>
  <c r="D675" i="12"/>
  <c r="D317" i="12"/>
  <c r="D497" i="12"/>
  <c r="D335" i="12"/>
  <c r="D524" i="12"/>
  <c r="D35" i="12"/>
  <c r="D50" i="12"/>
  <c r="D470" i="12"/>
  <c r="D344" i="12"/>
  <c r="D127" i="12"/>
  <c r="D281" i="12"/>
  <c r="D607" i="12"/>
  <c r="D186" i="12"/>
  <c r="D361" i="12"/>
  <c r="D527" i="12"/>
  <c r="D295" i="12"/>
  <c r="D324" i="12"/>
  <c r="D485" i="12"/>
  <c r="D366" i="12"/>
  <c r="D116" i="12"/>
  <c r="D466" i="12"/>
  <c r="D433" i="12"/>
  <c r="D269" i="12"/>
  <c r="D601" i="12"/>
  <c r="D342" i="12"/>
  <c r="D561" i="12"/>
  <c r="D94" i="12"/>
  <c r="D115" i="12"/>
  <c r="D519" i="12"/>
  <c r="D410" i="12"/>
  <c r="D98" i="12"/>
  <c r="D496" i="12"/>
  <c r="D580" i="12"/>
  <c r="D671" i="12"/>
  <c r="D668" i="12"/>
  <c r="D502" i="12"/>
  <c r="D478" i="12"/>
  <c r="D521" i="12"/>
  <c r="D655" i="12"/>
  <c r="D587" i="12"/>
  <c r="D393" i="12"/>
  <c r="D65" i="12"/>
  <c r="D240" i="12"/>
  <c r="D34" i="12"/>
  <c r="D25" i="12"/>
  <c r="D610" i="12"/>
  <c r="D44" i="12"/>
  <c r="D569" i="12"/>
  <c r="D517" i="12"/>
  <c r="D492" i="12"/>
  <c r="D309" i="12"/>
  <c r="D40" i="12"/>
  <c r="D176" i="12"/>
  <c r="D404" i="12"/>
  <c r="D183" i="12"/>
  <c r="D391" i="12"/>
  <c r="D117" i="12"/>
  <c r="D262" i="12"/>
  <c r="D272" i="12"/>
  <c r="D370" i="12"/>
  <c r="D259" i="12"/>
  <c r="D348" i="12"/>
  <c r="D318" i="12"/>
  <c r="D287" i="12"/>
  <c r="D618" i="12"/>
  <c r="D633" i="12"/>
  <c r="D378" i="12"/>
  <c r="D213" i="12"/>
  <c r="D316" i="12"/>
  <c r="D590" i="12"/>
  <c r="D611" i="12"/>
  <c r="D21" i="12"/>
  <c r="D597" i="12"/>
  <c r="D95" i="12"/>
  <c r="D545" i="12"/>
  <c r="D512" i="12"/>
  <c r="D355" i="12"/>
  <c r="D66" i="12"/>
  <c r="D113" i="12"/>
  <c r="D388" i="12"/>
  <c r="D415" i="12"/>
  <c r="D583" i="12"/>
  <c r="D555" i="12"/>
  <c r="D192" i="12"/>
  <c r="D238" i="12"/>
  <c r="D476" i="12"/>
  <c r="D235" i="12"/>
  <c r="D384" i="12"/>
  <c r="D143" i="12"/>
  <c r="D57" i="12"/>
  <c r="D104" i="12"/>
  <c r="D225" i="12"/>
  <c r="D539" i="12"/>
  <c r="D168" i="12"/>
  <c r="D369" i="12"/>
  <c r="D408" i="12"/>
  <c r="D602" i="12"/>
  <c r="D202" i="12"/>
  <c r="D409" i="12"/>
  <c r="D121" i="12"/>
  <c r="D421" i="12"/>
  <c r="D432" i="12"/>
  <c r="D218" i="12"/>
  <c r="D77" i="12"/>
  <c r="D36" i="12"/>
  <c r="D577" i="12"/>
  <c r="D498" i="12"/>
  <c r="D526" i="12"/>
  <c r="D570" i="12"/>
  <c r="D226" i="12"/>
  <c r="D509" i="12"/>
  <c r="D124" i="12"/>
  <c r="D188" i="12"/>
  <c r="D72" i="12"/>
  <c r="D283" i="12"/>
  <c r="D209" i="12"/>
  <c r="D169" i="12"/>
  <c r="D61" i="12"/>
  <c r="D544" i="12"/>
  <c r="D390" i="12"/>
  <c r="D53" i="12"/>
  <c r="D221" i="12"/>
  <c r="D503" i="12"/>
  <c r="D500" i="12"/>
  <c r="D428" i="12"/>
  <c r="D244" i="12"/>
  <c r="D187" i="12"/>
  <c r="D643" i="12"/>
  <c r="D405" i="12"/>
  <c r="D666" i="12"/>
  <c r="D584" i="12"/>
  <c r="D642" i="12"/>
  <c r="D59" i="12"/>
  <c r="D214" i="12"/>
  <c r="D130" i="12"/>
  <c r="D285" i="12"/>
  <c r="D493" i="12"/>
  <c r="D619" i="12"/>
  <c r="D83" i="12"/>
  <c r="D444" i="12"/>
  <c r="D206" i="12"/>
  <c r="D436" i="12"/>
  <c r="D612" i="12"/>
  <c r="D271" i="12"/>
  <c r="D41" i="12"/>
  <c r="D144" i="12"/>
  <c r="D191" i="12"/>
  <c r="D437" i="12"/>
  <c r="D615" i="12"/>
  <c r="D458" i="12"/>
  <c r="D307" i="12"/>
  <c r="D151" i="12"/>
  <c r="D413" i="12"/>
  <c r="D62" i="12"/>
  <c r="D301" i="12"/>
  <c r="D455" i="12"/>
  <c r="D660" i="12"/>
  <c r="D58" i="12"/>
  <c r="D120" i="12"/>
  <c r="D267" i="12"/>
  <c r="D280" i="12"/>
  <c r="D652" i="12"/>
  <c r="D320" i="12"/>
  <c r="D292" i="12"/>
  <c r="D323" i="12"/>
  <c r="D481" i="12"/>
  <c r="D68" i="12"/>
  <c r="D389" i="12"/>
  <c r="D211" i="12"/>
  <c r="D305" i="12"/>
  <c r="D651" i="12"/>
  <c r="D399" i="12"/>
  <c r="D357" i="12"/>
  <c r="D358" i="12"/>
  <c r="D536" i="12"/>
  <c r="D118" i="12"/>
  <c r="D105" i="12"/>
  <c r="D449" i="12"/>
  <c r="D518" i="12"/>
  <c r="D600" i="12"/>
  <c r="D636" i="12"/>
  <c r="D140" i="12"/>
  <c r="D284" i="12"/>
  <c r="D228" i="12"/>
  <c r="D445" i="12"/>
  <c r="D475" i="12"/>
  <c r="D614" i="12"/>
  <c r="D327" i="12"/>
  <c r="D469" i="12"/>
  <c r="D85" i="12"/>
  <c r="D423" i="12"/>
  <c r="D649" i="12"/>
  <c r="D350" i="12"/>
  <c r="D627" i="12"/>
  <c r="D136" i="12"/>
  <c r="D550" i="12"/>
  <c r="D229" i="12"/>
  <c r="D418" i="12"/>
  <c r="D593" i="12"/>
  <c r="D616" i="12"/>
  <c r="D402" i="12"/>
  <c r="D439" i="12"/>
  <c r="D453" i="12"/>
  <c r="D629" i="12"/>
  <c r="D146" i="12"/>
  <c r="D631" i="12"/>
  <c r="D153" i="12"/>
  <c r="D542" i="12"/>
  <c r="D483" i="12"/>
  <c r="D182" i="12"/>
  <c r="D333" i="12"/>
  <c r="D489" i="12"/>
  <c r="D29" i="12"/>
  <c r="D659" i="12"/>
  <c r="D46" i="12"/>
  <c r="D122" i="12"/>
  <c r="D224" i="12"/>
  <c r="D592" i="12"/>
  <c r="D33" i="12"/>
  <c r="D334" i="12"/>
  <c r="D465" i="12"/>
  <c r="D617" i="12"/>
  <c r="D596" i="12"/>
  <c r="D495" i="12"/>
  <c r="D548" i="12"/>
  <c r="D454" i="12"/>
  <c r="D646" i="12"/>
  <c r="D45" i="12"/>
  <c r="D468" i="12"/>
  <c r="D39" i="12"/>
  <c r="D632" i="12"/>
  <c r="D367" i="12"/>
  <c r="D123" i="12"/>
  <c r="D559" i="12"/>
  <c r="D613" i="12"/>
  <c r="D546" i="12"/>
  <c r="D447" i="12"/>
  <c r="D255" i="12"/>
  <c r="D256" i="12"/>
  <c r="D51" i="12"/>
  <c r="D443" i="12"/>
  <c r="D273" i="12"/>
  <c r="D268" i="12"/>
  <c r="D205" i="12"/>
  <c r="D300" i="12"/>
  <c r="D424" i="12"/>
  <c r="D566" i="12"/>
  <c r="D236" i="12"/>
  <c r="D129" i="12"/>
  <c r="D431" i="12"/>
  <c r="D442" i="12"/>
  <c r="D322" i="12"/>
  <c r="D467" i="12"/>
  <c r="D591" i="12"/>
  <c r="D534" i="12"/>
  <c r="D579" i="12"/>
  <c r="D304" i="12"/>
  <c r="D353" i="12"/>
  <c r="D461" i="12"/>
  <c r="D293" i="12"/>
  <c r="D438" i="12"/>
  <c r="D377" i="12"/>
  <c r="D532" i="12"/>
  <c r="D505" i="12"/>
  <c r="D31" i="12"/>
  <c r="D339" i="12"/>
  <c r="D190" i="12"/>
  <c r="D314" i="12"/>
  <c r="D359" i="12"/>
  <c r="D92" i="12"/>
  <c r="D49" i="12"/>
  <c r="D558" i="12"/>
  <c r="D54" i="12"/>
  <c r="D125" i="12"/>
  <c r="D220" i="12"/>
  <c r="D375" i="12"/>
  <c r="D260" i="12"/>
  <c r="D446" i="12"/>
  <c r="D242" i="12"/>
  <c r="D507" i="12"/>
  <c r="D219" i="12"/>
  <c r="D139" i="12"/>
  <c r="D109" i="12"/>
  <c r="D525" i="12"/>
  <c r="D52" i="12"/>
  <c r="D180" i="12"/>
  <c r="D381" i="12"/>
  <c r="D487" i="12"/>
  <c r="D460" i="12"/>
  <c r="D196" i="12"/>
  <c r="D608" i="12"/>
  <c r="D312" i="12"/>
  <c r="D73" i="12"/>
  <c r="D277" i="12"/>
  <c r="D252" i="12"/>
  <c r="D330" i="12"/>
  <c r="D674" i="12"/>
  <c r="D398" i="12"/>
  <c r="D479" i="12"/>
  <c r="D27" i="12"/>
  <c r="D286" i="12"/>
  <c r="D247" i="12"/>
  <c r="D64" i="12"/>
  <c r="D251" i="12"/>
  <c r="D158" i="12"/>
  <c r="D634" i="12"/>
  <c r="D343" i="12"/>
  <c r="D425" i="12"/>
  <c r="D148" i="12"/>
  <c r="D349" i="12"/>
  <c r="D276" i="12"/>
  <c r="D321" i="12"/>
  <c r="D639" i="12"/>
  <c r="D74" i="12"/>
  <c r="D163" i="12"/>
  <c r="D79" i="12"/>
  <c r="D346" i="12"/>
  <c r="D565" i="12"/>
  <c r="D181" i="12"/>
  <c r="D175" i="12"/>
  <c r="D311" i="12"/>
  <c r="D24" i="12"/>
  <c r="D482" i="12"/>
  <c r="D622" i="12"/>
  <c r="D451" i="12"/>
  <c r="D588" i="12"/>
  <c r="D595" i="12"/>
  <c r="D464" i="12"/>
  <c r="D119" i="12"/>
  <c r="D623" i="12"/>
  <c r="G508" i="12"/>
  <c r="G577" i="12"/>
  <c r="C51" i="14"/>
  <c r="C41" i="14"/>
  <c r="D108" i="12"/>
  <c r="D233" i="12"/>
  <c r="C82" i="14"/>
  <c r="C65" i="14"/>
  <c r="D630" i="12"/>
  <c r="D364" i="12"/>
  <c r="D337" i="12"/>
  <c r="D392" i="12"/>
  <c r="D434" i="12"/>
  <c r="D670" i="12"/>
  <c r="D165" i="12"/>
  <c r="D234" i="12"/>
  <c r="D159" i="12"/>
  <c r="D657" i="12"/>
  <c r="D637" i="12"/>
  <c r="D112" i="12"/>
  <c r="D563" i="12"/>
  <c r="D331" i="12"/>
  <c r="C85" i="14"/>
  <c r="D145" i="12"/>
  <c r="D63" i="12"/>
  <c r="C23" i="14"/>
  <c r="G489" i="12"/>
  <c r="C159" i="12"/>
  <c r="C364" i="12"/>
  <c r="C353" i="12"/>
  <c r="C483" i="12"/>
  <c r="C641" i="12"/>
  <c r="C584" i="12"/>
  <c r="C252" i="12"/>
  <c r="C195" i="12"/>
  <c r="C388" i="12"/>
  <c r="C600" i="12"/>
  <c r="C240" i="12"/>
  <c r="C556" i="12"/>
  <c r="C517" i="12"/>
  <c r="C412" i="12"/>
  <c r="C372" i="12"/>
  <c r="C474" i="12"/>
  <c r="C497" i="12"/>
  <c r="C441" i="12"/>
  <c r="C71" i="12"/>
  <c r="C67" i="12"/>
  <c r="C671" i="12"/>
  <c r="C598" i="12"/>
  <c r="C146" i="12"/>
  <c r="C343" i="12"/>
  <c r="C532" i="12"/>
  <c r="C463" i="12"/>
  <c r="C356" i="12"/>
  <c r="C281" i="12"/>
  <c r="C407" i="12"/>
  <c r="C280" i="12"/>
  <c r="C82" i="12"/>
  <c r="C608" i="12"/>
  <c r="C200" i="12"/>
  <c r="C442" i="12"/>
  <c r="C158" i="12"/>
  <c r="C367" i="12"/>
  <c r="C522" i="12"/>
  <c r="C554" i="12"/>
  <c r="C440" i="12"/>
  <c r="C242" i="12"/>
  <c r="C276" i="12"/>
  <c r="C324" i="12"/>
  <c r="C59" i="12"/>
  <c r="C131" i="12"/>
  <c r="C567" i="12"/>
  <c r="C659" i="12"/>
  <c r="C46" i="12"/>
  <c r="C381" i="12"/>
  <c r="C95" i="12"/>
  <c r="C34" i="12"/>
  <c r="C90" i="12"/>
  <c r="C615" i="12"/>
  <c r="C355" i="12"/>
  <c r="C568" i="12"/>
  <c r="C449" i="12"/>
  <c r="C365" i="12"/>
  <c r="C577" i="12"/>
  <c r="C502" i="12"/>
  <c r="C45" i="12"/>
  <c r="C74" i="12"/>
  <c r="C450" i="12"/>
  <c r="C476" i="12"/>
  <c r="C533" i="12"/>
  <c r="C379" i="12"/>
  <c r="C359" i="12"/>
  <c r="C370" i="12"/>
  <c r="C504" i="12"/>
  <c r="C549" i="12"/>
  <c r="C22" i="12"/>
  <c r="C380" i="12"/>
  <c r="C396" i="12"/>
  <c r="C469" i="12"/>
  <c r="C256" i="12"/>
  <c r="C531" i="12"/>
  <c r="C387" i="12"/>
  <c r="C599" i="12"/>
  <c r="C383" i="12"/>
  <c r="C118" i="12"/>
  <c r="C63" i="12"/>
  <c r="C336" i="12"/>
  <c r="C454" i="12"/>
  <c r="C347" i="12"/>
  <c r="C339" i="12"/>
  <c r="C105" i="12"/>
  <c r="C216" i="12"/>
  <c r="C397" i="12"/>
  <c r="C350" i="12"/>
  <c r="C213" i="12"/>
  <c r="C184" i="12"/>
  <c r="C648" i="12"/>
  <c r="C572" i="12"/>
  <c r="C288" i="12"/>
  <c r="C106" i="12"/>
  <c r="C191" i="12"/>
  <c r="C663" i="12"/>
  <c r="C91" i="12"/>
  <c r="C515" i="12"/>
  <c r="C238" i="12"/>
  <c r="C423" i="12"/>
  <c r="C297" i="12"/>
  <c r="C341" i="12"/>
  <c r="C100" i="12"/>
  <c r="C304" i="12"/>
  <c r="C602" i="12"/>
  <c r="C432" i="12"/>
  <c r="C181" i="12"/>
  <c r="C492" i="12"/>
  <c r="C368" i="12"/>
  <c r="C268" i="12"/>
  <c r="C490" i="12"/>
  <c r="C410" i="12"/>
  <c r="C389" i="12"/>
  <c r="C428" i="12"/>
  <c r="C224" i="12"/>
  <c r="C638" i="12"/>
  <c r="C404" i="12"/>
  <c r="C564" i="12"/>
  <c r="C524" i="12"/>
  <c r="C395" i="12"/>
  <c r="C334" i="12"/>
  <c r="C246" i="12"/>
  <c r="C348" i="12"/>
  <c r="C81" i="12"/>
  <c r="C72" i="12"/>
  <c r="C96" i="12"/>
  <c r="C215" i="12"/>
  <c r="C658" i="12"/>
  <c r="C417" i="12"/>
  <c r="C286" i="12"/>
  <c r="C144" i="12"/>
  <c r="C394" i="12"/>
  <c r="C667" i="12"/>
  <c r="C328" i="12"/>
  <c r="C646" i="12"/>
  <c r="C579" i="12"/>
  <c r="C393" i="12"/>
  <c r="C591" i="12"/>
  <c r="C351" i="12"/>
  <c r="C403" i="12"/>
  <c r="C575" i="12"/>
  <c r="C489" i="12"/>
  <c r="C669" i="12"/>
  <c r="C447" i="12"/>
  <c r="C312" i="12"/>
  <c r="C352" i="12"/>
  <c r="C670" i="12"/>
  <c r="C547" i="12"/>
  <c r="C153" i="12"/>
  <c r="C409" i="12"/>
  <c r="C154" i="12"/>
  <c r="C503" i="12"/>
  <c r="C129" i="12"/>
  <c r="C287" i="12"/>
  <c r="C664" i="12"/>
  <c r="C344" i="12"/>
  <c r="C197" i="12"/>
  <c r="C323" i="12"/>
  <c r="C221" i="12"/>
  <c r="C244" i="12"/>
  <c r="C390" i="12"/>
  <c r="C506" i="12"/>
  <c r="C209" i="12"/>
  <c r="C149" i="12"/>
  <c r="C541" i="12"/>
  <c r="C574" i="12"/>
  <c r="C384" i="12"/>
  <c r="C60" i="12"/>
  <c r="C303" i="12"/>
  <c r="C544" i="12"/>
  <c r="C66" i="12"/>
  <c r="C284" i="12"/>
  <c r="C345" i="12"/>
  <c r="C464" i="12"/>
  <c r="C592" i="12"/>
  <c r="C485" i="12"/>
  <c r="C190" i="12"/>
  <c r="C414" i="12"/>
  <c r="C175" i="12"/>
  <c r="C231" i="12"/>
  <c r="C306" i="12"/>
  <c r="C157" i="12"/>
  <c r="C53" i="12"/>
  <c r="C657" i="12"/>
  <c r="C282" i="12"/>
  <c r="C151" i="12"/>
  <c r="C431" i="12"/>
  <c r="C382" i="12"/>
  <c r="C621" i="12"/>
  <c r="C546" i="12"/>
  <c r="C478" i="12"/>
  <c r="C520" i="12"/>
  <c r="C166" i="12"/>
  <c r="C626" i="12"/>
  <c r="C123" i="12"/>
  <c r="C109" i="12"/>
  <c r="C305" i="12"/>
  <c r="C530" i="12"/>
  <c r="C494" i="12"/>
  <c r="C587" i="12"/>
  <c r="C573" i="12"/>
  <c r="C150" i="12"/>
  <c r="C64" i="12"/>
  <c r="C93" i="12"/>
  <c r="C662" i="12"/>
  <c r="C260" i="12"/>
  <c r="C277" i="12"/>
  <c r="C32" i="12"/>
  <c r="C262" i="12"/>
  <c r="C295" i="12"/>
  <c r="C436" i="12"/>
  <c r="C52" i="12"/>
  <c r="C342" i="12"/>
  <c r="C637" i="12"/>
  <c r="C120" i="12"/>
  <c r="C649" i="12"/>
  <c r="C275" i="12"/>
  <c r="C665" i="12"/>
  <c r="C217" i="12"/>
  <c r="C499" i="12"/>
  <c r="C401" i="12"/>
  <c r="C519" i="12"/>
  <c r="C629" i="12"/>
  <c r="C54" i="12"/>
  <c r="C493" i="12"/>
  <c r="C512" i="12"/>
  <c r="C437" i="12"/>
  <c r="C609" i="12"/>
  <c r="C511" i="12"/>
  <c r="C56" i="12"/>
  <c r="C537" i="12"/>
  <c r="C104" i="12"/>
  <c r="C233" i="12"/>
  <c r="C378" i="12"/>
  <c r="C315" i="12"/>
  <c r="C38" i="12"/>
  <c r="C333" i="12"/>
  <c r="C251" i="12"/>
  <c r="C278" i="12"/>
  <c r="C529" i="12"/>
  <c r="C597" i="12"/>
  <c r="C127" i="12"/>
  <c r="C610" i="12"/>
  <c r="C163" i="12"/>
  <c r="C194" i="12"/>
  <c r="C491" i="12"/>
  <c r="C264" i="12"/>
  <c r="C578" i="12"/>
  <c r="C480" i="12"/>
  <c r="C102" i="12"/>
  <c r="C590" i="12"/>
  <c r="C31" i="12"/>
  <c r="C399" i="12"/>
  <c r="C232" i="12"/>
  <c r="C618" i="12"/>
  <c r="C103" i="12"/>
  <c r="C43" i="12"/>
  <c r="C539" i="12"/>
  <c r="C548" i="12"/>
  <c r="C302" i="12"/>
  <c r="C279" i="12"/>
  <c r="C376" i="12"/>
  <c r="C99" i="12"/>
  <c r="C309" i="12"/>
  <c r="C107" i="12"/>
  <c r="C426" i="12"/>
  <c r="C269" i="12"/>
  <c r="C405" i="12"/>
  <c r="C47" i="12"/>
  <c r="C143" i="12"/>
  <c r="C39" i="12"/>
  <c r="C203" i="12"/>
  <c r="C320" i="12"/>
  <c r="C318" i="12"/>
  <c r="C196" i="12"/>
  <c r="C176" i="12"/>
  <c r="C586" i="12"/>
  <c r="C40" i="12"/>
  <c r="C654" i="12"/>
  <c r="C273" i="12"/>
  <c r="C477" i="12"/>
  <c r="C377" i="12"/>
  <c r="C108" i="12"/>
  <c r="C62" i="12"/>
  <c r="C523" i="12"/>
  <c r="C308" i="12"/>
  <c r="C207" i="12"/>
  <c r="C92" i="12"/>
  <c r="C132" i="12"/>
  <c r="C361" i="12"/>
  <c r="C272" i="12"/>
  <c r="C569" i="12"/>
  <c r="C294" i="12"/>
  <c r="C61" i="12"/>
  <c r="C429" i="12"/>
  <c r="C289" i="12"/>
  <c r="C672" i="12"/>
  <c r="C128" i="12"/>
  <c r="C186" i="12"/>
  <c r="C329" i="12"/>
  <c r="C617" i="12"/>
  <c r="C487" i="12"/>
  <c r="C245" i="12"/>
  <c r="C611" i="12"/>
  <c r="C220" i="12"/>
  <c r="C126" i="12"/>
  <c r="C162" i="12"/>
  <c r="C559" i="12"/>
  <c r="C137" i="12"/>
  <c r="C508" i="12"/>
  <c r="C488" i="12"/>
  <c r="C27" i="12"/>
  <c r="C622" i="12"/>
  <c r="C636" i="12"/>
  <c r="C83" i="12"/>
  <c r="C202" i="12"/>
  <c r="C439" i="12"/>
  <c r="C317" i="12"/>
  <c r="C484" i="12"/>
  <c r="C628" i="12"/>
  <c r="C445" i="12"/>
  <c r="C301" i="12"/>
  <c r="C248" i="12"/>
  <c r="C420" i="12"/>
  <c r="C116" i="12"/>
  <c r="C325" i="12"/>
  <c r="C50" i="12"/>
  <c r="C362" i="12"/>
  <c r="C121" i="12"/>
  <c r="C514" i="12"/>
  <c r="C148" i="12"/>
  <c r="C49" i="12"/>
  <c r="C398" i="12"/>
  <c r="C525" i="12"/>
  <c r="C593" i="12"/>
  <c r="C111" i="12"/>
  <c r="C229" i="12"/>
  <c r="C640" i="12"/>
  <c r="C33" i="12"/>
  <c r="C561" i="12"/>
  <c r="C263" i="12"/>
  <c r="C30" i="12"/>
  <c r="C89" i="12"/>
  <c r="C457" i="12"/>
  <c r="C139" i="12"/>
  <c r="C332" i="12"/>
  <c r="C35" i="12"/>
  <c r="C299" i="12"/>
  <c r="C259" i="12"/>
  <c r="C346" i="12"/>
  <c r="C41" i="12"/>
  <c r="C267" i="12"/>
  <c r="C459" i="12"/>
  <c r="C124" i="12"/>
  <c r="C631" i="12"/>
  <c r="C498" i="12"/>
  <c r="C633" i="12"/>
  <c r="C509" i="12"/>
  <c r="C206" i="12"/>
  <c r="C363" i="12"/>
  <c r="C479" i="12"/>
  <c r="C507" i="12"/>
  <c r="C557" i="12"/>
  <c r="C406" i="12"/>
  <c r="C418" i="12"/>
  <c r="C510" i="12"/>
  <c r="C171" i="12"/>
  <c r="C374" i="12"/>
  <c r="C274" i="12"/>
  <c r="C141" i="12"/>
  <c r="C290" i="12"/>
  <c r="C292" i="12"/>
  <c r="C172" i="12"/>
  <c r="C164" i="12"/>
  <c r="C87" i="12"/>
  <c r="C257" i="12"/>
  <c r="C156" i="12"/>
  <c r="C174" i="12"/>
  <c r="C625" i="12"/>
  <c r="C51" i="12"/>
  <c r="C192" i="12"/>
  <c r="C78" i="12"/>
  <c r="C223" i="12"/>
  <c r="C391" i="12"/>
  <c r="C208" i="12"/>
  <c r="C179" i="12"/>
  <c r="C349" i="12"/>
  <c r="C513" i="12"/>
  <c r="C198" i="12"/>
  <c r="C620" i="12"/>
  <c r="C460" i="12"/>
  <c r="C675" i="12"/>
  <c r="C189" i="12"/>
  <c r="C565" i="12"/>
  <c r="C413" i="12"/>
  <c r="C596" i="12"/>
  <c r="C400" i="12"/>
  <c r="C461" i="12"/>
  <c r="C298" i="12"/>
  <c r="C583" i="12"/>
  <c r="C48" i="12"/>
  <c r="C225" i="12"/>
  <c r="C595" i="12"/>
  <c r="C235" i="12"/>
  <c r="C411" i="12"/>
  <c r="C70" i="12"/>
  <c r="C551" i="12"/>
  <c r="C430" i="12"/>
  <c r="C42" i="12"/>
  <c r="C605" i="12"/>
  <c r="C624" i="12"/>
  <c r="C314" i="12"/>
  <c r="C627" i="12"/>
  <c r="C385" i="12"/>
  <c r="C623" i="12"/>
  <c r="C500" i="12"/>
  <c r="C167" i="12"/>
  <c r="C471" i="12"/>
  <c r="C371" i="12"/>
  <c r="C88" i="12"/>
  <c r="C36" i="12"/>
  <c r="C185" i="12"/>
  <c r="C86" i="12"/>
  <c r="C668" i="12"/>
  <c r="C178" i="12"/>
  <c r="C331" i="12"/>
  <c r="C653" i="12"/>
  <c r="C21" i="12"/>
  <c r="C130" i="12"/>
  <c r="C527" i="12"/>
  <c r="C427" i="12"/>
  <c r="C210" i="12"/>
  <c r="C168" i="12"/>
  <c r="C330" i="12"/>
  <c r="C528" i="12"/>
  <c r="C650" i="12"/>
  <c r="C580" i="12"/>
  <c r="C482" i="12"/>
  <c r="C446" i="12"/>
  <c r="C29" i="12"/>
  <c r="C188" i="12"/>
  <c r="C340" i="12"/>
  <c r="C536" i="12"/>
  <c r="C113" i="12"/>
  <c r="C173" i="12"/>
  <c r="C581" i="12"/>
  <c r="C300" i="12"/>
  <c r="C84" i="12"/>
  <c r="C585" i="12"/>
  <c r="C415" i="12"/>
  <c r="C177" i="12"/>
  <c r="C55" i="12"/>
  <c r="C222" i="12"/>
  <c r="C456" i="12"/>
  <c r="C285" i="12"/>
  <c r="C495" i="12"/>
  <c r="C603" i="12"/>
  <c r="C112" i="12"/>
  <c r="C645" i="12"/>
  <c r="C481" i="12"/>
  <c r="G486" i="12"/>
  <c r="G560" i="12"/>
  <c r="G527" i="12"/>
  <c r="G597" i="12"/>
  <c r="G525" i="12"/>
  <c r="G595" i="12"/>
  <c r="G494" i="12"/>
  <c r="G139" i="12"/>
  <c r="G101" i="9"/>
  <c r="G108" i="9"/>
  <c r="K63" i="9"/>
  <c r="K68" i="9"/>
  <c r="K64" i="9"/>
  <c r="J63" i="9"/>
  <c r="J68" i="9"/>
  <c r="J64" i="9"/>
  <c r="L68" i="9"/>
  <c r="L64" i="9"/>
  <c r="L63" i="9"/>
  <c r="M68" i="9"/>
  <c r="M64" i="9"/>
  <c r="M63" i="9"/>
  <c r="N68" i="9"/>
  <c r="N64" i="9"/>
  <c r="N63" i="9"/>
  <c r="B70" i="14"/>
  <c r="B98" i="14"/>
  <c r="B648" i="12"/>
  <c r="B186" i="12"/>
  <c r="B72" i="12"/>
  <c r="B209" i="12"/>
  <c r="B345" i="12"/>
  <c r="B84" i="12"/>
  <c r="B214" i="12"/>
  <c r="B490" i="12"/>
  <c r="B44" i="14"/>
  <c r="B63" i="14"/>
  <c r="B116" i="12"/>
  <c r="B116" i="14"/>
  <c r="B75" i="14"/>
  <c r="B634" i="12"/>
  <c r="B78" i="12"/>
  <c r="B352" i="12"/>
  <c r="B72" i="14"/>
  <c r="B463" i="12"/>
  <c r="B450" i="12"/>
  <c r="B254" i="12"/>
  <c r="B216" i="12"/>
  <c r="B481" i="12"/>
  <c r="B35" i="12"/>
  <c r="B598" i="12"/>
  <c r="B513" i="12"/>
  <c r="B124" i="14"/>
  <c r="B84" i="14"/>
  <c r="B99" i="14"/>
  <c r="B113" i="14"/>
  <c r="B311" i="12"/>
  <c r="B96" i="12"/>
  <c r="B160" i="12"/>
  <c r="B88" i="14"/>
  <c r="B298" i="12"/>
  <c r="B471" i="12"/>
  <c r="B162" i="12"/>
  <c r="B402" i="12"/>
  <c r="B570" i="12"/>
  <c r="B50" i="14"/>
  <c r="B109" i="12"/>
  <c r="B90" i="14"/>
  <c r="B378" i="12"/>
  <c r="B271" i="12"/>
  <c r="B127" i="12"/>
  <c r="B212" i="12"/>
  <c r="B36" i="12"/>
  <c r="B613" i="12"/>
  <c r="B415" i="12"/>
  <c r="B89" i="12"/>
  <c r="B600" i="12"/>
  <c r="B523" i="12"/>
  <c r="B602" i="12"/>
  <c r="B669" i="12"/>
  <c r="B129" i="12"/>
  <c r="B68" i="14"/>
  <c r="B390" i="12"/>
  <c r="B293" i="12"/>
  <c r="B167" i="12"/>
  <c r="B28" i="12"/>
  <c r="B124" i="12"/>
  <c r="B487" i="12"/>
  <c r="B207" i="12"/>
  <c r="B132" i="12"/>
  <c r="B264" i="12"/>
  <c r="B509" i="12"/>
  <c r="B244" i="12"/>
  <c r="B300" i="12"/>
  <c r="B343" i="12"/>
  <c r="B35" i="14"/>
  <c r="B33" i="14"/>
  <c r="B39" i="14"/>
  <c r="B499" i="12"/>
  <c r="B389" i="12"/>
  <c r="B360" i="12"/>
  <c r="B92" i="12"/>
  <c r="B476" i="12"/>
  <c r="B527" i="12"/>
  <c r="B335" i="12"/>
  <c r="B553" i="12"/>
  <c r="B551" i="12"/>
  <c r="B128" i="12"/>
  <c r="B188" i="12"/>
  <c r="B314" i="12"/>
  <c r="B420" i="12"/>
  <c r="B375" i="12"/>
  <c r="B193" i="12"/>
  <c r="B152" i="12"/>
  <c r="B24" i="12"/>
  <c r="B150" i="12"/>
  <c r="B372" i="12"/>
  <c r="B278" i="12"/>
  <c r="B120" i="12"/>
  <c r="B494" i="12"/>
  <c r="B93" i="14"/>
  <c r="B23" i="14"/>
  <c r="B103" i="14"/>
  <c r="B101" i="14"/>
  <c r="B64" i="14"/>
  <c r="B661" i="12"/>
  <c r="B573" i="12"/>
  <c r="B108" i="12"/>
  <c r="B155" i="12"/>
  <c r="B579" i="12"/>
  <c r="B62" i="12"/>
  <c r="B64" i="12"/>
  <c r="B554" i="12"/>
  <c r="B560" i="12"/>
  <c r="B340" i="12"/>
  <c r="B517" i="12"/>
  <c r="B504" i="12"/>
  <c r="B22" i="14"/>
  <c r="B362" i="12"/>
  <c r="B361" i="12"/>
  <c r="B366" i="12"/>
  <c r="B149" i="12"/>
  <c r="B38" i="14"/>
  <c r="B61" i="14"/>
  <c r="B41" i="14"/>
  <c r="B583" i="12"/>
  <c r="B486" i="12"/>
  <c r="B267" i="12"/>
  <c r="B57" i="12"/>
  <c r="B615" i="12"/>
  <c r="B572" i="12"/>
  <c r="B263" i="12"/>
  <c r="B306" i="12"/>
  <c r="B32" i="12"/>
  <c r="B666" i="12"/>
  <c r="B94" i="12"/>
  <c r="B603" i="12"/>
  <c r="B454" i="12"/>
  <c r="B506" i="12"/>
  <c r="B220" i="12"/>
  <c r="B104" i="12"/>
  <c r="B567" i="12"/>
  <c r="B277" i="12"/>
  <c r="B70" i="12"/>
  <c r="B242" i="12"/>
  <c r="B142" i="12"/>
  <c r="B614" i="12"/>
  <c r="B482" i="12"/>
  <c r="B82" i="12"/>
  <c r="B659" i="12"/>
  <c r="B391" i="12"/>
  <c r="B397" i="12"/>
  <c r="B331" i="12"/>
  <c r="B531" i="12"/>
  <c r="B316" i="12"/>
  <c r="B590" i="12"/>
  <c r="B309" i="12"/>
  <c r="B59" i="12"/>
  <c r="B183" i="12"/>
  <c r="B312" i="12"/>
  <c r="B179" i="12"/>
  <c r="B166" i="12"/>
  <c r="B653" i="12"/>
  <c r="B103" i="12"/>
  <c r="B206" i="12"/>
  <c r="B622" i="12"/>
  <c r="B210" i="12"/>
  <c r="B148" i="12"/>
  <c r="B381" i="12"/>
  <c r="B322" i="12"/>
  <c r="B168" i="12"/>
  <c r="B121" i="14"/>
  <c r="B601" i="12"/>
  <c r="B115" i="12"/>
  <c r="B228" i="12"/>
  <c r="B410" i="12"/>
  <c r="B639" i="12"/>
  <c r="B34" i="12"/>
  <c r="B592" i="12"/>
  <c r="B287" i="12"/>
  <c r="B98" i="12"/>
  <c r="B29" i="14"/>
  <c r="B119" i="14"/>
  <c r="B47" i="14"/>
  <c r="B25" i="14"/>
  <c r="B40" i="14"/>
  <c r="B34" i="14"/>
  <c r="B105" i="14"/>
  <c r="B198" i="12"/>
  <c r="B272" i="12"/>
  <c r="B283" i="12"/>
  <c r="B563" i="12"/>
  <c r="B643" i="12"/>
  <c r="B61" i="12"/>
  <c r="B488" i="12"/>
  <c r="B461" i="12"/>
  <c r="B546" i="12"/>
  <c r="B196" i="12"/>
  <c r="B455" i="12"/>
  <c r="B114" i="14"/>
  <c r="B636" i="12"/>
  <c r="B535" i="12"/>
  <c r="B44" i="12"/>
  <c r="B159" i="12"/>
  <c r="B49" i="14"/>
  <c r="B595" i="12"/>
  <c r="B30" i="14"/>
  <c r="B83" i="14"/>
  <c r="B115" i="14"/>
  <c r="B302" i="12"/>
  <c r="B530" i="12"/>
  <c r="B580" i="12"/>
  <c r="B409" i="12"/>
  <c r="B452" i="12"/>
  <c r="B197" i="12"/>
  <c r="B385" i="12"/>
  <c r="B45" i="12"/>
  <c r="B610" i="12"/>
  <c r="B356" i="12"/>
  <c r="B295" i="12"/>
  <c r="B489" i="12"/>
  <c r="B620" i="12"/>
  <c r="B555" i="12"/>
  <c r="B418" i="12"/>
  <c r="B577" i="12"/>
  <c r="B627" i="12"/>
  <c r="B95" i="12"/>
  <c r="B388" i="12"/>
  <c r="B609" i="12"/>
  <c r="B172" i="12"/>
  <c r="B284" i="12"/>
  <c r="B525" i="12"/>
  <c r="B561" i="12"/>
  <c r="B147" i="12"/>
  <c r="B79" i="12"/>
  <c r="B424" i="12"/>
  <c r="B153" i="12"/>
  <c r="B516" i="12"/>
  <c r="B586" i="12"/>
  <c r="B638" i="12"/>
  <c r="B518" i="12"/>
  <c r="B400" i="12"/>
  <c r="B498" i="12"/>
  <c r="B575" i="12"/>
  <c r="B192" i="12"/>
  <c r="B54" i="12"/>
  <c r="B176" i="12"/>
  <c r="B274" i="12"/>
  <c r="B144" i="12"/>
  <c r="B289" i="12"/>
  <c r="B344" i="12"/>
  <c r="B399" i="12"/>
  <c r="B556" i="12"/>
  <c r="B108" i="14"/>
  <c r="B564" i="12"/>
  <c r="B69" i="14"/>
  <c r="B234" i="12"/>
  <c r="B49" i="12"/>
  <c r="B533" i="12"/>
  <c r="B81" i="12"/>
  <c r="B99" i="12"/>
  <c r="B200" i="12"/>
  <c r="B43" i="12"/>
  <c r="B632" i="12"/>
  <c r="B396" i="12"/>
  <c r="B96" i="14"/>
  <c r="B109" i="14"/>
  <c r="B53" i="14"/>
  <c r="B21" i="14"/>
  <c r="B26" i="14"/>
  <c r="B536" i="12"/>
  <c r="B611" i="12"/>
  <c r="B633" i="12"/>
  <c r="B457" i="12"/>
  <c r="B624" i="12"/>
  <c r="B205" i="12"/>
  <c r="B367" i="12"/>
  <c r="B297" i="12"/>
  <c r="B558" i="12"/>
  <c r="B185" i="12"/>
  <c r="B646" i="12"/>
  <c r="B24" i="14"/>
  <c r="B305" i="12"/>
  <c r="B353" i="12"/>
  <c r="B469" i="12"/>
  <c r="B588" i="12"/>
  <c r="B27" i="14"/>
  <c r="B112" i="12"/>
  <c r="B59" i="14"/>
  <c r="B102" i="14"/>
  <c r="B213" i="12"/>
  <c r="B262" i="12"/>
  <c r="B444" i="12"/>
  <c r="B225" i="12"/>
  <c r="B432" i="12"/>
  <c r="B329" i="12"/>
  <c r="B332" i="12"/>
  <c r="B130" i="12"/>
  <c r="B321" i="12"/>
  <c r="B662" i="12"/>
  <c r="B276" i="12"/>
  <c r="B118" i="12"/>
  <c r="B157" i="12"/>
  <c r="B175" i="12"/>
  <c r="B425" i="12"/>
  <c r="B151" i="12"/>
  <c r="B491" i="12"/>
  <c r="B542" i="12"/>
  <c r="B338" i="12"/>
  <c r="B380" i="12"/>
  <c r="B416" i="12"/>
  <c r="B114" i="12"/>
  <c r="B342" i="12"/>
  <c r="B496" i="12"/>
  <c r="B405" i="12"/>
  <c r="B429" i="12"/>
  <c r="B268" i="12"/>
  <c r="B232" i="12"/>
  <c r="B557" i="12"/>
  <c r="B349" i="12"/>
  <c r="B71" i="12"/>
  <c r="B140" i="12"/>
  <c r="B562" i="12"/>
  <c r="B29" i="12"/>
  <c r="B539" i="12"/>
  <c r="B21" i="12"/>
  <c r="B672" i="12"/>
  <c r="B431" i="12"/>
  <c r="B334" i="12"/>
  <c r="B435" i="12"/>
  <c r="B255" i="12"/>
  <c r="B65" i="12"/>
  <c r="B248" i="12"/>
  <c r="B40" i="12"/>
  <c r="B421" i="12"/>
  <c r="B219" i="12"/>
  <c r="B448" i="12"/>
  <c r="B379" i="12"/>
  <c r="B22" i="12"/>
  <c r="B50" i="12"/>
  <c r="B317" i="12"/>
  <c r="B617" i="12"/>
  <c r="B223" i="12"/>
  <c r="B117" i="12"/>
  <c r="B65" i="14"/>
  <c r="B81" i="14"/>
  <c r="B66" i="14"/>
  <c r="B42" i="14"/>
  <c r="B73" i="14"/>
  <c r="B75" i="12"/>
  <c r="B111" i="12"/>
  <c r="B449" i="12"/>
  <c r="B593" i="12"/>
  <c r="B467" i="12"/>
  <c r="B505" i="12"/>
  <c r="B587" i="12"/>
  <c r="B199" i="12"/>
  <c r="B386" i="12"/>
  <c r="B549" i="12"/>
  <c r="B33" i="12"/>
  <c r="B55" i="14"/>
  <c r="B315" i="12"/>
  <c r="B240" i="12"/>
  <c r="B376" i="12"/>
  <c r="B559" i="12"/>
  <c r="B86" i="14"/>
  <c r="B604" i="12"/>
  <c r="B37" i="14"/>
  <c r="B89" i="14"/>
  <c r="B304" i="12"/>
  <c r="B195" i="12"/>
  <c r="B524" i="12"/>
  <c r="B532" i="12"/>
  <c r="B27" i="12"/>
  <c r="B121" i="12"/>
  <c r="B73" i="12"/>
  <c r="B485" i="12"/>
  <c r="B459" i="12"/>
  <c r="B320" i="12"/>
  <c r="B39" i="12"/>
  <c r="B226" i="12"/>
  <c r="B30" i="12"/>
  <c r="B218" i="12"/>
  <c r="B447" i="12"/>
  <c r="B552" i="12"/>
  <c r="B660" i="12"/>
  <c r="B230" i="12"/>
  <c r="B158" i="12"/>
  <c r="B324" i="12"/>
  <c r="B616" i="12"/>
  <c r="B134" i="12"/>
  <c r="B528" i="12"/>
  <c r="B543" i="12"/>
  <c r="B165" i="12"/>
  <c r="B382" i="12"/>
  <c r="B417" i="12"/>
  <c r="B670" i="12"/>
  <c r="B181" i="12"/>
  <c r="B135" i="12"/>
  <c r="B578" i="12"/>
  <c r="B257" i="12"/>
  <c r="B442" i="12"/>
  <c r="B231" i="12"/>
  <c r="B194" i="12"/>
  <c r="B599" i="12"/>
  <c r="B550" i="12"/>
  <c r="B107" i="12"/>
  <c r="B53" i="12"/>
  <c r="B426" i="12"/>
  <c r="B229" i="12"/>
  <c r="B387" i="12"/>
  <c r="B104" i="14"/>
  <c r="B54" i="14"/>
  <c r="B57" i="14"/>
  <c r="B77" i="14"/>
  <c r="B106" i="14"/>
  <c r="B91" i="14"/>
  <c r="B171" i="12"/>
  <c r="B169" i="12"/>
  <c r="B256" i="12"/>
  <c r="B626" i="12"/>
  <c r="B294" i="12"/>
  <c r="B544" i="12"/>
  <c r="B671" i="12"/>
  <c r="B46" i="12"/>
  <c r="B325" i="12"/>
  <c r="B668" i="12"/>
  <c r="B453" i="12"/>
  <c r="B227" i="12"/>
  <c r="B107" i="14"/>
  <c r="B566" i="12"/>
  <c r="B122" i="12"/>
  <c r="B458" i="12"/>
  <c r="B445" i="12"/>
  <c r="B52" i="14"/>
  <c r="B79" i="14"/>
  <c r="B123" i="14"/>
  <c r="B31" i="14"/>
  <c r="B245" i="12"/>
  <c r="B97" i="12"/>
  <c r="B69" i="12"/>
  <c r="B339" i="12"/>
  <c r="B247" i="12"/>
  <c r="B26" i="12"/>
  <c r="B88" i="12"/>
  <c r="B650" i="12"/>
  <c r="B74" i="12"/>
  <c r="B519" i="12"/>
  <c r="B515" i="12"/>
  <c r="B456" i="12"/>
  <c r="B138" i="12"/>
  <c r="B503" i="12"/>
  <c r="B85" i="12"/>
  <c r="B581" i="12"/>
  <c r="B674" i="12"/>
  <c r="B60" i="12"/>
  <c r="B204" i="12"/>
  <c r="B347" i="12"/>
  <c r="B187" i="12"/>
  <c r="B90" i="12"/>
  <c r="B91" i="12"/>
  <c r="B93" i="12"/>
  <c r="B63" i="12"/>
  <c r="B86" i="12"/>
  <c r="B647" i="12"/>
  <c r="B605" i="12"/>
  <c r="B534" i="12"/>
  <c r="B475" i="12"/>
  <c r="B233" i="12"/>
  <c r="B174" i="12"/>
  <c r="B651" i="12"/>
  <c r="B136" i="12"/>
  <c r="B156" i="12"/>
  <c r="B279" i="12"/>
  <c r="B411" i="12"/>
  <c r="B437" i="12"/>
  <c r="B451" i="12"/>
  <c r="B182" i="12"/>
  <c r="B591" i="12"/>
  <c r="B208" i="12"/>
  <c r="B178" i="12"/>
  <c r="B393" i="12"/>
  <c r="B215" i="12"/>
  <c r="B541" i="12"/>
  <c r="B608" i="12"/>
  <c r="B377" i="12"/>
  <c r="B66" i="12"/>
  <c r="B58" i="12"/>
  <c r="B621" i="12"/>
  <c r="B87" i="14"/>
  <c r="B97" i="14"/>
  <c r="B67" i="14"/>
  <c r="B51" i="14"/>
  <c r="B675" i="12"/>
  <c r="B365" i="12"/>
  <c r="B301" i="12"/>
  <c r="B201" i="12"/>
  <c r="B330" i="12"/>
  <c r="B492" i="12"/>
  <c r="B55" i="12"/>
  <c r="B665" i="12"/>
  <c r="B261" i="12"/>
  <c r="B177" i="12"/>
  <c r="B408" i="12"/>
  <c r="B510" i="12"/>
  <c r="B474" i="12"/>
  <c r="B355" i="12"/>
  <c r="B259" i="12"/>
  <c r="B594" i="12"/>
  <c r="B333" i="12"/>
  <c r="B80" i="14"/>
  <c r="B43" i="14"/>
  <c r="B120" i="14"/>
  <c r="B439" i="12"/>
  <c r="B495" i="12"/>
  <c r="B285" i="12"/>
  <c r="B23" i="12"/>
  <c r="B529" i="12"/>
  <c r="B398" i="12"/>
  <c r="B619" i="12"/>
  <c r="B102" i="12"/>
  <c r="B438" i="12"/>
  <c r="B443" i="12"/>
  <c r="B641" i="12"/>
  <c r="B548" i="12"/>
  <c r="B239" i="12"/>
  <c r="B673" i="12"/>
  <c r="B286" i="12"/>
  <c r="B384" i="12"/>
  <c r="B441" i="12"/>
  <c r="B318" i="12"/>
  <c r="B180" i="12"/>
  <c r="B203" i="12"/>
  <c r="B644" i="12"/>
  <c r="B655" i="12"/>
  <c r="B569" i="12"/>
  <c r="B606" i="12"/>
  <c r="B77" i="12"/>
  <c r="B468" i="12"/>
  <c r="B521" i="12"/>
  <c r="B125" i="12"/>
  <c r="B404" i="12"/>
  <c r="B434" i="12"/>
  <c r="B480" i="12"/>
  <c r="B656" i="12"/>
  <c r="B133" i="12"/>
  <c r="B266" i="12"/>
  <c r="B296" i="12"/>
  <c r="B483" i="12"/>
  <c r="B119" i="12"/>
  <c r="B146" i="12"/>
  <c r="B413" i="12"/>
  <c r="B589" i="12"/>
  <c r="B637" i="12"/>
  <c r="B211" i="12"/>
  <c r="B371" i="12"/>
  <c r="B164" i="12"/>
  <c r="X330" i="9"/>
  <c r="AG330" i="9"/>
  <c r="G70" i="9"/>
  <c r="AD330" i="9"/>
  <c r="AN330" i="9" s="1"/>
  <c r="G61" i="9"/>
  <c r="G227" i="9"/>
  <c r="G203" i="9"/>
  <c r="G28" i="9"/>
  <c r="C58" i="9"/>
  <c r="C59" i="9"/>
  <c r="AX60" i="9"/>
  <c r="AX58" i="9"/>
  <c r="K183" i="9"/>
  <c r="K59" i="9"/>
  <c r="K58" i="9"/>
  <c r="J37" i="9"/>
  <c r="J59" i="9"/>
  <c r="J58" i="9"/>
  <c r="AU229" i="9"/>
  <c r="L201" i="9"/>
  <c r="L58" i="9"/>
  <c r="L59" i="9"/>
  <c r="M27" i="9"/>
  <c r="M58" i="9"/>
  <c r="M59" i="9"/>
  <c r="A59" i="9"/>
  <c r="A58" i="9"/>
  <c r="N58" i="9"/>
  <c r="N59" i="9"/>
  <c r="B59" i="9"/>
  <c r="B58" i="9"/>
  <c r="AW60" i="9"/>
  <c r="AW58" i="9"/>
  <c r="AS330" i="9"/>
  <c r="J187" i="9"/>
  <c r="J183" i="9"/>
  <c r="G86" i="9"/>
  <c r="J53" i="9"/>
  <c r="J57" i="9"/>
  <c r="J192" i="9"/>
  <c r="G79" i="9"/>
  <c r="J35" i="9"/>
  <c r="G166" i="9"/>
  <c r="J119" i="9"/>
  <c r="J101" i="9"/>
  <c r="J89" i="9"/>
  <c r="J40" i="9"/>
  <c r="J33" i="9"/>
  <c r="J181" i="9"/>
  <c r="J179" i="9"/>
  <c r="J60" i="9"/>
  <c r="J44" i="9"/>
  <c r="J173" i="9"/>
  <c r="J118" i="9"/>
  <c r="J46" i="9"/>
  <c r="J135" i="9"/>
  <c r="J132" i="9"/>
  <c r="J213" i="9"/>
  <c r="G201" i="9"/>
  <c r="J196" i="9"/>
  <c r="J186" i="9"/>
  <c r="J177" i="9"/>
  <c r="J175" i="9"/>
  <c r="J75" i="9"/>
  <c r="J190" i="9"/>
  <c r="J188" i="9"/>
  <c r="J182" i="9"/>
  <c r="J170" i="9"/>
  <c r="J107" i="9"/>
  <c r="J86" i="9"/>
  <c r="J54" i="9"/>
  <c r="J47" i="9"/>
  <c r="J30" i="9"/>
  <c r="G76" i="9"/>
  <c r="J61" i="9"/>
  <c r="G37" i="9"/>
  <c r="J32" i="9"/>
  <c r="J185" i="9"/>
  <c r="J74" i="9"/>
  <c r="J38" i="9"/>
  <c r="J95" i="9"/>
  <c r="J70" i="9"/>
  <c r="J50" i="9"/>
  <c r="J41" i="9"/>
  <c r="J27" i="9"/>
  <c r="J195" i="9"/>
  <c r="J191" i="9"/>
  <c r="J176" i="9"/>
  <c r="J174" i="9"/>
  <c r="J172" i="9"/>
  <c r="J108" i="9"/>
  <c r="J106" i="9"/>
  <c r="J67" i="9"/>
  <c r="J72" i="9"/>
  <c r="J55" i="9"/>
  <c r="J45" i="9"/>
  <c r="J31" i="9"/>
  <c r="J29" i="9"/>
  <c r="G171" i="9"/>
  <c r="J69" i="9"/>
  <c r="J76" i="9"/>
  <c r="J52" i="9"/>
  <c r="J39" i="9"/>
  <c r="G230" i="9"/>
  <c r="J194" i="9"/>
  <c r="G173" i="9"/>
  <c r="J96" i="9"/>
  <c r="J112" i="9"/>
  <c r="G106" i="9"/>
  <c r="J80" i="9"/>
  <c r="J34" i="9"/>
  <c r="J28" i="9"/>
  <c r="J26" i="9"/>
  <c r="AH330" i="9"/>
  <c r="AP330" i="9" s="1"/>
  <c r="G177" i="9"/>
  <c r="M153" i="9"/>
  <c r="AC330" i="9"/>
  <c r="G95" i="9"/>
  <c r="G234" i="9"/>
  <c r="G147" i="9"/>
  <c r="G233" i="9"/>
  <c r="M190" i="9"/>
  <c r="M172" i="9"/>
  <c r="M111" i="9"/>
  <c r="AX295" i="9"/>
  <c r="M209" i="9"/>
  <c r="M203" i="9"/>
  <c r="M183" i="9"/>
  <c r="M180" i="9"/>
  <c r="M76" i="9"/>
  <c r="M72" i="9"/>
  <c r="M41" i="9"/>
  <c r="AA330" i="9"/>
  <c r="AR330" i="9"/>
  <c r="AU330" i="9" s="1"/>
  <c r="AB330" i="9"/>
  <c r="AM330" i="9" s="1"/>
  <c r="AQ330" i="9"/>
  <c r="AB9" i="9"/>
  <c r="G111" i="9"/>
  <c r="AW229" i="9"/>
  <c r="G246" i="9"/>
  <c r="G204" i="9"/>
  <c r="K184" i="9"/>
  <c r="G137" i="9"/>
  <c r="G132" i="9"/>
  <c r="G197" i="9"/>
  <c r="G247" i="9"/>
  <c r="G273" i="9"/>
  <c r="AB19" i="9"/>
  <c r="K275" i="9"/>
  <c r="G220" i="9"/>
  <c r="K239" i="9"/>
  <c r="G235" i="9"/>
  <c r="G186" i="9"/>
  <c r="K260" i="9"/>
  <c r="G259" i="9"/>
  <c r="G219" i="9"/>
  <c r="G69" i="9"/>
  <c r="G217" i="9"/>
  <c r="G212" i="9"/>
  <c r="C126" i="9"/>
  <c r="C122" i="9"/>
  <c r="C125" i="9"/>
  <c r="C123" i="9"/>
  <c r="C127" i="9"/>
  <c r="J223" i="9"/>
  <c r="J221" i="9"/>
  <c r="M216" i="9"/>
  <c r="J202" i="9"/>
  <c r="J199" i="9"/>
  <c r="M192" i="9"/>
  <c r="J189" i="9"/>
  <c r="J178" i="9"/>
  <c r="J171" i="9"/>
  <c r="J169" i="9"/>
  <c r="J111" i="9"/>
  <c r="M107" i="9"/>
  <c r="J79" i="9"/>
  <c r="J48" i="9"/>
  <c r="J42" i="9"/>
  <c r="K127" i="9"/>
  <c r="K126" i="9"/>
  <c r="K125" i="9"/>
  <c r="K122" i="9"/>
  <c r="K123" i="9"/>
  <c r="L126" i="9"/>
  <c r="L125" i="9"/>
  <c r="L122" i="9"/>
  <c r="L123" i="9"/>
  <c r="L127" i="9"/>
  <c r="M126" i="9"/>
  <c r="M125" i="9"/>
  <c r="M122" i="9"/>
  <c r="M123" i="9"/>
  <c r="M127" i="9"/>
  <c r="M261" i="9"/>
  <c r="N125" i="9"/>
  <c r="N122" i="9"/>
  <c r="N123" i="9"/>
  <c r="N127" i="9"/>
  <c r="N126" i="9"/>
  <c r="AE330" i="9"/>
  <c r="AT330" i="9"/>
  <c r="AX330" i="9" s="1"/>
  <c r="B127" i="9"/>
  <c r="B126" i="9"/>
  <c r="B122" i="9"/>
  <c r="B125" i="9"/>
  <c r="B123" i="9"/>
  <c r="A127" i="9"/>
  <c r="A126" i="9"/>
  <c r="A122" i="9"/>
  <c r="A125" i="9"/>
  <c r="A123" i="9"/>
  <c r="J168" i="9"/>
  <c r="J127" i="9"/>
  <c r="J126" i="9"/>
  <c r="J125" i="9"/>
  <c r="J123" i="9"/>
  <c r="J122" i="9"/>
  <c r="AF330" i="9"/>
  <c r="AO330" i="9" s="1"/>
  <c r="G232" i="9"/>
  <c r="J21" i="9"/>
  <c r="J167" i="9"/>
  <c r="G304" i="9"/>
  <c r="G229" i="9"/>
  <c r="G196" i="9"/>
  <c r="G80" i="9"/>
  <c r="G29" i="9"/>
  <c r="J165" i="9"/>
  <c r="G252" i="9"/>
  <c r="G214" i="9"/>
  <c r="G96" i="9"/>
  <c r="K93" i="9"/>
  <c r="K92" i="9"/>
  <c r="K105" i="9"/>
  <c r="G251" i="9"/>
  <c r="L213" i="9"/>
  <c r="L93" i="9"/>
  <c r="L92" i="9"/>
  <c r="L105" i="9"/>
  <c r="M326" i="9"/>
  <c r="M93" i="9"/>
  <c r="M92" i="9"/>
  <c r="M105" i="9"/>
  <c r="A256" i="9"/>
  <c r="A93" i="9"/>
  <c r="A92" i="9"/>
  <c r="A105" i="9"/>
  <c r="N92" i="9"/>
  <c r="N93" i="9"/>
  <c r="N105" i="9"/>
  <c r="C143" i="9"/>
  <c r="C92" i="9"/>
  <c r="C93" i="9"/>
  <c r="C105" i="9"/>
  <c r="B304" i="9"/>
  <c r="B92" i="9"/>
  <c r="B93" i="9"/>
  <c r="B105" i="9"/>
  <c r="J92" i="9"/>
  <c r="J93" i="9"/>
  <c r="J105" i="9"/>
  <c r="K179" i="9"/>
  <c r="G285" i="9"/>
  <c r="G133" i="9"/>
  <c r="G241" i="9"/>
  <c r="G215" i="9"/>
  <c r="G172" i="9"/>
  <c r="G170" i="9"/>
  <c r="L111" i="9"/>
  <c r="G249" i="9"/>
  <c r="G245" i="9"/>
  <c r="G238" i="9"/>
  <c r="G231" i="9"/>
  <c r="G303" i="9"/>
  <c r="G250" i="9"/>
  <c r="G236" i="9"/>
  <c r="G224" i="9"/>
  <c r="G218" i="9"/>
  <c r="G205" i="9"/>
  <c r="G200" i="9"/>
  <c r="G295" i="9"/>
  <c r="G160" i="9"/>
  <c r="G140" i="9"/>
  <c r="M181" i="9"/>
  <c r="M175" i="9"/>
  <c r="M118" i="9"/>
  <c r="M86" i="9"/>
  <c r="B256" i="9"/>
  <c r="C263" i="9"/>
  <c r="C151" i="9"/>
  <c r="C186" i="9"/>
  <c r="C166" i="9"/>
  <c r="C154" i="9"/>
  <c r="C220" i="9"/>
  <c r="B314" i="9"/>
  <c r="B331" i="9"/>
  <c r="C237" i="9"/>
  <c r="C80" i="9"/>
  <c r="C150" i="9"/>
  <c r="C306" i="9"/>
  <c r="C174" i="9"/>
  <c r="C195" i="9"/>
  <c r="C317" i="9"/>
  <c r="B32" i="9"/>
  <c r="B226" i="9"/>
  <c r="B106" i="9"/>
  <c r="B332" i="9"/>
  <c r="C273" i="9"/>
  <c r="B216" i="9"/>
  <c r="B317" i="9"/>
  <c r="B236" i="9"/>
  <c r="C142" i="9"/>
  <c r="C178" i="9"/>
  <c r="C251" i="9"/>
  <c r="C342" i="9"/>
  <c r="C34" i="9"/>
  <c r="C312" i="9"/>
  <c r="B161" i="9"/>
  <c r="B158" i="9"/>
  <c r="C234" i="9"/>
  <c r="C106" i="9"/>
  <c r="C304" i="9"/>
  <c r="C158" i="9"/>
  <c r="C193" i="9"/>
  <c r="C327" i="9"/>
  <c r="B178" i="9"/>
  <c r="B185" i="9"/>
  <c r="B200" i="9"/>
  <c r="C140" i="9"/>
  <c r="B31" i="9"/>
  <c r="B154" i="9"/>
  <c r="C79" i="9"/>
  <c r="C338" i="9"/>
  <c r="C319" i="9"/>
  <c r="C205" i="9"/>
  <c r="C108" i="9"/>
  <c r="B119" i="9"/>
  <c r="B323" i="9"/>
  <c r="C60" i="9"/>
  <c r="C279" i="9"/>
  <c r="C287" i="9"/>
  <c r="C318" i="9"/>
  <c r="C249" i="9"/>
  <c r="C167" i="9"/>
  <c r="B138" i="9"/>
  <c r="B233" i="9"/>
  <c r="B231" i="9"/>
  <c r="C33" i="9"/>
  <c r="B112" i="9"/>
  <c r="B287" i="9"/>
  <c r="B223" i="9"/>
  <c r="C198" i="9"/>
  <c r="C268" i="9"/>
  <c r="C192" i="9"/>
  <c r="C46" i="9"/>
  <c r="C138" i="9"/>
  <c r="C81" i="9"/>
  <c r="B199" i="9"/>
  <c r="C269" i="9"/>
  <c r="C270" i="9"/>
  <c r="C243" i="9"/>
  <c r="C148" i="9"/>
  <c r="C76" i="9"/>
  <c r="C43" i="9"/>
  <c r="C75" i="9"/>
  <c r="B300" i="9"/>
  <c r="B81" i="9"/>
  <c r="B259" i="9"/>
  <c r="B291" i="9"/>
  <c r="G188" i="9"/>
  <c r="B35" i="9"/>
  <c r="B175" i="9"/>
  <c r="B246" i="9"/>
  <c r="C190" i="9"/>
  <c r="C295" i="9"/>
  <c r="C266" i="9"/>
  <c r="C250" i="9"/>
  <c r="C107" i="9"/>
  <c r="C157" i="9"/>
  <c r="C219" i="9"/>
  <c r="B281" i="9"/>
  <c r="C254" i="9"/>
  <c r="C169" i="9"/>
  <c r="C26" i="9"/>
  <c r="C280" i="9"/>
  <c r="C335" i="9"/>
  <c r="B191" i="9"/>
  <c r="B261" i="9"/>
  <c r="B172" i="9"/>
  <c r="B159" i="9"/>
  <c r="B280" i="9"/>
  <c r="B147" i="9"/>
  <c r="G195" i="9"/>
  <c r="B43" i="9"/>
  <c r="B325" i="9"/>
  <c r="C326" i="9"/>
  <c r="C48" i="9"/>
  <c r="C298" i="9"/>
  <c r="C235" i="9"/>
  <c r="C223" i="9"/>
  <c r="C324" i="9"/>
  <c r="C285" i="9"/>
  <c r="B249" i="9"/>
  <c r="C181" i="9"/>
  <c r="C284" i="9"/>
  <c r="C196" i="9"/>
  <c r="C56" i="9"/>
  <c r="C233" i="9"/>
  <c r="C213" i="9"/>
  <c r="C248" i="9"/>
  <c r="C51" i="9"/>
  <c r="B143" i="9"/>
  <c r="B244" i="9"/>
  <c r="B137" i="9"/>
  <c r="B141" i="9"/>
  <c r="B190" i="9"/>
  <c r="G275" i="9"/>
  <c r="B202" i="9"/>
  <c r="B160" i="9"/>
  <c r="B188" i="9"/>
  <c r="C311" i="9"/>
  <c r="C176" i="9"/>
  <c r="C291" i="9"/>
  <c r="C325" i="9"/>
  <c r="C302" i="9"/>
  <c r="C52" i="9"/>
  <c r="B241" i="9"/>
  <c r="B107" i="9"/>
  <c r="C246" i="9"/>
  <c r="C334" i="9"/>
  <c r="C171" i="9"/>
  <c r="C244" i="9"/>
  <c r="C331" i="9"/>
  <c r="C264" i="9"/>
  <c r="C50" i="9"/>
  <c r="B250" i="9"/>
  <c r="C230" i="9"/>
  <c r="B108" i="9"/>
  <c r="B222" i="9"/>
  <c r="B69" i="9"/>
  <c r="B208" i="9"/>
  <c r="B260" i="9"/>
  <c r="B326" i="9"/>
  <c r="C245" i="9"/>
  <c r="C89" i="9"/>
  <c r="C299" i="9"/>
  <c r="C262" i="9"/>
  <c r="C69" i="9"/>
  <c r="C281" i="9"/>
  <c r="C141" i="9"/>
  <c r="B53" i="9"/>
  <c r="B228" i="9"/>
  <c r="C221" i="9"/>
  <c r="C165" i="9"/>
  <c r="C307" i="9"/>
  <c r="C185" i="9"/>
  <c r="C28" i="9"/>
  <c r="C49" i="9"/>
  <c r="C260" i="9"/>
  <c r="B39" i="9"/>
  <c r="B180" i="9"/>
  <c r="B198" i="9"/>
  <c r="B243" i="9"/>
  <c r="B263" i="9"/>
  <c r="K182" i="9"/>
  <c r="K173" i="9"/>
  <c r="G258" i="9"/>
  <c r="B270" i="9"/>
  <c r="B148" i="9"/>
  <c r="B294" i="9"/>
  <c r="B173" i="9"/>
  <c r="B283" i="9"/>
  <c r="B189" i="9"/>
  <c r="B330" i="9"/>
  <c r="B52" i="9"/>
  <c r="B89" i="9"/>
  <c r="B142" i="9"/>
  <c r="B38" i="9"/>
  <c r="B132" i="9"/>
  <c r="B45" i="9"/>
  <c r="B54" i="9"/>
  <c r="B168" i="9"/>
  <c r="B95" i="9"/>
  <c r="B264" i="9"/>
  <c r="B320" i="9"/>
  <c r="B288" i="9"/>
  <c r="B212" i="9"/>
  <c r="B193" i="9"/>
  <c r="B177" i="9"/>
  <c r="B27" i="9"/>
  <c r="B209" i="9"/>
  <c r="B203" i="9"/>
  <c r="B301" i="9"/>
  <c r="G255" i="9"/>
  <c r="G256" i="9"/>
  <c r="B163" i="9"/>
  <c r="B51" i="9"/>
  <c r="B129" i="9"/>
  <c r="B327" i="9"/>
  <c r="B215" i="9"/>
  <c r="B277" i="9"/>
  <c r="B315" i="9"/>
  <c r="B41" i="9"/>
  <c r="B181" i="9"/>
  <c r="G248" i="9"/>
  <c r="B234" i="9"/>
  <c r="B336" i="9"/>
  <c r="B186" i="9"/>
  <c r="B247" i="9"/>
  <c r="B101" i="9"/>
  <c r="B195" i="9"/>
  <c r="B157" i="9"/>
  <c r="B50" i="9"/>
  <c r="B144" i="9"/>
  <c r="B42" i="9"/>
  <c r="B339" i="9"/>
  <c r="B298" i="9"/>
  <c r="B118" i="9"/>
  <c r="B153" i="9"/>
  <c r="B79" i="9"/>
  <c r="B289" i="9"/>
  <c r="B205" i="9"/>
  <c r="B268" i="9"/>
  <c r="B70" i="9"/>
  <c r="B271" i="9"/>
  <c r="B74" i="9"/>
  <c r="B80" i="9"/>
  <c r="B72" i="9"/>
  <c r="B303" i="9"/>
  <c r="B334" i="9"/>
  <c r="B313" i="9"/>
  <c r="B279" i="9"/>
  <c r="B56" i="9"/>
  <c r="C29" i="9"/>
  <c r="C175" i="9"/>
  <c r="C288" i="9"/>
  <c r="C182" i="9"/>
  <c r="C170" i="9"/>
  <c r="C216" i="9"/>
  <c r="C215" i="9"/>
  <c r="C232" i="9"/>
  <c r="C153" i="9"/>
  <c r="C70" i="9"/>
  <c r="C129" i="9"/>
  <c r="C199" i="9"/>
  <c r="C275" i="9"/>
  <c r="C301" i="9"/>
  <c r="C187" i="9"/>
  <c r="C339" i="9"/>
  <c r="C145" i="9"/>
  <c r="C229" i="9"/>
  <c r="C308" i="9"/>
  <c r="C290" i="9"/>
  <c r="G269" i="9"/>
  <c r="M155" i="9"/>
  <c r="K181" i="9"/>
  <c r="A252" i="9"/>
  <c r="A118" i="9"/>
  <c r="A107" i="9"/>
  <c r="A191" i="9"/>
  <c r="A232" i="9"/>
  <c r="A299" i="9"/>
  <c r="A75" i="9"/>
  <c r="A26" i="9"/>
  <c r="A296" i="9"/>
  <c r="A52" i="9"/>
  <c r="A169" i="9"/>
  <c r="A35" i="9"/>
  <c r="A142" i="9"/>
  <c r="A196" i="9"/>
  <c r="A143" i="9"/>
  <c r="A286" i="9"/>
  <c r="A317" i="9"/>
  <c r="A108" i="9"/>
  <c r="A183" i="9"/>
  <c r="A175" i="9"/>
  <c r="A226" i="9"/>
  <c r="A220" i="9"/>
  <c r="A291" i="9"/>
  <c r="A283" i="9"/>
  <c r="A269" i="9"/>
  <c r="A121" i="9"/>
  <c r="A327" i="9"/>
  <c r="A133" i="9"/>
  <c r="A313" i="9"/>
  <c r="A167" i="9"/>
  <c r="A297" i="9"/>
  <c r="A337" i="9"/>
  <c r="A263" i="9"/>
  <c r="A145" i="9"/>
  <c r="A188" i="9"/>
  <c r="A254" i="9"/>
  <c r="A166" i="9"/>
  <c r="G283" i="9"/>
  <c r="G282" i="9"/>
  <c r="A288" i="9"/>
  <c r="A43" i="9"/>
  <c r="A204" i="9"/>
  <c r="A119" i="9"/>
  <c r="A198" i="9"/>
  <c r="A51" i="9"/>
  <c r="A192" i="9"/>
  <c r="A266" i="9"/>
  <c r="A73" i="9"/>
  <c r="A101" i="9"/>
  <c r="A66" i="9"/>
  <c r="A193" i="9"/>
  <c r="A223" i="9"/>
  <c r="A230" i="9"/>
  <c r="A45" i="9"/>
  <c r="A295" i="9"/>
  <c r="A298" i="9"/>
  <c r="A70" i="9"/>
  <c r="A69" i="9"/>
  <c r="A197" i="9"/>
  <c r="A219" i="9"/>
  <c r="A251" i="9"/>
  <c r="A267" i="9"/>
  <c r="A224" i="9"/>
  <c r="A264" i="9"/>
  <c r="A168" i="9"/>
  <c r="A50" i="9"/>
  <c r="A311" i="9"/>
  <c r="A34" i="9"/>
  <c r="A37" i="9"/>
  <c r="A201" i="9"/>
  <c r="A336" i="9"/>
  <c r="A341" i="9"/>
  <c r="A218" i="9"/>
  <c r="A56" i="9"/>
  <c r="A159" i="9"/>
  <c r="A236" i="9"/>
  <c r="A172" i="9"/>
  <c r="A134" i="9"/>
  <c r="A206" i="9"/>
  <c r="A275" i="9"/>
  <c r="A301" i="9"/>
  <c r="A315" i="9"/>
  <c r="A21" i="9"/>
  <c r="A339" i="9"/>
  <c r="A202" i="9"/>
  <c r="A243" i="9"/>
  <c r="A293" i="9"/>
  <c r="A156" i="9"/>
  <c r="A312" i="9"/>
  <c r="A310" i="9"/>
  <c r="A258" i="9"/>
  <c r="A140" i="9"/>
  <c r="A42" i="9"/>
  <c r="A261" i="9"/>
  <c r="A253" i="9"/>
  <c r="A309" i="9"/>
  <c r="A31" i="9"/>
  <c r="A304" i="9"/>
  <c r="A39" i="9"/>
  <c r="A176" i="9"/>
  <c r="A216" i="9"/>
  <c r="A180" i="9"/>
  <c r="A137" i="9"/>
  <c r="A120" i="9"/>
  <c r="A55" i="9"/>
  <c r="A184" i="9"/>
  <c r="A47" i="9"/>
  <c r="A279" i="9"/>
  <c r="A274" i="9"/>
  <c r="A270" i="9"/>
  <c r="A324" i="9"/>
  <c r="A307" i="9"/>
  <c r="A177" i="9"/>
  <c r="A61" i="9"/>
  <c r="A245" i="9"/>
  <c r="A247" i="9"/>
  <c r="A89" i="9"/>
  <c r="A189" i="9"/>
  <c r="A238" i="9"/>
  <c r="A40" i="9"/>
  <c r="A48" i="9"/>
  <c r="A280" i="9"/>
  <c r="A174" i="9"/>
  <c r="A27" i="9"/>
  <c r="A106" i="9"/>
  <c r="A294" i="9"/>
  <c r="A38" i="9"/>
  <c r="A242" i="9"/>
  <c r="A287" i="9"/>
  <c r="A158" i="9"/>
  <c r="A208" i="9"/>
  <c r="A225" i="9"/>
  <c r="A161" i="9"/>
  <c r="A314" i="9"/>
  <c r="A214" i="9"/>
  <c r="A200" i="9"/>
  <c r="A46" i="9"/>
  <c r="A129" i="9"/>
  <c r="A76" i="9"/>
  <c r="A331" i="9"/>
  <c r="A229" i="9"/>
  <c r="A221" i="9"/>
  <c r="A262" i="9"/>
  <c r="A338" i="9"/>
  <c r="A233" i="9"/>
  <c r="A33" i="9"/>
  <c r="A276" i="9"/>
  <c r="A138" i="9"/>
  <c r="A49" i="9"/>
  <c r="A182" i="9"/>
  <c r="A144" i="9"/>
  <c r="A111" i="9"/>
  <c r="A41" i="9"/>
  <c r="A179" i="9"/>
  <c r="A289" i="9"/>
  <c r="A255" i="9"/>
  <c r="A308" i="9"/>
  <c r="A305" i="9"/>
  <c r="A271" i="9"/>
  <c r="A250" i="9"/>
  <c r="A265" i="9"/>
  <c r="A148" i="9"/>
  <c r="A164" i="9"/>
  <c r="A165" i="9"/>
  <c r="A60" i="9"/>
  <c r="A80" i="9"/>
  <c r="A248" i="9"/>
  <c r="A260" i="9"/>
  <c r="A160" i="9"/>
  <c r="A79" i="9"/>
  <c r="A281" i="9"/>
  <c r="A147" i="9"/>
  <c r="A132" i="9"/>
  <c r="A290" i="9"/>
  <c r="A277" i="9"/>
  <c r="A246" i="9"/>
  <c r="A333" i="9"/>
  <c r="A96" i="9"/>
  <c r="A322" i="9"/>
  <c r="A153" i="9"/>
  <c r="A231" i="9"/>
  <c r="A195" i="9"/>
  <c r="A340" i="9"/>
  <c r="A300" i="9"/>
  <c r="A162" i="9"/>
  <c r="A318" i="9"/>
  <c r="A81" i="9"/>
  <c r="A178" i="9"/>
  <c r="A139" i="9"/>
  <c r="A53" i="9"/>
  <c r="A154" i="9"/>
  <c r="A227" i="9"/>
  <c r="A203" i="9"/>
  <c r="A239" i="9"/>
  <c r="A149" i="9"/>
  <c r="A237" i="9"/>
  <c r="A185" i="9"/>
  <c r="A240" i="9"/>
  <c r="A74" i="9"/>
  <c r="A268" i="9"/>
  <c r="A259" i="9"/>
  <c r="A334" i="9"/>
  <c r="A330" i="9"/>
  <c r="A194" i="9"/>
  <c r="A306" i="9"/>
  <c r="A32" i="9"/>
  <c r="A86" i="9"/>
  <c r="A285" i="9"/>
  <c r="A163" i="9"/>
  <c r="A284" i="9"/>
  <c r="A209" i="9"/>
  <c r="A278" i="9"/>
  <c r="A257" i="9"/>
  <c r="A36" i="9"/>
  <c r="A326" i="9"/>
  <c r="A316" i="9"/>
  <c r="A321" i="9"/>
  <c r="A205" i="9"/>
  <c r="A57" i="9"/>
  <c r="A171" i="9"/>
  <c r="A155" i="9"/>
  <c r="A241" i="9"/>
  <c r="A29" i="9"/>
  <c r="A342" i="9"/>
  <c r="A141" i="9"/>
  <c r="A44" i="9"/>
  <c r="A302" i="9"/>
  <c r="A190" i="9"/>
  <c r="A28" i="9"/>
  <c r="A323" i="9"/>
  <c r="A228" i="9"/>
  <c r="A292" i="9"/>
  <c r="A181" i="9"/>
  <c r="A249" i="9"/>
  <c r="A282" i="9"/>
  <c r="A95" i="9"/>
  <c r="A151" i="9"/>
  <c r="A303" i="9"/>
  <c r="A235" i="9"/>
  <c r="A186" i="9"/>
  <c r="A325" i="9"/>
  <c r="A213" i="9"/>
  <c r="A135" i="9"/>
  <c r="A94" i="9"/>
  <c r="A210" i="9"/>
  <c r="A319" i="9"/>
  <c r="A273" i="9"/>
  <c r="A187" i="9"/>
  <c r="A199" i="9"/>
  <c r="A335" i="9"/>
  <c r="A244" i="9"/>
  <c r="A234" i="9"/>
  <c r="A320" i="9"/>
  <c r="A72" i="9"/>
  <c r="A157" i="9"/>
  <c r="A173" i="9"/>
  <c r="A67" i="9"/>
  <c r="A222" i="9"/>
  <c r="A136" i="9"/>
  <c r="A150" i="9"/>
  <c r="A217" i="9"/>
  <c r="A272" i="9"/>
  <c r="A54" i="9"/>
  <c r="A332" i="9"/>
  <c r="A170" i="9"/>
  <c r="A215" i="9"/>
  <c r="A112" i="9"/>
  <c r="A212" i="9"/>
  <c r="A30" i="9"/>
  <c r="B213" i="9"/>
  <c r="B184" i="9"/>
  <c r="B149" i="9"/>
  <c r="B44" i="9"/>
  <c r="B151" i="9"/>
  <c r="C336" i="9"/>
  <c r="C74" i="9"/>
  <c r="C231" i="9"/>
  <c r="C226" i="9"/>
  <c r="C305" i="9"/>
  <c r="C292" i="9"/>
  <c r="C139" i="9"/>
  <c r="C86" i="9"/>
  <c r="C313" i="9"/>
  <c r="C258" i="9"/>
  <c r="C209" i="9"/>
  <c r="C218" i="9"/>
  <c r="B302" i="9"/>
  <c r="B307" i="9"/>
  <c r="B94" i="9"/>
  <c r="B248" i="9"/>
  <c r="C137" i="9"/>
  <c r="C188" i="9"/>
  <c r="C39" i="9"/>
  <c r="C224" i="9"/>
  <c r="C41" i="9"/>
  <c r="C255" i="9"/>
  <c r="C303" i="9"/>
  <c r="C323" i="9"/>
  <c r="C202" i="9"/>
  <c r="C164" i="9"/>
  <c r="C282" i="9"/>
  <c r="C214" i="9"/>
  <c r="B218" i="9"/>
  <c r="B165" i="9"/>
  <c r="B253" i="9"/>
  <c r="B341" i="9"/>
  <c r="C333" i="9"/>
  <c r="B265" i="9"/>
  <c r="B197" i="9"/>
  <c r="B76" i="9"/>
  <c r="B309" i="9"/>
  <c r="B174" i="9"/>
  <c r="B155" i="9"/>
  <c r="B194" i="9"/>
  <c r="B239" i="9"/>
  <c r="B324" i="9"/>
  <c r="B258" i="9"/>
  <c r="B192" i="9"/>
  <c r="B269" i="9"/>
  <c r="C111" i="9"/>
  <c r="C30" i="9"/>
  <c r="B242" i="9"/>
  <c r="B179" i="9"/>
  <c r="B140" i="9"/>
  <c r="B33" i="9"/>
  <c r="B139" i="9"/>
  <c r="B66" i="9"/>
  <c r="B257" i="9"/>
  <c r="B47" i="9"/>
  <c r="B29" i="9"/>
  <c r="B224" i="9"/>
  <c r="B321" i="9"/>
  <c r="B214" i="9"/>
  <c r="B171" i="9"/>
  <c r="B166" i="9"/>
  <c r="B73" i="9"/>
  <c r="B221" i="9"/>
  <c r="B266" i="9"/>
  <c r="B318" i="9"/>
  <c r="B46" i="9"/>
  <c r="B296" i="9"/>
  <c r="B305" i="9"/>
  <c r="B335" i="9"/>
  <c r="B235" i="9"/>
  <c r="B306" i="9"/>
  <c r="B319" i="9"/>
  <c r="B61" i="9"/>
  <c r="B26" i="9"/>
  <c r="B284" i="9"/>
  <c r="B164" i="9"/>
  <c r="B340" i="9"/>
  <c r="B183" i="9"/>
  <c r="B162" i="9"/>
  <c r="B75" i="9"/>
  <c r="B136" i="9"/>
  <c r="B292" i="9"/>
  <c r="B295" i="9"/>
  <c r="B312" i="9"/>
  <c r="B232" i="9"/>
  <c r="B57" i="9"/>
  <c r="B293" i="9"/>
  <c r="B145" i="9"/>
  <c r="B275" i="9"/>
  <c r="B285" i="9"/>
  <c r="B272" i="9"/>
  <c r="B333" i="9"/>
  <c r="B150" i="9"/>
  <c r="B286" i="9"/>
  <c r="B201" i="9"/>
  <c r="B311" i="9"/>
  <c r="B67" i="9"/>
  <c r="B167" i="9"/>
  <c r="B187" i="9"/>
  <c r="B34" i="9"/>
  <c r="B60" i="9"/>
  <c r="B28" i="9"/>
  <c r="B230" i="9"/>
  <c r="B120" i="9"/>
  <c r="B182" i="9"/>
  <c r="B135" i="9"/>
  <c r="B30" i="9"/>
  <c r="B262" i="9"/>
  <c r="B338" i="9"/>
  <c r="B225" i="9"/>
  <c r="B196" i="9"/>
  <c r="B206" i="9"/>
  <c r="B121" i="9"/>
  <c r="B299" i="9"/>
  <c r="B156" i="9"/>
  <c r="B274" i="9"/>
  <c r="C177" i="9"/>
  <c r="C119" i="9"/>
  <c r="C147" i="9"/>
  <c r="C44" i="9"/>
  <c r="C225" i="9"/>
  <c r="C267" i="9"/>
  <c r="C201" i="9"/>
  <c r="C332" i="9"/>
  <c r="C31" i="9"/>
  <c r="C38" i="9"/>
  <c r="C241" i="9"/>
  <c r="B55" i="9"/>
  <c r="B86" i="9"/>
  <c r="B220" i="9"/>
  <c r="B37" i="9"/>
  <c r="B96" i="9"/>
  <c r="C67" i="9"/>
  <c r="C132" i="9"/>
  <c r="C133" i="9"/>
  <c r="C149" i="9"/>
  <c r="C96" i="9"/>
  <c r="C184" i="9"/>
  <c r="C45" i="9"/>
  <c r="C32" i="9"/>
  <c r="C36" i="9"/>
  <c r="C54" i="9"/>
  <c r="C144" i="9"/>
  <c r="B217" i="9"/>
  <c r="B229" i="9"/>
  <c r="B111" i="9"/>
  <c r="B240" i="9"/>
  <c r="C259" i="9"/>
  <c r="C236" i="9"/>
  <c r="B170" i="9"/>
  <c r="B36" i="9"/>
  <c r="B227" i="9"/>
  <c r="B48" i="9"/>
  <c r="B134" i="9"/>
  <c r="B238" i="9"/>
  <c r="B133" i="9"/>
  <c r="B237" i="9"/>
  <c r="B204" i="9"/>
  <c r="B316" i="9"/>
  <c r="C121" i="9"/>
  <c r="C227" i="9"/>
  <c r="C278" i="9"/>
  <c r="C57" i="9"/>
  <c r="C242" i="9"/>
  <c r="C200" i="9"/>
  <c r="C66" i="9"/>
  <c r="C274" i="9"/>
  <c r="C283" i="9"/>
  <c r="C162" i="9"/>
  <c r="C61" i="9"/>
  <c r="C53" i="9"/>
  <c r="C310" i="9"/>
  <c r="C239" i="9"/>
  <c r="C238" i="9"/>
  <c r="C160" i="9"/>
  <c r="C271" i="9"/>
  <c r="C55" i="9"/>
  <c r="C277" i="9"/>
  <c r="C322" i="9"/>
  <c r="C203" i="9"/>
  <c r="C21" i="9"/>
  <c r="C252" i="9"/>
  <c r="C320" i="9"/>
  <c r="C161" i="9"/>
  <c r="C156" i="9"/>
  <c r="C204" i="9"/>
  <c r="C261" i="9"/>
  <c r="C183" i="9"/>
  <c r="C194" i="9"/>
  <c r="C135" i="9"/>
  <c r="C179" i="9"/>
  <c r="C197" i="9"/>
  <c r="C222" i="9"/>
  <c r="C217" i="9"/>
  <c r="C294" i="9"/>
  <c r="C168" i="9"/>
  <c r="C35" i="9"/>
  <c r="C257" i="9"/>
  <c r="C286" i="9"/>
  <c r="C173" i="9"/>
  <c r="C240" i="9"/>
  <c r="C341" i="9"/>
  <c r="C247" i="9"/>
  <c r="C112" i="9"/>
  <c r="C309" i="9"/>
  <c r="C316" i="9"/>
  <c r="C172" i="9"/>
  <c r="C253" i="9"/>
  <c r="C47" i="9"/>
  <c r="C191" i="9"/>
  <c r="C212" i="9"/>
  <c r="C293" i="9"/>
  <c r="C300" i="9"/>
  <c r="C296" i="9"/>
  <c r="B278" i="9"/>
  <c r="B245" i="9"/>
  <c r="B255" i="9"/>
  <c r="B310" i="9"/>
  <c r="B308" i="9"/>
  <c r="C118" i="9"/>
  <c r="C321" i="9"/>
  <c r="C155" i="9"/>
  <c r="C163" i="9"/>
  <c r="C228" i="9"/>
  <c r="C95" i="9"/>
  <c r="C276" i="9"/>
  <c r="C180" i="9"/>
  <c r="C297" i="9"/>
  <c r="C27" i="9"/>
  <c r="C37" i="9"/>
  <c r="B322" i="9"/>
  <c r="B251" i="9"/>
  <c r="B290" i="9"/>
  <c r="B252" i="9"/>
  <c r="B337" i="9"/>
  <c r="B49" i="9"/>
  <c r="C101" i="9"/>
  <c r="C265" i="9"/>
  <c r="C315" i="9"/>
  <c r="C72" i="9"/>
  <c r="C337" i="9"/>
  <c r="C314" i="9"/>
  <c r="C120" i="9"/>
  <c r="C340" i="9"/>
  <c r="C272" i="9"/>
  <c r="C94" i="9"/>
  <c r="C330" i="9"/>
  <c r="C289" i="9"/>
  <c r="C256" i="9"/>
  <c r="C40" i="9"/>
  <c r="C136" i="9"/>
  <c r="B276" i="9"/>
  <c r="B254" i="9"/>
  <c r="C159" i="9"/>
  <c r="C210" i="9"/>
  <c r="B210" i="9"/>
  <c r="B282" i="9"/>
  <c r="B273" i="9"/>
  <c r="B267" i="9"/>
  <c r="B342" i="9"/>
  <c r="B21" i="9"/>
  <c r="B176" i="9"/>
  <c r="B169" i="9"/>
  <c r="B40" i="9"/>
  <c r="B219" i="9"/>
  <c r="C189" i="9"/>
  <c r="B297" i="9"/>
  <c r="M55" i="9"/>
  <c r="M45" i="9"/>
  <c r="M73" i="9"/>
  <c r="M158" i="9"/>
  <c r="M159" i="9"/>
  <c r="G268" i="9"/>
  <c r="M95" i="9"/>
  <c r="M60" i="9"/>
  <c r="M47" i="9"/>
  <c r="M37" i="9"/>
  <c r="M32" i="9"/>
  <c r="M21" i="9"/>
  <c r="M162" i="9"/>
  <c r="M173" i="9"/>
  <c r="M170" i="9"/>
  <c r="M69" i="9"/>
  <c r="M67" i="9"/>
  <c r="M54" i="9"/>
  <c r="M30" i="9"/>
  <c r="M156" i="9"/>
  <c r="O68" i="12"/>
  <c r="F68" i="12" s="1"/>
  <c r="O304" i="9"/>
  <c r="F304" i="9" s="1"/>
  <c r="O324" i="9"/>
  <c r="F324" i="9" s="1"/>
  <c r="O139" i="9"/>
  <c r="F139" i="9" s="1"/>
  <c r="O595" i="12"/>
  <c r="F595" i="12" s="1"/>
  <c r="O602" i="12"/>
  <c r="F602" i="12" s="1"/>
  <c r="O228" i="9"/>
  <c r="F228" i="9" s="1"/>
  <c r="O344" i="12"/>
  <c r="F344" i="12" s="1"/>
  <c r="O380" i="12"/>
  <c r="F380" i="12" s="1"/>
  <c r="O226" i="9"/>
  <c r="F226" i="9" s="1"/>
  <c r="O39" i="9"/>
  <c r="F39" i="9" s="1"/>
  <c r="O296" i="9"/>
  <c r="F296" i="9" s="1"/>
  <c r="O579" i="12"/>
  <c r="F579" i="12" s="1"/>
  <c r="O179" i="9"/>
  <c r="F179" i="9" s="1"/>
  <c r="O130" i="12"/>
  <c r="F130" i="12" s="1"/>
  <c r="O213" i="9"/>
  <c r="F213" i="9" s="1"/>
  <c r="O661" i="12"/>
  <c r="F661" i="12" s="1"/>
  <c r="O48" i="14"/>
  <c r="O22" i="14"/>
  <c r="O483" i="12"/>
  <c r="F483" i="12" s="1"/>
  <c r="O179" i="12"/>
  <c r="F179" i="12" s="1"/>
  <c r="O76" i="14"/>
  <c r="O556" i="12"/>
  <c r="F556" i="12" s="1"/>
  <c r="O257" i="9"/>
  <c r="F257" i="9" s="1"/>
  <c r="O273" i="12"/>
  <c r="F273" i="12" s="1"/>
  <c r="O311" i="9"/>
  <c r="F311" i="9" s="1"/>
  <c r="O122" i="14"/>
  <c r="F122" i="14" s="1"/>
  <c r="O195" i="9"/>
  <c r="F195" i="9" s="1"/>
  <c r="O587" i="12"/>
  <c r="F587" i="12" s="1"/>
  <c r="O112" i="12"/>
  <c r="F112" i="12" s="1"/>
  <c r="O647" i="12"/>
  <c r="F647" i="12" s="1"/>
  <c r="O68" i="14"/>
  <c r="O193" i="12"/>
  <c r="F193" i="12" s="1"/>
  <c r="O226" i="12"/>
  <c r="F226" i="12" s="1"/>
  <c r="O565" i="12"/>
  <c r="F565" i="12" s="1"/>
  <c r="O265" i="9"/>
  <c r="F265" i="9" s="1"/>
  <c r="O275" i="9"/>
  <c r="F275" i="9" s="1"/>
  <c r="O631" i="12"/>
  <c r="F631" i="12" s="1"/>
  <c r="O166" i="12"/>
  <c r="F166" i="12" s="1"/>
  <c r="O43" i="12"/>
  <c r="F43" i="12" s="1"/>
  <c r="O342" i="12"/>
  <c r="F342" i="12" s="1"/>
  <c r="O215" i="9"/>
  <c r="F215" i="9" s="1"/>
  <c r="O31" i="12"/>
  <c r="F31" i="12" s="1"/>
  <c r="O96" i="14"/>
  <c r="O108" i="12"/>
  <c r="F108" i="12" s="1"/>
  <c r="O111" i="14"/>
  <c r="O548" i="12"/>
  <c r="F548" i="12" s="1"/>
  <c r="O673" i="12"/>
  <c r="F673" i="12" s="1"/>
  <c r="O188" i="9"/>
  <c r="F188" i="9" s="1"/>
  <c r="O307" i="12"/>
  <c r="F307" i="12" s="1"/>
  <c r="O106" i="12"/>
  <c r="F106" i="12" s="1"/>
  <c r="O164" i="12"/>
  <c r="F164" i="12" s="1"/>
  <c r="O63" i="14"/>
  <c r="O240" i="12"/>
  <c r="F240" i="12" s="1"/>
  <c r="O473" i="12"/>
  <c r="F473" i="12" s="1"/>
  <c r="O311" i="12"/>
  <c r="F311" i="12" s="1"/>
  <c r="O43" i="14"/>
  <c r="O352" i="12"/>
  <c r="F352" i="12" s="1"/>
  <c r="O261" i="12"/>
  <c r="F261" i="12" s="1"/>
  <c r="O283" i="12"/>
  <c r="F283" i="12" s="1"/>
  <c r="O203" i="9"/>
  <c r="F203" i="9" s="1"/>
  <c r="O85" i="12"/>
  <c r="F85" i="12" s="1"/>
  <c r="O108" i="14"/>
  <c r="O38" i="14"/>
  <c r="O25" i="12"/>
  <c r="F25" i="12" s="1"/>
  <c r="O23" i="12"/>
  <c r="F23" i="12" s="1"/>
  <c r="O156" i="9"/>
  <c r="F156" i="9" s="1"/>
  <c r="O167" i="9"/>
  <c r="F167" i="9" s="1"/>
  <c r="O612" i="12"/>
  <c r="F612" i="12" s="1"/>
  <c r="O246" i="9"/>
  <c r="F246" i="9" s="1"/>
  <c r="O211" i="12"/>
  <c r="F211" i="12" s="1"/>
  <c r="O52" i="14"/>
  <c r="O267" i="12"/>
  <c r="F267" i="12" s="1"/>
  <c r="O252" i="12"/>
  <c r="F252" i="12" s="1"/>
  <c r="O298" i="12"/>
  <c r="F298" i="12" s="1"/>
  <c r="O49" i="12"/>
  <c r="F49" i="12" s="1"/>
  <c r="O46" i="9"/>
  <c r="F46" i="9" s="1"/>
  <c r="O589" i="12"/>
  <c r="F589" i="12" s="1"/>
  <c r="O639" i="12"/>
  <c r="F639" i="12" s="1"/>
  <c r="O413" i="12"/>
  <c r="F413" i="12" s="1"/>
  <c r="O65" i="14"/>
  <c r="O454" i="12"/>
  <c r="F454" i="12" s="1"/>
  <c r="O667" i="12"/>
  <c r="F667" i="12" s="1"/>
  <c r="O137" i="12"/>
  <c r="F137" i="12" s="1"/>
  <c r="O87" i="12"/>
  <c r="F87" i="12" s="1"/>
  <c r="O28" i="12"/>
  <c r="F28" i="12" s="1"/>
  <c r="O230" i="9"/>
  <c r="F230" i="9" s="1"/>
  <c r="O456" i="12"/>
  <c r="F456" i="12" s="1"/>
  <c r="O463" i="12"/>
  <c r="F463" i="12" s="1"/>
  <c r="O283" i="9"/>
  <c r="F283" i="9" s="1"/>
  <c r="O147" i="9"/>
  <c r="F147" i="9" s="1"/>
  <c r="O364" i="12"/>
  <c r="F364" i="12" s="1"/>
  <c r="O441" i="12"/>
  <c r="F441" i="12" s="1"/>
  <c r="O408" i="12"/>
  <c r="F408" i="12" s="1"/>
  <c r="O620" i="12"/>
  <c r="F620" i="12" s="1"/>
  <c r="O285" i="12"/>
  <c r="F285" i="12" s="1"/>
  <c r="O318" i="9"/>
  <c r="F318" i="9" s="1"/>
  <c r="O393" i="12"/>
  <c r="F393" i="12" s="1"/>
  <c r="O70" i="14"/>
  <c r="O298" i="9"/>
  <c r="F298" i="9" s="1"/>
  <c r="O665" i="12"/>
  <c r="F665" i="12" s="1"/>
  <c r="O242" i="12"/>
  <c r="F242" i="12" s="1"/>
  <c r="F27" i="9"/>
  <c r="O316" i="9"/>
  <c r="F316" i="9" s="1"/>
  <c r="Y19" i="14"/>
  <c r="AE19" i="14" s="1"/>
  <c r="AE21" i="14"/>
  <c r="AC105" i="12"/>
  <c r="AI105" i="12" s="1"/>
  <c r="AI107" i="12"/>
  <c r="Y22" i="12"/>
  <c r="Y20" i="12" s="1"/>
  <c r="AG282" i="12"/>
  <c r="AK282" i="12" s="1"/>
  <c r="AK412" i="12"/>
  <c r="D101" i="12"/>
  <c r="D396" i="12"/>
  <c r="D152" i="12"/>
  <c r="D472" i="12"/>
  <c r="D232" i="12"/>
  <c r="D667" i="12"/>
  <c r="D126" i="12"/>
  <c r="D246" i="12"/>
  <c r="D78" i="12"/>
  <c r="D208" i="12"/>
  <c r="D557" i="12"/>
  <c r="D506" i="12"/>
  <c r="D32" i="12"/>
  <c r="D254" i="12"/>
  <c r="D515" i="12"/>
  <c r="D414" i="12"/>
  <c r="D193" i="12"/>
  <c r="D110" i="12"/>
  <c r="D306" i="12"/>
  <c r="D504" i="12"/>
  <c r="D99" i="12"/>
  <c r="D672" i="12"/>
  <c r="D75" i="12"/>
  <c r="D299" i="12"/>
  <c r="D397" i="12"/>
  <c r="D47" i="12"/>
  <c r="D308" i="12"/>
  <c r="D290" i="12"/>
  <c r="D352" i="12"/>
  <c r="D310" i="12"/>
  <c r="D510" i="12"/>
  <c r="D199" i="12"/>
  <c r="D531" i="12"/>
  <c r="D645" i="12"/>
  <c r="D386" i="12"/>
  <c r="D459" i="12"/>
  <c r="D241" i="12"/>
  <c r="D237" i="12"/>
  <c r="D540" i="12"/>
  <c r="D84" i="12"/>
  <c r="D133" i="12"/>
  <c r="D401" i="12"/>
  <c r="D265" i="12"/>
  <c r="D553" i="12"/>
  <c r="D102" i="12"/>
  <c r="D266" i="12"/>
  <c r="D552" i="12"/>
  <c r="D477" i="12"/>
  <c r="D243" i="12"/>
  <c r="D571" i="12"/>
  <c r="D43" i="12"/>
  <c r="D274" i="12"/>
  <c r="D474" i="12"/>
  <c r="D297" i="12"/>
  <c r="D400" i="12"/>
  <c r="D141" i="12"/>
  <c r="D533" i="12"/>
  <c r="D556" i="12"/>
  <c r="D279" i="12"/>
  <c r="D227" i="12"/>
  <c r="D215" i="12"/>
  <c r="D379" i="12"/>
  <c r="D648" i="12"/>
  <c r="D142" i="12"/>
  <c r="D294" i="12"/>
  <c r="D543" i="12"/>
  <c r="D462" i="12"/>
  <c r="D303" i="12"/>
  <c r="D520" i="12"/>
  <c r="D501" i="12"/>
  <c r="D567" i="12"/>
  <c r="D576" i="12"/>
  <c r="D471" i="12"/>
  <c r="D598" i="12"/>
  <c r="D341" i="12"/>
  <c r="D332" i="12"/>
  <c r="D669" i="12"/>
  <c r="D621" i="12"/>
  <c r="D257" i="12"/>
  <c r="D347" i="12"/>
  <c r="D157" i="12"/>
  <c r="D620" i="12"/>
  <c r="D537" i="12"/>
  <c r="D156" i="12"/>
  <c r="D155" i="12"/>
  <c r="D605" i="12"/>
  <c r="D440" i="12"/>
  <c r="D653" i="12"/>
  <c r="D135" i="12"/>
  <c r="D457" i="12"/>
  <c r="D313" i="12"/>
  <c r="D248" i="12"/>
  <c r="D264" i="12"/>
  <c r="D278" i="12"/>
  <c r="D450" i="12"/>
  <c r="D395" i="12"/>
  <c r="D298" i="12"/>
  <c r="D606" i="12"/>
  <c r="D406" i="12"/>
  <c r="D572" i="12"/>
  <c r="D249" i="12"/>
  <c r="D194" i="12"/>
  <c r="D76" i="12"/>
  <c r="D138" i="12"/>
  <c r="D494" i="12"/>
  <c r="D179" i="12"/>
  <c r="D609" i="12"/>
  <c r="D170" i="12"/>
  <c r="D201" i="12"/>
  <c r="D535" i="12"/>
  <c r="D167" i="12"/>
  <c r="D88" i="12"/>
  <c r="D488" i="12"/>
  <c r="D641" i="12"/>
  <c r="D147" i="12"/>
  <c r="D574" i="12"/>
  <c r="D345" i="12"/>
  <c r="D554" i="12"/>
  <c r="D448" i="12"/>
  <c r="D490" i="12"/>
  <c r="D529" i="12"/>
  <c r="D134" i="12"/>
  <c r="D87" i="12"/>
  <c r="D628" i="12"/>
  <c r="D230" i="12"/>
  <c r="D499" i="12"/>
  <c r="D647" i="12"/>
  <c r="D599" i="12"/>
  <c r="D291" i="12"/>
  <c r="D173" i="12"/>
  <c r="D82" i="12"/>
  <c r="D212" i="12"/>
  <c r="D564" i="12"/>
  <c r="D644" i="12"/>
  <c r="D380" i="12"/>
  <c r="AK107" i="12"/>
  <c r="AG105" i="12"/>
  <c r="AK105" i="12" s="1"/>
  <c r="AB22" i="12"/>
  <c r="AB20" i="12" s="1"/>
  <c r="AC22" i="12"/>
  <c r="AJ412" i="12"/>
  <c r="W163" i="12"/>
  <c r="AH27" i="12"/>
  <c r="AA26" i="12"/>
  <c r="AH136" i="12"/>
  <c r="AA105" i="12"/>
  <c r="AH105" i="12" s="1"/>
  <c r="AV60" i="9"/>
  <c r="D50" i="14"/>
  <c r="D68" i="14"/>
  <c r="D91" i="14"/>
  <c r="D26" i="14"/>
  <c r="D34" i="14"/>
  <c r="D44" i="14"/>
  <c r="D107" i="14"/>
  <c r="D39" i="14"/>
  <c r="D52" i="14"/>
  <c r="D78" i="14"/>
  <c r="D42" i="14"/>
  <c r="D45" i="14"/>
  <c r="D111" i="14"/>
  <c r="D57" i="14"/>
  <c r="D85" i="14"/>
  <c r="D118" i="14"/>
  <c r="D70" i="14"/>
  <c r="D67" i="14"/>
  <c r="D21" i="14"/>
  <c r="D119" i="14"/>
  <c r="D75" i="14"/>
  <c r="D99" i="14"/>
  <c r="D71" i="14"/>
  <c r="D29" i="14"/>
  <c r="D95" i="14"/>
  <c r="D58" i="14"/>
  <c r="D53" i="14"/>
  <c r="D116" i="14"/>
  <c r="D108" i="14"/>
  <c r="D69" i="14"/>
  <c r="D90" i="14"/>
  <c r="D76" i="14"/>
  <c r="D93" i="14"/>
  <c r="D81" i="14"/>
  <c r="D59" i="14"/>
  <c r="D35" i="14"/>
  <c r="W22" i="12"/>
  <c r="W482" i="12"/>
  <c r="U545" i="12"/>
  <c r="AE578" i="12"/>
  <c r="AJ578" i="12" s="1"/>
  <c r="AJ586" i="12"/>
  <c r="AE26" i="12"/>
  <c r="AJ27" i="12"/>
  <c r="AU164" i="9"/>
  <c r="C73" i="9"/>
  <c r="C134" i="9"/>
  <c r="C206" i="9"/>
  <c r="C42" i="9"/>
  <c r="C208" i="9"/>
  <c r="G457" i="12"/>
  <c r="G298" i="12"/>
  <c r="AI9" i="12"/>
  <c r="G25" i="14"/>
  <c r="G29" i="14"/>
  <c r="G26" i="14"/>
  <c r="G102" i="14"/>
  <c r="F102" i="14"/>
  <c r="J261" i="9"/>
  <c r="J49" i="9"/>
  <c r="J310" i="9"/>
  <c r="J66" i="9"/>
  <c r="J163" i="9"/>
  <c r="B217" i="12"/>
  <c r="L255" i="9"/>
  <c r="L56" i="9"/>
  <c r="L60" i="9"/>
  <c r="L248" i="9"/>
  <c r="L272" i="9"/>
  <c r="L45" i="9"/>
  <c r="L326" i="9"/>
  <c r="L33" i="9"/>
  <c r="L55" i="9"/>
  <c r="L81" i="9"/>
  <c r="L57" i="9"/>
  <c r="L261" i="9"/>
  <c r="L108" i="9"/>
  <c r="L156" i="9"/>
  <c r="L308" i="9"/>
  <c r="L195" i="9"/>
  <c r="L280" i="9"/>
  <c r="L212" i="9"/>
  <c r="L301" i="9"/>
  <c r="L234" i="9"/>
  <c r="L194" i="9"/>
  <c r="L263" i="9"/>
  <c r="L173" i="9"/>
  <c r="N41" i="12"/>
  <c r="L318" i="9"/>
  <c r="L290" i="9"/>
  <c r="L250" i="9"/>
  <c r="L236" i="9"/>
  <c r="K342" i="9"/>
  <c r="B477" i="12"/>
  <c r="B282" i="12"/>
  <c r="B351" i="12"/>
  <c r="B423" i="12"/>
  <c r="B645" i="12"/>
  <c r="B364" i="12"/>
  <c r="B253" i="12"/>
  <c r="B260" i="12"/>
  <c r="B512" i="12"/>
  <c r="B508" i="12"/>
  <c r="B392" i="12"/>
  <c r="B202" i="12"/>
  <c r="B141" i="12"/>
  <c r="B326" i="12"/>
  <c r="B243" i="12"/>
  <c r="B460" i="12"/>
  <c r="B46" i="14"/>
  <c r="B95" i="14"/>
  <c r="B92" i="14"/>
  <c r="B100" i="14"/>
  <c r="B56" i="14"/>
  <c r="B45" i="14"/>
  <c r="B28" i="14"/>
  <c r="B32" i="14"/>
  <c r="B58" i="14"/>
  <c r="B85" i="14"/>
  <c r="B71" i="14"/>
  <c r="B62" i="14"/>
  <c r="B111" i="14"/>
  <c r="B112" i="14"/>
  <c r="B60" i="14"/>
  <c r="B118" i="14"/>
  <c r="B78" i="14"/>
  <c r="B36" i="14"/>
  <c r="B538" i="12"/>
  <c r="B526" i="12"/>
  <c r="B522" i="12"/>
  <c r="B478" i="12"/>
  <c r="B105" i="12"/>
  <c r="B403" i="12"/>
  <c r="B222" i="12"/>
  <c r="B161" i="12"/>
  <c r="B540" i="12"/>
  <c r="B414" i="12"/>
  <c r="B323" i="12"/>
  <c r="B31" i="12"/>
  <c r="B373" i="12"/>
  <c r="B607" i="12"/>
  <c r="B327" i="12"/>
  <c r="B68" i="12"/>
  <c r="B143" i="12"/>
  <c r="B303" i="12"/>
  <c r="B154" i="12"/>
  <c r="B576" i="12"/>
  <c r="B101" i="12"/>
  <c r="B42" i="12"/>
  <c r="B341" i="12"/>
  <c r="B547" i="12"/>
  <c r="B654" i="12"/>
  <c r="B328" i="12"/>
  <c r="B465" i="12"/>
  <c r="B221" i="12"/>
  <c r="B428" i="12"/>
  <c r="B41" i="12"/>
  <c r="B313" i="12"/>
  <c r="B94" i="14"/>
  <c r="B117" i="14"/>
  <c r="B76" i="14"/>
  <c r="B173" i="12"/>
  <c r="B493" i="12"/>
  <c r="B520" i="12"/>
  <c r="B265" i="12"/>
  <c r="B126" i="12"/>
  <c r="B667" i="12"/>
  <c r="B395" i="12"/>
  <c r="B291" i="12"/>
  <c r="B299" i="12"/>
  <c r="B139" i="12"/>
  <c r="B48" i="12"/>
  <c r="B110" i="14"/>
  <c r="B82" i="14"/>
  <c r="B625" i="12"/>
  <c r="B596" i="12"/>
  <c r="B20" i="14"/>
  <c r="B122" i="14"/>
  <c r="B74" i="14"/>
  <c r="B319" i="12"/>
  <c r="B658" i="12"/>
  <c r="B628" i="12"/>
  <c r="B663" i="12"/>
  <c r="B249" i="12"/>
  <c r="B406" i="12"/>
  <c r="B618" i="12"/>
  <c r="B582" i="12"/>
  <c r="B80" i="12"/>
  <c r="B472" i="12"/>
  <c r="B236" i="12"/>
  <c r="B67" i="12"/>
  <c r="B629" i="12"/>
  <c r="B571" i="12"/>
  <c r="B649" i="12"/>
  <c r="B511" i="12"/>
  <c r="B76" i="12"/>
  <c r="B281" i="12"/>
  <c r="B514" i="12"/>
  <c r="B394" i="12"/>
  <c r="B597" i="12"/>
  <c r="B83" i="12"/>
  <c r="B565" i="12"/>
  <c r="B427" i="12"/>
  <c r="B484" i="12"/>
  <c r="B358" i="12"/>
  <c r="B350" i="12"/>
  <c r="B584" i="12"/>
  <c r="B676" i="12"/>
  <c r="B631" i="12"/>
  <c r="B184" i="12"/>
  <c r="B258" i="12"/>
  <c r="B422" i="12"/>
  <c r="B652" i="12"/>
  <c r="B224" i="12"/>
  <c r="B466" i="12"/>
  <c r="B502" i="12"/>
  <c r="B574" i="12"/>
  <c r="B383" i="12"/>
  <c r="B370" i="12"/>
  <c r="B190" i="12"/>
  <c r="B507" i="12"/>
  <c r="B664" i="12"/>
  <c r="B270" i="12"/>
  <c r="B479" i="12"/>
  <c r="B430" i="12"/>
  <c r="B87" i="12"/>
  <c r="B357" i="12"/>
  <c r="B464" i="12"/>
  <c r="B170" i="12"/>
  <c r="B473" i="12"/>
  <c r="B51" i="12"/>
  <c r="B273" i="12"/>
  <c r="B401" i="12"/>
  <c r="B137" i="12"/>
  <c r="B288" i="12"/>
  <c r="B337" i="12"/>
  <c r="B52" i="12"/>
  <c r="B585" i="12"/>
  <c r="B131" i="12"/>
  <c r="B412" i="12"/>
  <c r="B359" i="12"/>
  <c r="B106" i="12"/>
  <c r="B500" i="12"/>
  <c r="B113" i="12"/>
  <c r="B501" i="12"/>
  <c r="B241" i="12"/>
  <c r="B642" i="12"/>
  <c r="B630" i="12"/>
  <c r="B290" i="12"/>
  <c r="B657" i="12"/>
  <c r="B110" i="12"/>
  <c r="B100" i="12"/>
  <c r="B25" i="12"/>
  <c r="B407" i="12"/>
  <c r="B238" i="12"/>
  <c r="B145" i="12"/>
  <c r="B433" i="12"/>
  <c r="B612" i="12"/>
  <c r="B38" i="12"/>
  <c r="B235" i="12"/>
  <c r="B307" i="12"/>
  <c r="B363" i="12"/>
  <c r="B37" i="12"/>
  <c r="B446" i="12"/>
  <c r="B623" i="12"/>
  <c r="B419" i="12"/>
  <c r="B635" i="12"/>
  <c r="B470" i="12"/>
  <c r="B497" i="12"/>
  <c r="B568" i="12"/>
  <c r="B310" i="12"/>
  <c r="B189" i="12"/>
  <c r="B123" i="12"/>
  <c r="B163" i="12"/>
  <c r="B545" i="12"/>
  <c r="B191" i="12"/>
  <c r="B462" i="12"/>
  <c r="B354" i="12"/>
  <c r="B47" i="12"/>
  <c r="B346" i="12"/>
  <c r="B640" i="12"/>
  <c r="B237" i="12"/>
  <c r="B251" i="12"/>
  <c r="B348" i="12"/>
  <c r="B280" i="12"/>
  <c r="B537" i="12"/>
  <c r="B308" i="12"/>
  <c r="B275" i="12"/>
  <c r="B369" i="12"/>
  <c r="B440" i="12"/>
  <c r="B336" i="12"/>
  <c r="B252" i="12"/>
  <c r="B56" i="12"/>
  <c r="B436" i="12"/>
  <c r="B246" i="12"/>
  <c r="B250" i="12"/>
  <c r="B374" i="12"/>
  <c r="B269" i="12"/>
  <c r="B292" i="12"/>
  <c r="L322" i="9"/>
  <c r="L197" i="9"/>
  <c r="L51" i="9"/>
  <c r="L227" i="9"/>
  <c r="L303" i="9"/>
  <c r="L256" i="9"/>
  <c r="L200" i="9"/>
  <c r="L265" i="9"/>
  <c r="L196" i="9"/>
  <c r="N113" i="12"/>
  <c r="L295" i="9"/>
  <c r="L239" i="9"/>
  <c r="L96" i="9"/>
  <c r="L237" i="9"/>
  <c r="O32" i="14"/>
  <c r="O24" i="14"/>
  <c r="O28" i="14"/>
  <c r="AF21" i="14"/>
  <c r="F25" i="14"/>
  <c r="AP164" i="9" l="1"/>
  <c r="AL128" i="9"/>
  <c r="AJ295" i="9"/>
  <c r="AJ315" i="9"/>
  <c r="AN90" i="9"/>
  <c r="AO315" i="9"/>
  <c r="AP129" i="9"/>
  <c r="AM60" i="9"/>
  <c r="AI315" i="9"/>
  <c r="AM128" i="9"/>
  <c r="AI25" i="9"/>
  <c r="AI23" i="9" s="1"/>
  <c r="AI22" i="9" s="1"/>
  <c r="AI295" i="9"/>
  <c r="AK164" i="9"/>
  <c r="AM25" i="9"/>
  <c r="AM23" i="9" s="1"/>
  <c r="AM22" i="9" s="1"/>
  <c r="AM20" i="9" s="1"/>
  <c r="AP315" i="9"/>
  <c r="AN25" i="9"/>
  <c r="AN23" i="9" s="1"/>
  <c r="AO25" i="9"/>
  <c r="AO23" i="9" s="1"/>
  <c r="AO22" i="9" s="1"/>
  <c r="AP60" i="9"/>
  <c r="AP23" i="9" s="1"/>
  <c r="AP22" i="9" s="1"/>
  <c r="AI129" i="9"/>
  <c r="AI128" i="9" s="1"/>
  <c r="AO164" i="9"/>
  <c r="AK128" i="9"/>
  <c r="AJ129" i="9"/>
  <c r="AJ128" i="9" s="1"/>
  <c r="AL25" i="9"/>
  <c r="AL23" i="9" s="1"/>
  <c r="AL22" i="9" s="1"/>
  <c r="AL20" i="9" s="1"/>
  <c r="AO129" i="9"/>
  <c r="AO128" i="9" s="1"/>
  <c r="AJ25" i="9"/>
  <c r="AJ23" i="9" s="1"/>
  <c r="AJ22" i="9" s="1"/>
  <c r="AP128" i="9"/>
  <c r="AN128" i="9"/>
  <c r="AK25" i="9"/>
  <c r="AK23" i="9" s="1"/>
  <c r="AK22" i="9" s="1"/>
  <c r="AV128" i="9"/>
  <c r="AV295" i="9"/>
  <c r="D128" i="9"/>
  <c r="D207" i="9"/>
  <c r="AX128" i="9"/>
  <c r="D83" i="9"/>
  <c r="D65" i="9"/>
  <c r="D78" i="9"/>
  <c r="D71" i="9"/>
  <c r="D87" i="9"/>
  <c r="D85" i="9"/>
  <c r="D22" i="9"/>
  <c r="D62" i="9"/>
  <c r="W20" i="12"/>
  <c r="AG24" i="12"/>
  <c r="AK24" i="12" s="1"/>
  <c r="AK26" i="12"/>
  <c r="D131" i="9"/>
  <c r="D130" i="9"/>
  <c r="D117" i="9"/>
  <c r="D146" i="9"/>
  <c r="AV117" i="9"/>
  <c r="AW117" i="9"/>
  <c r="D115" i="9"/>
  <c r="D116" i="9"/>
  <c r="D114" i="9"/>
  <c r="D113" i="9"/>
  <c r="D110" i="9"/>
  <c r="D109" i="9"/>
  <c r="D104" i="9"/>
  <c r="D103" i="9"/>
  <c r="D102" i="9"/>
  <c r="D90" i="9"/>
  <c r="D91" i="9"/>
  <c r="D97" i="9"/>
  <c r="D99" i="9"/>
  <c r="D100" i="9"/>
  <c r="D98" i="9"/>
  <c r="D124" i="9"/>
  <c r="D23" i="9"/>
  <c r="D24" i="9"/>
  <c r="D25" i="9"/>
  <c r="D64" i="9"/>
  <c r="D63" i="9"/>
  <c r="D77" i="9"/>
  <c r="D82" i="9"/>
  <c r="D88" i="9"/>
  <c r="D196" i="9"/>
  <c r="D84" i="9"/>
  <c r="D68" i="9"/>
  <c r="A42" i="12"/>
  <c r="A455" i="12"/>
  <c r="A442" i="12"/>
  <c r="A278" i="12"/>
  <c r="A129" i="12"/>
  <c r="A474" i="12"/>
  <c r="A379" i="12"/>
  <c r="A460" i="12"/>
  <c r="A140" i="12"/>
  <c r="A549" i="12"/>
  <c r="A644" i="12"/>
  <c r="A384" i="12"/>
  <c r="A104" i="14"/>
  <c r="A87" i="14"/>
  <c r="A98" i="14"/>
  <c r="A601" i="12"/>
  <c r="A533" i="12"/>
  <c r="A361" i="12"/>
  <c r="A251" i="12"/>
  <c r="A79" i="14"/>
  <c r="A25" i="14"/>
  <c r="A612" i="12"/>
  <c r="A254" i="12"/>
  <c r="A488" i="12"/>
  <c r="A55" i="12"/>
  <c r="A31" i="14"/>
  <c r="A49" i="14"/>
  <c r="A44" i="14"/>
  <c r="A40" i="14"/>
  <c r="A437" i="12"/>
  <c r="A168" i="12"/>
  <c r="A513" i="12"/>
  <c r="A467" i="12"/>
  <c r="A258" i="12"/>
  <c r="A29" i="12"/>
  <c r="A280" i="12"/>
  <c r="A59" i="12"/>
  <c r="A271" i="12"/>
  <c r="A111" i="14"/>
  <c r="A64" i="14"/>
  <c r="A165" i="12"/>
  <c r="A207" i="12"/>
  <c r="A173" i="12"/>
  <c r="A367" i="12"/>
  <c r="A447" i="12"/>
  <c r="A653" i="12"/>
  <c r="A47" i="14"/>
  <c r="A29" i="14"/>
  <c r="A118" i="14"/>
  <c r="A30" i="14"/>
  <c r="A94" i="14"/>
  <c r="A68" i="14"/>
  <c r="A331" i="12"/>
  <c r="A380" i="12"/>
  <c r="A253" i="12"/>
  <c r="A645" i="12"/>
  <c r="A314" i="12"/>
  <c r="A658" i="12"/>
  <c r="A95" i="12"/>
  <c r="A466" i="12"/>
  <c r="A74" i="14"/>
  <c r="A108" i="12"/>
  <c r="A39" i="12"/>
  <c r="A89" i="14"/>
  <c r="A502" i="12"/>
  <c r="A610" i="12"/>
  <c r="A675" i="12"/>
  <c r="A150" i="12"/>
  <c r="A50" i="14"/>
  <c r="A71" i="14"/>
  <c r="A84" i="14"/>
  <c r="A57" i="14"/>
  <c r="A53" i="14"/>
  <c r="A66" i="14"/>
  <c r="A105" i="14"/>
  <c r="A489" i="12"/>
  <c r="A457" i="12"/>
  <c r="A431" i="12"/>
  <c r="A154" i="12"/>
  <c r="A607" i="12"/>
  <c r="A406" i="12"/>
  <c r="A141" i="12"/>
  <c r="A84" i="12"/>
  <c r="A485" i="12"/>
  <c r="A62" i="14"/>
  <c r="A670" i="12"/>
  <c r="A507" i="12"/>
  <c r="A90" i="12"/>
  <c r="A459" i="12"/>
  <c r="A101" i="14"/>
  <c r="A65" i="14"/>
  <c r="A93" i="14"/>
  <c r="A59" i="14"/>
  <c r="A116" i="14"/>
  <c r="A20" i="14"/>
  <c r="A519" i="12"/>
  <c r="A656" i="12"/>
  <c r="A329" i="12"/>
  <c r="A407" i="12"/>
  <c r="A635" i="12"/>
  <c r="A638" i="12"/>
  <c r="A106" i="12"/>
  <c r="A534" i="12"/>
  <c r="A449" i="12"/>
  <c r="A116" i="12"/>
  <c r="A37" i="14"/>
  <c r="A58" i="14"/>
  <c r="A61" i="14"/>
  <c r="A51" i="14"/>
  <c r="A110" i="14"/>
  <c r="A240" i="12"/>
  <c r="A454" i="12"/>
  <c r="A237" i="12"/>
  <c r="A633" i="12"/>
  <c r="A524" i="12"/>
  <c r="A655" i="12"/>
  <c r="A268" i="12"/>
  <c r="A347" i="12"/>
  <c r="A372" i="12"/>
  <c r="A171" i="12"/>
  <c r="A337" i="12"/>
  <c r="A548" i="12"/>
  <c r="A354" i="12"/>
  <c r="A422" i="12"/>
  <c r="A424" i="12"/>
  <c r="A387" i="12"/>
  <c r="A22" i="12"/>
  <c r="A222" i="12"/>
  <c r="A637" i="12"/>
  <c r="A562" i="12"/>
  <c r="A434" i="12"/>
  <c r="A542" i="12"/>
  <c r="A357" i="12"/>
  <c r="A356" i="12"/>
  <c r="A352" i="12"/>
  <c r="A139" i="12"/>
  <c r="A162" i="12"/>
  <c r="A83" i="12"/>
  <c r="A520" i="12"/>
  <c r="A587" i="12"/>
  <c r="A94" i="12"/>
  <c r="A500" i="12"/>
  <c r="A102" i="12"/>
  <c r="A186" i="12"/>
  <c r="A649" i="12"/>
  <c r="A602" i="12"/>
  <c r="A375" i="12"/>
  <c r="A66" i="12"/>
  <c r="A257" i="12"/>
  <c r="A636" i="12"/>
  <c r="A244" i="12"/>
  <c r="A541" i="12"/>
  <c r="A600" i="12"/>
  <c r="A417" i="12"/>
  <c r="A627" i="12"/>
  <c r="A67" i="14"/>
  <c r="A108" i="14"/>
  <c r="A54" i="14"/>
  <c r="A112" i="14"/>
  <c r="A99" i="14"/>
  <c r="A24" i="14"/>
  <c r="A33" i="14"/>
  <c r="A73" i="14"/>
  <c r="A28" i="14"/>
  <c r="A92" i="14"/>
  <c r="A63" i="14"/>
  <c r="A78" i="14"/>
  <c r="A100" i="14"/>
  <c r="A659" i="12"/>
  <c r="A667" i="12"/>
  <c r="A318" i="12"/>
  <c r="A663" i="12"/>
  <c r="A536" i="12"/>
  <c r="A503" i="12"/>
  <c r="A664" i="12"/>
  <c r="A358" i="12"/>
  <c r="A142" i="12"/>
  <c r="A230" i="12"/>
  <c r="A164" i="12"/>
  <c r="A376" i="12"/>
  <c r="A259" i="12"/>
  <c r="A576" i="12"/>
  <c r="A517" i="12"/>
  <c r="A581" i="12"/>
  <c r="A217" i="12"/>
  <c r="A114" i="12"/>
  <c r="A118" i="12"/>
  <c r="A468" i="12"/>
  <c r="A198" i="12"/>
  <c r="A412" i="12"/>
  <c r="A516" i="12"/>
  <c r="A269" i="12"/>
  <c r="A53" i="12"/>
  <c r="A346" i="12"/>
  <c r="A585" i="12"/>
  <c r="A563" i="12"/>
  <c r="A125" i="12"/>
  <c r="A643" i="12"/>
  <c r="A535" i="12"/>
  <c r="A46" i="12"/>
  <c r="A418" i="12"/>
  <c r="A79" i="12"/>
  <c r="A399" i="12"/>
  <c r="A382" i="12"/>
  <c r="A228" i="12"/>
  <c r="A662" i="12"/>
  <c r="A120" i="14"/>
  <c r="A42" i="14"/>
  <c r="A113" i="14"/>
  <c r="A60" i="14"/>
  <c r="A80" i="14"/>
  <c r="A96" i="14"/>
  <c r="A72" i="14"/>
  <c r="A34" i="14"/>
  <c r="A22" i="14"/>
  <c r="A76" i="14"/>
  <c r="A285" i="12"/>
  <c r="A114" i="14"/>
  <c r="A419" i="12"/>
  <c r="A334" i="12"/>
  <c r="A241" i="12"/>
  <c r="A440" i="12"/>
  <c r="A299" i="12"/>
  <c r="A343" i="12"/>
  <c r="A211" i="12"/>
  <c r="A510" i="12"/>
  <c r="A316" i="12"/>
  <c r="A51" i="12"/>
  <c r="A77" i="12"/>
  <c r="A487" i="12"/>
  <c r="A47" i="12"/>
  <c r="A298" i="12"/>
  <c r="A323" i="12"/>
  <c r="A145" i="12"/>
  <c r="A37" i="12"/>
  <c r="A131" i="12"/>
  <c r="A50" i="12"/>
  <c r="A506" i="12"/>
  <c r="A109" i="12"/>
  <c r="A544" i="12"/>
  <c r="A177" i="12"/>
  <c r="A445" i="12"/>
  <c r="A327" i="12"/>
  <c r="A652" i="12"/>
  <c r="A218" i="12"/>
  <c r="A124" i="12"/>
  <c r="A518" i="12"/>
  <c r="A86" i="12"/>
  <c r="A383" i="12"/>
  <c r="A276" i="12"/>
  <c r="A160" i="12"/>
  <c r="A63" i="12"/>
  <c r="A284" i="12"/>
  <c r="A501" i="12"/>
  <c r="A97" i="14"/>
  <c r="A77" i="14"/>
  <c r="A90" i="14"/>
  <c r="A46" i="14"/>
  <c r="A23" i="14"/>
  <c r="A109" i="14"/>
  <c r="A122" i="14"/>
  <c r="A39" i="14"/>
  <c r="A56" i="14"/>
  <c r="A41" i="14"/>
  <c r="A75" i="14"/>
  <c r="A580" i="12"/>
  <c r="A537" i="12"/>
  <c r="A461" i="12"/>
  <c r="A33" i="12"/>
  <c r="A223" i="12"/>
  <c r="A539" i="12"/>
  <c r="A462" i="12"/>
  <c r="A433" i="12"/>
  <c r="A438" i="12"/>
  <c r="A132" i="12"/>
  <c r="A43" i="12"/>
  <c r="A561" i="12"/>
  <c r="A370" i="12"/>
  <c r="A486" i="12"/>
  <c r="A410" i="12"/>
  <c r="A321" i="12"/>
  <c r="A23" i="12"/>
  <c r="A57" i="12"/>
  <c r="A552" i="12"/>
  <c r="A216" i="12"/>
  <c r="A464" i="12"/>
  <c r="A87" i="12"/>
  <c r="A205" i="12"/>
  <c r="A41" i="12"/>
  <c r="A277" i="12"/>
  <c r="A263" i="12"/>
  <c r="A521" i="12"/>
  <c r="A78" i="12"/>
  <c r="A292" i="12"/>
  <c r="A577" i="12"/>
  <c r="A353" i="12"/>
  <c r="A350" i="12"/>
  <c r="A446" i="12"/>
  <c r="A554" i="12"/>
  <c r="A550" i="12"/>
  <c r="A88" i="12"/>
  <c r="A148" i="12"/>
  <c r="A224" i="12"/>
  <c r="A40" i="12"/>
  <c r="A432" i="12"/>
  <c r="A21" i="14"/>
  <c r="A119" i="14"/>
  <c r="A95" i="14"/>
  <c r="A36" i="14"/>
  <c r="A45" i="14"/>
  <c r="A35" i="14"/>
  <c r="A70" i="14"/>
  <c r="A32" i="14"/>
  <c r="A26" i="14"/>
  <c r="A86" i="14"/>
  <c r="A394" i="12"/>
  <c r="A105" i="12"/>
  <c r="A128" i="12"/>
  <c r="A126" i="12"/>
  <c r="A396" i="12"/>
  <c r="A194" i="12"/>
  <c r="A27" i="14"/>
  <c r="A235" i="12"/>
  <c r="A628" i="12"/>
  <c r="A556" i="12"/>
  <c r="A404" i="12"/>
  <c r="A671" i="12"/>
  <c r="A98" i="12"/>
  <c r="A345" i="12"/>
  <c r="A179" i="12"/>
  <c r="A430" i="12"/>
  <c r="A495" i="12"/>
  <c r="A413" i="12"/>
  <c r="A122" i="12"/>
  <c r="A573" i="12"/>
  <c r="A192" i="12"/>
  <c r="A571" i="12"/>
  <c r="A120" i="12"/>
  <c r="A256" i="12"/>
  <c r="A349" i="12"/>
  <c r="A344" i="12"/>
  <c r="A176" i="12"/>
  <c r="A149" i="12"/>
  <c r="A255" i="12"/>
  <c r="A401" i="12"/>
  <c r="A54" i="12"/>
  <c r="A605" i="12"/>
  <c r="A38" i="12"/>
  <c r="A547" i="12"/>
  <c r="A121" i="12"/>
  <c r="A377" i="12"/>
  <c r="A391" i="12"/>
  <c r="A146" i="12"/>
  <c r="A238" i="12"/>
  <c r="A88" i="14"/>
  <c r="A82" i="14"/>
  <c r="A83" i="14"/>
  <c r="A52" i="14"/>
  <c r="A102" i="14"/>
  <c r="A43" i="14"/>
  <c r="A48" i="14"/>
  <c r="A107" i="14"/>
  <c r="A81" i="14"/>
  <c r="A115" i="14"/>
  <c r="A121" i="14"/>
  <c r="A117" i="14"/>
  <c r="A38" i="14"/>
  <c r="A106" i="14"/>
  <c r="A65" i="12"/>
  <c r="A55" i="14"/>
  <c r="A604" i="12"/>
  <c r="A133" i="12"/>
  <c r="A592" i="12"/>
  <c r="A210" i="12"/>
  <c r="A415" i="12"/>
  <c r="A219" i="12"/>
  <c r="A246" i="12"/>
  <c r="A362" i="12"/>
  <c r="A68" i="12"/>
  <c r="A493" i="12"/>
  <c r="A266" i="12"/>
  <c r="A166" i="12"/>
  <c r="A270" i="12"/>
  <c r="A214" i="12"/>
  <c r="A408" i="12"/>
  <c r="A60" i="12"/>
  <c r="A475" i="12"/>
  <c r="A648" i="12"/>
  <c r="A508" i="12"/>
  <c r="A319" i="12"/>
  <c r="A574" i="12"/>
  <c r="A99" i="12"/>
  <c r="A309" i="12"/>
  <c r="A202" i="12"/>
  <c r="A111" i="12"/>
  <c r="A509" i="12"/>
  <c r="A104" i="12"/>
  <c r="A568" i="12"/>
  <c r="A390" i="12"/>
  <c r="A359" i="12"/>
  <c r="A279" i="12"/>
  <c r="A151" i="12"/>
  <c r="A661" i="12"/>
  <c r="A155" i="12"/>
  <c r="A27" i="12"/>
  <c r="A463" i="12"/>
  <c r="A44" i="12"/>
  <c r="A657" i="12"/>
  <c r="A123" i="14"/>
  <c r="D221" i="9"/>
  <c r="D300" i="9"/>
  <c r="D209" i="9"/>
  <c r="D121" i="9"/>
  <c r="D138" i="9"/>
  <c r="D107" i="9"/>
  <c r="D290" i="9"/>
  <c r="D44" i="9"/>
  <c r="D303" i="9"/>
  <c r="D342" i="9"/>
  <c r="D158" i="9"/>
  <c r="D315" i="9"/>
  <c r="D260" i="9"/>
  <c r="D283" i="9"/>
  <c r="D243" i="9"/>
  <c r="D26" i="9"/>
  <c r="D307" i="9"/>
  <c r="D297" i="9"/>
  <c r="D27" i="9"/>
  <c r="D21" i="9"/>
  <c r="D95" i="9"/>
  <c r="D222" i="9"/>
  <c r="D234" i="9"/>
  <c r="D312" i="9"/>
  <c r="D281" i="9"/>
  <c r="D192" i="9"/>
  <c r="D31" i="9"/>
  <c r="D278" i="9"/>
  <c r="D225" i="9"/>
  <c r="D323" i="9"/>
  <c r="D151" i="9"/>
  <c r="D194" i="9"/>
  <c r="D122" i="9"/>
  <c r="D58" i="9"/>
  <c r="D149" i="9"/>
  <c r="D304" i="9"/>
  <c r="D96" i="9"/>
  <c r="D220" i="9"/>
  <c r="D183" i="9"/>
  <c r="D74" i="9"/>
  <c r="D163" i="9"/>
  <c r="D189" i="9"/>
  <c r="D250" i="9"/>
  <c r="D311" i="9"/>
  <c r="D301" i="9"/>
  <c r="D188" i="9"/>
  <c r="D276" i="9"/>
  <c r="D241" i="9"/>
  <c r="D264" i="9"/>
  <c r="D191" i="9"/>
  <c r="D252" i="9"/>
  <c r="D236" i="9"/>
  <c r="D140" i="9"/>
  <c r="D298" i="9"/>
  <c r="D101" i="9"/>
  <c r="D47" i="9"/>
  <c r="D320" i="9"/>
  <c r="D32" i="9"/>
  <c r="D38" i="9"/>
  <c r="D157" i="9"/>
  <c r="D165" i="9"/>
  <c r="D324" i="9"/>
  <c r="D75" i="9"/>
  <c r="D132" i="9"/>
  <c r="D258" i="9"/>
  <c r="D119" i="9"/>
  <c r="D184" i="9"/>
  <c r="D206" i="9"/>
  <c r="D197" i="9"/>
  <c r="D204" i="9"/>
  <c r="D135" i="9"/>
  <c r="D305" i="9"/>
  <c r="D28" i="9"/>
  <c r="D187" i="9"/>
  <c r="D223" i="9"/>
  <c r="D126" i="9"/>
  <c r="D256" i="9"/>
  <c r="D129" i="9"/>
  <c r="D335" i="9"/>
  <c r="D178" i="9"/>
  <c r="D118" i="9"/>
  <c r="D164" i="9"/>
  <c r="D34" i="9"/>
  <c r="D272" i="9"/>
  <c r="D72" i="9"/>
  <c r="D81" i="9"/>
  <c r="D334" i="9"/>
  <c r="D226" i="9"/>
  <c r="D291" i="9"/>
  <c r="D212" i="9"/>
  <c r="D141" i="9"/>
  <c r="D145" i="9"/>
  <c r="D246" i="9"/>
  <c r="D49" i="9"/>
  <c r="D70" i="9"/>
  <c r="D61" i="9"/>
  <c r="D327" i="9"/>
  <c r="D106" i="9"/>
  <c r="D45" i="9"/>
  <c r="D171" i="9"/>
  <c r="D181" i="9"/>
  <c r="D208" i="9"/>
  <c r="D249" i="9"/>
  <c r="D213" i="9"/>
  <c r="D228" i="9"/>
  <c r="D210" i="9"/>
  <c r="D161" i="9"/>
  <c r="D292" i="9"/>
  <c r="D86" i="9"/>
  <c r="D229" i="9"/>
  <c r="D42" i="9"/>
  <c r="D170" i="9"/>
  <c r="D277" i="9"/>
  <c r="D318" i="9"/>
  <c r="D310" i="9"/>
  <c r="D111" i="9"/>
  <c r="D230" i="9"/>
  <c r="D172" i="9"/>
  <c r="D265" i="9"/>
  <c r="D174" i="9"/>
  <c r="D35" i="9"/>
  <c r="D76" i="9"/>
  <c r="D253" i="9"/>
  <c r="D273" i="9"/>
  <c r="D286" i="9"/>
  <c r="D314" i="9"/>
  <c r="D136" i="9"/>
  <c r="D325" i="9"/>
  <c r="D182" i="9"/>
  <c r="D51" i="9"/>
  <c r="D50" i="9"/>
  <c r="D190" i="9"/>
  <c r="D80" i="9"/>
  <c r="D185" i="9"/>
  <c r="D309" i="9"/>
  <c r="D33" i="9"/>
  <c r="D67" i="9"/>
  <c r="D245" i="9"/>
  <c r="D215" i="9"/>
  <c r="D279" i="9"/>
  <c r="D308" i="9"/>
  <c r="D293" i="9"/>
  <c r="D217" i="9"/>
  <c r="D154" i="9"/>
  <c r="D156" i="9"/>
  <c r="D316" i="9"/>
  <c r="D274" i="9"/>
  <c r="D268" i="9"/>
  <c r="D294" i="9"/>
  <c r="D275" i="9"/>
  <c r="D175" i="9"/>
  <c r="D306" i="9"/>
  <c r="D269" i="9"/>
  <c r="D251" i="9"/>
  <c r="D186" i="9"/>
  <c r="D219" i="9"/>
  <c r="D173" i="9"/>
  <c r="D153" i="9"/>
  <c r="D46" i="9"/>
  <c r="D267" i="9"/>
  <c r="D60" i="9"/>
  <c r="D160" i="9"/>
  <c r="D179" i="9"/>
  <c r="D262" i="9"/>
  <c r="D235" i="9"/>
  <c r="D36" i="9"/>
  <c r="D341" i="9"/>
  <c r="D66" i="9"/>
  <c r="D263" i="9"/>
  <c r="D322" i="9"/>
  <c r="D41" i="9"/>
  <c r="D288" i="9"/>
  <c r="D317" i="9"/>
  <c r="D112" i="9"/>
  <c r="D244" i="9"/>
  <c r="D56" i="9"/>
  <c r="D266" i="9"/>
  <c r="D337" i="9"/>
  <c r="D133" i="9"/>
  <c r="D169" i="9"/>
  <c r="D54" i="9"/>
  <c r="D144" i="9"/>
  <c r="D193" i="9"/>
  <c r="D319" i="9"/>
  <c r="D289" i="9"/>
  <c r="D321" i="9"/>
  <c r="D155" i="9"/>
  <c r="D233" i="9"/>
  <c r="D177" i="9"/>
  <c r="D93" i="9"/>
  <c r="D302" i="9"/>
  <c r="D299" i="9"/>
  <c r="D313" i="9"/>
  <c r="D52" i="9"/>
  <c r="D105" i="9"/>
  <c r="D247" i="9"/>
  <c r="D287" i="9"/>
  <c r="D282" i="9"/>
  <c r="D232" i="9"/>
  <c r="D259" i="9"/>
  <c r="D69" i="9"/>
  <c r="D79" i="9"/>
  <c r="D94" i="9"/>
  <c r="D195" i="9"/>
  <c r="D202" i="9"/>
  <c r="D40" i="9"/>
  <c r="D147" i="9"/>
  <c r="D257" i="9"/>
  <c r="D167" i="9"/>
  <c r="D205" i="9"/>
  <c r="D198" i="9"/>
  <c r="D139" i="9"/>
  <c r="D200" i="9"/>
  <c r="D30" i="9"/>
  <c r="D203" i="9"/>
  <c r="D57" i="9"/>
  <c r="D214" i="9"/>
  <c r="D137" i="9"/>
  <c r="D340" i="9"/>
  <c r="D237" i="9"/>
  <c r="D143" i="9"/>
  <c r="D39" i="9"/>
  <c r="D330" i="9"/>
  <c r="D43" i="9"/>
  <c r="D331" i="9"/>
  <c r="D296" i="9"/>
  <c r="D238" i="9"/>
  <c r="D333" i="9"/>
  <c r="D270" i="9"/>
  <c r="D150" i="9"/>
  <c r="D201" i="9"/>
  <c r="D254" i="9"/>
  <c r="D73" i="9"/>
  <c r="D295" i="9"/>
  <c r="D336" i="9"/>
  <c r="D168" i="9"/>
  <c r="D55" i="9"/>
  <c r="D134" i="9"/>
  <c r="D199" i="9"/>
  <c r="D338" i="9"/>
  <c r="D224" i="9"/>
  <c r="D339" i="9"/>
  <c r="D231" i="9"/>
  <c r="D48" i="9"/>
  <c r="D162" i="9"/>
  <c r="D53" i="9"/>
  <c r="D285" i="9"/>
  <c r="D261" i="9"/>
  <c r="D239" i="9"/>
  <c r="D271" i="9"/>
  <c r="D248" i="9"/>
  <c r="D120" i="9"/>
  <c r="D240" i="9"/>
  <c r="D176" i="9"/>
  <c r="D216" i="9"/>
  <c r="D166" i="9"/>
  <c r="D89" i="9"/>
  <c r="D218" i="9"/>
  <c r="D280" i="9"/>
  <c r="D255" i="9"/>
  <c r="D326" i="9"/>
  <c r="D29" i="9"/>
  <c r="D142" i="9"/>
  <c r="D284" i="9"/>
  <c r="D148" i="9"/>
  <c r="D127" i="9"/>
  <c r="D59" i="9"/>
  <c r="D332" i="9"/>
  <c r="D180" i="9"/>
  <c r="D123" i="9"/>
  <c r="D242" i="9"/>
  <c r="A239" i="12"/>
  <c r="A599" i="12"/>
  <c r="A473" i="12"/>
  <c r="A34" i="12"/>
  <c r="A282" i="12"/>
  <c r="A195" i="12"/>
  <c r="A85" i="14"/>
  <c r="A36" i="12"/>
  <c r="A286" i="12"/>
  <c r="A93" i="12"/>
  <c r="A96" i="12"/>
  <c r="A569" i="12"/>
  <c r="A639" i="12"/>
  <c r="A339" i="12"/>
  <c r="A564" i="12"/>
  <c r="A200" i="12"/>
  <c r="A491" i="12"/>
  <c r="A528" i="12"/>
  <c r="A458" i="12"/>
  <c r="A170" i="12"/>
  <c r="A559" i="12"/>
  <c r="A312" i="12"/>
  <c r="A325" i="12"/>
  <c r="A310" i="12"/>
  <c r="A81" i="12"/>
  <c r="A654" i="12"/>
  <c r="A393" i="12"/>
  <c r="A193" i="12"/>
  <c r="A469" i="12"/>
  <c r="A184" i="12"/>
  <c r="A52" i="12"/>
  <c r="A189" i="12"/>
  <c r="A476" i="12"/>
  <c r="A100" i="12"/>
  <c r="A397" i="12"/>
  <c r="A209" i="12"/>
  <c r="A405" i="12"/>
  <c r="A420" i="12"/>
  <c r="A490" i="12"/>
  <c r="A558" i="12"/>
  <c r="A620" i="12"/>
  <c r="A335" i="12"/>
  <c r="A646" i="12"/>
  <c r="A180" i="12"/>
  <c r="A138" i="12"/>
  <c r="A115" i="12"/>
  <c r="A532" i="12"/>
  <c r="A249" i="12"/>
  <c r="A385" i="12"/>
  <c r="A421" i="12"/>
  <c r="A472" i="12"/>
  <c r="A526" i="12"/>
  <c r="A58" i="12"/>
  <c r="A64" i="12"/>
  <c r="A250" i="12"/>
  <c r="A594" i="12"/>
  <c r="A303" i="12"/>
  <c r="A191" i="12"/>
  <c r="A91" i="12"/>
  <c r="A496" i="12"/>
  <c r="A307" i="12"/>
  <c r="A262" i="12"/>
  <c r="A609" i="12"/>
  <c r="A89" i="12"/>
  <c r="A591" i="12"/>
  <c r="A598" i="12"/>
  <c r="A306" i="12"/>
  <c r="A283" i="12"/>
  <c r="A147" i="12"/>
  <c r="A551" i="12"/>
  <c r="A478" i="12"/>
  <c r="A69" i="12"/>
  <c r="A673" i="12"/>
  <c r="A243" i="12"/>
  <c r="A163" i="12"/>
  <c r="A364" i="12"/>
  <c r="A144" i="12"/>
  <c r="A365" i="12"/>
  <c r="A368" i="12"/>
  <c r="A112" i="12"/>
  <c r="A103" i="14"/>
  <c r="D125" i="9"/>
  <c r="D227" i="9"/>
  <c r="A221" i="12"/>
  <c r="A304" i="12"/>
  <c r="A294" i="12"/>
  <c r="A188" i="12"/>
  <c r="A414" i="12"/>
  <c r="A206" i="12"/>
  <c r="A182" i="12"/>
  <c r="A332" i="12"/>
  <c r="A530" i="12"/>
  <c r="A82" i="12"/>
  <c r="A360" i="12"/>
  <c r="A582" i="12"/>
  <c r="A613" i="12"/>
  <c r="A159" i="12"/>
  <c r="A174" i="12"/>
  <c r="A336" i="12"/>
  <c r="A24" i="12"/>
  <c r="A666" i="12"/>
  <c r="A71" i="12"/>
  <c r="A76" i="12"/>
  <c r="A297" i="12"/>
  <c r="A74" i="12"/>
  <c r="A212" i="12"/>
  <c r="A233" i="12"/>
  <c r="A676" i="12"/>
  <c r="A97" i="12"/>
  <c r="A123" i="12"/>
  <c r="A606" i="12"/>
  <c r="A227" i="12"/>
  <c r="A363" i="12"/>
  <c r="A522" i="12"/>
  <c r="A647" i="12"/>
  <c r="A21" i="12"/>
  <c r="A572" i="12"/>
  <c r="A137" i="12"/>
  <c r="A555" i="12"/>
  <c r="A672" i="12"/>
  <c r="A232" i="12"/>
  <c r="A322" i="12"/>
  <c r="A113" i="12"/>
  <c r="A348" i="12"/>
  <c r="A409" i="12"/>
  <c r="A185" i="12"/>
  <c r="A435" i="12"/>
  <c r="A371" i="12"/>
  <c r="A527" i="12"/>
  <c r="A28" i="12"/>
  <c r="A265" i="12"/>
  <c r="A260" i="12"/>
  <c r="A302" i="12"/>
  <c r="A203" i="12"/>
  <c r="A369" i="12"/>
  <c r="A381" i="12"/>
  <c r="A674" i="12"/>
  <c r="A640" i="12"/>
  <c r="A225" i="12"/>
  <c r="A504" i="12"/>
  <c r="A578" i="12"/>
  <c r="A441" i="12"/>
  <c r="A373" i="12"/>
  <c r="A514" i="12"/>
  <c r="A492" i="12"/>
  <c r="A351" i="12"/>
  <c r="A499" i="12"/>
  <c r="A172" i="12"/>
  <c r="A320" i="12"/>
  <c r="A465" i="12"/>
  <c r="A136" i="12"/>
  <c r="A603" i="12"/>
  <c r="A427" i="12"/>
  <c r="A31" i="12"/>
  <c r="A143" i="12"/>
  <c r="A626" i="12"/>
  <c r="A242" i="12"/>
  <c r="A596" i="12"/>
  <c r="A103" i="12"/>
  <c r="A197" i="12"/>
  <c r="A69" i="14"/>
  <c r="A287" i="12"/>
  <c r="A378" i="12"/>
  <c r="A512" i="12"/>
  <c r="A247" i="12"/>
  <c r="A183" i="12"/>
  <c r="A597" i="12"/>
  <c r="A629" i="12"/>
  <c r="A477" i="12"/>
  <c r="A308" i="12"/>
  <c r="A608" i="12"/>
  <c r="A452" i="12"/>
  <c r="A134" i="12"/>
  <c r="A586" i="12"/>
  <c r="A236" i="12"/>
  <c r="A398" i="12"/>
  <c r="A583" i="12"/>
  <c r="A80" i="12"/>
  <c r="A403" i="12"/>
  <c r="A25" i="12"/>
  <c r="A392" i="12"/>
  <c r="A560" i="12"/>
  <c r="A296" i="12"/>
  <c r="A267" i="12"/>
  <c r="A158" i="12"/>
  <c r="A204" i="12"/>
  <c r="A557" i="12"/>
  <c r="A651" i="12"/>
  <c r="A45" i="12"/>
  <c r="A450" i="12"/>
  <c r="A261" i="12"/>
  <c r="A448" i="12"/>
  <c r="A288" i="12"/>
  <c r="A273" i="12"/>
  <c r="A590" i="12"/>
  <c r="A439" i="12"/>
  <c r="A70" i="12"/>
  <c r="A621" i="12"/>
  <c r="A428" i="12"/>
  <c r="A199" i="12"/>
  <c r="A443" i="12"/>
  <c r="A130" i="12"/>
  <c r="A425" i="12"/>
  <c r="A588" i="12"/>
  <c r="A110" i="12"/>
  <c r="A196" i="12"/>
  <c r="A85" i="12"/>
  <c r="A395" i="12"/>
  <c r="A213" i="12"/>
  <c r="A650" i="12"/>
  <c r="A631" i="12"/>
  <c r="A201" i="12"/>
  <c r="A127" i="12"/>
  <c r="A402" i="12"/>
  <c r="A117" i="12"/>
  <c r="A281" i="12"/>
  <c r="A480" i="12"/>
  <c r="A451" i="12"/>
  <c r="A229" i="12"/>
  <c r="A400" i="12"/>
  <c r="A617" i="12"/>
  <c r="A456" i="12"/>
  <c r="A169" i="12"/>
  <c r="A411" i="12"/>
  <c r="A190" i="12"/>
  <c r="A301" i="12"/>
  <c r="A187" i="12"/>
  <c r="A553" i="12"/>
  <c r="A388" i="12"/>
  <c r="A181" i="12"/>
  <c r="A525" i="12"/>
  <c r="A290" i="12"/>
  <c r="A593" i="12"/>
  <c r="A161" i="12"/>
  <c r="A317" i="12"/>
  <c r="A107" i="12"/>
  <c r="A614" i="12"/>
  <c r="A91" i="14"/>
  <c r="D159" i="9"/>
  <c r="D108" i="9"/>
  <c r="D37" i="9"/>
  <c r="D92" i="9"/>
  <c r="A584" i="12"/>
  <c r="A632" i="12"/>
  <c r="A482" i="12"/>
  <c r="A324" i="12"/>
  <c r="A245" i="12"/>
  <c r="A61" i="12"/>
  <c r="A215" i="12"/>
  <c r="A326" i="12"/>
  <c r="A62" i="12"/>
  <c r="A611" i="12"/>
  <c r="A624" i="12"/>
  <c r="A668" i="12"/>
  <c r="A531" i="12"/>
  <c r="A660" i="12"/>
  <c r="A567" i="12"/>
  <c r="A642" i="12"/>
  <c r="A618" i="12"/>
  <c r="A300" i="12"/>
  <c r="A471" i="12"/>
  <c r="A355" i="12"/>
  <c r="A625" i="12"/>
  <c r="A630" i="12"/>
  <c r="A35" i="12"/>
  <c r="A56" i="12"/>
  <c r="A540" i="12"/>
  <c r="A231" i="12"/>
  <c r="A575" i="12"/>
  <c r="A374" i="12"/>
  <c r="A453" i="12"/>
  <c r="A389" i="12"/>
  <c r="A272" i="12"/>
  <c r="A497" i="12"/>
  <c r="A49" i="12"/>
  <c r="A479" i="12"/>
  <c r="A311" i="12"/>
  <c r="A545" i="12"/>
  <c r="A426" i="12"/>
  <c r="A523" i="12"/>
  <c r="A275" i="12"/>
  <c r="A579" i="12"/>
  <c r="A101" i="12"/>
  <c r="A178" i="12"/>
  <c r="A291" i="12"/>
  <c r="A157" i="12"/>
  <c r="A293" i="12"/>
  <c r="A634" i="12"/>
  <c r="A589" i="12"/>
  <c r="A313" i="12"/>
  <c r="A252" i="12"/>
  <c r="A484" i="12"/>
  <c r="A73" i="12"/>
  <c r="A333" i="12"/>
  <c r="A386" i="12"/>
  <c r="A305" i="12"/>
  <c r="A494" i="12"/>
  <c r="A67" i="12"/>
  <c r="A274" i="12"/>
  <c r="A264" i="12"/>
  <c r="A444" i="12"/>
  <c r="A75" i="12"/>
  <c r="A72" i="12"/>
  <c r="A315" i="12"/>
  <c r="A338" i="12"/>
  <c r="A248" i="12"/>
  <c r="A546" i="12"/>
  <c r="A641" i="12"/>
  <c r="A498" i="12"/>
  <c r="A167" i="12"/>
  <c r="A483" i="12"/>
  <c r="A226" i="12"/>
  <c r="A615" i="12"/>
  <c r="A505" i="12"/>
  <c r="A616" i="12"/>
  <c r="A665" i="12"/>
  <c r="A623" i="12"/>
  <c r="A470" i="12"/>
  <c r="A341" i="12"/>
  <c r="A566" i="12"/>
  <c r="A156" i="12"/>
  <c r="A436" i="12"/>
  <c r="A595" i="12"/>
  <c r="A152" i="12"/>
  <c r="A529" i="12"/>
  <c r="A220" i="12"/>
  <c r="A295" i="12"/>
  <c r="A119" i="12"/>
  <c r="A153" i="12"/>
  <c r="A175" i="12"/>
  <c r="A208" i="12"/>
  <c r="A366" i="12"/>
  <c r="A619" i="12"/>
  <c r="A515" i="12"/>
  <c r="A669" i="12"/>
  <c r="A543" i="12"/>
  <c r="A135" i="12"/>
  <c r="A26" i="12"/>
  <c r="A342" i="12"/>
  <c r="A289" i="12"/>
  <c r="A622" i="12"/>
  <c r="A92" i="12"/>
  <c r="A234" i="12"/>
  <c r="A429" i="12"/>
  <c r="A32" i="12"/>
  <c r="A416" i="12"/>
  <c r="A570" i="12"/>
  <c r="A423" i="12"/>
  <c r="A565" i="12"/>
  <c r="A48" i="12"/>
  <c r="A30" i="12"/>
  <c r="A340" i="12"/>
  <c r="A538" i="12"/>
  <c r="A481" i="12"/>
  <c r="A328" i="12"/>
  <c r="A330" i="12"/>
  <c r="G22" i="14"/>
  <c r="F22" i="14"/>
  <c r="F65" i="14"/>
  <c r="G65" i="14"/>
  <c r="F111" i="14"/>
  <c r="G111" i="14"/>
  <c r="G76" i="14"/>
  <c r="F76" i="14"/>
  <c r="G48" i="14"/>
  <c r="F48" i="14"/>
  <c r="AH26" i="12"/>
  <c r="AA24" i="12"/>
  <c r="AC20" i="12"/>
  <c r="AI20" i="12" s="1"/>
  <c r="AI22" i="12"/>
  <c r="AG22" i="12"/>
  <c r="G52" i="14"/>
  <c r="F52" i="14"/>
  <c r="G38" i="14"/>
  <c r="F38" i="14"/>
  <c r="F43" i="14"/>
  <c r="G43" i="14"/>
  <c r="G63" i="14"/>
  <c r="F63" i="14"/>
  <c r="AJ26" i="12"/>
  <c r="AE24" i="12"/>
  <c r="F70" i="14"/>
  <c r="G70" i="14"/>
  <c r="G108" i="14"/>
  <c r="F108" i="14"/>
  <c r="G96" i="14"/>
  <c r="F96" i="14"/>
  <c r="G68" i="14"/>
  <c r="F68" i="14"/>
  <c r="F32" i="14"/>
  <c r="G32" i="14"/>
  <c r="F28" i="14"/>
  <c r="G28" i="14"/>
  <c r="F24" i="14"/>
  <c r="G24" i="14"/>
  <c r="AK20" i="9" l="1"/>
  <c r="AN22" i="9"/>
  <c r="AN20" i="9" s="1"/>
  <c r="AP20" i="9"/>
  <c r="AJ20" i="9"/>
  <c r="AI20" i="9"/>
  <c r="AO20" i="9"/>
  <c r="AW115" i="9"/>
  <c r="AV115" i="9"/>
  <c r="AU109" i="9"/>
  <c r="AU103" i="9"/>
  <c r="AA22" i="12"/>
  <c r="AH24" i="12"/>
  <c r="AG20" i="12"/>
  <c r="AK20" i="12" s="1"/>
  <c r="AK22" i="12"/>
  <c r="AJ24" i="12"/>
  <c r="AE22" i="12"/>
  <c r="AV22" i="9" l="1"/>
  <c r="AW113" i="9"/>
  <c r="AV113" i="9"/>
  <c r="AU99" i="9"/>
  <c r="AE20" i="12"/>
  <c r="AJ20" i="12" s="1"/>
  <c r="AJ22" i="12"/>
  <c r="AA20" i="12"/>
  <c r="AH20" i="12" s="1"/>
  <c r="AH22" i="12"/>
  <c r="AV109" i="9" l="1"/>
  <c r="AW109" i="9"/>
  <c r="AU97" i="9"/>
  <c r="AV103" i="9" l="1"/>
  <c r="AW103" i="9"/>
  <c r="AU92" i="9"/>
  <c r="AU20" i="9"/>
  <c r="AW99" i="9" l="1"/>
  <c r="AV99" i="9"/>
  <c r="AW97" i="9" l="1"/>
  <c r="AV97" i="9"/>
  <c r="AV92" i="9" l="1"/>
  <c r="AW92" i="9"/>
  <c r="AW20" i="9"/>
  <c r="AV20" i="9" l="1"/>
  <c r="AX92" i="9"/>
  <c r="AX97" i="9"/>
  <c r="AX99" i="9"/>
  <c r="AX103" i="9"/>
  <c r="AX117" i="9" l="1"/>
  <c r="AX115" i="9" l="1"/>
  <c r="AX113" i="9" l="1"/>
  <c r="AX109" i="9" l="1"/>
  <c r="AX20" i="9"/>
  <c r="S166" i="9"/>
  <c r="S164" i="9" s="1"/>
  <c r="S128" i="9" s="1"/>
  <c r="S20" i="9" s="1"/>
</calcChain>
</file>

<file path=xl/comments1.xml><?xml version="1.0" encoding="utf-8"?>
<comments xmlns="http://schemas.openxmlformats.org/spreadsheetml/2006/main">
  <authors>
    <author>Fibl</author>
  </authors>
  <commentList>
    <comment ref="S460" authorId="0" shapeId="0">
      <text>
        <r>
          <rPr>
            <b/>
            <sz val="8"/>
            <color indexed="81"/>
            <rFont val="Tahoma"/>
            <family val="2"/>
          </rPr>
          <t>Fibl:</t>
        </r>
        <r>
          <rPr>
            <sz val="8"/>
            <color indexed="81"/>
            <rFont val="Tahoma"/>
            <family val="2"/>
          </rPr>
          <t xml:space="preserve">
Zu "Other"</t>
        </r>
      </text>
    </comment>
  </commentList>
</comments>
</file>

<file path=xl/sharedStrings.xml><?xml version="1.0" encoding="utf-8"?>
<sst xmlns="http://schemas.openxmlformats.org/spreadsheetml/2006/main" count="5319" uniqueCount="3133">
  <si>
    <t>Land used permanently (for five years or more) to grow herbaceous forage crops, through cultivation (sown) or naturally (self-seeded) and that is not included in the crop rotation on the holding.The land can be used for grazing or mowed for silage, hay or</t>
  </si>
  <si>
    <t>Permanent grassland, no details</t>
  </si>
  <si>
    <t>Praderas permanentes/ pastos, sin detalle</t>
  </si>
  <si>
    <t>Pastures and meadows</t>
  </si>
  <si>
    <t>Pastos y praderas (excluidos pastos duros)</t>
  </si>
  <si>
    <t>Medicinal and aromatic plants, permanent, other</t>
  </si>
  <si>
    <t>    Otras plantas medicinales y aromáticas permanentes</t>
  </si>
  <si>
    <t xml:space="preserve">    Other medicinal &amp; aromatic permanent plants</t>
  </si>
  <si>
    <t>Nurseries</t>
  </si>
  <si>
    <t>Viveros</t>
  </si>
  <si>
    <t>Other permanent crops</t>
  </si>
  <si>
    <t>Otros cultivos permanentes</t>
  </si>
  <si>
    <t>Other permanent crops, no details</t>
  </si>
  <si>
    <t>Hibiscus</t>
  </si>
  <si>
    <t xml:space="preserve">    Hibiscus</t>
  </si>
  <si>
    <t>Neem</t>
  </si>
  <si>
    <t xml:space="preserve">    Neem</t>
  </si>
  <si>
    <t>Oil palm</t>
  </si>
  <si>
    <t xml:space="preserve">     Aceite de palma</t>
  </si>
  <si>
    <t xml:space="preserve">    Oil palm</t>
  </si>
  <si>
    <t>Palmito</t>
  </si>
  <si>
    <t xml:space="preserve">     Palmito</t>
  </si>
  <si>
    <t xml:space="preserve">    Palmito</t>
  </si>
  <si>
    <t>Rubber</t>
  </si>
  <si>
    <t xml:space="preserve">     Caucho</t>
  </si>
  <si>
    <t xml:space="preserve">    Rubber</t>
  </si>
  <si>
    <t>Acacia senegalensis</t>
  </si>
  <si>
    <t xml:space="preserve">    Acacia senegalensis</t>
  </si>
  <si>
    <t>Sugar palm</t>
  </si>
  <si>
    <t xml:space="preserve">    Sugar palm</t>
  </si>
  <si>
    <t>Trees for maple syrup</t>
  </si>
  <si>
    <t xml:space="preserve">    Trees for maple syrup</t>
  </si>
  <si>
    <t>&lt;Other permanent crops, new and important&gt;</t>
  </si>
  <si>
    <t xml:space="preserve">   &lt;Otros cultivos permanentes, nuevo e importante&gt;</t>
  </si>
  <si>
    <t xml:space="preserve">   &lt;Other permanent crops, new and important&gt;</t>
  </si>
  <si>
    <t>Other other permanent crops</t>
  </si>
  <si>
    <t>Other permanent crops, other</t>
  </si>
  <si>
    <t xml:space="preserve">    Other other permanent crops</t>
  </si>
  <si>
    <t>Medicinal plants, permanent, other</t>
  </si>
  <si>
    <t>        Otras plantas medicinales permanentes</t>
  </si>
  <si>
    <t xml:space="preserve">        Other permanent medicinal plants</t>
  </si>
  <si>
    <t>&lt;Permanent medicinal and araomatic plants, new and important&gt;</t>
  </si>
  <si>
    <t>   &lt;Plantas medicinales y aromáticas, permanentes, nuevas e importantes&gt;</t>
  </si>
  <si>
    <t>Feedstuffs, no details</t>
  </si>
  <si>
    <t>Oil-cakes and -shred, no details</t>
  </si>
  <si>
    <t>Other preparations used in animal feeding, no details</t>
  </si>
  <si>
    <t/>
  </si>
  <si>
    <t xml:space="preserve">                &lt;nuevos cultivos importantes&gt;</t>
  </si>
  <si>
    <t xml:space="preserve">                &lt;important new crop&gt;</t>
  </si>
  <si>
    <t>Other wheat</t>
  </si>
  <si>
    <t>Wheat, other</t>
  </si>
  <si>
    <t xml:space="preserve">                Otros trigos</t>
  </si>
  <si>
    <t xml:space="preserve">                Other wheat</t>
  </si>
  <si>
    <t>Medicinal &amp; aromatic plants</t>
  </si>
  <si>
    <t>Medicinal and aromatic plants, wild</t>
  </si>
  <si>
    <t>Plantas medicinales y aromáticas, silvestres</t>
  </si>
  <si>
    <t xml:space="preserve">    Medicinal &amp; aromatic plants, wild</t>
  </si>
  <si>
    <t>Medicinal &amp; aromatic plants, no details</t>
  </si>
  <si>
    <t>Medicinal and aromatic plants, wild, no details</t>
  </si>
  <si>
    <t>Rosemary</t>
  </si>
  <si>
    <t>Rosemary, wild</t>
  </si>
  <si>
    <t xml:space="preserve">    Romero</t>
  </si>
  <si>
    <t xml:space="preserve">        Rosemary</t>
  </si>
  <si>
    <t>Lemongrass</t>
  </si>
  <si>
    <t>Lemongrass, wild</t>
  </si>
  <si>
    <t xml:space="preserve">        Lemongrass</t>
  </si>
  <si>
    <t>Tilia leaves</t>
  </si>
  <si>
    <t>Tilia leaves, wild</t>
  </si>
  <si>
    <t xml:space="preserve">    Hojas de Tilo</t>
  </si>
  <si>
    <t xml:space="preserve">        Tilia leaves</t>
  </si>
  <si>
    <t>Buchu</t>
  </si>
  <si>
    <t xml:space="preserve">    Buchu</t>
  </si>
  <si>
    <t xml:space="preserve">        Buchu</t>
  </si>
  <si>
    <t>Devil's claw</t>
  </si>
  <si>
    <t>AMI xyz</t>
  </si>
  <si>
    <t xml:space="preserve">Other cereals, not elsewhere classified (n.e.c), sown in pure crops, harvested dry for grain, incl. canary seed (Phalaris canariensis L.).
</t>
  </si>
  <si>
    <t>Rice</t>
  </si>
  <si>
    <t xml:space="preserve">    Arroz</t>
  </si>
  <si>
    <t xml:space="preserve">    Rice</t>
  </si>
  <si>
    <t xml:space="preserve">Oryza sativa L. </t>
  </si>
  <si>
    <t>Protein crops</t>
  </si>
  <si>
    <t>Leguminosas secas y proteaginosas para la producción de grano</t>
  </si>
  <si>
    <t>© FiBL &amp; IFOAM, July 2011</t>
  </si>
  <si>
    <t>Research Institute of Organic Agriculture FiBL, Ackerstrasse, 5070 Frick, Switzerland, www.fibl.org</t>
  </si>
  <si>
    <t>Table 4: Information on organic livestock and organic livestock products; organic aquaculture</t>
  </si>
  <si>
    <t>International Federation of Organic Agriculture Movements IFOAM, Charles-de-Gaulle-Str. 5, 53113  Bonn, Germany, www.ifoam.org</t>
  </si>
  <si>
    <t xml:space="preserve">    Potatoes</t>
  </si>
  <si>
    <t>Oils and fats, other</t>
  </si>
  <si>
    <t xml:space="preserve">    Other oils and fats</t>
  </si>
  <si>
    <t>For values (imports, exports, domestic market) please specify currency here, e.g. EUR</t>
  </si>
  <si>
    <t>Poultry meat</t>
  </si>
  <si>
    <t>Meat, equidae</t>
  </si>
  <si>
    <t>Drinking Milk</t>
  </si>
  <si>
    <t>Livestock products, other</t>
  </si>
  <si>
    <t>Livestock products, other, no details</t>
  </si>
  <si>
    <t xml:space="preserve">       Other cream products</t>
  </si>
  <si>
    <t xml:space="preserve">       Other yoghurt</t>
  </si>
  <si>
    <t xml:space="preserve">      Oats</t>
  </si>
  <si>
    <t xml:space="preserve">      Wheat</t>
  </si>
  <si>
    <t xml:space="preserve">      Root crops, no details</t>
  </si>
  <si>
    <t xml:space="preserve">     Alcoholic drinks, other</t>
  </si>
  <si>
    <t xml:space="preserve">    Chocolate and sugar confectionery (sweets)</t>
  </si>
  <si>
    <t>Z2011</t>
  </si>
  <si>
    <t>R1103</t>
  </si>
  <si>
    <t xml:space="preserve">   Other milk and dairy products</t>
  </si>
  <si>
    <t>Milk and dairy products, other</t>
  </si>
  <si>
    <t>Crops sown and harvested mainly for their protein content.</t>
  </si>
  <si>
    <t>Protein crops, no details</t>
  </si>
  <si>
    <t>Beans, field</t>
  </si>
  <si>
    <t xml:space="preserve">    Garbanzos</t>
  </si>
  <si>
    <t xml:space="preserve">    Horse beans</t>
  </si>
  <si>
    <t>Vicia faba L. ssp. faba var. equina Pers. and var. minuta (Alef.) Mansf</t>
  </si>
  <si>
    <t>Edible beans</t>
  </si>
  <si>
    <t>Beans, edible</t>
  </si>
  <si>
    <t xml:space="preserve">    Beans</t>
  </si>
  <si>
    <t>Seeds of Phaseolus spp. or Vigna spp.</t>
  </si>
  <si>
    <t>Chick peas</t>
  </si>
  <si>
    <t xml:space="preserve">    Chick peas</t>
  </si>
  <si>
    <t>Cicer arietinum L.</t>
  </si>
  <si>
    <t>Peas, field</t>
  </si>
  <si>
    <t xml:space="preserve">    Habas</t>
  </si>
  <si>
    <t xml:space="preserve">    Peas</t>
  </si>
  <si>
    <t>Pisum spp.</t>
  </si>
  <si>
    <t>Lentils</t>
  </si>
  <si>
    <t xml:space="preserve">    Lentils</t>
  </si>
  <si>
    <t>Lens culinaris a.o. Medik.</t>
  </si>
  <si>
    <t>Lupine</t>
  </si>
  <si>
    <t xml:space="preserve">    Lentejas</t>
  </si>
  <si>
    <t xml:space="preserve">    Lupine</t>
  </si>
  <si>
    <t>&lt;Medicinal and aromatic plants,new and important&gt;</t>
  </si>
  <si>
    <t xml:space="preserve">       &lt;Medicinal and aromatic plants,new and important&gt;</t>
  </si>
  <si>
    <t>Other medicinal &amp; aromatic plants</t>
  </si>
  <si>
    <t>Medicinal and aromatic plants, wild, other</t>
  </si>
  <si>
    <t xml:space="preserve">    Terrestial snails</t>
  </si>
  <si>
    <t>Aquaculture, animals, no details</t>
  </si>
  <si>
    <t xml:space="preserve">     Nuts</t>
  </si>
  <si>
    <t xml:space="preserve">     Fruit pulps and purees</t>
  </si>
  <si>
    <t>Fruit, berries and nuts, prepared and preserved, no details</t>
  </si>
  <si>
    <t>Fruit, berries and nuts, prepared and preserved, other</t>
  </si>
  <si>
    <t xml:space="preserve">     Other processed fruits, including berries and nuts</t>
  </si>
  <si>
    <t>Fruit or nut puree, compote, pulp</t>
  </si>
  <si>
    <t>Tobacco products</t>
  </si>
  <si>
    <t>Non food products, no details</t>
  </si>
  <si>
    <t>Non food products</t>
  </si>
  <si>
    <t xml:space="preserve">     Delicatessen</t>
  </si>
  <si>
    <t xml:space="preserve">      Vinegars</t>
  </si>
  <si>
    <t>Por favor, no se preocupe si no tiene toda la información - sabemos que en muchos países no está disponible toda la información.</t>
  </si>
  <si>
    <t>&gt; Please note: Coloured fields cannot be filled in; these cells are protected.</t>
  </si>
  <si>
    <t>Clasificación</t>
  </si>
  <si>
    <t>Feedstuffs</t>
  </si>
  <si>
    <t>Rape cake</t>
  </si>
  <si>
    <t>Soy cake</t>
  </si>
  <si>
    <t>Soy shred</t>
  </si>
  <si>
    <t xml:space="preserve">       Other milk drinks</t>
  </si>
  <si>
    <t xml:space="preserve">    Oveja, hembras reproductoras</t>
  </si>
  <si>
    <t xml:space="preserve">    Sheep, for fattening</t>
  </si>
  <si>
    <t xml:space="preserve">    Other sheep</t>
  </si>
  <si>
    <t xml:space="preserve">    Otras ovejas</t>
  </si>
  <si>
    <t>Goats</t>
  </si>
  <si>
    <t>Cabras</t>
  </si>
  <si>
    <t xml:space="preserve">    Goats, breeding females</t>
  </si>
  <si>
    <t xml:space="preserve">    Cabras, hembras reproductoras</t>
  </si>
  <si>
    <t xml:space="preserve">    Other goats</t>
  </si>
  <si>
    <t xml:space="preserve">    Otras cabras</t>
  </si>
  <si>
    <t>Poultry</t>
  </si>
  <si>
    <t>Aves de corral</t>
  </si>
  <si>
    <t xml:space="preserve">    Broilers</t>
  </si>
  <si>
    <t xml:space="preserve">    Pollos de engorde</t>
  </si>
  <si>
    <t xml:space="preserve">    Laying hens</t>
  </si>
  <si>
    <t xml:space="preserve">    Gallinas ponedoras</t>
  </si>
  <si>
    <t>Equidae</t>
  </si>
  <si>
    <t>Équidos</t>
  </si>
  <si>
    <t>Rabbits</t>
  </si>
  <si>
    <t>Conejos</t>
  </si>
  <si>
    <t xml:space="preserve">    Breeding females</t>
  </si>
  <si>
    <t xml:space="preserve">    Hembras reproductoras</t>
  </si>
  <si>
    <t>Bees, in number of hives</t>
  </si>
  <si>
    <t>Abejas, en número de colmenas</t>
  </si>
  <si>
    <t>Other livestock</t>
  </si>
  <si>
    <t>Otro ganado</t>
  </si>
  <si>
    <t xml:space="preserve">   Trouts</t>
  </si>
  <si>
    <t xml:space="preserve">   Rainbow trouts</t>
  </si>
  <si>
    <t xml:space="preserve">   Salmon</t>
  </si>
  <si>
    <t xml:space="preserve">   Mussels</t>
  </si>
  <si>
    <t xml:space="preserve">   Oysters</t>
  </si>
  <si>
    <t xml:space="preserve">   Sturgeon</t>
  </si>
  <si>
    <t xml:space="preserve">   Sea bass</t>
  </si>
  <si>
    <t xml:space="preserve">    Other</t>
  </si>
  <si>
    <t>cZeitram</t>
  </si>
  <si>
    <t>Ea26</t>
  </si>
  <si>
    <t>Ec26</t>
  </si>
  <si>
    <t>E726</t>
  </si>
  <si>
    <t>Eb26</t>
  </si>
  <si>
    <t>hl</t>
  </si>
  <si>
    <t>Mio €</t>
  </si>
  <si>
    <t>General retail sales [t]</t>
  </si>
  <si>
    <t>Milk and dairy products</t>
  </si>
  <si>
    <t xml:space="preserve">    Milk</t>
  </si>
  <si>
    <t xml:space="preserve">       Fresh milk</t>
  </si>
  <si>
    <t xml:space="preserve">       UHT milk</t>
  </si>
  <si>
    <t xml:space="preserve">       Whole milk</t>
  </si>
  <si>
    <t xml:space="preserve">       Fat reduced milk</t>
  </si>
  <si>
    <t xml:space="preserve">       Skimmed milk</t>
  </si>
  <si>
    <t xml:space="preserve">       &lt;important new product, please enter&gt;</t>
  </si>
  <si>
    <t xml:space="preserve">       Other milk</t>
  </si>
  <si>
    <t xml:space="preserve">   Cheese</t>
  </si>
  <si>
    <t xml:space="preserve">       Hard cheese</t>
  </si>
  <si>
    <t xml:space="preserve">       Semi-soft cheese</t>
  </si>
  <si>
    <t>Cheese, soft, no details</t>
  </si>
  <si>
    <t xml:space="preserve">       Soft cheese</t>
  </si>
  <si>
    <t xml:space="preserve">       Cream cheese</t>
  </si>
  <si>
    <t xml:space="preserve">       Curd cheese</t>
  </si>
  <si>
    <t xml:space="preserve">      Other cheese</t>
  </si>
  <si>
    <t xml:space="preserve">   Milk drinks</t>
  </si>
  <si>
    <t xml:space="preserve">       Butter milk/kefir/whey</t>
  </si>
  <si>
    <t xml:space="preserve">       Soy milk</t>
  </si>
  <si>
    <t xml:space="preserve">   Yoghurts</t>
  </si>
  <si>
    <t xml:space="preserve">       Yoghurt drinks</t>
  </si>
  <si>
    <t xml:space="preserve">    Cereales, No incluye arroz</t>
  </si>
  <si>
    <t xml:space="preserve">    Cereals, excluding rice</t>
  </si>
  <si>
    <t>All cereals harvested dry for grain, regardless of the use, shall be recorded here (including those used for renewable energy production), excluding the rice.</t>
  </si>
  <si>
    <t>Wheat</t>
  </si>
  <si>
    <t xml:space="preserve">        Trigo</t>
  </si>
  <si>
    <t xml:space="preserve">        Wheat</t>
  </si>
  <si>
    <t>Wheat, no details</t>
  </si>
  <si>
    <t>Wheat, durum</t>
  </si>
  <si>
    <t xml:space="preserve">            Trigo duro</t>
  </si>
  <si>
    <t xml:space="preserve">            Durum wheat</t>
  </si>
  <si>
    <t>Triticum durum Desf.</t>
  </si>
  <si>
    <t>Soft wheat</t>
  </si>
  <si>
    <t>Wheat, soft</t>
  </si>
  <si>
    <t xml:space="preserve">            Trigo común y espelta </t>
  </si>
  <si>
    <t xml:space="preserve">            Common wheat and spelt</t>
  </si>
  <si>
    <t>Triticum aestivum L. emend. Fiori et Paol., Triticum spelta L. and Triticum monococcum L.</t>
  </si>
  <si>
    <t xml:space="preserve">        &lt;nuevos cultivos importantes&gt;</t>
  </si>
  <si>
    <t xml:space="preserve">        &lt;important new crop&gt;</t>
  </si>
  <si>
    <t>Cereals, other</t>
  </si>
  <si>
    <t xml:space="preserve">        Otros cereales</t>
  </si>
  <si>
    <t xml:space="preserve">        Other cereals, n.e.c.</t>
  </si>
  <si>
    <t>AMI test</t>
  </si>
  <si>
    <t>Vetches</t>
  </si>
  <si>
    <t>Tierra agrícola organica total [ha]</t>
  </si>
  <si>
    <t>Bovine animals, no details</t>
  </si>
  <si>
    <t>Calves for slaughter</t>
  </si>
  <si>
    <t>Dairy cows</t>
  </si>
  <si>
    <t>Pigs, no details</t>
  </si>
  <si>
    <t>Fattening pigs</t>
  </si>
  <si>
    <t>Breeding sows</t>
  </si>
  <si>
    <t>Sheep, no details</t>
  </si>
  <si>
    <t>Sheep, breeding females</t>
  </si>
  <si>
    <t>Goats, no details</t>
  </si>
  <si>
    <t>Goats, breeding females</t>
  </si>
  <si>
    <t>Poultry, no details</t>
  </si>
  <si>
    <t>Broilers</t>
  </si>
  <si>
    <t>Laying hens</t>
  </si>
  <si>
    <t>Equidae, no details</t>
  </si>
  <si>
    <t>Rabbits, no details</t>
  </si>
  <si>
    <t>Trouts</t>
  </si>
  <si>
    <t>Rainbow trouts</t>
  </si>
  <si>
    <t>Carps</t>
  </si>
  <si>
    <t>Salmon</t>
  </si>
  <si>
    <t>Mussels</t>
  </si>
  <si>
    <t>Oysters</t>
  </si>
  <si>
    <t>Sturgeon</t>
  </si>
  <si>
    <t>Sea bass</t>
  </si>
  <si>
    <t>Poultry, other</t>
  </si>
  <si>
    <t xml:space="preserve">    Unutilized land (fallow land, not part of crop rotation)</t>
  </si>
  <si>
    <t>Fallow land, crop rotation</t>
  </si>
  <si>
    <t xml:space="preserve">    Barbecho como parte de la rotación de cultivos</t>
  </si>
  <si>
    <t xml:space="preserve">    Fallow land as part of crop rotation</t>
  </si>
  <si>
    <t xml:space="preserve">All arable land included in the crop rotation system, whether worked or not, but with no intention to produce a harvest for the duration of a crop year. he essential characteristic of fallow land is that it is left to recover, normally for the whole of a </t>
  </si>
  <si>
    <t>&lt;Aquaculture, new and important&gt;</t>
  </si>
  <si>
    <t xml:space="preserve">      &lt;Otras, nueva e importante&gt;</t>
  </si>
  <si>
    <t xml:space="preserve">   &lt;Other, new and important&gt;</t>
  </si>
  <si>
    <t>Other agricultural land, other</t>
  </si>
  <si>
    <r>
      <t xml:space="preserve">By sales channel: </t>
    </r>
    <r>
      <rPr>
        <sz val="11"/>
        <color indexed="8"/>
        <rFont val="Calibri"/>
        <family val="2"/>
      </rPr>
      <t>Other sales channels = box schemes, bakeries, butchers,</t>
    </r>
    <r>
      <rPr>
        <sz val="11"/>
        <color indexed="56"/>
        <rFont val="Calibri"/>
        <family val="2"/>
      </rPr>
      <t xml:space="preserve"> health food shops,</t>
    </r>
    <r>
      <rPr>
        <sz val="11"/>
        <color indexed="8"/>
        <rFont val="Calibri"/>
        <family val="2"/>
      </rPr>
      <t xml:space="preserve"> online-shops, filling stations, others</t>
    </r>
  </si>
  <si>
    <t>Meat, poultry</t>
  </si>
  <si>
    <t>Mate, tea</t>
  </si>
  <si>
    <t>Wild collection</t>
  </si>
  <si>
    <t>Recolección silvestre</t>
  </si>
  <si>
    <t>Wild collection, no details</t>
  </si>
  <si>
    <t>Seaweed</t>
  </si>
  <si>
    <t>Alga marina</t>
  </si>
  <si>
    <t xml:space="preserve">    Seaweed</t>
  </si>
  <si>
    <t>Forest honey</t>
  </si>
  <si>
    <t xml:space="preserve">Miel del bosque </t>
  </si>
  <si>
    <t xml:space="preserve">    Forest honey</t>
  </si>
  <si>
    <t>Berries, wild</t>
  </si>
  <si>
    <t xml:space="preserve">    Berries, wild</t>
  </si>
  <si>
    <t>Berries, wild, no details</t>
  </si>
  <si>
    <t>Blackberries, wild</t>
  </si>
  <si>
    <t xml:space="preserve">        Zarzamoras, silvestre</t>
  </si>
  <si>
    <t xml:space="preserve">        Blackberries, wild</t>
  </si>
  <si>
    <t>yAnimals</t>
  </si>
  <si>
    <t>qqAnimals</t>
  </si>
  <si>
    <t>%Animals</t>
  </si>
  <si>
    <t>Test</t>
  </si>
  <si>
    <t>yApi</t>
  </si>
  <si>
    <t>%Api</t>
  </si>
  <si>
    <t>qApi</t>
  </si>
  <si>
    <t>qqApi</t>
  </si>
  <si>
    <t>yForest</t>
  </si>
  <si>
    <t>%Forest</t>
  </si>
  <si>
    <t>qForest</t>
  </si>
  <si>
    <t>qqForest</t>
  </si>
  <si>
    <t>yGrazing</t>
  </si>
  <si>
    <t>%Grazing</t>
  </si>
  <si>
    <t>qGrazing</t>
  </si>
  <si>
    <t>qqGrazing</t>
  </si>
  <si>
    <t>yProducers</t>
  </si>
  <si>
    <t>%Producers</t>
  </si>
  <si>
    <t>qProducers</t>
  </si>
  <si>
    <t>qqProducers</t>
  </si>
  <si>
    <t>Sample</t>
  </si>
  <si>
    <t>£</t>
  </si>
  <si>
    <t>BLE/AMI</t>
  </si>
  <si>
    <t xml:space="preserve">Federal Agency for Agriculture and Food and Agricultural Market Information Company </t>
  </si>
  <si>
    <t>AMI</t>
  </si>
  <si>
    <t>Todas las tierras AGRÍCOLAS orgánicas (totalmente convertida y en conversión)</t>
  </si>
  <si>
    <t xml:space="preserve">Tierras AGRÍCOLAS totalmente convertidas </t>
  </si>
  <si>
    <t>Tierras AGRÍCOLAS en conversión</t>
  </si>
  <si>
    <t xml:space="preserve">   &lt;Permanent medicinal and araomatic plants, new and important&gt;</t>
  </si>
  <si>
    <t>Other medicinal &amp; aromatic permanent plants</t>
  </si>
  <si>
    <t>Blueberries, wild</t>
  </si>
  <si>
    <t xml:space="preserve">        Arándanos, silvestre</t>
  </si>
  <si>
    <t xml:space="preserve">        Blueberries, wild</t>
  </si>
  <si>
    <t>Buckthorn, wild</t>
  </si>
  <si>
    <t xml:space="preserve">        Espino cerval, silvestre</t>
  </si>
  <si>
    <t xml:space="preserve">        Buckthorn, wild</t>
  </si>
  <si>
    <t>Hawthorn, wild</t>
  </si>
  <si>
    <t xml:space="preserve">        Espino, silvestre</t>
  </si>
  <si>
    <t xml:space="preserve">        Hawthorn, wild</t>
  </si>
  <si>
    <t>Strawberries, wild</t>
  </si>
  <si>
    <t xml:space="preserve">        Fresas, silvestres</t>
  </si>
  <si>
    <t xml:space="preserve">        Strawberries, wild</t>
  </si>
  <si>
    <t>&lt;Wild berries, new and important&gt;</t>
  </si>
  <si>
    <t xml:space="preserve">       &lt;Frutillas silvestres, nueva e importante&gt;</t>
  </si>
  <si>
    <t xml:space="preserve">       &lt;Wild berries, new and important&gt;</t>
  </si>
  <si>
    <t>Other berries, wild</t>
  </si>
  <si>
    <t>Berries, wild, other</t>
  </si>
  <si>
    <t xml:space="preserve">        Other berries, wild</t>
  </si>
  <si>
    <t>Fruit, wild</t>
  </si>
  <si>
    <t>Frutos, silvestres</t>
  </si>
  <si>
    <t xml:space="preserve">    Fruit, wild</t>
  </si>
  <si>
    <t>Fruit, wild, no details</t>
  </si>
  <si>
    <t>Cornel, wild</t>
  </si>
  <si>
    <t xml:space="preserve">    Cornel, silvestre</t>
  </si>
  <si>
    <t xml:space="preserve">        Cornel, wild</t>
  </si>
  <si>
    <t>Dates, wild</t>
  </si>
  <si>
    <t xml:space="preserve">    Dátil, silvestre </t>
  </si>
  <si>
    <t xml:space="preserve">        Dates, wild</t>
  </si>
  <si>
    <t>Figs, wild</t>
  </si>
  <si>
    <t xml:space="preserve">    Higos, silvestre</t>
  </si>
  <si>
    <t xml:space="preserve">        Figs, wild</t>
  </si>
  <si>
    <t>Jelly fig, wild</t>
  </si>
  <si>
    <t>Jelly figs, wild</t>
  </si>
  <si>
    <t xml:space="preserve">        Jelly fig, wild</t>
  </si>
  <si>
    <t>Rose hips, wild</t>
  </si>
  <si>
    <t xml:space="preserve">    Escaramujo, silvestre</t>
  </si>
  <si>
    <t xml:space="preserve">        Rose hips, wild</t>
  </si>
  <si>
    <t>Apples, wild</t>
  </si>
  <si>
    <t xml:space="preserve">    Manzanas, silvestre</t>
  </si>
  <si>
    <t xml:space="preserve">        Apples, wild</t>
  </si>
  <si>
    <t>Grapes, wild</t>
  </si>
  <si>
    <t xml:space="preserve">    Uvas, silvestre</t>
  </si>
  <si>
    <t xml:space="preserve">        Grapes, wild</t>
  </si>
  <si>
    <t>Pomegranate, wild</t>
  </si>
  <si>
    <t xml:space="preserve">    Granada, silvestre</t>
  </si>
  <si>
    <t xml:space="preserve">        Pomegranate, wild</t>
  </si>
  <si>
    <t>Opuntia, wild</t>
  </si>
  <si>
    <t xml:space="preserve">    Opuntia, silvestre</t>
  </si>
  <si>
    <t xml:space="preserve">        Opuntia, wild</t>
  </si>
  <si>
    <t>&lt;Wild fruit new and important&gt;</t>
  </si>
  <si>
    <t xml:space="preserve">       &lt;Wild fruit new and important&gt;</t>
  </si>
  <si>
    <t>Other wild fruit</t>
  </si>
  <si>
    <t>Fruit, wild, other</t>
  </si>
  <si>
    <t xml:space="preserve">    Otras frutas silvestres</t>
  </si>
  <si>
    <t xml:space="preserve">        Other wild fruit</t>
  </si>
  <si>
    <t>Other food products and product groups, other</t>
  </si>
  <si>
    <t>Beverages, no details</t>
  </si>
  <si>
    <t>Non-alcoholic drinks</t>
  </si>
  <si>
    <t>Vegetable drinks and juices</t>
  </si>
  <si>
    <t>Soft drinks</t>
  </si>
  <si>
    <t>Mineral and table waters</t>
  </si>
  <si>
    <t>Alcoholic beverages</t>
  </si>
  <si>
    <t>Alcoholic beverages, no details</t>
  </si>
  <si>
    <t>Grape wine</t>
  </si>
  <si>
    <t>Beer made from malt</t>
  </si>
  <si>
    <t>Alcohol and spirits</t>
  </si>
  <si>
    <t>Alcoholic drinks, other</t>
  </si>
  <si>
    <t xml:space="preserve">   Otros</t>
  </si>
  <si>
    <t xml:space="preserve">    Cocoa powder/drinking chocolate</t>
  </si>
  <si>
    <t xml:space="preserve">    Spices and aromatics, dried</t>
  </si>
  <si>
    <t xml:space="preserve">    Spices and aromatics, frozen</t>
  </si>
  <si>
    <t xml:space="preserve">    Salt</t>
  </si>
  <si>
    <t>Other food products and product groups</t>
  </si>
  <si>
    <t xml:space="preserve">    Baby food</t>
  </si>
  <si>
    <t xml:space="preserve">    Tinned food</t>
  </si>
  <si>
    <t xml:space="preserve">    Convenience food</t>
  </si>
  <si>
    <t xml:space="preserve">    Spreads, salted</t>
  </si>
  <si>
    <t xml:space="preserve">    Delicatessen</t>
  </si>
  <si>
    <t xml:space="preserve">    &lt;important new product, please enter&gt;</t>
  </si>
  <si>
    <t>Beverages</t>
  </si>
  <si>
    <t xml:space="preserve">      Fruit drinks and juices</t>
  </si>
  <si>
    <t xml:space="preserve">      Vegetable drinks and juices</t>
  </si>
  <si>
    <t xml:space="preserve">      Soft drinks</t>
  </si>
  <si>
    <t xml:space="preserve">      Mineral and table waters</t>
  </si>
  <si>
    <t xml:space="preserve">   Alcoholic beverages</t>
  </si>
  <si>
    <r>
      <t xml:space="preserve">Source </t>
    </r>
    <r>
      <rPr>
        <sz val="10"/>
        <rFont val="Calibri"/>
        <family val="2"/>
      </rPr>
      <t>(Acronym)</t>
    </r>
  </si>
  <si>
    <r>
      <t xml:space="preserve">Source </t>
    </r>
    <r>
      <rPr>
        <sz val="12"/>
        <rFont val="Calibri"/>
        <family val="2"/>
      </rPr>
      <t>(full name)</t>
    </r>
  </si>
  <si>
    <t>RO_019</t>
  </si>
  <si>
    <t>of which, other mixed producers n.e.c. (please specify)</t>
  </si>
  <si>
    <t>RO_02</t>
  </si>
  <si>
    <t>RO_03</t>
  </si>
  <si>
    <t>RO_031</t>
  </si>
  <si>
    <t>of which, Processors that are also Importers</t>
  </si>
  <si>
    <t>RO_032</t>
  </si>
  <si>
    <t>of which, other mixed Processors n.e.c.  (please specify)</t>
  </si>
  <si>
    <t>RO_04</t>
  </si>
  <si>
    <t>RO_05</t>
  </si>
  <si>
    <t xml:space="preserve"> </t>
  </si>
  <si>
    <t>RO_09</t>
  </si>
  <si>
    <t>Traders</t>
  </si>
  <si>
    <t>Wholesalers</t>
  </si>
  <si>
    <t>Retailers</t>
  </si>
  <si>
    <t>cZeitraum</t>
  </si>
  <si>
    <t>cRegion</t>
  </si>
  <si>
    <t>cQuelle</t>
  </si>
  <si>
    <t>cVerband</t>
  </si>
  <si>
    <t>cKultur</t>
  </si>
  <si>
    <t>lev</t>
  </si>
  <si>
    <t>level</t>
  </si>
  <si>
    <t>#level</t>
  </si>
  <si>
    <t>Zeitraum</t>
  </si>
  <si>
    <t>Region</t>
  </si>
  <si>
    <t>Quelle</t>
  </si>
  <si>
    <t>QuelleLang</t>
  </si>
  <si>
    <t>Akteur</t>
  </si>
  <si>
    <t>E</t>
  </si>
  <si>
    <t>Jojoba</t>
  </si>
  <si>
    <t>        Jojoba</t>
  </si>
  <si>
    <t xml:space="preserve">        Jojoba</t>
  </si>
  <si>
    <t>&lt;Permanent medicinal plants, new and important&gt;</t>
  </si>
  <si>
    <t>       &lt;Plantas medicinales permanentes, nuevas e importantes&gt;</t>
  </si>
  <si>
    <t xml:space="preserve">       &lt;Permanent medicinal plants, new and important&gt;</t>
  </si>
  <si>
    <t>Other permanent medicinal plants</t>
  </si>
  <si>
    <t>Pigs</t>
  </si>
  <si>
    <t>Cerdos</t>
  </si>
  <si>
    <t xml:space="preserve">    Fattening pigs</t>
  </si>
  <si>
    <t xml:space="preserve">    Cerdos de engorde</t>
  </si>
  <si>
    <t xml:space="preserve">    Breeding sows</t>
  </si>
  <si>
    <t xml:space="preserve">    Cerdas reproductoras</t>
  </si>
  <si>
    <t xml:space="preserve">           &lt;Rape and turnip rape, new and important&gt;</t>
  </si>
  <si>
    <t>Rape and turnip rape, other</t>
  </si>
  <si>
    <t>Groundnut oil</t>
  </si>
  <si>
    <t>Rapeseed oil</t>
  </si>
  <si>
    <t>Palm oil</t>
  </si>
  <si>
    <t>Olive oil</t>
  </si>
  <si>
    <t>Pumpkin oil</t>
  </si>
  <si>
    <t>Oils, other</t>
  </si>
  <si>
    <t>Margarine and similar preparations, no details</t>
  </si>
  <si>
    <t>Grain mill products, no details</t>
  </si>
  <si>
    <t>Wheat and meslin flour</t>
  </si>
  <si>
    <t>Corn flour</t>
  </si>
  <si>
    <t>Cereal flours, other</t>
  </si>
  <si>
    <t>Polenta</t>
  </si>
  <si>
    <t>Rice, semi- or wholly milled, or husked</t>
  </si>
  <si>
    <t>Starches</t>
  </si>
  <si>
    <t>Grain mill products, other</t>
  </si>
  <si>
    <t>Sugar, no details</t>
  </si>
  <si>
    <t>Raw cane or beet sugar, no details</t>
  </si>
  <si>
    <t>Cane sugar</t>
  </si>
  <si>
    <t xml:space="preserve"> Beet sugar</t>
  </si>
  <si>
    <t>Prepared dishes containing stuffed pasta; prepared couscous dishes</t>
  </si>
  <si>
    <t>Potato products</t>
  </si>
  <si>
    <t>Coffee, decaffeinated or roasted</t>
  </si>
  <si>
    <t>Green tea and black tea</t>
  </si>
  <si>
    <t>Herb teas</t>
  </si>
  <si>
    <t>Extracts, essences and concentrates of tea or mate</t>
  </si>
  <si>
    <t>Cocoa powder/drinking chocolate</t>
  </si>
  <si>
    <t>Spices and aromatics, processed</t>
  </si>
  <si>
    <t>Spices and aromatics, processed, no details</t>
  </si>
  <si>
    <t>Spices and aromatics, dried</t>
  </si>
  <si>
    <t xml:space="preserve">     Shea nuts</t>
  </si>
  <si>
    <t xml:space="preserve">        Shea nuts</t>
  </si>
  <si>
    <t>Walnuts, wild</t>
  </si>
  <si>
    <t xml:space="preserve">     Nueces</t>
  </si>
  <si>
    <t xml:space="preserve">        Walnuts</t>
  </si>
  <si>
    <t>&lt;Nuts, wild, new and important&gt;</t>
  </si>
  <si>
    <t xml:space="preserve">       &lt;Nuts, wild, new and important&gt;</t>
  </si>
  <si>
    <t>Other wild nuts</t>
  </si>
  <si>
    <t>Nuts, wild, other</t>
  </si>
  <si>
    <t xml:space="preserve">     Otros frutos secos silvestres</t>
  </si>
  <si>
    <t xml:space="preserve">        Other wild nuts</t>
  </si>
  <si>
    <t>Oil plants, wild</t>
  </si>
  <si>
    <t>Oleaginosas, silvestres</t>
  </si>
  <si>
    <t xml:space="preserve">    Oil plants, wild</t>
  </si>
  <si>
    <t>Oil plants, wild, no details</t>
  </si>
  <si>
    <t>Argan Oil</t>
  </si>
  <si>
    <t>Argan Oil, wild</t>
  </si>
  <si>
    <t xml:space="preserve">      Aceite de Argan</t>
  </si>
  <si>
    <t xml:space="preserve">        Argan Oil</t>
  </si>
  <si>
    <t>&lt;Oil plants, new and important&gt;</t>
  </si>
  <si>
    <t xml:space="preserve">       &lt;Oleaginosas, nueva e importante&gt;</t>
  </si>
  <si>
    <t xml:space="preserve">       &lt;Oil plants, new and important&gt;</t>
  </si>
  <si>
    <t>Other oil plants</t>
  </si>
  <si>
    <t>Oil plants, wild, other</t>
  </si>
  <si>
    <t xml:space="preserve">       Otras oleaginosas</t>
  </si>
  <si>
    <t xml:space="preserve">        Other oil plants</t>
  </si>
  <si>
    <t>Bamboo, wild</t>
  </si>
  <si>
    <t>Bambú</t>
  </si>
  <si>
    <t xml:space="preserve">    Bamboo</t>
  </si>
  <si>
    <t>Garlic, wild</t>
  </si>
  <si>
    <t>Ajo silvestre</t>
  </si>
  <si>
    <t xml:space="preserve">    Wild garlic</t>
  </si>
  <si>
    <t>Palmito, wild</t>
  </si>
  <si>
    <t>Palmito, silvestre</t>
  </si>
  <si>
    <t xml:space="preserve">    Palmito, wild</t>
  </si>
  <si>
    <t>Palm sugar</t>
  </si>
  <si>
    <t>Azúcar de palma</t>
  </si>
  <si>
    <t xml:space="preserve">    Palm sugar</t>
  </si>
  <si>
    <t>Percent</t>
  </si>
  <si>
    <t>Other certified areas</t>
  </si>
  <si>
    <t>TOTAL Other Certified areas</t>
  </si>
  <si>
    <t>Production</t>
  </si>
  <si>
    <t>Metric tons</t>
  </si>
  <si>
    <t>Share of organic  DOMESTIC MARKET VALUE of total domestic market</t>
  </si>
  <si>
    <t>Producers</t>
  </si>
  <si>
    <t xml:space="preserve">No. </t>
  </si>
  <si>
    <t>** Coverage: Please give a rough  estimate of how much of the national total of organic farms/ land area/sales etc. is covered by your data, e.g. 100 % (this is not the same as the percentage of organic land / production etc. of the country's total)</t>
  </si>
  <si>
    <t>Global Organic Survey            -           Operators per 31.12.2010</t>
  </si>
  <si>
    <t>Certified registered organic operators</t>
  </si>
  <si>
    <t xml:space="preserve">    Other bovine animals aged between 1 and 2 years </t>
  </si>
  <si>
    <t xml:space="preserve">    Otros bovinos entre 1 y 2 años de edad </t>
  </si>
  <si>
    <t>Bovine animals of two years and older</t>
  </si>
  <si>
    <t>Bovinos de 2 años y más de edad</t>
  </si>
  <si>
    <t xml:space="preserve">    Dairy cows</t>
  </si>
  <si>
    <t xml:space="preserve">    Vacas lecheras</t>
  </si>
  <si>
    <t>Cucumbers and gherkins, no details</t>
  </si>
  <si>
    <t>       Pepinos y pepinillos, sin detalles</t>
  </si>
  <si>
    <t xml:space="preserve">       Cucumbers and gherkins, no details</t>
  </si>
  <si>
    <t>Cucumbers</t>
  </si>
  <si>
    <t xml:space="preserve">        Other leafy or stalked vegetables</t>
  </si>
  <si>
    <t>Other leafy or stalked vegetables not elsewhere indicated such as mangel (foliage beet) (Beta vulgaris L. ssp.vulgaris var. vulgaris), cardoon (Cynara cardunculus L.), garden cress (Lepidium sativum L.), watercress (Nasturtium officinale L.), corn-salad (</t>
  </si>
  <si>
    <t>Vegetables, fruit</t>
  </si>
  <si>
    <t>    Hortalizas cultivadas para frutos</t>
  </si>
  <si>
    <t xml:space="preserve">    Vegetables cultivated for fruit</t>
  </si>
  <si>
    <t>Vegetables cultivated for their fruit.</t>
  </si>
  <si>
    <t>Vegetables, fruit, no details</t>
  </si>
  <si>
    <t>Tomatoes</t>
  </si>
  <si>
    <t>       Tomates</t>
  </si>
  <si>
    <t xml:space="preserve">       Tomatoes</t>
  </si>
  <si>
    <t>Lycopersicon lycopersicum (L.) Karst. Ex Farw; Synonym: Lycopersicon esculentum Mill.</t>
  </si>
  <si>
    <t>Livestock products</t>
  </si>
  <si>
    <t xml:space="preserve">       Asparagus</t>
  </si>
  <si>
    <t xml:space="preserve">        Mixed oils</t>
  </si>
  <si>
    <t>Oils, mixed</t>
  </si>
  <si>
    <t>Milk and dairy products, no details</t>
  </si>
  <si>
    <t>Other brassicas such as ,  red cabbage (B. o. L. convar. capitata (L.) Alef. Var. capitata L. f. rubra), ; savoy cabbage (B. o. L. convar. capitata (L.) Alef. Var. sabauda L.);,etc.</t>
  </si>
  <si>
    <t>Vegetables, leafy or stalked</t>
  </si>
  <si>
    <t>Emmer</t>
  </si>
  <si>
    <t xml:space="preserve">                Emmer</t>
  </si>
  <si>
    <t>Kamut</t>
  </si>
  <si>
    <t xml:space="preserve">                Kamut</t>
  </si>
  <si>
    <t>&lt;important new crop&gt;</t>
  </si>
  <si>
    <t xml:space="preserve">     Strawberries</t>
  </si>
  <si>
    <t xml:space="preserve">     Stone fruit</t>
  </si>
  <si>
    <t xml:space="preserve">     Other temperate fruit</t>
  </si>
  <si>
    <t xml:space="preserve">     Other tropical and subtropical fruit</t>
  </si>
  <si>
    <t>Oils and fats</t>
  </si>
  <si>
    <t>Blue = Examples</t>
  </si>
  <si>
    <t>Domestic total market value [Mio €]</t>
  </si>
  <si>
    <t>x16e</t>
  </si>
  <si>
    <t xml:space="preserve">        Cherries</t>
  </si>
  <si>
    <t xml:space="preserve">Cherries including sour cherries (Prunus avium L. and Prunus cerasus.). </t>
  </si>
  <si>
    <t>Plums</t>
  </si>
  <si>
    <t xml:space="preserve">        Ciruelas</t>
  </si>
  <si>
    <t xml:space="preserve">        Plums</t>
  </si>
  <si>
    <t xml:space="preserve">    Sweet potatoes</t>
  </si>
  <si>
    <t>Ipomoea batatas (L.) Lam.</t>
  </si>
  <si>
    <t>Tiger nuts</t>
  </si>
  <si>
    <t xml:space="preserve">    Otras, otras</t>
  </si>
  <si>
    <t xml:space="preserve">    Other, other</t>
  </si>
  <si>
    <t>Aquaculture</t>
  </si>
  <si>
    <t>Acuicultura</t>
  </si>
  <si>
    <t>Aquaculture, no details</t>
  </si>
  <si>
    <t>Shrimps</t>
  </si>
  <si>
    <t>Shrimps, aquaculture</t>
  </si>
  <si>
    <t xml:space="preserve">    Gambas (langostinos)</t>
  </si>
  <si>
    <t xml:space="preserve">    Shrimps</t>
  </si>
  <si>
    <t xml:space="preserve">   &lt;Acuicultura, nuevo e importante&gt;</t>
  </si>
  <si>
    <t xml:space="preserve">   &lt;Aquaculture, new and important&gt;</t>
  </si>
  <si>
    <t>Other aquaculture</t>
  </si>
  <si>
    <t xml:space="preserve">     Beef and veal</t>
  </si>
  <si>
    <t>Beef and veal</t>
  </si>
  <si>
    <t xml:space="preserve">    Oils</t>
  </si>
  <si>
    <t xml:space="preserve">        Soya oil</t>
  </si>
  <si>
    <t xml:space="preserve">        Sunflower seed oil</t>
  </si>
  <si>
    <t xml:space="preserve">        Rapeseed oil</t>
  </si>
  <si>
    <t xml:space="preserve">        Palm oil</t>
  </si>
  <si>
    <t xml:space="preserve">        Olive oil</t>
  </si>
  <si>
    <t xml:space="preserve">        Pumpkin oil</t>
  </si>
  <si>
    <t xml:space="preserve">        Other oils</t>
  </si>
  <si>
    <t xml:space="preserve">    Margarine and similar preparations</t>
  </si>
  <si>
    <t>Grain mill products</t>
  </si>
  <si>
    <t xml:space="preserve">       Wheat and meslin flour </t>
  </si>
  <si>
    <t xml:space="preserve">       Corn flour</t>
  </si>
  <si>
    <t xml:space="preserve">       Other cereal flours </t>
  </si>
  <si>
    <t xml:space="preserve">       Müsli</t>
  </si>
  <si>
    <t xml:space="preserve">       Polenta</t>
  </si>
  <si>
    <t xml:space="preserve">       Rice, semi- or wholly milled, or husked </t>
  </si>
  <si>
    <t xml:space="preserve">       Starches</t>
  </si>
  <si>
    <t xml:space="preserve">      Other grain mill products</t>
  </si>
  <si>
    <t>Sugar</t>
  </si>
  <si>
    <t xml:space="preserve">     Cane sugar </t>
  </si>
  <si>
    <t xml:space="preserve">     Beet sugar </t>
  </si>
  <si>
    <t xml:space="preserve">    Other sugar</t>
  </si>
  <si>
    <t xml:space="preserve">    Pasta, cooked, stuffed or otherwise prepared</t>
  </si>
  <si>
    <t xml:space="preserve">    Prepared dishes containing stuffed pasta; prepared couscous dishes </t>
  </si>
  <si>
    <t xml:space="preserve">    Potato products</t>
  </si>
  <si>
    <t xml:space="preserve">    Coffee, decaffeinated or roasted </t>
  </si>
  <si>
    <t xml:space="preserve">    Green tea and black tea</t>
  </si>
  <si>
    <t xml:space="preserve">    Herb teas</t>
  </si>
  <si>
    <t xml:space="preserve">    Extracts, essences and concentrates of tea or mate</t>
  </si>
  <si>
    <t>importieren?</t>
  </si>
  <si>
    <t>Volumen del mercado organico doméstico [t]</t>
  </si>
  <si>
    <t>Volumen del mercado organico doméstico [hl]</t>
  </si>
  <si>
    <t>Agent</t>
  </si>
  <si>
    <t>cAgent</t>
  </si>
  <si>
    <t>organic</t>
  </si>
  <si>
    <t>x10</t>
  </si>
  <si>
    <t>x11</t>
  </si>
  <si>
    <t>x12</t>
  </si>
  <si>
    <t>x13</t>
  </si>
  <si>
    <t>cLabel</t>
  </si>
  <si>
    <t>Label</t>
  </si>
  <si>
    <t>total</t>
  </si>
  <si>
    <t>x01</t>
  </si>
  <si>
    <t>x02</t>
  </si>
  <si>
    <t>x03</t>
  </si>
  <si>
    <t>x04</t>
  </si>
  <si>
    <t>x05</t>
  </si>
  <si>
    <t>x06</t>
  </si>
  <si>
    <t>x07</t>
  </si>
  <si>
    <t>x08</t>
  </si>
  <si>
    <t>x09</t>
  </si>
  <si>
    <t>Other plants grown mainly for their fibre content, not elsewhere classified. These could be for example, jute (Corchorus capsularis), abacamanila (Musa textilis), sisal (Agave sisalana), kenaf (Hibiscus cannabinus).</t>
  </si>
  <si>
    <t>Medicinal and aromatic plants</t>
  </si>
  <si>
    <t xml:space="preserve">     -  Plantas medicinales y aromáticas</t>
  </si>
  <si>
    <t xml:space="preserve">     -  Medicinal and aromatic plants</t>
  </si>
  <si>
    <t>Plants or parts of plants for pharmaceutical purposes, perfume manufacture or human consumption. 
Culinary plants are distinguished from vegetables in that they are used in small amounts and provide flavor rather than substance to food.
The principal arom</t>
  </si>
  <si>
    <t>Medicinal and aromatic plants, no details</t>
  </si>
  <si>
    <t>Aromatic plants</t>
  </si>
  <si>
    <t xml:space="preserve">        Plantas aromáticas</t>
  </si>
  <si>
    <t xml:space="preserve">        Aromatic plants</t>
  </si>
  <si>
    <t>Aromatic plants, no details</t>
  </si>
  <si>
    <t>Geranium</t>
  </si>
  <si>
    <t xml:space="preserve">            Geranio</t>
  </si>
  <si>
    <t xml:space="preserve">            Geranium</t>
  </si>
  <si>
    <t>Lavender</t>
  </si>
  <si>
    <t xml:space="preserve">            Lavanda</t>
  </si>
  <si>
    <t xml:space="preserve">            Lavender</t>
  </si>
  <si>
    <t>Lemon grass</t>
  </si>
  <si>
    <t xml:space="preserve">            Limoncillo</t>
  </si>
  <si>
    <t xml:space="preserve">            Lemon grass</t>
  </si>
  <si>
    <t>Other aromatic plants</t>
  </si>
  <si>
    <t>Aromatic plants, other</t>
  </si>
  <si>
    <t xml:space="preserve">            Otras plantas aromáticas</t>
  </si>
  <si>
    <t xml:space="preserve">            Other aromatic plants</t>
  </si>
  <si>
    <t>Culinary plants and spices</t>
  </si>
  <si>
    <t>Culinary plants</t>
  </si>
  <si>
    <t xml:space="preserve">        Plantas culinarias y especias</t>
  </si>
  <si>
    <t xml:space="preserve">        Culinary plants and spices</t>
  </si>
  <si>
    <t>Culinary plants, no details</t>
  </si>
  <si>
    <t>Borage</t>
  </si>
  <si>
    <t xml:space="preserve">            Borraja</t>
  </si>
  <si>
    <t xml:space="preserve">            Borage</t>
  </si>
  <si>
    <t>Caraway</t>
  </si>
  <si>
    <t>    Hortalizas cultivadass al aire libre</t>
  </si>
  <si>
    <t xml:space="preserve">    Industry vegetables</t>
  </si>
  <si>
    <t>Protected cropping vegetables</t>
  </si>
  <si>
    <t>Vegetables, protected</t>
  </si>
  <si>
    <t>   &lt;Hortalizas, Nuevos e importantes&gt;</t>
  </si>
  <si>
    <t xml:space="preserve">    Protected cropping vegetables</t>
  </si>
  <si>
    <t>Open field vegetables</t>
  </si>
  <si>
    <t>Wheat, soft, human consumption</t>
  </si>
  <si>
    <t>Wheat, soft, animal feed</t>
  </si>
  <si>
    <t xml:space="preserve">            Rape and turnip rape, other</t>
  </si>
  <si>
    <t>Linseed</t>
  </si>
  <si>
    <t xml:space="preserve">        Linaza</t>
  </si>
  <si>
    <t xml:space="preserve">        Linseed (oil flax)</t>
  </si>
  <si>
    <t>Linum usitatissimum L., varieties grown mainly for producing oil, harvested as dry grains.</t>
  </si>
  <si>
    <t>Peanuts</t>
  </si>
  <si>
    <t>        Cacahuates</t>
  </si>
  <si>
    <t xml:space="preserve">        Peanuts</t>
  </si>
  <si>
    <t>Arachis hypogea</t>
  </si>
  <si>
    <t>Pumpkin seeds</t>
  </si>
  <si>
    <t>        Semillas de calabaza</t>
  </si>
  <si>
    <t xml:space="preserve">        Pumpkin seeds</t>
  </si>
  <si>
    <t>Cucurbita pepo var. Styriaca</t>
  </si>
  <si>
    <t>Sacha inchi</t>
  </si>
  <si>
    <t>        Sacha inchi</t>
  </si>
  <si>
    <t xml:space="preserve">        Sacha inchi</t>
  </si>
  <si>
    <t>Safflower</t>
  </si>
  <si>
    <t>        Cártamo</t>
  </si>
  <si>
    <t xml:space="preserve">        Safflower</t>
  </si>
  <si>
    <t>Sesame</t>
  </si>
  <si>
    <t>        Sésamo</t>
  </si>
  <si>
    <t xml:space="preserve">        Sesame</t>
  </si>
  <si>
    <t>Sesame (Sesamum indicum L.)</t>
  </si>
  <si>
    <t>        &lt;Semillas oleaginosas, nuevos e importantes&gt;</t>
  </si>
  <si>
    <t xml:space="preserve">        &lt;Oilseeds, new and important&gt;</t>
  </si>
  <si>
    <t>Oilseeds, other</t>
  </si>
  <si>
    <t>        Otras semillas</t>
  </si>
  <si>
    <t xml:space="preserve">        Other oilseeds  </t>
  </si>
  <si>
    <t>Other crops grown mainly for their oil content, harvested as dry grains, such as: mustard (Sinapis alba L.), poppy (Papaver somniferum L.), carthame (Carthamus tinctorius L .</t>
  </si>
  <si>
    <t>Tobacco</t>
  </si>
  <si>
    <t xml:space="preserve">     - Tabaco</t>
  </si>
  <si>
    <t xml:space="preserve">     - Tobacco</t>
  </si>
  <si>
    <t>Leaves of Nicotiana tabacum L.</t>
  </si>
  <si>
    <t>Hops</t>
  </si>
  <si>
    <t xml:space="preserve">     -  Lúpulo</t>
  </si>
  <si>
    <t xml:space="preserve">     -  Hops</t>
  </si>
  <si>
    <t>Pistillate flowers (or cones) of Humulus lupulus L.</t>
  </si>
  <si>
    <t>Textile crops</t>
  </si>
  <si>
    <t xml:space="preserve">     - Cultivos textiles</t>
  </si>
  <si>
    <t xml:space="preserve">     - Textile crops</t>
  </si>
  <si>
    <t>Textile crops, no details</t>
  </si>
  <si>
    <t>Cotton</t>
  </si>
  <si>
    <t xml:space="preserve">        Algodón</t>
  </si>
  <si>
    <t xml:space="preserve">        Cotton</t>
  </si>
  <si>
    <t>Gossypium spp. Deseeded.</t>
  </si>
  <si>
    <t>Hemp</t>
  </si>
  <si>
    <t>All forms of maize (Zea mays L.) grown mainly for silage, which is not harvested for grain (whole cob, parts of or whole plant). This includes green maize directly consumed by animals (without silage) and whole cobs (grain, rachis, husk) harvested for fee</t>
  </si>
  <si>
    <t>Maslin</t>
  </si>
  <si>
    <t xml:space="preserve">       Mezcla de cereales</t>
  </si>
  <si>
    <t xml:space="preserve">        Otros cultivos textiles</t>
  </si>
  <si>
    <t xml:space="preserve">        Other textile crops</t>
  </si>
  <si>
    <t>Processed milk (UHT)</t>
  </si>
  <si>
    <t>Specialized organic retail sales [t]</t>
  </si>
  <si>
    <t>Perennial green fodder, no details</t>
  </si>
  <si>
    <t xml:space="preserve">      Legumbres menudas</t>
  </si>
  <si>
    <t>Clover</t>
  </si>
  <si>
    <t xml:space="preserve">       &lt;Forrajes perennes verdes, nuevos e importantes&gt;</t>
  </si>
  <si>
    <t xml:space="preserve">       Clover</t>
  </si>
  <si>
    <t>Fine legumes</t>
  </si>
  <si>
    <t xml:space="preserve">       Otros forrajes perennes verdes</t>
  </si>
  <si>
    <t xml:space="preserve">       Fine legumes</t>
  </si>
  <si>
    <t>&lt;Perennial green fodder, new and important&gt;</t>
  </si>
  <si>
    <t xml:space="preserve">    Pastos temporales y pastizales</t>
  </si>
  <si>
    <t xml:space="preserve">       &lt;Perennial green fodder, new and important&gt;</t>
  </si>
  <si>
    <t>Other perennial green fodder</t>
  </si>
  <si>
    <t>Perennial green fodder, other</t>
  </si>
  <si>
    <t xml:space="preserve">   &lt;Plantas que se cosechan verdes, nuevas e importantes&gt;</t>
  </si>
  <si>
    <t xml:space="preserve">       Other perennial green fodder</t>
  </si>
  <si>
    <t>Temporary grasses and grazings</t>
  </si>
  <si>
    <t xml:space="preserve">    Otras plantas recolectadas verdes</t>
  </si>
  <si>
    <t xml:space="preserve">    Temporary grasses and grazings</t>
  </si>
  <si>
    <t>Medicinal plants, other</t>
  </si>
  <si>
    <t xml:space="preserve">            Otras plantas medicinales</t>
  </si>
  <si>
    <t xml:space="preserve">            Other medicinal plants</t>
  </si>
  <si>
    <t>Sugarcane</t>
  </si>
  <si>
    <t xml:space="preserve">    Plantas aromáticas permanentes</t>
  </si>
  <si>
    <t xml:space="preserve">    Aromatic plants, permanent</t>
  </si>
  <si>
    <t>Grass plants for grazing, hay or silage included as a part of a normal crop rotation, lasting at least one crop year and less than five years, sown with grass or grass mixtures. The areas are broken up by ploughing or other tilling or the plants are destr</t>
  </si>
  <si>
    <t>Flores anuales y plantas ornamentales</t>
  </si>
  <si>
    <t>Sambucus nigra L.</t>
  </si>
  <si>
    <t>Green currants</t>
  </si>
  <si>
    <t>    Grosellas verdes</t>
  </si>
  <si>
    <t xml:space="preserve">    Green currants</t>
  </si>
  <si>
    <t>Ribes rubrum L.</t>
  </si>
  <si>
    <t>Gooseberries</t>
  </si>
  <si>
    <t>    Grosellas espinosas</t>
  </si>
  <si>
    <t xml:space="preserve">    Gooseberries</t>
  </si>
  <si>
    <t>Ribes grossularia L.</t>
  </si>
  <si>
    <t>Raspberries</t>
  </si>
  <si>
    <t>    Frambuesas</t>
  </si>
  <si>
    <t xml:space="preserve">    Raspberries</t>
  </si>
  <si>
    <t>Rubus idaeus L.</t>
  </si>
  <si>
    <t>Red currants</t>
  </si>
  <si>
    <t>    Grosellas rojas</t>
  </si>
  <si>
    <t xml:space="preserve">    Red currants</t>
  </si>
  <si>
    <t>White currants</t>
  </si>
  <si>
    <t xml:space="preserve">    White currants</t>
  </si>
  <si>
    <t>    &lt;Frutillas, nuevas e importantes&gt;</t>
  </si>
  <si>
    <t xml:space="preserve">    &lt;Berries, new and important&gt;</t>
  </si>
  <si>
    <t>Berries, other</t>
  </si>
  <si>
    <t>    Otras bayas</t>
  </si>
  <si>
    <t xml:space="preserve">    Other berries</t>
  </si>
  <si>
    <t xml:space="preserve"> Other berries not otherwise specified such as mulberries (Morus sp.), bilberries (Vaccinium myrtillus L. and Vaccinium corymbosum L.).</t>
  </si>
  <si>
    <t>Olives</t>
  </si>
  <si>
    <t>Aceitunas</t>
  </si>
  <si>
    <t>Olea europaea L.</t>
  </si>
  <si>
    <t>Olives, no details</t>
  </si>
  <si>
    <t>Olives, table</t>
  </si>
  <si>
    <t xml:space="preserve">   Aceitunas de mesa</t>
  </si>
  <si>
    <t xml:space="preserve">    Table olives</t>
  </si>
  <si>
    <t>Varieties normally grown for producing table olives.</t>
  </si>
  <si>
    <t>Olives, oil</t>
  </si>
  <si>
    <t xml:space="preserve">    Oil olives</t>
  </si>
  <si>
    <t>Varieties normally grown for producing olive oil.</t>
  </si>
  <si>
    <t>&lt;Olives, new and important&gt;</t>
  </si>
  <si>
    <t xml:space="preserve">    &lt;Aceitunas, nuevas e importantes&gt;</t>
  </si>
  <si>
    <t xml:space="preserve">    &lt;Olives, new and important&gt;</t>
  </si>
  <si>
    <t>Other olives</t>
  </si>
  <si>
    <t>Olives, other</t>
  </si>
  <si>
    <t xml:space="preserve">   Otras aceitunas</t>
  </si>
  <si>
    <t xml:space="preserve">    Other olives</t>
  </si>
  <si>
    <t>Coffee</t>
  </si>
  <si>
    <t>Café</t>
  </si>
  <si>
    <t>coffee (Coffea sp.),</t>
  </si>
  <si>
    <t>Coffee, no details</t>
  </si>
  <si>
    <t>Coffee associated with other crops</t>
  </si>
  <si>
    <t>Hortalizas frescas, melones y sandías</t>
  </si>
  <si>
    <t>Fresh vegetables and melons</t>
  </si>
  <si>
    <t>        Coliflor</t>
  </si>
  <si>
    <t xml:space="preserve">        Cauliflower</t>
  </si>
  <si>
    <t>Broccoli</t>
  </si>
  <si>
    <t>        Brócoli</t>
  </si>
  <si>
    <t xml:space="preserve">        Broccoli</t>
  </si>
  <si>
    <t>Cabbage</t>
  </si>
  <si>
    <t>        Col, sin detalles</t>
  </si>
  <si>
    <t xml:space="preserve">        Cabbage, no details</t>
  </si>
  <si>
    <t>Cabbage, white</t>
  </si>
  <si>
    <t>        Col blanca</t>
  </si>
  <si>
    <t xml:space="preserve">        Cabbage, white</t>
  </si>
  <si>
    <t>Brassica oleracea L. convar. capitata Alef. var. Alba DC</t>
  </si>
  <si>
    <t>Brussels sprouts</t>
  </si>
  <si>
    <t>        Coles de Bruselas</t>
  </si>
  <si>
    <t xml:space="preserve">        Brussels sprouts</t>
  </si>
  <si>
    <t>brussel sprout (Brassica oleracea L. var. Gemmifera DC)</t>
  </si>
  <si>
    <t>Kohlrabi</t>
  </si>
  <si>
    <t>        Colinabo</t>
  </si>
  <si>
    <t xml:space="preserve">        Kohlrabi</t>
  </si>
  <si>
    <t>kohlrabi (Brassica oleracea L. convar. acephala var. gongylodes L.),</t>
  </si>
  <si>
    <t>Curly kale</t>
  </si>
  <si>
    <t>        Berzas</t>
  </si>
  <si>
    <t xml:space="preserve">        Curly kale</t>
  </si>
  <si>
    <t>curly cale (B. o. L. convar. acephala (DC.) Alef. var. sabellica L.)</t>
  </si>
  <si>
    <t>Chinese cabbage</t>
  </si>
  <si>
    <t>        Col china</t>
  </si>
  <si>
    <t xml:space="preserve">        Chinese cabbage</t>
  </si>
  <si>
    <t xml:space="preserve"> chinese cabbage (Brassica chinensis L.)</t>
  </si>
  <si>
    <t>&lt;Brassicas, new and important&gt;</t>
  </si>
  <si>
    <t>       &lt;Brassicas, Nuevas e importantes&gt;</t>
  </si>
  <si>
    <t xml:space="preserve">       &lt;Brassicas, new and important&gt;</t>
  </si>
  <si>
    <t>Brassicas, other</t>
  </si>
  <si>
    <t xml:space="preserve">       Other brassicas</t>
  </si>
  <si>
    <t xml:space="preserve">   &lt;Plants harvested green, new and important&gt;</t>
  </si>
  <si>
    <t>Plants harvested green, other</t>
  </si>
  <si>
    <t xml:space="preserve">    Other plants harvested green</t>
  </si>
  <si>
    <t>Other plants harvested green, not elsewhere classified</t>
  </si>
  <si>
    <t>Flowers and ornamental plants</t>
  </si>
  <si>
    <t xml:space="preserve">    Cartucho</t>
  </si>
  <si>
    <t>Annual flowers and ornamental plants</t>
  </si>
  <si>
    <t>Flowers and ornamental plants, no details</t>
  </si>
  <si>
    <t>Cartucho</t>
  </si>
  <si>
    <t>Tagetes</t>
  </si>
  <si>
    <r>
      <t xml:space="preserve">Organic </t>
    </r>
    <r>
      <rPr>
        <b/>
        <sz val="10"/>
        <color indexed="8"/>
        <rFont val="Calibri"/>
        <family val="2"/>
      </rPr>
      <t xml:space="preserve">IMPORT VALUE </t>
    </r>
    <r>
      <rPr>
        <sz val="10"/>
        <color indexed="8"/>
        <rFont val="Calibri"/>
        <family val="2"/>
      </rPr>
      <t>(total, primary and processed products)</t>
    </r>
  </si>
  <si>
    <r>
      <t xml:space="preserve">Reporting obligation
</t>
    </r>
    <r>
      <rPr>
        <sz val="10"/>
        <rFont val="Calibri"/>
        <family val="2"/>
      </rPr>
      <t>Compulsory/     Voluntary</t>
    </r>
  </si>
  <si>
    <r>
      <t xml:space="preserve">New in 2011
</t>
    </r>
    <r>
      <rPr>
        <b/>
        <u/>
        <sz val="10"/>
        <rFont val="Calibri"/>
        <family val="2"/>
      </rPr>
      <t>Voluntary</t>
    </r>
  </si>
  <si>
    <r>
      <t xml:space="preserve">Withdrawn in 2011
</t>
    </r>
    <r>
      <rPr>
        <b/>
        <u/>
        <sz val="10"/>
        <rFont val="Calibri"/>
        <family val="2"/>
      </rPr>
      <t>Voluntary</t>
    </r>
  </si>
  <si>
    <t>Lupinus spp</t>
  </si>
  <si>
    <t>Vetch</t>
  </si>
  <si>
    <t xml:space="preserve">    Lupino (chocho)</t>
  </si>
  <si>
    <t xml:space="preserve">    Vetches</t>
  </si>
  <si>
    <t>Vicia sativa L. var sativa and other varieties</t>
  </si>
  <si>
    <t>Chickling vetch</t>
  </si>
  <si>
    <t xml:space="preserve">    Chickling vetch</t>
  </si>
  <si>
    <t>Lathyrus sativus L.</t>
  </si>
  <si>
    <t>Lupine/lucerne/vetches</t>
  </si>
  <si>
    <t xml:space="preserve">    Dried pulses, mixed</t>
  </si>
  <si>
    <t>Frijol rojos</t>
  </si>
  <si>
    <t xml:space="preserve">    Frijol rojos</t>
  </si>
  <si>
    <t>Frijoles negros</t>
  </si>
  <si>
    <t xml:space="preserve">    Frijoles negros</t>
  </si>
  <si>
    <t>Frijoles blanco</t>
  </si>
  <si>
    <t xml:space="preserve">    Frijoles blanco</t>
  </si>
  <si>
    <t>Soy for tofu</t>
  </si>
  <si>
    <t>Cubases</t>
  </si>
  <si>
    <t xml:space="preserve">    Cubases</t>
  </si>
  <si>
    <t xml:space="preserve">     &lt;nuevos cultivos importantes&gt;</t>
  </si>
  <si>
    <t xml:space="preserve">    Leafy or stalked vegetables  (e.g. lettuce, asparagus, excl brassicas)</t>
  </si>
  <si>
    <t>Vegetables cultivated mainly for their leaf or stalk and used as substance to food rather than used in small amounts to provide flavor.
Brassicas are excluded.</t>
  </si>
  <si>
    <t>Vegetables, leafy or stalked, no details</t>
  </si>
  <si>
    <t>Celery</t>
  </si>
  <si>
    <t>        Apio</t>
  </si>
  <si>
    <t xml:space="preserve">        Celery</t>
  </si>
  <si>
    <t>Apium graveolens var. dulce (Mill.) Pers.</t>
  </si>
  <si>
    <t>Leeks</t>
  </si>
  <si>
    <t xml:space="preserve">        Puerros</t>
  </si>
  <si>
    <t xml:space="preserve">        Leeks</t>
  </si>
  <si>
    <t>Allium porrum L.</t>
  </si>
  <si>
    <t>Lettuce</t>
  </si>
  <si>
    <t>        Lechugas</t>
  </si>
  <si>
    <t xml:space="preserve">        Lettuces</t>
  </si>
  <si>
    <t>Lactuca sativa L. (var. Capitata)</t>
  </si>
  <si>
    <t>Endive</t>
  </si>
  <si>
    <t>        Endivias</t>
  </si>
  <si>
    <t xml:space="preserve">        Endives</t>
  </si>
  <si>
    <t>Cichorium endivia L. (to be completed)</t>
  </si>
  <si>
    <t>Spinach</t>
  </si>
  <si>
    <t>        Espinacas</t>
  </si>
  <si>
    <t xml:space="preserve">        Spinach</t>
  </si>
  <si>
    <t>Spinacia oleracea L.</t>
  </si>
  <si>
    <t>Asparagus</t>
  </si>
  <si>
    <t>Stone fruit</t>
  </si>
  <si>
    <t>Peaches and Nectarines</t>
  </si>
  <si>
    <t>Peaches and nectarines, no details</t>
  </si>
  <si>
    <t xml:space="preserve">        Melocotones y nectarinas</t>
  </si>
  <si>
    <t xml:space="preserve">        Peaches and Nectarines</t>
  </si>
  <si>
    <t>Prunus persica (L.) Batsch.</t>
  </si>
  <si>
    <t>Peaches</t>
  </si>
  <si>
    <t xml:space="preserve">        Melocotones</t>
  </si>
  <si>
    <t xml:space="preserve">        Peaches</t>
  </si>
  <si>
    <t>Nectarines</t>
  </si>
  <si>
    <t xml:space="preserve">        Nectarinas</t>
  </si>
  <si>
    <t xml:space="preserve">        Nectarines</t>
  </si>
  <si>
    <t>Apricots</t>
  </si>
  <si>
    <t xml:space="preserve">        Apricots</t>
  </si>
  <si>
    <t>Prunus armeniaca L.</t>
  </si>
  <si>
    <t>Cherries</t>
  </si>
  <si>
    <t xml:space="preserve">        Cerezas</t>
  </si>
  <si>
    <t>The questionnaire  is based on the operator questionnaire of  Eurostat, which is used by Eurostat for ist annual collection of data on organic agriculture in the European Union.</t>
  </si>
  <si>
    <t>Ewe's /Sheep milk</t>
  </si>
  <si>
    <t>Cattle for slaughter</t>
  </si>
  <si>
    <t>Bovine animals, other</t>
  </si>
  <si>
    <t xml:space="preserve">   Carp</t>
  </si>
  <si>
    <t xml:space="preserve">      Sugar beet</t>
  </si>
  <si>
    <t xml:space="preserve">       Cow's milk</t>
  </si>
  <si>
    <t xml:space="preserve">       Goat's milk</t>
  </si>
  <si>
    <t xml:space="preserve">       Ewe's milk</t>
  </si>
  <si>
    <t xml:space="preserve">       Milk mix drinks (cocoa, vanilla …)</t>
  </si>
  <si>
    <t xml:space="preserve">     Raw cane or beet sugar</t>
  </si>
  <si>
    <t>Deer, no details</t>
  </si>
  <si>
    <t xml:space="preserve">    Deer</t>
  </si>
  <si>
    <t>Terrestial snails</t>
  </si>
  <si>
    <t>Others, e.g. frogs</t>
  </si>
  <si>
    <t xml:space="preserve">    Others, e.g. frogs</t>
  </si>
  <si>
    <t xml:space="preserve">Comments </t>
  </si>
  <si>
    <t>Comments on data</t>
  </si>
  <si>
    <t xml:space="preserve">    &lt;Uvas, nuevas e importantes&gt;</t>
  </si>
  <si>
    <t xml:space="preserve">    &lt;Grapes, new and important&gt;</t>
  </si>
  <si>
    <t>Grapes, other</t>
  </si>
  <si>
    <t xml:space="preserve">    Other grapes</t>
  </si>
  <si>
    <t>Nuts</t>
  </si>
  <si>
    <t>Frutos secos</t>
  </si>
  <si>
    <t>Onions (inc. shallots), green</t>
  </si>
  <si>
    <t xml:space="preserve">        Onions and shallots</t>
  </si>
  <si>
    <t>Shallots</t>
  </si>
  <si>
    <t>Vegetables, root tuber and bulb, other</t>
  </si>
  <si>
    <t xml:space="preserve">        Other root tuber and bulb vegetables</t>
  </si>
  <si>
    <t>Other root tuber and bulb vegetables n.e.c</t>
  </si>
  <si>
    <t>Pulses</t>
  </si>
  <si>
    <t>        Frijoles</t>
  </si>
  <si>
    <t xml:space="preserve">    Pulses</t>
  </si>
  <si>
    <t>Pulses harvested green and only for human consumption shall be recorded here.
All following items under pulses shall be included but also the other pulses such as butter bean, green broad bean (Vicia faba L.), etc.</t>
  </si>
  <si>
    <t>Pulses, no details</t>
  </si>
  <si>
    <t>Beans, fresh</t>
  </si>
  <si>
    <t xml:space="preserve">   Oil-cakes and -shred</t>
  </si>
  <si>
    <t xml:space="preserve">      Rape cake</t>
  </si>
  <si>
    <t xml:space="preserve">      Soy cake</t>
  </si>
  <si>
    <t xml:space="preserve">      Soy shred</t>
  </si>
  <si>
    <t xml:space="preserve">      Sunflower cake</t>
  </si>
  <si>
    <t xml:space="preserve">   Other preparations used in animal feeding</t>
  </si>
  <si>
    <t xml:space="preserve">      Mineral feed</t>
  </si>
  <si>
    <t xml:space="preserve">   Non-alcoholic drinks</t>
  </si>
  <si>
    <t>Berry plantations, which are traditionally cropped both, in temperate and subtropical climates for producing berries. Strawberries are excluded</t>
  </si>
  <si>
    <t>Berries, no details</t>
  </si>
  <si>
    <t>Black chokeberries</t>
  </si>
  <si>
    <t xml:space="preserve">    Aronia</t>
  </si>
  <si>
    <t xml:space="preserve">    Black chokeberries</t>
  </si>
  <si>
    <t>Black currants</t>
  </si>
  <si>
    <t xml:space="preserve">    Black currants</t>
  </si>
  <si>
    <t>Ribes nigrum L.</t>
  </si>
  <si>
    <t>Blackberries</t>
  </si>
  <si>
    <t>    Zarzamoras/Mora</t>
  </si>
  <si>
    <t xml:space="preserve">    Blackberries</t>
  </si>
  <si>
    <t xml:space="preserve">blackberries (Rubus sp.), </t>
  </si>
  <si>
    <t>Blueberries</t>
  </si>
  <si>
    <t>    Arándanos</t>
  </si>
  <si>
    <t xml:space="preserve">    Blueberries</t>
  </si>
  <si>
    <t>Buckthorn</t>
  </si>
  <si>
    <t>    Espino cerval</t>
  </si>
  <si>
    <t xml:space="preserve">    Buckthorn</t>
  </si>
  <si>
    <t>Hippophaë rhamnoides</t>
  </si>
  <si>
    <t>Cranberries</t>
  </si>
  <si>
    <t xml:space="preserve">    Cranberries</t>
  </si>
  <si>
    <t>Elder</t>
  </si>
  <si>
    <t>    Elder</t>
  </si>
  <si>
    <t xml:space="preserve">    Elder</t>
  </si>
  <si>
    <t>Cultivated mushrooms such as table mushroom (Agarics bisporus L.),etc. 
Cultivated mushrooms grown in buildings, which have been specially erected or adapted for growing mushrooms, as well as in underground premises, caves and cellars.</t>
  </si>
  <si>
    <t>Plants harvested green</t>
  </si>
  <si>
    <t>All "green" arable crops intended mainly for animal feed production, grown in rotation with other crops and occupying the same parcel for less than five years (annual or multi annual fodder crop). 
Green crops used for renewable energy production are also</t>
  </si>
  <si>
    <t>Plants harvested green, no details</t>
  </si>
  <si>
    <t>Annual plants harvested green</t>
  </si>
  <si>
    <t xml:space="preserve">    Annual plants harvested green</t>
  </si>
  <si>
    <t>All following items under annual plants harvested green of which shall be included but also others annual plants harvested green such as annual raygrasses (Lolium multiflorum Lam. and hybrid), annual sorghum (Sorghum bicolor (L.) Moench), the other gramin</t>
  </si>
  <si>
    <t>Annual plants harvested green, no details</t>
  </si>
  <si>
    <t xml:space="preserve">       Maslin</t>
  </si>
  <si>
    <t>Maize, green</t>
  </si>
  <si>
    <t xml:space="preserve">       Mezcla de legumbres y cereales</t>
  </si>
  <si>
    <t xml:space="preserve">       Green maize </t>
  </si>
  <si>
    <t>Coconuts, oil</t>
  </si>
  <si>
    <t xml:space="preserve">    Cocos para aceite</t>
  </si>
  <si>
    <t xml:space="preserve">    Coconuts, for oil</t>
  </si>
  <si>
    <t>&lt;Coconuts, new and important&gt;</t>
  </si>
  <si>
    <t xml:space="preserve">    &lt;Cocos, nuevos e importantes&gt;</t>
  </si>
  <si>
    <t xml:space="preserve">    &lt;Coconuts, new and important&gt;</t>
  </si>
  <si>
    <t>Other coconuts</t>
  </si>
  <si>
    <t>Coconuts, other</t>
  </si>
  <si>
    <t xml:space="preserve">    Otros cocos</t>
  </si>
  <si>
    <t xml:space="preserve">    Other coconuts</t>
  </si>
  <si>
    <t>Permanent flowers and ornamental plants</t>
  </si>
  <si>
    <t>Flowers and ornamental plants, permanent</t>
  </si>
  <si>
    <t>Flores permanentes y ornamentales</t>
  </si>
  <si>
    <t>Flowers and ornamental plants, permanent, no details</t>
  </si>
  <si>
    <t>Roses</t>
  </si>
  <si>
    <t xml:space="preserve">     Rosas</t>
  </si>
  <si>
    <t>&lt;Permanent flowers, new and important&gt;</t>
  </si>
  <si>
    <t xml:space="preserve">    &lt;Flores permanentes, nuevas e importantes&gt;</t>
  </si>
  <si>
    <t xml:space="preserve">    &lt;Permanent flowers, new and important&gt;</t>
  </si>
  <si>
    <t>Other permanent flowers and ornamental plants</t>
  </si>
  <si>
    <t>Flowers and ornamental plants, permanent, other</t>
  </si>
  <si>
    <t xml:space="preserve">    Otras flores permanentes y ornamentales</t>
  </si>
  <si>
    <t xml:space="preserve">    Other permanent flowers and ornamental plants</t>
  </si>
  <si>
    <t>Permanent medicinal and aromatic plants</t>
  </si>
  <si>
    <t>Medicinal and aromatic plants, permanent</t>
  </si>
  <si>
    <t>Plantas medicinales y aromáticas</t>
  </si>
  <si>
    <t>Medicinal and aromatic plants, permanent, no details</t>
  </si>
  <si>
    <t>Aromatic plants, permanent</t>
  </si>
  <si>
    <t>Summary: Key indicators</t>
  </si>
  <si>
    <t>yTotal</t>
  </si>
  <si>
    <t>%Total</t>
  </si>
  <si>
    <t>qTotal</t>
  </si>
  <si>
    <t>qqTotal</t>
  </si>
  <si>
    <t>yConverted</t>
  </si>
  <si>
    <t>%Converted</t>
  </si>
  <si>
    <t>qConverted</t>
  </si>
  <si>
    <t>qqConverted</t>
  </si>
  <si>
    <t>yConversion</t>
  </si>
  <si>
    <t>%Conversion</t>
  </si>
  <si>
    <t>qConversion</t>
  </si>
  <si>
    <t>qqConversion</t>
  </si>
  <si>
    <t>y%</t>
  </si>
  <si>
    <t>%%</t>
  </si>
  <si>
    <t>q%</t>
  </si>
  <si>
    <t>qq%</t>
  </si>
  <si>
    <t>yAqua</t>
  </si>
  <si>
    <t>%Aqua</t>
  </si>
  <si>
    <t>qAqua</t>
  </si>
  <si>
    <t>qqAqua</t>
  </si>
  <si>
    <t>yWild</t>
  </si>
  <si>
    <t>%Wild</t>
  </si>
  <si>
    <t>qWild</t>
  </si>
  <si>
    <t>qqWild</t>
  </si>
  <si>
    <t>yVol</t>
  </si>
  <si>
    <t>%Vol</t>
  </si>
  <si>
    <t>qVol</t>
  </si>
  <si>
    <t>qqVol</t>
  </si>
  <si>
    <t>ySalVol</t>
  </si>
  <si>
    <t>%SalVol</t>
  </si>
  <si>
    <t>qSalVol</t>
  </si>
  <si>
    <t>qqSalVol</t>
  </si>
  <si>
    <t>ySalVal</t>
  </si>
  <si>
    <t>%SalVal</t>
  </si>
  <si>
    <t>qSalVal</t>
  </si>
  <si>
    <t>qqSalVal</t>
  </si>
  <si>
    <t>ySalVol%</t>
  </si>
  <si>
    <t>%SalVol%</t>
  </si>
  <si>
    <t>qSalVol%</t>
  </si>
  <si>
    <t>qqSalVol%</t>
  </si>
  <si>
    <t>ySalVal%</t>
  </si>
  <si>
    <t>%SalVal%</t>
  </si>
  <si>
    <t>qSalVal%</t>
  </si>
  <si>
    <t>qqSalVal%</t>
  </si>
  <si>
    <t>ySalVolG</t>
  </si>
  <si>
    <t>%SalVolG</t>
  </si>
  <si>
    <t>qSalVolG</t>
  </si>
  <si>
    <t>qqSalVolG</t>
  </si>
  <si>
    <t>ySalValG</t>
  </si>
  <si>
    <t>%SalValG</t>
  </si>
  <si>
    <t>qSalValG</t>
  </si>
  <si>
    <t>qqSalValG</t>
  </si>
  <si>
    <t>ySalVolS</t>
  </si>
  <si>
    <t>%SalVolS</t>
  </si>
  <si>
    <t>qSalVolS</t>
  </si>
  <si>
    <t>qqSalVolS</t>
  </si>
  <si>
    <t>ySalValS</t>
  </si>
  <si>
    <t>%SalValS</t>
  </si>
  <si>
    <t>qSalValS</t>
  </si>
  <si>
    <t>qqSalValS</t>
  </si>
  <si>
    <t>ySalVolD</t>
  </si>
  <si>
    <t>%SalVolD</t>
  </si>
  <si>
    <t>qSalVolD</t>
  </si>
  <si>
    <t>qqSalVolD</t>
  </si>
  <si>
    <t>ySalValD</t>
  </si>
  <si>
    <t>%SalValD</t>
  </si>
  <si>
    <t>qSalValD</t>
  </si>
  <si>
    <t>qqSalValD</t>
  </si>
  <si>
    <t>ySalVolO</t>
  </si>
  <si>
    <t>%SalVolO</t>
  </si>
  <si>
    <t>qSalVolO</t>
  </si>
  <si>
    <t>qqSalVolO</t>
  </si>
  <si>
    <t>ySalValO</t>
  </si>
  <si>
    <t>%SalValO</t>
  </si>
  <si>
    <t>qSalValO</t>
  </si>
  <si>
    <t>qqSalValO</t>
  </si>
  <si>
    <t>yExVol</t>
  </si>
  <si>
    <t>%ExVol</t>
  </si>
  <si>
    <t>qExVol</t>
  </si>
  <si>
    <t>qqExVol</t>
  </si>
  <si>
    <t>yExVal</t>
  </si>
  <si>
    <t>%ExVal</t>
  </si>
  <si>
    <t>qExVal</t>
  </si>
  <si>
    <t>qqExVal</t>
  </si>
  <si>
    <t>yImVol</t>
  </si>
  <si>
    <t>%ImVol</t>
  </si>
  <si>
    <t>qImVol</t>
  </si>
  <si>
    <t>qqImVol</t>
  </si>
  <si>
    <t>yImVal</t>
  </si>
  <si>
    <t>%ImVal</t>
  </si>
  <si>
    <t>qImVal</t>
  </si>
  <si>
    <t>qqImVal</t>
  </si>
  <si>
    <t xml:space="preserve">    &lt;Tropical and subtropical fruit, new and important&gt;</t>
  </si>
  <si>
    <t>Fruit, tropical and subtropical, other</t>
  </si>
  <si>
    <t xml:space="preserve">    Otras frutas tropicales y subtropicales </t>
  </si>
  <si>
    <t xml:space="preserve">    Other tropical and subtropical fruit</t>
  </si>
  <si>
    <t xml:space="preserve">Others such as anona (Anona spp.), ,  </t>
  </si>
  <si>
    <t>Fruit, no details</t>
  </si>
  <si>
    <t>Fruit/nuts/berries, temperate, no details</t>
  </si>
  <si>
    <t>Frutas/frutos secos/frutillas, templadas, sin detalles</t>
  </si>
  <si>
    <t>Grapes</t>
  </si>
  <si>
    <t>Uvas</t>
  </si>
  <si>
    <t>Plantation of Vitis vinifera L.</t>
  </si>
  <si>
    <t>Grapes, no details</t>
  </si>
  <si>
    <t>Grapes, wine</t>
  </si>
  <si>
    <t xml:space="preserve">    Grapes for wine</t>
  </si>
  <si>
    <t>Grapes, wine, no details</t>
  </si>
  <si>
    <t xml:space="preserve">    Uvas para vino, sin detalles</t>
  </si>
  <si>
    <t>Vine grape varieties normally grown for the production of wine.</t>
  </si>
  <si>
    <t>Grapes for wine, quality</t>
  </si>
  <si>
    <t>Grapes, wine, quality</t>
  </si>
  <si>
    <t xml:space="preserve">    Uvas para vino de calidad</t>
  </si>
  <si>
    <t xml:space="preserve">    Grapes for wine, quality</t>
  </si>
  <si>
    <t>Grapes for wine, other</t>
  </si>
  <si>
    <t>&gt; General retail sales volume</t>
  </si>
  <si>
    <t>&gt; Specialized organic retail volume</t>
  </si>
  <si>
    <t>&gt; Direct sales value</t>
  </si>
  <si>
    <t xml:space="preserve">&gt; Other sales channels value </t>
  </si>
  <si>
    <t>Share of organic  DOMESTIC MARKET VOLUME of total domestic market</t>
  </si>
  <si>
    <t>Sales org%</t>
  </si>
  <si>
    <t xml:space="preserve">    Uvas de mesa</t>
  </si>
  <si>
    <t xml:space="preserve">    Grapes for table grapes</t>
  </si>
  <si>
    <t>Vine grape varieties normally grown for the production of fresh grapes.</t>
  </si>
  <si>
    <t>Esta clasificación se ha desarrollado en base a la información relativa a las encuestas mundiales orgánicas, y la mayoría de las categorías de cultivos recibidas fueron incluidas.</t>
  </si>
  <si>
    <t xml:space="preserve">    Tagetes</t>
  </si>
  <si>
    <t>&lt;Flowers and ornamental plants, new and important&gt;</t>
  </si>
  <si>
    <t xml:space="preserve">     &lt;important new crop&gt;</t>
  </si>
  <si>
    <t>Protein crops, other</t>
  </si>
  <si>
    <t>Root crops</t>
  </si>
  <si>
    <t>Cultivos de raíz</t>
  </si>
  <si>
    <t>Crops cultivated for their root, tuber or stem.</t>
  </si>
  <si>
    <t>Root crops, no details</t>
  </si>
  <si>
    <t>Potatoes (incl. early and seed potatoes)</t>
  </si>
  <si>
    <t>Potatoes</t>
  </si>
  <si>
    <t xml:space="preserve">    Potatoes (incl. early and seed potatoes)</t>
  </si>
  <si>
    <t>Potatoes, no details</t>
  </si>
  <si>
    <t>Tubers of Solanum tuberosum L.</t>
  </si>
  <si>
    <t>Potatoes, early</t>
  </si>
  <si>
    <t xml:space="preserve">        Papas, tempranas</t>
  </si>
  <si>
    <t xml:space="preserve">        Potatoes, early</t>
  </si>
  <si>
    <t>Potatoes, fresh (consumption)</t>
  </si>
  <si>
    <t>Potatoes, fresh, consumption</t>
  </si>
  <si>
    <t xml:space="preserve">        Papas, frescas (comsumo)</t>
  </si>
  <si>
    <t xml:space="preserve">        Potatoes, fresh (consumption)</t>
  </si>
  <si>
    <t>Potatoes, fresh (processing)</t>
  </si>
  <si>
    <t>Potatoes, fresh, processing</t>
  </si>
  <si>
    <t xml:space="preserve">        Papas, frescas (transformación)</t>
  </si>
  <si>
    <t xml:space="preserve">        Potatoes, fresh (processing)</t>
  </si>
  <si>
    <t>Potatoes, industrial</t>
  </si>
  <si>
    <t xml:space="preserve">        Papas, industriales</t>
  </si>
  <si>
    <t xml:space="preserve">        Potatoes, industrial</t>
  </si>
  <si>
    <t>Potatoes, starch</t>
  </si>
  <si>
    <t xml:space="preserve">        Papas, almidón</t>
  </si>
  <si>
    <t xml:space="preserve">        Potatoes, starch</t>
  </si>
  <si>
    <t>Seed potatoes</t>
  </si>
  <si>
    <t>Potatoes, seed</t>
  </si>
  <si>
    <t xml:space="preserve">        Papas de semillas</t>
  </si>
  <si>
    <t xml:space="preserve">        Seed potatoes</t>
  </si>
  <si>
    <t>Other potatoes</t>
  </si>
  <si>
    <t>Potatoes, other</t>
  </si>
  <si>
    <t xml:space="preserve">        Otras papas</t>
  </si>
  <si>
    <t xml:space="preserve">        Other potatoes</t>
  </si>
  <si>
    <t>Specialized organic retail = Stores with more than 90 % organic products</t>
  </si>
  <si>
    <t>Direct sales = On farm sales, farmer´s markets</t>
  </si>
  <si>
    <t>Definitions of marketing channeles</t>
  </si>
  <si>
    <r>
      <t>Other sales channels = box schemes, bakeries, butchers,</t>
    </r>
    <r>
      <rPr>
        <sz val="11"/>
        <color indexed="56"/>
        <rFont val="Calibri"/>
        <family val="2"/>
      </rPr>
      <t xml:space="preserve"> health food shops,</t>
    </r>
    <r>
      <rPr>
        <sz val="11"/>
        <color indexed="8"/>
        <rFont val="Calibri"/>
        <family val="2"/>
      </rPr>
      <t xml:space="preserve"> online-shops, filling stations, others</t>
    </r>
  </si>
  <si>
    <r>
      <t xml:space="preserve">Domestic market value </t>
    </r>
    <r>
      <rPr>
        <b/>
        <sz val="12"/>
        <rFont val="Calibri"/>
        <family val="2"/>
      </rPr>
      <t>(for definitions of sales channels see below)</t>
    </r>
  </si>
  <si>
    <t xml:space="preserve">        Shallots</t>
  </si>
  <si>
    <t>Allium ascalonicum L.</t>
  </si>
  <si>
    <t>Beet roots</t>
  </si>
  <si>
    <t xml:space="preserve">        Beet roots</t>
  </si>
  <si>
    <t>Celeriac</t>
  </si>
  <si>
    <t xml:space="preserve">        Celeriac</t>
  </si>
  <si>
    <t>Apium graveolens L. var. Rapaceum</t>
  </si>
  <si>
    <t>Rutabaga</t>
  </si>
  <si>
    <t xml:space="preserve">        Rutabaga</t>
  </si>
  <si>
    <t>Radish</t>
  </si>
  <si>
    <t xml:space="preserve">        Radish</t>
  </si>
  <si>
    <t>Raphanus sativus L.</t>
  </si>
  <si>
    <t>Parsnips</t>
  </si>
  <si>
    <t xml:space="preserve">        Parsnips</t>
  </si>
  <si>
    <t>Root parsley</t>
  </si>
  <si>
    <t xml:space="preserve">        Root parsley</t>
  </si>
  <si>
    <t xml:space="preserve">       &lt;Root tuber and bulb vegetables, new and important&gt;</t>
  </si>
  <si>
    <t>Grapes, raisins</t>
  </si>
  <si>
    <t xml:space="preserve">    Grapes for raisins</t>
  </si>
  <si>
    <t>Vine grape varieties normally grown for the production of raisins</t>
  </si>
  <si>
    <t>&lt;Grapes, new and important&gt;</t>
  </si>
  <si>
    <t>Further data</t>
  </si>
  <si>
    <t xml:space="preserve">If you have further data like: </t>
  </si>
  <si>
    <t>&gt; Price data (producer and consumer prices)</t>
  </si>
  <si>
    <t>&gt; Total imports by country of origin</t>
  </si>
  <si>
    <t>&gt; Total exports by country of origin</t>
  </si>
  <si>
    <t>&gt; Operator types by economic activity</t>
  </si>
  <si>
    <t>we would be very grateful if you could send us these. We have no form/questionaire for this type of data but we would be grateful if you could send us the original published documents where available.</t>
  </si>
  <si>
    <t xml:space="preserve">This form covers products for the domestic market. If available please also fill in the domestic market data by marketing channel. </t>
  </si>
  <si>
    <t>Table 6: International trade data</t>
  </si>
  <si>
    <t>This form covers imports and exports. If our form is not detailed enough please send original files with data.</t>
  </si>
  <si>
    <t>&gt; General retail sales value</t>
  </si>
  <si>
    <t>&gt; Specialized organic retail value</t>
  </si>
  <si>
    <t xml:space="preserve">&gt; Other sales channels volume </t>
  </si>
  <si>
    <t>&gt; Direct sales volume</t>
  </si>
  <si>
    <t>Grapes, wine, other</t>
  </si>
  <si>
    <t xml:space="preserve">    Otras uvas para vino</t>
  </si>
  <si>
    <t xml:space="preserve">    Grapes for wine, other</t>
  </si>
  <si>
    <t>Grapes, table</t>
  </si>
  <si>
    <t>Mixed pulses and cereals</t>
  </si>
  <si>
    <t xml:space="preserve">       Alfalfa</t>
  </si>
  <si>
    <t xml:space="preserve">       Mixed pulses and cereals</t>
  </si>
  <si>
    <t>Mixed cereals</t>
  </si>
  <si>
    <t xml:space="preserve">       Mezcla de legumbres</t>
  </si>
  <si>
    <t xml:space="preserve">       Mixed cereals</t>
  </si>
  <si>
    <t>Lucerne</t>
  </si>
  <si>
    <t xml:space="preserve">       &lt;Plantas anuales recolectadas verdes, nuevas e importantes&gt;</t>
  </si>
  <si>
    <t xml:space="preserve">       Lucerne</t>
  </si>
  <si>
    <t>Alfalfa (Medicado sativa)</t>
  </si>
  <si>
    <t>Mixed pulses</t>
  </si>
  <si>
    <t xml:space="preserve">       Otras plantas anuales recolectadas verdes</t>
  </si>
  <si>
    <t xml:space="preserve">       Mixed pulses</t>
  </si>
  <si>
    <t>&lt;Annual plants harvested green, new and important&gt;</t>
  </si>
  <si>
    <t xml:space="preserve">    Forrajes perennes verdes</t>
  </si>
  <si>
    <t xml:space="preserve">       &lt;Annual plants harvested green, new and important&gt;</t>
  </si>
  <si>
    <t>Annual plants harvested green, other</t>
  </si>
  <si>
    <t xml:space="preserve">       Other annual plants harvested green</t>
  </si>
  <si>
    <t xml:space="preserve">Other arable crops intended mainly for animal fodder, harvested green, not mentioned elsewhere.
</t>
  </si>
  <si>
    <t>Perennial green fodder</t>
  </si>
  <si>
    <t xml:space="preserve">    Perennial green fodder</t>
  </si>
  <si>
    <t>x14</t>
  </si>
  <si>
    <t>LOC</t>
  </si>
  <si>
    <t>heads</t>
  </si>
  <si>
    <t>Volumen de producción [heads]</t>
  </si>
  <si>
    <t>x15</t>
  </si>
  <si>
    <t>x16</t>
  </si>
  <si>
    <t>x17</t>
  </si>
  <si>
    <t>x18</t>
  </si>
  <si>
    <t>x19</t>
  </si>
  <si>
    <t>x20</t>
  </si>
  <si>
    <t>x21</t>
  </si>
  <si>
    <t>calculated values for total food market</t>
  </si>
  <si>
    <t xml:space="preserve">calculated € values </t>
  </si>
  <si>
    <t>Domestic total market
volume [t]</t>
  </si>
  <si>
    <t xml:space="preserve">    Cocos para comer</t>
  </si>
  <si>
    <t xml:space="preserve">    Coconuts, for eating</t>
  </si>
  <si>
    <t>Coconuts, for oil</t>
  </si>
  <si>
    <t>Áreas de PASTOREO o tierras no agrícolas (incluyendo areas certificadas y en conversión)</t>
  </si>
  <si>
    <t>Área de APICULTURA orgánica (incluyendo areas certificadas y en conversión)</t>
  </si>
  <si>
    <t>El TOTAL de otras áreas certificadas</t>
  </si>
  <si>
    <t>Producción</t>
  </si>
  <si>
    <t>VOLUMEN de PRODUCCIÓN orgánica (de áreas totalmente convertidas y productos transformados)</t>
  </si>
  <si>
    <t>VALOR de la PRODUCCIÓN orgánica</t>
  </si>
  <si>
    <t>Valor del mercado interno</t>
  </si>
  <si>
    <t>VOLUMEN del MERCADO INTERIOR orgánico (toneladas métricas)</t>
  </si>
  <si>
    <t>VALOR del MERCADO INTERIOR ogánico</t>
  </si>
  <si>
    <t>Fruit, temperate, other</t>
  </si>
  <si>
    <t xml:space="preserve">    Otras frutas de zonas templadas</t>
  </si>
  <si>
    <t xml:space="preserve">    Other fruit of temperate climate zones</t>
  </si>
  <si>
    <t>Other fruit from temperate climate zones such as sloes (Prunus spinosa L.), loquats (Eriobotrya japonica [Thunb.] Lindl.), medlars (Mespilus germanica L.), ,etc.</t>
  </si>
  <si>
    <t>Citrus fruit</t>
  </si>
  <si>
    <t>Cítricos</t>
  </si>
  <si>
    <t>Citrus species</t>
  </si>
  <si>
    <t>Citrus fruit, no details</t>
  </si>
  <si>
    <t>Grapefruit/Pomelos</t>
  </si>
  <si>
    <t xml:space="preserve">    Toronjas y pomelos</t>
  </si>
  <si>
    <t xml:space="preserve">    Pomelos and grapefruit</t>
  </si>
  <si>
    <t>Citrus maxima (Merr., Burm. f.), Citrus paradise (Macfad.).</t>
  </si>
  <si>
    <t>Lemons and limes</t>
  </si>
  <si>
    <t xml:space="preserve">    Limones y limas</t>
  </si>
  <si>
    <t xml:space="preserve">    Lemons and acid  limes</t>
  </si>
  <si>
    <t>Citrus Schlamm (L.) Burm.f.
Yellow lemon (Citrus limon (L.) Burm.f., C. jambhiri Lush., C. meyeri Yu. Tanaka, C. pseudolimon Tanaka).
Limes (Citrus aurantifolia, C. latifolia Yu. Tanaka).</t>
  </si>
  <si>
    <t>Oranges</t>
  </si>
  <si>
    <t xml:space="preserve">    Naranjas</t>
  </si>
  <si>
    <t xml:space="preserve">    Oranges</t>
  </si>
  <si>
    <t>Citrus sinensis (L.) Osbeck
Shall include the following 4 subcategories: 
1- Navel group: Citrus sinensis (L.) Osbeck: Merlin or Washington Navel, Navelina or Dalmau, New Hall, Thomson, Navelate, Lane Late, others.
2- Normal group: oranges with a non sang</t>
  </si>
  <si>
    <t>Tangerine</t>
  </si>
  <si>
    <t xml:space="preserve">    Mandarinas</t>
  </si>
  <si>
    <t xml:space="preserve">    Tangerine</t>
  </si>
  <si>
    <t>Citrus tangerina</t>
  </si>
  <si>
    <t>Easy peelers</t>
  </si>
  <si>
    <t xml:space="preserve">    Easy peelers</t>
  </si>
  <si>
    <t>Satsumas (Citrus unshiu (varieties: owari, clausellina, planellina, etc.) and clementines (Citrus reticultata "clementine" (varieties marisol, oroval, etc.) shall be included here but also other mandarins such as mandarins oranges, kings (Citrus deliciosa</t>
  </si>
  <si>
    <t xml:space="preserve">    &lt;Cítricos, nuevos e importantes&gt;</t>
  </si>
  <si>
    <t xml:space="preserve">    &lt;Citrus fruit, new and important&gt;</t>
  </si>
  <si>
    <t>Citrus fruit, other</t>
  </si>
  <si>
    <t xml:space="preserve">    Otros cítricos</t>
  </si>
  <si>
    <t xml:space="preserve">    Other citrus fruit</t>
  </si>
  <si>
    <t>Fruit of subtropical and tropical climate zones</t>
  </si>
  <si>
    <t>Fruit, tropical and subtropical</t>
  </si>
  <si>
    <t>Frutas de zonas subtropicales y tropicales</t>
  </si>
  <si>
    <t>Fruit tree plantations, which are traditionally cropped in tropical and subtropical climates for production of fruit.</t>
  </si>
  <si>
    <t>Fruit, tropical and subtropical, no details</t>
  </si>
  <si>
    <t>Araza</t>
  </si>
  <si>
    <t xml:space="preserve">    Araza</t>
  </si>
  <si>
    <t>Avocados</t>
  </si>
  <si>
    <r>
      <t xml:space="preserve">Animales vivos </t>
    </r>
    <r>
      <rPr>
        <sz val="12"/>
        <rFont val="Calibri"/>
        <family val="2"/>
      </rPr>
      <t>(la media anual)</t>
    </r>
  </si>
  <si>
    <t>Allium cepa L.,  Allium ampeloprasum L.,  Allium fistulosum L.  And Allium ascalonicum L.</t>
  </si>
  <si>
    <t>        Raíces de remolacha</t>
  </si>
  <si>
    <t xml:space="preserve">        Onions </t>
  </si>
  <si>
    <t xml:space="preserve">Allium cepa L.,  Allium ampeloprasum L.,  Allium fistulosum L. </t>
  </si>
  <si>
    <t>Daucus carota L. (ssp. sativus (Hoffm.) Hayk).</t>
  </si>
  <si>
    <t>Garlic</t>
  </si>
  <si>
    <t>        Ajo</t>
  </si>
  <si>
    <t xml:space="preserve">        Garlic</t>
  </si>
  <si>
    <t>Allium sativum L.</t>
  </si>
  <si>
    <t>Onions and shallot</t>
  </si>
  <si>
    <t>Onions</t>
  </si>
  <si>
    <t>Mangos</t>
  </si>
  <si>
    <t xml:space="preserve">    Mangos</t>
  </si>
  <si>
    <t>Mangifera spp.</t>
  </si>
  <si>
    <t>Nanche</t>
  </si>
  <si>
    <t xml:space="preserve">    Nance</t>
  </si>
  <si>
    <t xml:space="preserve">    Nanche</t>
  </si>
  <si>
    <t>Noni</t>
  </si>
  <si>
    <t xml:space="preserve">    Noni</t>
  </si>
  <si>
    <t>Opuntia</t>
  </si>
  <si>
    <t xml:space="preserve">    Opuntia</t>
  </si>
  <si>
    <t>Pricklly pears: Opuntia ficus-india (L.) Mill.</t>
  </si>
  <si>
    <t>Papayas</t>
  </si>
  <si>
    <t xml:space="preserve">    Papayas</t>
  </si>
  <si>
    <t>Carica spp.</t>
  </si>
  <si>
    <t>Passion fruit</t>
  </si>
  <si>
    <t xml:space="preserve">    Passion fruit</t>
  </si>
  <si>
    <t>Passiflora spp.</t>
  </si>
  <si>
    <t>Persimmons</t>
  </si>
  <si>
    <t xml:space="preserve">    Caquis</t>
  </si>
  <si>
    <t xml:space="preserve">    Persimmons</t>
  </si>
  <si>
    <t>Diospyros kaki L.f.</t>
  </si>
  <si>
    <t>Pineapples</t>
  </si>
  <si>
    <t xml:space="preserve">    Piñas</t>
  </si>
  <si>
    <t xml:space="preserve">    Pineapples</t>
  </si>
  <si>
    <t>Ananas comosus (L.) Merr.; syn. A. sativus Lindl.</t>
  </si>
  <si>
    <t>Pitaya</t>
  </si>
  <si>
    <t xml:space="preserve">    Pitaya</t>
  </si>
  <si>
    <t>Pomegranate</t>
  </si>
  <si>
    <t xml:space="preserve">    Granada</t>
  </si>
  <si>
    <t xml:space="preserve">    Pomegranate</t>
  </si>
  <si>
    <t>Punica granatium</t>
  </si>
  <si>
    <t xml:space="preserve">    &lt;Frutas de zonas subtropicales y tropicales, nuevos e importantes&gt;</t>
  </si>
  <si>
    <t>qAnimals</t>
  </si>
  <si>
    <t>Permanent pasture on good or medium quality soils. These areas can normally be used for intensive grazing.</t>
  </si>
  <si>
    <t>Pastures and meadows, no details</t>
  </si>
  <si>
    <t>Pastures</t>
  </si>
  <si>
    <t xml:space="preserve">    Pastos</t>
  </si>
  <si>
    <t xml:space="preserve">        Pastures</t>
  </si>
  <si>
    <t>Meadows</t>
  </si>
  <si>
    <t xml:space="preserve">    Praderas</t>
  </si>
  <si>
    <t xml:space="preserve">        Meadows</t>
  </si>
  <si>
    <t>Rough Grazing</t>
  </si>
  <si>
    <t>Pastos duros</t>
  </si>
  <si>
    <t xml:space="preserve">    Rough Grazing</t>
  </si>
  <si>
    <t>List of Tables</t>
  </si>
  <si>
    <t>Contacto</t>
  </si>
  <si>
    <t>Helga Willer, Research Institute of Organic Agriculture FiBL, helga.willer@fibl.org, Tel. +41 62 865 72 07</t>
  </si>
  <si>
    <t>Para África subsahariana: Hervé Bouagnimbeck, IFOAM, www.ifoam.org, h.bouagnimbeck@ifoam.org +49 228 926 50-10</t>
  </si>
  <si>
    <t>Table 2: Information on registered organic operators</t>
  </si>
  <si>
    <t>All the following items shall be included excepted cultivated mushrooms.</t>
  </si>
  <si>
    <t>Vegetables, no details</t>
  </si>
  <si>
    <t>Brassicas</t>
  </si>
  <si>
    <t xml:space="preserve">    Brassicas</t>
  </si>
  <si>
    <t>All Brassicas excluding roots</t>
  </si>
  <si>
    <t>Brassicas, no details</t>
  </si>
  <si>
    <t>Cauliflower and Broccoli, no details</t>
  </si>
  <si>
    <t xml:space="preserve">    Coffee associated with other crops</t>
  </si>
  <si>
    <t>Coffee arabica</t>
  </si>
  <si>
    <t xml:space="preserve">    Café arábigo</t>
  </si>
  <si>
    <t xml:space="preserve">    Coffee arabica</t>
  </si>
  <si>
    <t>Coffee robusta</t>
  </si>
  <si>
    <t xml:space="preserve">    Café robusta</t>
  </si>
  <si>
    <t xml:space="preserve">    Coffee robusta</t>
  </si>
  <si>
    <t>&lt;Coffee, new and important&gt;</t>
  </si>
  <si>
    <t xml:space="preserve">    &lt;Café, nuevo e importante&gt;</t>
  </si>
  <si>
    <t xml:space="preserve">    &lt;Coffee, new and important&gt;</t>
  </si>
  <si>
    <t>Other coffee</t>
  </si>
  <si>
    <t>Coffee, other</t>
  </si>
  <si>
    <t xml:space="preserve">    Other coffee</t>
  </si>
  <si>
    <t>Tea/Mate</t>
  </si>
  <si>
    <t>Té/Mate</t>
  </si>
  <si>
    <t>Aromatic plants, not details</t>
  </si>
  <si>
    <t xml:space="preserve">    &lt;Flores y plantas ornamentales, nuevas e importantes&gt;</t>
  </si>
  <si>
    <t xml:space="preserve">    &lt;Flowers and ornamental plants, new and important&gt;</t>
  </si>
  <si>
    <t>Other flowers and ornamental plants</t>
  </si>
  <si>
    <t>Flowers and ornamental plants, other</t>
  </si>
  <si>
    <t xml:space="preserve">    Otras flores y plantas ornamentales</t>
  </si>
  <si>
    <t xml:space="preserve">    Other flowers and ornamental plants</t>
  </si>
  <si>
    <t>Seeds and seedlings</t>
  </si>
  <si>
    <t>Semillas y plántulas</t>
  </si>
  <si>
    <t>Seeds and seedlings, no details</t>
  </si>
  <si>
    <t>Seedlings</t>
  </si>
  <si>
    <t xml:space="preserve">    Plántulas</t>
  </si>
  <si>
    <t xml:space="preserve">    Seedlings</t>
  </si>
  <si>
    <t>Seeds</t>
  </si>
  <si>
    <t xml:space="preserve">    Semillas</t>
  </si>
  <si>
    <t xml:space="preserve">    Seeds</t>
  </si>
  <si>
    <t>&lt;Seeds and seedlings new and important&gt;</t>
  </si>
  <si>
    <t xml:space="preserve">    &lt;Semillas y plántulas, nuevas e importantes&gt;</t>
  </si>
  <si>
    <t xml:space="preserve">    &lt;Seeds and seedlings new and important&gt;</t>
  </si>
  <si>
    <t>Other seeds and seedlings</t>
  </si>
  <si>
    <t>Seeds and seedlings, other</t>
  </si>
  <si>
    <t xml:space="preserve">    Otras semillas y plántulas</t>
  </si>
  <si>
    <t xml:space="preserve">    Other seeds and seedlings</t>
  </si>
  <si>
    <t>Other arable crops</t>
  </si>
  <si>
    <t>Otros cultivos anuales</t>
  </si>
  <si>
    <t>Arable land crops not elsewhere classified</t>
  </si>
  <si>
    <t>Other arable crops, no details</t>
  </si>
  <si>
    <t>Mixed cropping</t>
  </si>
  <si>
    <t xml:space="preserve">    Policultivos</t>
  </si>
  <si>
    <t xml:space="preserve">    Mixed cropping</t>
  </si>
  <si>
    <t>Luffa</t>
  </si>
  <si>
    <t xml:space="preserve">    Luffa (esponja vegetal)</t>
  </si>
  <si>
    <t xml:space="preserve">    Luffa</t>
  </si>
  <si>
    <t>Panela</t>
  </si>
  <si>
    <t xml:space="preserve">    Panela</t>
  </si>
  <si>
    <t>Self sufficiency crops</t>
  </si>
  <si>
    <t xml:space="preserve">    Cultivos autosuficientes</t>
  </si>
  <si>
    <t xml:space="preserve">    Self sufficiency crops</t>
  </si>
  <si>
    <t>Stevia</t>
  </si>
  <si>
    <t xml:space="preserve">    Stevia</t>
  </si>
  <si>
    <t>Yacon</t>
  </si>
  <si>
    <t xml:space="preserve">    Yacón</t>
  </si>
  <si>
    <t xml:space="preserve">    Yacon</t>
  </si>
  <si>
    <t>&lt;Other arable crop, new and important&gt;</t>
  </si>
  <si>
    <t xml:space="preserve">    &lt;Otros cultivos arables, nuevos e importantes&gt;</t>
  </si>
  <si>
    <t xml:space="preserve">    &lt;Other arable crop, new and important&gt;</t>
  </si>
  <si>
    <t>Other arable crops, other</t>
  </si>
  <si>
    <t xml:space="preserve">     Otros cultivos arables, otros</t>
  </si>
  <si>
    <t xml:space="preserve">     Other arable crops, other</t>
  </si>
  <si>
    <t>Permanent crops</t>
  </si>
  <si>
    <t>Cultivos permanentes</t>
  </si>
  <si>
    <t xml:space="preserve">Crops not grown in rotation, other than permanent grassland, which occupy the soil for a long period and yield crops over several years. Main crops are trees, bushes and perennial berry plants other than strawberries for the production of fruit. Orchards </t>
  </si>
  <si>
    <t>Permanent crops, no details</t>
  </si>
  <si>
    <t>Fruit of temperate climate zones</t>
  </si>
  <si>
    <t>Fruit, temperate</t>
  </si>
  <si>
    <t>Frutas de zonas templadas</t>
  </si>
  <si>
    <t>Fruit tree plantations , which are traditionally cropped in temperate climates for producing fruit.</t>
  </si>
  <si>
    <t>Fruit, temperate, no details</t>
  </si>
  <si>
    <t>Apples</t>
  </si>
  <si>
    <t xml:space="preserve">       Manzanas</t>
  </si>
  <si>
    <t xml:space="preserve">       Apples</t>
  </si>
  <si>
    <t>Apples including cider apples (Malus pumila Mill.).</t>
  </si>
  <si>
    <t>Pears</t>
  </si>
  <si>
    <t xml:space="preserve">       Peras</t>
  </si>
  <si>
    <t xml:space="preserve">       Pears</t>
  </si>
  <si>
    <t>Pears including perry pears (Pyrus communis L.).</t>
  </si>
  <si>
    <t>Quinces</t>
  </si>
  <si>
    <t xml:space="preserve">       Membrillos</t>
  </si>
  <si>
    <t xml:space="preserve">       Quinces</t>
  </si>
  <si>
    <t>Cydonia oblonga Mill.</t>
  </si>
  <si>
    <t>direct sales</t>
  </si>
  <si>
    <t>x22</t>
  </si>
  <si>
    <t>Nuts plantations, which are traditionally, cropped both in temperate and subtropical climates:
walnuts, hazelnuts, almonds, chestnuts, but also other nuts such as pine-seeds (Pinus sp.), pistachio nuts (Pistacia vera L.), etc</t>
  </si>
  <si>
    <t>Nuts, no details</t>
  </si>
  <si>
    <t>Almonds</t>
  </si>
  <si>
    <t xml:space="preserve">    Almendras</t>
  </si>
  <si>
    <t xml:space="preserve">    Almonds</t>
  </si>
  <si>
    <t>Prunus dulcis (Mill) D.A.Webb.</t>
  </si>
  <si>
    <t>Chestnuts</t>
  </si>
  <si>
    <t xml:space="preserve">    Castañas</t>
  </si>
  <si>
    <t xml:space="preserve">    Chestnuts</t>
  </si>
  <si>
    <t>Castanea sativa Mill.</t>
  </si>
  <si>
    <t>Hazelnuts</t>
  </si>
  <si>
    <t xml:space="preserve">    Avellanas</t>
  </si>
  <si>
    <t xml:space="preserve">    Hazelnuts</t>
  </si>
  <si>
    <t>Corylus avellana L.</t>
  </si>
  <si>
    <t>Pecano</t>
  </si>
  <si>
    <t xml:space="preserve">    Pecano</t>
  </si>
  <si>
    <t>Carya illinoensis</t>
  </si>
  <si>
    <t>Walnuts</t>
  </si>
  <si>
    <t xml:space="preserve">    Walnuts</t>
  </si>
  <si>
    <t>Juglans regia L.</t>
  </si>
  <si>
    <t>Cashew nuts</t>
  </si>
  <si>
    <t xml:space="preserve">    Cashew nuts</t>
  </si>
  <si>
    <t>Macadamia</t>
  </si>
  <si>
    <t xml:space="preserve">    Macadamia</t>
  </si>
  <si>
    <t>Pistachios</t>
  </si>
  <si>
    <t xml:space="preserve">    Pistachios</t>
  </si>
  <si>
    <t>Pistacia vera L</t>
  </si>
  <si>
    <t xml:space="preserve">    &lt;Nuts, new and important&gt;</t>
  </si>
  <si>
    <t>Nuts, other</t>
  </si>
  <si>
    <t xml:space="preserve">    Otros frutos secos</t>
  </si>
  <si>
    <t xml:space="preserve">    Other nuts</t>
  </si>
  <si>
    <t>Berries</t>
  </si>
  <si>
    <t>Más información disponible en www.organic-world.net</t>
  </si>
  <si>
    <t>Quienes brinden información, recibirán:</t>
  </si>
  <si>
    <t>x23</t>
  </si>
  <si>
    <t>x24</t>
  </si>
  <si>
    <t>x25</t>
  </si>
  <si>
    <t>x26</t>
  </si>
  <si>
    <t>x27</t>
  </si>
  <si>
    <t>Parte de las tierras agrícolas del país</t>
  </si>
  <si>
    <t>Otras áreas certificadas</t>
  </si>
  <si>
    <t xml:space="preserve">Área de ACUICULTURA orgánica (incluyendo areas certificadas y en conversión) </t>
  </si>
  <si>
    <t>Área de BOSQUE orgánico  (incluyendo areas certificadas y en conversión)</t>
  </si>
  <si>
    <t>Área de RECOLECCIÓN SILVESTRE orgánica (incluyendo areas certificadas y en conversión)</t>
  </si>
  <si>
    <t>www.ami-informiert.de</t>
  </si>
  <si>
    <t>diana.schaack@ami-informiert.de</t>
  </si>
  <si>
    <t>Contact details of data provider</t>
  </si>
  <si>
    <t>Name</t>
  </si>
  <si>
    <t>Institution acrconym</t>
  </si>
  <si>
    <t>Institution</t>
  </si>
  <si>
    <t>test</t>
  </si>
  <si>
    <t>Street/PO Box</t>
  </si>
  <si>
    <t>City, Postal code</t>
  </si>
  <si>
    <t>Country</t>
  </si>
  <si>
    <t>Telephone</t>
  </si>
  <si>
    <t>E-mail address</t>
  </si>
  <si>
    <t>URL</t>
  </si>
  <si>
    <t>Average exchange rate of national currency to euro</t>
  </si>
  <si>
    <t>optional field - may be hidden - to be completed by FIBL</t>
  </si>
  <si>
    <t xml:space="preserve">In the following tables this currency will be used. </t>
  </si>
  <si>
    <t>Value</t>
  </si>
  <si>
    <t>Unit</t>
  </si>
  <si>
    <t>Data year*</t>
  </si>
  <si>
    <t>Cover-age**</t>
  </si>
  <si>
    <t>Agricultural land</t>
  </si>
  <si>
    <t>All organic AGRICULTURAL land (fully converted and in-conversion)</t>
  </si>
  <si>
    <t>Hectares</t>
  </si>
  <si>
    <t>Fully converted AGRICULTURAL land</t>
  </si>
  <si>
    <t>In-conversion AGRICULTURAL land</t>
  </si>
  <si>
    <t>Share of the country's agricultural land</t>
  </si>
  <si>
    <t>Tea, no details</t>
  </si>
  <si>
    <t>Tea, black</t>
  </si>
  <si>
    <t xml:space="preserve">    Té negro</t>
  </si>
  <si>
    <t xml:space="preserve">    Black tea</t>
  </si>
  <si>
    <t>Green tea</t>
  </si>
  <si>
    <t>Tea, green</t>
  </si>
  <si>
    <t xml:space="preserve">    Té verde</t>
  </si>
  <si>
    <t xml:space="preserve">    Green tea</t>
  </si>
  <si>
    <t>Mate</t>
  </si>
  <si>
    <t xml:space="preserve">    Mate</t>
  </si>
  <si>
    <t>Rooibos tea</t>
  </si>
  <si>
    <t xml:space="preserve">    Rooibos</t>
  </si>
  <si>
    <t xml:space="preserve">    Rooibos tea</t>
  </si>
  <si>
    <t>&lt;Tea, new and important&gt;</t>
  </si>
  <si>
    <t xml:space="preserve">    &lt;Té, nuevo e importante&gt;</t>
  </si>
  <si>
    <t xml:space="preserve">    &lt;Tea, new and important&gt;</t>
  </si>
  <si>
    <t>Other tea</t>
  </si>
  <si>
    <t>Tea, other</t>
  </si>
  <si>
    <t xml:space="preserve">    Otros tés</t>
  </si>
  <si>
    <t xml:space="preserve">    Other tea</t>
  </si>
  <si>
    <t>B</t>
  </si>
  <si>
    <t>Cocoa</t>
  </si>
  <si>
    <t>Cacao</t>
  </si>
  <si>
    <t>Coconut</t>
  </si>
  <si>
    <t>Cocos</t>
  </si>
  <si>
    <t>Coconuts, no details</t>
  </si>
  <si>
    <t>Coconuts, for eating</t>
  </si>
  <si>
    <t>Coconuts, eatiing</t>
  </si>
  <si>
    <t>Eurostat Code</t>
  </si>
  <si>
    <t>End of 2010</t>
  </si>
  <si>
    <t>RO_01</t>
  </si>
  <si>
    <t>Compulsory</t>
  </si>
  <si>
    <t>RO_011</t>
  </si>
  <si>
    <t>of which, Producers that are also Processors</t>
  </si>
  <si>
    <t>Voluntary</t>
  </si>
  <si>
    <t>RO_012</t>
  </si>
  <si>
    <t>of which, Producers that are also Importers</t>
  </si>
  <si>
    <t xml:space="preserve">        Bananas, plantain</t>
  </si>
  <si>
    <t>Bananas, other</t>
  </si>
  <si>
    <t xml:space="preserve">        Otros plátanos/Bananos</t>
  </si>
  <si>
    <t xml:space="preserve">        Bananas, other</t>
  </si>
  <si>
    <t>Camu camu</t>
  </si>
  <si>
    <t xml:space="preserve">    Camu camu</t>
  </si>
  <si>
    <t>Carob</t>
  </si>
  <si>
    <t xml:space="preserve">    Algarroba</t>
  </si>
  <si>
    <t xml:space="preserve">    Carob</t>
  </si>
  <si>
    <t>carob-tree (Ceratonia siliqua),</t>
  </si>
  <si>
    <t>Cashew apples</t>
  </si>
  <si>
    <t xml:space="preserve">    Anacardos </t>
  </si>
  <si>
    <t xml:space="preserve">    Cashew apples</t>
  </si>
  <si>
    <t>Dates</t>
  </si>
  <si>
    <t xml:space="preserve">    Dátiles</t>
  </si>
  <si>
    <t xml:space="preserve">    Dates</t>
  </si>
  <si>
    <t>Phoenix dactylifera L.</t>
  </si>
  <si>
    <t>Figs</t>
  </si>
  <si>
    <t xml:space="preserve">    Higos</t>
  </si>
  <si>
    <t xml:space="preserve">    Figs</t>
  </si>
  <si>
    <t>Ficus carica L.</t>
  </si>
  <si>
    <t>Guava</t>
  </si>
  <si>
    <t xml:space="preserve">    Guayaba</t>
  </si>
  <si>
    <t xml:space="preserve">    Guava</t>
  </si>
  <si>
    <t>Psidium spp.</t>
  </si>
  <si>
    <t>Jocote</t>
  </si>
  <si>
    <t xml:space="preserve">    Jocote</t>
  </si>
  <si>
    <t>Kiwis</t>
  </si>
  <si>
    <t xml:space="preserve">    Kiwi</t>
  </si>
  <si>
    <t>&gt; Una copia PDF de la edición 2012 de The World of Organic Agriculture</t>
  </si>
  <si>
    <t>Data providers will receive</t>
  </si>
  <si>
    <t xml:space="preserve">    Aguacates</t>
  </si>
  <si>
    <t xml:space="preserve">    Avocados</t>
  </si>
  <si>
    <t>Persea americana Mill.</t>
  </si>
  <si>
    <t>Bananas</t>
  </si>
  <si>
    <t xml:space="preserve">    Plátanos/Bananos</t>
  </si>
  <si>
    <t xml:space="preserve">    Bananas</t>
  </si>
  <si>
    <t>Bananas, no details</t>
  </si>
  <si>
    <t>Musa spp.</t>
  </si>
  <si>
    <t xml:space="preserve">       &lt;Vegetables cultivated for fruit, new and important&gt;</t>
  </si>
  <si>
    <t>Vegetables, fruit, other</t>
  </si>
  <si>
    <t>       Otras hortalizas cultivadas para frutos</t>
  </si>
  <si>
    <t xml:space="preserve">       Other vegetables cultivated for fruit </t>
  </si>
  <si>
    <t>Other vegetables cultivated by their fruit, n.e.c</t>
  </si>
  <si>
    <t>Vegetables, root tuber and bulb</t>
  </si>
  <si>
    <t>    Tubérculos y bulbos</t>
  </si>
  <si>
    <t xml:space="preserve">    Root tuber and bulb vegetables</t>
  </si>
  <si>
    <t>Vegetables cultivated for their root, tube or bulb.</t>
  </si>
  <si>
    <t>Vegetables, root tuber and bulb, no details</t>
  </si>
  <si>
    <t>Carrots</t>
  </si>
  <si>
    <t>        Zanahorias</t>
  </si>
  <si>
    <t xml:space="preserve">        Carrots</t>
  </si>
  <si>
    <t>Rabbits, breeding females</t>
  </si>
  <si>
    <t>Other livestock, no details</t>
  </si>
  <si>
    <t>Bees</t>
  </si>
  <si>
    <t>Bees, no details</t>
  </si>
  <si>
    <t>Animals</t>
  </si>
  <si>
    <t xml:space="preserve">    Ovejas de engorde</t>
  </si>
  <si>
    <t>Open air permanent crops not elsewhere classified, in particular those for plaiting or weaving, harvested generally every year such as osier willows (Salix viminalis L.), bamboo, rush (Schoenoplectus lacustris L.), rattan (Raphia ruffia),  mulberry-tree (</t>
  </si>
  <si>
    <t>Cropland, no details</t>
  </si>
  <si>
    <t>Tierra cultivada sin detalles</t>
  </si>
  <si>
    <t>Cropland, for which no details are available</t>
  </si>
  <si>
    <t>Permanent grassland</t>
  </si>
  <si>
    <t>Praderas permanentes/ pastos</t>
  </si>
  <si>
    <t>Permanent grassland/grazing</t>
  </si>
  <si>
    <t>Low yielding permanent grassland, usually on low quality soil, for example on hilly land and in high altitudes, usually unimproved by fertiliser, cultivation, reseeding or drainage.These areas can normally be used only for extensive grazing and are normal</t>
  </si>
  <si>
    <t>Grassland with extensive fruit production</t>
  </si>
  <si>
    <t>Permanent grassland, extensive fruit</t>
  </si>
  <si>
    <t xml:space="preserve">Praderas con produción extensiva de fruta </t>
  </si>
  <si>
    <t xml:space="preserve">    Grassland with extensive fruit production</t>
  </si>
  <si>
    <t>Permanent grassland, other</t>
  </si>
  <si>
    <t>Otras praderas permanentes</t>
  </si>
  <si>
    <t xml:space="preserve">    Other permanent grassland</t>
  </si>
  <si>
    <t>Other</t>
  </si>
  <si>
    <t>Other agricultural land</t>
  </si>
  <si>
    <t>Otras</t>
  </si>
  <si>
    <t>Other agricultural land, no details</t>
  </si>
  <si>
    <t>Home gardens</t>
  </si>
  <si>
    <t xml:space="preserve">    Huertos particulares (en casas)</t>
  </si>
  <si>
    <t>Agricultural Market Information Company, Dreizehnmorgenweg 10, 53175 Bonn, Germany, www.ami-informiert.de</t>
  </si>
  <si>
    <t>Exporters</t>
  </si>
  <si>
    <t>Gum arabic, wild</t>
  </si>
  <si>
    <t>Goma arábiga, silvestre</t>
  </si>
  <si>
    <t xml:space="preserve">    Gum arabic, wild</t>
  </si>
  <si>
    <t>Aromatic plants, permanent, no details</t>
  </si>
  <si>
    <t>Patchouri</t>
  </si>
  <si>
    <t>        Patchouri</t>
  </si>
  <si>
    <t xml:space="preserve">        Patchouri</t>
  </si>
  <si>
    <t>Vertiver</t>
  </si>
  <si>
    <t>        Vertiver</t>
  </si>
  <si>
    <t xml:space="preserve">        Vertiver</t>
  </si>
  <si>
    <t>&lt;Permanent aromatic plants, new and important&gt;</t>
  </si>
  <si>
    <t>       &lt;Plantas aromáticas permanentes, nuevas e importantes&gt;</t>
  </si>
  <si>
    <t xml:space="preserve">       &lt;Permanent aromatic plants, new and important&gt;</t>
  </si>
  <si>
    <t>Other permanent aromatic plants</t>
  </si>
  <si>
    <t>Aromatic plants, permanent, other</t>
  </si>
  <si>
    <t>        Otras plantas aromáticas permanentes</t>
  </si>
  <si>
    <t xml:space="preserve">        Other permanent aromatic plants</t>
  </si>
  <si>
    <t>Culinary plants and spices, permanent</t>
  </si>
  <si>
    <t xml:space="preserve">    Plantas culinarias y especias permanentes</t>
  </si>
  <si>
    <t xml:space="preserve">    Culinary plants and spices, permanent</t>
  </si>
  <si>
    <t>Culinary plants and spices, permanent, no details</t>
  </si>
  <si>
    <t>Caper</t>
  </si>
  <si>
    <t>        Alcaparra</t>
  </si>
  <si>
    <t xml:space="preserve">        Caper</t>
  </si>
  <si>
    <t>Cardamon</t>
  </si>
  <si>
    <t>        Cardamono</t>
  </si>
  <si>
    <t xml:space="preserve">        Cardamon</t>
  </si>
  <si>
    <t>Cinnamon</t>
  </si>
  <si>
    <t>        Canela</t>
  </si>
  <si>
    <t xml:space="preserve">        Cinnamon</t>
  </si>
  <si>
    <t>Cloves</t>
  </si>
  <si>
    <t xml:space="preserve">        Cloves</t>
  </si>
  <si>
    <t>Ginger</t>
  </si>
  <si>
    <t>        Jengibre</t>
  </si>
  <si>
    <t xml:space="preserve">        Ginger</t>
  </si>
  <si>
    <t>Nutmeg</t>
  </si>
  <si>
    <t>        Nuez moscada</t>
  </si>
  <si>
    <t xml:space="preserve">        Nutmeg</t>
  </si>
  <si>
    <t>Pepper</t>
  </si>
  <si>
    <t>        Pimienta</t>
  </si>
  <si>
    <t xml:space="preserve">        Pepper</t>
  </si>
  <si>
    <t>Vanilla</t>
  </si>
  <si>
    <t>        Vainilla</t>
  </si>
  <si>
    <t xml:space="preserve">        Vanilla</t>
  </si>
  <si>
    <t>&lt;Permanent culinary plants and spices, new and important&gt;</t>
  </si>
  <si>
    <t>       &lt;Plantas culinarias y especias, nuevas e importantes&gt;</t>
  </si>
  <si>
    <t xml:space="preserve">       &lt;Permanent culinary plants and spices, new and important&gt;</t>
  </si>
  <si>
    <t>Other permanent culinary plants and spices</t>
  </si>
  <si>
    <t>Culinary plants and spices, permanent, other</t>
  </si>
  <si>
    <t>        Otras plantas permanentes culinarias y especias</t>
  </si>
  <si>
    <t xml:space="preserve">        Other permanent culinary plants and spices</t>
  </si>
  <si>
    <t>Medicinal plants, permanent</t>
  </si>
  <si>
    <t>    Plantas medicinales permanentes</t>
  </si>
  <si>
    <t xml:space="preserve">    Medicinal plants, permanent</t>
  </si>
  <si>
    <t>Bananas associated with other crops</t>
  </si>
  <si>
    <t xml:space="preserve">        Plátanos/Bananos asociados con otros cultivos</t>
  </si>
  <si>
    <t xml:space="preserve">        Bananas associated with other crops</t>
  </si>
  <si>
    <t>Bananas, guineos</t>
  </si>
  <si>
    <t xml:space="preserve">        Plátanos/Bananos, guineos</t>
  </si>
  <si>
    <t xml:space="preserve">        Bananas, guineos</t>
  </si>
  <si>
    <t>Bananas, orito</t>
  </si>
  <si>
    <t xml:space="preserve">        Plátanos/Bananos, orito</t>
  </si>
  <si>
    <t xml:space="preserve">        Bananas, orito</t>
  </si>
  <si>
    <t>Bananas, plantain</t>
  </si>
  <si>
    <t xml:space="preserve">        Plátanos/Bananos, plantain</t>
  </si>
  <si>
    <t>VOLUMEN de EXPORTACIÓN orgánica (en total, productos primarios y transformados, en toneladas métricas)</t>
  </si>
  <si>
    <t>VOLUMEN de IMPORTACIÓN orgánica (en total, productos primarios y transformados, en toneladas métricas)</t>
  </si>
  <si>
    <t xml:space="preserve">VALOR de las EXPORTACIONES orgánicas </t>
  </si>
  <si>
    <t>VALOR de las IMPORTACIONES orgánicas</t>
  </si>
  <si>
    <t>Productores</t>
  </si>
  <si>
    <t xml:space="preserve">Total de PRODUCTORES y PEQUEÑOS AGRICULTORES orgánicos </t>
  </si>
  <si>
    <t>** Cobertura: Por favor, dé una estimación aproximada de cuánto cubre sus datos del total nacional de fincas orgánicas/superfície, etc., por ejemplo,100% (no es lo mismo que el pocentaje de tierra orgánica/producción etc. del total del país)</t>
  </si>
  <si>
    <t>© FiBL 2010</t>
  </si>
  <si>
    <t>&lt;hier ist Platz für Kommentare - Anleitungen ……………………….&gt;</t>
  </si>
  <si>
    <t xml:space="preserve">    Garra del diablo</t>
  </si>
  <si>
    <t xml:space="preserve">        Devil's claw</t>
  </si>
  <si>
    <t>Honeybush</t>
  </si>
  <si>
    <t xml:space="preserve">    Arbusto melífero</t>
  </si>
  <si>
    <t xml:space="preserve">        Honeybush</t>
  </si>
  <si>
    <t>Marula</t>
  </si>
  <si>
    <t>Marula oil</t>
  </si>
  <si>
    <t xml:space="preserve">    Marula</t>
  </si>
  <si>
    <t xml:space="preserve">        Marula</t>
  </si>
  <si>
    <t>Liquorice</t>
  </si>
  <si>
    <t xml:space="preserve">    Regaliz</t>
  </si>
  <si>
    <t xml:space="preserve">        Liquorice</t>
  </si>
  <si>
    <t>Rooibos tea, wild</t>
  </si>
  <si>
    <t xml:space="preserve">    Té Rooibos </t>
  </si>
  <si>
    <t xml:space="preserve">        Rooibos tea</t>
  </si>
  <si>
    <t>Informe mundial de productos orgánicos</t>
  </si>
  <si>
    <t>Introducción</t>
  </si>
  <si>
    <t>About</t>
  </si>
  <si>
    <t>El informe mundial de productos orgánicos es llevado a cabo por el Instituto de Investigación de Agricultura Orgánica FiBL y la Federación Internacional de Movimientos de Agricultura Orgánica IFOAM.</t>
  </si>
  <si>
    <t>El informe es financiado por la Secretaría de Estado de Suiza para Asuntos Económicos, el Centro de Comercio Internacional, NürnbergMesse.</t>
  </si>
  <si>
    <t>Wool</t>
  </si>
  <si>
    <t xml:space="preserve">      Wool</t>
  </si>
  <si>
    <t xml:space="preserve">      Tobacco</t>
  </si>
  <si>
    <t>Non food prodcuts</t>
  </si>
  <si>
    <t xml:space="preserve">     Olives</t>
  </si>
  <si>
    <t>Spices and aromatics</t>
  </si>
  <si>
    <t xml:space="preserve">    Other spices and aromatics</t>
  </si>
  <si>
    <t xml:space="preserve">      Other cereals</t>
  </si>
  <si>
    <t xml:space="preserve">       Linseed/Flax</t>
  </si>
  <si>
    <t>ODN</t>
  </si>
  <si>
    <t>Overview sheet: Contact details, summary of key indicators</t>
  </si>
  <si>
    <t>Vegetables and fruit</t>
  </si>
  <si>
    <t xml:space="preserve">    Otras plantas medicinales y aromáticas</t>
  </si>
  <si>
    <t xml:space="preserve">       Other medicinal &amp; aromatic plants</t>
  </si>
  <si>
    <t>Mushrooms, wild</t>
  </si>
  <si>
    <t>Hongos, setas, silvestres</t>
  </si>
  <si>
    <t xml:space="preserve">    Mushrooms, wild</t>
  </si>
  <si>
    <t>Nuts, wild</t>
  </si>
  <si>
    <t>Frutos secos, silvestres</t>
  </si>
  <si>
    <t xml:space="preserve">    Nuts, wild</t>
  </si>
  <si>
    <t>Nuts, wild, no details</t>
  </si>
  <si>
    <t>Chestnuts, wild</t>
  </si>
  <si>
    <t xml:space="preserve">        Chestnuts</t>
  </si>
  <si>
    <t>Pine nuts</t>
  </si>
  <si>
    <t>Pine nuts, wild</t>
  </si>
  <si>
    <t xml:space="preserve">     Piñones</t>
  </si>
  <si>
    <t xml:space="preserve">        Pine nuts</t>
  </si>
  <si>
    <t>Shea nuts</t>
  </si>
  <si>
    <t>Shea nuts, wild</t>
  </si>
  <si>
    <t xml:space="preserve">       Garlic</t>
  </si>
  <si>
    <t>Lemons</t>
  </si>
  <si>
    <t xml:space="preserve">     Lemons</t>
  </si>
  <si>
    <t xml:space="preserve">     Molasses</t>
  </si>
  <si>
    <t>Molasses</t>
  </si>
  <si>
    <t xml:space="preserve">     Crisp bread</t>
  </si>
  <si>
    <t xml:space="preserve">    Crisp bread</t>
  </si>
  <si>
    <t>Crisp bread</t>
  </si>
  <si>
    <t>Processed vegetables</t>
  </si>
  <si>
    <t xml:space="preserve">     Dried Vegetables</t>
  </si>
  <si>
    <t xml:space="preserve">     Vegetable pulps and purees</t>
  </si>
  <si>
    <t xml:space="preserve">      Frozen vegetables</t>
  </si>
  <si>
    <t xml:space="preserve">     Vegetable butters</t>
  </si>
  <si>
    <t xml:space="preserve"> Vegetable pulps and purees</t>
  </si>
  <si>
    <t>Vegetable butters</t>
  </si>
  <si>
    <t>Dried Vegetables</t>
  </si>
  <si>
    <t>Vegetables, prepared and preserved, no details</t>
  </si>
  <si>
    <t xml:space="preserve">      Other processed vegetables</t>
  </si>
  <si>
    <t>Other vegetables, prepared and preserved</t>
  </si>
  <si>
    <t>Processed fruits, berries and nuts</t>
  </si>
  <si>
    <t>Fruit, berries and nuts, prepared and preserved</t>
  </si>
  <si>
    <t xml:space="preserve">     Dried Fruit</t>
  </si>
  <si>
    <t xml:space="preserve">     Jams, jellies, marmalade</t>
  </si>
  <si>
    <t>Dried fruit</t>
  </si>
  <si>
    <t>frozen fruit</t>
  </si>
  <si>
    <t xml:space="preserve">      Vegetable pulps and purees</t>
  </si>
  <si>
    <t xml:space="preserve">      Vegetable butters</t>
  </si>
  <si>
    <t>Concentrates and sirups, no details</t>
  </si>
  <si>
    <t xml:space="preserve">     Concentrates and sirups, no details</t>
  </si>
  <si>
    <t>Processed fruits, including berries and nuts</t>
  </si>
  <si>
    <t>Stock cubes</t>
  </si>
  <si>
    <t xml:space="preserve">    Stock cubes</t>
  </si>
  <si>
    <t>Ketchup, mayonnaise etc.</t>
  </si>
  <si>
    <t xml:space="preserve">     Ketchup, mayonnaise etc.</t>
  </si>
  <si>
    <t xml:space="preserve">       Fresh herbs</t>
  </si>
  <si>
    <t xml:space="preserve">     Honey</t>
  </si>
  <si>
    <t xml:space="preserve">   </t>
  </si>
  <si>
    <r>
      <t>Comments</t>
    </r>
    <r>
      <rPr>
        <sz val="10"/>
        <rFont val="Calibri"/>
        <family val="2"/>
      </rPr>
      <t>: e.g. additional information etc.</t>
    </r>
  </si>
  <si>
    <t>Definitions (according to Eurostat)</t>
  </si>
  <si>
    <t>Oil-cakes and -shred</t>
  </si>
  <si>
    <t>Sunflower cake</t>
  </si>
  <si>
    <t>Other preparations used in animal feeding</t>
  </si>
  <si>
    <t>mineral feed</t>
  </si>
  <si>
    <t>Pet food</t>
  </si>
  <si>
    <t>Other sales channels volume [t]</t>
  </si>
  <si>
    <t>Direct sales volume [t]</t>
  </si>
  <si>
    <t>Cows' milk</t>
  </si>
  <si>
    <t>Goats' milk</t>
  </si>
  <si>
    <t>Ewes' milk</t>
  </si>
  <si>
    <t>Meat, goat</t>
  </si>
  <si>
    <t>Meat, sheep</t>
  </si>
  <si>
    <t>Sunflower-seed oil</t>
  </si>
  <si>
    <t>Muesli</t>
  </si>
  <si>
    <t>Sugar, other</t>
  </si>
  <si>
    <t>Germany</t>
  </si>
  <si>
    <r>
      <t>By sales channel:</t>
    </r>
    <r>
      <rPr>
        <sz val="11"/>
        <color indexed="8"/>
        <rFont val="Calibri"/>
        <family val="2"/>
      </rPr>
      <t xml:space="preserve"> General retail sales = supermarkets, hypermarkets, </t>
    </r>
    <r>
      <rPr>
        <sz val="11"/>
        <color indexed="56"/>
        <rFont val="Calibri"/>
        <family val="2"/>
      </rPr>
      <t>drugstores</t>
    </r>
  </si>
  <si>
    <t>Total organic market</t>
  </si>
  <si>
    <r>
      <t>By sales channel:</t>
    </r>
    <r>
      <rPr>
        <sz val="11"/>
        <color indexed="8"/>
        <rFont val="Calibri"/>
        <family val="2"/>
      </rPr>
      <t xml:space="preserve"> Specialized organic retail = Stores with more than 90 % organic products</t>
    </r>
  </si>
  <si>
    <r>
      <t>By sales channel:</t>
    </r>
    <r>
      <rPr>
        <sz val="11"/>
        <color indexed="8"/>
        <rFont val="Calibri"/>
        <family val="2"/>
      </rPr>
      <t xml:space="preserve"> Direct sales = On farm sales, farmer´s markets</t>
    </r>
  </si>
  <si>
    <t>Actinidia chinensis Planch.</t>
  </si>
  <si>
    <t>Litchi</t>
  </si>
  <si>
    <t xml:space="preserve">    Lychee</t>
  </si>
  <si>
    <t xml:space="preserve">    Litchi</t>
  </si>
  <si>
    <t>Litchi spp</t>
  </si>
  <si>
    <t>Mamey</t>
  </si>
  <si>
    <t xml:space="preserve">    Mamey</t>
  </si>
  <si>
    <t>In conversion area [ha]</t>
  </si>
  <si>
    <t>Fully converted  area [ha]</t>
  </si>
  <si>
    <t>Total organic area [ha]</t>
  </si>
  <si>
    <t>Enquesta mundial de productos orgánicos - Datos del 31.12.</t>
  </si>
  <si>
    <t xml:space="preserve">Detalles del contacto, página resumen </t>
  </si>
  <si>
    <t>Información del contacto proveedor de los datos</t>
  </si>
  <si>
    <t>Nombre</t>
  </si>
  <si>
    <t>Acrónimo de la institución</t>
  </si>
  <si>
    <t>Institución</t>
  </si>
  <si>
    <t>Calle/Apartado de correos</t>
  </si>
  <si>
    <t>Ciudad, código postal</t>
  </si>
  <si>
    <t>País</t>
  </si>
  <si>
    <t>Teléfono</t>
  </si>
  <si>
    <t>E-mail</t>
  </si>
  <si>
    <t>País y moneda</t>
  </si>
  <si>
    <t>Para los valores (importación, exportación, mercado interno), por favor especifique la moneda aquí, por ejemplo USD</t>
  </si>
  <si>
    <t>Resumen de indicadores clave</t>
  </si>
  <si>
    <t>Tierras agrícolas</t>
  </si>
  <si>
    <t>Maize, grain</t>
  </si>
  <si>
    <t xml:space="preserve">        Maíz en grano y en mazorca    </t>
  </si>
  <si>
    <t xml:space="preserve">        Grain maize and corn cob mix      </t>
  </si>
  <si>
    <t xml:space="preserve">Zea mays L. harvested for grain.
Grain maize harvested by hand, corn-picker, corn-sheller or combine harvester, regardless of the use, including grain for silage. </t>
  </si>
  <si>
    <t>Barley</t>
  </si>
  <si>
    <t xml:space="preserve">        Cebada</t>
  </si>
  <si>
    <t xml:space="preserve">        Barley</t>
  </si>
  <si>
    <t>Barley, no details</t>
  </si>
  <si>
    <t xml:space="preserve">Hordeum vulgare L. </t>
  </si>
  <si>
    <t>Spring barley</t>
  </si>
  <si>
    <t>Barley, spring</t>
  </si>
  <si>
    <t xml:space="preserve">            Cebada de primavera</t>
  </si>
  <si>
    <t xml:space="preserve">            Spring barley</t>
  </si>
  <si>
    <t>Winter barley</t>
  </si>
  <si>
    <t>Barley, winter</t>
  </si>
  <si>
    <t xml:space="preserve">            Cebada de invierno</t>
  </si>
  <si>
    <t xml:space="preserve">            Winter barley</t>
  </si>
  <si>
    <t xml:space="preserve">            &lt;nuevos cultivos importantes&gt;</t>
  </si>
  <si>
    <t xml:space="preserve">            &lt;important new crop&gt;</t>
  </si>
  <si>
    <t>Other barley</t>
  </si>
  <si>
    <t>Barley, other</t>
  </si>
  <si>
    <t xml:space="preserve">            Otras cebadas</t>
  </si>
  <si>
    <t xml:space="preserve">            Other barley</t>
  </si>
  <si>
    <t>Rye and meslin</t>
  </si>
  <si>
    <t>Rye</t>
  </si>
  <si>
    <t xml:space="preserve">        Centeno y morcajo</t>
  </si>
  <si>
    <t xml:space="preserve">        Rye and meslin</t>
  </si>
  <si>
    <t>Rye, no details</t>
  </si>
  <si>
    <t xml:space="preserve">Secale cereale L. </t>
  </si>
  <si>
    <t>Spring rye</t>
  </si>
  <si>
    <t>Rye, spring</t>
  </si>
  <si>
    <t xml:space="preserve">            Centeno de primavera</t>
  </si>
  <si>
    <t xml:space="preserve">            Spring rye</t>
  </si>
  <si>
    <t>Winter rye</t>
  </si>
  <si>
    <t>Rye, winter</t>
  </si>
  <si>
    <t xml:space="preserve">            Centeno de invierno</t>
  </si>
  <si>
    <t xml:space="preserve">            Winter rye</t>
  </si>
  <si>
    <t>Other rye</t>
  </si>
  <si>
    <t>Rye, other</t>
  </si>
  <si>
    <t xml:space="preserve">            Otros centenos</t>
  </si>
  <si>
    <t xml:space="preserve">            Other rye</t>
  </si>
  <si>
    <t>Oats</t>
  </si>
  <si>
    <t xml:space="preserve">        Avena</t>
  </si>
  <si>
    <t xml:space="preserve">        Oats</t>
  </si>
  <si>
    <t>Avena sativa L.</t>
  </si>
  <si>
    <t>Triticale</t>
  </si>
  <si>
    <t xml:space="preserve">        Triticale</t>
  </si>
  <si>
    <t>X Triticosecale Wittmack. (Triticum × Secale)</t>
  </si>
  <si>
    <t>Buckwheat</t>
  </si>
  <si>
    <t xml:space="preserve">        Alforfón</t>
  </si>
  <si>
    <t xml:space="preserve">        Buckwheat</t>
  </si>
  <si>
    <t>(Fagopyrum esculentum Mill.),</t>
  </si>
  <si>
    <t>Millet</t>
  </si>
  <si>
    <t xml:space="preserve">        Mijo</t>
  </si>
  <si>
    <t xml:space="preserve">        Millet</t>
  </si>
  <si>
    <t>Millet, no details</t>
  </si>
  <si>
    <t>Sorghum</t>
  </si>
  <si>
    <t xml:space="preserve">            Sorgo</t>
  </si>
  <si>
    <t xml:space="preserve">            Sorghum</t>
  </si>
  <si>
    <t>Sorghum bicolour (L.) Moench x Sorghum sudanense (Piper) Stapf.</t>
  </si>
  <si>
    <t>Other millet</t>
  </si>
  <si>
    <t>Millet, other</t>
  </si>
  <si>
    <t xml:space="preserve">            Otros mijos</t>
  </si>
  <si>
    <t xml:space="preserve">            Other millet</t>
  </si>
  <si>
    <t>Millet (Panicum miliaceum L.),</t>
  </si>
  <si>
    <t>Quinoa</t>
  </si>
  <si>
    <t xml:space="preserve">        Quinoa</t>
  </si>
  <si>
    <t>Amaranto</t>
  </si>
  <si>
    <t xml:space="preserve">        Amaranto</t>
  </si>
  <si>
    <t xml:space="preserve">    Home gardens</t>
  </si>
  <si>
    <t>Pathways</t>
  </si>
  <si>
    <t xml:space="preserve">    Senderos</t>
  </si>
  <si>
    <t xml:space="preserve">    Pathways</t>
  </si>
  <si>
    <t>Hedges</t>
  </si>
  <si>
    <t xml:space="preserve">    Setos</t>
  </si>
  <si>
    <t xml:space="preserve">    Hedges</t>
  </si>
  <si>
    <t>Ponds, water</t>
  </si>
  <si>
    <t xml:space="preserve">    Estanque</t>
  </si>
  <si>
    <t xml:space="preserve">    Ponds, water</t>
  </si>
  <si>
    <t>Unutilised land</t>
  </si>
  <si>
    <t xml:space="preserve">    Tierra sin uso (barbecho sin pertenecer a la rotación de cultivos)</t>
  </si>
  <si>
    <t>&gt; Una copia impresa de la edición 2012 de The World of Organic Agriculture a solicitud del interesado</t>
  </si>
  <si>
    <t>&gt; Extractos de información (excel) y gráficos a solicitud del interesado</t>
  </si>
  <si>
    <t>Será más fácil para nosotros si rellenan los formularios enviados, pero por supuesto también pueden enviarnos la información con su propio formato.</t>
  </si>
  <si>
    <t>How to fill in the forms</t>
  </si>
  <si>
    <t>Table 1: Information on data providers, data sources, key indicators on organic agriculture</t>
  </si>
  <si>
    <t>This form covers the number of organic operators by operator types.</t>
  </si>
  <si>
    <t xml:space="preserve">This form covers information on livestock by species (in heads). </t>
  </si>
  <si>
    <t>Example</t>
  </si>
  <si>
    <t>Diana Schaack</t>
  </si>
  <si>
    <t xml:space="preserve">Agrarmarktinformationsgesellschaft </t>
  </si>
  <si>
    <t>Dreizehnmoregenweg 10</t>
  </si>
  <si>
    <t>53175 Bonn</t>
  </si>
  <si>
    <t>Animals (please enter source only)</t>
  </si>
  <si>
    <t>EUR</t>
  </si>
  <si>
    <t xml:space="preserve">    Animal fats</t>
  </si>
  <si>
    <t xml:space="preserve">     &lt;important new product, please enter&gt;</t>
  </si>
  <si>
    <t xml:space="preserve">       Vegetables, no details</t>
  </si>
  <si>
    <t xml:space="preserve">      Grape wine</t>
  </si>
  <si>
    <t xml:space="preserve">      Beer made from malt </t>
  </si>
  <si>
    <t xml:space="preserve">      Alcohol and spirits</t>
  </si>
  <si>
    <t>Please fill in information about yourself, the currency used and the data sources. This form also covers the key data on the organic sector in your country (area, production, market, export, import, operators).</t>
  </si>
  <si>
    <t>&gt; Catering volume</t>
  </si>
  <si>
    <t>&gt; Catering value</t>
  </si>
  <si>
    <t>name</t>
  </si>
  <si>
    <t>EQ</t>
  </si>
  <si>
    <t>E312</t>
  </si>
  <si>
    <t>E311</t>
  </si>
  <si>
    <t>E31</t>
  </si>
  <si>
    <t>Eat</t>
  </si>
  <si>
    <t>Ea16</t>
  </si>
  <si>
    <t>Ect</t>
  </si>
  <si>
    <t>Ec16</t>
  </si>
  <si>
    <t>E84</t>
  </si>
  <si>
    <t>E716</t>
  </si>
  <si>
    <t>Ebt</t>
  </si>
  <si>
    <t>Eb16</t>
  </si>
  <si>
    <t>test
cKultur_E</t>
  </si>
  <si>
    <t>cKennzahl</t>
  </si>
  <si>
    <t>Kennzahl</t>
  </si>
  <si>
    <t>Kennzahl1</t>
  </si>
  <si>
    <t>Area under conversion</t>
  </si>
  <si>
    <t>Area fully converted</t>
  </si>
  <si>
    <t>Area</t>
  </si>
  <si>
    <t>Export</t>
  </si>
  <si>
    <t>Sales</t>
  </si>
  <si>
    <t>Import</t>
  </si>
  <si>
    <t>Kennzahl Währung</t>
  </si>
  <si>
    <t>Einheit</t>
  </si>
  <si>
    <t>ha</t>
  </si>
  <si>
    <t>t</t>
  </si>
  <si>
    <t>Wechselkurs</t>
  </si>
  <si>
    <t>Zeitraum Ersatz</t>
  </si>
  <si>
    <t>Coverage</t>
  </si>
  <si>
    <t>Cultivo/Uso del suelo</t>
  </si>
  <si>
    <t>&lt;for spanish version hide this column&gt;
&lt;for english version hide this line &gt;</t>
  </si>
  <si>
    <t>Latin name/ Explanation</t>
  </si>
  <si>
    <t>Tierra agrícola en conversión [ha]</t>
  </si>
  <si>
    <t>Tierra agrícola totalmente convertida [ha]</t>
  </si>
  <si>
    <t>aus Overview</t>
  </si>
  <si>
    <t>&lt;for english version hide this column&gt;
&lt;for spanish version hide this line &gt;</t>
  </si>
  <si>
    <t>Agricultural land and crops</t>
  </si>
  <si>
    <t>Agricultural land and crops, no details</t>
  </si>
  <si>
    <t>Tierra agrícola para la que no hay detalles disponibles</t>
  </si>
  <si>
    <t>Agricultural land for which no details are available</t>
  </si>
  <si>
    <t>Arable crops</t>
  </si>
  <si>
    <t>Cultivos arables</t>
  </si>
  <si>
    <t>Arable land crops</t>
  </si>
  <si>
    <t>Arable crops, no details</t>
  </si>
  <si>
    <t>Cereals</t>
  </si>
  <si>
    <t>All cereals harvested dry for grain, regardless of the use, shall be recorded here (including those used for renewable energy production).</t>
  </si>
  <si>
    <t>Cereals, no details</t>
  </si>
  <si>
    <t>G</t>
  </si>
  <si>
    <t>Cereals, excluding rice</t>
  </si>
  <si>
    <t xml:space="preserve">Tengan en cuenta para el cuestionario Uso del suelo: Los campos de color no deben rellenarse; esas celdas están protegidas.  </t>
  </si>
  <si>
    <t xml:space="preserve">    Other pigs</t>
  </si>
  <si>
    <t xml:space="preserve">    Otros cerdos</t>
  </si>
  <si>
    <t>Sheep</t>
  </si>
  <si>
    <t>Ovejas</t>
  </si>
  <si>
    <t xml:space="preserve">    Sheep, breeding females</t>
  </si>
  <si>
    <t>The questionnaire below was developed in line with the crop questionnaire of  Eurostat,  used by Eurostat for its annual collection of data on organic agriculture in the European Union.</t>
  </si>
  <si>
    <t xml:space="preserve">    Bobinos de 2 años y más de edad para matanza</t>
  </si>
  <si>
    <t>Food products</t>
  </si>
  <si>
    <t>other retailers</t>
  </si>
  <si>
    <t>primary  production, biotic</t>
  </si>
  <si>
    <t>Melons, water</t>
  </si>
  <si>
    <t>       Sandías</t>
  </si>
  <si>
    <t xml:space="preserve">       Water melons</t>
  </si>
  <si>
    <t>Citrullus lanatus (Thunb. Matsum. and Nakai.</t>
  </si>
  <si>
    <t>Sugar melons</t>
  </si>
  <si>
    <t>Melons, sugar</t>
  </si>
  <si>
    <t>       Melones dulces</t>
  </si>
  <si>
    <t xml:space="preserve">       Sugar melons</t>
  </si>
  <si>
    <t>Other melons</t>
  </si>
  <si>
    <t>Melons, other</t>
  </si>
  <si>
    <t>       Otros melones</t>
  </si>
  <si>
    <t xml:space="preserve">       Other melons</t>
  </si>
  <si>
    <t>Sweet peppers</t>
  </si>
  <si>
    <t>       Pimientos dulces</t>
  </si>
  <si>
    <t xml:space="preserve">       Sweet peppers</t>
  </si>
  <si>
    <t>Capsicum annuum L</t>
  </si>
  <si>
    <t>Courgettes</t>
  </si>
  <si>
    <t xml:space="preserve">       Courgettes</t>
  </si>
  <si>
    <t>Curcubita pepo L. convar. giromontinaGreb.</t>
  </si>
  <si>
    <t>Eggplants</t>
  </si>
  <si>
    <t>       Berenjenas</t>
  </si>
  <si>
    <t xml:space="preserve">       Eggplants</t>
  </si>
  <si>
    <t>Meat</t>
  </si>
  <si>
    <t>Cow's milk</t>
  </si>
  <si>
    <t>       Pepinos</t>
  </si>
  <si>
    <t xml:space="preserve">       Cucumbers</t>
  </si>
  <si>
    <t>Cucumis sativus L.</t>
  </si>
  <si>
    <t>Gherkins</t>
  </si>
  <si>
    <t>       Pepinillos</t>
  </si>
  <si>
    <t xml:space="preserve">       Gherkins</t>
  </si>
  <si>
    <t>Cucumis anguria L.</t>
  </si>
  <si>
    <t>Melons, no details</t>
  </si>
  <si>
    <t>       Melones, sin detalles</t>
  </si>
  <si>
    <t xml:space="preserve">       Melons, no details</t>
  </si>
  <si>
    <t>Cucumis melo L.</t>
  </si>
  <si>
    <t>Solanum melongena L.</t>
  </si>
  <si>
    <t>Pumpkins</t>
  </si>
  <si>
    <t>       Calabazas</t>
  </si>
  <si>
    <t xml:space="preserve">       Pumpkins</t>
  </si>
  <si>
    <t>Curcubita pepo L. convar. giromontiina Greb.</t>
  </si>
  <si>
    <t>Sweet corn</t>
  </si>
  <si>
    <t>Maize, sweet corn</t>
  </si>
  <si>
    <t>       Maíz dulce</t>
  </si>
  <si>
    <t xml:space="preserve">       Sweet corn</t>
  </si>
  <si>
    <t>Okras</t>
  </si>
  <si>
    <t>       Ocras</t>
  </si>
  <si>
    <t xml:space="preserve">       Okras</t>
  </si>
  <si>
    <t>       &lt;Hortalizas cultivados para frutos, nuevos e importantes&gt;</t>
  </si>
  <si>
    <t>&lt;Other wild plants, new and important&gt;</t>
  </si>
  <si>
    <t xml:space="preserve">   &lt;Other wild plants, new and important&gt;</t>
  </si>
  <si>
    <t>Wild collection, other</t>
  </si>
  <si>
    <t>Otras plantas silvestres cosechadas</t>
  </si>
  <si>
    <t xml:space="preserve">   Other wild harvested plants</t>
  </si>
  <si>
    <t>Apiculture</t>
  </si>
  <si>
    <t>Apicultura</t>
  </si>
  <si>
    <t>Grazed non agricultural land</t>
  </si>
  <si>
    <t>Pastos y tierra no cultivable</t>
  </si>
  <si>
    <t>Grazing areas on non-agricultural land</t>
  </si>
  <si>
    <t>Eas</t>
  </si>
  <si>
    <t>Ganado</t>
  </si>
  <si>
    <t>Volumen de producción [t]</t>
  </si>
  <si>
    <t>Livestock</t>
  </si>
  <si>
    <t>Production  volume [t]</t>
  </si>
  <si>
    <t>Live animals for which no details are available</t>
  </si>
  <si>
    <t>Animales vivos de los cuales no hay detalles disponibles</t>
  </si>
  <si>
    <t>Bovine animals</t>
  </si>
  <si>
    <t>Bovinos</t>
  </si>
  <si>
    <t xml:space="preserve">Bovine animals less than 1 year old </t>
  </si>
  <si>
    <t>Bovinos de menos de 1 año de edad</t>
  </si>
  <si>
    <t xml:space="preserve">    Calves for slaughter</t>
  </si>
  <si>
    <t xml:space="preserve">    Terneros para mantanza</t>
  </si>
  <si>
    <t xml:space="preserve">    Other calves</t>
  </si>
  <si>
    <t xml:space="preserve">    Otros terneros</t>
  </si>
  <si>
    <t>Bovine animals aged between 1 and 2 years</t>
  </si>
  <si>
    <t>Bovinos de entre 1 y 2 años de edad</t>
  </si>
  <si>
    <t xml:space="preserve">    Bovine animals aged between 1 and 2 years for slaughter</t>
  </si>
  <si>
    <t xml:space="preserve">    Bovinos de entre 1 y 2 años de edad para matanza</t>
  </si>
  <si>
    <t>Sugar beet</t>
  </si>
  <si>
    <t xml:space="preserve">    Remolacha azucarera (excepto las semillas)</t>
  </si>
  <si>
    <t xml:space="preserve">    Sugar beet (excl. seeds)</t>
  </si>
  <si>
    <t>Root of Beta vulgaris L. for the sugar industry and alcohol production (including energy production).</t>
  </si>
  <si>
    <t>Fodder beet</t>
  </si>
  <si>
    <t>    Remolacha forrajera</t>
  </si>
  <si>
    <t xml:space="preserve">    Fodder beet</t>
  </si>
  <si>
    <t>Beta vulgaris, L.</t>
  </si>
  <si>
    <t>Other fodder roots</t>
  </si>
  <si>
    <t>    Otras raíces forrajeras</t>
  </si>
  <si>
    <t xml:space="preserve">    Other fodder roots</t>
  </si>
  <si>
    <t>Other root crops not elsewhere classified, harvested mainly for animal feed, regardless whether it is the root, the tuber or the stem such as  fodder kale (Brassica oleracea L. convar. Acephala (DC) Alef. var. medullosa Thell et var. viridis L.), roots of</t>
  </si>
  <si>
    <t>Maniok/cassava/yuca</t>
  </si>
  <si>
    <t>    Mandioca / cassava / yuca</t>
  </si>
  <si>
    <t xml:space="preserve">    Maniok/cassava/yuca</t>
  </si>
  <si>
    <t>Manihot esculenta Crantz</t>
  </si>
  <si>
    <t>Sweet potatoes</t>
  </si>
  <si>
    <t>    Batata/camote</t>
  </si>
  <si>
    <t>Wheat, soft, no details</t>
  </si>
  <si>
    <t>Spring wheat</t>
  </si>
  <si>
    <t>Wheat, spring</t>
  </si>
  <si>
    <t xml:space="preserve">                Soft  wheat, human consumption</t>
  </si>
  <si>
    <t>Winter wheat</t>
  </si>
  <si>
    <t>Wheat, winter</t>
  </si>
  <si>
    <t xml:space="preserve">                Soft  wheat, animal feed</t>
  </si>
  <si>
    <t xml:space="preserve">                Trigo de primavera</t>
  </si>
  <si>
    <t xml:space="preserve">                Spring wheat</t>
  </si>
  <si>
    <t xml:space="preserve">                Trigo de invierno</t>
  </si>
  <si>
    <t xml:space="preserve">                Winter wheat</t>
  </si>
  <si>
    <t>Spelt</t>
  </si>
  <si>
    <t xml:space="preserve">                Espelta</t>
  </si>
  <si>
    <t xml:space="preserve">                Spelt</t>
  </si>
  <si>
    <t>Agricultural Market Information Company</t>
  </si>
  <si>
    <t>Aquaculture, other</t>
  </si>
  <si>
    <t xml:space="preserve">    Otras producciones en acuicultura</t>
  </si>
  <si>
    <t xml:space="preserve">    Other aquaculture</t>
  </si>
  <si>
    <t>Forest</t>
  </si>
  <si>
    <t>Bosque</t>
  </si>
  <si>
    <t>Forest, no details</t>
  </si>
  <si>
    <t>Forest, wood production</t>
  </si>
  <si>
    <t>Forest, wood</t>
  </si>
  <si>
    <t xml:space="preserve">    Bosque, producción de madera (leña)</t>
  </si>
  <si>
    <t xml:space="preserve">    Forest, wood production</t>
  </si>
  <si>
    <t>Forest, short production</t>
  </si>
  <si>
    <t>Forest, short</t>
  </si>
  <si>
    <t xml:space="preserve">    Bosque, corta producción </t>
  </si>
  <si>
    <t xml:space="preserve">    Forest, short production</t>
  </si>
  <si>
    <t>Other forest</t>
  </si>
  <si>
    <t>Forest, other</t>
  </si>
  <si>
    <t xml:space="preserve">    Otras producciones en bosque</t>
  </si>
  <si>
    <t xml:space="preserve">    Other forest</t>
  </si>
  <si>
    <t xml:space="preserve">      Grain maize and corn cob mix</t>
  </si>
  <si>
    <t xml:space="preserve">      Rice</t>
  </si>
  <si>
    <t xml:space="preserve">      Barley</t>
  </si>
  <si>
    <t xml:space="preserve">      Rye</t>
  </si>
  <si>
    <t xml:space="preserve">      Triticale</t>
  </si>
  <si>
    <t xml:space="preserve">      Buckwheat</t>
  </si>
  <si>
    <t xml:space="preserve">      Horse beans</t>
  </si>
  <si>
    <t xml:space="preserve">      Peas</t>
  </si>
  <si>
    <t xml:space="preserve">      Lupine</t>
  </si>
  <si>
    <t xml:space="preserve">      Other protein crops</t>
  </si>
  <si>
    <t xml:space="preserve">      Sunflower seed</t>
  </si>
  <si>
    <t xml:space="preserve">      Soy</t>
  </si>
  <si>
    <t xml:space="preserve">       Rape and turnip rape</t>
  </si>
  <si>
    <t xml:space="preserve">       Other oilseeds</t>
  </si>
  <si>
    <t xml:space="preserve">     Other root crops</t>
  </si>
  <si>
    <t>Noodles, couscous, etc.</t>
  </si>
  <si>
    <t>Noodles, couscous etc.</t>
  </si>
  <si>
    <t>Noodles, couscous, etc., no details</t>
  </si>
  <si>
    <t>Noodles, couscous, etc., other</t>
  </si>
  <si>
    <t xml:space="preserve">    Other noodles, couscous, etc.</t>
  </si>
  <si>
    <t>Frozen vegetables</t>
  </si>
  <si>
    <t>Vegetables, prepared and preserved</t>
  </si>
  <si>
    <t>Vegetables</t>
  </si>
  <si>
    <t>Cauliflower and broccoli, no details</t>
  </si>
  <si>
    <t>Other milk drinks</t>
  </si>
  <si>
    <t>Pasta, cooked, stuffed or otherwise prepared</t>
  </si>
  <si>
    <t>Uncooked pasta, not stuffed or otherwise prepared; couscous</t>
  </si>
  <si>
    <t>Hot beverages (Coffee, tea and cacao etc.), other</t>
  </si>
  <si>
    <t xml:space="preserve">    Other hot beverages</t>
  </si>
  <si>
    <t>Hot beverages (Coffee, tea and cacao etc.)</t>
  </si>
  <si>
    <t>Spices and aromatics, processed, other</t>
  </si>
  <si>
    <t xml:space="preserve">     Goat meat</t>
  </si>
  <si>
    <t xml:space="preserve">     Sheep meat</t>
  </si>
  <si>
    <t>Spreads, sweet</t>
  </si>
  <si>
    <t>Spreads, salted</t>
  </si>
  <si>
    <t>Jams, fruit jellies, marmalades</t>
  </si>
  <si>
    <t>Non-alcoholic drinks, no details</t>
  </si>
  <si>
    <t>Food products, no details</t>
  </si>
  <si>
    <t>Meat and meat products, other</t>
  </si>
  <si>
    <t>Hot beverages (Coffee, tea and cacao etc.), no details</t>
  </si>
  <si>
    <t>Chocolate and sugar confectionery, no details</t>
  </si>
  <si>
    <t>Fruit drinks and juices</t>
  </si>
  <si>
    <t>Other culinary plants and spices</t>
  </si>
  <si>
    <t>Culinary plants, other</t>
  </si>
  <si>
    <t xml:space="preserve">            Otras plantas culinarias y especias</t>
  </si>
  <si>
    <t xml:space="preserve">            Other culinary plants and spices</t>
  </si>
  <si>
    <t>Medicinal plants</t>
  </si>
  <si>
    <t xml:space="preserve">        Plantas medicinales</t>
  </si>
  <si>
    <t xml:space="preserve">        Medicinal plants</t>
  </si>
  <si>
    <t>Medicinal plants, no details</t>
  </si>
  <si>
    <t>Aloe vera</t>
  </si>
  <si>
    <t xml:space="preserve">            Aloe vera</t>
  </si>
  <si>
    <t>Chamomile</t>
  </si>
  <si>
    <t xml:space="preserve">            Manzanilla</t>
  </si>
  <si>
    <t xml:space="preserve">            Chamomile</t>
  </si>
  <si>
    <t>Indigofera suffruticosa</t>
  </si>
  <si>
    <t xml:space="preserve">            Añil</t>
  </si>
  <si>
    <t xml:space="preserve">            Indigofera suffruticosa</t>
  </si>
  <si>
    <t>Maca</t>
  </si>
  <si>
    <t xml:space="preserve">            Maca</t>
  </si>
  <si>
    <t>Other medicinal plants</t>
  </si>
  <si>
    <t>Pigs, other</t>
  </si>
  <si>
    <t>Food and beverages</t>
  </si>
  <si>
    <t xml:space="preserve">      &lt;important new product, please enter&gt;</t>
  </si>
  <si>
    <t>Milk</t>
  </si>
  <si>
    <t>Milk, no details</t>
  </si>
  <si>
    <t>Fresh milk</t>
  </si>
  <si>
    <t>Whole milk</t>
  </si>
  <si>
    <t>Fat reduced milk</t>
  </si>
  <si>
    <t>Skimmed milk</t>
  </si>
  <si>
    <t>Milk, other</t>
  </si>
  <si>
    <t>Cheese</t>
  </si>
  <si>
    <t>Cheese, no details</t>
  </si>
  <si>
    <t>Cheese, hard</t>
  </si>
  <si>
    <t>Cheese, semi-soft</t>
  </si>
  <si>
    <t>Cheese, cream</t>
  </si>
  <si>
    <t>Cheese, curd</t>
  </si>
  <si>
    <t>Cheese, other</t>
  </si>
  <si>
    <t>Milk drinks</t>
  </si>
  <si>
    <t>Milk drinks, no details</t>
  </si>
  <si>
    <t>Butter milk/kefir/whey</t>
  </si>
  <si>
    <t>Milk mix drinks (cacoa, vanilla …)</t>
  </si>
  <si>
    <t>Soy milk</t>
  </si>
  <si>
    <t>Yoghurts</t>
  </si>
  <si>
    <t>Yoghurts, no details</t>
  </si>
  <si>
    <t>Yoghurt drinks</t>
  </si>
  <si>
    <t>Natural yoghurt</t>
  </si>
  <si>
    <t>Fruit yoghurt</t>
  </si>
  <si>
    <t>Yoghurts, other</t>
  </si>
  <si>
    <t>Butter</t>
  </si>
  <si>
    <t>Cream products</t>
  </si>
  <si>
    <t>Cream products, no details</t>
  </si>
  <si>
    <t>Cream</t>
  </si>
  <si>
    <t>Sour cream</t>
  </si>
  <si>
    <t>Creme fraiche</t>
  </si>
  <si>
    <t>Cream products, other</t>
  </si>
  <si>
    <t>Desserts/custards</t>
  </si>
  <si>
    <t>Eggs, no details</t>
  </si>
  <si>
    <t>Bread</t>
  </si>
  <si>
    <t>Bread rolls</t>
  </si>
  <si>
    <t>Pastry goods and cakes</t>
  </si>
  <si>
    <t>Bakery products, other</t>
  </si>
  <si>
    <t>Pork</t>
  </si>
  <si>
    <t>Mixed minced meat</t>
  </si>
  <si>
    <t>Meat products/sausages</t>
  </si>
  <si>
    <t>Fish and fish products, no details</t>
  </si>
  <si>
    <t>Oils and fats, no details</t>
  </si>
  <si>
    <t>Animal fats, no details</t>
  </si>
  <si>
    <t>Oils</t>
  </si>
  <si>
    <t>Oils, no details</t>
  </si>
  <si>
    <t>Soya oil</t>
  </si>
  <si>
    <t>Medicinal plants, permanent, no details</t>
  </si>
  <si>
    <t xml:space="preserve">            Comino</t>
  </si>
  <si>
    <t xml:space="preserve">            Caraway</t>
  </si>
  <si>
    <t>Lemon verbena</t>
  </si>
  <si>
    <t xml:space="preserve">            Hierba luisa</t>
  </si>
  <si>
    <t xml:space="preserve">            Lemon verbena</t>
  </si>
  <si>
    <t>Saffron</t>
  </si>
  <si>
    <t xml:space="preserve">            Azafrán</t>
  </si>
  <si>
    <t xml:space="preserve">            Saffron</t>
  </si>
  <si>
    <t>Livestock, no details</t>
  </si>
  <si>
    <t>Cattle less than 1 year old</t>
  </si>
  <si>
    <t>Cattle less than 1 year old, no details</t>
  </si>
  <si>
    <t>Calves, other</t>
  </si>
  <si>
    <t>Cattle aged between 1 and 2 years</t>
  </si>
  <si>
    <t>Cattle aged between 1 and 2 years, no details</t>
  </si>
  <si>
    <t>Cattle aged between 1 and 2 years, for slaughter</t>
  </si>
  <si>
    <t>Cattle aged between 1 and 2 years, other</t>
  </si>
  <si>
    <t>Cattle of 2 years and over</t>
  </si>
  <si>
    <t>Cattle of 2 years and over, no details</t>
  </si>
  <si>
    <t>Sheep for fattening</t>
  </si>
  <si>
    <t>Sheep, other</t>
  </si>
  <si>
    <t>Goats, other</t>
  </si>
  <si>
    <t>Aquaculture, animals</t>
  </si>
  <si>
    <t>Aquaculture animals</t>
  </si>
  <si>
    <t>Aquaculture, animals, other</t>
  </si>
  <si>
    <t>Vegetables, open field</t>
  </si>
  <si>
    <t>    Otros vegetales</t>
  </si>
  <si>
    <t xml:space="preserve">    Open field vegetables</t>
  </si>
  <si>
    <t>Fresas</t>
  </si>
  <si>
    <t xml:space="preserve">   &lt;Vegetables, new and important&gt;</t>
  </si>
  <si>
    <t>Vegetables, other</t>
  </si>
  <si>
    <t xml:space="preserve">    Other vegetables</t>
  </si>
  <si>
    <t>Other vegetables, not elsewhere classified such as sweetcorn (Zea mays convar. saccharata Koern.).</t>
  </si>
  <si>
    <t>Strawberries</t>
  </si>
  <si>
    <t>Fragaria sp.</t>
  </si>
  <si>
    <t>Cultivated mushrooms</t>
  </si>
  <si>
    <t xml:space="preserve">            Winter rape</t>
  </si>
  <si>
    <t>Summer rape</t>
  </si>
  <si>
    <t xml:space="preserve">           Colza de verano</t>
  </si>
  <si>
    <t xml:space="preserve">            Summer rape</t>
  </si>
  <si>
    <t>Winter turnip rape</t>
  </si>
  <si>
    <t xml:space="preserve">           Nabo de colza de invierno</t>
  </si>
  <si>
    <t xml:space="preserve">            Winter turnip rape</t>
  </si>
  <si>
    <t>Summer turnip rape</t>
  </si>
  <si>
    <t xml:space="preserve">           Nabo de colza de verano</t>
  </si>
  <si>
    <t xml:space="preserve">            Summer turnip rape</t>
  </si>
  <si>
    <t>&lt;Rape and turnip rape, new and important&gt;</t>
  </si>
  <si>
    <t xml:space="preserve">           &lt;Colza y nabo de colza, nuevos e importantes&gt;</t>
  </si>
  <si>
    <t xml:space="preserve">        Cáñamo</t>
  </si>
  <si>
    <t xml:space="preserve">        Hemp</t>
  </si>
  <si>
    <t xml:space="preserve">Straw of Cannabis sativa L.; </t>
  </si>
  <si>
    <t>Flax</t>
  </si>
  <si>
    <t xml:space="preserve">        Lino</t>
  </si>
  <si>
    <t xml:space="preserve">        Flax</t>
  </si>
  <si>
    <t>Linum usitatissimum L., varieties grown mainly for producing fibre.</t>
  </si>
  <si>
    <t>Textile crops, other</t>
  </si>
  <si>
    <t>Spices and aromatics, frozen</t>
  </si>
  <si>
    <t>Salt</t>
  </si>
  <si>
    <t>Other food products and product groups, no details</t>
  </si>
  <si>
    <t>Baby food</t>
  </si>
  <si>
    <t>Tinned food</t>
  </si>
  <si>
    <t>Convenience food</t>
  </si>
  <si>
    <t>Honey</t>
  </si>
  <si>
    <t>Delicatessen</t>
  </si>
  <si>
    <t>Vinegars</t>
  </si>
  <si>
    <t>        Espárragos</t>
  </si>
  <si>
    <t xml:space="preserve">        Asparagus </t>
  </si>
  <si>
    <t>Asparagus officinalis L.</t>
  </si>
  <si>
    <t>        Achicoria (endibia)</t>
  </si>
  <si>
    <t xml:space="preserve">        Chicory (endives)</t>
  </si>
  <si>
    <t>Cichorium intybus L. var. foliosum Bisch.</t>
  </si>
  <si>
    <t>Artichokes</t>
  </si>
  <si>
    <t>        Alcachofa</t>
  </si>
  <si>
    <t xml:space="preserve">        Artichokes</t>
  </si>
  <si>
    <t>Cynara scolymus L.</t>
  </si>
  <si>
    <t>Fresh herbs</t>
  </si>
  <si>
    <t>        Hierbas frescas</t>
  </si>
  <si>
    <t xml:space="preserve">        Fresh herbs</t>
  </si>
  <si>
    <t>Rhubarb</t>
  </si>
  <si>
    <t>        Ruibarbo</t>
  </si>
  <si>
    <t xml:space="preserve">        Rhubarb</t>
  </si>
  <si>
    <t>Rheum rhabarbarum L.</t>
  </si>
  <si>
    <t>       &lt;Hortalizas de hoja o de tallo, nuevas e importantes&gt;</t>
  </si>
  <si>
    <t xml:space="preserve">       &lt;Leafy or stalked vegetables, new and important&gt;</t>
  </si>
  <si>
    <t>Vegetables, leafy or stalked, other</t>
  </si>
  <si>
    <t>        Otras hortalizas de hoja o de tallo</t>
  </si>
  <si>
    <t xml:space="preserve">     -  Sugarcane</t>
  </si>
  <si>
    <t>Saccharum officinarum L.</t>
  </si>
  <si>
    <t>Industrial crops, other</t>
  </si>
  <si>
    <t>     - Otros cultivos industriales</t>
  </si>
  <si>
    <t xml:space="preserve">     -  Other industrial crops</t>
  </si>
  <si>
    <t>Other industrial crops that have not been mentioned elsewhere.Other industrial crop not elsewhere classified could be for example chicory (Cichorium intibus L).</t>
  </si>
  <si>
    <t xml:space="preserve">    Other dried pulses</t>
  </si>
  <si>
    <t>Chicory roots</t>
  </si>
  <si>
    <t>Camellia sinensis</t>
  </si>
  <si>
    <t>Other citrus fruits could be: Bitter orange (Citrus aurantium L.), bergamote ( C. bergamia Risso and Poit.), fingered citron ( C. medica L.), C. myrtifolia Raf., C. limettioides, C. limetta Risso, C. limonia Osbek, C. madurensis our., C. hystrix DC., For</t>
  </si>
  <si>
    <t>Other non agricultural land</t>
  </si>
  <si>
    <t>Non agricultural land, other</t>
  </si>
  <si>
    <t xml:space="preserve">Plums including mirabelle, plums greengages and damsons (Prunus domestica L.). </t>
  </si>
  <si>
    <t xml:space="preserve">        Cauliflower and Broccoli, no details</t>
  </si>
  <si>
    <t>Brassica oleracea L. convar. Botrytis (L.) Alef. var. Botrytis L.</t>
  </si>
  <si>
    <t>Cauliflower</t>
  </si>
  <si>
    <t xml:space="preserve">Equidae </t>
  </si>
  <si>
    <t xml:space="preserve">Other meat </t>
  </si>
  <si>
    <t>Dairy products</t>
  </si>
  <si>
    <t>Drinking milk</t>
  </si>
  <si>
    <t xml:space="preserve">Butter </t>
  </si>
  <si>
    <t>Other dairy products</t>
  </si>
  <si>
    <t>Eggs for consumption</t>
  </si>
  <si>
    <t xml:space="preserve">Honey </t>
  </si>
  <si>
    <t>Raw milk</t>
  </si>
  <si>
    <t>Other livestock products</t>
  </si>
  <si>
    <t xml:space="preserve">   &lt;Otras frutas de zonas templadas, nuevas e importantes&gt;</t>
  </si>
  <si>
    <t xml:space="preserve">   &lt;Other temperate fruit, new and important&gt;</t>
  </si>
  <si>
    <r>
      <t xml:space="preserve">Superficie y cultivos agrícolas
</t>
    </r>
    <r>
      <rPr>
        <sz val="12"/>
        <rFont val="Arial"/>
        <family val="2"/>
      </rPr>
      <t>(NO incluye acuicultura, recolección silvestre, apicultura)</t>
    </r>
  </si>
  <si>
    <r>
      <t xml:space="preserve">Agricultural land and crops
</t>
    </r>
    <r>
      <rPr>
        <sz val="12"/>
        <rFont val="Calibri"/>
        <family val="2"/>
      </rPr>
      <t>(excluding aquaculture, wild collection, apiculture)</t>
    </r>
  </si>
  <si>
    <r>
      <t xml:space="preserve">Cereales para la producción de grano </t>
    </r>
    <r>
      <rPr>
        <sz val="12"/>
        <rFont val="Arial"/>
        <family val="2"/>
      </rPr>
      <t>(incl. semillas y arroz)</t>
    </r>
  </si>
  <si>
    <r>
      <t>Cereals for the production of grain</t>
    </r>
    <r>
      <rPr>
        <sz val="12"/>
        <rFont val="Calibri"/>
        <family val="2"/>
      </rPr>
      <t xml:space="preserve"> (incl. seeds and rice)</t>
    </r>
  </si>
  <si>
    <r>
      <t>Dried pulses and protein crops</t>
    </r>
    <r>
      <rPr>
        <sz val="12"/>
        <rFont val="Calibri"/>
        <family val="2"/>
      </rPr>
      <t xml:space="preserve"> for the production of grain  (including seed and mixtures of cereals and pulses)</t>
    </r>
  </si>
  <si>
    <r>
      <t xml:space="preserve">   </t>
    </r>
    <r>
      <rPr>
        <sz val="10"/>
        <color indexed="10"/>
        <rFont val="Calibri"/>
        <family val="2"/>
      </rPr>
      <t xml:space="preserve"> Frijol rojos</t>
    </r>
  </si>
  <si>
    <r>
      <t xml:space="preserve">        </t>
    </r>
    <r>
      <rPr>
        <b/>
        <sz val="10"/>
        <rFont val="Arial"/>
        <family val="2"/>
      </rPr>
      <t>Colza y nabo de colza</t>
    </r>
  </si>
  <si>
    <r>
      <t>        Cebollas y</t>
    </r>
    <r>
      <rPr>
        <sz val="10"/>
        <color indexed="10"/>
        <rFont val="Arial"/>
        <family val="2"/>
      </rPr>
      <t xml:space="preserve"> </t>
    </r>
    <r>
      <rPr>
        <sz val="10"/>
        <rFont val="Arial"/>
        <family val="2"/>
      </rPr>
      <t>chalotes</t>
    </r>
  </si>
  <si>
    <r>
      <t xml:space="preserve">    </t>
    </r>
    <r>
      <rPr>
        <sz val="10"/>
        <rFont val="Arial"/>
        <family val="2"/>
      </rPr>
      <t>Frutos que se pelan fácilmente</t>
    </r>
  </si>
  <si>
    <r>
      <t>Fruit, no details</t>
    </r>
    <r>
      <rPr>
        <sz val="12"/>
        <rFont val="Calibri"/>
        <family val="2"/>
      </rPr>
      <t xml:space="preserve"> (only when no detailed information is available)</t>
    </r>
  </si>
  <si>
    <r>
      <t xml:space="preserve">Camellia </t>
    </r>
    <r>
      <rPr>
        <i/>
        <sz val="10"/>
        <rFont val="Calibri"/>
        <family val="2"/>
      </rPr>
      <t>sinensis</t>
    </r>
  </si>
  <si>
    <r>
      <t xml:space="preserve">    </t>
    </r>
    <r>
      <rPr>
        <b/>
        <sz val="12"/>
        <rFont val="Calibri"/>
        <family val="2"/>
      </rPr>
      <t>Pastures and meadows</t>
    </r>
    <r>
      <rPr>
        <sz val="12"/>
        <rFont val="Calibri"/>
        <family val="2"/>
      </rPr>
      <t xml:space="preserve"> (excl rough grazing) </t>
    </r>
  </si>
  <si>
    <r>
      <t xml:space="preserve">Organic AGRICULTURAL </t>
    </r>
    <r>
      <rPr>
        <b/>
        <sz val="10"/>
        <color indexed="8"/>
        <rFont val="Calibri"/>
        <family val="2"/>
      </rPr>
      <t>PRODUCTION VOLUME</t>
    </r>
  </si>
  <si>
    <r>
      <t xml:space="preserve">Organic AGRICULTURAL </t>
    </r>
    <r>
      <rPr>
        <b/>
        <sz val="10"/>
        <color indexed="8"/>
        <rFont val="Calibri"/>
        <family val="2"/>
      </rPr>
      <t>PRODUCTION VALUE</t>
    </r>
  </si>
  <si>
    <r>
      <t xml:space="preserve">Organic </t>
    </r>
    <r>
      <rPr>
        <b/>
        <sz val="10"/>
        <color indexed="8"/>
        <rFont val="Calibri"/>
        <family val="2"/>
      </rPr>
      <t>DOMESTIC MARKET VOLUME</t>
    </r>
  </si>
  <si>
    <r>
      <t xml:space="preserve">Organic </t>
    </r>
    <r>
      <rPr>
        <b/>
        <sz val="10"/>
        <rFont val="Calibri"/>
        <family val="2"/>
      </rPr>
      <t>DOMESTIC MARKET VALUE</t>
    </r>
  </si>
  <si>
    <r>
      <t>Organic</t>
    </r>
    <r>
      <rPr>
        <b/>
        <sz val="10"/>
        <color indexed="8"/>
        <rFont val="Calibri"/>
        <family val="2"/>
      </rPr>
      <t xml:space="preserve"> EXPORT VOLUME </t>
    </r>
    <r>
      <rPr>
        <sz val="10"/>
        <color indexed="8"/>
        <rFont val="Calibri"/>
        <family val="2"/>
      </rPr>
      <t>(total, primary and processed products)</t>
    </r>
  </si>
  <si>
    <r>
      <t>Organic</t>
    </r>
    <r>
      <rPr>
        <b/>
        <sz val="10"/>
        <color indexed="8"/>
        <rFont val="Calibri"/>
        <family val="2"/>
      </rPr>
      <t xml:space="preserve"> IMPORT VOLUME </t>
    </r>
    <r>
      <rPr>
        <sz val="10"/>
        <color indexed="8"/>
        <rFont val="Calibri"/>
        <family val="2"/>
      </rPr>
      <t>(total, primary and processed products)</t>
    </r>
  </si>
  <si>
    <r>
      <t xml:space="preserve">Organic </t>
    </r>
    <r>
      <rPr>
        <b/>
        <sz val="10"/>
        <color indexed="8"/>
        <rFont val="Calibri"/>
        <family val="2"/>
      </rPr>
      <t>EXPORT VALUE</t>
    </r>
    <r>
      <rPr>
        <sz val="10"/>
        <color indexed="8"/>
        <rFont val="Calibri"/>
        <family val="2"/>
      </rPr>
      <t xml:space="preserve"> (total, primary and processed products)</t>
    </r>
  </si>
  <si>
    <t>    Hortalizas de hoja o de tallo (por ejemplo: lechuga, espárragos, excl coles)</t>
  </si>
  <si>
    <t xml:space="preserve">    Chufas</t>
  </si>
  <si>
    <t xml:space="preserve">    Tiger nuts</t>
  </si>
  <si>
    <t xml:space="preserve"> Earth almond (Cyperus esculentus L.), </t>
  </si>
  <si>
    <t>Yams</t>
  </si>
  <si>
    <t>    Batatas</t>
  </si>
  <si>
    <t xml:space="preserve">    Yams</t>
  </si>
  <si>
    <t>Discorea sp.</t>
  </si>
  <si>
    <t>     &lt;nuevos cultivos importantes&gt;</t>
  </si>
  <si>
    <t>Root crops, other</t>
  </si>
  <si>
    <t>    Otros cultivos de raíces</t>
  </si>
  <si>
    <t xml:space="preserve">    Other root crops, n.e.c.</t>
  </si>
  <si>
    <t>Industrial crops</t>
  </si>
  <si>
    <t>Cultivos industriales</t>
  </si>
  <si>
    <t>Crops that are normally not sold directly for consumption because they need to be industrially processed prior to final use.
All industrial crops regardless of the use shall be recorded here (including those used for renewable energy production).</t>
  </si>
  <si>
    <t>Industrial crops, no details</t>
  </si>
  <si>
    <t>Oilseeds</t>
  </si>
  <si>
    <t>Semillas oleaginosas</t>
  </si>
  <si>
    <t xml:space="preserve">     - Oilseeds</t>
  </si>
  <si>
    <t>Oilseeds, no details</t>
  </si>
  <si>
    <t>Crops grown mainly for producing oil, harvested as dry grains.</t>
  </si>
  <si>
    <t>Sunflower seed</t>
  </si>
  <si>
    <t xml:space="preserve">        Semillas de girasol</t>
  </si>
  <si>
    <t xml:space="preserve">        Sunflower seed</t>
  </si>
  <si>
    <t>Helianthus annuus L., harvested as dry grains.</t>
  </si>
  <si>
    <t>Soybeans</t>
  </si>
  <si>
    <t xml:space="preserve">        Soja para aceite</t>
  </si>
  <si>
    <t xml:space="preserve">        Soya</t>
  </si>
  <si>
    <t>Glycine max (L.) Merril, harvested as dry grains.</t>
  </si>
  <si>
    <t>Rape and turnip rape</t>
  </si>
  <si>
    <t xml:space="preserve">        Rape and turnip rape</t>
  </si>
  <si>
    <t>Rape and turnip rape, no details</t>
  </si>
  <si>
    <t>Brassica napus L. (partim) and Brassica rapa L. var. sylvestris (Lam.) Briggs, grown for the production of oil, harvested as dry grains.</t>
  </si>
  <si>
    <t>Winter rape</t>
  </si>
  <si>
    <t xml:space="preserve">       Natural yoghurt</t>
  </si>
  <si>
    <t xml:space="preserve">       Fruit yoghurt</t>
  </si>
  <si>
    <t xml:space="preserve">   Butter</t>
  </si>
  <si>
    <t xml:space="preserve">   Cream products</t>
  </si>
  <si>
    <t xml:space="preserve">       Cream</t>
  </si>
  <si>
    <t xml:space="preserve">       Sour cream</t>
  </si>
  <si>
    <t xml:space="preserve">       Creme fraiche</t>
  </si>
  <si>
    <t xml:space="preserve">   Desserts/Custards</t>
  </si>
  <si>
    <t>Eggs</t>
  </si>
  <si>
    <t>Bread and bakery products</t>
  </si>
  <si>
    <t>Bread and bakery products, no details</t>
  </si>
  <si>
    <t xml:space="preserve">     Bread</t>
  </si>
  <si>
    <t xml:space="preserve">     Bread rolls</t>
  </si>
  <si>
    <t xml:space="preserve">     Pastry goods and cakes </t>
  </si>
  <si>
    <t xml:space="preserve">    Other bakery products</t>
  </si>
  <si>
    <t>Meat and meat products</t>
  </si>
  <si>
    <t>Meat and meat products, no details</t>
  </si>
  <si>
    <t xml:space="preserve">     Pork</t>
  </si>
  <si>
    <t xml:space="preserve">     Poultry</t>
  </si>
  <si>
    <t xml:space="preserve">     Mixed minced meat</t>
  </si>
  <si>
    <t xml:space="preserve">     Meat products/sausages</t>
  </si>
  <si>
    <t>Fish and fish products</t>
  </si>
  <si>
    <t xml:space="preserve">       Carrots</t>
  </si>
  <si>
    <t xml:space="preserve">       Onions</t>
  </si>
  <si>
    <t xml:space="preserve">       Cucumbers/gherkins</t>
  </si>
  <si>
    <t xml:space="preserve">     Apples</t>
  </si>
  <si>
    <t xml:space="preserve">     Pears</t>
  </si>
  <si>
    <t xml:space="preserve">     Bananas</t>
  </si>
  <si>
    <t xml:space="preserve">     Oranges</t>
  </si>
  <si>
    <t xml:space="preserve">     Other citrus fruit</t>
  </si>
  <si>
    <t>retail sale</t>
  </si>
  <si>
    <t>general retailers</t>
  </si>
  <si>
    <t>organic retailers</t>
  </si>
  <si>
    <t>V3</t>
  </si>
  <si>
    <t>V4</t>
  </si>
  <si>
    <t>V5</t>
  </si>
  <si>
    <t>V61</t>
  </si>
  <si>
    <t>V62</t>
  </si>
  <si>
    <t>V6</t>
  </si>
  <si>
    <t>V63</t>
  </si>
  <si>
    <t>V7</t>
  </si>
  <si>
    <t>Phaseolus vulgaris L., Phaseolus coccineus L., Vigna ssp.</t>
  </si>
  <si>
    <t>Peas, fresh</t>
  </si>
  <si>
    <t>        Otras legumbres</t>
  </si>
  <si>
    <t xml:space="preserve">Pisum sativum L. </t>
  </si>
  <si>
    <t>&lt;Brassicas new and important&gt;</t>
  </si>
  <si>
    <t xml:space="preserve">       &lt;Pulses new and important&gt;</t>
  </si>
  <si>
    <t>Pulses, other</t>
  </si>
  <si>
    <t xml:space="preserve">        Other pulses</t>
  </si>
  <si>
    <t>Other pulses such as butter bean, green broad bean (Vicia faba L.), etc.</t>
  </si>
  <si>
    <t>Fresh market vegetables</t>
  </si>
  <si>
    <t>Vegetables, fresh market</t>
  </si>
  <si>
    <t xml:space="preserve">    Fresh market vegetables</t>
  </si>
  <si>
    <t>Industry vegetables</t>
  </si>
  <si>
    <t>Vegetables, industry</t>
  </si>
  <si>
    <t>x04a</t>
  </si>
  <si>
    <t>x05b</t>
  </si>
  <si>
    <t>OC Sales</t>
  </si>
  <si>
    <t>x26a</t>
  </si>
  <si>
    <t>Domestic organic market
volume [hectolitres] (all channels)</t>
  </si>
  <si>
    <t>Food and beverages, no details</t>
  </si>
  <si>
    <t xml:space="preserve">     Dried fruit/berries</t>
  </si>
  <si>
    <t xml:space="preserve">     Frozen fruit/berries</t>
  </si>
  <si>
    <t xml:space="preserve">       Pumpkins/squash</t>
  </si>
  <si>
    <t>Name in Datenbank (Spalte "crop") in dim_crop</t>
  </si>
  <si>
    <t xml:space="preserve">     Other meat and meat products</t>
  </si>
  <si>
    <t xml:space="preserve">        Groundnut (peanut oil) oil</t>
  </si>
  <si>
    <t xml:space="preserve">    Uncooked pasta, not stuffed or otherwise prepared; couscous</t>
  </si>
  <si>
    <t xml:space="preserve">    Spreads, sweet (except jams etc. and honey)</t>
  </si>
  <si>
    <t xml:space="preserve">     Other food products and product groups</t>
  </si>
  <si>
    <t xml:space="preserve">   Pet food</t>
  </si>
  <si>
    <r>
      <t xml:space="preserve">Domestic Market &amp; International Trade </t>
    </r>
    <r>
      <rPr>
        <sz val="16"/>
        <rFont val="Calibri"/>
        <family val="2"/>
      </rPr>
      <t>(Sales per product group and per sales channel)</t>
    </r>
  </si>
  <si>
    <t>x03a</t>
  </si>
  <si>
    <t>Domestic organic market
VOLUME [t] (all channels)</t>
  </si>
  <si>
    <t>&gt; A PDF copy of the data compilation, to be ready in early 2014.</t>
  </si>
  <si>
    <r>
      <t xml:space="preserve">Comments </t>
    </r>
    <r>
      <rPr>
        <sz val="10"/>
        <rFont val="Calibri"/>
        <family val="2"/>
      </rPr>
      <t>(e.g. on coverage if not 100%)</t>
    </r>
  </si>
  <si>
    <t>Organic + conventional Domestic market value (= total food makret)</t>
  </si>
  <si>
    <t>Organic + conventional Domestic market volume (= total food market)</t>
  </si>
  <si>
    <t>International trade data</t>
  </si>
  <si>
    <t>General retail sales = supermarkets, hypermarkets, drugstores</t>
  </si>
  <si>
    <t>BLUE: Examples, please replace with your own information</t>
  </si>
  <si>
    <t>RO_091</t>
  </si>
  <si>
    <t>RO_0911</t>
  </si>
  <si>
    <t>RO_0912</t>
  </si>
  <si>
    <t>RO_099</t>
  </si>
  <si>
    <r>
      <t xml:space="preserve">Other  (please specify; e.g. seaweed units) </t>
    </r>
    <r>
      <rPr>
        <b/>
        <vertAlign val="superscript"/>
        <sz val="10"/>
        <rFont val="Calibri"/>
        <family val="2"/>
      </rPr>
      <t>5</t>
    </r>
  </si>
  <si>
    <r>
      <t>Registered operators</t>
    </r>
    <r>
      <rPr>
        <b/>
        <sz val="12"/>
        <rFont val="Calibri"/>
        <family val="2"/>
      </rPr>
      <t xml:space="preserve">
</t>
    </r>
  </si>
  <si>
    <t>Agricultural producers</t>
  </si>
  <si>
    <r>
      <t>Agricultural producer = Holding</t>
    </r>
    <r>
      <rPr>
        <sz val="10"/>
        <rFont val="Arial"/>
        <family val="2"/>
      </rPr>
      <t xml:space="preserve"> (a): Production unit operated under a single management for the purpose of producing agricultural products (Regulation 889/2008 (Implementing Regulation) on organic production and labelling of organic products, Art. 2(e)); (incl. processing, packaging and initial labelling of own crop and livestock products on the farm)</t>
    </r>
  </si>
  <si>
    <r>
      <t xml:space="preserve">Aquaculture animal production unit: </t>
    </r>
    <r>
      <rPr>
        <sz val="10"/>
        <rFont val="Arial"/>
        <family val="2"/>
      </rPr>
      <t xml:space="preserve">Aquaculture enterprise for the rearing or cultivation of aquatic organisms </t>
    </r>
    <r>
      <rPr>
        <i/>
        <sz val="10"/>
        <rFont val="Arial"/>
        <family val="2"/>
      </rPr>
      <t>(Regulation 762/2008 on aquaculture)</t>
    </r>
  </si>
  <si>
    <r>
      <t xml:space="preserve">Processor (Enterprise </t>
    </r>
    <r>
      <rPr>
        <b/>
        <vertAlign val="superscript"/>
        <sz val="10"/>
        <rFont val="Arial"/>
        <family val="2"/>
      </rPr>
      <t>(1)</t>
    </r>
    <r>
      <rPr>
        <b/>
        <sz val="10"/>
        <rFont val="Arial"/>
        <family val="2"/>
      </rPr>
      <t xml:space="preserve"> ): </t>
    </r>
    <r>
      <rPr>
        <sz val="10"/>
        <rFont val="Arial"/>
        <family val="2"/>
      </rPr>
      <t>Operator who preserves and/or processes organic agricultural products (incl. slaughtering and butchering) and aquaculture products; Packaging and labelling as organic is also considered as processing</t>
    </r>
  </si>
  <si>
    <r>
      <t>Importer (Enterprise</t>
    </r>
    <r>
      <rPr>
        <b/>
        <vertAlign val="superscript"/>
        <sz val="10"/>
        <rFont val="Arial"/>
        <family val="2"/>
      </rPr>
      <t xml:space="preserve"> (1)</t>
    </r>
    <r>
      <rPr>
        <b/>
        <sz val="10"/>
        <rFont val="Arial"/>
        <family val="2"/>
      </rPr>
      <t xml:space="preserve"> ): </t>
    </r>
    <r>
      <rPr>
        <sz val="10"/>
        <rFont val="Arial"/>
        <family val="2"/>
      </rPr>
      <t>The natural or legal person within the Community who presents a consignment for release for free circulation into the Community, either in person, or through a representative (Regulation 889/2008 (Implementing Regulation) on organic production and labelling of organic products)</t>
    </r>
  </si>
  <si>
    <r>
      <t xml:space="preserve">Exporter (Enterprise </t>
    </r>
    <r>
      <rPr>
        <b/>
        <vertAlign val="superscript"/>
        <sz val="10"/>
        <rFont val="Arial"/>
        <family val="2"/>
      </rPr>
      <t>(1)</t>
    </r>
    <r>
      <rPr>
        <b/>
        <sz val="10"/>
        <rFont val="Arial"/>
        <family val="2"/>
      </rPr>
      <t xml:space="preserve"> ): </t>
    </r>
    <r>
      <rPr>
        <sz val="10"/>
        <rFont val="Arial"/>
        <family val="2"/>
      </rPr>
      <t>The natural or legal person within the Community who exports to a third country organic products with a view to the subsequent marketing</t>
    </r>
  </si>
  <si>
    <r>
      <t>Other operator  (Enterprise</t>
    </r>
    <r>
      <rPr>
        <b/>
        <vertAlign val="superscript"/>
        <sz val="10"/>
        <rFont val="Arial"/>
        <family val="2"/>
      </rPr>
      <t xml:space="preserve"> (1)</t>
    </r>
    <r>
      <rPr>
        <b/>
        <sz val="10"/>
        <rFont val="Arial"/>
        <family val="2"/>
      </rPr>
      <t xml:space="preserve"> ): </t>
    </r>
    <r>
      <rPr>
        <sz val="10"/>
        <rFont val="Arial"/>
        <family val="2"/>
      </rPr>
      <t>Operator not included in the other groups</t>
    </r>
  </si>
  <si>
    <r>
      <t>(a) Agricultural holding</t>
    </r>
    <r>
      <rPr>
        <sz val="10"/>
        <rFont val="Arial"/>
        <family val="2"/>
      </rPr>
      <t xml:space="preserve">: (FSS) . It is defined as a single unit both technically and economically, which has a single management and which produces agricultural products. </t>
    </r>
  </si>
  <si>
    <r>
      <t>(1) Enterprise</t>
    </r>
    <r>
      <rPr>
        <sz val="10"/>
        <rFont val="Arial"/>
        <family val="2"/>
      </rPr>
      <t>: Organisational unit producing goods or service, which benefits from a certain degree of autonomy in decision-making especially for the allocation of its current resources.</t>
    </r>
  </si>
  <si>
    <t>In case an enterprise has different local units, the collection of data will depend on the certification status: if there is only one certification at the level of the enterprise, it should be reported as one entity; if the local units have different certifications, they have to be reported separately.</t>
  </si>
  <si>
    <t>Aquaculture animal production units</t>
  </si>
  <si>
    <t>Processors</t>
  </si>
  <si>
    <t>Importers</t>
  </si>
  <si>
    <t>Other operators</t>
  </si>
  <si>
    <t>Livestock numbers</t>
  </si>
  <si>
    <t xml:space="preserve">    Other bovine animals</t>
  </si>
  <si>
    <t>Turkeys</t>
  </si>
  <si>
    <t>Ducks</t>
  </si>
  <si>
    <t>Geese</t>
  </si>
  <si>
    <t xml:space="preserve">    Other poultry</t>
  </si>
  <si>
    <t xml:space="preserve">        Turkeys</t>
  </si>
  <si>
    <t xml:space="preserve">        Geese</t>
  </si>
  <si>
    <t xml:space="preserve">        Ducks</t>
  </si>
  <si>
    <t>Poultry, breeding</t>
  </si>
  <si>
    <t>L205z</t>
  </si>
  <si>
    <t>L2052</t>
  </si>
  <si>
    <t>Other poultry, other</t>
  </si>
  <si>
    <t>L2055</t>
  </si>
  <si>
    <t xml:space="preserve">        Others</t>
  </si>
  <si>
    <t>Acidified milk (yoghurt, drinkable yoghurts and other fermented milk products)</t>
  </si>
  <si>
    <t xml:space="preserve">        Fresh beans</t>
  </si>
  <si>
    <t xml:space="preserve">        Fresh peas</t>
  </si>
  <si>
    <t xml:space="preserve">    Breeding poultry</t>
  </si>
  <si>
    <t xml:space="preserve">        Other poultry, no details</t>
  </si>
  <si>
    <t>L205zz</t>
  </si>
  <si>
    <t>Poultry, other, no details</t>
  </si>
  <si>
    <t>Bovine animals for meat production</t>
  </si>
  <si>
    <t>Acidfied milk products, no details</t>
  </si>
  <si>
    <t>Vegetable pulps and purees</t>
  </si>
  <si>
    <t>Vegetables and fruit (if no breakdown is available)</t>
  </si>
  <si>
    <t>Processed plant products</t>
  </si>
  <si>
    <t>Other products: Please use for products that cannot be entered into the main sheet</t>
  </si>
  <si>
    <t>Organic share VOLUME [%]</t>
  </si>
  <si>
    <t>Organic and conventional VOLUME [t]</t>
  </si>
  <si>
    <t>Organic share VALUE  [%]</t>
  </si>
  <si>
    <t>Organic and conventional VALUE  [EUR]</t>
  </si>
  <si>
    <t>Prepared food</t>
  </si>
  <si>
    <t>odn</t>
  </si>
  <si>
    <t>Production sold</t>
  </si>
  <si>
    <t>Eat01</t>
  </si>
  <si>
    <t>IFOAM</t>
  </si>
  <si>
    <r>
      <t xml:space="preserve">The annual survey on organic agriculture world-wide is carried out  by the </t>
    </r>
    <r>
      <rPr>
        <b/>
        <sz val="10"/>
        <rFont val="Arial"/>
        <family val="2"/>
      </rPr>
      <t>Research Institute of Organic Agriculture FiBL</t>
    </r>
    <r>
      <rPr>
        <sz val="10"/>
        <rFont val="Arial"/>
        <family val="2"/>
      </rPr>
      <t>, Switzerland, and the</t>
    </r>
    <r>
      <rPr>
        <b/>
        <sz val="10"/>
        <rFont val="Arial"/>
        <family val="2"/>
      </rPr>
      <t xml:space="preserve"> International Federation of Organic Agriculture Movements (IFOAM)</t>
    </r>
    <r>
      <rPr>
        <sz val="10"/>
        <rFont val="Arial"/>
        <family val="2"/>
      </rPr>
      <t xml:space="preserve">, Germany. </t>
    </r>
  </si>
  <si>
    <t>Further information is available at www.organic-world.net.</t>
  </si>
  <si>
    <t>&gt; Data excerpts (excel) and graphs upon request.</t>
  </si>
  <si>
    <t>&gt; Data providers will be named in the  publication "The World of Organic Agriculture".</t>
  </si>
  <si>
    <t>&gt; Data processing is a lot easier for us if you fill in the forms provided, so we would like to ask you to use our forms, but of course you can also send us the information in its original format.</t>
  </si>
  <si>
    <t>&gt; Please do not worry if you do not have all information - we know that for many countries not all the information is available.</t>
  </si>
  <si>
    <t>Classification</t>
  </si>
  <si>
    <t>This classification was developed based on the feedback on previous surveys on organic agriculture world-wide and most crop categories received were included.</t>
  </si>
  <si>
    <t>For animals a modified classification of Eurostat is used (see ec.europa.eu/eurostat),.</t>
  </si>
  <si>
    <t>Table 3:  Information on organic area and crop products</t>
  </si>
  <si>
    <t>Table 5: Information on the organic domestic market (together in one sheet with questionnaire 6)</t>
  </si>
  <si>
    <t>&gt; A free hardcopy of the 2014 edition of The World of Organic Agriculture upon request</t>
  </si>
  <si>
    <t>© FiBL 2013</t>
  </si>
  <si>
    <t xml:space="preserve">The survey is funded by the Swiss State Secretariat of Economic Affairs, Bern, the FP7 project OrganicDataNetwork and NürnbergMesse. </t>
  </si>
  <si>
    <t>&gt; Una copia PDF de la edición 2013 de The World of Organic Agriculture</t>
  </si>
  <si>
    <t>&gt; Una copia impresa de la edición 2013 de The World of Organic Agriculture a solicitud del interesado</t>
  </si>
  <si>
    <t xml:space="preserve">This form covers information on organic areas (in hectares) occupied by each crop and production volume (in tonnes) and values. </t>
  </si>
  <si>
    <r>
      <t xml:space="preserve">Organic </t>
    </r>
    <r>
      <rPr>
        <b/>
        <sz val="10"/>
        <color indexed="8"/>
        <rFont val="Calibri"/>
        <family val="2"/>
      </rPr>
      <t xml:space="preserve">PRODUCERS and SMALLHOLDERS </t>
    </r>
    <r>
      <rPr>
        <sz val="10"/>
        <color indexed="8"/>
        <rFont val="Calibri"/>
        <family val="2"/>
      </rPr>
      <t xml:space="preserve"> total</t>
    </r>
  </si>
  <si>
    <r>
      <t xml:space="preserve">Organic </t>
    </r>
    <r>
      <rPr>
        <b/>
        <sz val="10"/>
        <color indexed="8"/>
        <rFont val="Calibri"/>
        <family val="2"/>
      </rPr>
      <t>AQUACULTURE</t>
    </r>
    <r>
      <rPr>
        <sz val="10"/>
        <color indexed="8"/>
        <rFont val="Calibri"/>
        <family val="2"/>
      </rPr>
      <t xml:space="preserve"> area       (including fully converted and in-conversion area)</t>
    </r>
  </si>
  <si>
    <r>
      <t xml:space="preserve">Organic </t>
    </r>
    <r>
      <rPr>
        <b/>
        <sz val="10"/>
        <color indexed="8"/>
        <rFont val="Calibri"/>
        <family val="2"/>
      </rPr>
      <t>FOREST</t>
    </r>
    <r>
      <rPr>
        <sz val="10"/>
        <color indexed="8"/>
        <rFont val="Calibri"/>
        <family val="2"/>
      </rPr>
      <t xml:space="preserve"> area                    (including certified and in-conversion area)</t>
    </r>
  </si>
  <si>
    <r>
      <t xml:space="preserve">Organic </t>
    </r>
    <r>
      <rPr>
        <b/>
        <sz val="10"/>
        <color indexed="8"/>
        <rFont val="Calibri"/>
        <family val="2"/>
      </rPr>
      <t>WILD COLLECTION</t>
    </r>
    <r>
      <rPr>
        <sz val="10"/>
        <color indexed="8"/>
        <rFont val="Calibri"/>
        <family val="2"/>
      </rPr>
      <t xml:space="preserve"> area (including fully converted and in-conversion area)</t>
    </r>
  </si>
  <si>
    <r>
      <t xml:space="preserve">Organic </t>
    </r>
    <r>
      <rPr>
        <b/>
        <sz val="10"/>
        <color indexed="8"/>
        <rFont val="Calibri"/>
        <family val="2"/>
      </rPr>
      <t>GRAZING AREAS</t>
    </r>
    <r>
      <rPr>
        <sz val="10"/>
        <color indexed="8"/>
        <rFont val="Calibri"/>
        <family val="2"/>
      </rPr>
      <t xml:space="preserve"> on non-agricultural land (including certified and in-conversion area)</t>
    </r>
  </si>
  <si>
    <r>
      <t xml:space="preserve">Organic </t>
    </r>
    <r>
      <rPr>
        <b/>
        <sz val="10"/>
        <color indexed="8"/>
        <rFont val="Calibri"/>
        <family val="2"/>
      </rPr>
      <t>APICULTURE</t>
    </r>
    <r>
      <rPr>
        <sz val="10"/>
        <color indexed="8"/>
        <rFont val="Calibri"/>
        <family val="2"/>
      </rPr>
      <t xml:space="preserve"> area           (including certified and in-conversion area)</t>
    </r>
  </si>
  <si>
    <t>de los cuales, Productores que también son Procesadores</t>
  </si>
  <si>
    <t>de los cuales, Productores que también son Importadores</t>
  </si>
  <si>
    <t>de los cuales, otros productores mixtos (por favor especificar)</t>
  </si>
  <si>
    <t>Unidades de producción de Acuicultura</t>
  </si>
  <si>
    <t>Procesadores</t>
  </si>
  <si>
    <t>de los cuales, Procesadores que también son Importadores</t>
  </si>
  <si>
    <t>de los cuales, otros procesadores mixtos (por favor especificar)</t>
  </si>
  <si>
    <t>Importadores</t>
  </si>
  <si>
    <t>Exportadores</t>
  </si>
  <si>
    <t>Otros operadores</t>
  </si>
  <si>
    <t>Comercializadores</t>
  </si>
  <si>
    <t>Mayoristas</t>
  </si>
  <si>
    <t>Minoristas</t>
  </si>
  <si>
    <t>Operadores</t>
  </si>
  <si>
    <t>Alimentos y bebidas</t>
  </si>
  <si>
    <t>Productos alimenticios, sin detalles</t>
  </si>
  <si>
    <t>Vegetales procesados</t>
  </si>
  <si>
    <t xml:space="preserve">     Vegetales deshidratados</t>
  </si>
  <si>
    <t xml:space="preserve">     Vegetales congelados</t>
  </si>
  <si>
    <t xml:space="preserve">     Pulpas y puré de vegetales</t>
  </si>
  <si>
    <t xml:space="preserve">     Mantecas vegetales</t>
  </si>
  <si>
    <t xml:space="preserve">     &lt;Nuevo producto importante, por favor ingrese&gt;</t>
  </si>
  <si>
    <t xml:space="preserve">      Otros vegetales procesados</t>
  </si>
  <si>
    <t>Frutas procesadas, incluyendo baya y frutos secos</t>
  </si>
  <si>
    <t xml:space="preserve">     Frutas deshidratadas</t>
  </si>
  <si>
    <t xml:space="preserve">     Frutas congelads</t>
  </si>
  <si>
    <t xml:space="preserve">     Pulpas y puré de frutas</t>
  </si>
  <si>
    <t xml:space="preserve">     Jaleas, mermeladas, confituras</t>
  </si>
  <si>
    <t xml:space="preserve">     Jarabes y concentrados, sin detalles</t>
  </si>
  <si>
    <t xml:space="preserve">      Otras frutas procesadas</t>
  </si>
  <si>
    <t>Aceites y grasas</t>
  </si>
  <si>
    <t xml:space="preserve">        Aceite de soja</t>
  </si>
  <si>
    <t xml:space="preserve">        Aceite de maní/cacahuete</t>
  </si>
  <si>
    <t xml:space="preserve">        Aceite de girasol</t>
  </si>
  <si>
    <t xml:space="preserve">        Aceite de colza/canola</t>
  </si>
  <si>
    <t xml:space="preserve">        Aceite de palma</t>
  </si>
  <si>
    <t xml:space="preserve">        Aceite de oliva</t>
  </si>
  <si>
    <t xml:space="preserve">        Aceite de semillas de calabaza</t>
  </si>
  <si>
    <t xml:space="preserve">        Aceites mixtos</t>
  </si>
  <si>
    <t xml:space="preserve">        Otros aceites</t>
  </si>
  <si>
    <t xml:space="preserve">    Margarina y preparaciones similares</t>
  </si>
  <si>
    <t>Azúcar</t>
  </si>
  <si>
    <t xml:space="preserve">     Azúcar de caña integral o de remolacha, sin detalles</t>
  </si>
  <si>
    <t xml:space="preserve">     Azúcar de caña</t>
  </si>
  <si>
    <t xml:space="preserve">     Melaza/miel de caña</t>
  </si>
  <si>
    <t xml:space="preserve">     Azúcar de remolacha/betabel</t>
  </si>
  <si>
    <t xml:space="preserve">      &lt;Nuevo producto importante, por favor ingrese&gt;</t>
  </si>
  <si>
    <t xml:space="preserve">    Otros azucares</t>
  </si>
  <si>
    <t>Bebidas</t>
  </si>
  <si>
    <t xml:space="preserve">  Bebidas sin alcohol</t>
  </si>
  <si>
    <t xml:space="preserve">      Jugos y bebidas de fruta</t>
  </si>
  <si>
    <t xml:space="preserve">      Jugos y bebidas de vegetales</t>
  </si>
  <si>
    <t xml:space="preserve">      Refrescos/gaseosas</t>
  </si>
  <si>
    <t xml:space="preserve">      Agua mineral y de mesa</t>
  </si>
  <si>
    <t xml:space="preserve">   Bebidas alcohólicas</t>
  </si>
  <si>
    <t xml:space="preserve">    Vino de uva</t>
  </si>
  <si>
    <t xml:space="preserve">    Cerveza a base de malta</t>
  </si>
  <si>
    <t xml:space="preserve">    Alcohol y bebidas espirituosas</t>
  </si>
  <si>
    <t xml:space="preserve">    &lt;Nuevo producto importante, por favor ingrese&gt;</t>
  </si>
  <si>
    <t xml:space="preserve">    Otras bebidas alcohólicas</t>
  </si>
  <si>
    <t>Productos no alimenticios</t>
  </si>
  <si>
    <t xml:space="preserve">    Tobaco</t>
  </si>
  <si>
    <t>Alimento para ganado</t>
  </si>
  <si>
    <t xml:space="preserve">   Tortas y triturado de oleaginosas</t>
  </si>
  <si>
    <t xml:space="preserve">      Torta de colza/canola</t>
  </si>
  <si>
    <t xml:space="preserve">      Torta de soja</t>
  </si>
  <si>
    <t xml:space="preserve">      Soja triturada</t>
  </si>
  <si>
    <t xml:space="preserve">      Torta de girasol</t>
  </si>
  <si>
    <t xml:space="preserve">   Otras preparaciones usadas para comida animal</t>
  </si>
  <si>
    <t xml:space="preserve">      Alimentos minerales</t>
  </si>
  <si>
    <t xml:space="preserve">   Alimentos para mascotas</t>
  </si>
  <si>
    <r>
      <t>Frutas, sin detalles</t>
    </r>
    <r>
      <rPr>
        <sz val="12"/>
        <rFont val="Calibri"/>
        <family val="2"/>
      </rPr>
      <t xml:space="preserve"> (solo cuando no existe información)</t>
    </r>
  </si>
  <si>
    <t xml:space="preserve">    Aves de corral reproductoras</t>
  </si>
  <si>
    <t xml:space="preserve">    Otras aves de corral</t>
  </si>
  <si>
    <t xml:space="preserve">       Otras aves de corral, sin detalles</t>
  </si>
  <si>
    <t xml:space="preserve">       Pavos</t>
  </si>
  <si>
    <t xml:space="preserve">       Patos</t>
  </si>
  <si>
    <t xml:space="preserve">       Gansos</t>
  </si>
  <si>
    <t xml:space="preserve">       Otros</t>
  </si>
  <si>
    <t>Carne de novillo y ternera</t>
  </si>
  <si>
    <t>Carne de cerdo</t>
  </si>
  <si>
    <t>Carne de oveja</t>
  </si>
  <si>
    <t>Carne de cabra</t>
  </si>
  <si>
    <t>Carne de aves de corral</t>
  </si>
  <si>
    <t>Carne de équidos</t>
  </si>
  <si>
    <t>Otra carne</t>
  </si>
  <si>
    <t>Productos lácteos</t>
  </si>
  <si>
    <t>Leche de vaca</t>
  </si>
  <si>
    <t>Leche de oveja</t>
  </si>
  <si>
    <t>Leche de cabra</t>
  </si>
  <si>
    <t>Leche no pasteurizada/no procesada</t>
  </si>
  <si>
    <t>Leche bebible</t>
  </si>
  <si>
    <t>Crema</t>
  </si>
  <si>
    <t>Manteca</t>
  </si>
  <si>
    <t>Queso</t>
  </si>
  <si>
    <t>Leches acidificadas (yourt, yourt bebible, etc)</t>
  </si>
  <si>
    <t>Otros productos lácteos</t>
  </si>
  <si>
    <t>Huevos</t>
  </si>
  <si>
    <t>Huevos para consumo</t>
  </si>
  <si>
    <t xml:space="preserve">   Trucha</t>
  </si>
  <si>
    <t xml:space="preserve">   Trucha arcoiris</t>
  </si>
  <si>
    <t xml:space="preserve">   Carpas</t>
  </si>
  <si>
    <t xml:space="preserve">   Salmón</t>
  </si>
  <si>
    <t xml:space="preserve">   Mejillones</t>
  </si>
  <si>
    <t xml:space="preserve">   Ostras</t>
  </si>
  <si>
    <t xml:space="preserve">   Esturión</t>
  </si>
  <si>
    <t xml:space="preserve">   Lubina</t>
  </si>
  <si>
    <t>Otros productos animales</t>
  </si>
  <si>
    <t>Miel</t>
  </si>
  <si>
    <t>Lana</t>
  </si>
  <si>
    <t>Cereales</t>
  </si>
  <si>
    <t>Cereales, sin detalles</t>
  </si>
  <si>
    <t xml:space="preserve">      Trigo</t>
  </si>
  <si>
    <t xml:space="preserve">      Cebada</t>
  </si>
  <si>
    <t xml:space="preserve">      Centeno</t>
  </si>
  <si>
    <t xml:space="preserve">      Avenas</t>
  </si>
  <si>
    <t xml:space="preserve">      Trigo sarraceno</t>
  </si>
  <si>
    <t xml:space="preserve">      Arroz</t>
  </si>
  <si>
    <t xml:space="preserve">      Cereales, otros</t>
  </si>
  <si>
    <t>Legumbres secas y proteaginosas</t>
  </si>
  <si>
    <t>Legumbres secas, sin detalles</t>
  </si>
  <si>
    <t xml:space="preserve">      Habas</t>
  </si>
  <si>
    <t xml:space="preserve">      Arbejas (guisantes)</t>
  </si>
  <si>
    <t xml:space="preserve">      Lupino</t>
  </si>
  <si>
    <t xml:space="preserve">      Otras legumbres secas</t>
  </si>
  <si>
    <t xml:space="preserve">      Semillas de girasol</t>
  </si>
  <si>
    <t xml:space="preserve">      Soja para aceite</t>
  </si>
  <si>
    <t xml:space="preserve">      Lino/Linaza</t>
  </si>
  <si>
    <t xml:space="preserve">      Colza y nabo de colza</t>
  </si>
  <si>
    <t>Cultivos de raíz (excluyendo papas)</t>
  </si>
  <si>
    <t>Cultivos de raíz, sin detalles</t>
  </si>
  <si>
    <t xml:space="preserve">      Remolacha azucarera</t>
  </si>
  <si>
    <t xml:space="preserve">      Otros cultivos de raíz</t>
  </si>
  <si>
    <t>Vegetales frescos y papas</t>
  </si>
  <si>
    <t xml:space="preserve">       Vegetales frescos, sin detalles</t>
  </si>
  <si>
    <t xml:space="preserve">       Zanahorias</t>
  </si>
  <si>
    <t xml:space="preserve">       Cebollas</t>
  </si>
  <si>
    <t xml:space="preserve">       Ajo</t>
  </si>
  <si>
    <t xml:space="preserve">       Tomates</t>
  </si>
  <si>
    <t xml:space="preserve">       Calabacines</t>
  </si>
  <si>
    <t xml:space="preserve">       Calabazas</t>
  </si>
  <si>
    <t xml:space="preserve">       Pimientos dulces</t>
  </si>
  <si>
    <t xml:space="preserve">       Pepinos/pepinillos</t>
  </si>
  <si>
    <t xml:space="preserve">       Lechugas</t>
  </si>
  <si>
    <t xml:space="preserve">       Coliflor/brócoli</t>
  </si>
  <si>
    <t xml:space="preserve">       Espárragos</t>
  </si>
  <si>
    <t xml:space="preserve">       Hierbas frecas</t>
  </si>
  <si>
    <t xml:space="preserve">        Papas</t>
  </si>
  <si>
    <t xml:space="preserve">     Manzanas</t>
  </si>
  <si>
    <t xml:space="preserve">     Peras</t>
  </si>
  <si>
    <t xml:space="preserve">     Frutas de carozo</t>
  </si>
  <si>
    <t xml:space="preserve">     Otras frutas de zonas templadas</t>
  </si>
  <si>
    <t xml:space="preserve">     Otras frutas de zonas subtropicales y tropicales</t>
  </si>
  <si>
    <t xml:space="preserve">     Limones</t>
  </si>
  <si>
    <t xml:space="preserve">     Naranjas</t>
  </si>
  <si>
    <t xml:space="preserve">     Otros citrícos</t>
  </si>
  <si>
    <t xml:space="preserve">     Fresas</t>
  </si>
  <si>
    <t xml:space="preserve">     Aceitunas</t>
  </si>
  <si>
    <t xml:space="preserve">     Frutos secos</t>
  </si>
  <si>
    <t xml:space="preserve">     Uvas de mesa</t>
  </si>
  <si>
    <t xml:space="preserve">     Otras frutas</t>
  </si>
  <si>
    <t>Vegetales y frutas (si el detalle no esta disponible)</t>
  </si>
  <si>
    <t>Leche y productos lácteos</t>
  </si>
  <si>
    <t>Productos lácteos, sin detalles</t>
  </si>
  <si>
    <t xml:space="preserve">    Leche</t>
  </si>
  <si>
    <t xml:space="preserve">       Leche fresca</t>
  </si>
  <si>
    <t xml:space="preserve">       Leche ultrapausterizada</t>
  </si>
  <si>
    <t xml:space="preserve">       Leche entera</t>
  </si>
  <si>
    <t xml:space="preserve">       Leche semi-descremada</t>
  </si>
  <si>
    <t xml:space="preserve">       Leche descremada</t>
  </si>
  <si>
    <t xml:space="preserve">       Leche de vaca</t>
  </si>
  <si>
    <t xml:space="preserve">       Leche de cabra</t>
  </si>
  <si>
    <t xml:space="preserve">       Leche de oveja</t>
  </si>
  <si>
    <t xml:space="preserve">       &lt;Nuevo producto importante, por favor ingrese&gt;</t>
  </si>
  <si>
    <t xml:space="preserve">       Otra leche</t>
  </si>
  <si>
    <t xml:space="preserve">   Queso</t>
  </si>
  <si>
    <t xml:space="preserve">       Queso de pasta dura</t>
  </si>
  <si>
    <t xml:space="preserve">       Queso semi blando</t>
  </si>
  <si>
    <t xml:space="preserve">       Queso blando</t>
  </si>
  <si>
    <t xml:space="preserve">       Queso crema</t>
  </si>
  <si>
    <t xml:space="preserve">       Queso fresco/cuajada</t>
  </si>
  <si>
    <t xml:space="preserve">      Otros quesos</t>
  </si>
  <si>
    <t xml:space="preserve">   Bebidas a base de leche</t>
  </si>
  <si>
    <t xml:space="preserve">       Suero de mantequilla/mazada/kéfir/suero de leche</t>
  </si>
  <si>
    <t xml:space="preserve">       Bebidas con leche (cacao, vanilla …)</t>
  </si>
  <si>
    <t xml:space="preserve">       Leche de soja</t>
  </si>
  <si>
    <t xml:space="preserve">        Otras bebidas a base de leche</t>
  </si>
  <si>
    <t xml:space="preserve">   Yogurs</t>
  </si>
  <si>
    <t xml:space="preserve">       Bebidas de yogur</t>
  </si>
  <si>
    <t xml:space="preserve">       Yogur natural</t>
  </si>
  <si>
    <t xml:space="preserve">       Yogur de fruta</t>
  </si>
  <si>
    <t xml:space="preserve">       Otros yogurs</t>
  </si>
  <si>
    <t xml:space="preserve">   Manteca</t>
  </si>
  <si>
    <t xml:space="preserve">   Productos de crema</t>
  </si>
  <si>
    <t xml:space="preserve">       Crema</t>
  </si>
  <si>
    <t xml:space="preserve">       Crema agria</t>
  </si>
  <si>
    <t xml:space="preserve">        Otros productos de crema</t>
  </si>
  <si>
    <t xml:space="preserve">   Postres/Natillas</t>
  </si>
  <si>
    <t xml:space="preserve">   Otras leches y productos lácteos</t>
  </si>
  <si>
    <t>Panes y productos panificados</t>
  </si>
  <si>
    <t xml:space="preserve">    Pan</t>
  </si>
  <si>
    <t xml:space="preserve">    Panecilllos/bollos de pan</t>
  </si>
  <si>
    <t xml:space="preserve">    Pasteles y productos de repostería</t>
  </si>
  <si>
    <t xml:space="preserve">    Otros productos panificados</t>
  </si>
  <si>
    <t>Carne y productos cárnicos</t>
  </si>
  <si>
    <t xml:space="preserve">     Carne de cerdo</t>
  </si>
  <si>
    <t xml:space="preserve">     Carne de novillo y ternera</t>
  </si>
  <si>
    <t xml:space="preserve">     Carne de oveja</t>
  </si>
  <si>
    <t xml:space="preserve">     Carne de cabra</t>
  </si>
  <si>
    <t xml:space="preserve">     Carne de aves de corral</t>
  </si>
  <si>
    <t xml:space="preserve">     Carne picada mixta</t>
  </si>
  <si>
    <t xml:space="preserve">     Productos cárnicos y embutidos</t>
  </si>
  <si>
    <t xml:space="preserve">    Otros productos cárnicos y carnes</t>
  </si>
  <si>
    <t>Pescados y productos de percado</t>
  </si>
  <si>
    <t xml:space="preserve">    Aceites</t>
  </si>
  <si>
    <t xml:space="preserve">    Grasas animales</t>
  </si>
  <si>
    <t xml:space="preserve">    Otros aceites y grasas</t>
  </si>
  <si>
    <t>Productos de molino</t>
  </si>
  <si>
    <t xml:space="preserve">       Harina de trigo y morcajo/tranquillón</t>
  </si>
  <si>
    <t xml:space="preserve">       Harina de maíz</t>
  </si>
  <si>
    <t xml:space="preserve">       Otras harinas de cereales</t>
  </si>
  <si>
    <t xml:space="preserve">       Muesli</t>
  </si>
  <si>
    <t xml:space="preserve">       Arroz semi o completamente pulido, o pelado </t>
  </si>
  <si>
    <t xml:space="preserve">       Almidón</t>
  </si>
  <si>
    <t xml:space="preserve">      Otros productos de molino</t>
  </si>
  <si>
    <t>Fideos, cuscús, etc.</t>
  </si>
  <si>
    <t xml:space="preserve">    Pastas no rellenas o preparadas sin cocer; cuscús</t>
  </si>
  <si>
    <t xml:space="preserve">    Pastas rellenas o preparadas cocinadas</t>
  </si>
  <si>
    <t xml:space="preserve">    Platos elaborados con pastas rellenas; platos elaborados con cuscús</t>
  </si>
  <si>
    <t xml:space="preserve">    Productos a base de papa</t>
  </si>
  <si>
    <t xml:space="preserve">    Otros fideos, cuscús, etc.</t>
  </si>
  <si>
    <t>Bebidas calientes (Café, té, cacao, etc.)</t>
  </si>
  <si>
    <t xml:space="preserve">    Café, descafeinado o tostado </t>
  </si>
  <si>
    <t xml:space="preserve">    Té verde y negro</t>
  </si>
  <si>
    <t xml:space="preserve">    Tes de hierbas</t>
  </si>
  <si>
    <t xml:space="preserve">    Extractos, esencias o concentrados de té o mate</t>
  </si>
  <si>
    <t xml:space="preserve">    Cacao en polvo/bebida de chocolate</t>
  </si>
  <si>
    <t xml:space="preserve">    Otras bebidas calientes</t>
  </si>
  <si>
    <t>Especias y aromáticas procesadas</t>
  </si>
  <si>
    <t xml:space="preserve">    Especias y aromáticas, secas</t>
  </si>
  <si>
    <t xml:space="preserve">    Especias y arómaticas, congeladas</t>
  </si>
  <si>
    <t xml:space="preserve">    Cubos de caldo</t>
  </si>
  <si>
    <t xml:space="preserve">     Sal</t>
  </si>
  <si>
    <t xml:space="preserve">    Otras especias y aromáticas procesadas</t>
  </si>
  <si>
    <t>Otros productos alimenticios y grupo de productos</t>
  </si>
  <si>
    <t xml:space="preserve">    Comida para bebes</t>
  </si>
  <si>
    <t xml:space="preserve">    Comida enlatada/conservas</t>
  </si>
  <si>
    <t xml:space="preserve">    Comida preparada</t>
  </si>
  <si>
    <t xml:space="preserve">    Chocolates y golosinas (dulces)</t>
  </si>
  <si>
    <t xml:space="preserve">    Untables salados</t>
  </si>
  <si>
    <t xml:space="preserve">    Untables dulces (excepto mermeladas, etc. y miel)</t>
  </si>
  <si>
    <t xml:space="preserve">    Miel</t>
  </si>
  <si>
    <t xml:space="preserve">    Ketchup, mayonesa, etc.</t>
  </si>
  <si>
    <t xml:space="preserve">    Vinagres</t>
  </si>
  <si>
    <t xml:space="preserve">    Otros productos alimenticios y grupos de productos</t>
  </si>
  <si>
    <t xml:space="preserve">    Lana</t>
  </si>
  <si>
    <t>Otros productos: Por favor, utilice para los productos que no pueden introducir en la hoja principal</t>
  </si>
  <si>
    <t>Porcentaje orgánico del volumen total [%]</t>
  </si>
  <si>
    <t>Volumen orgánico y convencional total [t]</t>
  </si>
  <si>
    <t>Porcentaje orgánico del valor total [%]</t>
  </si>
  <si>
    <t>Valor del mercado doméstico orgánico y convencional total [Mio EUR]</t>
  </si>
  <si>
    <t>Ventas generales minoristas [t]</t>
  </si>
  <si>
    <t>Valor de ventas generales minoristas   [Mio EUR]</t>
  </si>
  <si>
    <t>Ventas minoristas especializadas [t]</t>
  </si>
  <si>
    <t>Valor de ventas minoristas especializadas   [Mio EUR]</t>
  </si>
  <si>
    <t>Volumen por ventas directas [t]</t>
  </si>
  <si>
    <t>Valor de ventas directas   [Mio EUR]</t>
  </si>
  <si>
    <t>Volumen de otros canales de venta [t]</t>
  </si>
  <si>
    <t>Valor de otros canales de venta   [Mio EUR]</t>
  </si>
  <si>
    <r>
      <t xml:space="preserve">Ventas por canales: </t>
    </r>
    <r>
      <rPr>
        <sz val="11"/>
        <color indexed="8"/>
        <rFont val="Calibri"/>
        <family val="2"/>
      </rPr>
      <t>Ventas generales minoristas = supermercados, hipermercados, tiendas</t>
    </r>
  </si>
  <si>
    <r>
      <t>Ventas por canales:</t>
    </r>
    <r>
      <rPr>
        <sz val="11"/>
        <color indexed="8"/>
        <rFont val="Calibri"/>
        <family val="2"/>
      </rPr>
      <t xml:space="preserve"> </t>
    </r>
    <r>
      <rPr>
        <sz val="11"/>
        <color indexed="8"/>
        <rFont val="Calibri"/>
        <family val="2"/>
      </rPr>
      <t>Ventas minoristas especializadas = tiendas con más del 90% de oferta orgánica</t>
    </r>
  </si>
  <si>
    <r>
      <t>Venta por canales:</t>
    </r>
    <r>
      <rPr>
        <sz val="11"/>
        <color indexed="8"/>
        <rFont val="Calibri"/>
        <family val="2"/>
      </rPr>
      <t xml:space="preserve"> </t>
    </r>
    <r>
      <rPr>
        <sz val="11"/>
        <color indexed="8"/>
        <rFont val="Calibri"/>
        <family val="2"/>
      </rPr>
      <t>Ventas directas</t>
    </r>
    <r>
      <rPr>
        <sz val="11"/>
        <color indexed="8"/>
        <rFont val="Calibri"/>
        <family val="2"/>
      </rPr>
      <t xml:space="preserve"> = </t>
    </r>
    <r>
      <rPr>
        <sz val="11"/>
        <color indexed="8"/>
        <rFont val="Calibri"/>
        <family val="2"/>
      </rPr>
      <t>Ventas en la granja, mercados de productores</t>
    </r>
  </si>
  <si>
    <r>
      <t xml:space="preserve">Ventas por canales: </t>
    </r>
    <r>
      <rPr>
        <sz val="11"/>
        <color indexed="8"/>
        <rFont val="Calibri"/>
        <family val="2"/>
      </rPr>
      <t>Otros canales de venta</t>
    </r>
    <r>
      <rPr>
        <sz val="11"/>
        <color indexed="8"/>
        <rFont val="Calibri"/>
        <family val="2"/>
      </rPr>
      <t xml:space="preserve"> = </t>
    </r>
    <r>
      <rPr>
        <sz val="11"/>
        <color indexed="8"/>
        <rFont val="Calibri"/>
        <family val="2"/>
      </rPr>
      <t>repartos a domicilio, panaderias, carnicerías, tiendas de productos naturales</t>
    </r>
    <r>
      <rPr>
        <sz val="11"/>
        <color indexed="56"/>
        <rFont val="Calibri"/>
        <family val="2"/>
      </rPr>
      <t>,</t>
    </r>
    <r>
      <rPr>
        <sz val="11"/>
        <color indexed="8"/>
        <rFont val="Calibri"/>
        <family val="2"/>
      </rPr>
      <t xml:space="preserve"> </t>
    </r>
    <r>
      <rPr>
        <sz val="11"/>
        <color indexed="8"/>
        <rFont val="Calibri"/>
        <family val="2"/>
      </rPr>
      <t xml:space="preserve">tiendas </t>
    </r>
    <r>
      <rPr>
        <sz val="11"/>
        <color indexed="8"/>
        <rFont val="Calibri"/>
        <family val="2"/>
      </rPr>
      <t xml:space="preserve">online, </t>
    </r>
    <r>
      <rPr>
        <sz val="11"/>
        <color indexed="8"/>
        <rFont val="Calibri"/>
        <family val="2"/>
      </rPr>
      <t>gasolinerias</t>
    </r>
    <r>
      <rPr>
        <sz val="11"/>
        <color indexed="8"/>
        <rFont val="Calibri"/>
        <family val="2"/>
      </rPr>
      <t xml:space="preserve">, </t>
    </r>
    <r>
      <rPr>
        <sz val="11"/>
        <color indexed="8"/>
        <rFont val="Calibri"/>
        <family val="2"/>
      </rPr>
      <t>otros</t>
    </r>
  </si>
  <si>
    <t>E32</t>
  </si>
  <si>
    <t>Area, greenhouses</t>
  </si>
  <si>
    <t>Of which: area for greenhouses [ha]</t>
  </si>
  <si>
    <t>For the European countries, the global survey is carried out in cooperation with the European funded project OrganicDataNetwork, and for the the Mediterranean countries  in cooperation with the Mediterranean Organic Agriculture Network (MOAN), c/o Agronomic Institute of Bari, Italy. For Central America the survey is carried out in cooperation with RUTA, Costa Rica, and for the Pacific Islands in cooperation with the Pacific Organic and Ethical Community (POETcom).</t>
  </si>
  <si>
    <t>Para los paises dentro de Europa, el informe se realiza en cooperación con el proyecto OrganicDataNetwork, en los paises del Mediterraneo se trabaja en conjunto con la Red de Agricultura Orgánica del Mediterraneo (MOAN) y con el Instituto de Agronómico de Bari, Italia. En la región de Centro América, el informe,  se lleva acabo en cooperación con RUTA, Costa Rica, y para las Islas del Pacífico en cooperación con la Comunidad Etica y Orgánica del Pacífico (POETcom)</t>
  </si>
  <si>
    <t>El informe es financiado por la Secretaría de Estado de Suiza para Asuntos Económicos, Bern, el poyecto FP7 OrganicDataNetwork , NürnbergMesse.</t>
  </si>
  <si>
    <t>&gt;Los colaboradores serán mencionados en el libro publicado, "The World of Organic Agriculture 2014"</t>
  </si>
  <si>
    <t>Cómo llenar el cuestionario:</t>
  </si>
  <si>
    <t>&gt;Será más fácil para nosotros si rellenan los formularios enviados, pero por supuesto también pueden enviarnos la información con su propio formato.</t>
  </si>
  <si>
    <t>Para el ganado se ha utilizado una clasificación modificada de Eurostat (vea ec.europa.eu/eurostat)</t>
  </si>
  <si>
    <t>Listado de tablas</t>
  </si>
  <si>
    <t>Por favor complete con su información de contacto, detalles de la fuente de información usada y tipo de cambio monetario. Esta planilla támbien requiere la información clave sobre la agricultura orgánica en su país (aréa, producción, mercado, exportación e importación y operadores).</t>
  </si>
  <si>
    <t>En esta planilla podrá informar cantidad de operadores orgánicos según cada clasificación.</t>
  </si>
  <si>
    <t>En esta planilla podrá informar la superficie orgánica (total, en transisión y/o convertida) en héctareas, destinada a cada cultivo, volumén de producción (en toneladas métricas) y valores.</t>
  </si>
  <si>
    <t>Esta planilla detalla información sobre ganado orgánico por especie (en cabezas).</t>
  </si>
  <si>
    <t>Esta planilla detalla la venta en valor y volumén, del mercado local. Si esta disponible, por favor, completar en tipo de canal de venta.</t>
  </si>
  <si>
    <t>Esta planilla detalla las importaciones y exportaciones por producto. Si encuantra que nuestro cuestionario no es completo, por favor envienos la información en el formato original.</t>
  </si>
  <si>
    <t>Tabla 1: Dato sobre el proveedor de la información, fuente e indicadores claves de la agricultura orgánica</t>
  </si>
  <si>
    <t>Tabla 2: Información sobre operadores registrados</t>
  </si>
  <si>
    <t>Tabla 3: Información sobre superficie orgánica y tipo de cultivos</t>
  </si>
  <si>
    <t>Tabla 4: Información ganado orgánico y productos orgánicos derivados y acuicultura orgánica</t>
  </si>
  <si>
    <t>Tabla 5: Información sobre el Mercado Local (en una misma planilla con el cuestionario 6)</t>
  </si>
  <si>
    <t>Tabla 6: Información sobre el Comercio Internacional</t>
  </si>
  <si>
    <r>
      <t xml:space="preserve">El informe mundial de productos orgánicos es llevado a cabo por el </t>
    </r>
    <r>
      <rPr>
        <b/>
        <sz val="10"/>
        <rFont val="Arial"/>
        <family val="2"/>
      </rPr>
      <t>Instituto de Investigación de Agricultura Orgánica FiBL</t>
    </r>
    <r>
      <rPr>
        <sz val="10"/>
        <rFont val="Arial"/>
        <family val="2"/>
      </rPr>
      <t xml:space="preserve">, y la </t>
    </r>
    <r>
      <rPr>
        <b/>
        <sz val="10"/>
        <rFont val="Arial"/>
        <family val="2"/>
      </rPr>
      <t>Federación Internacional de Movimientos de Agricultura Orgánica IFOAM.</t>
    </r>
  </si>
  <si>
    <t>The results of the survey will be published in the yearbook "The World of Organic Agriculture 2014".</t>
  </si>
  <si>
    <t>Los resultados del informe serán publicados en el libro anual "The World of Organic Agriculture 2014".</t>
  </si>
  <si>
    <t xml:space="preserve">&gt; Tengan en cuenta para el cuestionario Uso del suelo: Los campos de color no deben rellenarse; esas celdas están protegidas.  </t>
  </si>
  <si>
    <t>&gt; Por favor, no se preocupe si no tiene toda la información - sabemos que en muchos países no está disponible toda la información.</t>
  </si>
  <si>
    <t>Ganado (por favor indicar fuente)</t>
  </si>
  <si>
    <t>Porcentaje del VOLUMEN del MERCADO INTERIOR orgánico del mercado interno total</t>
  </si>
  <si>
    <t>Porcentaje del VALOR del MERCADO INTERIOR orgánico del mercado interno total</t>
  </si>
  <si>
    <t>&gt;Volumén de Ventas Minoristas Generales</t>
  </si>
  <si>
    <t>&gt;Valor de Ventas Minoristas Generales</t>
  </si>
  <si>
    <t>&gt;Volumén de Tiendas orgánicas especializadas</t>
  </si>
  <si>
    <t>&gt;Valor de Tiendas orgánicas especializadas</t>
  </si>
  <si>
    <t>&gt;Volumén de Ventas directas</t>
  </si>
  <si>
    <t>&gt;Valor de Ventas directas</t>
  </si>
  <si>
    <t>&gt;Volumén del Catering</t>
  </si>
  <si>
    <t>&gt;Valor del Catering</t>
  </si>
  <si>
    <t>&gt;Volumén de Otros canales de venta</t>
  </si>
  <si>
    <t>&gt;Valor de Otros canalaes de venta</t>
  </si>
  <si>
    <t>Volumén del Mercado Interno orgánico+convencional (=mecado de alimentos total)</t>
  </si>
  <si>
    <t>Valor del Mercado Interno orgánico+convencional (=mecado de alimentos total)</t>
  </si>
  <si>
    <t>Contacto: Helga Willer, FiBL, helga.willer@fibl.org</t>
  </si>
  <si>
    <t>Contact: Helga Willer, FiBL, Frick; Switzerland, helga.willer@fibl.org</t>
  </si>
  <si>
    <t>Country and currency</t>
  </si>
  <si>
    <t>Codigo Eurostat</t>
  </si>
  <si>
    <t>Número de operadores a final del 2012</t>
  </si>
  <si>
    <r>
      <t>Comentarios</t>
    </r>
    <r>
      <rPr>
        <sz val="10"/>
        <rFont val="Calibri"/>
        <family val="2"/>
      </rPr>
      <t>: e.j. Información adicional, etc.</t>
    </r>
  </si>
  <si>
    <t>El custionario esta basado en el cuestionario de operadores de Eurostat, el cual es utilizado todos lo años, por Eurostat, para la recolección de datos de la agricultura orgánica en la Unión Europea</t>
  </si>
  <si>
    <t xml:space="preserve">    Cereales para la producción de grano (incl. semillas y arroz), sin detalles</t>
  </si>
  <si>
    <t>Leguminosas secas y proteaginosas para la producción de grano, sin detalles</t>
  </si>
  <si>
    <t>Cultivos de raíz, sin  detalles</t>
  </si>
  <si>
    <t>Semillas oleaginosas, sin detalles</t>
  </si>
  <si>
    <t xml:space="preserve">      - Caña de azúcar</t>
  </si>
  <si>
    <t>       Calabacines/zuchinis</t>
  </si>
  <si>
    <t>        Cebollas</t>
  </si>
  <si>
    <t>        Apio nabo</t>
  </si>
  <si>
    <t>        Colinabo/Nabicol/Naba</t>
  </si>
  <si>
    <t>        Rabanito</t>
  </si>
  <si>
    <t>        Nabo</t>
  </si>
  <si>
    <t xml:space="preserve">        Otros tubérculos y bulbos</t>
  </si>
  <si>
    <t>        Legumbres</t>
  </si>
  <si>
    <t>        Legumbres, sin detalles</t>
  </si>
  <si>
    <t xml:space="preserve">   &lt;Vegetales, nuevos e importantes&gt;</t>
  </si>
  <si>
    <t xml:space="preserve">    Otros vegetales</t>
  </si>
  <si>
    <t xml:space="preserve">    Plantas anuales recolectadas verde</t>
  </si>
  <si>
    <t xml:space="preserve">       Maíz forrajero</t>
  </si>
  <si>
    <t xml:space="preserve">    Forrajes perennes verdes, sin detalles</t>
  </si>
  <si>
    <t>Flores anuales y plantas ornamentales, sin detalles</t>
  </si>
  <si>
    <t xml:space="preserve">    Pecanas</t>
  </si>
  <si>
    <t xml:space="preserve">    Nueces</t>
  </si>
  <si>
    <t xml:space="preserve">    Nueces de Macadamia</t>
  </si>
  <si>
    <t xml:space="preserve">    Pistachos</t>
  </si>
  <si>
    <t xml:space="preserve">    Uvas pasas</t>
  </si>
  <si>
    <t>Frutillas/Bayas</t>
  </si>
  <si>
    <t>Black tea/mate</t>
  </si>
  <si>
    <t xml:space="preserve">    Roses (also for oil)</t>
  </si>
  <si>
    <t>Frutillas/Bayas, silvestres</t>
  </si>
  <si>
    <t xml:space="preserve">    Higo jalea , silvestre</t>
  </si>
  <si>
    <t xml:space="preserve">    Limoncillo</t>
  </si>
  <si>
    <t>Otras tierras no cultivable</t>
  </si>
  <si>
    <t>Poductos Ganaderos</t>
  </si>
  <si>
    <t>Carne</t>
  </si>
  <si>
    <t xml:space="preserve">    Ciervo, sin detalles</t>
  </si>
  <si>
    <t xml:space="preserve">    Caracoles, sin detalles</t>
  </si>
  <si>
    <t xml:space="preserve">    Otros, e.g. Ranas</t>
  </si>
  <si>
    <t xml:space="preserve">    Beef and veal</t>
  </si>
  <si>
    <t xml:space="preserve">    Pig meat </t>
  </si>
  <si>
    <t xml:space="preserve">   Sheep meat </t>
  </si>
  <si>
    <t xml:space="preserve">   Goat meat </t>
  </si>
  <si>
    <t>Mercado Orgánico Total</t>
  </si>
  <si>
    <r>
      <rPr>
        <b/>
        <sz val="14"/>
        <rFont val="Arial"/>
        <family val="2"/>
      </rPr>
      <t xml:space="preserve">Mercado Doméstico y Comercio Internacional         </t>
    </r>
    <r>
      <rPr>
        <b/>
        <sz val="16"/>
        <rFont val="Arial"/>
        <family val="2"/>
      </rPr>
      <t xml:space="preserve">                                </t>
    </r>
    <r>
      <rPr>
        <sz val="12"/>
        <rFont val="Arial"/>
        <family val="2"/>
      </rPr>
      <t>(Ventas por grupo de productos y por canal de venta)</t>
    </r>
  </si>
  <si>
    <t xml:space="preserve">       Mezcla de trigo y centeno</t>
  </si>
  <si>
    <t xml:space="preserve">                Trigo blando, para consumo humano</t>
  </si>
  <si>
    <t xml:space="preserve">               Trigo blando, para consumo animal</t>
  </si>
  <si>
    <t xml:space="preserve">                Triticum dicoccum/Emmer</t>
  </si>
  <si>
    <t xml:space="preserve">    Frijoles</t>
  </si>
  <si>
    <t xml:space="preserve">    Lupino</t>
  </si>
  <si>
    <t xml:space="preserve">    Almorta/Chícharo</t>
  </si>
  <si>
    <t xml:space="preserve">    Leguminosas secas, mezcladas</t>
  </si>
  <si>
    <t xml:space="preserve">    Guisantes/Arvejas</t>
  </si>
  <si>
    <t xml:space="preserve">    Otras leguminosas secas</t>
  </si>
  <si>
    <t xml:space="preserve">    Papas (incl. papas tempranas y papas de semillas)</t>
  </si>
  <si>
    <t xml:space="preserve">           Colza de invierno</t>
  </si>
  <si>
    <t xml:space="preserve">           Colza y nabo de colza, otros</t>
  </si>
  <si>
    <t>        Coliflor y Brócoli, sin detalles</t>
  </si>
  <si>
    <t>       Otras brassicas</t>
  </si>
  <si>
    <t>       &lt;Tubérculos y bulbos, nuevos e importantes&gt;</t>
  </si>
  <si>
    <t xml:space="preserve">        Raíces de perejil</t>
  </si>
  <si>
    <t>        Guisantes</t>
  </si>
  <si>
    <t>       &lt;Legumbres, nuevas e importantes&gt;</t>
  </si>
  <si>
    <t>Setas cultivadas</t>
  </si>
  <si>
    <t>Plantas recolectadas verdes</t>
  </si>
  <si>
    <t xml:space="preserve">      Trébol</t>
  </si>
  <si>
    <t xml:space="preserve">        Albaricoques/Damasco</t>
  </si>
  <si>
    <t xml:space="preserve">    Arazá</t>
  </si>
  <si>
    <t xml:space="preserve">    Maracuyá</t>
  </si>
  <si>
    <t xml:space="preserve">    Uvas para vino</t>
  </si>
  <si>
    <t xml:space="preserve">    Otras uvas</t>
  </si>
  <si>
    <t xml:space="preserve">    Anacardos/Castaña de cajú</t>
  </si>
  <si>
    <t xml:space="preserve">    &lt;Frutos secos, nuevos e importantes&gt;</t>
  </si>
  <si>
    <t>    Cassis</t>
  </si>
  <si>
    <t>    Arándano rojo</t>
  </si>
  <si>
    <t>    Grosella blanca</t>
  </si>
  <si>
    <t xml:space="preserve">   Aceitunas  para aceite</t>
  </si>
  <si>
    <t xml:space="preserve">    Café asociado con otros cultivos</t>
  </si>
  <si>
    <t xml:space="preserve">    Otro café</t>
  </si>
  <si>
    <t>        Clavo de olor</t>
  </si>
  <si>
    <t xml:space="preserve">     Neem</t>
  </si>
  <si>
    <t xml:space="preserve">     Hibisco</t>
  </si>
  <si>
    <t xml:space="preserve">     Acacia senegalensis</t>
  </si>
  <si>
    <t xml:space="preserve">     Árboles para sirope de arce</t>
  </si>
  <si>
    <t xml:space="preserve">     Palma azucarera</t>
  </si>
  <si>
    <t xml:space="preserve">     Otros cultivos permanentes</t>
  </si>
  <si>
    <t xml:space="preserve">        Otras frutillas, silvestre</t>
  </si>
  <si>
    <t xml:space="preserve">    &lt;Frutas silvestres, nueva e importante&gt;</t>
  </si>
  <si>
    <t xml:space="preserve">    &lt;Plantas medicinales y aromáticas,nueva e importante&gt;</t>
  </si>
  <si>
    <t xml:space="preserve">     &lt;Fruto seco, silvestre, nuevo e importante&gt;</t>
  </si>
  <si>
    <t>&lt;Otras plantas silvestres, nueva e importante&gt;</t>
  </si>
  <si>
    <t>Area destinada a Invernaderos [ha]</t>
  </si>
  <si>
    <t xml:space="preserve">  Bebidas alcohólicas</t>
  </si>
  <si>
    <t xml:space="preserve">   Jugos y bebidas de fruta</t>
  </si>
  <si>
    <t xml:space="preserve">   Jugos y bebidas de vegetales</t>
  </si>
  <si>
    <t xml:space="preserve">   Refrescos/gaseosas</t>
  </si>
  <si>
    <t xml:space="preserve">   Agua mineral y de mesa</t>
  </si>
  <si>
    <t xml:space="preserve">   Vino de uva</t>
  </si>
  <si>
    <t xml:space="preserve">   Cerveza a base de malta</t>
  </si>
  <si>
    <t xml:space="preserve">   Alcohol y bebidas espirituosas</t>
  </si>
  <si>
    <t xml:space="preserve">   &lt;Nuevo producto importante, por favor ingrese&gt;</t>
  </si>
  <si>
    <t xml:space="preserve">   Otras bebidas alcohólicas</t>
  </si>
  <si>
    <t>&gt; A PDF copy of the data compilation, to be ready in early 2015.</t>
  </si>
  <si>
    <t>Number of operators end of 2013</t>
  </si>
  <si>
    <r>
      <t>Land use/crops/products 2013</t>
    </r>
    <r>
      <rPr>
        <sz val="10"/>
        <rFont val="Calibri"/>
        <family val="2"/>
      </rPr>
      <t xml:space="preserve"> (for processed primary products see bottom)</t>
    </r>
  </si>
  <si>
    <t xml:space="preserve">     Frozen fruit</t>
  </si>
  <si>
    <t xml:space="preserve">     Frozen vegetables</t>
  </si>
  <si>
    <t>Agrarmarkt Informations-Gesellschaft mbH</t>
  </si>
  <si>
    <t>For your country contact see http://www.organicdatanetwork.net/odn-data-collection.html</t>
  </si>
  <si>
    <t xml:space="preserve">The survey about organic market data in Europe is carried out in the framework of the European-funded project "Data network for better European organic market information (OrganicDataNetwork - www.organicdatanetwork.net)". </t>
  </si>
  <si>
    <t>The project OrganicDataNetwork aims to meet the needs of policy makers and actors involved in organic markets by increasing the transparency of the European organic food market through better availability of market intelligence about the sector.</t>
  </si>
  <si>
    <t>More information is available at the OrganicDataNetwork website www.organicdatanetwork.net.</t>
  </si>
  <si>
    <t>&gt; Data excerpts (excel).</t>
  </si>
  <si>
    <t>&gt; Data providers will be named in the data publication.</t>
  </si>
  <si>
    <t xml:space="preserve">&gt; Data processing is a lot easier for us if you fill in the forms provided, so we would like to ask you to use our forms. </t>
  </si>
  <si>
    <t>&gt; Please do not worry if you do not have all information - please fill in what you have.</t>
  </si>
  <si>
    <t>The survey is being led by Helga Willer of the Research Institute of Organic Agriculture (FiBL), Switzerland, and by Diana Schaack of the Agricultural Market Information Company (AMI), Germany.</t>
  </si>
  <si>
    <t>In addition, for each country we have designated country contacts from the project consortium to who you can also turn if you have questions, see http://www.organicdatanetwork.net/odn-data-collection.html</t>
  </si>
  <si>
    <t>&gt; Helga Willer, FiBL, Frick, Switzerland, Tel. + 41 62 865 72 07, helga.willer@fibl.org</t>
  </si>
  <si>
    <t>&gt; Diana Schaack, AMI, Bonn, Germany, Tel. +49 228 33805-270, diana.schaack@ami-informiert.de</t>
  </si>
  <si>
    <t>Table 3:  Information on organic area and plant products (including primary products primarily processed)</t>
  </si>
  <si>
    <r>
      <t>This form covers information on organic areas (in hectares) occupied by each crop and production volume (in tonnes) and</t>
    </r>
    <r>
      <rPr>
        <sz val="12"/>
        <color indexed="10"/>
        <rFont val="Calibri"/>
        <family val="2"/>
      </rPr>
      <t xml:space="preserve"> </t>
    </r>
    <r>
      <rPr>
        <sz val="12"/>
        <rFont val="Calibri"/>
        <family val="2"/>
      </rPr>
      <t xml:space="preserve">values. </t>
    </r>
  </si>
  <si>
    <t xml:space="preserve">Table 5: Information on the organic domestic market </t>
  </si>
  <si>
    <t>Note</t>
  </si>
  <si>
    <t>The basic questionnaire for primary products was originally developed by the Research Institute of Organic Agriculture (FiBL) for its annual survey on organic agriculture worldwide, carried out in cooperation with the International Federation of Organic Agriculture Movements. The development of this questionnaire, very much inspired by that of Eurostat,  was supported by the Swiss State Secretariat of Economic Affairs (SECO) and the International Trade Centre (ITC). For more information see www.organic-world.net.</t>
  </si>
  <si>
    <t>The questionnaires of operators and on livestock are based on  those used by Eurostat, the statistical office of the European Union.</t>
  </si>
  <si>
    <t>The domestic sales questionnaire was developed by AMI and FiBL for the OrganicDataNetwork project.</t>
  </si>
  <si>
    <t>Survey on Organic Market Data in Europe: Data per 31.12.2013</t>
  </si>
  <si>
    <t>© OrganicDataNetwork July 2014</t>
  </si>
  <si>
    <t>Survey on Organic Market Data in Europe          -          Data per 31.12.</t>
  </si>
  <si>
    <t>© OrganicDataNetwork 2014</t>
  </si>
  <si>
    <t xml:space="preserve">The OrganicDataNetwork survey starts in July 2014 and will be finalized in December 2014. The results will be available in early 2015 in the form of data tables and a publication with key results and graphs. </t>
  </si>
  <si>
    <t xml:space="preserve">    Suckler cows </t>
  </si>
  <si>
    <t>Suckler cows</t>
  </si>
  <si>
    <t xml:space="preserve">    Vacas nodrizas</t>
  </si>
  <si>
    <t>no</t>
  </si>
  <si>
    <t>Animals, slaughtered</t>
  </si>
  <si>
    <t>E47</t>
  </si>
  <si>
    <t>Definitions</t>
  </si>
  <si>
    <t xml:space="preserve">    Bovine animals for  slaughter</t>
  </si>
  <si>
    <t>Number of slaughtered animals in the year</t>
  </si>
  <si>
    <t>Animals, slaughtered  [heads]</t>
  </si>
  <si>
    <t>Animals, average stock [heads]</t>
  </si>
  <si>
    <t>Live animals</t>
  </si>
  <si>
    <t>Average number of live animals per year</t>
  </si>
  <si>
    <t>Agricultural products</t>
  </si>
  <si>
    <t>Manufactured  products</t>
  </si>
  <si>
    <t xml:space="preserve">      Animal products, no details</t>
  </si>
  <si>
    <t xml:space="preserve">      Eggs</t>
  </si>
  <si>
    <t xml:space="preserve">     Other animal products</t>
  </si>
  <si>
    <t xml:space="preserve">      Honey</t>
  </si>
  <si>
    <t>Non perennial crops</t>
  </si>
  <si>
    <t>Perennial crops</t>
  </si>
  <si>
    <t>Cereals (except rice), leguminous crops and oil seeds</t>
  </si>
  <si>
    <t>&gt; Cereals</t>
  </si>
  <si>
    <t>&gt; Protein crops (dried pulses)</t>
  </si>
  <si>
    <t>&gt; Oilseeds</t>
  </si>
  <si>
    <t>&gt; Root crops (excluding potatoes)</t>
  </si>
  <si>
    <t>Arroz</t>
  </si>
  <si>
    <t>Vegetables and melons, roots and tubers</t>
  </si>
  <si>
    <t>&gt; Edible roots and tubers with high starch or inulin content</t>
  </si>
  <si>
    <t>Beans, green</t>
  </si>
  <si>
    <t xml:space="preserve">    Beans, green</t>
  </si>
  <si>
    <t xml:space="preserve">    Peas, fresh</t>
  </si>
  <si>
    <t>&gt; Green leguminous vegetables</t>
  </si>
  <si>
    <t>&gt; Leafy or stem vegetables</t>
  </si>
  <si>
    <t xml:space="preserve">       Cabbages</t>
  </si>
  <si>
    <t xml:space="preserve">       Broccoli/cauliflower</t>
  </si>
  <si>
    <t>&gt; Mushrooms and truffels</t>
  </si>
  <si>
    <t xml:space="preserve">    Mushrooms and truffels</t>
  </si>
  <si>
    <t>TEST 001</t>
  </si>
  <si>
    <t>Test country</t>
  </si>
  <si>
    <t xml:space="preserve"> &gt; Fruit-bearing vegetables</t>
  </si>
  <si>
    <t xml:space="preserve">       Other fruit-bearing vegetables</t>
  </si>
  <si>
    <t xml:space="preserve"> &gt; Root, bulb or tuberous vegetables</t>
  </si>
  <si>
    <t xml:space="preserve">       Other root  vegetables</t>
  </si>
  <si>
    <t xml:space="preserve">       Other root vegetables</t>
  </si>
  <si>
    <t>Bulb vegetables, other</t>
  </si>
  <si>
    <t>&gt; Other vegetables</t>
  </si>
  <si>
    <t xml:space="preserve">       Lettuce</t>
  </si>
  <si>
    <t xml:space="preserve">     Other Berries</t>
  </si>
  <si>
    <t xml:space="preserve">     Other berries</t>
  </si>
  <si>
    <t>Perennial crops, no details</t>
  </si>
  <si>
    <t>Temperate fruit</t>
  </si>
  <si>
    <t>Temperate fruit, no details</t>
  </si>
  <si>
    <t>Tropical and subtropical fruit</t>
  </si>
  <si>
    <t>Tropical and subtropical fruit, no details</t>
  </si>
  <si>
    <t>Table grapes</t>
  </si>
  <si>
    <t>Uvas de mesa</t>
  </si>
  <si>
    <t>Olives, prepared</t>
  </si>
  <si>
    <t>Other perennial crops/fruit</t>
  </si>
  <si>
    <t>Other perennial crops</t>
  </si>
  <si>
    <t>Permanent crops, other</t>
  </si>
  <si>
    <t xml:space="preserve">     Other perennial crops/fruit</t>
  </si>
  <si>
    <t>Bakery and farinaceous products</t>
  </si>
  <si>
    <t>&gt; Bread and bakery products</t>
  </si>
  <si>
    <t>&gt; Noodles, couscous, etc.</t>
  </si>
  <si>
    <t>Vegetables, canned</t>
  </si>
  <si>
    <t>Icecream</t>
  </si>
  <si>
    <r>
      <t xml:space="preserve">Animal products </t>
    </r>
    <r>
      <rPr>
        <b/>
        <sz val="12"/>
        <color rgb="FFFF0000"/>
        <rFont val="Calibri"/>
        <family val="2"/>
      </rPr>
      <t>(for processed animal products see below)</t>
    </r>
  </si>
  <si>
    <t xml:space="preserve">   Icecream</t>
  </si>
  <si>
    <t xml:space="preserve">   Helados</t>
  </si>
  <si>
    <t xml:space="preserve">      Cannend vegetables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</si>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</sst>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5"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17"/>
      <name val="Calibri"/>
      <family val="2"/>
    </font>
    <font>
      <b/>
      <sz val="11"/>
      <color indexed="9"/>
      <name val="Calibri"/>
      <family val="2"/>
    </font>
    <font>
      <sz val="11"/>
      <color indexed="52"/>
      <name val="Calibri"/>
      <family val="2"/>
    </font>
    <font>
      <sz val="10"/>
      <name val="Arial"/>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color indexed="20"/>
      <name val="Calibri"/>
      <family val="2"/>
    </font>
    <font>
      <sz val="11"/>
      <color indexed="60"/>
      <name val="Calibri"/>
      <family val="2"/>
    </font>
    <font>
      <sz val="10"/>
      <color indexed="8"/>
      <name val="Arial"/>
      <family val="2"/>
    </font>
    <font>
      <sz val="11"/>
      <color indexed="10"/>
      <name val="Calibri"/>
      <family val="2"/>
    </font>
    <font>
      <b/>
      <sz val="18"/>
      <color indexed="56"/>
      <name val="Cambria"/>
      <family val="2"/>
    </font>
    <font>
      <b/>
      <sz val="15"/>
      <color indexed="56"/>
      <name val="Calibri"/>
      <family val="2"/>
    </font>
    <font>
      <b/>
      <sz val="13"/>
      <color indexed="56"/>
      <name val="Calibri"/>
      <family val="2"/>
    </font>
    <font>
      <sz val="8"/>
      <name val="Arial"/>
      <family val="2"/>
    </font>
    <font>
      <sz val="10"/>
      <name val="Calibri"/>
      <family val="2"/>
    </font>
    <font>
      <b/>
      <sz val="22"/>
      <name val="Calibri"/>
      <family val="2"/>
    </font>
    <font>
      <b/>
      <sz val="10"/>
      <name val="Calibri"/>
      <family val="2"/>
    </font>
    <font>
      <b/>
      <sz val="12"/>
      <name val="Calibri"/>
      <family val="2"/>
    </font>
    <font>
      <b/>
      <sz val="10"/>
      <color indexed="10"/>
      <name val="Calibri"/>
      <family val="2"/>
    </font>
    <font>
      <sz val="10"/>
      <color indexed="10"/>
      <name val="Calibri"/>
      <family val="2"/>
    </font>
    <font>
      <b/>
      <sz val="16"/>
      <color indexed="10"/>
      <name val="Calibri"/>
      <family val="2"/>
    </font>
    <font>
      <b/>
      <sz val="16"/>
      <name val="Calibri"/>
      <family val="2"/>
    </font>
    <font>
      <b/>
      <sz val="14"/>
      <name val="Calibri"/>
      <family val="2"/>
    </font>
    <font>
      <sz val="10"/>
      <color indexed="12"/>
      <name val="Calibri"/>
      <family val="2"/>
    </font>
    <font>
      <sz val="10"/>
      <color indexed="48"/>
      <name val="Calibri"/>
      <family val="2"/>
    </font>
    <font>
      <sz val="12"/>
      <name val="Calibri"/>
      <family val="2"/>
    </font>
    <font>
      <sz val="10"/>
      <color indexed="8"/>
      <name val="Calibri"/>
      <family val="2"/>
    </font>
    <font>
      <b/>
      <sz val="10"/>
      <color indexed="8"/>
      <name val="Calibri"/>
      <family val="2"/>
    </font>
    <font>
      <sz val="8"/>
      <name val="Calibri"/>
      <family val="2"/>
    </font>
    <font>
      <b/>
      <u/>
      <sz val="10"/>
      <name val="Calibri"/>
      <family val="2"/>
    </font>
    <font>
      <i/>
      <sz val="10"/>
      <name val="Calibri"/>
      <family val="2"/>
    </font>
    <font>
      <b/>
      <i/>
      <sz val="10"/>
      <name val="Calibri"/>
      <family val="2"/>
    </font>
    <font>
      <b/>
      <sz val="10"/>
      <color indexed="12"/>
      <name val="Calibri"/>
      <family val="2"/>
    </font>
    <font>
      <b/>
      <sz val="10"/>
      <color indexed="61"/>
      <name val="Calibri"/>
      <family val="2"/>
    </font>
    <font>
      <sz val="10"/>
      <color indexed="61"/>
      <name val="Calibri"/>
      <family val="2"/>
    </font>
    <font>
      <sz val="9"/>
      <color indexed="12"/>
      <name val="Calibri"/>
      <family val="2"/>
    </font>
    <font>
      <sz val="11"/>
      <color indexed="12"/>
      <name val="Calibri"/>
      <family val="2"/>
    </font>
    <font>
      <b/>
      <sz val="18"/>
      <name val="Calibri"/>
      <family val="2"/>
    </font>
    <font>
      <sz val="12"/>
      <name val="Arial"/>
      <family val="2"/>
    </font>
    <font>
      <i/>
      <sz val="11"/>
      <name val="Calibri"/>
      <family val="2"/>
    </font>
    <font>
      <sz val="10"/>
      <color indexed="10"/>
      <name val="Arial"/>
      <family val="2"/>
    </font>
    <font>
      <i/>
      <sz val="10"/>
      <color indexed="10"/>
      <name val="Arial"/>
      <family val="2"/>
    </font>
    <font>
      <b/>
      <sz val="11"/>
      <name val="Calibri"/>
      <family val="2"/>
    </font>
    <font>
      <b/>
      <sz val="10"/>
      <name val="Arial"/>
      <family val="2"/>
    </font>
    <font>
      <i/>
      <sz val="10"/>
      <color indexed="12"/>
      <name val="Calibri"/>
      <family val="2"/>
    </font>
    <font>
      <sz val="14"/>
      <name val="Calibri"/>
      <family val="2"/>
    </font>
    <font>
      <b/>
      <i/>
      <sz val="12"/>
      <name val="Calibri"/>
      <family val="2"/>
    </font>
    <font>
      <b/>
      <sz val="10"/>
      <color indexed="12"/>
      <name val="Arial"/>
      <family val="2"/>
    </font>
    <font>
      <b/>
      <sz val="10"/>
      <color indexed="61"/>
      <name val="Arial"/>
      <family val="2"/>
    </font>
    <font>
      <sz val="10"/>
      <color indexed="12"/>
      <name val="Arial"/>
      <family val="2"/>
    </font>
    <font>
      <sz val="10"/>
      <color indexed="61"/>
      <name val="Arial"/>
      <family val="2"/>
    </font>
    <font>
      <i/>
      <sz val="10"/>
      <name val="Arial"/>
      <family val="2"/>
    </font>
    <font>
      <b/>
      <sz val="8"/>
      <color indexed="81"/>
      <name val="Tahoma"/>
      <family val="2"/>
    </font>
    <font>
      <sz val="8"/>
      <color indexed="81"/>
      <name val="Tahoma"/>
      <family val="2"/>
    </font>
    <font>
      <sz val="8"/>
      <name val="Arial"/>
      <family val="2"/>
    </font>
    <font>
      <b/>
      <sz val="18"/>
      <color indexed="10"/>
      <name val="Arial"/>
      <family val="2"/>
    </font>
    <font>
      <sz val="10"/>
      <color indexed="10"/>
      <name val="Arial"/>
      <family val="2"/>
    </font>
    <font>
      <b/>
      <sz val="10"/>
      <color indexed="20"/>
      <name val="Calibri"/>
      <family val="2"/>
    </font>
    <font>
      <sz val="10"/>
      <color indexed="20"/>
      <name val="Calibri"/>
      <family val="2"/>
    </font>
    <font>
      <sz val="10"/>
      <color indexed="20"/>
      <name val="Arial"/>
      <family val="2"/>
    </font>
    <font>
      <sz val="10"/>
      <color indexed="20"/>
      <name val="Arial"/>
      <family val="2"/>
    </font>
    <font>
      <sz val="10"/>
      <color indexed="12"/>
      <name val="Arial"/>
      <family val="2"/>
    </font>
    <font>
      <sz val="10"/>
      <color indexed="61"/>
      <name val="Arial"/>
      <family val="2"/>
    </font>
    <font>
      <b/>
      <sz val="10"/>
      <name val="Arial"/>
      <family val="2"/>
    </font>
    <font>
      <b/>
      <sz val="10"/>
      <color indexed="10"/>
      <name val="Arial"/>
      <family val="2"/>
    </font>
    <font>
      <i/>
      <sz val="12"/>
      <name val="Calibri"/>
      <family val="2"/>
    </font>
    <font>
      <b/>
      <sz val="16"/>
      <color indexed="12"/>
      <name val="Calibri"/>
      <family val="2"/>
    </font>
    <font>
      <i/>
      <sz val="11"/>
      <color indexed="10"/>
      <name val="Calibri"/>
      <family val="2"/>
    </font>
    <font>
      <i/>
      <sz val="10"/>
      <color indexed="10"/>
      <name val="Calibri"/>
      <family val="2"/>
    </font>
    <font>
      <sz val="10"/>
      <name val="Arial"/>
      <family val="2"/>
    </font>
    <font>
      <sz val="11"/>
      <color indexed="8"/>
      <name val="Calibri"/>
      <family val="2"/>
    </font>
    <font>
      <sz val="11"/>
      <color indexed="56"/>
      <name val="Calibri"/>
      <family val="2"/>
    </font>
    <font>
      <sz val="10"/>
      <color indexed="8"/>
      <name val="Arial"/>
      <family val="2"/>
    </font>
    <font>
      <u/>
      <sz val="10"/>
      <color indexed="12"/>
      <name val="Arial"/>
      <family val="2"/>
    </font>
    <font>
      <sz val="11"/>
      <name val="Calibri"/>
      <family val="2"/>
    </font>
    <font>
      <b/>
      <u/>
      <sz val="12"/>
      <name val="Calibri"/>
      <family val="2"/>
    </font>
    <font>
      <b/>
      <vertAlign val="superscript"/>
      <sz val="10"/>
      <name val="Calibri"/>
      <family val="2"/>
    </font>
    <font>
      <b/>
      <i/>
      <u/>
      <sz val="10"/>
      <name val="Calibri"/>
      <family val="2"/>
    </font>
    <font>
      <i/>
      <sz val="18"/>
      <name val="Calibri"/>
      <family val="2"/>
    </font>
    <font>
      <i/>
      <sz val="16"/>
      <name val="Calibri"/>
      <family val="2"/>
    </font>
    <font>
      <b/>
      <i/>
      <sz val="10"/>
      <color indexed="12"/>
      <name val="Calibri"/>
      <family val="2"/>
    </font>
    <font>
      <i/>
      <sz val="10"/>
      <color indexed="61"/>
      <name val="Calibri"/>
      <family val="2"/>
    </font>
    <font>
      <sz val="16"/>
      <name val="Calibri"/>
      <family val="2"/>
    </font>
    <font>
      <b/>
      <vertAlign val="superscript"/>
      <sz val="10"/>
      <name val="Arial"/>
      <family val="2"/>
    </font>
    <font>
      <b/>
      <i/>
      <u/>
      <sz val="10"/>
      <name val="Arial"/>
      <family val="2"/>
    </font>
    <font>
      <sz val="10"/>
      <name val="Arial"/>
      <family val="2"/>
    </font>
    <font>
      <b/>
      <sz val="16"/>
      <name val="Arial"/>
      <family val="2"/>
    </font>
    <font>
      <b/>
      <sz val="14"/>
      <name val="Arial"/>
      <family val="2"/>
    </font>
    <font>
      <b/>
      <sz val="12"/>
      <color indexed="10"/>
      <name val="Calibri"/>
      <family val="2"/>
    </font>
    <font>
      <sz val="12"/>
      <color indexed="10"/>
      <name val="Calibri"/>
      <family val="2"/>
    </font>
    <font>
      <sz val="11"/>
      <color rgb="FF7030A0"/>
      <name val="Calibri"/>
      <family val="2"/>
    </font>
    <font>
      <b/>
      <sz val="10"/>
      <color rgb="FF0070C0"/>
      <name val="Calibri"/>
      <family val="2"/>
    </font>
    <font>
      <sz val="10"/>
      <color rgb="FF0070C0"/>
      <name val="Calibri"/>
      <family val="2"/>
    </font>
    <font>
      <sz val="9"/>
      <color rgb="FF0070C0"/>
      <name val="Calibri"/>
      <family val="2"/>
    </font>
    <font>
      <sz val="11"/>
      <color rgb="FF0070C0"/>
      <name val="Calibri"/>
      <family val="2"/>
    </font>
    <font>
      <b/>
      <sz val="12"/>
      <color theme="1"/>
      <name val="Calibri"/>
      <family val="2"/>
    </font>
    <font>
      <i/>
      <sz val="11"/>
      <color theme="1"/>
      <name val="Calibri"/>
      <family val="2"/>
    </font>
    <font>
      <sz val="10"/>
      <color theme="1"/>
      <name val="Calibri"/>
      <family val="2"/>
    </font>
    <font>
      <b/>
      <sz val="16"/>
      <color theme="1"/>
      <name val="Calibri"/>
      <family val="2"/>
    </font>
    <font>
      <b/>
      <i/>
      <sz val="10"/>
      <color theme="1" tint="0.499984740745262"/>
      <name val="Calibri"/>
      <family val="2"/>
    </font>
    <font>
      <i/>
      <sz val="10"/>
      <color theme="1" tint="0.499984740745262"/>
      <name val="Calibri"/>
      <family val="2"/>
    </font>
    <font>
      <sz val="10"/>
      <color theme="1" tint="0.499984740745262"/>
      <name val="Calibri"/>
      <family val="2"/>
    </font>
    <font>
      <i/>
      <sz val="10"/>
      <color theme="1"/>
      <name val="Calibri"/>
      <family val="2"/>
    </font>
    <font>
      <sz val="10"/>
      <color rgb="FF000000"/>
      <name val="Arial"/>
      <family val="2"/>
    </font>
    <font>
      <sz val="11"/>
      <color rgb="FF006100"/>
      <name val="Calibri"/>
      <family val="2"/>
      <scheme val="minor"/>
    </font>
    <font>
      <sz val="11"/>
      <color rgb="FF9C0006"/>
      <name val="Calibri"/>
      <family val="2"/>
      <scheme val="minor"/>
    </font>
    <font>
      <b/>
      <sz val="12"/>
      <color rgb="FFFF0000"/>
      <name val="Calibri"/>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2"/>
        <bgColor indexed="64"/>
      </patternFill>
    </fill>
    <fill>
      <patternFill patternType="solid">
        <fgColor indexed="51"/>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rgb="FFFFC000"/>
        <bgColor indexed="64"/>
      </patternFill>
    </fill>
    <fill>
      <patternFill patternType="solid">
        <fgColor rgb="FFFFCC00"/>
        <bgColor indexed="64"/>
      </patternFill>
    </fill>
    <fill>
      <patternFill patternType="solid">
        <fgColor rgb="FFFFFF99"/>
        <bgColor indexed="64"/>
      </patternFill>
    </fill>
    <fill>
      <patternFill patternType="solid">
        <fgColor rgb="FFC00000"/>
        <bgColor indexed="64"/>
      </patternFill>
    </fill>
    <fill>
      <patternFill patternType="lightUp">
        <fgColor theme="1" tint="0.499984740745262"/>
        <bgColor indexed="52"/>
      </patternFill>
    </fill>
    <fill>
      <patternFill patternType="lightUp">
        <fgColor theme="1" tint="0.499984740745262"/>
        <bgColor indexed="65"/>
      </patternFill>
    </fill>
    <fill>
      <patternFill patternType="lightUp">
        <fgColor theme="1" tint="0.499984740745262"/>
        <bgColor indexed="43"/>
      </patternFill>
    </fill>
    <fill>
      <patternFill patternType="lightDown">
        <fgColor theme="1" tint="0.499984740745262"/>
        <bgColor indexed="65"/>
      </patternFill>
    </fill>
    <fill>
      <patternFill patternType="lightDown">
        <fgColor theme="1" tint="0.499984740745262"/>
        <bgColor indexed="9"/>
      </patternFill>
    </fill>
    <fill>
      <patternFill patternType="lightDown">
        <fgColor theme="1" tint="0.499984740745262"/>
        <bgColor indexed="51"/>
      </patternFill>
    </fill>
    <fill>
      <patternFill patternType="lightDown">
        <fgColor theme="1" tint="0.499984740745262"/>
        <bgColor indexed="43"/>
      </patternFill>
    </fill>
    <fill>
      <patternFill patternType="lightDown">
        <fgColor theme="1" tint="0.499984740745262"/>
        <bgColor rgb="FFFFC000"/>
      </patternFill>
    </fill>
    <fill>
      <patternFill patternType="lightUp">
        <fgColor theme="1" tint="0.499984740745262"/>
        <bgColor indexed="9"/>
      </patternFill>
    </fill>
    <fill>
      <patternFill patternType="lightDown">
        <fgColor theme="1" tint="0.499984740745262"/>
        <bgColor indexed="52"/>
      </patternFill>
    </fill>
    <fill>
      <patternFill patternType="solid">
        <fgColor theme="6" tint="0.39997558519241921"/>
        <bgColor indexed="64"/>
      </patternFill>
    </fill>
    <fill>
      <patternFill patternType="solid">
        <fgColor rgb="FFFF9900"/>
        <bgColor indexed="64"/>
      </patternFill>
    </fill>
    <fill>
      <patternFill patternType="lightDown">
        <fgColor theme="1" tint="0.499984740745262"/>
        <bgColor rgb="FFFF9900"/>
      </patternFill>
    </fill>
    <fill>
      <patternFill patternType="lightDown">
        <fgColor theme="1" tint="0.499984740745262"/>
        <bgColor rgb="FFFFFF99"/>
      </patternFill>
    </fill>
    <fill>
      <patternFill patternType="lightUp">
        <fgColor theme="1" tint="0.499984740745262"/>
        <bgColor rgb="FFFFFF99"/>
      </patternFill>
    </fill>
    <fill>
      <patternFill patternType="lightDown">
        <fgColor theme="1" tint="0.499984740745262"/>
        <bgColor rgb="FFFFCC00"/>
      </patternFill>
    </fill>
    <fill>
      <patternFill patternType="solid">
        <fgColor rgb="FFFFFFCC"/>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lightUp"/>
    </fill>
    <fill>
      <patternFill patternType="lightUp">
        <bgColor indexed="43"/>
      </patternFill>
    </fill>
    <fill>
      <patternFill patternType="lightUp">
        <bgColor theme="0"/>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style="dotted">
        <color indexed="64"/>
      </right>
      <top style="dotted">
        <color indexed="64"/>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top style="thin">
        <color indexed="64"/>
      </top>
      <bottom/>
      <diagonal/>
    </border>
    <border>
      <left/>
      <right/>
      <top style="thin">
        <color indexed="64"/>
      </top>
      <bottom style="medium">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s>
  <cellStyleXfs count="7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6" fillId="4" borderId="0" applyNumberFormat="0" applyBorder="0" applyAlignment="0" applyProtection="0"/>
    <xf numFmtId="0" fontId="5"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11" fillId="0" borderId="0" applyNumberForma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10" fillId="7" borderId="1" applyNumberFormat="0" applyAlignment="0" applyProtection="0"/>
    <xf numFmtId="0" fontId="81"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9" fillId="23" borderId="7" applyNumberFormat="0" applyFont="0" applyAlignment="0" applyProtection="0"/>
    <xf numFmtId="0" fontId="93" fillId="23" borderId="7" applyNumberFormat="0" applyFont="0" applyAlignment="0" applyProtection="0"/>
    <xf numFmtId="0" fontId="4" fillId="20" borderId="8" applyNumberFormat="0" applyAlignment="0" applyProtection="0"/>
    <xf numFmtId="0" fontId="9" fillId="0" borderId="0"/>
    <xf numFmtId="0" fontId="93" fillId="0" borderId="0"/>
    <xf numFmtId="0" fontId="9" fillId="0" borderId="0"/>
    <xf numFmtId="0" fontId="93" fillId="0" borderId="0"/>
    <xf numFmtId="0" fontId="80" fillId="0" borderId="0"/>
    <xf numFmtId="0" fontId="16" fillId="0" borderId="0"/>
    <xf numFmtId="0" fontId="16" fillId="0" borderId="0"/>
    <xf numFmtId="0" fontId="17" fillId="0" borderId="0" applyNumberFormat="0" applyFill="0" applyBorder="0" applyAlignment="0" applyProtection="0"/>
    <xf numFmtId="0" fontId="13" fillId="0" borderId="0" applyNumberFormat="0" applyFill="0" applyBorder="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11" fillId="0" borderId="6" applyNumberFormat="0" applyFill="0" applyAlignment="0" applyProtection="0"/>
    <xf numFmtId="0" fontId="112" fillId="57" borderId="0" applyNumberFormat="0" applyBorder="0" applyAlignment="0" applyProtection="0"/>
    <xf numFmtId="0" fontId="113" fillId="58" borderId="0" applyNumberFormat="0" applyBorder="0" applyAlignment="0" applyProtection="0"/>
  </cellStyleXfs>
  <cellXfs count="1662">
    <xf numFmtId="0" fontId="0" fillId="0" borderId="0" xfId="0"/>
    <xf numFmtId="0" fontId="22" fillId="0" borderId="0" xfId="0" applyFont="1" applyBorder="1" applyAlignment="1">
      <alignment wrapText="1" shrinkToFit="1"/>
    </xf>
    <xf numFmtId="0" fontId="22" fillId="0" borderId="0" xfId="0" applyFont="1" applyBorder="1"/>
    <xf numFmtId="0" fontId="23" fillId="0" borderId="0" xfId="0" applyFont="1" applyBorder="1" applyAlignment="1">
      <alignment wrapText="1" shrinkToFit="1"/>
    </xf>
    <xf numFmtId="0" fontId="24" fillId="0" borderId="0" xfId="0" applyFont="1" applyBorder="1" applyAlignment="1">
      <alignment wrapText="1" shrinkToFit="1"/>
    </xf>
    <xf numFmtId="0" fontId="25" fillId="0" borderId="0" xfId="0" applyFont="1" applyBorder="1" applyAlignment="1">
      <alignment wrapText="1" shrinkToFit="1"/>
    </xf>
    <xf numFmtId="0" fontId="22" fillId="0" borderId="0" xfId="0" applyFont="1"/>
    <xf numFmtId="0" fontId="26" fillId="0" borderId="0" xfId="0" applyFont="1" applyBorder="1" applyAlignment="1">
      <alignment wrapText="1" shrinkToFit="1"/>
    </xf>
    <xf numFmtId="0" fontId="26" fillId="0" borderId="0" xfId="0" applyFont="1" applyFill="1" applyBorder="1" applyAlignment="1">
      <alignment wrapText="1" shrinkToFit="1"/>
    </xf>
    <xf numFmtId="0" fontId="29" fillId="0" borderId="0" xfId="0" applyFont="1"/>
    <xf numFmtId="0" fontId="30" fillId="0" borderId="0" xfId="0" applyFont="1" applyBorder="1"/>
    <xf numFmtId="0" fontId="29" fillId="0" borderId="0" xfId="0" applyFont="1" applyBorder="1" applyAlignment="1">
      <alignment horizontal="left"/>
    </xf>
    <xf numFmtId="3" fontId="29" fillId="24" borderId="9" xfId="0" applyNumberFormat="1" applyFont="1" applyFill="1" applyBorder="1" applyAlignment="1" applyProtection="1">
      <alignment vertical="center" wrapText="1"/>
    </xf>
    <xf numFmtId="0" fontId="32" fillId="0" borderId="0" xfId="0" applyFont="1"/>
    <xf numFmtId="0" fontId="32" fillId="0" borderId="10" xfId="0" applyFont="1" applyBorder="1" applyProtection="1">
      <protection locked="0"/>
    </xf>
    <xf numFmtId="3" fontId="29" fillId="25" borderId="11" xfId="0" applyNumberFormat="1" applyFont="1" applyFill="1" applyBorder="1" applyAlignment="1" applyProtection="1">
      <alignment vertical="center"/>
    </xf>
    <xf numFmtId="0" fontId="22" fillId="0" borderId="12" xfId="0" applyFont="1" applyBorder="1" applyProtection="1">
      <protection locked="0"/>
    </xf>
    <xf numFmtId="0" fontId="22" fillId="0" borderId="13" xfId="0" applyFont="1" applyBorder="1"/>
    <xf numFmtId="0" fontId="22" fillId="0" borderId="14" xfId="0" applyFont="1" applyBorder="1"/>
    <xf numFmtId="0" fontId="34" fillId="0" borderId="15" xfId="0" applyFont="1" applyFill="1" applyBorder="1"/>
    <xf numFmtId="0" fontId="34" fillId="0" borderId="16" xfId="0" applyFont="1" applyFill="1" applyBorder="1"/>
    <xf numFmtId="0" fontId="34" fillId="0" borderId="16" xfId="0" applyFont="1" applyBorder="1"/>
    <xf numFmtId="0" fontId="34" fillId="0" borderId="13" xfId="0" applyFont="1" applyBorder="1"/>
    <xf numFmtId="0" fontId="22" fillId="0" borderId="17" xfId="0" applyFont="1" applyBorder="1" applyProtection="1"/>
    <xf numFmtId="0" fontId="31" fillId="0" borderId="0" xfId="0" applyFont="1"/>
    <xf numFmtId="0" fontId="36" fillId="0" borderId="18" xfId="0" applyFont="1" applyBorder="1"/>
    <xf numFmtId="0" fontId="29" fillId="0" borderId="0" xfId="0" applyFont="1" applyBorder="1" applyProtection="1"/>
    <xf numFmtId="0" fontId="22" fillId="0" borderId="0" xfId="0" applyFont="1" applyProtection="1"/>
    <xf numFmtId="0" fontId="22" fillId="0" borderId="0" xfId="0" applyFont="1" applyAlignment="1">
      <alignment horizontal="right"/>
    </xf>
    <xf numFmtId="0" fontId="22" fillId="26" borderId="0" xfId="0" applyFont="1" applyFill="1" applyProtection="1"/>
    <xf numFmtId="0" fontId="22" fillId="26" borderId="0" xfId="0" applyFont="1" applyFill="1" applyBorder="1"/>
    <xf numFmtId="0" fontId="22" fillId="26" borderId="0" xfId="0" applyFont="1" applyFill="1" applyBorder="1" applyAlignment="1">
      <alignment vertical="distributed"/>
    </xf>
    <xf numFmtId="0" fontId="22" fillId="0" borderId="19" xfId="0" applyFont="1" applyFill="1" applyBorder="1"/>
    <xf numFmtId="0" fontId="38" fillId="0" borderId="20" xfId="0" applyFont="1" applyFill="1" applyBorder="1"/>
    <xf numFmtId="0" fontId="38" fillId="27" borderId="21" xfId="0" applyFont="1" applyFill="1" applyBorder="1"/>
    <xf numFmtId="0" fontId="22" fillId="0" borderId="22" xfId="0" applyFont="1" applyFill="1" applyBorder="1"/>
    <xf numFmtId="0" fontId="38" fillId="0" borderId="23" xfId="0" applyFont="1" applyFill="1" applyBorder="1"/>
    <xf numFmtId="0" fontId="38" fillId="27" borderId="24" xfId="0" applyFont="1" applyFill="1" applyBorder="1"/>
    <xf numFmtId="0" fontId="22" fillId="0" borderId="25" xfId="0" applyFont="1" applyFill="1" applyBorder="1"/>
    <xf numFmtId="0" fontId="22" fillId="0" borderId="26" xfId="0" applyFont="1" applyFill="1" applyBorder="1"/>
    <xf numFmtId="0" fontId="22" fillId="27" borderId="27" xfId="0" applyFont="1" applyFill="1" applyBorder="1"/>
    <xf numFmtId="0" fontId="22" fillId="0" borderId="0" xfId="0" applyFont="1" applyFill="1"/>
    <xf numFmtId="0" fontId="22" fillId="0" borderId="28" xfId="0" applyFont="1" applyFill="1" applyBorder="1"/>
    <xf numFmtId="0" fontId="24" fillId="0" borderId="29" xfId="0" applyFont="1" applyFill="1" applyBorder="1"/>
    <xf numFmtId="0" fontId="24" fillId="27" borderId="30" xfId="0" applyFont="1" applyFill="1" applyBorder="1"/>
    <xf numFmtId="0" fontId="39" fillId="0" borderId="23" xfId="0" applyFont="1" applyFill="1" applyBorder="1"/>
    <xf numFmtId="0" fontId="39" fillId="27" borderId="24" xfId="0" applyFont="1" applyFill="1" applyBorder="1"/>
    <xf numFmtId="0" fontId="24" fillId="0" borderId="26" xfId="0" applyFont="1" applyFill="1" applyBorder="1"/>
    <xf numFmtId="0" fontId="24" fillId="27" borderId="27" xfId="0" applyFont="1" applyFill="1" applyBorder="1"/>
    <xf numFmtId="0" fontId="22" fillId="0" borderId="20" xfId="0" applyFont="1" applyFill="1" applyBorder="1"/>
    <xf numFmtId="0" fontId="22" fillId="27" borderId="21" xfId="0" applyFont="1" applyFill="1" applyBorder="1"/>
    <xf numFmtId="0" fontId="24" fillId="0" borderId="0" xfId="0" applyFont="1" applyBorder="1" applyAlignment="1">
      <alignment horizontal="left"/>
    </xf>
    <xf numFmtId="0" fontId="24" fillId="0" borderId="0" xfId="0" applyFont="1" applyBorder="1"/>
    <xf numFmtId="0" fontId="38" fillId="0" borderId="0" xfId="0" applyFont="1"/>
    <xf numFmtId="3" fontId="40" fillId="0" borderId="31" xfId="0" applyNumberFormat="1" applyFont="1" applyBorder="1" applyAlignment="1" applyProtection="1">
      <alignment vertical="center"/>
    </xf>
    <xf numFmtId="3" fontId="40" fillId="0" borderId="32" xfId="0" applyNumberFormat="1" applyFont="1" applyBorder="1" applyAlignment="1" applyProtection="1">
      <alignment vertical="center"/>
    </xf>
    <xf numFmtId="3" fontId="41" fillId="0" borderId="32" xfId="0" applyNumberFormat="1" applyFont="1" applyBorder="1" applyAlignment="1" applyProtection="1">
      <alignment vertical="center"/>
    </xf>
    <xf numFmtId="1" fontId="40" fillId="0" borderId="32" xfId="0" applyNumberFormat="1" applyFont="1" applyBorder="1" applyAlignment="1" applyProtection="1">
      <alignment vertical="center"/>
    </xf>
    <xf numFmtId="3" fontId="40" fillId="0" borderId="0" xfId="0" applyNumberFormat="1" applyFont="1" applyBorder="1" applyAlignment="1" applyProtection="1">
      <alignment vertical="center"/>
    </xf>
    <xf numFmtId="3" fontId="31" fillId="0" borderId="33" xfId="0" applyNumberFormat="1" applyFont="1" applyBorder="1" applyAlignment="1" applyProtection="1">
      <alignment vertical="center"/>
    </xf>
    <xf numFmtId="3" fontId="31" fillId="0" borderId="34" xfId="0" applyNumberFormat="1" applyFont="1" applyBorder="1" applyAlignment="1" applyProtection="1">
      <alignment vertical="center"/>
    </xf>
    <xf numFmtId="3" fontId="42" fillId="0" borderId="34" xfId="0" applyNumberFormat="1" applyFont="1" applyBorder="1" applyAlignment="1" applyProtection="1">
      <alignment vertical="center"/>
    </xf>
    <xf numFmtId="1" fontId="31" fillId="0" borderId="34" xfId="0" applyNumberFormat="1" applyFont="1" applyBorder="1" applyAlignment="1" applyProtection="1">
      <alignment vertical="center"/>
    </xf>
    <xf numFmtId="0" fontId="31" fillId="0" borderId="34" xfId="0" applyFont="1" applyBorder="1" applyAlignment="1" applyProtection="1">
      <alignment vertical="center"/>
    </xf>
    <xf numFmtId="3" fontId="42" fillId="0" borderId="0" xfId="0" applyNumberFormat="1" applyFont="1" applyBorder="1" applyAlignment="1" applyProtection="1">
      <alignment vertical="center"/>
    </xf>
    <xf numFmtId="3" fontId="31" fillId="0" borderId="35" xfId="0" applyNumberFormat="1" applyFont="1" applyBorder="1" applyAlignment="1" applyProtection="1">
      <alignment horizontal="right" vertical="center"/>
    </xf>
    <xf numFmtId="164" fontId="43" fillId="0" borderId="36" xfId="0" applyNumberFormat="1" applyFont="1" applyBorder="1" applyAlignment="1" applyProtection="1">
      <alignment vertical="center" wrapText="1"/>
    </xf>
    <xf numFmtId="164" fontId="43" fillId="0" borderId="10" xfId="0" applyNumberFormat="1" applyFont="1" applyBorder="1" applyAlignment="1" applyProtection="1">
      <alignment vertical="center" wrapText="1"/>
    </xf>
    <xf numFmtId="0" fontId="31" fillId="0" borderId="0" xfId="0" applyFont="1" applyBorder="1" applyAlignment="1" applyProtection="1">
      <alignment vertical="center"/>
    </xf>
    <xf numFmtId="3" fontId="31" fillId="0" borderId="17" xfId="0" applyNumberFormat="1" applyFont="1" applyBorder="1" applyAlignment="1" applyProtection="1">
      <alignment vertical="center"/>
    </xf>
    <xf numFmtId="3" fontId="31" fillId="0" borderId="0" xfId="0" applyNumberFormat="1" applyFont="1" applyBorder="1" applyAlignment="1" applyProtection="1">
      <alignment vertical="center"/>
    </xf>
    <xf numFmtId="1" fontId="31" fillId="0" borderId="0" xfId="0" applyNumberFormat="1" applyFont="1" applyBorder="1" applyAlignment="1" applyProtection="1">
      <alignment vertical="center"/>
    </xf>
    <xf numFmtId="3" fontId="42" fillId="0" borderId="0" xfId="0" applyNumberFormat="1" applyFont="1" applyFill="1" applyBorder="1" applyAlignment="1" applyProtection="1">
      <alignment vertical="center"/>
    </xf>
    <xf numFmtId="0" fontId="22" fillId="0" borderId="0" xfId="0" applyFont="1" applyBorder="1" applyAlignment="1" applyProtection="1">
      <alignment vertical="center"/>
    </xf>
    <xf numFmtId="1" fontId="43" fillId="28" borderId="14" xfId="0" applyNumberFormat="1" applyFont="1" applyFill="1" applyBorder="1" applyAlignment="1" applyProtection="1">
      <alignment horizontal="center" vertical="center" wrapText="1"/>
    </xf>
    <xf numFmtId="3" fontId="42" fillId="0" borderId="0" xfId="0" applyNumberFormat="1" applyFont="1" applyBorder="1" applyAlignment="1" applyProtection="1">
      <alignment vertical="center" wrapText="1"/>
    </xf>
    <xf numFmtId="0" fontId="42" fillId="0" borderId="0" xfId="0" applyFont="1" applyBorder="1" applyAlignment="1" applyProtection="1">
      <alignment vertical="center"/>
    </xf>
    <xf numFmtId="164" fontId="43" fillId="28" borderId="0" xfId="0" applyNumberFormat="1" applyFont="1" applyFill="1" applyBorder="1" applyAlignment="1" applyProtection="1">
      <alignment horizontal="center" vertical="center" wrapText="1"/>
    </xf>
    <xf numFmtId="164" fontId="43" fillId="28" borderId="14" xfId="0" applyNumberFormat="1" applyFont="1" applyFill="1" applyBorder="1" applyAlignment="1" applyProtection="1">
      <alignment horizontal="center" vertical="center" wrapText="1"/>
    </xf>
    <xf numFmtId="3" fontId="40" fillId="0" borderId="33" xfId="0" applyNumberFormat="1" applyFont="1" applyBorder="1" applyAlignment="1" applyProtection="1">
      <alignment vertical="center"/>
    </xf>
    <xf numFmtId="3" fontId="40" fillId="0" borderId="34" xfId="0" applyNumberFormat="1" applyFont="1" applyBorder="1" applyAlignment="1" applyProtection="1">
      <alignment vertical="center"/>
    </xf>
    <xf numFmtId="1" fontId="44" fillId="28" borderId="34" xfId="0" applyNumberFormat="1" applyFont="1" applyFill="1" applyBorder="1" applyAlignment="1" applyProtection="1">
      <alignment horizontal="center" vertical="center"/>
    </xf>
    <xf numFmtId="164" fontId="24" fillId="0" borderId="38" xfId="0" applyNumberFormat="1" applyFont="1" applyBorder="1" applyAlignment="1" applyProtection="1">
      <alignment vertical="center" wrapText="1"/>
    </xf>
    <xf numFmtId="164" fontId="24" fillId="0" borderId="37" xfId="0" applyNumberFormat="1" applyFont="1" applyBorder="1" applyAlignment="1" applyProtection="1">
      <alignment vertical="center" wrapText="1"/>
    </xf>
    <xf numFmtId="164" fontId="24" fillId="0" borderId="39" xfId="0" applyNumberFormat="1" applyFont="1" applyBorder="1" applyAlignment="1" applyProtection="1">
      <alignment vertical="center" wrapText="1"/>
    </xf>
    <xf numFmtId="3" fontId="31" fillId="0" borderId="18" xfId="0" applyNumberFormat="1" applyFont="1" applyBorder="1" applyAlignment="1" applyProtection="1">
      <alignment vertical="center"/>
    </xf>
    <xf numFmtId="3" fontId="31" fillId="0" borderId="40" xfId="0" applyNumberFormat="1" applyFont="1" applyBorder="1" applyAlignment="1" applyProtection="1">
      <alignment vertical="center"/>
    </xf>
    <xf numFmtId="3" fontId="22" fillId="0" borderId="41" xfId="0" applyNumberFormat="1" applyFont="1" applyFill="1" applyBorder="1" applyAlignment="1" applyProtection="1">
      <alignment vertical="center"/>
    </xf>
    <xf numFmtId="0" fontId="40" fillId="28" borderId="42" xfId="0" applyNumberFormat="1" applyFont="1" applyFill="1" applyBorder="1" applyAlignment="1" applyProtection="1">
      <alignment vertical="center"/>
    </xf>
    <xf numFmtId="3" fontId="40" fillId="28" borderId="42" xfId="0" applyNumberFormat="1" applyFont="1" applyFill="1" applyBorder="1" applyAlignment="1" applyProtection="1">
      <alignment vertical="center"/>
    </xf>
    <xf numFmtId="164" fontId="24" fillId="24" borderId="42" xfId="0" applyNumberFormat="1" applyFont="1" applyFill="1" applyBorder="1" applyAlignment="1" applyProtection="1">
      <alignment vertical="center" wrapText="1" shrinkToFit="1"/>
    </xf>
    <xf numFmtId="164" fontId="24" fillId="24" borderId="43" xfId="0" applyNumberFormat="1" applyFont="1" applyFill="1" applyBorder="1" applyAlignment="1" applyProtection="1">
      <alignment vertical="center" wrapText="1" shrinkToFit="1"/>
    </xf>
    <xf numFmtId="0" fontId="24" fillId="0" borderId="0" xfId="0" applyFont="1" applyBorder="1" applyAlignment="1" applyProtection="1">
      <alignment vertical="center"/>
    </xf>
    <xf numFmtId="3" fontId="31" fillId="0" borderId="44" xfId="0" applyNumberFormat="1" applyFont="1" applyBorder="1" applyAlignment="1" applyProtection="1">
      <alignment vertical="center"/>
    </xf>
    <xf numFmtId="3" fontId="22" fillId="0" borderId="14" xfId="0" applyNumberFormat="1" applyFont="1" applyFill="1" applyBorder="1" applyAlignment="1" applyProtection="1">
      <alignment vertical="center"/>
    </xf>
    <xf numFmtId="1" fontId="31" fillId="0" borderId="44" xfId="0" applyNumberFormat="1" applyFont="1" applyBorder="1" applyAlignment="1" applyProtection="1">
      <alignment vertical="center"/>
    </xf>
    <xf numFmtId="164" fontId="22" fillId="0" borderId="45" xfId="0" applyNumberFormat="1" applyFont="1" applyBorder="1" applyAlignment="1" applyProtection="1">
      <alignment vertical="center"/>
      <protection locked="0"/>
    </xf>
    <xf numFmtId="164" fontId="22" fillId="0" borderId="46" xfId="0" applyNumberFormat="1" applyFont="1" applyBorder="1" applyAlignment="1" applyProtection="1">
      <alignment vertical="center"/>
    </xf>
    <xf numFmtId="164" fontId="22" fillId="0" borderId="47" xfId="0" applyNumberFormat="1" applyFont="1" applyBorder="1" applyAlignment="1" applyProtection="1">
      <alignment vertical="center"/>
      <protection locked="0"/>
    </xf>
    <xf numFmtId="3" fontId="24" fillId="0" borderId="46" xfId="0" applyNumberFormat="1" applyFont="1" applyFill="1" applyBorder="1" applyAlignment="1" applyProtection="1">
      <alignment vertical="center"/>
    </xf>
    <xf numFmtId="164" fontId="24" fillId="25" borderId="48" xfId="0" applyNumberFormat="1" applyFont="1" applyFill="1" applyBorder="1" applyAlignment="1" applyProtection="1">
      <alignment vertical="center"/>
    </xf>
    <xf numFmtId="164" fontId="24" fillId="25" borderId="49" xfId="0" applyNumberFormat="1" applyFont="1" applyFill="1" applyBorder="1" applyAlignment="1" applyProtection="1">
      <alignment vertical="center"/>
    </xf>
    <xf numFmtId="3" fontId="38" fillId="0" borderId="46" xfId="0" applyNumberFormat="1" applyFont="1" applyFill="1" applyBorder="1" applyAlignment="1" applyProtection="1">
      <alignment vertical="center"/>
    </xf>
    <xf numFmtId="0" fontId="38" fillId="0" borderId="46" xfId="0" applyNumberFormat="1" applyFont="1" applyBorder="1" applyAlignment="1" applyProtection="1">
      <alignment vertical="center"/>
    </xf>
    <xf numFmtId="164" fontId="22" fillId="0" borderId="48" xfId="0" applyNumberFormat="1" applyFont="1" applyBorder="1" applyAlignment="1" applyProtection="1">
      <alignment vertical="center"/>
      <protection locked="0"/>
    </xf>
    <xf numFmtId="164" fontId="22" fillId="0" borderId="11" xfId="0" applyNumberFormat="1" applyFont="1" applyBorder="1" applyAlignment="1" applyProtection="1">
      <alignment vertical="center"/>
      <protection locked="0"/>
    </xf>
    <xf numFmtId="164" fontId="22" fillId="0" borderId="49" xfId="0" applyNumberFormat="1" applyFont="1" applyBorder="1" applyAlignment="1" applyProtection="1">
      <alignment vertical="center"/>
      <protection locked="0"/>
    </xf>
    <xf numFmtId="164" fontId="22" fillId="0" borderId="15" xfId="0" applyNumberFormat="1" applyFont="1" applyBorder="1" applyAlignment="1" applyProtection="1">
      <alignment vertical="center"/>
      <protection locked="0"/>
    </xf>
    <xf numFmtId="0" fontId="22" fillId="0" borderId="0" xfId="0" applyFont="1" applyFill="1" applyBorder="1" applyAlignment="1" applyProtection="1">
      <alignment vertical="center"/>
    </xf>
    <xf numFmtId="3" fontId="22" fillId="0" borderId="46" xfId="0" applyNumberFormat="1" applyFont="1" applyFill="1" applyBorder="1" applyAlignment="1" applyProtection="1">
      <alignment vertical="center"/>
    </xf>
    <xf numFmtId="164" fontId="24" fillId="29" borderId="49" xfId="0" applyNumberFormat="1" applyFont="1" applyFill="1" applyBorder="1" applyAlignment="1" applyProtection="1">
      <alignment vertical="center"/>
    </xf>
    <xf numFmtId="164" fontId="24" fillId="29" borderId="46" xfId="0" applyNumberFormat="1" applyFont="1" applyFill="1" applyBorder="1" applyAlignment="1" applyProtection="1">
      <alignment vertical="center"/>
    </xf>
    <xf numFmtId="164" fontId="24" fillId="29" borderId="15" xfId="0" applyNumberFormat="1" applyFont="1" applyFill="1" applyBorder="1" applyAlignment="1" applyProtection="1">
      <alignment vertical="center"/>
    </xf>
    <xf numFmtId="3" fontId="41" fillId="0" borderId="50" xfId="0" applyNumberFormat="1" applyFont="1" applyFill="1" applyBorder="1" applyAlignment="1" applyProtection="1">
      <alignment vertical="center"/>
    </xf>
    <xf numFmtId="3" fontId="24" fillId="0" borderId="50" xfId="0" applyNumberFormat="1" applyFont="1" applyFill="1" applyBorder="1" applyAlignment="1" applyProtection="1">
      <alignment vertical="center"/>
    </xf>
    <xf numFmtId="3" fontId="24" fillId="0" borderId="14" xfId="0" applyNumberFormat="1" applyFont="1" applyFill="1" applyBorder="1" applyAlignment="1" applyProtection="1">
      <alignment vertical="center"/>
    </xf>
    <xf numFmtId="164" fontId="22" fillId="0" borderId="49" xfId="0" applyNumberFormat="1" applyFont="1" applyBorder="1" applyAlignment="1" applyProtection="1">
      <alignment vertical="center"/>
    </xf>
    <xf numFmtId="164" fontId="22" fillId="0" borderId="15" xfId="0" applyNumberFormat="1" applyFont="1" applyBorder="1" applyAlignment="1" applyProtection="1">
      <alignment vertical="center"/>
    </xf>
    <xf numFmtId="0" fontId="24" fillId="0" borderId="0" xfId="0" applyFont="1" applyFill="1" applyBorder="1" applyAlignment="1" applyProtection="1">
      <alignment vertical="center"/>
    </xf>
    <xf numFmtId="3" fontId="31" fillId="0" borderId="44" xfId="0" applyNumberFormat="1" applyFont="1" applyFill="1" applyBorder="1" applyAlignment="1" applyProtection="1">
      <alignment vertical="center"/>
    </xf>
    <xf numFmtId="3" fontId="31" fillId="0" borderId="0" xfId="0" applyNumberFormat="1" applyFont="1" applyFill="1" applyBorder="1" applyAlignment="1" applyProtection="1">
      <alignment vertical="center"/>
    </xf>
    <xf numFmtId="1" fontId="31" fillId="0" borderId="44" xfId="0" applyNumberFormat="1" applyFont="1" applyFill="1" applyBorder="1" applyAlignment="1" applyProtection="1">
      <alignment vertical="center"/>
    </xf>
    <xf numFmtId="164" fontId="22" fillId="0" borderId="49" xfId="0" applyNumberFormat="1" applyFont="1" applyFill="1" applyBorder="1" applyAlignment="1" applyProtection="1">
      <alignment vertical="center"/>
      <protection locked="0"/>
    </xf>
    <xf numFmtId="164" fontId="22" fillId="0" borderId="11" xfId="0" applyNumberFormat="1" applyFont="1" applyFill="1" applyBorder="1" applyAlignment="1" applyProtection="1">
      <alignment vertical="center"/>
      <protection locked="0"/>
    </xf>
    <xf numFmtId="164" fontId="22" fillId="0" borderId="46" xfId="0" applyNumberFormat="1" applyFont="1" applyFill="1" applyBorder="1" applyAlignment="1" applyProtection="1">
      <alignment vertical="center"/>
    </xf>
    <xf numFmtId="164" fontId="22" fillId="0" borderId="15" xfId="0" applyNumberFormat="1" applyFont="1" applyFill="1" applyBorder="1" applyAlignment="1" applyProtection="1">
      <alignment vertical="center"/>
      <protection locked="0"/>
    </xf>
    <xf numFmtId="164" fontId="22" fillId="27" borderId="49" xfId="0" applyNumberFormat="1" applyFont="1" applyFill="1" applyBorder="1" applyAlignment="1" applyProtection="1">
      <alignment vertical="center"/>
      <protection locked="0"/>
    </xf>
    <xf numFmtId="164" fontId="22" fillId="27" borderId="15" xfId="0" applyNumberFormat="1" applyFont="1" applyFill="1" applyBorder="1" applyAlignment="1" applyProtection="1">
      <alignment vertical="center"/>
      <protection locked="0"/>
    </xf>
    <xf numFmtId="0" fontId="22" fillId="27" borderId="0" xfId="0" applyFont="1" applyFill="1" applyBorder="1" applyAlignment="1" applyProtection="1">
      <alignment vertical="center"/>
    </xf>
    <xf numFmtId="0" fontId="31" fillId="27" borderId="0" xfId="0" applyFont="1" applyFill="1" applyBorder="1" applyAlignment="1" applyProtection="1">
      <alignment vertical="center"/>
    </xf>
    <xf numFmtId="3" fontId="48" fillId="0" borderId="44" xfId="0" applyNumberFormat="1" applyFont="1" applyBorder="1" applyAlignment="1" applyProtection="1">
      <alignment vertical="center"/>
    </xf>
    <xf numFmtId="3" fontId="48" fillId="0" borderId="0" xfId="0" applyNumberFormat="1" applyFont="1" applyBorder="1" applyAlignment="1" applyProtection="1">
      <alignment vertical="center"/>
    </xf>
    <xf numFmtId="3" fontId="49" fillId="0" borderId="14" xfId="0" applyNumberFormat="1" applyFont="1" applyFill="1" applyBorder="1" applyAlignment="1" applyProtection="1">
      <alignment vertical="center"/>
    </xf>
    <xf numFmtId="1" fontId="48" fillId="0" borderId="44" xfId="0" applyNumberFormat="1" applyFont="1" applyBorder="1" applyAlignment="1" applyProtection="1">
      <alignment vertical="center"/>
    </xf>
    <xf numFmtId="3" fontId="27" fillId="0" borderId="0" xfId="0" applyNumberFormat="1" applyFont="1" applyBorder="1" applyAlignment="1" applyProtection="1">
      <alignment vertical="center"/>
    </xf>
    <xf numFmtId="164" fontId="22" fillId="26" borderId="49" xfId="0" applyNumberFormat="1" applyFont="1" applyFill="1" applyBorder="1" applyAlignment="1" applyProtection="1">
      <alignment vertical="center"/>
      <protection locked="0"/>
    </xf>
    <xf numFmtId="164" fontId="22" fillId="26" borderId="11" xfId="0" applyNumberFormat="1" applyFont="1" applyFill="1" applyBorder="1" applyAlignment="1" applyProtection="1">
      <alignment vertical="center"/>
      <protection locked="0"/>
    </xf>
    <xf numFmtId="164" fontId="22" fillId="26" borderId="46" xfId="0" applyNumberFormat="1" applyFont="1" applyFill="1" applyBorder="1" applyAlignment="1" applyProtection="1">
      <alignment vertical="center"/>
    </xf>
    <xf numFmtId="164" fontId="22" fillId="26" borderId="15" xfId="0" applyNumberFormat="1" applyFont="1" applyFill="1" applyBorder="1" applyAlignment="1" applyProtection="1">
      <alignment vertical="center"/>
      <protection locked="0"/>
    </xf>
    <xf numFmtId="0" fontId="49" fillId="0" borderId="0" xfId="0" applyFont="1" applyFill="1" applyBorder="1" applyAlignment="1" applyProtection="1">
      <alignment vertical="center"/>
    </xf>
    <xf numFmtId="0" fontId="22" fillId="26" borderId="0" xfId="0" applyFont="1" applyFill="1" applyBorder="1" applyAlignment="1" applyProtection="1">
      <alignment vertical="center"/>
    </xf>
    <xf numFmtId="3" fontId="31" fillId="0" borderId="14" xfId="0" applyNumberFormat="1" applyFont="1" applyFill="1" applyBorder="1" applyAlignment="1" applyProtection="1">
      <alignment vertical="center"/>
    </xf>
    <xf numFmtId="0" fontId="38" fillId="0" borderId="0" xfId="0" applyFont="1" applyBorder="1" applyAlignment="1" applyProtection="1">
      <alignment vertical="center"/>
    </xf>
    <xf numFmtId="164" fontId="24" fillId="0" borderId="49" xfId="0" applyNumberFormat="1" applyFont="1" applyBorder="1" applyAlignment="1" applyProtection="1">
      <alignment vertical="center"/>
    </xf>
    <xf numFmtId="164" fontId="24" fillId="0" borderId="11" xfId="0" applyNumberFormat="1" applyFont="1" applyBorder="1" applyAlignment="1" applyProtection="1">
      <alignment vertical="center"/>
    </xf>
    <xf numFmtId="164" fontId="24" fillId="0" borderId="46" xfId="0" applyNumberFormat="1" applyFont="1" applyBorder="1" applyAlignment="1" applyProtection="1">
      <alignment vertical="center"/>
    </xf>
    <xf numFmtId="164" fontId="24" fillId="0" borderId="15" xfId="0" applyNumberFormat="1" applyFont="1" applyBorder="1" applyAlignment="1" applyProtection="1">
      <alignment vertical="center"/>
    </xf>
    <xf numFmtId="3" fontId="38" fillId="0" borderId="14" xfId="0" applyNumberFormat="1" applyFont="1" applyFill="1" applyBorder="1" applyAlignment="1" applyProtection="1">
      <alignment vertical="center"/>
    </xf>
    <xf numFmtId="0" fontId="38" fillId="0" borderId="0" xfId="0" applyFont="1" applyFill="1" applyBorder="1" applyAlignment="1" applyProtection="1">
      <alignment vertical="center"/>
    </xf>
    <xf numFmtId="164" fontId="22" fillId="0" borderId="48" xfId="0" applyNumberFormat="1" applyFont="1" applyFill="1" applyBorder="1" applyAlignment="1" applyProtection="1">
      <alignment vertical="center"/>
      <protection locked="0"/>
    </xf>
    <xf numFmtId="164" fontId="24" fillId="29" borderId="48" xfId="0" applyNumberFormat="1" applyFont="1" applyFill="1" applyBorder="1" applyAlignment="1" applyProtection="1">
      <alignment vertical="center"/>
    </xf>
    <xf numFmtId="3" fontId="22" fillId="0" borderId="46" xfId="61" applyNumberFormat="1" applyFont="1" applyFill="1" applyBorder="1" applyAlignment="1" applyProtection="1">
      <alignment vertical="center"/>
    </xf>
    <xf numFmtId="164" fontId="22" fillId="0" borderId="49" xfId="0" applyNumberFormat="1" applyFont="1" applyFill="1" applyBorder="1" applyAlignment="1" applyProtection="1">
      <alignment vertical="center"/>
    </xf>
    <xf numFmtId="164" fontId="22" fillId="0" borderId="11" xfId="0" applyNumberFormat="1" applyFont="1" applyFill="1" applyBorder="1" applyAlignment="1" applyProtection="1">
      <alignment vertical="center"/>
    </xf>
    <xf numFmtId="164" fontId="22" fillId="0" borderId="15" xfId="0" applyNumberFormat="1" applyFont="1" applyFill="1" applyBorder="1" applyAlignment="1" applyProtection="1">
      <alignment vertical="center"/>
    </xf>
    <xf numFmtId="3" fontId="32" fillId="0" borderId="14" xfId="0" applyNumberFormat="1" applyFont="1" applyFill="1" applyBorder="1" applyAlignment="1" applyProtection="1">
      <alignment vertical="center"/>
    </xf>
    <xf numFmtId="3" fontId="22" fillId="0" borderId="0" xfId="0" applyNumberFormat="1" applyFont="1" applyFill="1" applyBorder="1" applyAlignment="1" applyProtection="1">
      <alignment vertical="center"/>
    </xf>
    <xf numFmtId="3" fontId="22" fillId="0" borderId="44" xfId="0" applyNumberFormat="1" applyFont="1" applyBorder="1" applyAlignment="1" applyProtection="1">
      <alignment vertical="center"/>
    </xf>
    <xf numFmtId="3" fontId="22" fillId="0" borderId="0" xfId="0" applyNumberFormat="1" applyFont="1" applyBorder="1" applyAlignment="1" applyProtection="1">
      <alignment vertical="center"/>
    </xf>
    <xf numFmtId="1" fontId="22" fillId="0" borderId="44" xfId="0" applyNumberFormat="1" applyFont="1" applyBorder="1" applyAlignment="1" applyProtection="1">
      <alignment vertical="center"/>
    </xf>
    <xf numFmtId="3" fontId="31" fillId="26" borderId="44" xfId="0" applyNumberFormat="1" applyFont="1" applyFill="1" applyBorder="1" applyAlignment="1" applyProtection="1">
      <alignment vertical="center"/>
    </xf>
    <xf numFmtId="3" fontId="42" fillId="26" borderId="0" xfId="0" applyNumberFormat="1" applyFont="1" applyFill="1" applyBorder="1" applyAlignment="1" applyProtection="1">
      <alignment vertical="center"/>
    </xf>
    <xf numFmtId="3" fontId="31" fillId="26" borderId="0" xfId="0" applyNumberFormat="1" applyFont="1" applyFill="1" applyBorder="1" applyAlignment="1" applyProtection="1">
      <alignment vertical="center"/>
    </xf>
    <xf numFmtId="3" fontId="22" fillId="26" borderId="14" xfId="0" applyNumberFormat="1" applyFont="1" applyFill="1" applyBorder="1" applyAlignment="1" applyProtection="1">
      <alignment vertical="center"/>
    </xf>
    <xf numFmtId="1" fontId="31" fillId="26" borderId="44" xfId="0" applyNumberFormat="1" applyFont="1" applyFill="1" applyBorder="1" applyAlignment="1" applyProtection="1">
      <alignment vertical="center"/>
    </xf>
    <xf numFmtId="3" fontId="22" fillId="26" borderId="46" xfId="0" applyNumberFormat="1" applyFont="1" applyFill="1" applyBorder="1" applyAlignment="1" applyProtection="1">
      <alignment vertical="center"/>
    </xf>
    <xf numFmtId="164" fontId="24" fillId="25" borderId="15" xfId="0" applyNumberFormat="1" applyFont="1" applyFill="1" applyBorder="1" applyAlignment="1" applyProtection="1">
      <alignment vertical="center"/>
    </xf>
    <xf numFmtId="0" fontId="26" fillId="0" borderId="0" xfId="0" applyFont="1" applyBorder="1" applyAlignment="1" applyProtection="1">
      <alignment vertical="center"/>
    </xf>
    <xf numFmtId="3" fontId="42" fillId="0" borderId="51" xfId="0" applyNumberFormat="1" applyFont="1" applyBorder="1" applyAlignment="1" applyProtection="1">
      <alignment vertical="center"/>
    </xf>
    <xf numFmtId="164" fontId="22" fillId="0" borderId="52" xfId="0" applyNumberFormat="1" applyFont="1" applyBorder="1" applyAlignment="1" applyProtection="1">
      <alignment vertical="center"/>
      <protection locked="0"/>
    </xf>
    <xf numFmtId="164" fontId="22" fillId="0" borderId="53" xfId="0" applyNumberFormat="1" applyFont="1" applyBorder="1" applyAlignment="1" applyProtection="1">
      <alignment vertical="center"/>
      <protection locked="0"/>
    </xf>
    <xf numFmtId="1" fontId="31" fillId="0" borderId="40" xfId="0" applyNumberFormat="1" applyFont="1" applyBorder="1" applyAlignment="1" applyProtection="1">
      <alignment vertical="center"/>
    </xf>
    <xf numFmtId="2" fontId="22" fillId="0" borderId="0" xfId="0" applyNumberFormat="1" applyFont="1" applyBorder="1" applyAlignment="1" applyProtection="1">
      <alignment vertical="center"/>
    </xf>
    <xf numFmtId="0" fontId="53" fillId="29" borderId="0" xfId="0" applyFont="1" applyFill="1" applyBorder="1" applyAlignment="1" applyProtection="1">
      <alignment vertical="center"/>
    </xf>
    <xf numFmtId="0" fontId="30" fillId="29" borderId="0" xfId="0" applyFont="1" applyFill="1" applyBorder="1" applyAlignment="1" applyProtection="1">
      <alignment vertical="center"/>
    </xf>
    <xf numFmtId="164" fontId="22" fillId="0" borderId="44" xfId="0" applyNumberFormat="1" applyFont="1" applyBorder="1" applyAlignment="1" applyProtection="1">
      <alignment vertical="center"/>
      <protection locked="0"/>
    </xf>
    <xf numFmtId="164" fontId="22" fillId="0" borderId="0" xfId="0" applyNumberFormat="1" applyFont="1" applyBorder="1" applyAlignment="1" applyProtection="1">
      <alignment vertical="center"/>
      <protection locked="0"/>
    </xf>
    <xf numFmtId="164" fontId="22" fillId="0" borderId="14" xfId="0" applyNumberFormat="1" applyFont="1" applyBorder="1" applyAlignment="1" applyProtection="1">
      <alignment vertical="center"/>
      <protection locked="0"/>
    </xf>
    <xf numFmtId="3" fontId="38" fillId="0" borderId="0" xfId="0" applyNumberFormat="1" applyFont="1" applyFill="1" applyBorder="1" applyAlignment="1" applyProtection="1">
      <alignment vertical="center"/>
    </xf>
    <xf numFmtId="164" fontId="24" fillId="24" borderId="42" xfId="0" applyNumberFormat="1" applyFont="1" applyFill="1" applyBorder="1" applyAlignment="1" applyProtection="1">
      <alignment vertical="center"/>
      <protection locked="0"/>
    </xf>
    <xf numFmtId="164" fontId="24" fillId="24" borderId="43" xfId="0" applyNumberFormat="1" applyFont="1" applyFill="1" applyBorder="1" applyAlignment="1" applyProtection="1">
      <alignment vertical="center"/>
      <protection locked="0"/>
    </xf>
    <xf numFmtId="164" fontId="22" fillId="0" borderId="54" xfId="0" applyNumberFormat="1" applyFont="1" applyBorder="1" applyAlignment="1" applyProtection="1">
      <alignment vertical="center"/>
      <protection locked="0"/>
    </xf>
    <xf numFmtId="3" fontId="55" fillId="0" borderId="0" xfId="0" applyNumberFormat="1" applyFont="1" applyBorder="1" applyAlignment="1" applyProtection="1">
      <alignment vertical="center"/>
    </xf>
    <xf numFmtId="0" fontId="57" fillId="0" borderId="0" xfId="0" applyFont="1" applyBorder="1" applyAlignment="1" applyProtection="1">
      <alignment vertical="center"/>
    </xf>
    <xf numFmtId="3" fontId="57" fillId="0" borderId="0" xfId="0" applyNumberFormat="1" applyFont="1" applyBorder="1" applyAlignment="1" applyProtection="1">
      <alignment vertical="center"/>
    </xf>
    <xf numFmtId="3" fontId="58" fillId="0" borderId="0" xfId="0" applyNumberFormat="1" applyFont="1" applyBorder="1" applyAlignment="1" applyProtection="1">
      <alignment vertical="center"/>
    </xf>
    <xf numFmtId="1" fontId="57" fillId="0" borderId="0" xfId="0" applyNumberFormat="1" applyFont="1" applyBorder="1" applyAlignment="1" applyProtection="1">
      <alignment vertical="center"/>
    </xf>
    <xf numFmtId="0" fontId="9" fillId="0" borderId="0" xfId="0" applyFont="1" applyBorder="1" applyAlignment="1" applyProtection="1">
      <alignment vertical="center"/>
    </xf>
    <xf numFmtId="3" fontId="55" fillId="0" borderId="33" xfId="0" applyNumberFormat="1" applyFont="1" applyBorder="1" applyAlignment="1" applyProtection="1">
      <alignment vertical="center"/>
    </xf>
    <xf numFmtId="3" fontId="55" fillId="0" borderId="34" xfId="0" applyNumberFormat="1" applyFont="1" applyBorder="1" applyAlignment="1" applyProtection="1">
      <alignment vertical="center"/>
    </xf>
    <xf numFmtId="0" fontId="0" fillId="0" borderId="0" xfId="0" applyBorder="1" applyAlignment="1" applyProtection="1">
      <alignment vertical="center"/>
    </xf>
    <xf numFmtId="164" fontId="24" fillId="0" borderId="55" xfId="0" applyNumberFormat="1" applyFont="1" applyBorder="1" applyAlignment="1" applyProtection="1">
      <alignment vertical="center" wrapText="1"/>
    </xf>
    <xf numFmtId="164" fontId="24" fillId="0" borderId="56" xfId="0" applyNumberFormat="1" applyFont="1" applyBorder="1" applyAlignment="1" applyProtection="1">
      <alignment vertical="center" wrapText="1"/>
    </xf>
    <xf numFmtId="164" fontId="24" fillId="24" borderId="57" xfId="0" applyNumberFormat="1" applyFont="1" applyFill="1" applyBorder="1" applyAlignment="1" applyProtection="1">
      <alignment vertical="center" wrapText="1" shrinkToFit="1"/>
    </xf>
    <xf numFmtId="164" fontId="24" fillId="24" borderId="58" xfId="0" applyNumberFormat="1" applyFont="1" applyFill="1" applyBorder="1" applyAlignment="1" applyProtection="1">
      <alignment vertical="center" wrapText="1" shrinkToFit="1"/>
    </xf>
    <xf numFmtId="0" fontId="51" fillId="0" borderId="0" xfId="0" applyFont="1" applyBorder="1" applyAlignment="1" applyProtection="1">
      <alignment vertical="center"/>
    </xf>
    <xf numFmtId="164" fontId="22" fillId="0" borderId="59" xfId="0" applyNumberFormat="1" applyFont="1" applyBorder="1" applyAlignment="1" applyProtection="1">
      <alignment vertical="center"/>
      <protection locked="0"/>
    </xf>
    <xf numFmtId="164" fontId="24" fillId="25" borderId="59" xfId="0" applyNumberFormat="1" applyFont="1" applyFill="1" applyBorder="1" applyAlignment="1" applyProtection="1">
      <alignment vertical="center"/>
    </xf>
    <xf numFmtId="164" fontId="24" fillId="25" borderId="60" xfId="0" applyNumberFormat="1" applyFont="1" applyFill="1" applyBorder="1" applyAlignment="1" applyProtection="1">
      <alignment vertical="center"/>
    </xf>
    <xf numFmtId="0" fontId="47" fillId="0" borderId="46" xfId="0" applyNumberFormat="1" applyFont="1" applyBorder="1" applyAlignment="1" applyProtection="1">
      <alignment vertical="center"/>
    </xf>
    <xf numFmtId="164" fontId="22" fillId="0" borderId="60" xfId="0" applyNumberFormat="1" applyFont="1" applyBorder="1" applyAlignment="1" applyProtection="1">
      <alignment vertical="center"/>
      <protection locked="0"/>
    </xf>
    <xf numFmtId="0" fontId="0" fillId="0" borderId="0" xfId="0" applyFill="1" applyBorder="1" applyAlignment="1" applyProtection="1">
      <alignment vertical="center"/>
    </xf>
    <xf numFmtId="164" fontId="22" fillId="0" borderId="59" xfId="0" applyNumberFormat="1" applyFont="1" applyFill="1" applyBorder="1" applyAlignment="1" applyProtection="1">
      <alignment vertical="center"/>
      <protection locked="0"/>
    </xf>
    <xf numFmtId="164" fontId="22" fillId="0" borderId="60" xfId="0" applyNumberFormat="1" applyFont="1" applyFill="1" applyBorder="1" applyAlignment="1" applyProtection="1">
      <alignment vertical="center"/>
      <protection locked="0"/>
    </xf>
    <xf numFmtId="0" fontId="9" fillId="0" borderId="0" xfId="0" applyFont="1" applyFill="1" applyBorder="1" applyAlignment="1" applyProtection="1">
      <alignment vertical="center"/>
    </xf>
    <xf numFmtId="164" fontId="24" fillId="29" borderId="59" xfId="0" applyNumberFormat="1" applyFont="1" applyFill="1" applyBorder="1" applyAlignment="1" applyProtection="1">
      <alignment vertical="center"/>
    </xf>
    <xf numFmtId="164" fontId="24" fillId="29" borderId="60" xfId="0" applyNumberFormat="1" applyFont="1" applyFill="1" applyBorder="1" applyAlignment="1" applyProtection="1">
      <alignment vertical="center"/>
    </xf>
    <xf numFmtId="0" fontId="59" fillId="0" borderId="0" xfId="0" applyFont="1" applyBorder="1" applyAlignment="1" applyProtection="1">
      <alignment vertical="center"/>
    </xf>
    <xf numFmtId="3" fontId="9" fillId="0" borderId="0" xfId="0" applyNumberFormat="1" applyFont="1" applyFill="1" applyBorder="1" applyAlignment="1" applyProtection="1">
      <alignment vertical="center"/>
    </xf>
    <xf numFmtId="3" fontId="9" fillId="0" borderId="0" xfId="0" applyNumberFormat="1" applyFont="1" applyBorder="1" applyAlignment="1" applyProtection="1">
      <alignment vertical="center"/>
    </xf>
    <xf numFmtId="164" fontId="0" fillId="0" borderId="0" xfId="0" applyNumberFormat="1" applyBorder="1" applyAlignment="1" applyProtection="1">
      <alignment vertical="center"/>
      <protection locked="0"/>
    </xf>
    <xf numFmtId="3" fontId="56" fillId="0" borderId="0" xfId="0" applyNumberFormat="1" applyFont="1" applyBorder="1" applyAlignment="1" applyProtection="1">
      <alignment vertical="center"/>
    </xf>
    <xf numFmtId="164" fontId="24" fillId="0" borderId="61" xfId="0" applyNumberFormat="1" applyFont="1" applyBorder="1" applyAlignment="1" applyProtection="1">
      <alignment vertical="center" wrapText="1"/>
    </xf>
    <xf numFmtId="164" fontId="24" fillId="0" borderId="57" xfId="0" applyNumberFormat="1" applyFont="1" applyBorder="1" applyAlignment="1" applyProtection="1">
      <alignment vertical="center" wrapText="1"/>
    </xf>
    <xf numFmtId="164" fontId="24" fillId="24" borderId="61" xfId="0" applyNumberFormat="1" applyFont="1" applyFill="1" applyBorder="1" applyAlignment="1" applyProtection="1">
      <alignment vertical="center" wrapText="1" shrinkToFit="1"/>
    </xf>
    <xf numFmtId="164" fontId="24" fillId="0" borderId="48" xfId="0" applyNumberFormat="1" applyFont="1" applyBorder="1" applyAlignment="1" applyProtection="1">
      <alignment vertical="center"/>
    </xf>
    <xf numFmtId="164" fontId="24" fillId="0" borderId="59" xfId="0" applyNumberFormat="1" applyFont="1" applyBorder="1" applyAlignment="1" applyProtection="1">
      <alignment vertical="center"/>
    </xf>
    <xf numFmtId="164" fontId="24" fillId="0" borderId="60" xfId="0" applyNumberFormat="1" applyFont="1" applyBorder="1" applyAlignment="1" applyProtection="1">
      <alignment vertical="center"/>
    </xf>
    <xf numFmtId="164" fontId="22" fillId="0" borderId="60" xfId="0" applyNumberFormat="1" applyFont="1" applyFill="1" applyBorder="1" applyAlignment="1" applyProtection="1">
      <alignment vertical="center"/>
    </xf>
    <xf numFmtId="164" fontId="9" fillId="0" borderId="0" xfId="0" applyNumberFormat="1" applyFont="1" applyBorder="1" applyAlignment="1" applyProtection="1">
      <alignment vertical="center"/>
      <protection locked="0"/>
    </xf>
    <xf numFmtId="164" fontId="0" fillId="0" borderId="0" xfId="0" applyNumberFormat="1" applyBorder="1" applyAlignment="1" applyProtection="1">
      <alignment vertical="center"/>
    </xf>
    <xf numFmtId="164" fontId="43" fillId="0" borderId="61" xfId="0" applyNumberFormat="1" applyFont="1" applyBorder="1" applyAlignment="1" applyProtection="1">
      <alignment vertical="center" wrapText="1"/>
    </xf>
    <xf numFmtId="164" fontId="24" fillId="0" borderId="62" xfId="0" applyNumberFormat="1" applyFont="1" applyFill="1" applyBorder="1" applyAlignment="1" applyProtection="1">
      <alignment vertical="center" wrapText="1"/>
    </xf>
    <xf numFmtId="164" fontId="24" fillId="0" borderId="37" xfId="0" applyNumberFormat="1" applyFont="1" applyFill="1" applyBorder="1" applyAlignment="1" applyProtection="1">
      <alignment vertical="center" wrapText="1"/>
    </xf>
    <xf numFmtId="0" fontId="27" fillId="0" borderId="46" xfId="0" applyFont="1" applyBorder="1" applyProtection="1">
      <protection locked="0"/>
    </xf>
    <xf numFmtId="0" fontId="27" fillId="0" borderId="16" xfId="0" applyFont="1" applyBorder="1"/>
    <xf numFmtId="0" fontId="27" fillId="0" borderId="0" xfId="0" applyFont="1"/>
    <xf numFmtId="3" fontId="45" fillId="0" borderId="63" xfId="0" applyNumberFormat="1" applyFont="1" applyBorder="1" applyAlignment="1" applyProtection="1">
      <alignment vertical="center"/>
    </xf>
    <xf numFmtId="3" fontId="31" fillId="0" borderId="0" xfId="0" applyNumberFormat="1" applyFont="1" applyBorder="1" applyAlignment="1" applyProtection="1">
      <alignment horizontal="right" vertical="center"/>
    </xf>
    <xf numFmtId="1" fontId="43" fillId="28" borderId="0" xfId="0" applyNumberFormat="1" applyFont="1" applyFill="1" applyBorder="1" applyAlignment="1" applyProtection="1">
      <alignment horizontal="center" vertical="center" wrapText="1"/>
    </xf>
    <xf numFmtId="3" fontId="40" fillId="0" borderId="37" xfId="0" applyNumberFormat="1" applyFont="1" applyBorder="1" applyAlignment="1" applyProtection="1">
      <alignment horizontal="left" vertical="center"/>
    </xf>
    <xf numFmtId="3" fontId="41" fillId="0" borderId="0" xfId="0" applyNumberFormat="1" applyFont="1" applyBorder="1" applyAlignment="1" applyProtection="1">
      <alignment vertical="center"/>
    </xf>
    <xf numFmtId="164" fontId="24" fillId="0" borderId="62" xfId="0" applyNumberFormat="1" applyFont="1" applyBorder="1" applyAlignment="1" applyProtection="1">
      <alignment vertical="center" wrapText="1"/>
    </xf>
    <xf numFmtId="164" fontId="22" fillId="0" borderId="64" xfId="0" applyNumberFormat="1" applyFont="1" applyFill="1" applyBorder="1" applyAlignment="1" applyProtection="1">
      <alignment vertical="center"/>
      <protection locked="0"/>
    </xf>
    <xf numFmtId="164" fontId="24" fillId="25" borderId="25" xfId="0" applyNumberFormat="1" applyFont="1" applyFill="1" applyBorder="1" applyAlignment="1" applyProtection="1">
      <alignment vertical="center"/>
    </xf>
    <xf numFmtId="164" fontId="22" fillId="0" borderId="25" xfId="0" applyNumberFormat="1" applyFont="1" applyBorder="1" applyAlignment="1" applyProtection="1">
      <alignment vertical="center"/>
      <protection locked="0"/>
    </xf>
    <xf numFmtId="164" fontId="22" fillId="0" borderId="25" xfId="0" applyNumberFormat="1" applyFont="1" applyFill="1" applyBorder="1" applyAlignment="1" applyProtection="1">
      <alignment vertical="center"/>
      <protection locked="0"/>
    </xf>
    <xf numFmtId="164" fontId="24" fillId="29" borderId="25" xfId="0" applyNumberFormat="1" applyFont="1" applyFill="1" applyBorder="1" applyAlignment="1" applyProtection="1">
      <alignment vertical="center"/>
    </xf>
    <xf numFmtId="164" fontId="22" fillId="0" borderId="65" xfId="0" applyNumberFormat="1" applyFont="1" applyFill="1" applyBorder="1" applyAlignment="1" applyProtection="1">
      <alignment vertical="center"/>
      <protection locked="0"/>
    </xf>
    <xf numFmtId="1" fontId="22" fillId="0" borderId="0" xfId="0" applyNumberFormat="1" applyFont="1" applyBorder="1" applyAlignment="1" applyProtection="1">
      <alignment vertical="center"/>
    </xf>
    <xf numFmtId="1" fontId="43" fillId="28" borderId="17" xfId="0" applyNumberFormat="1" applyFont="1" applyFill="1" applyBorder="1" applyAlignment="1" applyProtection="1">
      <alignment horizontal="center" vertical="center" wrapText="1"/>
    </xf>
    <xf numFmtId="164" fontId="22" fillId="0" borderId="67" xfId="0" applyNumberFormat="1" applyFont="1" applyFill="1" applyBorder="1" applyAlignment="1" applyProtection="1">
      <alignment vertical="center"/>
      <protection locked="0"/>
    </xf>
    <xf numFmtId="164" fontId="22" fillId="0" borderId="68" xfId="0" applyNumberFormat="1" applyFont="1" applyFill="1" applyBorder="1" applyAlignment="1" applyProtection="1">
      <alignment vertical="center"/>
      <protection locked="0"/>
    </xf>
    <xf numFmtId="164" fontId="24" fillId="0" borderId="58" xfId="0" applyNumberFormat="1" applyFont="1" applyBorder="1" applyAlignment="1" applyProtection="1">
      <alignment vertical="center" wrapText="1"/>
    </xf>
    <xf numFmtId="164" fontId="22" fillId="0" borderId="69" xfId="0" applyNumberFormat="1" applyFont="1" applyBorder="1" applyAlignment="1" applyProtection="1">
      <alignment vertical="center"/>
      <protection locked="0"/>
    </xf>
    <xf numFmtId="164" fontId="22" fillId="0" borderId="60" xfId="0" applyNumberFormat="1" applyFont="1" applyBorder="1" applyAlignment="1" applyProtection="1">
      <alignment vertical="center"/>
    </xf>
    <xf numFmtId="164" fontId="22" fillId="0" borderId="48" xfId="0" applyNumberFormat="1" applyFont="1" applyFill="1" applyBorder="1" applyAlignment="1" applyProtection="1">
      <alignment vertical="center"/>
    </xf>
    <xf numFmtId="3" fontId="40" fillId="0" borderId="37" xfId="0" applyNumberFormat="1" applyFont="1" applyBorder="1" applyAlignment="1" applyProtection="1">
      <alignment vertical="center"/>
    </xf>
    <xf numFmtId="3" fontId="40" fillId="0" borderId="9" xfId="0" applyNumberFormat="1" applyFont="1" applyBorder="1" applyAlignment="1" applyProtection="1">
      <alignment vertical="center"/>
    </xf>
    <xf numFmtId="3" fontId="40" fillId="0" borderId="36" xfId="0" applyNumberFormat="1" applyFont="1" applyBorder="1" applyAlignment="1" applyProtection="1">
      <alignment vertical="center"/>
    </xf>
    <xf numFmtId="3" fontId="41" fillId="0" borderId="36" xfId="0" applyNumberFormat="1" applyFont="1" applyBorder="1" applyAlignment="1" applyProtection="1">
      <alignment vertical="center"/>
    </xf>
    <xf numFmtId="0" fontId="40" fillId="0" borderId="0" xfId="0" applyFont="1" applyBorder="1" applyAlignment="1" applyProtection="1">
      <alignment vertical="center"/>
    </xf>
    <xf numFmtId="3" fontId="65" fillId="0" borderId="37" xfId="0" applyNumberFormat="1" applyFont="1" applyBorder="1" applyAlignment="1" applyProtection="1">
      <alignment vertical="center"/>
    </xf>
    <xf numFmtId="3" fontId="66" fillId="0" borderId="0" xfId="0" applyNumberFormat="1" applyFont="1" applyFill="1" applyBorder="1" applyAlignment="1" applyProtection="1">
      <alignment horizontal="right" vertical="center"/>
    </xf>
    <xf numFmtId="3" fontId="66" fillId="0" borderId="0" xfId="0" applyNumberFormat="1" applyFont="1" applyFill="1" applyBorder="1" applyAlignment="1" applyProtection="1">
      <alignment vertical="center"/>
    </xf>
    <xf numFmtId="0" fontId="67" fillId="0" borderId="0" xfId="0" applyFont="1" applyBorder="1" applyAlignment="1" applyProtection="1">
      <alignment vertical="center"/>
    </xf>
    <xf numFmtId="3" fontId="68" fillId="0" borderId="70" xfId="0" applyNumberFormat="1" applyFont="1" applyFill="1" applyBorder="1" applyAlignment="1" applyProtection="1">
      <alignment vertical="center"/>
    </xf>
    <xf numFmtId="3" fontId="66" fillId="0" borderId="50" xfId="0" applyNumberFormat="1" applyFont="1" applyFill="1" applyBorder="1" applyAlignment="1" applyProtection="1">
      <alignment vertical="center"/>
    </xf>
    <xf numFmtId="0" fontId="69" fillId="0" borderId="0" xfId="0" applyFont="1" applyBorder="1" applyAlignment="1" applyProtection="1">
      <alignment vertical="center"/>
    </xf>
    <xf numFmtId="3" fontId="42" fillId="0" borderId="50" xfId="0" applyNumberFormat="1" applyFont="1" applyFill="1" applyBorder="1" applyAlignment="1" applyProtection="1">
      <alignment vertical="center"/>
    </xf>
    <xf numFmtId="3" fontId="40" fillId="28" borderId="43" xfId="0" applyNumberFormat="1" applyFont="1" applyFill="1" applyBorder="1" applyAlignment="1" applyProtection="1">
      <alignment vertical="center"/>
    </xf>
    <xf numFmtId="3" fontId="41" fillId="0" borderId="0" xfId="0" applyNumberFormat="1" applyFont="1" applyBorder="1" applyAlignment="1" applyProtection="1">
      <alignment vertical="center" wrapText="1"/>
    </xf>
    <xf numFmtId="0" fontId="71" fillId="0" borderId="0" xfId="0" applyFont="1" applyBorder="1" applyAlignment="1" applyProtection="1">
      <alignment vertical="center"/>
    </xf>
    <xf numFmtId="3" fontId="56" fillId="0" borderId="0" xfId="0" applyNumberFormat="1" applyFont="1" applyBorder="1" applyAlignment="1" applyProtection="1">
      <alignment vertical="center" wrapText="1"/>
    </xf>
    <xf numFmtId="3" fontId="41" fillId="0" borderId="34" xfId="0" applyNumberFormat="1" applyFont="1" applyBorder="1" applyAlignment="1" applyProtection="1">
      <alignment vertical="center" wrapText="1"/>
    </xf>
    <xf numFmtId="3" fontId="40" fillId="0" borderId="40" xfId="0" applyNumberFormat="1" applyFont="1" applyBorder="1" applyAlignment="1" applyProtection="1">
      <alignment vertical="center"/>
    </xf>
    <xf numFmtId="3" fontId="41" fillId="0" borderId="34" xfId="0" applyNumberFormat="1" applyFont="1" applyBorder="1" applyAlignment="1" applyProtection="1">
      <alignment vertical="center"/>
    </xf>
    <xf numFmtId="3" fontId="40" fillId="0" borderId="44" xfId="0" applyNumberFormat="1" applyFont="1" applyBorder="1" applyAlignment="1" applyProtection="1">
      <alignment vertical="center"/>
    </xf>
    <xf numFmtId="3" fontId="40" fillId="0" borderId="44"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3" fontId="72" fillId="0" borderId="44" xfId="0" applyNumberFormat="1" applyFont="1" applyBorder="1" applyAlignment="1" applyProtection="1">
      <alignment vertical="center"/>
    </xf>
    <xf numFmtId="3" fontId="72" fillId="0" borderId="0" xfId="0" applyNumberFormat="1" applyFont="1" applyBorder="1" applyAlignment="1" applyProtection="1">
      <alignment vertical="center"/>
    </xf>
    <xf numFmtId="3" fontId="24" fillId="0" borderId="44" xfId="0" applyNumberFormat="1" applyFont="1" applyBorder="1" applyAlignment="1" applyProtection="1">
      <alignment vertical="center"/>
    </xf>
    <xf numFmtId="3" fontId="24" fillId="0" borderId="0" xfId="0" applyNumberFormat="1" applyFont="1" applyBorder="1" applyAlignment="1" applyProtection="1">
      <alignment vertical="center"/>
    </xf>
    <xf numFmtId="3" fontId="40" fillId="26" borderId="44" xfId="0" applyNumberFormat="1" applyFont="1" applyFill="1" applyBorder="1" applyAlignment="1" applyProtection="1">
      <alignment vertical="center"/>
    </xf>
    <xf numFmtId="3" fontId="41" fillId="26" borderId="0" xfId="0" applyNumberFormat="1" applyFont="1" applyFill="1" applyBorder="1" applyAlignment="1" applyProtection="1">
      <alignment vertical="center"/>
    </xf>
    <xf numFmtId="3" fontId="40" fillId="30" borderId="44" xfId="0" applyNumberFormat="1" applyFont="1" applyFill="1" applyBorder="1" applyAlignment="1" applyProtection="1">
      <alignment vertical="center"/>
    </xf>
    <xf numFmtId="3" fontId="57" fillId="0" borderId="0" xfId="0" applyNumberFormat="1" applyFont="1" applyFill="1" applyBorder="1" applyAlignment="1" applyProtection="1">
      <alignment vertical="center"/>
    </xf>
    <xf numFmtId="3" fontId="31" fillId="0" borderId="43" xfId="0" applyNumberFormat="1" applyFont="1" applyFill="1" applyBorder="1" applyAlignment="1" applyProtection="1">
      <alignment vertical="center"/>
    </xf>
    <xf numFmtId="3" fontId="40" fillId="0" borderId="63" xfId="0" applyNumberFormat="1" applyFont="1" applyBorder="1" applyAlignment="1" applyProtection="1">
      <alignment vertical="center"/>
    </xf>
    <xf numFmtId="3" fontId="41" fillId="0" borderId="37" xfId="0" applyNumberFormat="1" applyFont="1" applyBorder="1" applyAlignment="1" applyProtection="1">
      <alignment vertical="center"/>
    </xf>
    <xf numFmtId="1" fontId="40" fillId="0" borderId="37" xfId="0" applyNumberFormat="1" applyFont="1" applyBorder="1" applyAlignment="1" applyProtection="1">
      <alignment vertical="center"/>
    </xf>
    <xf numFmtId="3" fontId="68" fillId="0" borderId="0" xfId="0" applyNumberFormat="1" applyFont="1" applyBorder="1" applyAlignment="1" applyProtection="1">
      <alignment vertical="center"/>
    </xf>
    <xf numFmtId="0" fontId="74" fillId="0" borderId="0" xfId="0" applyFont="1" applyBorder="1" applyProtection="1"/>
    <xf numFmtId="0" fontId="40" fillId="0" borderId="0" xfId="0" applyFont="1" applyAlignment="1">
      <alignment horizontal="left"/>
    </xf>
    <xf numFmtId="0" fontId="31" fillId="26" borderId="0" xfId="0" applyFont="1" applyFill="1" applyBorder="1" applyAlignment="1">
      <alignment horizontal="left"/>
    </xf>
    <xf numFmtId="0" fontId="31" fillId="0" borderId="0" xfId="0" applyFont="1" applyBorder="1" applyAlignment="1">
      <alignment horizontal="left"/>
    </xf>
    <xf numFmtId="0" fontId="31" fillId="0" borderId="0" xfId="0" applyFont="1" applyProtection="1"/>
    <xf numFmtId="164" fontId="24" fillId="0" borderId="25" xfId="0" applyNumberFormat="1" applyFont="1" applyBorder="1" applyAlignment="1" applyProtection="1">
      <alignment vertical="center"/>
    </xf>
    <xf numFmtId="3" fontId="40" fillId="0" borderId="0" xfId="0" applyNumberFormat="1" applyFont="1" applyBorder="1" applyAlignment="1" applyProtection="1">
      <alignment horizontal="center" vertical="center"/>
    </xf>
    <xf numFmtId="3" fontId="41" fillId="0" borderId="0" xfId="0" applyNumberFormat="1" applyFont="1" applyBorder="1" applyAlignment="1" applyProtection="1">
      <alignment horizontal="center" vertical="center"/>
    </xf>
    <xf numFmtId="1" fontId="40" fillId="0" borderId="0" xfId="0" applyNumberFormat="1" applyFont="1" applyBorder="1" applyAlignment="1" applyProtection="1">
      <alignment horizontal="center" vertical="center"/>
    </xf>
    <xf numFmtId="3" fontId="31" fillId="0" borderId="0" xfId="0" applyNumberFormat="1" applyFont="1" applyBorder="1" applyAlignment="1" applyProtection="1">
      <alignment horizontal="center" vertical="center"/>
    </xf>
    <xf numFmtId="3" fontId="42" fillId="0" borderId="0" xfId="0" applyNumberFormat="1" applyFont="1" applyBorder="1" applyAlignment="1" applyProtection="1">
      <alignment horizontal="center" vertical="center"/>
    </xf>
    <xf numFmtId="1" fontId="31" fillId="0" borderId="0" xfId="0" applyNumberFormat="1" applyFont="1" applyBorder="1" applyAlignment="1" applyProtection="1">
      <alignment horizontal="center" vertical="center"/>
    </xf>
    <xf numFmtId="0" fontId="31" fillId="0" borderId="0" xfId="0" applyFont="1" applyBorder="1" applyAlignment="1" applyProtection="1">
      <alignment horizontal="center" vertical="center"/>
    </xf>
    <xf numFmtId="3" fontId="31" fillId="0" borderId="0" xfId="0" applyNumberFormat="1" applyFont="1" applyBorder="1" applyAlignment="1" applyProtection="1">
      <alignment horizontal="center" vertical="center" wrapText="1"/>
    </xf>
    <xf numFmtId="4" fontId="43" fillId="28" borderId="0" xfId="0" applyNumberFormat="1" applyFont="1" applyFill="1" applyBorder="1" applyAlignment="1" applyProtection="1">
      <alignment horizontal="center" vertical="center" wrapText="1"/>
    </xf>
    <xf numFmtId="3" fontId="26" fillId="0" borderId="0" xfId="0" applyNumberFormat="1" applyFont="1" applyBorder="1" applyAlignment="1" applyProtection="1">
      <alignment horizontal="center" vertical="center"/>
    </xf>
    <xf numFmtId="3" fontId="27" fillId="0" borderId="0" xfId="0" applyNumberFormat="1" applyFont="1" applyBorder="1" applyAlignment="1" applyProtection="1">
      <alignment horizontal="center" vertical="center"/>
    </xf>
    <xf numFmtId="164" fontId="31" fillId="0" borderId="33" xfId="0" applyNumberFormat="1" applyFont="1" applyBorder="1" applyAlignment="1" applyProtection="1">
      <alignment horizontal="center" vertical="center"/>
    </xf>
    <xf numFmtId="164" fontId="31" fillId="0" borderId="34" xfId="0" applyNumberFormat="1" applyFont="1" applyBorder="1" applyAlignment="1" applyProtection="1">
      <alignment horizontal="center" vertical="center"/>
    </xf>
    <xf numFmtId="164" fontId="31" fillId="0" borderId="41" xfId="0" applyNumberFormat="1" applyFont="1" applyFill="1" applyBorder="1" applyAlignment="1" applyProtection="1">
      <alignment horizontal="center" vertical="center"/>
    </xf>
    <xf numFmtId="164" fontId="31" fillId="0" borderId="34" xfId="0" applyNumberFormat="1" applyFont="1" applyFill="1" applyBorder="1" applyAlignment="1" applyProtection="1">
      <alignment horizontal="center" vertical="center"/>
    </xf>
    <xf numFmtId="164" fontId="31" fillId="0" borderId="17" xfId="0" applyNumberFormat="1" applyFont="1" applyBorder="1" applyAlignment="1" applyProtection="1">
      <alignment horizontal="center" vertical="center" wrapText="1"/>
    </xf>
    <xf numFmtId="164" fontId="31" fillId="0" borderId="0" xfId="0" applyNumberFormat="1" applyFont="1" applyBorder="1" applyAlignment="1" applyProtection="1">
      <alignment horizontal="center" vertical="center" wrapText="1"/>
    </xf>
    <xf numFmtId="164" fontId="31" fillId="0" borderId="14" xfId="0" applyNumberFormat="1" applyFont="1" applyBorder="1" applyAlignment="1" applyProtection="1">
      <alignment horizontal="center" vertical="center" wrapText="1"/>
    </xf>
    <xf numFmtId="0" fontId="76" fillId="0" borderId="46" xfId="0" applyNumberFormat="1" applyFont="1" applyBorder="1" applyAlignment="1" applyProtection="1">
      <alignment vertical="center"/>
    </xf>
    <xf numFmtId="0" fontId="28" fillId="0" borderId="0" xfId="0" applyFont="1" applyBorder="1" applyProtection="1"/>
    <xf numFmtId="0" fontId="26" fillId="0" borderId="0" xfId="0" applyFont="1" applyAlignment="1">
      <alignment horizontal="left"/>
    </xf>
    <xf numFmtId="0" fontId="27" fillId="26" borderId="0" xfId="0" applyFont="1" applyFill="1" applyBorder="1" applyAlignment="1">
      <alignment horizontal="left"/>
    </xf>
    <xf numFmtId="0" fontId="27" fillId="0" borderId="0" xfId="0" applyFont="1" applyBorder="1" applyAlignment="1">
      <alignment horizontal="left"/>
    </xf>
    <xf numFmtId="0" fontId="27" fillId="0" borderId="0" xfId="0" applyFont="1" applyProtection="1"/>
    <xf numFmtId="3" fontId="29" fillId="24" borderId="10" xfId="0" applyNumberFormat="1" applyFont="1" applyFill="1" applyBorder="1" applyAlignment="1" applyProtection="1">
      <alignment vertical="center" wrapText="1"/>
    </xf>
    <xf numFmtId="3" fontId="29" fillId="24" borderId="10" xfId="0" applyNumberFormat="1" applyFont="1" applyFill="1" applyBorder="1" applyAlignment="1" applyProtection="1">
      <alignment vertical="center"/>
    </xf>
    <xf numFmtId="3" fontId="29" fillId="25" borderId="46" xfId="0" applyNumberFormat="1" applyFont="1" applyFill="1" applyBorder="1" applyAlignment="1" applyProtection="1">
      <alignment vertical="center"/>
    </xf>
    <xf numFmtId="3" fontId="25" fillId="29" borderId="46" xfId="0" applyNumberFormat="1" applyFont="1" applyFill="1" applyBorder="1" applyAlignment="1" applyProtection="1">
      <alignment vertical="center"/>
    </xf>
    <xf numFmtId="164" fontId="22" fillId="29" borderId="46" xfId="0" applyNumberFormat="1" applyFont="1" applyFill="1" applyBorder="1" applyAlignment="1" applyProtection="1">
      <alignment vertical="center"/>
    </xf>
    <xf numFmtId="3" fontId="22" fillId="0" borderId="46" xfId="0" applyNumberFormat="1" applyFont="1" applyBorder="1" applyAlignment="1" applyProtection="1">
      <alignment vertical="center"/>
    </xf>
    <xf numFmtId="3" fontId="27" fillId="0" borderId="46" xfId="0" applyNumberFormat="1" applyFont="1" applyFill="1" applyBorder="1" applyAlignment="1" applyProtection="1">
      <alignment vertical="center"/>
    </xf>
    <xf numFmtId="3" fontId="50" fillId="29" borderId="46" xfId="0" applyNumberFormat="1" applyFont="1" applyFill="1" applyBorder="1" applyAlignment="1" applyProtection="1">
      <alignment vertical="center"/>
    </xf>
    <xf numFmtId="3" fontId="38" fillId="0" borderId="46" xfId="0" applyNumberFormat="1" applyFont="1" applyBorder="1" applyAlignment="1" applyProtection="1">
      <alignment vertical="center"/>
    </xf>
    <xf numFmtId="3" fontId="25" fillId="29" borderId="54" xfId="0" applyNumberFormat="1" applyFont="1" applyFill="1" applyBorder="1" applyAlignment="1" applyProtection="1">
      <alignment vertical="center"/>
    </xf>
    <xf numFmtId="3" fontId="25" fillId="29" borderId="72" xfId="0" applyNumberFormat="1" applyFont="1" applyFill="1" applyBorder="1" applyAlignment="1" applyProtection="1">
      <alignment vertical="center"/>
    </xf>
    <xf numFmtId="0" fontId="34" fillId="0" borderId="16" xfId="0" applyFont="1" applyBorder="1" applyProtection="1"/>
    <xf numFmtId="0" fontId="22" fillId="0" borderId="12" xfId="0" applyFont="1" applyBorder="1" applyProtection="1"/>
    <xf numFmtId="0" fontId="27" fillId="0" borderId="46" xfId="0" applyFont="1" applyBorder="1" applyProtection="1"/>
    <xf numFmtId="164" fontId="31" fillId="0" borderId="63" xfId="0" applyNumberFormat="1" applyFont="1" applyBorder="1" applyAlignment="1" applyProtection="1">
      <alignment horizontal="center" vertical="center" wrapText="1"/>
    </xf>
    <xf numFmtId="164" fontId="31" fillId="0" borderId="66" xfId="0" applyNumberFormat="1" applyFont="1" applyBorder="1" applyAlignment="1" applyProtection="1">
      <alignment horizontal="center" vertical="center" wrapText="1"/>
    </xf>
    <xf numFmtId="164" fontId="24" fillId="25" borderId="61" xfId="0" applyNumberFormat="1" applyFont="1" applyFill="1" applyBorder="1" applyAlignment="1" applyProtection="1">
      <alignment vertical="center"/>
    </xf>
    <xf numFmtId="164" fontId="24" fillId="25" borderId="57" xfId="0" applyNumberFormat="1" applyFont="1" applyFill="1" applyBorder="1" applyAlignment="1" applyProtection="1">
      <alignment vertical="center"/>
    </xf>
    <xf numFmtId="164" fontId="24" fillId="25" borderId="58" xfId="0" applyNumberFormat="1" applyFont="1" applyFill="1" applyBorder="1" applyAlignment="1" applyProtection="1">
      <alignment vertical="center"/>
    </xf>
    <xf numFmtId="3" fontId="22" fillId="0" borderId="50" xfId="0" applyNumberFormat="1" applyFont="1" applyFill="1" applyBorder="1" applyAlignment="1" applyProtection="1">
      <alignment vertical="center"/>
    </xf>
    <xf numFmtId="0" fontId="77" fillId="0" borderId="0" xfId="0" applyFont="1" applyFill="1" applyBorder="1" applyAlignment="1" applyProtection="1">
      <alignment vertical="center"/>
    </xf>
    <xf numFmtId="164" fontId="43" fillId="0" borderId="34" xfId="0" applyNumberFormat="1" applyFont="1" applyBorder="1" applyAlignment="1" applyProtection="1">
      <alignment vertical="center" wrapText="1"/>
    </xf>
    <xf numFmtId="164" fontId="43" fillId="0" borderId="41" xfId="0" applyNumberFormat="1" applyFont="1" applyBorder="1" applyAlignment="1" applyProtection="1">
      <alignment vertical="center" wrapText="1"/>
    </xf>
    <xf numFmtId="3" fontId="40" fillId="31" borderId="44" xfId="0" applyNumberFormat="1" applyFont="1" applyFill="1" applyBorder="1" applyAlignment="1" applyProtection="1">
      <alignment vertical="center"/>
    </xf>
    <xf numFmtId="3" fontId="41" fillId="31" borderId="0" xfId="0" applyNumberFormat="1" applyFont="1" applyFill="1" applyBorder="1" applyAlignment="1" applyProtection="1">
      <alignment vertical="center"/>
    </xf>
    <xf numFmtId="3" fontId="26" fillId="0" borderId="14" xfId="0" applyNumberFormat="1" applyFont="1" applyFill="1" applyBorder="1" applyAlignment="1" applyProtection="1">
      <alignment vertical="center"/>
    </xf>
    <xf numFmtId="3" fontId="9" fillId="0" borderId="14" xfId="0" applyNumberFormat="1" applyFont="1" applyFill="1" applyBorder="1" applyAlignment="1" applyProtection="1">
      <alignment vertical="center"/>
    </xf>
    <xf numFmtId="0" fontId="24" fillId="31" borderId="0" xfId="0" applyFont="1" applyFill="1" applyBorder="1" applyAlignment="1" applyProtection="1">
      <alignment vertical="center"/>
    </xf>
    <xf numFmtId="3" fontId="31" fillId="31" borderId="0" xfId="0" applyNumberFormat="1" applyFont="1" applyFill="1" applyBorder="1" applyAlignment="1" applyProtection="1">
      <alignment vertical="center"/>
    </xf>
    <xf numFmtId="164" fontId="22" fillId="0" borderId="51" xfId="0" applyNumberFormat="1" applyFont="1" applyFill="1" applyBorder="1" applyAlignment="1" applyProtection="1">
      <alignment vertical="center"/>
    </xf>
    <xf numFmtId="3" fontId="31" fillId="0" borderId="41" xfId="0" applyNumberFormat="1" applyFont="1" applyBorder="1" applyAlignment="1" applyProtection="1">
      <alignment horizontal="right" vertical="center"/>
    </xf>
    <xf numFmtId="3" fontId="47" fillId="0" borderId="47" xfId="0" applyNumberFormat="1" applyFont="1" applyFill="1" applyBorder="1" applyAlignment="1" applyProtection="1">
      <alignment vertical="center"/>
    </xf>
    <xf numFmtId="0" fontId="38" fillId="0" borderId="15" xfId="0" applyNumberFormat="1" applyFont="1" applyBorder="1" applyAlignment="1" applyProtection="1">
      <alignment vertical="center"/>
    </xf>
    <xf numFmtId="3" fontId="22" fillId="0" borderId="15" xfId="0" applyNumberFormat="1" applyFont="1" applyFill="1" applyBorder="1" applyAlignment="1" applyProtection="1">
      <alignment vertical="center"/>
    </xf>
    <xf numFmtId="3" fontId="38" fillId="0" borderId="15" xfId="0" applyNumberFormat="1" applyFont="1" applyFill="1" applyBorder="1" applyAlignment="1" applyProtection="1">
      <alignment vertical="center"/>
    </xf>
    <xf numFmtId="3" fontId="22" fillId="0" borderId="15" xfId="0" applyNumberFormat="1" applyFont="1" applyBorder="1" applyAlignment="1" applyProtection="1">
      <alignment vertical="center"/>
    </xf>
    <xf numFmtId="3" fontId="24" fillId="0" borderId="15" xfId="0" applyNumberFormat="1" applyFont="1" applyFill="1" applyBorder="1" applyAlignment="1" applyProtection="1">
      <alignment vertical="center"/>
    </xf>
    <xf numFmtId="3" fontId="22" fillId="0" borderId="15" xfId="61" applyNumberFormat="1" applyFont="1" applyFill="1" applyBorder="1" applyAlignment="1" applyProtection="1">
      <alignment vertical="center"/>
    </xf>
    <xf numFmtId="3" fontId="22" fillId="26" borderId="15" xfId="0" applyNumberFormat="1" applyFont="1" applyFill="1" applyBorder="1" applyAlignment="1" applyProtection="1">
      <alignment vertical="center"/>
    </xf>
    <xf numFmtId="3" fontId="38" fillId="0" borderId="15" xfId="0" applyNumberFormat="1" applyFont="1" applyBorder="1" applyAlignment="1" applyProtection="1">
      <alignment vertical="center"/>
    </xf>
    <xf numFmtId="3" fontId="22" fillId="0" borderId="53" xfId="0" applyNumberFormat="1" applyFont="1" applyBorder="1" applyAlignment="1" applyProtection="1">
      <alignment vertical="center"/>
    </xf>
    <xf numFmtId="0" fontId="38" fillId="0" borderId="47" xfId="0" applyNumberFormat="1" applyFont="1" applyBorder="1" applyAlignment="1" applyProtection="1">
      <alignment vertical="center"/>
    </xf>
    <xf numFmtId="3" fontId="27" fillId="0" borderId="54" xfId="0" applyNumberFormat="1" applyFont="1" applyBorder="1" applyAlignment="1" applyProtection="1">
      <alignment horizontal="center" vertical="center" wrapText="1"/>
    </xf>
    <xf numFmtId="3" fontId="22" fillId="0" borderId="54" xfId="0" applyNumberFormat="1" applyFont="1" applyBorder="1" applyAlignment="1" applyProtection="1">
      <alignment vertical="center"/>
    </xf>
    <xf numFmtId="3" fontId="47" fillId="0" borderId="12" xfId="0" applyNumberFormat="1" applyFont="1" applyFill="1" applyBorder="1" applyAlignment="1" applyProtection="1">
      <alignment vertical="center"/>
    </xf>
    <xf numFmtId="164" fontId="22" fillId="0" borderId="73" xfId="0" applyNumberFormat="1" applyFont="1" applyFill="1" applyBorder="1" applyAlignment="1" applyProtection="1">
      <alignment vertical="center"/>
    </xf>
    <xf numFmtId="3" fontId="45" fillId="0" borderId="74" xfId="0" applyNumberFormat="1" applyFont="1" applyBorder="1" applyAlignment="1" applyProtection="1">
      <alignment vertical="center"/>
    </xf>
    <xf numFmtId="164" fontId="22" fillId="0" borderId="53" xfId="0" applyNumberFormat="1" applyFont="1" applyFill="1" applyBorder="1" applyAlignment="1" applyProtection="1">
      <alignment vertical="center"/>
    </xf>
    <xf numFmtId="164" fontId="22" fillId="0" borderId="72" xfId="0" applyNumberFormat="1" applyFont="1" applyFill="1" applyBorder="1" applyAlignment="1" applyProtection="1">
      <alignment vertical="center"/>
    </xf>
    <xf numFmtId="3" fontId="22" fillId="0" borderId="72" xfId="0" applyNumberFormat="1" applyFont="1" applyBorder="1" applyAlignment="1" applyProtection="1">
      <alignment vertical="center"/>
    </xf>
    <xf numFmtId="3" fontId="22" fillId="0" borderId="72" xfId="0" applyNumberFormat="1" applyFont="1" applyFill="1" applyBorder="1" applyAlignment="1" applyProtection="1">
      <alignment vertical="center"/>
    </xf>
    <xf numFmtId="3" fontId="27" fillId="0" borderId="72" xfId="0" applyNumberFormat="1" applyFont="1" applyFill="1" applyBorder="1" applyAlignment="1" applyProtection="1">
      <alignment vertical="center"/>
    </xf>
    <xf numFmtId="3" fontId="22" fillId="0" borderId="54" xfId="0" applyNumberFormat="1" applyFont="1" applyFill="1" applyBorder="1" applyAlignment="1" applyProtection="1">
      <alignment vertical="center"/>
    </xf>
    <xf numFmtId="3" fontId="22" fillId="0" borderId="53" xfId="0" applyNumberFormat="1" applyFont="1" applyFill="1" applyBorder="1" applyAlignment="1" applyProtection="1">
      <alignment vertical="center"/>
    </xf>
    <xf numFmtId="164" fontId="22" fillId="0" borderId="54" xfId="0" applyNumberFormat="1" applyFont="1" applyBorder="1" applyAlignment="1" applyProtection="1">
      <alignment vertical="center"/>
    </xf>
    <xf numFmtId="164" fontId="22" fillId="0" borderId="12" xfId="0" applyNumberFormat="1" applyFont="1" applyFill="1" applyBorder="1" applyAlignment="1" applyProtection="1">
      <alignment vertical="center"/>
    </xf>
    <xf numFmtId="164" fontId="22" fillId="0" borderId="47" xfId="0" applyNumberFormat="1" applyFont="1" applyFill="1" applyBorder="1" applyAlignment="1" applyProtection="1">
      <alignment vertical="center"/>
    </xf>
    <xf numFmtId="3" fontId="22" fillId="0" borderId="12" xfId="0" applyNumberFormat="1" applyFont="1" applyFill="1" applyBorder="1" applyAlignment="1" applyProtection="1">
      <alignment vertical="center"/>
    </xf>
    <xf numFmtId="164" fontId="24" fillId="0" borderId="54" xfId="0" applyNumberFormat="1" applyFont="1" applyBorder="1" applyAlignment="1" applyProtection="1">
      <alignment vertical="center"/>
    </xf>
    <xf numFmtId="3" fontId="22" fillId="0" borderId="47" xfId="0" applyNumberFormat="1" applyFont="1" applyFill="1" applyBorder="1" applyAlignment="1" applyProtection="1">
      <alignment vertical="center"/>
    </xf>
    <xf numFmtId="3" fontId="24" fillId="0" borderId="12" xfId="0" applyNumberFormat="1" applyFont="1" applyBorder="1" applyAlignment="1" applyProtection="1">
      <alignment vertical="center"/>
    </xf>
    <xf numFmtId="3" fontId="24" fillId="0" borderId="47" xfId="0" applyNumberFormat="1" applyFont="1" applyBorder="1" applyAlignment="1" applyProtection="1">
      <alignment vertical="center"/>
    </xf>
    <xf numFmtId="3" fontId="22" fillId="0" borderId="12" xfId="0" applyNumberFormat="1" applyFont="1" applyBorder="1" applyAlignment="1" applyProtection="1">
      <alignment vertical="center"/>
    </xf>
    <xf numFmtId="3" fontId="22" fillId="0" borderId="47" xfId="0" applyNumberFormat="1" applyFont="1" applyBorder="1" applyAlignment="1" applyProtection="1">
      <alignment vertical="center"/>
    </xf>
    <xf numFmtId="0" fontId="38" fillId="0" borderId="12" xfId="0" applyNumberFormat="1" applyFont="1" applyBorder="1" applyAlignment="1" applyProtection="1">
      <alignment vertical="center"/>
    </xf>
    <xf numFmtId="164" fontId="31" fillId="0" borderId="37" xfId="0" applyNumberFormat="1" applyFont="1" applyBorder="1" applyAlignment="1" applyProtection="1">
      <alignment horizontal="center" vertical="center" wrapText="1"/>
    </xf>
    <xf numFmtId="164" fontId="26" fillId="0" borderId="46" xfId="0" applyNumberFormat="1" applyFont="1" applyBorder="1" applyAlignment="1" applyProtection="1">
      <alignment horizontal="left" vertical="center"/>
    </xf>
    <xf numFmtId="3" fontId="68" fillId="0" borderId="0" xfId="0" applyNumberFormat="1" applyFont="1" applyFill="1" applyBorder="1" applyAlignment="1" applyProtection="1">
      <alignment vertical="center"/>
    </xf>
    <xf numFmtId="0" fontId="22" fillId="0" borderId="0" xfId="0" applyFont="1" applyAlignment="1"/>
    <xf numFmtId="0" fontId="25" fillId="0" borderId="0" xfId="0" applyFont="1" applyBorder="1" applyAlignment="1"/>
    <xf numFmtId="0" fontId="30" fillId="0" borderId="0" xfId="0" applyFont="1" applyBorder="1" applyAlignment="1"/>
    <xf numFmtId="3" fontId="29" fillId="24" borderId="9" xfId="0" applyNumberFormat="1" applyFont="1" applyFill="1" applyBorder="1" applyAlignment="1" applyProtection="1">
      <alignment vertical="center"/>
    </xf>
    <xf numFmtId="0" fontId="26" fillId="0" borderId="0" xfId="0" applyFont="1" applyAlignment="1"/>
    <xf numFmtId="0" fontId="22" fillId="0" borderId="13" xfId="0" applyFont="1" applyBorder="1" applyAlignment="1"/>
    <xf numFmtId="0" fontId="34" fillId="0" borderId="15" xfId="0" applyFont="1" applyFill="1" applyBorder="1" applyAlignment="1"/>
    <xf numFmtId="0" fontId="34" fillId="0" borderId="16" xfId="0" applyFont="1" applyFill="1" applyBorder="1" applyAlignment="1"/>
    <xf numFmtId="0" fontId="34" fillId="0" borderId="16" xfId="0" applyFont="1" applyBorder="1" applyAlignment="1"/>
    <xf numFmtId="0" fontId="34" fillId="0" borderId="13" xfId="0" applyFont="1" applyBorder="1" applyAlignment="1"/>
    <xf numFmtId="0" fontId="22" fillId="0" borderId="17" xfId="0" applyFont="1" applyBorder="1" applyAlignment="1" applyProtection="1"/>
    <xf numFmtId="0" fontId="36" fillId="0" borderId="18" xfId="0" applyFont="1" applyBorder="1" applyAlignment="1"/>
    <xf numFmtId="0" fontId="22" fillId="0" borderId="0" xfId="0" applyFont="1" applyBorder="1" applyAlignment="1"/>
    <xf numFmtId="0" fontId="22" fillId="0" borderId="16" xfId="0" applyFont="1" applyFill="1" applyBorder="1" applyProtection="1"/>
    <xf numFmtId="0" fontId="22" fillId="0" borderId="46" xfId="0" applyFont="1" applyBorder="1" applyProtection="1"/>
    <xf numFmtId="0" fontId="22" fillId="0" borderId="16" xfId="0" applyFont="1" applyBorder="1" applyProtection="1"/>
    <xf numFmtId="0" fontId="38" fillId="26" borderId="15" xfId="0" applyNumberFormat="1" applyFont="1" applyFill="1" applyBorder="1" applyAlignment="1" applyProtection="1">
      <alignment vertical="center"/>
    </xf>
    <xf numFmtId="164" fontId="22" fillId="26" borderId="72" xfId="0" applyNumberFormat="1" applyFont="1" applyFill="1" applyBorder="1" applyAlignment="1" applyProtection="1">
      <alignment vertical="center"/>
    </xf>
    <xf numFmtId="0" fontId="47" fillId="26" borderId="46" xfId="0" applyNumberFormat="1" applyFont="1" applyFill="1" applyBorder="1" applyAlignment="1" applyProtection="1">
      <alignment vertical="center"/>
    </xf>
    <xf numFmtId="164" fontId="22" fillId="26" borderId="12" xfId="0" applyNumberFormat="1" applyFont="1" applyFill="1" applyBorder="1" applyAlignment="1" applyProtection="1">
      <alignment vertical="center"/>
    </xf>
    <xf numFmtId="0" fontId="24" fillId="0" borderId="0" xfId="0" applyFont="1" applyAlignment="1"/>
    <xf numFmtId="3" fontId="27" fillId="0" borderId="43" xfId="0" applyNumberFormat="1" applyFont="1" applyBorder="1" applyAlignment="1" applyProtection="1">
      <alignment horizontal="center" vertical="center"/>
    </xf>
    <xf numFmtId="1" fontId="31" fillId="28" borderId="37" xfId="0" applyNumberFormat="1" applyFont="1" applyFill="1" applyBorder="1" applyAlignment="1" applyProtection="1">
      <alignment horizontal="center" vertical="center" wrapText="1"/>
    </xf>
    <xf numFmtId="4" fontId="31" fillId="28" borderId="66" xfId="0" applyNumberFormat="1" applyFont="1" applyFill="1" applyBorder="1" applyAlignment="1" applyProtection="1">
      <alignment horizontal="center" vertical="center" wrapText="1"/>
    </xf>
    <xf numFmtId="4" fontId="31" fillId="28" borderId="37" xfId="0" applyNumberFormat="1" applyFont="1" applyFill="1" applyBorder="1" applyAlignment="1" applyProtection="1">
      <alignment horizontal="center" vertical="center" wrapText="1"/>
    </xf>
    <xf numFmtId="1" fontId="31" fillId="28" borderId="63" xfId="0" applyNumberFormat="1" applyFont="1" applyFill="1" applyBorder="1" applyAlignment="1" applyProtection="1">
      <alignment horizontal="center" vertical="center" wrapText="1"/>
    </xf>
    <xf numFmtId="1" fontId="31" fillId="28" borderId="14" xfId="0" applyNumberFormat="1" applyFont="1" applyFill="1" applyBorder="1" applyAlignment="1" applyProtection="1">
      <alignment horizontal="center" vertical="center" wrapText="1"/>
    </xf>
    <xf numFmtId="1" fontId="31" fillId="28" borderId="0" xfId="0" applyNumberFormat="1" applyFont="1" applyFill="1" applyBorder="1" applyAlignment="1" applyProtection="1">
      <alignment horizontal="center" vertical="center" wrapText="1"/>
    </xf>
    <xf numFmtId="1" fontId="31" fillId="28" borderId="17" xfId="0" applyNumberFormat="1" applyFont="1" applyFill="1" applyBorder="1" applyAlignment="1" applyProtection="1">
      <alignment horizontal="center" vertical="center" wrapText="1"/>
    </xf>
    <xf numFmtId="164" fontId="31" fillId="28" borderId="0" xfId="0" applyNumberFormat="1" applyFont="1" applyFill="1" applyBorder="1" applyAlignment="1" applyProtection="1">
      <alignment horizontal="center" vertical="center" wrapText="1"/>
    </xf>
    <xf numFmtId="164" fontId="31" fillId="28" borderId="14" xfId="0" applyNumberFormat="1" applyFont="1" applyFill="1" applyBorder="1" applyAlignment="1" applyProtection="1">
      <alignment horizontal="center" vertical="center" wrapText="1"/>
    </xf>
    <xf numFmtId="164" fontId="31" fillId="0" borderId="33" xfId="0" applyNumberFormat="1" applyFont="1" applyBorder="1" applyAlignment="1" applyProtection="1">
      <alignment horizontal="center" vertical="center" wrapText="1"/>
    </xf>
    <xf numFmtId="164" fontId="31" fillId="0" borderId="34" xfId="0" applyNumberFormat="1" applyFont="1" applyBorder="1" applyAlignment="1" applyProtection="1">
      <alignment horizontal="center" vertical="center" wrapText="1"/>
    </xf>
    <xf numFmtId="164" fontId="31" fillId="0" borderId="41" xfId="0" applyNumberFormat="1" applyFont="1" applyBorder="1" applyAlignment="1" applyProtection="1">
      <alignment horizontal="center" vertical="center" wrapText="1"/>
    </xf>
    <xf numFmtId="3" fontId="40" fillId="25" borderId="55" xfId="0" applyNumberFormat="1" applyFont="1" applyFill="1" applyBorder="1" applyAlignment="1" applyProtection="1">
      <alignment vertical="center"/>
    </xf>
    <xf numFmtId="3" fontId="40" fillId="25" borderId="62" xfId="0" applyNumberFormat="1" applyFont="1" applyFill="1" applyBorder="1" applyAlignment="1" applyProtection="1">
      <alignment vertical="center"/>
    </xf>
    <xf numFmtId="3" fontId="40" fillId="25" borderId="66" xfId="0" applyNumberFormat="1" applyFont="1" applyFill="1" applyBorder="1" applyAlignment="1" applyProtection="1">
      <alignment vertical="center"/>
    </xf>
    <xf numFmtId="3" fontId="40" fillId="25" borderId="37" xfId="0" applyNumberFormat="1" applyFont="1" applyFill="1" applyBorder="1" applyAlignment="1" applyProtection="1">
      <alignment vertical="center"/>
    </xf>
    <xf numFmtId="0" fontId="31" fillId="0" borderId="0" xfId="0" applyFont="1" applyBorder="1" applyAlignment="1" applyProtection="1">
      <alignment vertical="center" wrapText="1"/>
    </xf>
    <xf numFmtId="164" fontId="31" fillId="0" borderId="0" xfId="0" applyNumberFormat="1" applyFont="1" applyBorder="1" applyAlignment="1" applyProtection="1">
      <alignment vertical="center" wrapText="1"/>
    </xf>
    <xf numFmtId="164" fontId="31" fillId="0" borderId="37" xfId="0" applyNumberFormat="1" applyFont="1" applyBorder="1" applyAlignment="1" applyProtection="1">
      <alignment vertical="center" wrapText="1"/>
    </xf>
    <xf numFmtId="164" fontId="31" fillId="0" borderId="66" xfId="0" applyNumberFormat="1" applyFont="1" applyBorder="1" applyAlignment="1" applyProtection="1">
      <alignment vertical="center" wrapText="1"/>
    </xf>
    <xf numFmtId="164" fontId="31" fillId="0" borderId="14" xfId="0" applyNumberFormat="1" applyFont="1" applyBorder="1" applyAlignment="1" applyProtection="1">
      <alignment vertical="center" wrapText="1"/>
    </xf>
    <xf numFmtId="164" fontId="31" fillId="0" borderId="34" xfId="0" applyNumberFormat="1" applyFont="1" applyBorder="1" applyAlignment="1" applyProtection="1">
      <alignment vertical="center" wrapText="1"/>
    </xf>
    <xf numFmtId="164" fontId="31" fillId="0" borderId="41" xfId="0" applyNumberFormat="1" applyFont="1" applyBorder="1" applyAlignment="1" applyProtection="1">
      <alignment vertical="center" wrapText="1"/>
    </xf>
    <xf numFmtId="164" fontId="31" fillId="0" borderId="63" xfId="0" applyNumberFormat="1" applyFont="1" applyBorder="1" applyAlignment="1" applyProtection="1">
      <alignment vertical="center" wrapText="1"/>
    </xf>
    <xf numFmtId="164" fontId="31" fillId="0" borderId="17" xfId="0" applyNumberFormat="1" applyFont="1" applyBorder="1" applyAlignment="1" applyProtection="1">
      <alignment vertical="center" wrapText="1"/>
    </xf>
    <xf numFmtId="164" fontId="31" fillId="0" borderId="33" xfId="0" applyNumberFormat="1" applyFont="1" applyBorder="1" applyAlignment="1" applyProtection="1">
      <alignment vertical="center" wrapText="1"/>
    </xf>
    <xf numFmtId="0" fontId="31" fillId="0" borderId="0" xfId="0" applyFont="1" applyBorder="1" applyAlignment="1" applyProtection="1">
      <alignment horizontal="right" vertical="center" wrapText="1"/>
    </xf>
    <xf numFmtId="0" fontId="42" fillId="0" borderId="34" xfId="0" applyFont="1" applyBorder="1" applyAlignment="1" applyProtection="1">
      <alignment vertical="center"/>
    </xf>
    <xf numFmtId="164" fontId="24" fillId="0" borderId="50" xfId="0" applyNumberFormat="1" applyFont="1" applyBorder="1" applyAlignment="1" applyProtection="1">
      <alignment vertical="center" wrapText="1"/>
    </xf>
    <xf numFmtId="164" fontId="24" fillId="0" borderId="0" xfId="0" applyNumberFormat="1" applyFont="1" applyBorder="1" applyAlignment="1" applyProtection="1">
      <alignment vertical="center" wrapText="1"/>
    </xf>
    <xf numFmtId="164" fontId="24" fillId="0" borderId="75" xfId="0" applyNumberFormat="1" applyFont="1" applyBorder="1" applyAlignment="1" applyProtection="1">
      <alignment vertical="center" wrapText="1"/>
    </xf>
    <xf numFmtId="164" fontId="43" fillId="0" borderId="0" xfId="0" applyNumberFormat="1" applyFont="1" applyBorder="1" applyAlignment="1" applyProtection="1">
      <alignment vertical="center" wrapText="1"/>
    </xf>
    <xf numFmtId="3" fontId="22" fillId="0" borderId="11" xfId="0" applyNumberFormat="1" applyFont="1" applyFill="1" applyBorder="1" applyAlignment="1" applyProtection="1">
      <alignment vertical="center"/>
    </xf>
    <xf numFmtId="3" fontId="29" fillId="24" borderId="36" xfId="0" applyNumberFormat="1" applyFont="1" applyFill="1" applyBorder="1" applyAlignment="1" applyProtection="1">
      <alignment vertical="center"/>
    </xf>
    <xf numFmtId="3" fontId="24" fillId="0" borderId="0" xfId="0" applyNumberFormat="1" applyFont="1" applyFill="1" applyBorder="1" applyAlignment="1" applyProtection="1">
      <alignment vertical="center"/>
    </xf>
    <xf numFmtId="3" fontId="45" fillId="31" borderId="14" xfId="0" applyNumberFormat="1" applyFont="1" applyFill="1" applyBorder="1" applyAlignment="1" applyProtection="1">
      <alignment vertical="center"/>
    </xf>
    <xf numFmtId="164" fontId="27" fillId="0" borderId="36" xfId="0" applyNumberFormat="1" applyFont="1" applyBorder="1" applyAlignment="1" applyProtection="1">
      <alignment vertical="center"/>
    </xf>
    <xf numFmtId="164" fontId="24" fillId="0" borderId="36" xfId="0" applyNumberFormat="1" applyFont="1" applyBorder="1" applyAlignment="1" applyProtection="1">
      <alignment vertical="center" wrapText="1"/>
    </xf>
    <xf numFmtId="164" fontId="24" fillId="0" borderId="43" xfId="0" applyNumberFormat="1" applyFont="1" applyBorder="1" applyAlignment="1" applyProtection="1">
      <alignment vertical="center" wrapText="1"/>
    </xf>
    <xf numFmtId="3" fontId="45" fillId="0" borderId="0" xfId="0" applyNumberFormat="1" applyFont="1" applyBorder="1" applyAlignment="1" applyProtection="1">
      <alignment vertical="center"/>
    </xf>
    <xf numFmtId="164" fontId="24" fillId="0" borderId="70" xfId="0" applyNumberFormat="1" applyFont="1" applyBorder="1" applyAlignment="1" applyProtection="1">
      <alignment vertical="center" wrapText="1"/>
    </xf>
    <xf numFmtId="164" fontId="24" fillId="0" borderId="44" xfId="0" applyNumberFormat="1" applyFont="1" applyBorder="1" applyAlignment="1" applyProtection="1">
      <alignment vertical="center" wrapText="1"/>
    </xf>
    <xf numFmtId="164" fontId="24" fillId="0" borderId="76" xfId="0" applyNumberFormat="1" applyFont="1" applyBorder="1" applyAlignment="1" applyProtection="1">
      <alignment vertical="center" wrapText="1"/>
    </xf>
    <xf numFmtId="0" fontId="0" fillId="0" borderId="9" xfId="0" applyBorder="1" applyAlignment="1" applyProtection="1">
      <alignment vertical="center"/>
    </xf>
    <xf numFmtId="0" fontId="0" fillId="0" borderId="36" xfId="0" applyBorder="1" applyAlignment="1" applyProtection="1">
      <alignment vertical="center"/>
    </xf>
    <xf numFmtId="164" fontId="0" fillId="0" borderId="36" xfId="0" applyNumberFormat="1" applyBorder="1" applyAlignment="1" applyProtection="1">
      <alignment vertical="center"/>
    </xf>
    <xf numFmtId="164" fontId="43" fillId="0" borderId="17" xfId="0" applyNumberFormat="1" applyFont="1" applyBorder="1" applyAlignment="1" applyProtection="1">
      <alignment vertical="center" wrapText="1"/>
    </xf>
    <xf numFmtId="164" fontId="43" fillId="0" borderId="14" xfId="0" applyNumberFormat="1" applyFont="1" applyBorder="1" applyAlignment="1" applyProtection="1">
      <alignment vertical="center" wrapText="1"/>
    </xf>
    <xf numFmtId="164" fontId="43" fillId="28" borderId="17" xfId="0" applyNumberFormat="1" applyFont="1" applyFill="1" applyBorder="1" applyAlignment="1" applyProtection="1">
      <alignment horizontal="center" vertical="center" wrapText="1"/>
    </xf>
    <xf numFmtId="164" fontId="43" fillId="28" borderId="33" xfId="0" applyNumberFormat="1" applyFont="1" applyFill="1" applyBorder="1" applyAlignment="1" applyProtection="1">
      <alignment horizontal="center" vertical="center" wrapText="1"/>
    </xf>
    <xf numFmtId="164" fontId="43" fillId="28" borderId="41" xfId="0" applyNumberFormat="1" applyFont="1" applyFill="1" applyBorder="1" applyAlignment="1" applyProtection="1">
      <alignment horizontal="center" vertical="center" wrapText="1"/>
    </xf>
    <xf numFmtId="164" fontId="43" fillId="28" borderId="34" xfId="0" applyNumberFormat="1" applyFont="1" applyFill="1" applyBorder="1" applyAlignment="1" applyProtection="1">
      <alignment horizontal="center" vertical="center" wrapText="1"/>
    </xf>
    <xf numFmtId="164" fontId="43" fillId="0" borderId="63" xfId="0" applyNumberFormat="1" applyFont="1" applyBorder="1" applyAlignment="1" applyProtection="1">
      <alignment vertical="center" wrapText="1"/>
    </xf>
    <xf numFmtId="164" fontId="43" fillId="0" borderId="66" xfId="0" applyNumberFormat="1" applyFont="1" applyBorder="1" applyAlignment="1" applyProtection="1">
      <alignment vertical="center" wrapText="1"/>
    </xf>
    <xf numFmtId="164" fontId="43" fillId="0" borderId="37" xfId="0" applyNumberFormat="1" applyFont="1" applyBorder="1" applyAlignment="1" applyProtection="1">
      <alignment vertical="center" wrapText="1"/>
    </xf>
    <xf numFmtId="164" fontId="43" fillId="25" borderId="33" xfId="0" applyNumberFormat="1" applyFont="1" applyFill="1" applyBorder="1" applyAlignment="1" applyProtection="1">
      <alignment vertical="center" wrapText="1"/>
    </xf>
    <xf numFmtId="164" fontId="43" fillId="25" borderId="41" xfId="0" applyNumberFormat="1" applyFont="1" applyFill="1" applyBorder="1" applyAlignment="1" applyProtection="1">
      <alignment vertical="center" wrapText="1"/>
    </xf>
    <xf numFmtId="164" fontId="43" fillId="25" borderId="34" xfId="0" applyNumberFormat="1" applyFont="1" applyFill="1" applyBorder="1" applyAlignment="1" applyProtection="1">
      <alignment vertical="center" wrapText="1"/>
    </xf>
    <xf numFmtId="164" fontId="43" fillId="0" borderId="33" xfId="0" applyNumberFormat="1" applyFont="1" applyBorder="1" applyAlignment="1" applyProtection="1">
      <alignment vertical="center" wrapText="1"/>
    </xf>
    <xf numFmtId="164" fontId="31" fillId="0" borderId="41" xfId="0" applyNumberFormat="1" applyFont="1" applyBorder="1" applyAlignment="1" applyProtection="1">
      <alignment horizontal="center" vertical="center"/>
    </xf>
    <xf numFmtId="0" fontId="31" fillId="0" borderId="33" xfId="0" applyFont="1" applyBorder="1" applyAlignment="1" applyProtection="1">
      <alignment vertical="center" wrapText="1"/>
    </xf>
    <xf numFmtId="0" fontId="31" fillId="0" borderId="41" xfId="0" applyFont="1" applyBorder="1" applyAlignment="1" applyProtection="1">
      <alignment vertical="center" wrapText="1"/>
    </xf>
    <xf numFmtId="0" fontId="31" fillId="0" borderId="34" xfId="0" applyFont="1" applyBorder="1" applyAlignment="1" applyProtection="1">
      <alignment vertical="center" wrapText="1"/>
    </xf>
    <xf numFmtId="164" fontId="22" fillId="0" borderId="77" xfId="0" applyNumberFormat="1" applyFont="1" applyBorder="1" applyAlignment="1" applyProtection="1">
      <alignment vertical="center"/>
      <protection locked="0"/>
    </xf>
    <xf numFmtId="164" fontId="24" fillId="25" borderId="42" xfId="0" applyNumberFormat="1" applyFont="1" applyFill="1" applyBorder="1" applyAlignment="1" applyProtection="1">
      <alignment vertical="center"/>
    </xf>
    <xf numFmtId="164" fontId="24" fillId="0" borderId="59" xfId="0" applyNumberFormat="1" applyFont="1" applyFill="1" applyBorder="1" applyAlignment="1" applyProtection="1">
      <alignment vertical="center"/>
    </xf>
    <xf numFmtId="164" fontId="24" fillId="0" borderId="60" xfId="0" applyNumberFormat="1" applyFont="1" applyFill="1" applyBorder="1" applyAlignment="1" applyProtection="1">
      <alignment vertical="center"/>
    </xf>
    <xf numFmtId="164" fontId="24" fillId="0" borderId="49" xfId="0" applyNumberFormat="1" applyFont="1" applyFill="1" applyBorder="1" applyAlignment="1" applyProtection="1">
      <alignment vertical="center"/>
    </xf>
    <xf numFmtId="164" fontId="22" fillId="0" borderId="78" xfId="0" applyNumberFormat="1" applyFont="1" applyBorder="1" applyAlignment="1" applyProtection="1">
      <alignment vertical="center"/>
      <protection locked="0"/>
    </xf>
    <xf numFmtId="164" fontId="22" fillId="0" borderId="79" xfId="0" applyNumberFormat="1" applyFont="1" applyBorder="1" applyAlignment="1" applyProtection="1">
      <alignment vertical="center"/>
      <protection locked="0"/>
    </xf>
    <xf numFmtId="164" fontId="22" fillId="0" borderId="80" xfId="0" applyNumberFormat="1" applyFont="1" applyBorder="1" applyAlignment="1" applyProtection="1">
      <alignment vertical="center"/>
      <protection locked="0"/>
    </xf>
    <xf numFmtId="0" fontId="22" fillId="0" borderId="51" xfId="0" applyNumberFormat="1" applyFont="1" applyBorder="1" applyAlignment="1" applyProtection="1">
      <alignment vertical="center"/>
    </xf>
    <xf numFmtId="0" fontId="51" fillId="0" borderId="0" xfId="0" applyFont="1" applyFill="1" applyBorder="1" applyAlignment="1" applyProtection="1">
      <alignment vertical="center"/>
    </xf>
    <xf numFmtId="3" fontId="31" fillId="0" borderId="9" xfId="0" applyNumberFormat="1" applyFont="1" applyBorder="1" applyAlignment="1" applyProtection="1">
      <alignment vertical="center"/>
    </xf>
    <xf numFmtId="3" fontId="31" fillId="0" borderId="36" xfId="0" applyNumberFormat="1" applyFont="1" applyBorder="1" applyAlignment="1" applyProtection="1">
      <alignment vertical="center"/>
    </xf>
    <xf numFmtId="3" fontId="42" fillId="0" borderId="36" xfId="0" applyNumberFormat="1" applyFont="1" applyBorder="1" applyAlignment="1" applyProtection="1">
      <alignment vertical="center"/>
    </xf>
    <xf numFmtId="3" fontId="31" fillId="0" borderId="36" xfId="0" applyNumberFormat="1" applyFont="1" applyFill="1" applyBorder="1" applyAlignment="1" applyProtection="1">
      <alignment vertical="center"/>
    </xf>
    <xf numFmtId="0" fontId="31" fillId="28" borderId="42" xfId="0" applyNumberFormat="1" applyFont="1" applyFill="1" applyBorder="1" applyAlignment="1" applyProtection="1">
      <alignment vertical="center"/>
    </xf>
    <xf numFmtId="3" fontId="31" fillId="28" borderId="42" xfId="0" applyNumberFormat="1" applyFont="1" applyFill="1" applyBorder="1" applyAlignment="1" applyProtection="1">
      <alignment vertical="center"/>
    </xf>
    <xf numFmtId="3" fontId="31" fillId="28" borderId="43" xfId="0" applyNumberFormat="1" applyFont="1" applyFill="1" applyBorder="1" applyAlignment="1" applyProtection="1">
      <alignment vertical="center"/>
    </xf>
    <xf numFmtId="0" fontId="33" fillId="0" borderId="0" xfId="0" applyFont="1" applyBorder="1" applyAlignment="1">
      <alignment wrapText="1" shrinkToFit="1"/>
    </xf>
    <xf numFmtId="0" fontId="38" fillId="27" borderId="81" xfId="0" applyFont="1" applyFill="1" applyBorder="1"/>
    <xf numFmtId="0" fontId="38" fillId="27" borderId="82" xfId="0" applyFont="1" applyFill="1" applyBorder="1"/>
    <xf numFmtId="0" fontId="22" fillId="27" borderId="83" xfId="0" applyFont="1" applyFill="1" applyBorder="1"/>
    <xf numFmtId="0" fontId="24" fillId="27" borderId="84" xfId="0" applyFont="1" applyFill="1" applyBorder="1"/>
    <xf numFmtId="0" fontId="39" fillId="27" borderId="82" xfId="0" applyFont="1" applyFill="1" applyBorder="1"/>
    <xf numFmtId="0" fontId="24" fillId="27" borderId="83" xfId="0" applyFont="1" applyFill="1" applyBorder="1"/>
    <xf numFmtId="0" fontId="22" fillId="27" borderId="81" xfId="0" applyFont="1" applyFill="1" applyBorder="1"/>
    <xf numFmtId="0" fontId="30" fillId="26" borderId="0" xfId="0" applyFont="1" applyFill="1" applyBorder="1"/>
    <xf numFmtId="0" fontId="22" fillId="0" borderId="0" xfId="0" applyFont="1" applyBorder="1" applyAlignment="1">
      <alignment horizontal="left"/>
    </xf>
    <xf numFmtId="0" fontId="22" fillId="0" borderId="0" xfId="0" applyFont="1" applyBorder="1" applyProtection="1"/>
    <xf numFmtId="3" fontId="29" fillId="24" borderId="46" xfId="0" applyNumberFormat="1" applyFont="1" applyFill="1" applyBorder="1" applyAlignment="1" applyProtection="1">
      <alignment vertical="center" wrapText="1"/>
    </xf>
    <xf numFmtId="3" fontId="29" fillId="25" borderId="16" xfId="0" applyNumberFormat="1" applyFont="1" applyFill="1" applyBorder="1" applyAlignment="1" applyProtection="1">
      <alignment vertical="center"/>
    </xf>
    <xf numFmtId="3" fontId="29" fillId="24" borderId="51" xfId="0" applyNumberFormat="1" applyFont="1" applyFill="1" applyBorder="1" applyAlignment="1" applyProtection="1">
      <alignment vertical="center" wrapText="1"/>
    </xf>
    <xf numFmtId="0" fontId="83" fillId="0" borderId="0" xfId="0" applyFont="1" applyProtection="1">
      <protection locked="0"/>
    </xf>
    <xf numFmtId="0" fontId="22" fillId="0" borderId="0" xfId="0" applyFont="1" applyProtection="1">
      <protection locked="0"/>
    </xf>
    <xf numFmtId="0" fontId="22" fillId="0" borderId="0" xfId="0" applyFont="1" applyBorder="1" applyProtection="1">
      <protection locked="0"/>
    </xf>
    <xf numFmtId="3" fontId="22" fillId="26" borderId="12" xfId="0" applyNumberFormat="1" applyFont="1" applyFill="1" applyBorder="1" applyAlignment="1" applyProtection="1">
      <alignment vertical="center"/>
    </xf>
    <xf numFmtId="3" fontId="24" fillId="0" borderId="46" xfId="0" applyNumberFormat="1" applyFont="1" applyBorder="1" applyAlignment="1" applyProtection="1">
      <alignment vertical="center"/>
    </xf>
    <xf numFmtId="3" fontId="22" fillId="26" borderId="72" xfId="0" applyNumberFormat="1" applyFont="1" applyFill="1" applyBorder="1" applyAlignment="1" applyProtection="1">
      <alignment vertical="center"/>
    </xf>
    <xf numFmtId="3" fontId="22" fillId="26" borderId="53" xfId="0" applyNumberFormat="1" applyFont="1" applyFill="1" applyBorder="1" applyAlignment="1" applyProtection="1">
      <alignment vertical="center"/>
    </xf>
    <xf numFmtId="3" fontId="22" fillId="26" borderId="47" xfId="0" applyNumberFormat="1" applyFont="1" applyFill="1" applyBorder="1" applyAlignment="1" applyProtection="1">
      <alignment vertical="center"/>
    </xf>
    <xf numFmtId="3" fontId="24" fillId="26" borderId="14" xfId="0" applyNumberFormat="1" applyFont="1" applyFill="1" applyBorder="1" applyAlignment="1" applyProtection="1">
      <alignment vertical="center"/>
    </xf>
    <xf numFmtId="164" fontId="24" fillId="26" borderId="49" xfId="0" applyNumberFormat="1" applyFont="1" applyFill="1" applyBorder="1" applyAlignment="1" applyProtection="1">
      <alignment vertical="center"/>
    </xf>
    <xf numFmtId="164" fontId="24" fillId="26" borderId="15" xfId="0" applyNumberFormat="1" applyFont="1" applyFill="1" applyBorder="1" applyAlignment="1" applyProtection="1">
      <alignment vertical="center"/>
    </xf>
    <xf numFmtId="0" fontId="24" fillId="26" borderId="0" xfId="0" applyFont="1" applyFill="1" applyBorder="1" applyAlignment="1" applyProtection="1">
      <alignment vertical="center"/>
    </xf>
    <xf numFmtId="3" fontId="25" fillId="29" borderId="12" xfId="0" applyNumberFormat="1" applyFont="1" applyFill="1" applyBorder="1" applyAlignment="1" applyProtection="1">
      <alignment vertical="center"/>
    </xf>
    <xf numFmtId="3" fontId="50" fillId="29" borderId="72" xfId="0" applyNumberFormat="1" applyFont="1" applyFill="1" applyBorder="1" applyAlignment="1" applyProtection="1">
      <alignment vertical="center"/>
    </xf>
    <xf numFmtId="3" fontId="50" fillId="29" borderId="12" xfId="0" applyNumberFormat="1" applyFont="1" applyFill="1" applyBorder="1" applyAlignment="1" applyProtection="1">
      <alignment vertical="center"/>
    </xf>
    <xf numFmtId="164" fontId="22" fillId="0" borderId="45" xfId="0" applyNumberFormat="1" applyFont="1" applyFill="1" applyBorder="1" applyAlignment="1" applyProtection="1">
      <alignment vertical="center"/>
      <protection locked="0"/>
    </xf>
    <xf numFmtId="3" fontId="52" fillId="0" borderId="0" xfId="0" applyNumberFormat="1" applyFont="1" applyBorder="1" applyAlignment="1" applyProtection="1">
      <alignment horizontal="left" vertical="center"/>
    </xf>
    <xf numFmtId="3" fontId="52" fillId="0" borderId="0" xfId="0" applyNumberFormat="1" applyFont="1" applyBorder="1" applyAlignment="1" applyProtection="1">
      <alignment horizontal="right" vertical="center"/>
    </xf>
    <xf numFmtId="3" fontId="86" fillId="0" borderId="36" xfId="0" applyNumberFormat="1" applyFont="1" applyFill="1" applyBorder="1" applyAlignment="1" applyProtection="1">
      <alignment vertical="center"/>
    </xf>
    <xf numFmtId="3" fontId="38" fillId="0" borderId="0" xfId="0" applyNumberFormat="1" applyFont="1" applyBorder="1" applyAlignment="1" applyProtection="1">
      <alignment vertical="center"/>
    </xf>
    <xf numFmtId="3" fontId="22" fillId="0" borderId="85" xfId="0" applyNumberFormat="1" applyFont="1" applyFill="1" applyBorder="1" applyAlignment="1" applyProtection="1">
      <alignment vertical="center"/>
    </xf>
    <xf numFmtId="3" fontId="22" fillId="0" borderId="16" xfId="0" applyNumberFormat="1" applyFont="1" applyFill="1" applyBorder="1" applyAlignment="1" applyProtection="1">
      <alignment vertical="center"/>
    </xf>
    <xf numFmtId="3" fontId="22" fillId="0" borderId="14" xfId="0" applyNumberFormat="1" applyFont="1" applyBorder="1" applyAlignment="1" applyProtection="1">
      <alignment vertical="center"/>
    </xf>
    <xf numFmtId="3" fontId="29" fillId="25" borderId="9" xfId="0" applyNumberFormat="1" applyFont="1" applyFill="1" applyBorder="1" applyAlignment="1" applyProtection="1">
      <alignment vertical="center"/>
    </xf>
    <xf numFmtId="0" fontId="38" fillId="0" borderId="51" xfId="0" applyNumberFormat="1" applyFont="1" applyBorder="1" applyAlignment="1" applyProtection="1">
      <alignment vertical="center"/>
      <protection locked="0"/>
    </xf>
    <xf numFmtId="0" fontId="22" fillId="0" borderId="0" xfId="0" applyFont="1" applyFill="1" applyBorder="1" applyAlignment="1">
      <alignment horizontal="left"/>
    </xf>
    <xf numFmtId="3" fontId="45" fillId="0" borderId="14" xfId="0" applyNumberFormat="1" applyFont="1" applyFill="1" applyBorder="1" applyAlignment="1" applyProtection="1">
      <alignment vertical="center"/>
    </xf>
    <xf numFmtId="164" fontId="24" fillId="0" borderId="0" xfId="0" applyNumberFormat="1" applyFont="1" applyFill="1" applyBorder="1" applyAlignment="1" applyProtection="1">
      <alignment vertical="center" wrapText="1"/>
    </xf>
    <xf numFmtId="164" fontId="24" fillId="0" borderId="54" xfId="0" applyNumberFormat="1" applyFont="1" applyFill="1" applyBorder="1" applyAlignment="1" applyProtection="1">
      <alignment vertical="center" wrapText="1"/>
    </xf>
    <xf numFmtId="164" fontId="22" fillId="26" borderId="46" xfId="0" applyNumberFormat="1" applyFont="1" applyFill="1" applyBorder="1" applyAlignment="1" applyProtection="1">
      <alignment vertical="center"/>
      <protection locked="0"/>
    </xf>
    <xf numFmtId="3" fontId="38" fillId="26" borderId="46" xfId="0" applyNumberFormat="1" applyFont="1" applyFill="1" applyBorder="1" applyAlignment="1" applyProtection="1">
      <alignment vertical="center"/>
      <protection locked="0"/>
    </xf>
    <xf numFmtId="3" fontId="38" fillId="0" borderId="72" xfId="0" applyNumberFormat="1" applyFont="1" applyFill="1" applyBorder="1" applyAlignment="1" applyProtection="1">
      <alignment vertical="center"/>
      <protection locked="0"/>
    </xf>
    <xf numFmtId="164" fontId="38" fillId="0" borderId="72" xfId="0" applyNumberFormat="1" applyFont="1" applyFill="1" applyBorder="1" applyAlignment="1" applyProtection="1">
      <alignment vertical="center"/>
      <protection locked="0"/>
    </xf>
    <xf numFmtId="3" fontId="38" fillId="0" borderId="46" xfId="0" applyNumberFormat="1" applyFont="1" applyFill="1" applyBorder="1" applyAlignment="1" applyProtection="1">
      <alignment vertical="center"/>
      <protection locked="0"/>
    </xf>
    <xf numFmtId="3" fontId="38" fillId="0" borderId="54" xfId="0" applyNumberFormat="1" applyFont="1" applyFill="1" applyBorder="1" applyAlignment="1" applyProtection="1">
      <alignment vertical="center"/>
      <protection locked="0"/>
    </xf>
    <xf numFmtId="3" fontId="38" fillId="0" borderId="0" xfId="0" applyNumberFormat="1" applyFont="1" applyFill="1" applyBorder="1" applyAlignment="1" applyProtection="1">
      <alignment vertical="center"/>
      <protection locked="0"/>
    </xf>
    <xf numFmtId="3" fontId="38" fillId="0" borderId="46" xfId="0" applyNumberFormat="1" applyFont="1" applyBorder="1" applyAlignment="1" applyProtection="1">
      <alignment vertical="center"/>
      <protection locked="0"/>
    </xf>
    <xf numFmtId="3" fontId="38" fillId="0" borderId="72" xfId="0" applyNumberFormat="1" applyFont="1" applyBorder="1" applyAlignment="1" applyProtection="1">
      <alignment vertical="center"/>
      <protection locked="0"/>
    </xf>
    <xf numFmtId="3" fontId="54" fillId="29" borderId="46" xfId="0" applyNumberFormat="1" applyFont="1" applyFill="1" applyBorder="1" applyAlignment="1" applyProtection="1">
      <alignment vertical="center"/>
      <protection locked="0"/>
    </xf>
    <xf numFmtId="0" fontId="35" fillId="0" borderId="0" xfId="0" applyFont="1" applyAlignment="1">
      <alignment wrapText="1"/>
    </xf>
    <xf numFmtId="0" fontId="1" fillId="0" borderId="0" xfId="0" applyFont="1" applyBorder="1" applyAlignment="1" applyProtection="1">
      <alignment vertical="center"/>
    </xf>
    <xf numFmtId="164" fontId="24" fillId="25" borderId="69" xfId="0" applyNumberFormat="1" applyFont="1" applyFill="1" applyBorder="1" applyAlignment="1" applyProtection="1">
      <alignment vertical="center"/>
    </xf>
    <xf numFmtId="164" fontId="24" fillId="25" borderId="77" xfId="0" applyNumberFormat="1" applyFont="1" applyFill="1" applyBorder="1" applyAlignment="1" applyProtection="1">
      <alignment vertical="center"/>
    </xf>
    <xf numFmtId="3" fontId="29" fillId="24" borderId="43" xfId="0" applyNumberFormat="1" applyFont="1" applyFill="1" applyBorder="1" applyAlignment="1" applyProtection="1">
      <alignment vertical="center"/>
    </xf>
    <xf numFmtId="3" fontId="29" fillId="25" borderId="15" xfId="0" applyNumberFormat="1" applyFont="1" applyFill="1" applyBorder="1" applyAlignment="1" applyProtection="1">
      <alignment vertical="center"/>
    </xf>
    <xf numFmtId="0" fontId="47" fillId="0" borderId="15" xfId="0" applyNumberFormat="1" applyFont="1" applyBorder="1" applyAlignment="1" applyProtection="1">
      <alignment vertical="center"/>
    </xf>
    <xf numFmtId="3" fontId="25" fillId="29" borderId="15" xfId="0" applyNumberFormat="1" applyFont="1" applyFill="1" applyBorder="1" applyAlignment="1" applyProtection="1">
      <alignment vertical="center" wrapText="1"/>
    </xf>
    <xf numFmtId="164" fontId="22" fillId="0" borderId="86" xfId="0" applyNumberFormat="1" applyFont="1" applyFill="1" applyBorder="1" applyAlignment="1" applyProtection="1">
      <alignment vertical="center"/>
    </xf>
    <xf numFmtId="0" fontId="9" fillId="0" borderId="87" xfId="0" applyFont="1" applyFill="1" applyBorder="1" applyAlignment="1">
      <alignment horizontal="left"/>
    </xf>
    <xf numFmtId="0" fontId="9" fillId="0" borderId="88" xfId="0" applyFont="1" applyFill="1" applyBorder="1" applyAlignment="1">
      <alignment horizontal="left"/>
    </xf>
    <xf numFmtId="164" fontId="25" fillId="29" borderId="49" xfId="0" applyNumberFormat="1" applyFont="1" applyFill="1" applyBorder="1" applyAlignment="1" applyProtection="1">
      <alignment vertical="center"/>
    </xf>
    <xf numFmtId="164" fontId="38" fillId="0" borderId="46" xfId="0" applyNumberFormat="1" applyFont="1" applyFill="1" applyBorder="1" applyAlignment="1" applyProtection="1">
      <alignment vertical="center"/>
      <protection locked="0"/>
    </xf>
    <xf numFmtId="3" fontId="38" fillId="0" borderId="15" xfId="0" applyNumberFormat="1" applyFont="1" applyFill="1" applyBorder="1" applyAlignment="1" applyProtection="1">
      <alignment vertical="center"/>
      <protection locked="0"/>
    </xf>
    <xf numFmtId="3" fontId="38" fillId="26" borderId="15" xfId="0" applyNumberFormat="1" applyFont="1" applyFill="1" applyBorder="1" applyAlignment="1" applyProtection="1">
      <alignment vertical="center"/>
      <protection locked="0"/>
    </xf>
    <xf numFmtId="3" fontId="38" fillId="0" borderId="14" xfId="0" applyNumberFormat="1" applyFont="1" applyFill="1" applyBorder="1" applyAlignment="1" applyProtection="1">
      <alignment vertical="center"/>
      <protection locked="0"/>
    </xf>
    <xf numFmtId="3" fontId="38" fillId="0" borderId="53" xfId="0" applyNumberFormat="1" applyFont="1" applyBorder="1" applyAlignment="1" applyProtection="1">
      <alignment vertical="center"/>
      <protection locked="0"/>
    </xf>
    <xf numFmtId="3" fontId="38" fillId="0" borderId="53" xfId="0" applyNumberFormat="1" applyFont="1" applyFill="1" applyBorder="1" applyAlignment="1" applyProtection="1">
      <alignment vertical="center"/>
      <protection locked="0"/>
    </xf>
    <xf numFmtId="3" fontId="38" fillId="0" borderId="15" xfId="0" applyNumberFormat="1" applyFont="1" applyBorder="1" applyAlignment="1" applyProtection="1">
      <alignment vertical="center"/>
      <protection locked="0"/>
    </xf>
    <xf numFmtId="0" fontId="22" fillId="0" borderId="12" xfId="0" applyFont="1" applyFill="1" applyBorder="1" applyProtection="1">
      <protection locked="0"/>
    </xf>
    <xf numFmtId="0" fontId="22" fillId="0" borderId="89" xfId="0" applyFont="1" applyBorder="1" applyProtection="1"/>
    <xf numFmtId="0" fontId="27" fillId="0" borderId="73" xfId="0" applyFont="1" applyBorder="1" applyProtection="1">
      <protection locked="0"/>
    </xf>
    <xf numFmtId="0" fontId="40" fillId="0" borderId="0" xfId="0" applyFont="1"/>
    <xf numFmtId="0" fontId="31" fillId="0" borderId="10" xfId="0" applyFont="1" applyBorder="1" applyProtection="1">
      <protection locked="0"/>
    </xf>
    <xf numFmtId="0" fontId="31" fillId="0" borderId="89" xfId="0" applyFont="1" applyBorder="1" applyProtection="1">
      <protection locked="0"/>
    </xf>
    <xf numFmtId="0" fontId="31" fillId="0" borderId="46" xfId="0" applyFont="1" applyBorder="1" applyProtection="1">
      <protection locked="0"/>
    </xf>
    <xf numFmtId="0" fontId="31" fillId="0" borderId="89" xfId="0" applyFont="1" applyBorder="1" applyProtection="1"/>
    <xf numFmtId="0" fontId="31" fillId="0" borderId="46" xfId="0" applyFont="1" applyFill="1" applyBorder="1" applyProtection="1">
      <protection locked="0"/>
    </xf>
    <xf numFmtId="0" fontId="31" fillId="0" borderId="46" xfId="0" applyFont="1" applyBorder="1" applyProtection="1"/>
    <xf numFmtId="0" fontId="27" fillId="0" borderId="14" xfId="0" applyFont="1" applyBorder="1"/>
    <xf numFmtId="0" fontId="27" fillId="0" borderId="12" xfId="0" applyFont="1" applyBorder="1" applyProtection="1">
      <protection locked="0"/>
    </xf>
    <xf numFmtId="0" fontId="27" fillId="0" borderId="35" xfId="0" applyFont="1" applyBorder="1" applyProtection="1">
      <protection locked="0"/>
    </xf>
    <xf numFmtId="0" fontId="27" fillId="0" borderId="18" xfId="0" applyFont="1" applyBorder="1" applyProtection="1">
      <protection locked="0"/>
    </xf>
    <xf numFmtId="0" fontId="27" fillId="0" borderId="12" xfId="0" applyFont="1" applyBorder="1" applyProtection="1"/>
    <xf numFmtId="3" fontId="82" fillId="0" borderId="15" xfId="0" applyNumberFormat="1" applyFont="1" applyFill="1" applyBorder="1" applyAlignment="1" applyProtection="1">
      <alignment horizontal="left" vertical="center" wrapText="1"/>
    </xf>
    <xf numFmtId="3" fontId="82" fillId="26" borderId="15" xfId="0" applyNumberFormat="1" applyFont="1" applyFill="1" applyBorder="1" applyAlignment="1" applyProtection="1">
      <alignment vertical="center" wrapText="1"/>
    </xf>
    <xf numFmtId="0" fontId="74" fillId="0" borderId="0" xfId="0" applyFont="1" applyBorder="1" applyAlignment="1">
      <alignment horizontal="left"/>
    </xf>
    <xf numFmtId="9" fontId="31" fillId="0" borderId="89" xfId="0" applyNumberFormat="1" applyFont="1" applyBorder="1" applyProtection="1"/>
    <xf numFmtId="0" fontId="31" fillId="0" borderId="16" xfId="0" applyFont="1" applyFill="1" applyBorder="1" applyProtection="1"/>
    <xf numFmtId="9" fontId="31" fillId="0" borderId="46" xfId="0" applyNumberFormat="1" applyFont="1" applyBorder="1" applyProtection="1">
      <protection locked="0"/>
    </xf>
    <xf numFmtId="9" fontId="31" fillId="0" borderId="46" xfId="0" applyNumberFormat="1" applyFont="1" applyBorder="1" applyProtection="1"/>
    <xf numFmtId="0" fontId="31" fillId="0" borderId="16" xfId="0" applyFont="1" applyBorder="1" applyProtection="1"/>
    <xf numFmtId="0" fontId="31" fillId="0" borderId="16" xfId="0" applyFont="1" applyBorder="1"/>
    <xf numFmtId="0" fontId="31" fillId="0" borderId="18" xfId="0" applyFont="1" applyBorder="1" applyProtection="1">
      <protection locked="0"/>
    </xf>
    <xf numFmtId="9" fontId="31" fillId="0" borderId="73" xfId="0" applyNumberFormat="1" applyFont="1" applyBorder="1" applyProtection="1">
      <protection locked="0"/>
    </xf>
    <xf numFmtId="0" fontId="31" fillId="0" borderId="72" xfId="0" applyFont="1" applyBorder="1" applyProtection="1">
      <protection locked="0"/>
    </xf>
    <xf numFmtId="0" fontId="31" fillId="0" borderId="73" xfId="0" applyFont="1" applyBorder="1" applyProtection="1">
      <protection locked="0"/>
    </xf>
    <xf numFmtId="164" fontId="0" fillId="0" borderId="17" xfId="0" applyNumberFormat="1" applyBorder="1" applyAlignment="1" applyProtection="1">
      <alignment vertical="center"/>
    </xf>
    <xf numFmtId="164" fontId="0" fillId="0" borderId="14" xfId="0" applyNumberFormat="1" applyBorder="1" applyAlignment="1" applyProtection="1">
      <alignment vertical="center"/>
    </xf>
    <xf numFmtId="164" fontId="22" fillId="0" borderId="64" xfId="0" applyNumberFormat="1" applyFont="1" applyBorder="1" applyAlignment="1" applyProtection="1">
      <alignment vertical="center"/>
      <protection locked="0"/>
    </xf>
    <xf numFmtId="164" fontId="22" fillId="0" borderId="68" xfId="0" applyNumberFormat="1" applyFont="1" applyBorder="1" applyAlignment="1" applyProtection="1">
      <alignment vertical="center"/>
      <protection locked="0"/>
    </xf>
    <xf numFmtId="0" fontId="22" fillId="0" borderId="51" xfId="0" applyNumberFormat="1" applyFont="1" applyFill="1" applyBorder="1" applyAlignment="1" applyProtection="1">
      <alignment vertical="center"/>
    </xf>
    <xf numFmtId="0" fontId="22" fillId="0" borderId="0" xfId="0" applyFont="1" applyBorder="1" applyAlignment="1" applyProtection="1">
      <alignment vertical="center"/>
      <protection locked="0"/>
    </xf>
    <xf numFmtId="0" fontId="24" fillId="0" borderId="0" xfId="0" applyFont="1" applyBorder="1" applyAlignment="1" applyProtection="1">
      <alignment vertical="center"/>
      <protection locked="0"/>
    </xf>
    <xf numFmtId="0" fontId="22" fillId="0" borderId="0" xfId="0" applyFont="1" applyFill="1" applyBorder="1" applyAlignment="1" applyProtection="1">
      <alignment vertical="center"/>
      <protection locked="0"/>
    </xf>
    <xf numFmtId="0" fontId="26" fillId="0" borderId="0" xfId="0" applyFont="1" applyBorder="1" applyAlignment="1" applyProtection="1">
      <alignment vertical="center"/>
      <protection locked="0"/>
    </xf>
    <xf numFmtId="0" fontId="9" fillId="0" borderId="0" xfId="0" applyFont="1" applyFill="1" applyBorder="1" applyAlignment="1" applyProtection="1">
      <alignment vertical="center"/>
      <protection locked="0"/>
    </xf>
    <xf numFmtId="0" fontId="22" fillId="0" borderId="19" xfId="0" applyFont="1" applyFill="1" applyBorder="1" applyAlignment="1" applyProtection="1">
      <alignment horizontal="left"/>
    </xf>
    <xf numFmtId="0" fontId="22" fillId="0" borderId="91" xfId="0" applyFont="1" applyFill="1" applyBorder="1" applyProtection="1">
      <protection locked="0"/>
    </xf>
    <xf numFmtId="0" fontId="38" fillId="0" borderId="19" xfId="0" applyFont="1" applyFill="1" applyBorder="1" applyProtection="1">
      <protection locked="0"/>
    </xf>
    <xf numFmtId="0" fontId="38" fillId="0" borderId="22" xfId="0" applyFont="1" applyFill="1" applyBorder="1" applyProtection="1">
      <protection locked="0"/>
    </xf>
    <xf numFmtId="0" fontId="22" fillId="0" borderId="25" xfId="0" applyFont="1" applyFill="1" applyBorder="1" applyProtection="1">
      <protection locked="0"/>
    </xf>
    <xf numFmtId="0" fontId="24" fillId="0" borderId="28" xfId="0" applyFont="1" applyFill="1" applyBorder="1" applyProtection="1">
      <protection locked="0"/>
    </xf>
    <xf numFmtId="0" fontId="39" fillId="0" borderId="22" xfId="0" applyFont="1" applyFill="1" applyBorder="1" applyProtection="1">
      <protection locked="0"/>
    </xf>
    <xf numFmtId="0" fontId="24" fillId="0" borderId="25" xfId="0" applyFont="1" applyFill="1" applyBorder="1" applyProtection="1">
      <protection locked="0"/>
    </xf>
    <xf numFmtId="0" fontId="22" fillId="0" borderId="19" xfId="0" applyFont="1" applyFill="1" applyBorder="1" applyProtection="1">
      <protection locked="0"/>
    </xf>
    <xf numFmtId="0" fontId="33" fillId="0" borderId="0" xfId="0" applyFont="1"/>
    <xf numFmtId="0" fontId="29" fillId="25" borderId="10" xfId="0" applyFont="1" applyFill="1" applyBorder="1"/>
    <xf numFmtId="2" fontId="33" fillId="0" borderId="0" xfId="0" applyNumberFormat="1" applyFont="1" applyAlignment="1">
      <alignment wrapText="1" shrinkToFit="1"/>
    </xf>
    <xf numFmtId="164" fontId="22" fillId="0" borderId="69" xfId="0" applyNumberFormat="1" applyFont="1" applyFill="1" applyBorder="1" applyAlignment="1" applyProtection="1">
      <alignment vertical="center"/>
      <protection locked="0"/>
    </xf>
    <xf numFmtId="164" fontId="22" fillId="0" borderId="77" xfId="0" applyNumberFormat="1" applyFont="1" applyFill="1" applyBorder="1" applyAlignment="1" applyProtection="1">
      <alignment vertical="center"/>
      <protection locked="0"/>
    </xf>
    <xf numFmtId="3" fontId="38" fillId="0" borderId="44" xfId="0" applyNumberFormat="1" applyFont="1" applyBorder="1" applyAlignment="1" applyProtection="1">
      <alignment vertical="center"/>
    </xf>
    <xf numFmtId="3" fontId="88" fillId="0" borderId="0" xfId="0" applyNumberFormat="1" applyFont="1" applyBorder="1" applyAlignment="1" applyProtection="1">
      <alignment vertical="center"/>
    </xf>
    <xf numFmtId="3" fontId="89" fillId="0" borderId="0" xfId="0" applyNumberFormat="1" applyFont="1" applyBorder="1" applyAlignment="1" applyProtection="1">
      <alignment vertical="center"/>
    </xf>
    <xf numFmtId="3" fontId="52" fillId="0" borderId="0" xfId="0" applyNumberFormat="1" applyFont="1" applyBorder="1" applyAlignment="1" applyProtection="1">
      <alignment vertical="center"/>
    </xf>
    <xf numFmtId="3" fontId="89" fillId="0" borderId="50" xfId="0" applyNumberFormat="1" applyFont="1" applyFill="1" applyBorder="1" applyAlignment="1" applyProtection="1">
      <alignment vertical="center"/>
    </xf>
    <xf numFmtId="0" fontId="22" fillId="0" borderId="46" xfId="0" applyNumberFormat="1" applyFont="1" applyBorder="1" applyAlignment="1" applyProtection="1">
      <alignment vertical="center"/>
    </xf>
    <xf numFmtId="164" fontId="24" fillId="0" borderId="46" xfId="0" applyNumberFormat="1" applyFont="1" applyBorder="1" applyAlignment="1" applyProtection="1">
      <alignment horizontal="left" vertical="center"/>
    </xf>
    <xf numFmtId="0" fontId="0" fillId="0" borderId="0" xfId="0" applyBorder="1" applyAlignment="1" applyProtection="1">
      <alignment vertical="center"/>
      <protection locked="0"/>
    </xf>
    <xf numFmtId="0" fontId="51" fillId="0" borderId="0" xfId="0" applyFont="1" applyBorder="1" applyAlignment="1" applyProtection="1">
      <alignment vertical="center"/>
      <protection locked="0"/>
    </xf>
    <xf numFmtId="0" fontId="59" fillId="0" borderId="0" xfId="0" applyFont="1" applyBorder="1" applyAlignment="1" applyProtection="1">
      <alignment vertical="center"/>
      <protection locked="0"/>
    </xf>
    <xf numFmtId="0" fontId="31" fillId="0" borderId="0" xfId="0" applyFont="1" applyProtection="1">
      <protection locked="0"/>
    </xf>
    <xf numFmtId="0" fontId="31" fillId="0" borderId="0" xfId="0" applyFont="1" applyFill="1" applyProtection="1">
      <protection locked="0"/>
    </xf>
    <xf numFmtId="0" fontId="27" fillId="0" borderId="0" xfId="0" applyFont="1" applyProtection="1">
      <protection locked="0"/>
    </xf>
    <xf numFmtId="164" fontId="24" fillId="27" borderId="57" xfId="0" applyNumberFormat="1" applyFont="1" applyFill="1" applyBorder="1" applyAlignment="1" applyProtection="1">
      <alignment vertical="center" wrapText="1" shrinkToFit="1"/>
    </xf>
    <xf numFmtId="164" fontId="22" fillId="0" borderId="94" xfId="0" applyNumberFormat="1" applyFont="1" applyBorder="1" applyAlignment="1" applyProtection="1">
      <alignment vertical="center"/>
    </xf>
    <xf numFmtId="164" fontId="22" fillId="0" borderId="77" xfId="0" applyNumberFormat="1" applyFont="1" applyBorder="1" applyAlignment="1" applyProtection="1">
      <alignment vertical="center"/>
    </xf>
    <xf numFmtId="164" fontId="22" fillId="0" borderId="69" xfId="0" applyNumberFormat="1" applyFont="1" applyBorder="1" applyAlignment="1" applyProtection="1">
      <alignment vertical="center"/>
    </xf>
    <xf numFmtId="164" fontId="24" fillId="27" borderId="59" xfId="0" applyNumberFormat="1" applyFont="1" applyFill="1" applyBorder="1" applyAlignment="1" applyProtection="1">
      <alignment vertical="center"/>
    </xf>
    <xf numFmtId="164" fontId="22" fillId="0" borderId="59" xfId="0" applyNumberFormat="1" applyFont="1" applyBorder="1" applyAlignment="1" applyProtection="1">
      <alignment vertical="center"/>
    </xf>
    <xf numFmtId="164" fontId="22" fillId="0" borderId="48" xfId="0" applyNumberFormat="1" applyFont="1" applyBorder="1" applyAlignment="1" applyProtection="1">
      <alignment vertical="center"/>
    </xf>
    <xf numFmtId="164" fontId="22" fillId="0" borderId="59" xfId="0" applyNumberFormat="1" applyFont="1" applyFill="1" applyBorder="1" applyAlignment="1" applyProtection="1">
      <alignment vertical="center"/>
    </xf>
    <xf numFmtId="164" fontId="22" fillId="27" borderId="69" xfId="0" applyNumberFormat="1" applyFont="1" applyFill="1" applyBorder="1" applyAlignment="1" applyProtection="1">
      <alignment vertical="center"/>
      <protection locked="0"/>
    </xf>
    <xf numFmtId="164" fontId="22" fillId="27" borderId="77" xfId="0" applyNumberFormat="1" applyFont="1" applyFill="1" applyBorder="1" applyAlignment="1" applyProtection="1">
      <alignment vertical="center"/>
      <protection locked="0"/>
    </xf>
    <xf numFmtId="164" fontId="22" fillId="0" borderId="91" xfId="0" applyNumberFormat="1" applyFont="1" applyBorder="1" applyAlignment="1" applyProtection="1">
      <alignment vertical="center"/>
      <protection locked="0"/>
    </xf>
    <xf numFmtId="164" fontId="22" fillId="0" borderId="94" xfId="0" applyNumberFormat="1" applyFont="1" applyBorder="1" applyAlignment="1" applyProtection="1">
      <alignment vertical="center"/>
      <protection locked="0"/>
    </xf>
    <xf numFmtId="164" fontId="24" fillId="27" borderId="59" xfId="0" applyNumberFormat="1" applyFont="1" applyFill="1" applyBorder="1" applyAlignment="1" applyProtection="1">
      <alignment vertical="center"/>
      <protection locked="0"/>
    </xf>
    <xf numFmtId="164" fontId="22" fillId="26" borderId="59" xfId="0" applyNumberFormat="1" applyFont="1" applyFill="1" applyBorder="1" applyAlignment="1" applyProtection="1">
      <alignment vertical="center"/>
      <protection locked="0"/>
    </xf>
    <xf numFmtId="164" fontId="22" fillId="26" borderId="60" xfId="0" applyNumberFormat="1" applyFont="1" applyFill="1" applyBorder="1" applyAlignment="1" applyProtection="1">
      <alignment vertical="center"/>
      <protection locked="0"/>
    </xf>
    <xf numFmtId="3" fontId="31" fillId="0" borderId="63" xfId="0" applyNumberFormat="1" applyFont="1" applyBorder="1" applyAlignment="1" applyProtection="1">
      <alignment horizontal="center" vertical="center" wrapText="1"/>
    </xf>
    <xf numFmtId="3" fontId="31" fillId="0" borderId="33" xfId="0" applyNumberFormat="1" applyFont="1" applyBorder="1" applyAlignment="1" applyProtection="1">
      <alignment horizontal="center" vertical="center" wrapText="1"/>
    </xf>
    <xf numFmtId="3" fontId="31" fillId="0" borderId="17" xfId="0" applyNumberFormat="1" applyFont="1" applyBorder="1" applyAlignment="1" applyProtection="1">
      <alignment horizontal="center" vertical="center" wrapText="1"/>
    </xf>
    <xf numFmtId="3" fontId="31" fillId="28" borderId="63" xfId="0" applyNumberFormat="1" applyFont="1" applyFill="1" applyBorder="1" applyAlignment="1" applyProtection="1">
      <alignment horizontal="center" vertical="center" wrapText="1"/>
    </xf>
    <xf numFmtId="3" fontId="31" fillId="28" borderId="17" xfId="0" applyNumberFormat="1" applyFont="1" applyFill="1" applyBorder="1" applyAlignment="1" applyProtection="1">
      <alignment horizontal="center" vertical="center" wrapText="1"/>
    </xf>
    <xf numFmtId="3" fontId="0" fillId="0" borderId="36" xfId="0" applyNumberFormat="1" applyBorder="1" applyAlignment="1" applyProtection="1">
      <alignment vertical="center"/>
    </xf>
    <xf numFmtId="3" fontId="24" fillId="24" borderId="57" xfId="0" applyNumberFormat="1" applyFont="1" applyFill="1" applyBorder="1" applyAlignment="1" applyProtection="1">
      <alignment vertical="center" wrapText="1" shrinkToFit="1"/>
    </xf>
    <xf numFmtId="3" fontId="24" fillId="27" borderId="94" xfId="0" applyNumberFormat="1" applyFont="1" applyFill="1" applyBorder="1" applyAlignment="1" applyProtection="1">
      <alignment vertical="center"/>
    </xf>
    <xf numFmtId="3" fontId="0" fillId="0" borderId="0" xfId="0" applyNumberFormat="1" applyBorder="1" applyAlignment="1" applyProtection="1">
      <alignment vertical="center"/>
    </xf>
    <xf numFmtId="0" fontId="81" fillId="0" borderId="46" xfId="49" applyBorder="1" applyAlignment="1" applyProtection="1">
      <protection locked="0"/>
    </xf>
    <xf numFmtId="164" fontId="22" fillId="0" borderId="94" xfId="0" applyNumberFormat="1" applyFont="1" applyFill="1" applyBorder="1" applyAlignment="1" applyProtection="1">
      <alignment vertical="center"/>
      <protection locked="0"/>
    </xf>
    <xf numFmtId="164" fontId="24" fillId="0" borderId="25" xfId="0" applyNumberFormat="1" applyFont="1" applyFill="1" applyBorder="1" applyAlignment="1" applyProtection="1">
      <alignment vertical="center"/>
    </xf>
    <xf numFmtId="164" fontId="22" fillId="0" borderId="91" xfId="0" applyNumberFormat="1" applyFont="1" applyFill="1" applyBorder="1" applyAlignment="1" applyProtection="1">
      <alignment vertical="center"/>
      <protection locked="0"/>
    </xf>
    <xf numFmtId="164" fontId="22" fillId="0" borderId="16" xfId="0" applyNumberFormat="1" applyFont="1" applyFill="1" applyBorder="1" applyAlignment="1" applyProtection="1">
      <alignment vertical="center"/>
      <protection locked="0"/>
    </xf>
    <xf numFmtId="164" fontId="22" fillId="0" borderId="85" xfId="0" applyNumberFormat="1" applyFont="1" applyFill="1" applyBorder="1" applyAlignment="1" applyProtection="1">
      <alignment vertical="center"/>
      <protection locked="0"/>
    </xf>
    <xf numFmtId="164" fontId="24" fillId="25" borderId="71" xfId="0" applyNumberFormat="1" applyFont="1" applyFill="1" applyBorder="1" applyAlignment="1" applyProtection="1">
      <alignment vertical="center"/>
    </xf>
    <xf numFmtId="0" fontId="22" fillId="0" borderId="12" xfId="0" applyNumberFormat="1" applyFont="1" applyBorder="1" applyAlignment="1" applyProtection="1">
      <alignment vertical="center"/>
    </xf>
    <xf numFmtId="3" fontId="27" fillId="0" borderId="10" xfId="0" applyNumberFormat="1" applyFont="1" applyBorder="1" applyAlignment="1" applyProtection="1">
      <alignment horizontal="center" vertical="center" wrapText="1"/>
    </xf>
    <xf numFmtId="3" fontId="25" fillId="29" borderId="15" xfId="0" applyNumberFormat="1" applyFont="1" applyFill="1" applyBorder="1" applyAlignment="1" applyProtection="1">
      <alignment vertical="center"/>
    </xf>
    <xf numFmtId="3" fontId="45" fillId="0" borderId="66" xfId="0" applyNumberFormat="1" applyFont="1" applyBorder="1" applyAlignment="1" applyProtection="1">
      <alignment vertical="center"/>
    </xf>
    <xf numFmtId="3" fontId="29" fillId="24" borderId="43" xfId="0" applyNumberFormat="1" applyFont="1" applyFill="1" applyBorder="1" applyAlignment="1" applyProtection="1">
      <alignment vertical="center" wrapText="1"/>
    </xf>
    <xf numFmtId="164" fontId="22" fillId="29" borderId="15" xfId="0" applyNumberFormat="1" applyFont="1" applyFill="1" applyBorder="1" applyAlignment="1" applyProtection="1">
      <alignment vertical="center"/>
    </xf>
    <xf numFmtId="164" fontId="22" fillId="0" borderId="14" xfId="0" applyNumberFormat="1" applyFont="1" applyBorder="1" applyAlignment="1" applyProtection="1">
      <alignment vertical="center"/>
    </xf>
    <xf numFmtId="164" fontId="22" fillId="26" borderId="15" xfId="0" applyNumberFormat="1" applyFont="1" applyFill="1" applyBorder="1" applyAlignment="1" applyProtection="1">
      <alignment vertical="center"/>
    </xf>
    <xf numFmtId="164" fontId="22" fillId="26" borderId="53" xfId="0" applyNumberFormat="1" applyFont="1" applyFill="1" applyBorder="1" applyAlignment="1" applyProtection="1">
      <alignment vertical="center"/>
    </xf>
    <xf numFmtId="164" fontId="22" fillId="26" borderId="47" xfId="0" applyNumberFormat="1" applyFont="1" applyFill="1" applyBorder="1" applyAlignment="1" applyProtection="1">
      <alignment vertical="center"/>
    </xf>
    <xf numFmtId="3" fontId="27" fillId="0" borderId="15" xfId="0" applyNumberFormat="1" applyFont="1" applyFill="1" applyBorder="1" applyAlignment="1" applyProtection="1">
      <alignment vertical="center"/>
    </xf>
    <xf numFmtId="3" fontId="27" fillId="0" borderId="53" xfId="0" applyNumberFormat="1" applyFont="1" applyFill="1" applyBorder="1" applyAlignment="1" applyProtection="1">
      <alignment vertical="center"/>
    </xf>
    <xf numFmtId="3" fontId="25" fillId="29" borderId="14" xfId="0" applyNumberFormat="1" applyFont="1" applyFill="1" applyBorder="1" applyAlignment="1" applyProtection="1">
      <alignment vertical="center"/>
    </xf>
    <xf numFmtId="164" fontId="24" fillId="0" borderId="14" xfId="0" applyNumberFormat="1" applyFont="1" applyBorder="1" applyAlignment="1" applyProtection="1">
      <alignment vertical="center"/>
    </xf>
    <xf numFmtId="164" fontId="38" fillId="0" borderId="53" xfId="0" applyNumberFormat="1" applyFont="1" applyFill="1" applyBorder="1" applyAlignment="1" applyProtection="1">
      <alignment vertical="center"/>
      <protection locked="0"/>
    </xf>
    <xf numFmtId="3" fontId="50" fillId="29" borderId="53" xfId="0" applyNumberFormat="1" applyFont="1" applyFill="1" applyBorder="1" applyAlignment="1" applyProtection="1">
      <alignment vertical="center"/>
    </xf>
    <xf numFmtId="3" fontId="50" fillId="29" borderId="47" xfId="0" applyNumberFormat="1" applyFont="1" applyFill="1" applyBorder="1" applyAlignment="1" applyProtection="1">
      <alignment vertical="center"/>
    </xf>
    <xf numFmtId="3" fontId="50" fillId="29" borderId="15" xfId="0" applyNumberFormat="1" applyFont="1" applyFill="1" applyBorder="1" applyAlignment="1" applyProtection="1">
      <alignment vertical="center"/>
    </xf>
    <xf numFmtId="3" fontId="24" fillId="0" borderId="15" xfId="0" applyNumberFormat="1" applyFont="1" applyBorder="1" applyAlignment="1" applyProtection="1">
      <alignment vertical="center"/>
    </xf>
    <xf numFmtId="3" fontId="25" fillId="29" borderId="47" xfId="0" applyNumberFormat="1" applyFont="1" applyFill="1" applyBorder="1" applyAlignment="1" applyProtection="1">
      <alignment vertical="center"/>
    </xf>
    <xf numFmtId="3" fontId="22" fillId="0" borderId="85" xfId="0" applyNumberFormat="1" applyFont="1" applyBorder="1" applyAlignment="1" applyProtection="1">
      <alignment vertical="center"/>
    </xf>
    <xf numFmtId="0" fontId="38" fillId="0" borderId="49" xfId="0" applyNumberFormat="1" applyFont="1" applyBorder="1" applyAlignment="1" applyProtection="1">
      <alignment vertical="center"/>
    </xf>
    <xf numFmtId="3" fontId="22" fillId="26" borderId="49" xfId="0" applyNumberFormat="1" applyFont="1" applyFill="1" applyBorder="1" applyAlignment="1" applyProtection="1">
      <alignment vertical="center"/>
    </xf>
    <xf numFmtId="3" fontId="38" fillId="26" borderId="49" xfId="0" applyNumberFormat="1" applyFont="1" applyFill="1" applyBorder="1" applyAlignment="1" applyProtection="1">
      <alignment vertical="center"/>
      <protection locked="0"/>
    </xf>
    <xf numFmtId="0" fontId="38" fillId="26" borderId="49" xfId="0" applyNumberFormat="1" applyFont="1" applyFill="1" applyBorder="1" applyAlignment="1" applyProtection="1">
      <alignment vertical="center"/>
    </xf>
    <xf numFmtId="3" fontId="25" fillId="29" borderId="53" xfId="0" applyNumberFormat="1" applyFont="1" applyFill="1" applyBorder="1" applyAlignment="1" applyProtection="1">
      <alignment vertical="center"/>
    </xf>
    <xf numFmtId="3" fontId="54" fillId="29" borderId="15" xfId="0" applyNumberFormat="1" applyFont="1" applyFill="1" applyBorder="1" applyAlignment="1" applyProtection="1">
      <alignment vertical="center"/>
      <protection locked="0"/>
    </xf>
    <xf numFmtId="3" fontId="22" fillId="0" borderId="0" xfId="0" applyNumberFormat="1" applyFont="1" applyFill="1" applyBorder="1" applyAlignment="1" applyProtection="1">
      <alignment vertical="center"/>
      <protection locked="0"/>
    </xf>
    <xf numFmtId="0" fontId="22" fillId="0" borderId="54" xfId="0" applyFont="1" applyBorder="1" applyAlignment="1" applyProtection="1">
      <alignment vertical="top"/>
    </xf>
    <xf numFmtId="0" fontId="22" fillId="0" borderId="46" xfId="0" applyFont="1" applyBorder="1" applyAlignment="1" applyProtection="1">
      <alignment vertical="top"/>
    </xf>
    <xf numFmtId="2" fontId="43" fillId="28" borderId="37" xfId="0" applyNumberFormat="1" applyFont="1" applyFill="1" applyBorder="1" applyAlignment="1" applyProtection="1">
      <alignment horizontal="center" vertical="center" wrapText="1"/>
    </xf>
    <xf numFmtId="2" fontId="0" fillId="0" borderId="0" xfId="0" applyNumberFormat="1" applyBorder="1" applyAlignment="1" applyProtection="1">
      <alignment vertical="center"/>
      <protection locked="0"/>
    </xf>
    <xf numFmtId="2" fontId="31" fillId="32" borderId="0" xfId="0" applyNumberFormat="1" applyFont="1" applyFill="1" applyBorder="1" applyAlignment="1" applyProtection="1">
      <alignment horizontal="center" vertical="center" wrapText="1"/>
    </xf>
    <xf numFmtId="2" fontId="40" fillId="32" borderId="0" xfId="0" applyNumberFormat="1" applyFont="1" applyFill="1" applyBorder="1" applyAlignment="1" applyProtection="1">
      <alignment horizontal="center" vertical="center" wrapText="1"/>
    </xf>
    <xf numFmtId="2" fontId="27" fillId="32" borderId="0" xfId="0" applyNumberFormat="1" applyFont="1" applyFill="1" applyBorder="1" applyAlignment="1" applyProtection="1">
      <alignment horizontal="center" vertical="center" wrapText="1"/>
    </xf>
    <xf numFmtId="164" fontId="22" fillId="0" borderId="98" xfId="0" applyNumberFormat="1" applyFont="1" applyFill="1" applyBorder="1" applyAlignment="1" applyProtection="1">
      <alignment vertical="center"/>
      <protection locked="0"/>
    </xf>
    <xf numFmtId="0" fontId="24" fillId="0" borderId="46" xfId="0" applyNumberFormat="1" applyFont="1" applyBorder="1" applyAlignment="1" applyProtection="1">
      <alignment vertical="center"/>
    </xf>
    <xf numFmtId="164" fontId="24" fillId="25" borderId="43" xfId="0" applyNumberFormat="1" applyFont="1" applyFill="1" applyBorder="1" applyAlignment="1" applyProtection="1">
      <alignment vertical="center"/>
    </xf>
    <xf numFmtId="2" fontId="22" fillId="0" borderId="15" xfId="0" applyNumberFormat="1" applyFont="1" applyFill="1" applyBorder="1" applyAlignment="1" applyProtection="1">
      <alignment vertical="center"/>
      <protection locked="0"/>
    </xf>
    <xf numFmtId="2" fontId="22" fillId="0" borderId="47" xfId="0" applyNumberFormat="1" applyFont="1" applyFill="1" applyBorder="1" applyAlignment="1" applyProtection="1">
      <alignment vertical="center"/>
      <protection locked="0"/>
    </xf>
    <xf numFmtId="2" fontId="38" fillId="0" borderId="15" xfId="0" applyNumberFormat="1" applyFont="1" applyFill="1" applyBorder="1" applyAlignment="1" applyProtection="1">
      <alignment vertical="center"/>
      <protection locked="0"/>
    </xf>
    <xf numFmtId="2" fontId="38" fillId="0" borderId="53" xfId="0" applyNumberFormat="1" applyFont="1" applyFill="1" applyBorder="1" applyAlignment="1" applyProtection="1">
      <alignment vertical="center"/>
      <protection locked="0"/>
    </xf>
    <xf numFmtId="0" fontId="22" fillId="0" borderId="46" xfId="0" applyNumberFormat="1" applyFont="1" applyFill="1" applyBorder="1" applyAlignment="1" applyProtection="1">
      <alignment vertical="center"/>
    </xf>
    <xf numFmtId="0" fontId="22" fillId="0" borderId="7" xfId="59" applyFont="1" applyFill="1" applyBorder="1" applyAlignment="1" applyProtection="1">
      <alignment wrapText="1"/>
    </xf>
    <xf numFmtId="0" fontId="22" fillId="0" borderId="0" xfId="59" applyFont="1" applyFill="1" applyBorder="1" applyAlignment="1" applyProtection="1">
      <alignment wrapText="1"/>
    </xf>
    <xf numFmtId="0" fontId="0" fillId="0" borderId="0" xfId="0" applyAlignment="1">
      <alignment vertical="center" wrapText="1"/>
    </xf>
    <xf numFmtId="0" fontId="0" fillId="0" borderId="0" xfId="0" applyBorder="1" applyAlignment="1">
      <alignment vertical="center" wrapText="1"/>
    </xf>
    <xf numFmtId="3" fontId="29" fillId="35" borderId="10" xfId="0" applyNumberFormat="1" applyFont="1" applyFill="1" applyBorder="1" applyAlignment="1" applyProtection="1">
      <alignment vertical="center"/>
    </xf>
    <xf numFmtId="3" fontId="99" fillId="0" borderId="0" xfId="0" applyNumberFormat="1" applyFont="1" applyFill="1" applyBorder="1" applyAlignment="1" applyProtection="1">
      <alignment horizontal="left" vertical="center"/>
    </xf>
    <xf numFmtId="3" fontId="99" fillId="0" borderId="0" xfId="0" applyNumberFormat="1" applyFont="1" applyBorder="1" applyAlignment="1" applyProtection="1">
      <alignment horizontal="center" vertical="center"/>
    </xf>
    <xf numFmtId="3" fontId="100" fillId="0" borderId="0" xfId="0" applyNumberFormat="1" applyFont="1" applyBorder="1" applyAlignment="1" applyProtection="1">
      <alignment horizontal="center" vertical="center"/>
    </xf>
    <xf numFmtId="164" fontId="101" fillId="0" borderId="0" xfId="0" applyNumberFormat="1" applyFont="1" applyBorder="1" applyAlignment="1" applyProtection="1">
      <alignment vertical="center" wrapText="1"/>
    </xf>
    <xf numFmtId="3" fontId="100" fillId="0" borderId="0" xfId="0" applyNumberFormat="1" applyFont="1" applyFill="1" applyBorder="1" applyAlignment="1" applyProtection="1">
      <alignment horizontal="right" vertical="center"/>
    </xf>
    <xf numFmtId="3" fontId="100"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3" fontId="102" fillId="7" borderId="0" xfId="6" applyNumberFormat="1" applyFont="1" applyBorder="1" applyAlignment="1" applyProtection="1">
      <alignment vertical="center" wrapText="1"/>
    </xf>
    <xf numFmtId="3" fontId="31" fillId="0" borderId="44" xfId="0" applyNumberFormat="1" applyFont="1" applyBorder="1" applyAlignment="1" applyProtection="1">
      <alignment vertical="center"/>
      <protection locked="0"/>
    </xf>
    <xf numFmtId="3" fontId="42" fillId="0" borderId="0" xfId="0" applyNumberFormat="1" applyFont="1" applyBorder="1" applyAlignment="1" applyProtection="1">
      <alignment vertical="center"/>
      <protection locked="0"/>
    </xf>
    <xf numFmtId="3" fontId="31" fillId="0" borderId="0" xfId="0" applyNumberFormat="1" applyFont="1" applyBorder="1" applyAlignment="1" applyProtection="1">
      <alignment vertical="center"/>
      <protection locked="0"/>
    </xf>
    <xf numFmtId="3" fontId="22" fillId="0" borderId="14" xfId="0" applyNumberFormat="1" applyFont="1" applyFill="1" applyBorder="1" applyAlignment="1" applyProtection="1">
      <alignment vertical="center"/>
      <protection locked="0"/>
    </xf>
    <xf numFmtId="1" fontId="31" fillId="0" borderId="44" xfId="0" applyNumberFormat="1" applyFont="1" applyBorder="1" applyAlignment="1" applyProtection="1">
      <alignment vertical="center"/>
      <protection locked="0"/>
    </xf>
    <xf numFmtId="0" fontId="53" fillId="29" borderId="0" xfId="0" applyFont="1" applyFill="1" applyBorder="1" applyAlignment="1" applyProtection="1">
      <alignment vertical="center"/>
      <protection locked="0"/>
    </xf>
    <xf numFmtId="1" fontId="31" fillId="0" borderId="0" xfId="0" applyNumberFormat="1" applyFont="1" applyBorder="1" applyAlignment="1" applyProtection="1">
      <alignment vertical="center"/>
      <protection locked="0"/>
    </xf>
    <xf numFmtId="164" fontId="22" fillId="0" borderId="45" xfId="0" applyNumberFormat="1" applyFont="1" applyBorder="1" applyAlignment="1" applyProtection="1">
      <alignment vertical="center"/>
    </xf>
    <xf numFmtId="164" fontId="24" fillId="25" borderId="41" xfId="0" applyNumberFormat="1" applyFont="1" applyFill="1" applyBorder="1" applyAlignment="1" applyProtection="1">
      <alignment vertical="center"/>
    </xf>
    <xf numFmtId="164" fontId="24" fillId="25" borderId="40" xfId="0" applyNumberFormat="1" applyFont="1" applyFill="1" applyBorder="1" applyAlignment="1" applyProtection="1">
      <alignment vertical="center"/>
    </xf>
    <xf numFmtId="164" fontId="38" fillId="0" borderId="11" xfId="0" applyNumberFormat="1" applyFont="1" applyFill="1" applyBorder="1" applyAlignment="1" applyProtection="1">
      <alignment vertical="center"/>
      <protection locked="0"/>
    </xf>
    <xf numFmtId="164" fontId="22" fillId="0" borderId="95" xfId="0" applyNumberFormat="1" applyFont="1" applyBorder="1" applyAlignment="1" applyProtection="1">
      <alignment vertical="center"/>
      <protection locked="0"/>
    </xf>
    <xf numFmtId="2" fontId="22" fillId="0" borderId="49" xfId="0" applyNumberFormat="1" applyFont="1" applyFill="1" applyBorder="1" applyAlignment="1" applyProtection="1">
      <alignment vertical="center"/>
      <protection locked="0"/>
    </xf>
    <xf numFmtId="164" fontId="24" fillId="0" borderId="56" xfId="0" applyNumberFormat="1" applyFont="1" applyFill="1" applyBorder="1" applyAlignment="1" applyProtection="1">
      <alignment vertical="center" wrapText="1"/>
    </xf>
    <xf numFmtId="164" fontId="24" fillId="26" borderId="59" xfId="0" applyNumberFormat="1" applyFont="1" applyFill="1" applyBorder="1" applyAlignment="1" applyProtection="1">
      <alignment vertical="center"/>
    </xf>
    <xf numFmtId="164" fontId="22" fillId="0" borderId="92" xfId="0" applyNumberFormat="1" applyFont="1" applyBorder="1" applyAlignment="1" applyProtection="1">
      <alignment vertical="center"/>
      <protection locked="0"/>
    </xf>
    <xf numFmtId="164" fontId="24" fillId="24" borderId="57" xfId="0" applyNumberFormat="1" applyFont="1" applyFill="1" applyBorder="1" applyAlignment="1" applyProtection="1">
      <alignment vertical="center"/>
      <protection locked="0"/>
    </xf>
    <xf numFmtId="3" fontId="25" fillId="29" borderId="11" xfId="0" applyNumberFormat="1" applyFont="1" applyFill="1" applyBorder="1" applyAlignment="1" applyProtection="1">
      <alignment vertical="center" wrapText="1"/>
    </xf>
    <xf numFmtId="0" fontId="47" fillId="0" borderId="11" xfId="0" applyNumberFormat="1" applyFont="1" applyBorder="1" applyAlignment="1" applyProtection="1">
      <alignment vertical="center"/>
    </xf>
    <xf numFmtId="0" fontId="22" fillId="0" borderId="11" xfId="0" applyNumberFormat="1" applyFont="1" applyBorder="1" applyAlignment="1" applyProtection="1">
      <alignment vertical="center"/>
    </xf>
    <xf numFmtId="0" fontId="38" fillId="0" borderId="11" xfId="0" applyNumberFormat="1" applyFont="1" applyBorder="1" applyAlignment="1" applyProtection="1">
      <alignment vertical="center"/>
      <protection locked="0"/>
    </xf>
    <xf numFmtId="164" fontId="22" fillId="0" borderId="16" xfId="0" applyNumberFormat="1" applyFont="1" applyFill="1" applyBorder="1" applyAlignment="1" applyProtection="1">
      <alignment vertical="center"/>
    </xf>
    <xf numFmtId="164" fontId="24" fillId="25" borderId="36" xfId="0" applyNumberFormat="1" applyFont="1" applyFill="1" applyBorder="1" applyAlignment="1" applyProtection="1">
      <alignment vertical="center"/>
    </xf>
    <xf numFmtId="0" fontId="82" fillId="0" borderId="46" xfId="0" applyNumberFormat="1" applyFont="1" applyBorder="1" applyAlignment="1" applyProtection="1">
      <alignment vertical="center"/>
    </xf>
    <xf numFmtId="0" fontId="22" fillId="0" borderId="46" xfId="0" applyFont="1" applyFill="1" applyBorder="1" applyAlignment="1" applyProtection="1">
      <alignment horizontal="left"/>
    </xf>
    <xf numFmtId="164" fontId="22" fillId="0" borderId="47" xfId="0" applyNumberFormat="1" applyFont="1" applyFill="1" applyBorder="1" applyAlignment="1" applyProtection="1">
      <alignment vertical="center"/>
      <protection locked="0"/>
    </xf>
    <xf numFmtId="164" fontId="38" fillId="0" borderId="73" xfId="0" applyNumberFormat="1" applyFont="1" applyFill="1" applyBorder="1" applyAlignment="1" applyProtection="1">
      <alignment vertical="center"/>
      <protection locked="0"/>
    </xf>
    <xf numFmtId="164" fontId="38" fillId="0" borderId="65" xfId="0" applyNumberFormat="1" applyFont="1" applyFill="1" applyBorder="1" applyAlignment="1" applyProtection="1">
      <alignment vertical="center"/>
      <protection locked="0"/>
    </xf>
    <xf numFmtId="164" fontId="38" fillId="0" borderId="67" xfId="0" applyNumberFormat="1" applyFont="1" applyFill="1" applyBorder="1" applyAlignment="1" applyProtection="1">
      <alignment vertical="center"/>
      <protection locked="0"/>
    </xf>
    <xf numFmtId="164" fontId="38" fillId="0" borderId="68" xfId="0" applyNumberFormat="1" applyFont="1" applyFill="1" applyBorder="1" applyAlignment="1" applyProtection="1">
      <alignment vertical="center"/>
      <protection locked="0"/>
    </xf>
    <xf numFmtId="164" fontId="38" fillId="0" borderId="64" xfId="0" applyNumberFormat="1" applyFont="1" applyFill="1" applyBorder="1" applyAlignment="1" applyProtection="1">
      <alignment vertical="center"/>
      <protection locked="0"/>
    </xf>
    <xf numFmtId="164" fontId="24" fillId="29" borderId="49" xfId="0" applyNumberFormat="1" applyFont="1" applyFill="1" applyBorder="1" applyAlignment="1" applyProtection="1">
      <alignment vertical="center"/>
      <protection locked="0"/>
    </xf>
    <xf numFmtId="164" fontId="24" fillId="29" borderId="25" xfId="0" applyNumberFormat="1" applyFont="1" applyFill="1" applyBorder="1" applyAlignment="1" applyProtection="1">
      <alignment vertical="center"/>
      <protection locked="0"/>
    </xf>
    <xf numFmtId="164" fontId="24" fillId="29" borderId="48" xfId="0" applyNumberFormat="1" applyFont="1" applyFill="1" applyBorder="1" applyAlignment="1" applyProtection="1">
      <alignment vertical="center"/>
      <protection locked="0"/>
    </xf>
    <xf numFmtId="164" fontId="24" fillId="29" borderId="60" xfId="0" applyNumberFormat="1" applyFont="1" applyFill="1" applyBorder="1" applyAlignment="1" applyProtection="1">
      <alignment vertical="center"/>
      <protection locked="0"/>
    </xf>
    <xf numFmtId="164" fontId="24" fillId="29" borderId="59" xfId="0" applyNumberFormat="1" applyFont="1" applyFill="1" applyBorder="1" applyAlignment="1" applyProtection="1">
      <alignment vertical="center"/>
      <protection locked="0"/>
    </xf>
    <xf numFmtId="164" fontId="22" fillId="26" borderId="48" xfId="0" applyNumberFormat="1" applyFont="1" applyFill="1" applyBorder="1" applyAlignment="1" applyProtection="1">
      <alignment vertical="center"/>
      <protection locked="0"/>
    </xf>
    <xf numFmtId="4" fontId="43" fillId="28" borderId="14" xfId="0" applyNumberFormat="1" applyFont="1" applyFill="1" applyBorder="1" applyAlignment="1" applyProtection="1">
      <alignment horizontal="center" vertical="center" wrapText="1"/>
    </xf>
    <xf numFmtId="164" fontId="24" fillId="0" borderId="66" xfId="0" applyNumberFormat="1" applyFont="1" applyBorder="1" applyAlignment="1" applyProtection="1">
      <alignment vertical="center" wrapText="1"/>
    </xf>
    <xf numFmtId="164" fontId="22" fillId="0" borderId="86" xfId="0" applyNumberFormat="1" applyFont="1" applyFill="1" applyBorder="1" applyAlignment="1" applyProtection="1">
      <alignment vertical="center"/>
      <protection locked="0"/>
    </xf>
    <xf numFmtId="2" fontId="22" fillId="0" borderId="45" xfId="0" applyNumberFormat="1" applyFont="1" applyFill="1" applyBorder="1" applyAlignment="1" applyProtection="1">
      <alignment vertical="center"/>
      <protection locked="0"/>
    </xf>
    <xf numFmtId="2" fontId="38" fillId="0" borderId="52" xfId="0" applyNumberFormat="1" applyFont="1" applyFill="1" applyBorder="1" applyAlignment="1" applyProtection="1">
      <alignment vertical="center"/>
      <protection locked="0"/>
    </xf>
    <xf numFmtId="3" fontId="82" fillId="26" borderId="73" xfId="0" applyNumberFormat="1" applyFont="1" applyFill="1" applyBorder="1" applyAlignment="1" applyProtection="1">
      <alignment vertical="center" wrapText="1"/>
    </xf>
    <xf numFmtId="3" fontId="33" fillId="26" borderId="46" xfId="0" applyNumberFormat="1" applyFont="1" applyFill="1" applyBorder="1" applyAlignment="1" applyProtection="1">
      <alignment vertical="center"/>
    </xf>
    <xf numFmtId="3" fontId="33" fillId="0" borderId="46" xfId="0" applyNumberFormat="1" applyFont="1" applyFill="1" applyBorder="1" applyAlignment="1" applyProtection="1">
      <alignment vertical="center"/>
    </xf>
    <xf numFmtId="3" fontId="29" fillId="36" borderId="46" xfId="0" applyNumberFormat="1" applyFont="1" applyFill="1" applyBorder="1" applyAlignment="1" applyProtection="1">
      <alignment vertical="center"/>
    </xf>
    <xf numFmtId="3" fontId="25" fillId="37" borderId="46" xfId="0" applyNumberFormat="1" applyFont="1" applyFill="1" applyBorder="1" applyAlignment="1" applyProtection="1">
      <alignment vertical="center"/>
    </xf>
    <xf numFmtId="3" fontId="22" fillId="0" borderId="99" xfId="0" applyNumberFormat="1" applyFont="1" applyFill="1" applyBorder="1" applyAlignment="1" applyProtection="1">
      <alignment vertical="center"/>
    </xf>
    <xf numFmtId="0" fontId="104" fillId="0" borderId="46" xfId="0" applyNumberFormat="1" applyFont="1" applyBorder="1" applyAlignment="1" applyProtection="1">
      <alignment vertical="center"/>
    </xf>
    <xf numFmtId="0" fontId="0" fillId="0" borderId="100" xfId="0" applyFont="1" applyFill="1" applyBorder="1" applyAlignment="1">
      <alignment horizontal="left"/>
    </xf>
    <xf numFmtId="0" fontId="0" fillId="0" borderId="101" xfId="0" applyFont="1" applyFill="1" applyBorder="1" applyAlignment="1">
      <alignment horizontal="left"/>
    </xf>
    <xf numFmtId="3" fontId="29" fillId="38" borderId="43" xfId="0" applyNumberFormat="1" applyFont="1" applyFill="1" applyBorder="1" applyAlignment="1" applyProtection="1">
      <alignment vertical="center"/>
    </xf>
    <xf numFmtId="0" fontId="24" fillId="0" borderId="46" xfId="0" applyNumberFormat="1" applyFont="1" applyFill="1" applyBorder="1" applyAlignment="1" applyProtection="1">
      <alignment vertical="center"/>
    </xf>
    <xf numFmtId="164" fontId="24" fillId="0" borderId="46" xfId="0" applyNumberFormat="1" applyFont="1" applyFill="1" applyBorder="1" applyAlignment="1" applyProtection="1">
      <alignment horizontal="left" vertical="center"/>
    </xf>
    <xf numFmtId="0" fontId="38" fillId="0" borderId="51" xfId="0" applyNumberFormat="1" applyFont="1" applyFill="1" applyBorder="1" applyAlignment="1" applyProtection="1">
      <alignment vertical="center"/>
      <protection locked="0"/>
    </xf>
    <xf numFmtId="0" fontId="105" fillId="0" borderId="16" xfId="0" applyFont="1" applyFill="1" applyBorder="1"/>
    <xf numFmtId="0" fontId="105" fillId="0" borderId="16" xfId="0" applyFont="1" applyBorder="1"/>
    <xf numFmtId="0" fontId="105" fillId="0" borderId="33" xfId="0" applyFont="1" applyBorder="1"/>
    <xf numFmtId="0" fontId="105" fillId="0" borderId="33" xfId="0" applyFont="1" applyBorder="1" applyAlignment="1"/>
    <xf numFmtId="0" fontId="9" fillId="0" borderId="0" xfId="55" applyFont="1" applyBorder="1" applyAlignment="1">
      <alignment wrapText="1" shrinkToFit="1"/>
    </xf>
    <xf numFmtId="0" fontId="22" fillId="0" borderId="46" xfId="0" applyFont="1" applyFill="1" applyBorder="1" applyAlignment="1" applyProtection="1">
      <alignment vertical="center"/>
    </xf>
    <xf numFmtId="0" fontId="47" fillId="0" borderId="89" xfId="0" applyNumberFormat="1" applyFont="1" applyBorder="1" applyAlignment="1" applyProtection="1">
      <alignment vertical="center"/>
    </xf>
    <xf numFmtId="2" fontId="24" fillId="0" borderId="43" xfId="0" applyNumberFormat="1" applyFont="1" applyFill="1" applyBorder="1" applyAlignment="1" applyProtection="1">
      <alignment vertical="center" wrapText="1"/>
    </xf>
    <xf numFmtId="2" fontId="24" fillId="0" borderId="58" xfId="0" applyNumberFormat="1" applyFont="1" applyBorder="1" applyAlignment="1" applyProtection="1">
      <alignment horizontal="left" vertical="center" wrapText="1"/>
    </xf>
    <xf numFmtId="164" fontId="24" fillId="0" borderId="42" xfId="0" applyNumberFormat="1" applyFont="1" applyFill="1" applyBorder="1" applyAlignment="1" applyProtection="1">
      <alignment vertical="center" wrapText="1"/>
    </xf>
    <xf numFmtId="3" fontId="106" fillId="25" borderId="11" xfId="0" applyNumberFormat="1" applyFont="1" applyFill="1" applyBorder="1" applyAlignment="1" applyProtection="1">
      <alignment vertical="center"/>
    </xf>
    <xf numFmtId="164" fontId="107" fillId="0" borderId="66" xfId="0" applyNumberFormat="1" applyFont="1" applyFill="1" applyBorder="1" applyAlignment="1" applyProtection="1">
      <alignment vertical="center" wrapText="1"/>
    </xf>
    <xf numFmtId="2" fontId="22" fillId="0" borderId="90" xfId="0" applyNumberFormat="1" applyFont="1" applyFill="1" applyBorder="1" applyAlignment="1" applyProtection="1">
      <alignment vertical="center"/>
      <protection locked="0"/>
    </xf>
    <xf numFmtId="3" fontId="86" fillId="0" borderId="37" xfId="0" applyNumberFormat="1" applyFont="1" applyBorder="1" applyAlignment="1" applyProtection="1">
      <alignment vertical="center"/>
    </xf>
    <xf numFmtId="3" fontId="87" fillId="24" borderId="36" xfId="0" applyNumberFormat="1" applyFont="1" applyFill="1" applyBorder="1" applyAlignment="1" applyProtection="1">
      <alignment vertical="center"/>
    </xf>
    <xf numFmtId="3" fontId="47" fillId="0" borderId="16" xfId="0" applyNumberFormat="1" applyFont="1" applyFill="1" applyBorder="1" applyAlignment="1" applyProtection="1">
      <alignment vertical="center"/>
    </xf>
    <xf numFmtId="3" fontId="87" fillId="25" borderId="85" xfId="0" applyNumberFormat="1" applyFont="1" applyFill="1" applyBorder="1" applyAlignment="1" applyProtection="1">
      <alignment vertical="center"/>
    </xf>
    <xf numFmtId="0" fontId="38" fillId="0" borderId="11" xfId="0" applyNumberFormat="1" applyFont="1" applyBorder="1" applyAlignment="1" applyProtection="1">
      <alignment vertical="center"/>
    </xf>
    <xf numFmtId="0" fontId="24" fillId="0" borderId="0" xfId="0" applyFont="1" applyBorder="1" applyAlignment="1" applyProtection="1">
      <alignment vertical="top"/>
    </xf>
    <xf numFmtId="164" fontId="22" fillId="0" borderId="0" xfId="0" applyNumberFormat="1" applyFont="1" applyFill="1" applyBorder="1" applyAlignment="1" applyProtection="1">
      <alignment vertical="center"/>
    </xf>
    <xf numFmtId="164" fontId="22" fillId="0" borderId="85" xfId="0" applyNumberFormat="1" applyFont="1" applyFill="1" applyBorder="1" applyAlignment="1" applyProtection="1">
      <alignment vertical="center"/>
    </xf>
    <xf numFmtId="164" fontId="48" fillId="0" borderId="11" xfId="0" applyNumberFormat="1" applyFont="1" applyBorder="1" applyAlignment="1" applyProtection="1">
      <alignment vertical="center"/>
    </xf>
    <xf numFmtId="3" fontId="38" fillId="29" borderId="0" xfId="0" applyNumberFormat="1" applyFont="1" applyFill="1" applyBorder="1" applyAlignment="1" applyProtection="1">
      <alignment vertical="center"/>
    </xf>
    <xf numFmtId="3" fontId="38" fillId="29" borderId="85" xfId="0" applyNumberFormat="1" applyFont="1" applyFill="1" applyBorder="1" applyAlignment="1" applyProtection="1">
      <alignment vertical="center"/>
    </xf>
    <xf numFmtId="3" fontId="22" fillId="0" borderId="16" xfId="0" applyNumberFormat="1" applyFont="1" applyBorder="1" applyAlignment="1" applyProtection="1">
      <alignment vertical="center"/>
    </xf>
    <xf numFmtId="3" fontId="22" fillId="0" borderId="11" xfId="0" applyNumberFormat="1" applyFont="1" applyBorder="1" applyAlignment="1" applyProtection="1">
      <alignment vertical="center"/>
    </xf>
    <xf numFmtId="3" fontId="38" fillId="29" borderId="16" xfId="0" applyNumberFormat="1" applyFont="1" applyFill="1" applyBorder="1" applyAlignment="1" applyProtection="1">
      <alignment vertical="center"/>
    </xf>
    <xf numFmtId="3" fontId="38" fillId="29" borderId="11" xfId="0" applyNumberFormat="1" applyFont="1" applyFill="1" applyBorder="1" applyAlignment="1" applyProtection="1">
      <alignment vertical="center"/>
    </xf>
    <xf numFmtId="164" fontId="38" fillId="29" borderId="11" xfId="0" applyNumberFormat="1" applyFont="1" applyFill="1" applyBorder="1" applyAlignment="1" applyProtection="1">
      <alignment vertical="center"/>
    </xf>
    <xf numFmtId="3" fontId="38" fillId="0" borderId="11" xfId="0" applyNumberFormat="1" applyFont="1" applyBorder="1" applyAlignment="1" applyProtection="1">
      <alignment vertical="center"/>
    </xf>
    <xf numFmtId="3" fontId="38" fillId="0" borderId="11" xfId="0" applyNumberFormat="1" applyFont="1" applyFill="1" applyBorder="1" applyAlignment="1" applyProtection="1">
      <alignment vertical="center"/>
      <protection locked="0"/>
    </xf>
    <xf numFmtId="0" fontId="38" fillId="0" borderId="103" xfId="0" applyNumberFormat="1" applyFont="1" applyBorder="1" applyAlignment="1" applyProtection="1">
      <alignment vertical="center"/>
    </xf>
    <xf numFmtId="3" fontId="24" fillId="0" borderId="16" xfId="0" applyNumberFormat="1" applyFont="1" applyBorder="1" applyAlignment="1" applyProtection="1">
      <alignment vertical="center"/>
    </xf>
    <xf numFmtId="3" fontId="24" fillId="0" borderId="11" xfId="0" applyNumberFormat="1" applyFont="1" applyFill="1" applyBorder="1" applyAlignment="1" applyProtection="1">
      <alignment vertical="center"/>
    </xf>
    <xf numFmtId="3" fontId="24" fillId="0" borderId="85" xfId="0" applyNumberFormat="1" applyFont="1" applyBorder="1" applyAlignment="1" applyProtection="1">
      <alignment vertical="center"/>
    </xf>
    <xf numFmtId="0" fontId="38" fillId="0" borderId="36" xfId="0" applyNumberFormat="1" applyFont="1" applyBorder="1" applyAlignment="1" applyProtection="1">
      <alignment vertical="center"/>
    </xf>
    <xf numFmtId="164" fontId="24" fillId="29" borderId="32" xfId="0" applyNumberFormat="1" applyFont="1" applyFill="1" applyBorder="1" applyAlignment="1" applyProtection="1">
      <alignment vertical="center"/>
    </xf>
    <xf numFmtId="164" fontId="38" fillId="29" borderId="85" xfId="0" applyNumberFormat="1" applyFont="1" applyFill="1" applyBorder="1" applyAlignment="1" applyProtection="1">
      <alignment vertical="center"/>
    </xf>
    <xf numFmtId="0" fontId="38" fillId="0" borderId="34" xfId="0" applyNumberFormat="1" applyFont="1" applyBorder="1" applyAlignment="1" applyProtection="1">
      <alignment vertical="center"/>
    </xf>
    <xf numFmtId="3" fontId="22" fillId="29" borderId="0" xfId="0" applyNumberFormat="1" applyFont="1" applyFill="1" applyBorder="1" applyAlignment="1" applyProtection="1">
      <alignment vertical="center"/>
    </xf>
    <xf numFmtId="3" fontId="38" fillId="0" borderId="16" xfId="61" applyNumberFormat="1" applyFont="1" applyFill="1" applyBorder="1" applyAlignment="1" applyProtection="1">
      <alignment vertical="center"/>
    </xf>
    <xf numFmtId="3" fontId="38" fillId="0" borderId="11" xfId="61" applyNumberFormat="1" applyFont="1" applyFill="1" applyBorder="1" applyAlignment="1" applyProtection="1">
      <alignment vertical="center"/>
    </xf>
    <xf numFmtId="3" fontId="22" fillId="0" borderId="11" xfId="61" applyNumberFormat="1" applyFont="1" applyFill="1" applyBorder="1" applyAlignment="1" applyProtection="1">
      <alignment vertical="center"/>
    </xf>
    <xf numFmtId="3" fontId="38" fillId="0" borderId="85" xfId="61" applyNumberFormat="1" applyFont="1" applyFill="1" applyBorder="1" applyAlignment="1" applyProtection="1">
      <alignment vertical="center"/>
      <protection locked="0"/>
    </xf>
    <xf numFmtId="3" fontId="38" fillId="0" borderId="11" xfId="0" applyNumberFormat="1" applyFont="1" applyFill="1" applyBorder="1" applyAlignment="1" applyProtection="1">
      <alignment vertical="center"/>
    </xf>
    <xf numFmtId="3" fontId="22" fillId="26" borderId="16" xfId="0" applyNumberFormat="1" applyFont="1" applyFill="1" applyBorder="1" applyAlignment="1" applyProtection="1">
      <alignment vertical="center"/>
    </xf>
    <xf numFmtId="3" fontId="22" fillId="26" borderId="11" xfId="0" applyNumberFormat="1" applyFont="1" applyFill="1" applyBorder="1" applyAlignment="1" applyProtection="1">
      <alignment vertical="center"/>
    </xf>
    <xf numFmtId="0" fontId="22" fillId="0" borderId="104" xfId="0" applyFont="1" applyBorder="1" applyAlignment="1" applyProtection="1">
      <alignment vertical="top"/>
    </xf>
    <xf numFmtId="3" fontId="38" fillId="26" borderId="85" xfId="0" applyNumberFormat="1" applyFont="1" applyFill="1" applyBorder="1" applyAlignment="1" applyProtection="1">
      <alignment vertical="center"/>
      <protection locked="0"/>
    </xf>
    <xf numFmtId="3" fontId="38" fillId="26" borderId="11" xfId="0" applyNumberFormat="1" applyFont="1" applyFill="1" applyBorder="1" applyAlignment="1" applyProtection="1">
      <alignment vertical="center"/>
      <protection locked="0"/>
    </xf>
    <xf numFmtId="3" fontId="22" fillId="26" borderId="85" xfId="0" applyNumberFormat="1" applyFont="1" applyFill="1" applyBorder="1" applyAlignment="1" applyProtection="1">
      <alignment vertical="center"/>
    </xf>
    <xf numFmtId="0" fontId="38" fillId="0" borderId="16" xfId="0" applyNumberFormat="1" applyFont="1" applyBorder="1" applyAlignment="1" applyProtection="1">
      <alignment vertical="center"/>
    </xf>
    <xf numFmtId="3" fontId="38" fillId="25" borderId="32" xfId="0" applyNumberFormat="1" applyFont="1" applyFill="1" applyBorder="1" applyAlignment="1" applyProtection="1">
      <alignment vertical="center"/>
    </xf>
    <xf numFmtId="164" fontId="38" fillId="0" borderId="11" xfId="0" applyNumberFormat="1" applyFont="1" applyFill="1" applyBorder="1" applyAlignment="1" applyProtection="1">
      <alignment vertical="center"/>
    </xf>
    <xf numFmtId="3" fontId="38" fillId="0" borderId="11" xfId="0" applyNumberFormat="1" applyFont="1" applyBorder="1" applyAlignment="1" applyProtection="1">
      <alignment vertical="center"/>
      <protection locked="0"/>
    </xf>
    <xf numFmtId="164" fontId="38" fillId="0" borderId="11" xfId="0" applyNumberFormat="1" applyFont="1" applyBorder="1" applyAlignment="1" applyProtection="1">
      <alignment vertical="center"/>
    </xf>
    <xf numFmtId="0" fontId="38" fillId="0" borderId="105" xfId="0" applyFont="1" applyBorder="1" applyAlignment="1" applyProtection="1">
      <alignment vertical="top"/>
    </xf>
    <xf numFmtId="3" fontId="38" fillId="0" borderId="16" xfId="0" applyNumberFormat="1" applyFont="1" applyBorder="1" applyAlignment="1" applyProtection="1">
      <alignment vertical="center"/>
      <protection locked="0"/>
    </xf>
    <xf numFmtId="3" fontId="24" fillId="29" borderId="11" xfId="0" applyNumberFormat="1" applyFont="1" applyFill="1" applyBorder="1" applyAlignment="1" applyProtection="1">
      <alignment vertical="center"/>
    </xf>
    <xf numFmtId="3" fontId="38" fillId="29" borderId="37" xfId="0" applyNumberFormat="1" applyFont="1" applyFill="1" applyBorder="1" applyAlignment="1" applyProtection="1">
      <alignment vertical="center"/>
    </xf>
    <xf numFmtId="0" fontId="38" fillId="0" borderId="11" xfId="0" applyFont="1" applyBorder="1" applyProtection="1"/>
    <xf numFmtId="0" fontId="22" fillId="0" borderId="11" xfId="0" applyFont="1" applyBorder="1" applyProtection="1"/>
    <xf numFmtId="3" fontId="24" fillId="29" borderId="16" xfId="0" applyNumberFormat="1" applyFont="1" applyFill="1" applyBorder="1" applyAlignment="1" applyProtection="1">
      <alignment vertical="center"/>
    </xf>
    <xf numFmtId="3" fontId="38" fillId="29" borderId="32" xfId="0" applyNumberFormat="1" applyFont="1" applyFill="1" applyBorder="1" applyAlignment="1" applyProtection="1">
      <alignment vertical="center"/>
    </xf>
    <xf numFmtId="3" fontId="24" fillId="26" borderId="11" xfId="0" applyNumberFormat="1" applyFont="1" applyFill="1" applyBorder="1" applyAlignment="1" applyProtection="1">
      <alignment vertical="center"/>
    </xf>
    <xf numFmtId="3" fontId="24" fillId="29" borderId="0" xfId="0" applyNumberFormat="1" applyFont="1" applyFill="1" applyBorder="1" applyAlignment="1" applyProtection="1">
      <alignment vertical="center"/>
    </xf>
    <xf numFmtId="3" fontId="38" fillId="25" borderId="36" xfId="0" applyNumberFormat="1" applyFont="1" applyFill="1" applyBorder="1" applyAlignment="1" applyProtection="1">
      <alignment vertical="center"/>
    </xf>
    <xf numFmtId="0" fontId="38" fillId="25" borderId="0" xfId="0" applyFont="1" applyFill="1" applyBorder="1" applyAlignment="1" applyProtection="1">
      <alignment vertical="top"/>
    </xf>
    <xf numFmtId="0" fontId="38" fillId="0" borderId="106" xfId="0" applyFont="1" applyBorder="1" applyAlignment="1" applyProtection="1">
      <alignment vertical="top"/>
    </xf>
    <xf numFmtId="0" fontId="22" fillId="0" borderId="106" xfId="0" applyFont="1" applyBorder="1" applyAlignment="1" applyProtection="1">
      <alignment vertical="top"/>
    </xf>
    <xf numFmtId="3" fontId="38" fillId="24" borderId="36" xfId="0" applyNumberFormat="1" applyFont="1" applyFill="1" applyBorder="1" applyAlignment="1" applyProtection="1">
      <alignment vertical="center"/>
    </xf>
    <xf numFmtId="3" fontId="24" fillId="24" borderId="36" xfId="0" applyNumberFormat="1" applyFont="1" applyFill="1" applyBorder="1" applyAlignment="1" applyProtection="1">
      <alignment vertical="center"/>
    </xf>
    <xf numFmtId="3" fontId="39" fillId="29" borderId="16" xfId="0" applyNumberFormat="1" applyFont="1" applyFill="1" applyBorder="1" applyAlignment="1" applyProtection="1">
      <alignment vertical="center"/>
      <protection locked="0"/>
    </xf>
    <xf numFmtId="164" fontId="38" fillId="0" borderId="85" xfId="0" applyNumberFormat="1" applyFont="1" applyFill="1" applyBorder="1" applyAlignment="1" applyProtection="1">
      <alignment vertical="center"/>
      <protection locked="0"/>
    </xf>
    <xf numFmtId="164" fontId="27" fillId="0" borderId="9" xfId="0" applyNumberFormat="1" applyFont="1" applyBorder="1" applyAlignment="1" applyProtection="1">
      <alignment vertical="center"/>
    </xf>
    <xf numFmtId="164" fontId="24" fillId="0" borderId="55" xfId="0" applyNumberFormat="1" applyFont="1" applyFill="1" applyBorder="1" applyAlignment="1" applyProtection="1">
      <alignment vertical="center" wrapText="1"/>
    </xf>
    <xf numFmtId="164" fontId="24" fillId="26" borderId="48" xfId="0" applyNumberFormat="1" applyFont="1" applyFill="1" applyBorder="1" applyAlignment="1" applyProtection="1">
      <alignment vertical="center"/>
    </xf>
    <xf numFmtId="164" fontId="24" fillId="24" borderId="61" xfId="0" applyNumberFormat="1" applyFont="1" applyFill="1" applyBorder="1" applyAlignment="1" applyProtection="1">
      <alignment vertical="center"/>
      <protection locked="0"/>
    </xf>
    <xf numFmtId="164" fontId="108" fillId="0" borderId="15" xfId="0" applyNumberFormat="1" applyFont="1" applyBorder="1" applyAlignment="1" applyProtection="1">
      <alignment vertical="center"/>
      <protection locked="0"/>
    </xf>
    <xf numFmtId="164" fontId="107" fillId="29" borderId="15" xfId="0" applyNumberFormat="1" applyFont="1" applyFill="1" applyBorder="1" applyAlignment="1" applyProtection="1">
      <alignment vertical="center"/>
    </xf>
    <xf numFmtId="164" fontId="108" fillId="0" borderId="15" xfId="0" applyNumberFormat="1" applyFont="1" applyBorder="1" applyAlignment="1" applyProtection="1">
      <alignment vertical="center"/>
    </xf>
    <xf numFmtId="164" fontId="108" fillId="26" borderId="15" xfId="0" applyNumberFormat="1" applyFont="1" applyFill="1" applyBorder="1" applyAlignment="1" applyProtection="1">
      <alignment vertical="center"/>
      <protection locked="0"/>
    </xf>
    <xf numFmtId="164" fontId="108" fillId="0" borderId="15" xfId="0" applyNumberFormat="1" applyFont="1" applyFill="1" applyBorder="1" applyAlignment="1" applyProtection="1">
      <alignment vertical="center"/>
      <protection locked="0"/>
    </xf>
    <xf numFmtId="164" fontId="108" fillId="0" borderId="47" xfId="0" applyNumberFormat="1" applyFont="1" applyBorder="1" applyAlignment="1" applyProtection="1">
      <alignment vertical="center"/>
      <protection locked="0"/>
    </xf>
    <xf numFmtId="0" fontId="24" fillId="0" borderId="17" xfId="0" applyFont="1" applyBorder="1" applyAlignment="1" applyProtection="1">
      <alignment vertical="center"/>
      <protection locked="0"/>
    </xf>
    <xf numFmtId="0" fontId="31" fillId="0" borderId="17"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2" fillId="0" borderId="17" xfId="0" applyFont="1" applyFill="1" applyBorder="1" applyAlignment="1" applyProtection="1">
      <alignment vertical="center"/>
      <protection locked="0"/>
    </xf>
    <xf numFmtId="0" fontId="22" fillId="0" borderId="17" xfId="0" applyFont="1" applyBorder="1" applyAlignment="1" applyProtection="1">
      <alignment vertical="center"/>
    </xf>
    <xf numFmtId="164" fontId="107" fillId="39" borderId="43" xfId="0" applyNumberFormat="1" applyFont="1" applyFill="1" applyBorder="1" applyAlignment="1" applyProtection="1">
      <alignment vertical="center" wrapText="1" shrinkToFit="1"/>
    </xf>
    <xf numFmtId="164" fontId="108" fillId="40" borderId="15" xfId="0" applyNumberFormat="1" applyFont="1" applyFill="1" applyBorder="1" applyAlignment="1" applyProtection="1">
      <alignment vertical="center"/>
    </xf>
    <xf numFmtId="164" fontId="107" fillId="41" borderId="15" xfId="0" applyNumberFormat="1" applyFont="1" applyFill="1" applyBorder="1" applyAlignment="1" applyProtection="1">
      <alignment vertical="center"/>
    </xf>
    <xf numFmtId="164" fontId="107" fillId="40" borderId="15" xfId="0" applyNumberFormat="1" applyFont="1" applyFill="1" applyBorder="1" applyAlignment="1" applyProtection="1">
      <alignment vertical="center"/>
    </xf>
    <xf numFmtId="164" fontId="108" fillId="42" borderId="15" xfId="0" applyNumberFormat="1" applyFont="1" applyFill="1" applyBorder="1" applyAlignment="1" applyProtection="1">
      <alignment vertical="center"/>
      <protection locked="0"/>
    </xf>
    <xf numFmtId="164" fontId="108" fillId="43" borderId="15" xfId="0" applyNumberFormat="1" applyFont="1" applyFill="1" applyBorder="1" applyAlignment="1" applyProtection="1">
      <alignment vertical="center"/>
      <protection locked="0"/>
    </xf>
    <xf numFmtId="164" fontId="107" fillId="44" borderId="15" xfId="0" applyNumberFormat="1" applyFont="1" applyFill="1" applyBorder="1" applyAlignment="1" applyProtection="1">
      <alignment vertical="center"/>
    </xf>
    <xf numFmtId="164" fontId="107" fillId="45" borderId="15" xfId="0" applyNumberFormat="1" applyFont="1" applyFill="1" applyBorder="1" applyAlignment="1" applyProtection="1">
      <alignment vertical="center"/>
    </xf>
    <xf numFmtId="164" fontId="108" fillId="42" borderId="47" xfId="0" applyNumberFormat="1" applyFont="1" applyFill="1" applyBorder="1" applyAlignment="1" applyProtection="1">
      <alignment vertical="center"/>
      <protection locked="0"/>
    </xf>
    <xf numFmtId="164" fontId="109" fillId="42" borderId="15" xfId="0" applyNumberFormat="1" applyFont="1" applyFill="1" applyBorder="1" applyAlignment="1" applyProtection="1">
      <alignment vertical="center"/>
    </xf>
    <xf numFmtId="164" fontId="107" fillId="29" borderId="49" xfId="0" applyNumberFormat="1" applyFont="1" applyFill="1" applyBorder="1" applyAlignment="1" applyProtection="1">
      <alignment vertical="center"/>
    </xf>
    <xf numFmtId="164" fontId="107" fillId="43" borderId="15" xfId="0" applyNumberFormat="1" applyFont="1" applyFill="1" applyBorder="1" applyAlignment="1" applyProtection="1">
      <alignment vertical="center"/>
    </xf>
    <xf numFmtId="164" fontId="107" fillId="42" borderId="15" xfId="0" applyNumberFormat="1" applyFont="1" applyFill="1" applyBorder="1" applyAlignment="1" applyProtection="1">
      <alignment vertical="center"/>
    </xf>
    <xf numFmtId="164" fontId="107" fillId="46" borderId="15" xfId="0" applyNumberFormat="1" applyFont="1" applyFill="1" applyBorder="1" applyAlignment="1" applyProtection="1">
      <alignment vertical="center"/>
    </xf>
    <xf numFmtId="164" fontId="24" fillId="45" borderId="48" xfId="0" applyNumberFormat="1" applyFont="1" applyFill="1" applyBorder="1" applyAlignment="1" applyProtection="1">
      <alignment vertical="center"/>
    </xf>
    <xf numFmtId="164" fontId="24" fillId="45" borderId="59" xfId="0" applyNumberFormat="1" applyFont="1" applyFill="1" applyBorder="1" applyAlignment="1" applyProtection="1">
      <alignment vertical="center"/>
    </xf>
    <xf numFmtId="164" fontId="24" fillId="45" borderId="49" xfId="0" applyNumberFormat="1" applyFont="1" applyFill="1" applyBorder="1" applyAlignment="1" applyProtection="1">
      <alignment vertical="center"/>
    </xf>
    <xf numFmtId="164" fontId="24" fillId="42" borderId="48" xfId="0" applyNumberFormat="1" applyFont="1" applyFill="1" applyBorder="1" applyAlignment="1" applyProtection="1">
      <alignment vertical="center"/>
    </xf>
    <xf numFmtId="164" fontId="24" fillId="42" borderId="59" xfId="0" applyNumberFormat="1" applyFont="1" applyFill="1" applyBorder="1" applyAlignment="1" applyProtection="1">
      <alignment vertical="center"/>
    </xf>
    <xf numFmtId="164" fontId="24" fillId="42" borderId="49" xfId="0" applyNumberFormat="1" applyFont="1" applyFill="1" applyBorder="1" applyAlignment="1" applyProtection="1">
      <alignment vertical="center"/>
    </xf>
    <xf numFmtId="164" fontId="24" fillId="44" borderId="18" xfId="0" applyNumberFormat="1" applyFont="1" applyFill="1" applyBorder="1" applyAlignment="1" applyProtection="1">
      <alignment vertical="center"/>
    </xf>
    <xf numFmtId="164" fontId="24" fillId="44" borderId="107" xfId="0" applyNumberFormat="1" applyFont="1" applyFill="1" applyBorder="1" applyAlignment="1" applyProtection="1">
      <alignment vertical="center"/>
    </xf>
    <xf numFmtId="164" fontId="24" fillId="44" borderId="40" xfId="0" applyNumberFormat="1" applyFont="1" applyFill="1" applyBorder="1" applyAlignment="1" applyProtection="1">
      <alignment vertical="center"/>
    </xf>
    <xf numFmtId="164" fontId="24" fillId="44" borderId="61" xfId="0" applyNumberFormat="1" applyFont="1" applyFill="1" applyBorder="1" applyAlignment="1" applyProtection="1">
      <alignment vertical="center"/>
    </xf>
    <xf numFmtId="164" fontId="24" fillId="44" borderId="57" xfId="0" applyNumberFormat="1" applyFont="1" applyFill="1" applyBorder="1" applyAlignment="1" applyProtection="1">
      <alignment vertical="center"/>
    </xf>
    <xf numFmtId="164" fontId="24" fillId="44" borderId="42" xfId="0" applyNumberFormat="1" applyFont="1" applyFill="1" applyBorder="1" applyAlignment="1" applyProtection="1">
      <alignment vertical="center"/>
    </xf>
    <xf numFmtId="164" fontId="108" fillId="40" borderId="15" xfId="0" applyNumberFormat="1" applyFont="1" applyFill="1" applyBorder="1" applyAlignment="1" applyProtection="1">
      <alignment vertical="center"/>
      <protection locked="0"/>
    </xf>
    <xf numFmtId="164" fontId="108" fillId="47" borderId="15" xfId="0" applyNumberFormat="1" applyFont="1" applyFill="1" applyBorder="1" applyAlignment="1" applyProtection="1">
      <alignment vertical="center"/>
      <protection locked="0"/>
    </xf>
    <xf numFmtId="164" fontId="107" fillId="40" borderId="15" xfId="0" applyNumberFormat="1" applyFont="1" applyFill="1" applyBorder="1" applyAlignment="1" applyProtection="1">
      <alignment vertical="center"/>
      <protection locked="0"/>
    </xf>
    <xf numFmtId="164" fontId="107" fillId="43" borderId="15" xfId="0" applyNumberFormat="1" applyFont="1" applyFill="1" applyBorder="1" applyAlignment="1" applyProtection="1">
      <alignment vertical="center"/>
      <protection locked="0"/>
    </xf>
    <xf numFmtId="164" fontId="107" fillId="48" borderId="43" xfId="0" applyNumberFormat="1" applyFont="1" applyFill="1" applyBorder="1" applyAlignment="1" applyProtection="1">
      <alignment vertical="center" wrapText="1" shrinkToFit="1"/>
      <protection locked="0"/>
    </xf>
    <xf numFmtId="164" fontId="108" fillId="42" borderId="53" xfId="0" applyNumberFormat="1" applyFont="1" applyFill="1" applyBorder="1" applyAlignment="1" applyProtection="1">
      <alignment vertical="center"/>
      <protection locked="0"/>
    </xf>
    <xf numFmtId="164" fontId="107" fillId="45" borderId="15" xfId="0" applyNumberFormat="1" applyFont="1" applyFill="1" applyBorder="1" applyAlignment="1" applyProtection="1">
      <alignment vertical="center"/>
      <protection locked="0"/>
    </xf>
    <xf numFmtId="164" fontId="108" fillId="42" borderId="14" xfId="0" applyNumberFormat="1" applyFont="1" applyFill="1" applyBorder="1" applyAlignment="1" applyProtection="1">
      <alignment vertical="center"/>
      <protection locked="0"/>
    </xf>
    <xf numFmtId="164" fontId="107" fillId="48" borderId="43" xfId="0" applyNumberFormat="1" applyFont="1" applyFill="1" applyBorder="1" applyAlignment="1" applyProtection="1">
      <alignment vertical="center"/>
      <protection locked="0"/>
    </xf>
    <xf numFmtId="164" fontId="22" fillId="42" borderId="95" xfId="0" applyNumberFormat="1" applyFont="1" applyFill="1" applyBorder="1" applyAlignment="1" applyProtection="1">
      <alignment vertical="center"/>
      <protection locked="0"/>
    </xf>
    <xf numFmtId="164" fontId="22" fillId="42" borderId="92" xfId="0" applyNumberFormat="1" applyFont="1" applyFill="1" applyBorder="1" applyAlignment="1" applyProtection="1">
      <alignment vertical="center"/>
      <protection locked="0"/>
    </xf>
    <xf numFmtId="164" fontId="22" fillId="42" borderId="49" xfId="0" applyNumberFormat="1" applyFont="1" applyFill="1" applyBorder="1" applyAlignment="1" applyProtection="1">
      <alignment vertical="center"/>
      <protection locked="0"/>
    </xf>
    <xf numFmtId="164" fontId="22" fillId="42" borderId="48" xfId="0" applyNumberFormat="1" applyFont="1" applyFill="1" applyBorder="1" applyAlignment="1" applyProtection="1">
      <alignment vertical="center"/>
      <protection locked="0"/>
    </xf>
    <xf numFmtId="164" fontId="22" fillId="42" borderId="59" xfId="0" applyNumberFormat="1" applyFont="1" applyFill="1" applyBorder="1" applyAlignment="1" applyProtection="1">
      <alignment vertical="center"/>
      <protection locked="0"/>
    </xf>
    <xf numFmtId="164" fontId="107" fillId="42" borderId="15" xfId="0" applyNumberFormat="1" applyFont="1" applyFill="1" applyBorder="1" applyAlignment="1" applyProtection="1">
      <alignment vertical="center"/>
      <protection locked="0"/>
    </xf>
    <xf numFmtId="164" fontId="38" fillId="42" borderId="48" xfId="0" applyNumberFormat="1" applyFont="1" applyFill="1" applyBorder="1" applyAlignment="1" applyProtection="1">
      <alignment vertical="center"/>
      <protection locked="0"/>
    </xf>
    <xf numFmtId="164" fontId="38" fillId="42" borderId="59" xfId="0" applyNumberFormat="1" applyFont="1" applyFill="1" applyBorder="1" applyAlignment="1" applyProtection="1">
      <alignment vertical="center"/>
      <protection locked="0"/>
    </xf>
    <xf numFmtId="9" fontId="38" fillId="42" borderId="49" xfId="0" applyNumberFormat="1" applyFont="1" applyFill="1" applyBorder="1" applyAlignment="1" applyProtection="1">
      <alignment vertical="center"/>
      <protection locked="0"/>
    </xf>
    <xf numFmtId="9" fontId="108" fillId="42" borderId="15" xfId="0" applyNumberFormat="1" applyFont="1" applyFill="1" applyBorder="1" applyAlignment="1" applyProtection="1">
      <alignment vertical="center"/>
      <protection locked="0"/>
    </xf>
    <xf numFmtId="164" fontId="107" fillId="44" borderId="41" xfId="0" applyNumberFormat="1" applyFont="1" applyFill="1" applyBorder="1" applyAlignment="1" applyProtection="1">
      <alignment vertical="center"/>
      <protection locked="0"/>
    </xf>
    <xf numFmtId="164" fontId="22" fillId="42" borderId="94" xfId="0" applyNumberFormat="1" applyFont="1" applyFill="1" applyBorder="1" applyAlignment="1" applyProtection="1">
      <alignment vertical="center"/>
      <protection locked="0"/>
    </xf>
    <xf numFmtId="164" fontId="22" fillId="42" borderId="69" xfId="0" applyNumberFormat="1" applyFont="1" applyFill="1" applyBorder="1" applyAlignment="1" applyProtection="1">
      <alignment vertical="center"/>
      <protection locked="0"/>
    </xf>
    <xf numFmtId="164" fontId="38" fillId="42" borderId="95" xfId="0" applyNumberFormat="1" applyFont="1" applyFill="1" applyBorder="1" applyAlignment="1" applyProtection="1">
      <alignment vertical="center"/>
      <protection locked="0"/>
    </xf>
    <xf numFmtId="164" fontId="38" fillId="42" borderId="92" xfId="0" applyNumberFormat="1" applyFont="1" applyFill="1" applyBorder="1" applyAlignment="1" applyProtection="1">
      <alignment vertical="center"/>
      <protection locked="0"/>
    </xf>
    <xf numFmtId="9" fontId="38" fillId="42" borderId="52" xfId="0" applyNumberFormat="1" applyFont="1" applyFill="1" applyBorder="1" applyAlignment="1" applyProtection="1">
      <alignment vertical="center"/>
      <protection locked="0"/>
    </xf>
    <xf numFmtId="9" fontId="108" fillId="42" borderId="53" xfId="0" applyNumberFormat="1" applyFont="1" applyFill="1" applyBorder="1" applyAlignment="1" applyProtection="1">
      <alignment vertical="center"/>
      <protection locked="0"/>
    </xf>
    <xf numFmtId="164" fontId="107" fillId="44" borderId="43" xfId="0" applyNumberFormat="1" applyFont="1" applyFill="1" applyBorder="1" applyAlignment="1" applyProtection="1">
      <alignment vertical="center"/>
      <protection locked="0"/>
    </xf>
    <xf numFmtId="164" fontId="22" fillId="42" borderId="64" xfId="0" applyNumberFormat="1" applyFont="1" applyFill="1" applyBorder="1" applyAlignment="1" applyProtection="1">
      <alignment vertical="center"/>
      <protection locked="0"/>
    </xf>
    <xf numFmtId="164" fontId="22" fillId="42" borderId="67" xfId="0" applyNumberFormat="1" applyFont="1" applyFill="1" applyBorder="1" applyAlignment="1" applyProtection="1">
      <alignment vertical="center"/>
      <protection locked="0"/>
    </xf>
    <xf numFmtId="164" fontId="22" fillId="42" borderId="65" xfId="0" applyNumberFormat="1" applyFont="1" applyFill="1" applyBorder="1" applyAlignment="1" applyProtection="1">
      <alignment vertical="center"/>
      <protection locked="0"/>
    </xf>
    <xf numFmtId="164" fontId="108" fillId="42" borderId="86" xfId="0" applyNumberFormat="1" applyFont="1" applyFill="1" applyBorder="1" applyAlignment="1" applyProtection="1">
      <alignment vertical="center"/>
      <protection locked="0"/>
    </xf>
    <xf numFmtId="164" fontId="107" fillId="40" borderId="60" xfId="0" applyNumberFormat="1" applyFont="1" applyFill="1" applyBorder="1" applyAlignment="1" applyProtection="1">
      <alignment vertical="center"/>
    </xf>
    <xf numFmtId="164" fontId="24" fillId="44" borderId="49" xfId="0" applyNumberFormat="1" applyFont="1" applyFill="1" applyBorder="1" applyAlignment="1" applyProtection="1">
      <alignment vertical="center"/>
    </xf>
    <xf numFmtId="164" fontId="22" fillId="47" borderId="15" xfId="0" applyNumberFormat="1" applyFont="1" applyFill="1" applyBorder="1" applyAlignment="1" applyProtection="1">
      <alignment vertical="center"/>
      <protection locked="0"/>
    </xf>
    <xf numFmtId="164" fontId="22" fillId="40" borderId="15" xfId="0" applyNumberFormat="1" applyFont="1" applyFill="1" applyBorder="1" applyAlignment="1" applyProtection="1">
      <alignment vertical="center"/>
      <protection locked="0"/>
    </xf>
    <xf numFmtId="0" fontId="9" fillId="0" borderId="0" xfId="57"/>
    <xf numFmtId="0" fontId="9" fillId="0" borderId="0" xfId="57" applyAlignment="1">
      <alignment wrapText="1"/>
    </xf>
    <xf numFmtId="0" fontId="94" fillId="0" borderId="0" xfId="57" applyFont="1"/>
    <xf numFmtId="0" fontId="94" fillId="0" borderId="0" xfId="55" applyFont="1" applyBorder="1" applyAlignment="1">
      <alignment wrapText="1" shrinkToFit="1"/>
    </xf>
    <xf numFmtId="3" fontId="38" fillId="26" borderId="46" xfId="0" applyNumberFormat="1" applyFont="1" applyFill="1" applyBorder="1" applyAlignment="1" applyProtection="1">
      <alignment vertical="center"/>
    </xf>
    <xf numFmtId="3" fontId="24" fillId="0" borderId="54" xfId="0" applyNumberFormat="1" applyFont="1" applyBorder="1" applyAlignment="1" applyProtection="1">
      <alignment vertical="center"/>
    </xf>
    <xf numFmtId="0" fontId="38" fillId="26" borderId="46" xfId="0" applyNumberFormat="1" applyFont="1" applyFill="1" applyBorder="1" applyAlignment="1" applyProtection="1">
      <alignment vertical="center"/>
    </xf>
    <xf numFmtId="164" fontId="38" fillId="0" borderId="46" xfId="0" applyNumberFormat="1" applyFont="1" applyBorder="1" applyAlignment="1" applyProtection="1">
      <alignment vertical="center"/>
    </xf>
    <xf numFmtId="164" fontId="38" fillId="0" borderId="46" xfId="0" applyNumberFormat="1" applyFont="1" applyFill="1" applyBorder="1" applyAlignment="1" applyProtection="1">
      <alignment vertical="center"/>
    </xf>
    <xf numFmtId="3" fontId="38" fillId="0" borderId="12" xfId="0" applyNumberFormat="1" applyFont="1" applyBorder="1" applyAlignment="1" applyProtection="1">
      <alignment vertical="center"/>
      <protection locked="0"/>
    </xf>
    <xf numFmtId="3" fontId="38" fillId="0" borderId="47" xfId="0" applyNumberFormat="1" applyFont="1" applyBorder="1" applyAlignment="1" applyProtection="1">
      <alignment vertical="center"/>
      <protection locked="0"/>
    </xf>
    <xf numFmtId="0" fontId="22" fillId="0" borderId="16" xfId="55" applyFont="1" applyFill="1" applyBorder="1"/>
    <xf numFmtId="0" fontId="22" fillId="0" borderId="51" xfId="55" applyFont="1" applyFill="1" applyBorder="1"/>
    <xf numFmtId="164" fontId="50" fillId="29" borderId="15" xfId="0" applyNumberFormat="1" applyFont="1" applyFill="1" applyBorder="1" applyAlignment="1" applyProtection="1">
      <alignment vertical="center"/>
    </xf>
    <xf numFmtId="164" fontId="50" fillId="29" borderId="46" xfId="0" applyNumberFormat="1" applyFont="1" applyFill="1" applyBorder="1" applyAlignment="1" applyProtection="1">
      <alignment vertical="center"/>
    </xf>
    <xf numFmtId="164" fontId="38" fillId="26" borderId="12" xfId="0" applyNumberFormat="1" applyFont="1" applyFill="1" applyBorder="1" applyAlignment="1" applyProtection="1">
      <alignment vertical="center"/>
    </xf>
    <xf numFmtId="0" fontId="36" fillId="0" borderId="18" xfId="55" applyFont="1" applyFill="1" applyBorder="1" applyAlignment="1"/>
    <xf numFmtId="0" fontId="34" fillId="0" borderId="16" xfId="55" applyFont="1" applyFill="1" applyBorder="1" applyAlignment="1"/>
    <xf numFmtId="0" fontId="9" fillId="0" borderId="0" xfId="55"/>
    <xf numFmtId="0" fontId="22" fillId="0" borderId="0" xfId="55" applyFont="1" applyBorder="1"/>
    <xf numFmtId="0" fontId="22" fillId="0" borderId="0" xfId="55" applyFont="1"/>
    <xf numFmtId="3" fontId="29" fillId="25" borderId="11" xfId="55" applyNumberFormat="1" applyFont="1" applyFill="1" applyBorder="1" applyAlignment="1" applyProtection="1">
      <alignment vertical="center"/>
    </xf>
    <xf numFmtId="0" fontId="22" fillId="0" borderId="0" xfId="55" applyFont="1" applyProtection="1"/>
    <xf numFmtId="0" fontId="22" fillId="0" borderId="0" xfId="55" applyFont="1" applyAlignment="1">
      <alignment horizontal="right"/>
    </xf>
    <xf numFmtId="0" fontId="22" fillId="0" borderId="19" xfId="55" applyFont="1" applyFill="1" applyBorder="1"/>
    <xf numFmtId="0" fontId="22" fillId="0" borderId="22" xfId="55" applyFont="1" applyFill="1" applyBorder="1"/>
    <xf numFmtId="0" fontId="22" fillId="0" borderId="25" xfId="55" applyFont="1" applyFill="1" applyBorder="1"/>
    <xf numFmtId="0" fontId="22" fillId="0" borderId="28" xfId="55" applyFont="1" applyFill="1" applyBorder="1"/>
    <xf numFmtId="0" fontId="24" fillId="0" borderId="0" xfId="55" applyFont="1" applyBorder="1" applyAlignment="1">
      <alignment horizontal="left"/>
    </xf>
    <xf numFmtId="0" fontId="24" fillId="0" borderId="0" xfId="55" applyFont="1" applyBorder="1"/>
    <xf numFmtId="0" fontId="38" fillId="0" borderId="0" xfId="55" applyFont="1"/>
    <xf numFmtId="0" fontId="40" fillId="0" borderId="0" xfId="55" applyFont="1" applyAlignment="1">
      <alignment horizontal="left"/>
    </xf>
    <xf numFmtId="0" fontId="26" fillId="0" borderId="0" xfId="55" applyFont="1" applyAlignment="1">
      <alignment horizontal="left"/>
    </xf>
    <xf numFmtId="0" fontId="24" fillId="0" borderId="50" xfId="55" applyFont="1" applyFill="1" applyBorder="1"/>
    <xf numFmtId="0" fontId="38" fillId="0" borderId="50" xfId="55" applyFont="1" applyFill="1" applyBorder="1"/>
    <xf numFmtId="0" fontId="22" fillId="0" borderId="50" xfId="55" applyFont="1" applyFill="1" applyBorder="1"/>
    <xf numFmtId="0" fontId="39" fillId="0" borderId="50" xfId="55" applyFont="1" applyFill="1" applyBorder="1"/>
    <xf numFmtId="0" fontId="22" fillId="0" borderId="108" xfId="55" applyFont="1" applyFill="1" applyBorder="1"/>
    <xf numFmtId="0" fontId="22" fillId="0" borderId="0" xfId="55" applyFont="1" applyBorder="1" applyProtection="1"/>
    <xf numFmtId="3" fontId="29" fillId="25" borderId="16" xfId="55" applyNumberFormat="1" applyFont="1" applyFill="1" applyBorder="1" applyAlignment="1" applyProtection="1">
      <alignment vertical="center"/>
    </xf>
    <xf numFmtId="3" fontId="29" fillId="24" borderId="51" xfId="55" applyNumberFormat="1" applyFont="1" applyFill="1" applyBorder="1" applyAlignment="1" applyProtection="1">
      <alignment vertical="center" wrapText="1"/>
    </xf>
    <xf numFmtId="0" fontId="22" fillId="0" borderId="0" xfId="55" applyFont="1" applyProtection="1">
      <protection locked="0"/>
    </xf>
    <xf numFmtId="0" fontId="22" fillId="0" borderId="19" xfId="55" applyFont="1" applyFill="1" applyBorder="1" applyAlignment="1" applyProtection="1">
      <alignment horizontal="left"/>
    </xf>
    <xf numFmtId="0" fontId="22" fillId="0" borderId="109" xfId="55" applyFont="1" applyFill="1" applyBorder="1" applyProtection="1"/>
    <xf numFmtId="0" fontId="22" fillId="0" borderId="110" xfId="55" applyFont="1" applyFill="1" applyBorder="1" applyProtection="1"/>
    <xf numFmtId="0" fontId="22" fillId="0" borderId="91" xfId="55" applyFont="1" applyFill="1" applyBorder="1" applyProtection="1">
      <protection locked="0"/>
    </xf>
    <xf numFmtId="0" fontId="38" fillId="0" borderId="19" xfId="55" applyFont="1" applyFill="1" applyBorder="1" applyProtection="1">
      <protection locked="0"/>
    </xf>
    <xf numFmtId="0" fontId="38" fillId="0" borderId="22" xfId="55" applyFont="1" applyFill="1" applyBorder="1" applyProtection="1">
      <protection locked="0"/>
    </xf>
    <xf numFmtId="0" fontId="22" fillId="0" borderId="25" xfId="55" applyFont="1" applyFill="1" applyBorder="1" applyProtection="1">
      <protection locked="0"/>
    </xf>
    <xf numFmtId="0" fontId="24" fillId="0" borderId="28" xfId="55" applyFont="1" applyFill="1" applyBorder="1" applyProtection="1">
      <protection locked="0"/>
    </xf>
    <xf numFmtId="0" fontId="39" fillId="0" borderId="22" xfId="55" applyFont="1" applyFill="1" applyBorder="1" applyProtection="1">
      <protection locked="0"/>
    </xf>
    <xf numFmtId="0" fontId="24" fillId="0" borderId="25" xfId="55" applyFont="1" applyFill="1" applyBorder="1" applyProtection="1">
      <protection locked="0"/>
    </xf>
    <xf numFmtId="0" fontId="22" fillId="0" borderId="19" xfId="55" applyFont="1" applyFill="1" applyBorder="1" applyProtection="1">
      <protection locked="0"/>
    </xf>
    <xf numFmtId="0" fontId="22" fillId="0" borderId="59" xfId="55" applyFont="1" applyFill="1" applyBorder="1" applyProtection="1">
      <protection locked="0"/>
    </xf>
    <xf numFmtId="0" fontId="22" fillId="0" borderId="7" xfId="60" applyFont="1" applyFill="1" applyBorder="1" applyAlignment="1" applyProtection="1">
      <alignment wrapText="1"/>
    </xf>
    <xf numFmtId="0" fontId="22" fillId="0" borderId="0" xfId="60" applyFont="1" applyFill="1" applyBorder="1" applyAlignment="1" applyProtection="1">
      <alignment wrapText="1"/>
    </xf>
    <xf numFmtId="3" fontId="29" fillId="49" borderId="46" xfId="55" applyNumberFormat="1" applyFont="1" applyFill="1" applyBorder="1" applyAlignment="1" applyProtection="1">
      <alignment vertical="center" wrapText="1"/>
    </xf>
    <xf numFmtId="3" fontId="38" fillId="0" borderId="12" xfId="0" applyNumberFormat="1" applyFont="1" applyFill="1" applyBorder="1" applyAlignment="1" applyProtection="1">
      <alignment vertical="center"/>
    </xf>
    <xf numFmtId="3" fontId="38" fillId="0" borderId="47" xfId="0" applyNumberFormat="1" applyFont="1" applyFill="1" applyBorder="1" applyAlignment="1" applyProtection="1">
      <alignment vertical="center"/>
    </xf>
    <xf numFmtId="3" fontId="38" fillId="0" borderId="46" xfId="61" applyNumberFormat="1" applyFont="1" applyFill="1" applyBorder="1" applyAlignment="1" applyProtection="1">
      <alignment vertical="center"/>
    </xf>
    <xf numFmtId="3" fontId="38" fillId="0" borderId="12" xfId="0" applyNumberFormat="1" applyFont="1" applyBorder="1" applyAlignment="1" applyProtection="1">
      <alignment vertical="center"/>
    </xf>
    <xf numFmtId="3" fontId="22" fillId="0" borderId="46" xfId="0" applyNumberFormat="1" applyFont="1" applyFill="1" applyBorder="1" applyAlignment="1" applyProtection="1">
      <alignment vertical="center"/>
      <protection locked="0"/>
    </xf>
    <xf numFmtId="3" fontId="24" fillId="26" borderId="15" xfId="0" applyNumberFormat="1" applyFont="1" applyFill="1" applyBorder="1" applyAlignment="1" applyProtection="1">
      <alignment vertical="center"/>
    </xf>
    <xf numFmtId="3" fontId="24" fillId="26" borderId="46" xfId="0" applyNumberFormat="1" applyFont="1" applyFill="1" applyBorder="1" applyAlignment="1" applyProtection="1">
      <alignment vertical="center"/>
    </xf>
    <xf numFmtId="0" fontId="50" fillId="0" borderId="15" xfId="0" applyNumberFormat="1" applyFont="1" applyBorder="1" applyAlignment="1" applyProtection="1">
      <alignment vertical="center"/>
    </xf>
    <xf numFmtId="164" fontId="22" fillId="26" borderId="11" xfId="0" applyNumberFormat="1" applyFont="1" applyFill="1" applyBorder="1" applyAlignment="1" applyProtection="1">
      <alignment vertical="center"/>
    </xf>
    <xf numFmtId="164" fontId="22" fillId="26" borderId="85" xfId="0" applyNumberFormat="1" applyFont="1" applyFill="1" applyBorder="1" applyAlignment="1" applyProtection="1">
      <alignment vertical="center"/>
    </xf>
    <xf numFmtId="0" fontId="38" fillId="26" borderId="11" xfId="0" applyNumberFormat="1" applyFont="1" applyFill="1" applyBorder="1" applyAlignment="1" applyProtection="1">
      <alignment vertical="top" wrapText="1"/>
    </xf>
    <xf numFmtId="164" fontId="38" fillId="26" borderId="15" xfId="0" applyNumberFormat="1" applyFont="1" applyFill="1" applyBorder="1" applyAlignment="1" applyProtection="1">
      <alignment vertical="center"/>
    </xf>
    <xf numFmtId="164" fontId="38" fillId="26" borderId="11" xfId="0" applyNumberFormat="1" applyFont="1" applyFill="1" applyBorder="1" applyAlignment="1" applyProtection="1">
      <alignment vertical="center"/>
    </xf>
    <xf numFmtId="164" fontId="38" fillId="0" borderId="85" xfId="0" applyNumberFormat="1" applyFont="1" applyFill="1" applyBorder="1" applyAlignment="1" applyProtection="1">
      <alignment vertical="center"/>
    </xf>
    <xf numFmtId="3" fontId="73" fillId="29" borderId="11" xfId="0" applyNumberFormat="1" applyFont="1" applyFill="1" applyBorder="1" applyAlignment="1" applyProtection="1">
      <alignment vertical="center"/>
    </xf>
    <xf numFmtId="0" fontId="38" fillId="0" borderId="16" xfId="0" applyNumberFormat="1" applyFont="1" applyBorder="1" applyAlignment="1" applyProtection="1">
      <alignment vertical="center"/>
      <protection locked="0"/>
    </xf>
    <xf numFmtId="0" fontId="38" fillId="0" borderId="11" xfId="0" applyFont="1" applyBorder="1" applyAlignment="1" applyProtection="1">
      <alignment vertical="top"/>
    </xf>
    <xf numFmtId="3" fontId="38" fillId="26" borderId="11" xfId="0" applyNumberFormat="1" applyFont="1" applyFill="1" applyBorder="1" applyAlignment="1" applyProtection="1">
      <alignment vertical="center"/>
    </xf>
    <xf numFmtId="3" fontId="25" fillId="29" borderId="74" xfId="0" applyNumberFormat="1" applyFont="1" applyFill="1" applyBorder="1" applyAlignment="1" applyProtection="1">
      <alignment vertical="center"/>
    </xf>
    <xf numFmtId="3" fontId="25" fillId="29" borderId="12" xfId="55" applyNumberFormat="1" applyFont="1" applyFill="1" applyBorder="1" applyAlignment="1" applyProtection="1">
      <alignment vertical="center"/>
    </xf>
    <xf numFmtId="3" fontId="53" fillId="29" borderId="54" xfId="0" applyNumberFormat="1" applyFont="1" applyFill="1" applyBorder="1" applyAlignment="1" applyProtection="1">
      <alignment vertical="center"/>
    </xf>
    <xf numFmtId="3" fontId="25" fillId="29" borderId="72" xfId="0" applyNumberFormat="1" applyFont="1" applyFill="1" applyBorder="1" applyAlignment="1" applyProtection="1">
      <alignment vertical="center"/>
      <protection locked="0"/>
    </xf>
    <xf numFmtId="164" fontId="29" fillId="24" borderId="43" xfId="0" applyNumberFormat="1" applyFont="1" applyFill="1" applyBorder="1" applyAlignment="1" applyProtection="1">
      <alignment vertical="center"/>
    </xf>
    <xf numFmtId="3" fontId="29" fillId="38" borderId="10" xfId="0" applyNumberFormat="1" applyFont="1" applyFill="1" applyBorder="1" applyAlignment="1" applyProtection="1">
      <alignment vertical="center"/>
    </xf>
    <xf numFmtId="0" fontId="22" fillId="26" borderId="15" xfId="0" applyNumberFormat="1" applyFont="1" applyFill="1" applyBorder="1" applyAlignment="1" applyProtection="1">
      <alignment vertical="center"/>
    </xf>
    <xf numFmtId="3" fontId="24" fillId="0" borderId="14" xfId="0" applyNumberFormat="1" applyFont="1" applyBorder="1" applyAlignment="1" applyProtection="1">
      <alignment vertical="center"/>
    </xf>
    <xf numFmtId="0" fontId="22" fillId="0" borderId="15" xfId="0" applyNumberFormat="1" applyFont="1" applyBorder="1" applyAlignment="1" applyProtection="1">
      <alignment vertical="center"/>
    </xf>
    <xf numFmtId="0" fontId="22" fillId="0" borderId="14" xfId="0" applyFont="1" applyBorder="1" applyAlignment="1" applyProtection="1">
      <alignment vertical="top"/>
    </xf>
    <xf numFmtId="0" fontId="22" fillId="0" borderId="15" xfId="0" applyFont="1" applyBorder="1" applyAlignment="1" applyProtection="1">
      <alignment vertical="top"/>
    </xf>
    <xf numFmtId="0" fontId="22" fillId="0" borderId="53" xfId="0" applyFont="1" applyBorder="1" applyAlignment="1" applyProtection="1">
      <alignment vertical="top"/>
    </xf>
    <xf numFmtId="0" fontId="38" fillId="0" borderId="14" xfId="0" applyNumberFormat="1" applyFont="1" applyBorder="1" applyAlignment="1" applyProtection="1">
      <alignment vertical="center"/>
    </xf>
    <xf numFmtId="3" fontId="38" fillId="26" borderId="53" xfId="0" applyNumberFormat="1" applyFont="1" applyFill="1" applyBorder="1" applyAlignment="1" applyProtection="1">
      <alignment vertical="center"/>
      <protection locked="0"/>
    </xf>
    <xf numFmtId="0" fontId="73" fillId="0" borderId="15" xfId="0" applyNumberFormat="1" applyFont="1" applyBorder="1" applyAlignment="1" applyProtection="1">
      <alignment vertical="center"/>
    </xf>
    <xf numFmtId="3" fontId="53" fillId="29" borderId="53" xfId="0" applyNumberFormat="1" applyFont="1" applyFill="1" applyBorder="1" applyAlignment="1" applyProtection="1">
      <alignment vertical="center"/>
    </xf>
    <xf numFmtId="0" fontId="110" fillId="0" borderId="15" xfId="0" applyNumberFormat="1" applyFont="1" applyBorder="1" applyAlignment="1" applyProtection="1">
      <alignment vertical="center"/>
      <protection locked="0"/>
    </xf>
    <xf numFmtId="0" fontId="38" fillId="0" borderId="15" xfId="0" applyNumberFormat="1" applyFont="1" applyBorder="1" applyAlignment="1" applyProtection="1">
      <alignment vertical="center"/>
      <protection locked="0"/>
    </xf>
    <xf numFmtId="0" fontId="82" fillId="0" borderId="15" xfId="0" applyNumberFormat="1" applyFont="1" applyBorder="1" applyAlignment="1" applyProtection="1">
      <alignment vertical="center"/>
    </xf>
    <xf numFmtId="164" fontId="38" fillId="0" borderId="15" xfId="0" applyNumberFormat="1" applyFont="1" applyFill="1" applyBorder="1" applyAlignment="1" applyProtection="1">
      <alignment vertical="center"/>
      <protection locked="0"/>
    </xf>
    <xf numFmtId="0" fontId="22" fillId="0" borderId="15" xfId="0" applyFont="1" applyFill="1" applyBorder="1" applyAlignment="1" applyProtection="1">
      <alignment horizontal="left"/>
    </xf>
    <xf numFmtId="49" fontId="22" fillId="0" borderId="15" xfId="0" applyNumberFormat="1" applyFont="1" applyBorder="1" applyProtection="1"/>
    <xf numFmtId="3" fontId="103" fillId="29" borderId="15" xfId="0" applyNumberFormat="1" applyFont="1" applyFill="1" applyBorder="1" applyAlignment="1" applyProtection="1">
      <alignment vertical="center" wrapText="1"/>
    </xf>
    <xf numFmtId="3" fontId="29" fillId="35" borderId="43" xfId="0" applyNumberFormat="1" applyFont="1" applyFill="1" applyBorder="1" applyAlignment="1" applyProtection="1">
      <alignment vertical="center"/>
    </xf>
    <xf numFmtId="0" fontId="22" fillId="0" borderId="15" xfId="0" applyNumberFormat="1" applyFont="1" applyFill="1" applyBorder="1" applyAlignment="1" applyProtection="1">
      <alignment vertical="center"/>
    </xf>
    <xf numFmtId="164" fontId="24" fillId="0" borderId="15" xfId="0" applyNumberFormat="1" applyFont="1" applyBorder="1" applyAlignment="1" applyProtection="1">
      <alignment horizontal="left" vertical="center"/>
    </xf>
    <xf numFmtId="0" fontId="22" fillId="0" borderId="47" xfId="0" applyNumberFormat="1" applyFont="1" applyBorder="1" applyAlignment="1" applyProtection="1">
      <alignment vertical="center"/>
    </xf>
    <xf numFmtId="0" fontId="24" fillId="0" borderId="15" xfId="0" applyNumberFormat="1" applyFont="1" applyBorder="1" applyAlignment="1" applyProtection="1">
      <alignment vertical="center"/>
    </xf>
    <xf numFmtId="164" fontId="38" fillId="0" borderId="86" xfId="0" applyNumberFormat="1" applyFont="1" applyFill="1" applyBorder="1" applyAlignment="1" applyProtection="1">
      <alignment vertical="center"/>
      <protection locked="0"/>
    </xf>
    <xf numFmtId="164" fontId="29" fillId="24" borderId="10" xfId="0" applyNumberFormat="1" applyFont="1" applyFill="1" applyBorder="1" applyAlignment="1" applyProtection="1">
      <alignment vertical="center"/>
      <protection locked="0"/>
    </xf>
    <xf numFmtId="164" fontId="29" fillId="24" borderId="10" xfId="0" applyNumberFormat="1" applyFont="1" applyFill="1" applyBorder="1" applyAlignment="1" applyProtection="1">
      <alignment vertical="center"/>
    </xf>
    <xf numFmtId="3" fontId="25" fillId="37" borderId="46" xfId="0" applyNumberFormat="1" applyFont="1" applyFill="1" applyBorder="1" applyAlignment="1" applyProtection="1">
      <alignment vertical="center" wrapText="1"/>
    </xf>
    <xf numFmtId="0" fontId="38" fillId="0" borderId="46" xfId="0" applyNumberFormat="1" applyFont="1" applyFill="1" applyBorder="1" applyAlignment="1" applyProtection="1">
      <alignment vertical="center"/>
      <protection locked="0"/>
    </xf>
    <xf numFmtId="164" fontId="24" fillId="0" borderId="46" xfId="0" applyNumberFormat="1" applyFont="1" applyFill="1" applyBorder="1" applyAlignment="1" applyProtection="1">
      <alignment vertical="center"/>
    </xf>
    <xf numFmtId="0" fontId="22" fillId="0" borderId="72" xfId="0" applyFont="1" applyFill="1" applyBorder="1" applyAlignment="1" applyProtection="1">
      <alignment vertical="center"/>
    </xf>
    <xf numFmtId="49" fontId="22" fillId="0" borderId="46" xfId="0" applyNumberFormat="1" applyFont="1" applyFill="1" applyBorder="1" applyAlignment="1" applyProtection="1"/>
    <xf numFmtId="0" fontId="22" fillId="0" borderId="54" xfId="0" applyFont="1" applyFill="1" applyBorder="1" applyAlignment="1" applyProtection="1">
      <alignment vertical="center"/>
    </xf>
    <xf numFmtId="0" fontId="22" fillId="0" borderId="12" xfId="0" applyFont="1" applyBorder="1" applyAlignment="1" applyProtection="1">
      <alignment vertical="top"/>
    </xf>
    <xf numFmtId="3" fontId="22" fillId="0" borderId="95" xfId="0" applyNumberFormat="1" applyFont="1" applyFill="1" applyBorder="1" applyAlignment="1" applyProtection="1">
      <alignment vertical="center"/>
    </xf>
    <xf numFmtId="0" fontId="38" fillId="0" borderId="74" xfId="0" applyNumberFormat="1" applyFont="1" applyBorder="1" applyAlignment="1" applyProtection="1">
      <alignment vertical="center"/>
    </xf>
    <xf numFmtId="3" fontId="38" fillId="0" borderId="72" xfId="0" applyNumberFormat="1" applyFont="1" applyFill="1" applyBorder="1" applyAlignment="1" applyProtection="1">
      <alignment vertical="center"/>
    </xf>
    <xf numFmtId="3" fontId="24" fillId="26" borderId="72" xfId="0" applyNumberFormat="1" applyFont="1" applyFill="1" applyBorder="1" applyAlignment="1" applyProtection="1">
      <alignment vertical="center"/>
    </xf>
    <xf numFmtId="3" fontId="24" fillId="26" borderId="53" xfId="0" applyNumberFormat="1" applyFont="1" applyFill="1" applyBorder="1" applyAlignment="1" applyProtection="1">
      <alignment vertical="center"/>
    </xf>
    <xf numFmtId="3" fontId="22" fillId="26" borderId="54" xfId="0" applyNumberFormat="1" applyFont="1" applyFill="1" applyBorder="1" applyAlignment="1" applyProtection="1">
      <alignment vertical="center"/>
    </xf>
    <xf numFmtId="164" fontId="24" fillId="25" borderId="34" xfId="0" applyNumberFormat="1" applyFont="1" applyFill="1" applyBorder="1" applyAlignment="1" applyProtection="1">
      <alignment vertical="center"/>
    </xf>
    <xf numFmtId="3" fontId="22" fillId="0" borderId="46" xfId="0" applyNumberFormat="1" applyFont="1" applyBorder="1" applyAlignment="1" applyProtection="1">
      <alignment vertical="center"/>
      <protection locked="0"/>
    </xf>
    <xf numFmtId="3" fontId="38" fillId="29" borderId="46" xfId="0" applyNumberFormat="1" applyFont="1" applyFill="1" applyBorder="1" applyAlignment="1" applyProtection="1">
      <alignment vertical="center"/>
    </xf>
    <xf numFmtId="0" fontId="38" fillId="0" borderId="46" xfId="0" applyFont="1" applyFill="1" applyBorder="1" applyAlignment="1" applyProtection="1">
      <alignment vertical="top"/>
    </xf>
    <xf numFmtId="0" fontId="38" fillId="26" borderId="46" xfId="0" applyFont="1" applyFill="1" applyBorder="1" applyAlignment="1" applyProtection="1">
      <alignment vertical="top"/>
    </xf>
    <xf numFmtId="0" fontId="38" fillId="29" borderId="46" xfId="0" applyFont="1" applyFill="1" applyBorder="1" applyAlignment="1" applyProtection="1">
      <alignment vertical="top"/>
    </xf>
    <xf numFmtId="0" fontId="38" fillId="0" borderId="46" xfId="0" applyFont="1" applyBorder="1" applyAlignment="1" applyProtection="1">
      <alignment vertical="top"/>
    </xf>
    <xf numFmtId="164" fontId="38" fillId="29" borderId="46" xfId="0" applyNumberFormat="1" applyFont="1" applyFill="1" applyBorder="1" applyAlignment="1" applyProtection="1">
      <alignment vertical="center"/>
    </xf>
    <xf numFmtId="0" fontId="22" fillId="0" borderId="46" xfId="0" applyFont="1" applyBorder="1" applyAlignment="1" applyProtection="1"/>
    <xf numFmtId="0" fontId="38" fillId="29" borderId="46" xfId="0" applyFont="1" applyFill="1" applyBorder="1" applyAlignment="1" applyProtection="1"/>
    <xf numFmtId="3" fontId="38" fillId="25" borderId="10" xfId="0" applyNumberFormat="1" applyFont="1" applyFill="1" applyBorder="1" applyAlignment="1" applyProtection="1">
      <alignment vertical="center"/>
    </xf>
    <xf numFmtId="164" fontId="38" fillId="0" borderId="12" xfId="0" applyNumberFormat="1" applyFont="1" applyFill="1" applyBorder="1" applyAlignment="1" applyProtection="1">
      <alignment vertical="center"/>
    </xf>
    <xf numFmtId="0" fontId="38" fillId="0" borderId="85" xfId="0" applyFont="1" applyFill="1" applyBorder="1" applyAlignment="1" applyProtection="1">
      <alignment vertical="top"/>
    </xf>
    <xf numFmtId="0" fontId="38" fillId="0" borderId="0" xfId="0" applyNumberFormat="1" applyFont="1" applyBorder="1" applyAlignment="1" applyProtection="1">
      <alignment vertical="center"/>
    </xf>
    <xf numFmtId="164" fontId="24" fillId="0" borderId="78" xfId="0" applyNumberFormat="1" applyFont="1" applyBorder="1" applyAlignment="1" applyProtection="1">
      <alignment vertical="center" wrapText="1"/>
    </xf>
    <xf numFmtId="164" fontId="24" fillId="0" borderId="79" xfId="0" applyNumberFormat="1" applyFont="1" applyBorder="1" applyAlignment="1" applyProtection="1">
      <alignment vertical="center" wrapText="1"/>
    </xf>
    <xf numFmtId="164" fontId="24" fillId="0" borderId="80" xfId="0" applyNumberFormat="1" applyFont="1" applyBorder="1" applyAlignment="1" applyProtection="1">
      <alignment vertical="center" wrapText="1"/>
    </xf>
    <xf numFmtId="164" fontId="107" fillId="0" borderId="89" xfId="0" applyNumberFormat="1" applyFont="1" applyFill="1" applyBorder="1" applyAlignment="1" applyProtection="1">
      <alignment vertical="center" wrapText="1"/>
    </xf>
    <xf numFmtId="164" fontId="24" fillId="0" borderId="32" xfId="0" applyNumberFormat="1" applyFont="1" applyBorder="1" applyAlignment="1" applyProtection="1">
      <alignment vertical="center" wrapText="1"/>
    </xf>
    <xf numFmtId="164" fontId="24" fillId="0" borderId="90" xfId="0" applyNumberFormat="1" applyFont="1" applyBorder="1" applyAlignment="1" applyProtection="1">
      <alignment vertical="center" wrapText="1"/>
    </xf>
    <xf numFmtId="9" fontId="24" fillId="25" borderId="42" xfId="0" applyNumberFormat="1" applyFont="1" applyFill="1" applyBorder="1" applyAlignment="1" applyProtection="1">
      <alignment vertical="center"/>
      <protection locked="0"/>
    </xf>
    <xf numFmtId="9" fontId="22" fillId="0" borderId="45" xfId="0" applyNumberFormat="1" applyFont="1" applyFill="1" applyBorder="1" applyAlignment="1" applyProtection="1">
      <alignment vertical="center"/>
      <protection locked="0"/>
    </xf>
    <xf numFmtId="9" fontId="22" fillId="0" borderId="49" xfId="0" applyNumberFormat="1" applyFont="1" applyFill="1" applyBorder="1" applyAlignment="1" applyProtection="1">
      <alignment vertical="center"/>
      <protection locked="0"/>
    </xf>
    <xf numFmtId="9" fontId="38" fillId="0" borderId="52" xfId="0" applyNumberFormat="1" applyFont="1" applyFill="1" applyBorder="1" applyAlignment="1" applyProtection="1">
      <alignment vertical="center"/>
      <protection locked="0"/>
    </xf>
    <xf numFmtId="9" fontId="24" fillId="0" borderId="49" xfId="0" applyNumberFormat="1" applyFont="1" applyBorder="1" applyAlignment="1" applyProtection="1">
      <alignment vertical="center"/>
      <protection locked="0"/>
    </xf>
    <xf numFmtId="9" fontId="38" fillId="0" borderId="49" xfId="0" applyNumberFormat="1" applyFont="1" applyFill="1" applyBorder="1" applyAlignment="1" applyProtection="1">
      <alignment vertical="center"/>
      <protection locked="0"/>
    </xf>
    <xf numFmtId="164" fontId="108" fillId="0" borderId="60" xfId="0" applyNumberFormat="1" applyFont="1" applyFill="1" applyBorder="1" applyAlignment="1" applyProtection="1">
      <alignment vertical="center"/>
    </xf>
    <xf numFmtId="164" fontId="108" fillId="26" borderId="60" xfId="0" applyNumberFormat="1" applyFont="1" applyFill="1" applyBorder="1" applyAlignment="1" applyProtection="1">
      <alignment vertical="center"/>
      <protection locked="0"/>
    </xf>
    <xf numFmtId="164" fontId="24" fillId="29" borderId="11" xfId="0" applyNumberFormat="1" applyFont="1" applyFill="1" applyBorder="1" applyAlignment="1" applyProtection="1">
      <alignment vertical="center"/>
    </xf>
    <xf numFmtId="164" fontId="107" fillId="45" borderId="60" xfId="0" applyNumberFormat="1" applyFont="1" applyFill="1" applyBorder="1" applyAlignment="1" applyProtection="1">
      <alignment vertical="center"/>
    </xf>
    <xf numFmtId="164" fontId="22" fillId="0" borderId="11" xfId="0" applyNumberFormat="1" applyFont="1" applyBorder="1" applyAlignment="1" applyProtection="1">
      <alignment vertical="center"/>
    </xf>
    <xf numFmtId="164" fontId="108" fillId="42" borderId="60" xfId="0" applyNumberFormat="1" applyFont="1" applyFill="1" applyBorder="1" applyAlignment="1" applyProtection="1">
      <alignment vertical="center"/>
    </xf>
    <xf numFmtId="164" fontId="107" fillId="29" borderId="60" xfId="0" applyNumberFormat="1" applyFont="1" applyFill="1" applyBorder="1" applyAlignment="1" applyProtection="1">
      <alignment vertical="center"/>
    </xf>
    <xf numFmtId="164" fontId="108" fillId="42" borderId="60" xfId="0" applyNumberFormat="1" applyFont="1" applyFill="1" applyBorder="1" applyAlignment="1" applyProtection="1">
      <alignment vertical="center"/>
      <protection locked="0"/>
    </xf>
    <xf numFmtId="164" fontId="108" fillId="43" borderId="60" xfId="0" applyNumberFormat="1" applyFont="1" applyFill="1" applyBorder="1" applyAlignment="1" applyProtection="1">
      <alignment vertical="center"/>
      <protection locked="0"/>
    </xf>
    <xf numFmtId="164" fontId="24" fillId="24" borderId="58" xfId="0" applyNumberFormat="1" applyFont="1" applyFill="1" applyBorder="1" applyAlignment="1" applyProtection="1">
      <alignment vertical="center"/>
      <protection locked="0"/>
    </xf>
    <xf numFmtId="2" fontId="22" fillId="0" borderId="53" xfId="0" applyNumberFormat="1" applyFont="1" applyFill="1" applyBorder="1" applyAlignment="1" applyProtection="1">
      <alignment vertical="center"/>
      <protection locked="0"/>
    </xf>
    <xf numFmtId="2" fontId="22" fillId="0" borderId="48" xfId="0" applyNumberFormat="1" applyFont="1" applyFill="1" applyBorder="1" applyAlignment="1" applyProtection="1">
      <alignment vertical="center"/>
      <protection locked="0"/>
    </xf>
    <xf numFmtId="2" fontId="22" fillId="0" borderId="59" xfId="0" applyNumberFormat="1" applyFont="1" applyFill="1" applyBorder="1" applyAlignment="1" applyProtection="1">
      <alignment vertical="center"/>
      <protection locked="0"/>
    </xf>
    <xf numFmtId="2" fontId="22" fillId="0" borderId="64" xfId="0" applyNumberFormat="1" applyFont="1" applyFill="1" applyBorder="1" applyAlignment="1" applyProtection="1">
      <alignment vertical="center"/>
      <protection locked="0"/>
    </xf>
    <xf numFmtId="2" fontId="22" fillId="0" borderId="67" xfId="0" applyNumberFormat="1" applyFont="1" applyFill="1" applyBorder="1" applyAlignment="1" applyProtection="1">
      <alignment vertical="center"/>
      <protection locked="0"/>
    </xf>
    <xf numFmtId="164" fontId="24" fillId="50" borderId="61" xfId="0" applyNumberFormat="1" applyFont="1" applyFill="1" applyBorder="1" applyAlignment="1" applyProtection="1">
      <alignment vertical="center"/>
      <protection locked="0"/>
    </xf>
    <xf numFmtId="164" fontId="24" fillId="50" borderId="57" xfId="0" applyNumberFormat="1" applyFont="1" applyFill="1" applyBorder="1" applyAlignment="1" applyProtection="1">
      <alignment vertical="center"/>
      <protection locked="0"/>
    </xf>
    <xf numFmtId="164" fontId="24" fillId="50" borderId="42" xfId="0" applyNumberFormat="1" applyFont="1" applyFill="1" applyBorder="1" applyAlignment="1" applyProtection="1">
      <alignment vertical="center"/>
      <protection locked="0"/>
    </xf>
    <xf numFmtId="164" fontId="107" fillId="51" borderId="43" xfId="0" applyNumberFormat="1" applyFont="1" applyFill="1" applyBorder="1" applyAlignment="1" applyProtection="1">
      <alignment vertical="center"/>
      <protection locked="0"/>
    </xf>
    <xf numFmtId="164" fontId="24" fillId="50" borderId="58" xfId="0" applyNumberFormat="1" applyFont="1" applyFill="1" applyBorder="1" applyAlignment="1" applyProtection="1">
      <alignment vertical="center"/>
      <protection locked="0"/>
    </xf>
    <xf numFmtId="164" fontId="24" fillId="50" borderId="49" xfId="0" applyNumberFormat="1" applyFont="1" applyFill="1" applyBorder="1" applyAlignment="1" applyProtection="1">
      <alignment vertical="center"/>
    </xf>
    <xf numFmtId="164" fontId="24" fillId="50" borderId="15" xfId="0" applyNumberFormat="1" applyFont="1" applyFill="1" applyBorder="1" applyAlignment="1" applyProtection="1">
      <alignment vertical="center"/>
    </xf>
    <xf numFmtId="164" fontId="24" fillId="50" borderId="52" xfId="0" applyNumberFormat="1" applyFont="1" applyFill="1" applyBorder="1" applyAlignment="1" applyProtection="1">
      <alignment vertical="center"/>
    </xf>
    <xf numFmtId="9" fontId="24" fillId="25" borderId="40" xfId="0" applyNumberFormat="1" applyFont="1" applyFill="1" applyBorder="1" applyAlignment="1" applyProtection="1">
      <alignment vertical="center"/>
      <protection locked="0"/>
    </xf>
    <xf numFmtId="164" fontId="22" fillId="0" borderId="67" xfId="0" applyNumberFormat="1" applyFont="1" applyBorder="1" applyAlignment="1" applyProtection="1">
      <alignment vertical="center"/>
      <protection locked="0"/>
    </xf>
    <xf numFmtId="0" fontId="0" fillId="0" borderId="0" xfId="0" applyFill="1"/>
    <xf numFmtId="0" fontId="26" fillId="0" borderId="0" xfId="0" applyFont="1" applyFill="1" applyBorder="1" applyAlignment="1" applyProtection="1">
      <alignment vertical="center"/>
    </xf>
    <xf numFmtId="0" fontId="0" fillId="0" borderId="0" xfId="0" applyBorder="1"/>
    <xf numFmtId="164" fontId="24" fillId="24" borderId="10" xfId="0" applyNumberFormat="1" applyFont="1" applyFill="1" applyBorder="1" applyAlignment="1" applyProtection="1">
      <alignment vertical="center" wrapText="1"/>
      <protection locked="0"/>
    </xf>
    <xf numFmtId="164" fontId="22" fillId="0" borderId="79" xfId="0" applyNumberFormat="1" applyFont="1" applyFill="1" applyBorder="1" applyAlignment="1" applyProtection="1">
      <alignment vertical="center"/>
      <protection locked="0"/>
    </xf>
    <xf numFmtId="164" fontId="22" fillId="0" borderId="80" xfId="0" applyNumberFormat="1" applyFont="1" applyFill="1" applyBorder="1" applyAlignment="1" applyProtection="1">
      <alignment vertical="center"/>
      <protection locked="0"/>
    </xf>
    <xf numFmtId="0" fontId="75" fillId="0" borderId="89" xfId="0" applyNumberFormat="1" applyFont="1" applyBorder="1" applyAlignment="1" applyProtection="1">
      <alignment vertical="center"/>
    </xf>
    <xf numFmtId="164" fontId="22" fillId="0" borderId="78" xfId="0" applyNumberFormat="1" applyFont="1" applyFill="1" applyBorder="1" applyAlignment="1" applyProtection="1">
      <alignment vertical="center"/>
      <protection locked="0"/>
    </xf>
    <xf numFmtId="164" fontId="22" fillId="0" borderId="90" xfId="0" applyNumberFormat="1" applyFont="1" applyFill="1" applyBorder="1" applyAlignment="1" applyProtection="1">
      <alignment vertical="center"/>
      <protection locked="0"/>
    </xf>
    <xf numFmtId="2" fontId="22" fillId="0" borderId="111" xfId="0" applyNumberFormat="1" applyFont="1" applyFill="1" applyBorder="1" applyAlignment="1" applyProtection="1">
      <alignment vertical="center"/>
      <protection locked="0"/>
    </xf>
    <xf numFmtId="164" fontId="22" fillId="0" borderId="111" xfId="0" applyNumberFormat="1" applyFont="1" applyFill="1" applyBorder="1" applyAlignment="1" applyProtection="1">
      <alignment vertical="center"/>
      <protection locked="0"/>
    </xf>
    <xf numFmtId="164" fontId="22" fillId="0" borderId="97" xfId="0" applyNumberFormat="1" applyFont="1" applyFill="1" applyBorder="1" applyAlignment="1" applyProtection="1">
      <alignment vertical="center"/>
      <protection locked="0"/>
    </xf>
    <xf numFmtId="164" fontId="76" fillId="0" borderId="112" xfId="0" applyNumberFormat="1" applyFont="1" applyFill="1" applyBorder="1" applyAlignment="1" applyProtection="1">
      <alignment vertical="center"/>
      <protection locked="0"/>
    </xf>
    <xf numFmtId="2" fontId="38" fillId="0" borderId="86" xfId="0" applyNumberFormat="1" applyFont="1" applyFill="1" applyBorder="1" applyAlignment="1" applyProtection="1">
      <alignment vertical="center"/>
      <protection locked="0"/>
    </xf>
    <xf numFmtId="164" fontId="38" fillId="0" borderId="103" xfId="0" applyNumberFormat="1" applyFont="1" applyFill="1" applyBorder="1" applyAlignment="1" applyProtection="1">
      <alignment vertical="center"/>
      <protection locked="0"/>
    </xf>
    <xf numFmtId="164" fontId="22" fillId="0" borderId="46" xfId="0" applyNumberFormat="1" applyFont="1" applyFill="1" applyBorder="1" applyAlignment="1" applyProtection="1">
      <alignment vertical="center"/>
      <protection locked="0"/>
    </xf>
    <xf numFmtId="164" fontId="24" fillId="45" borderId="51" xfId="0" applyNumberFormat="1" applyFont="1" applyFill="1" applyBorder="1" applyAlignment="1" applyProtection="1">
      <alignment vertical="center"/>
    </xf>
    <xf numFmtId="164" fontId="24" fillId="45" borderId="60" xfId="0" applyNumberFormat="1" applyFont="1" applyFill="1" applyBorder="1" applyAlignment="1" applyProtection="1">
      <alignment vertical="center"/>
    </xf>
    <xf numFmtId="3" fontId="25" fillId="37" borderId="15" xfId="0" applyNumberFormat="1" applyFont="1" applyFill="1" applyBorder="1" applyAlignment="1" applyProtection="1">
      <alignment vertical="center"/>
    </xf>
    <xf numFmtId="164" fontId="22" fillId="37" borderId="94" xfId="0" applyNumberFormat="1" applyFont="1" applyFill="1" applyBorder="1" applyAlignment="1" applyProtection="1">
      <alignment vertical="center"/>
      <protection locked="0"/>
    </xf>
    <xf numFmtId="164" fontId="22" fillId="37" borderId="69" xfId="0" applyNumberFormat="1" applyFont="1" applyFill="1" applyBorder="1" applyAlignment="1" applyProtection="1">
      <alignment vertical="center"/>
      <protection locked="0"/>
    </xf>
    <xf numFmtId="164" fontId="22" fillId="37" borderId="45" xfId="0" applyNumberFormat="1" applyFont="1" applyFill="1" applyBorder="1" applyAlignment="1" applyProtection="1">
      <alignment vertical="center"/>
      <protection locked="0"/>
    </xf>
    <xf numFmtId="164" fontId="108" fillId="52" borderId="47" xfId="0" applyNumberFormat="1" applyFont="1" applyFill="1" applyBorder="1" applyAlignment="1" applyProtection="1">
      <alignment vertical="center"/>
      <protection locked="0"/>
    </xf>
    <xf numFmtId="164" fontId="22" fillId="37" borderId="15" xfId="0" applyNumberFormat="1" applyFont="1" applyFill="1" applyBorder="1" applyAlignment="1" applyProtection="1">
      <alignment vertical="center"/>
      <protection locked="0"/>
    </xf>
    <xf numFmtId="164" fontId="22" fillId="37" borderId="76" xfId="0" applyNumberFormat="1" applyFont="1" applyFill="1" applyBorder="1" applyAlignment="1" applyProtection="1">
      <alignment vertical="center"/>
      <protection locked="0"/>
    </xf>
    <xf numFmtId="164" fontId="22" fillId="37" borderId="70" xfId="0" applyNumberFormat="1" applyFont="1" applyFill="1" applyBorder="1" applyAlignment="1" applyProtection="1">
      <alignment vertical="center"/>
      <protection locked="0"/>
    </xf>
    <xf numFmtId="164" fontId="22" fillId="37" borderId="44" xfId="0" applyNumberFormat="1" applyFont="1" applyFill="1" applyBorder="1" applyAlignment="1" applyProtection="1">
      <alignment vertical="center"/>
      <protection locked="0"/>
    </xf>
    <xf numFmtId="164" fontId="108" fillId="52" borderId="14" xfId="0" applyNumberFormat="1" applyFont="1" applyFill="1" applyBorder="1" applyAlignment="1" applyProtection="1">
      <alignment vertical="center"/>
      <protection locked="0"/>
    </xf>
    <xf numFmtId="164" fontId="22" fillId="37" borderId="53" xfId="0" applyNumberFormat="1" applyFont="1" applyFill="1" applyBorder="1" applyAlignment="1" applyProtection="1">
      <alignment vertical="center"/>
      <protection locked="0"/>
    </xf>
    <xf numFmtId="164" fontId="108" fillId="37" borderId="47" xfId="0" applyNumberFormat="1" applyFont="1" applyFill="1" applyBorder="1" applyAlignment="1" applyProtection="1">
      <alignment vertical="center"/>
      <protection locked="0"/>
    </xf>
    <xf numFmtId="164" fontId="22" fillId="37" borderId="59" xfId="0" applyNumberFormat="1" applyFont="1" applyFill="1" applyBorder="1" applyAlignment="1" applyProtection="1">
      <alignment vertical="center"/>
      <protection locked="0"/>
    </xf>
    <xf numFmtId="164" fontId="22" fillId="37" borderId="49" xfId="0" applyNumberFormat="1" applyFont="1" applyFill="1" applyBorder="1" applyAlignment="1" applyProtection="1">
      <alignment vertical="center"/>
      <protection locked="0"/>
    </xf>
    <xf numFmtId="164" fontId="22" fillId="37" borderId="48" xfId="0" applyNumberFormat="1" applyFont="1" applyFill="1" applyBorder="1" applyAlignment="1" applyProtection="1">
      <alignment vertical="center"/>
      <protection locked="0"/>
    </xf>
    <xf numFmtId="164" fontId="108" fillId="37" borderId="15" xfId="0" applyNumberFormat="1" applyFont="1" applyFill="1" applyBorder="1" applyAlignment="1" applyProtection="1">
      <alignment vertical="center"/>
      <protection locked="0"/>
    </xf>
    <xf numFmtId="164" fontId="108" fillId="53" borderId="15" xfId="0" applyNumberFormat="1" applyFont="1" applyFill="1" applyBorder="1" applyAlignment="1" applyProtection="1">
      <alignment vertical="center"/>
      <protection locked="0"/>
    </xf>
    <xf numFmtId="164" fontId="108" fillId="53" borderId="47" xfId="0" applyNumberFormat="1" applyFont="1" applyFill="1" applyBorder="1" applyAlignment="1" applyProtection="1">
      <alignment vertical="center"/>
      <protection locked="0"/>
    </xf>
    <xf numFmtId="164" fontId="22" fillId="37" borderId="48" xfId="0" applyNumberFormat="1" applyFont="1" applyFill="1" applyBorder="1" applyAlignment="1" applyProtection="1">
      <alignment vertical="center"/>
    </xf>
    <xf numFmtId="164" fontId="22" fillId="37" borderId="59" xfId="0" applyNumberFormat="1" applyFont="1" applyFill="1" applyBorder="1" applyAlignment="1" applyProtection="1">
      <alignment vertical="center"/>
    </xf>
    <xf numFmtId="164" fontId="108" fillId="37" borderId="15" xfId="0" applyNumberFormat="1" applyFont="1" applyFill="1" applyBorder="1" applyAlignment="1" applyProtection="1">
      <alignment vertical="center"/>
    </xf>
    <xf numFmtId="164" fontId="22" fillId="37" borderId="49" xfId="0" applyNumberFormat="1" applyFont="1" applyFill="1" applyBorder="1" applyAlignment="1" applyProtection="1">
      <alignment vertical="center"/>
    </xf>
    <xf numFmtId="164" fontId="22" fillId="37" borderId="15" xfId="0" applyNumberFormat="1" applyFont="1" applyFill="1" applyBorder="1" applyAlignment="1" applyProtection="1">
      <alignment vertical="center"/>
    </xf>
    <xf numFmtId="3" fontId="29" fillId="35" borderId="46" xfId="0" applyNumberFormat="1" applyFont="1" applyFill="1" applyBorder="1" applyAlignment="1" applyProtection="1">
      <alignment vertical="center"/>
    </xf>
    <xf numFmtId="3" fontId="29" fillId="25" borderId="12" xfId="0" applyNumberFormat="1" applyFont="1" applyFill="1" applyBorder="1" applyAlignment="1" applyProtection="1">
      <alignment vertical="center"/>
    </xf>
    <xf numFmtId="3" fontId="29" fillId="25" borderId="47" xfId="0" applyNumberFormat="1" applyFont="1" applyFill="1" applyBorder="1" applyAlignment="1" applyProtection="1">
      <alignment vertical="center"/>
    </xf>
    <xf numFmtId="3" fontId="30" fillId="25" borderId="46" xfId="0" applyNumberFormat="1" applyFont="1" applyFill="1" applyBorder="1" applyAlignment="1" applyProtection="1">
      <alignment vertical="center"/>
    </xf>
    <xf numFmtId="3" fontId="30" fillId="36" borderId="15" xfId="0" applyNumberFormat="1" applyFont="1" applyFill="1" applyBorder="1" applyAlignment="1" applyProtection="1">
      <alignment vertical="center"/>
    </xf>
    <xf numFmtId="164" fontId="22" fillId="36" borderId="48" xfId="0" applyNumberFormat="1" applyFont="1" applyFill="1" applyBorder="1" applyAlignment="1" applyProtection="1">
      <alignment vertical="center"/>
      <protection locked="0"/>
    </xf>
    <xf numFmtId="164" fontId="22" fillId="36" borderId="59" xfId="0" applyNumberFormat="1" applyFont="1" applyFill="1" applyBorder="1" applyAlignment="1" applyProtection="1">
      <alignment vertical="center"/>
      <protection locked="0"/>
    </xf>
    <xf numFmtId="164" fontId="22" fillId="36" borderId="49" xfId="0" applyNumberFormat="1" applyFont="1" applyFill="1" applyBorder="1" applyAlignment="1" applyProtection="1">
      <alignment vertical="center"/>
      <protection locked="0"/>
    </xf>
    <xf numFmtId="164" fontId="108" fillId="54" borderId="15" xfId="0" applyNumberFormat="1" applyFont="1" applyFill="1" applyBorder="1" applyAlignment="1" applyProtection="1">
      <alignment vertical="center"/>
      <protection locked="0"/>
    </xf>
    <xf numFmtId="164" fontId="22" fillId="36" borderId="15" xfId="0" applyNumberFormat="1" applyFont="1" applyFill="1" applyBorder="1" applyAlignment="1" applyProtection="1">
      <alignment vertical="center"/>
      <protection locked="0"/>
    </xf>
    <xf numFmtId="164" fontId="24" fillId="50" borderId="61" xfId="0" applyNumberFormat="1" applyFont="1" applyFill="1" applyBorder="1" applyAlignment="1" applyProtection="1">
      <alignment vertical="center" wrapText="1" shrinkToFit="1"/>
    </xf>
    <xf numFmtId="164" fontId="24" fillId="50" borderId="57" xfId="0" applyNumberFormat="1" applyFont="1" applyFill="1" applyBorder="1" applyAlignment="1" applyProtection="1">
      <alignment vertical="center" wrapText="1" shrinkToFit="1"/>
    </xf>
    <xf numFmtId="164" fontId="24" fillId="50" borderId="42" xfId="0" applyNumberFormat="1" applyFont="1" applyFill="1" applyBorder="1" applyAlignment="1" applyProtection="1">
      <alignment vertical="center" wrapText="1" shrinkToFit="1"/>
    </xf>
    <xf numFmtId="164" fontId="107" fillId="50" borderId="43" xfId="0" applyNumberFormat="1" applyFont="1" applyFill="1" applyBorder="1" applyAlignment="1" applyProtection="1">
      <alignment vertical="center" wrapText="1" shrinkToFit="1"/>
    </xf>
    <xf numFmtId="164" fontId="24" fillId="50" borderId="58" xfId="0" applyNumberFormat="1" applyFont="1" applyFill="1" applyBorder="1" applyAlignment="1" applyProtection="1">
      <alignment vertical="center" wrapText="1" shrinkToFit="1"/>
    </xf>
    <xf numFmtId="164" fontId="107" fillId="50" borderId="43" xfId="0" applyNumberFormat="1" applyFont="1" applyFill="1" applyBorder="1" applyAlignment="1" applyProtection="1">
      <alignment vertical="center" wrapText="1" shrinkToFit="1"/>
      <protection locked="0"/>
    </xf>
    <xf numFmtId="3" fontId="24" fillId="38" borderId="61" xfId="0" applyNumberFormat="1" applyFont="1" applyFill="1" applyBorder="1" applyAlignment="1" applyProtection="1">
      <alignment vertical="center"/>
    </xf>
    <xf numFmtId="3" fontId="24" fillId="38" borderId="42" xfId="0" applyNumberFormat="1" applyFont="1" applyFill="1" applyBorder="1" applyAlignment="1" applyProtection="1">
      <alignment vertical="center"/>
    </xf>
    <xf numFmtId="3" fontId="107" fillId="38" borderId="43" xfId="0" applyNumberFormat="1" applyFont="1" applyFill="1" applyBorder="1" applyAlignment="1" applyProtection="1">
      <alignment vertical="center"/>
      <protection locked="0"/>
    </xf>
    <xf numFmtId="3" fontId="24" fillId="38" borderId="36" xfId="0" applyNumberFormat="1" applyFont="1" applyFill="1" applyBorder="1" applyAlignment="1" applyProtection="1">
      <alignment vertical="center"/>
    </xf>
    <xf numFmtId="3" fontId="24" fillId="38" borderId="58" xfId="0" applyNumberFormat="1" applyFont="1" applyFill="1" applyBorder="1" applyAlignment="1" applyProtection="1">
      <alignment vertical="center"/>
    </xf>
    <xf numFmtId="164" fontId="108" fillId="0" borderId="60" xfId="0" applyNumberFormat="1" applyFont="1" applyFill="1" applyBorder="1" applyAlignment="1" applyProtection="1">
      <alignment vertical="center"/>
      <protection locked="0"/>
    </xf>
    <xf numFmtId="0" fontId="22" fillId="0" borderId="19" xfId="0" applyFont="1" applyFill="1" applyBorder="1" applyProtection="1"/>
    <xf numFmtId="0" fontId="22" fillId="0" borderId="22" xfId="0" applyFont="1" applyFill="1" applyBorder="1" applyProtection="1"/>
    <xf numFmtId="0" fontId="24" fillId="0" borderId="0" xfId="0" applyFont="1" applyFill="1" applyBorder="1"/>
    <xf numFmtId="0" fontId="38" fillId="0" borderId="0" xfId="0" applyFont="1" applyFill="1" applyBorder="1"/>
    <xf numFmtId="0" fontId="22" fillId="0" borderId="0" xfId="0" applyFont="1" applyFill="1" applyBorder="1"/>
    <xf numFmtId="0" fontId="39" fillId="0" borderId="0" xfId="0" applyFont="1" applyFill="1" applyBorder="1"/>
    <xf numFmtId="3" fontId="29" fillId="24" borderId="31" xfId="0" applyNumberFormat="1" applyFont="1" applyFill="1" applyBorder="1" applyAlignment="1" applyProtection="1">
      <alignment vertical="center" wrapText="1"/>
    </xf>
    <xf numFmtId="3" fontId="29" fillId="24" borderId="97" xfId="0" applyNumberFormat="1" applyFont="1" applyFill="1" applyBorder="1" applyAlignment="1" applyProtection="1">
      <alignment vertical="center" wrapText="1"/>
    </xf>
    <xf numFmtId="3" fontId="29" fillId="24" borderId="80" xfId="0" applyNumberFormat="1" applyFont="1" applyFill="1" applyBorder="1" applyAlignment="1" applyProtection="1">
      <alignment vertical="center" wrapText="1"/>
    </xf>
    <xf numFmtId="3" fontId="29" fillId="25" borderId="13" xfId="0" applyNumberFormat="1" applyFont="1" applyFill="1" applyBorder="1" applyAlignment="1" applyProtection="1">
      <alignment vertical="center"/>
    </xf>
    <xf numFmtId="0" fontId="22" fillId="0" borderId="77" xfId="0" applyFont="1" applyFill="1" applyBorder="1" applyProtection="1">
      <protection locked="0"/>
    </xf>
    <xf numFmtId="0" fontId="22" fillId="0" borderId="113" xfId="0" applyFont="1" applyFill="1" applyBorder="1" applyProtection="1"/>
    <xf numFmtId="0" fontId="38" fillId="0" borderId="114" xfId="0" applyFont="1" applyFill="1" applyBorder="1" applyProtection="1">
      <protection locked="0"/>
    </xf>
    <xf numFmtId="0" fontId="22" fillId="0" borderId="115" xfId="0" applyFont="1" applyFill="1" applyBorder="1" applyProtection="1"/>
    <xf numFmtId="0" fontId="38" fillId="0" borderId="116" xfId="0" applyFont="1" applyFill="1" applyBorder="1" applyProtection="1">
      <protection locked="0"/>
    </xf>
    <xf numFmtId="3" fontId="29" fillId="25" borderId="51" xfId="0" applyNumberFormat="1" applyFont="1" applyFill="1" applyBorder="1" applyAlignment="1" applyProtection="1">
      <alignment vertical="center"/>
    </xf>
    <xf numFmtId="0" fontId="22" fillId="0" borderId="60" xfId="0" applyFont="1" applyFill="1" applyBorder="1" applyProtection="1">
      <protection locked="0"/>
    </xf>
    <xf numFmtId="0" fontId="24" fillId="0" borderId="117" xfId="0" applyFont="1" applyFill="1" applyBorder="1" applyProtection="1">
      <protection locked="0"/>
    </xf>
    <xf numFmtId="0" fontId="39" fillId="0" borderId="116" xfId="0" applyFont="1" applyFill="1" applyBorder="1" applyProtection="1">
      <protection locked="0"/>
    </xf>
    <xf numFmtId="0" fontId="24" fillId="0" borderId="60" xfId="0" applyFont="1" applyFill="1" applyBorder="1" applyProtection="1">
      <protection locked="0"/>
    </xf>
    <xf numFmtId="0" fontId="22" fillId="0" borderId="114" xfId="0" applyFont="1" applyFill="1" applyBorder="1" applyProtection="1">
      <protection locked="0"/>
    </xf>
    <xf numFmtId="0" fontId="22" fillId="0" borderId="118" xfId="0" applyFont="1" applyFill="1" applyBorder="1" applyAlignment="1" applyProtection="1">
      <alignment horizontal="left"/>
    </xf>
    <xf numFmtId="3" fontId="29" fillId="25" borderId="112" xfId="0" applyNumberFormat="1" applyFont="1" applyFill="1" applyBorder="1" applyAlignment="1" applyProtection="1">
      <alignment vertical="center"/>
    </xf>
    <xf numFmtId="0" fontId="22" fillId="0" borderId="119" xfId="0" applyFont="1" applyFill="1" applyBorder="1"/>
    <xf numFmtId="0" fontId="22" fillId="0" borderId="120" xfId="0" applyFont="1" applyFill="1" applyBorder="1"/>
    <xf numFmtId="0" fontId="22" fillId="27" borderId="121" xfId="0" applyFont="1" applyFill="1" applyBorder="1"/>
    <xf numFmtId="0" fontId="22" fillId="27" borderId="122" xfId="0" applyFont="1" applyFill="1" applyBorder="1"/>
    <xf numFmtId="0" fontId="22" fillId="0" borderId="98" xfId="0" applyFont="1" applyFill="1" applyBorder="1" applyProtection="1">
      <protection locked="0"/>
    </xf>
    <xf numFmtId="0" fontId="22" fillId="0" borderId="68" xfId="0" applyFont="1" applyFill="1" applyBorder="1" applyProtection="1">
      <protection locked="0"/>
    </xf>
    <xf numFmtId="0" fontId="36" fillId="0" borderId="10" xfId="0" applyFont="1" applyBorder="1"/>
    <xf numFmtId="0" fontId="22" fillId="0" borderId="46" xfId="0" applyFont="1" applyBorder="1" applyProtection="1">
      <protection locked="0"/>
    </xf>
    <xf numFmtId="0" fontId="22" fillId="0" borderId="18" xfId="0" applyFont="1" applyBorder="1" applyProtection="1">
      <protection locked="0"/>
    </xf>
    <xf numFmtId="0" fontId="38" fillId="0" borderId="53" xfId="0" applyNumberFormat="1" applyFont="1" applyBorder="1" applyAlignment="1" applyProtection="1">
      <alignment vertical="center"/>
    </xf>
    <xf numFmtId="3" fontId="24" fillId="27" borderId="64" xfId="0" applyNumberFormat="1" applyFont="1" applyFill="1" applyBorder="1" applyAlignment="1" applyProtection="1">
      <alignment vertical="center"/>
    </xf>
    <xf numFmtId="164" fontId="22" fillId="26" borderId="67" xfId="0" applyNumberFormat="1" applyFont="1" applyFill="1" applyBorder="1" applyAlignment="1" applyProtection="1">
      <alignment vertical="center"/>
      <protection locked="0"/>
    </xf>
    <xf numFmtId="164" fontId="22" fillId="26" borderId="68" xfId="0" applyNumberFormat="1" applyFont="1" applyFill="1" applyBorder="1" applyAlignment="1" applyProtection="1">
      <alignment vertical="center"/>
      <protection locked="0"/>
    </xf>
    <xf numFmtId="164" fontId="24" fillId="27" borderId="58" xfId="0" applyNumberFormat="1" applyFont="1" applyFill="1" applyBorder="1" applyAlignment="1" applyProtection="1">
      <alignment vertical="center" wrapText="1" shrinkToFit="1"/>
    </xf>
    <xf numFmtId="164" fontId="24" fillId="27" borderId="60" xfId="0" applyNumberFormat="1" applyFont="1" applyFill="1" applyBorder="1" applyAlignment="1" applyProtection="1">
      <alignment vertical="center"/>
    </xf>
    <xf numFmtId="164" fontId="24" fillId="27" borderId="60" xfId="0" applyNumberFormat="1" applyFont="1" applyFill="1" applyBorder="1" applyAlignment="1" applyProtection="1">
      <alignment vertical="center"/>
      <protection locked="0"/>
    </xf>
    <xf numFmtId="164" fontId="24" fillId="27" borderId="68" xfId="0" applyNumberFormat="1" applyFont="1" applyFill="1" applyBorder="1" applyAlignment="1" applyProtection="1">
      <alignment vertical="center"/>
      <protection locked="0"/>
    </xf>
    <xf numFmtId="0" fontId="96" fillId="0" borderId="0" xfId="0" applyFont="1" applyBorder="1" applyAlignment="1">
      <alignment wrapText="1" shrinkToFit="1"/>
    </xf>
    <xf numFmtId="0" fontId="96" fillId="0" borderId="0" xfId="0" applyFont="1" applyFill="1" applyBorder="1" applyAlignment="1">
      <alignment wrapText="1" shrinkToFit="1"/>
    </xf>
    <xf numFmtId="0" fontId="33" fillId="0" borderId="0" xfId="0" applyFont="1" applyFill="1" applyBorder="1" applyAlignment="1">
      <alignment wrapText="1" shrinkToFit="1"/>
    </xf>
    <xf numFmtId="0" fontId="25" fillId="0" borderId="0" xfId="0" applyFont="1" applyFill="1" applyBorder="1" applyAlignment="1">
      <alignment wrapText="1" shrinkToFit="1"/>
    </xf>
    <xf numFmtId="3" fontId="25" fillId="35" borderId="51" xfId="0" applyNumberFormat="1" applyFont="1" applyFill="1" applyBorder="1" applyAlignment="1" applyProtection="1">
      <alignment vertical="center"/>
    </xf>
    <xf numFmtId="3" fontId="25" fillId="35" borderId="51" xfId="0" applyNumberFormat="1" applyFont="1" applyFill="1" applyBorder="1" applyAlignment="1" applyProtection="1">
      <alignment vertical="center" wrapText="1"/>
    </xf>
    <xf numFmtId="3" fontId="24" fillId="27" borderId="94" xfId="0" applyNumberFormat="1" applyFont="1" applyFill="1" applyBorder="1" applyAlignment="1" applyProtection="1">
      <alignment vertical="center"/>
      <protection locked="0"/>
    </xf>
    <xf numFmtId="164" fontId="24" fillId="25" borderId="69" xfId="0" applyNumberFormat="1" applyFont="1" applyFill="1" applyBorder="1" applyAlignment="1" applyProtection="1">
      <alignment vertical="center"/>
      <protection locked="0"/>
    </xf>
    <xf numFmtId="164" fontId="24" fillId="25" borderId="77" xfId="0" applyNumberFormat="1" applyFont="1" applyFill="1" applyBorder="1" applyAlignment="1" applyProtection="1">
      <alignment vertical="center"/>
      <protection locked="0"/>
    </xf>
    <xf numFmtId="3" fontId="31" fillId="0" borderId="37" xfId="0" applyNumberFormat="1" applyFont="1" applyBorder="1" applyAlignment="1" applyProtection="1">
      <alignment horizontal="center" vertical="center" wrapText="1"/>
    </xf>
    <xf numFmtId="3" fontId="31" fillId="0" borderId="34" xfId="0" applyNumberFormat="1" applyFont="1" applyBorder="1" applyAlignment="1" applyProtection="1">
      <alignment horizontal="center" vertical="center" wrapText="1"/>
    </xf>
    <xf numFmtId="3" fontId="31" fillId="28" borderId="37" xfId="0" applyNumberFormat="1" applyFont="1" applyFill="1" applyBorder="1" applyAlignment="1" applyProtection="1">
      <alignment horizontal="center" vertical="center" wrapText="1"/>
    </xf>
    <xf numFmtId="3" fontId="31" fillId="28" borderId="0" xfId="0" applyNumberFormat="1" applyFont="1" applyFill="1" applyBorder="1" applyAlignment="1" applyProtection="1">
      <alignment horizontal="center" vertical="center" wrapText="1"/>
    </xf>
    <xf numFmtId="3" fontId="24" fillId="27" borderId="45" xfId="0" applyNumberFormat="1" applyFont="1" applyFill="1" applyBorder="1" applyAlignment="1" applyProtection="1">
      <alignment vertical="center"/>
      <protection locked="0"/>
    </xf>
    <xf numFmtId="3" fontId="40" fillId="25" borderId="63" xfId="0" applyNumberFormat="1" applyFont="1" applyFill="1" applyBorder="1" applyAlignment="1" applyProtection="1">
      <alignment vertical="center"/>
    </xf>
    <xf numFmtId="3" fontId="31" fillId="28" borderId="34" xfId="0" applyNumberFormat="1" applyFont="1" applyFill="1" applyBorder="1" applyAlignment="1" applyProtection="1">
      <alignment horizontal="center" vertical="center" wrapText="1"/>
    </xf>
    <xf numFmtId="3" fontId="24" fillId="24" borderId="71" xfId="0" applyNumberFormat="1" applyFont="1" applyFill="1" applyBorder="1" applyAlignment="1" applyProtection="1">
      <alignment vertical="center" wrapText="1" shrinkToFit="1"/>
    </xf>
    <xf numFmtId="3" fontId="22" fillId="0" borderId="13" xfId="0" applyNumberFormat="1" applyFont="1" applyFill="1" applyBorder="1" applyAlignment="1" applyProtection="1">
      <alignment vertical="center"/>
    </xf>
    <xf numFmtId="3" fontId="24" fillId="25" borderId="51" xfId="0" applyNumberFormat="1" applyFont="1" applyFill="1" applyBorder="1" applyAlignment="1" applyProtection="1">
      <alignment vertical="center"/>
    </xf>
    <xf numFmtId="3" fontId="22" fillId="0" borderId="51" xfId="0" applyNumberFormat="1" applyFont="1" applyBorder="1" applyAlignment="1" applyProtection="1">
      <alignment vertical="center"/>
      <protection locked="0"/>
    </xf>
    <xf numFmtId="3" fontId="24" fillId="29" borderId="51" xfId="0" applyNumberFormat="1" applyFont="1" applyFill="1" applyBorder="1" applyAlignment="1" applyProtection="1">
      <alignment vertical="center"/>
      <protection locked="0"/>
    </xf>
    <xf numFmtId="3" fontId="22" fillId="0" borderId="51" xfId="0" applyNumberFormat="1" applyFont="1" applyFill="1" applyBorder="1" applyAlignment="1" applyProtection="1">
      <alignment vertical="center"/>
      <protection locked="0"/>
    </xf>
    <xf numFmtId="3" fontId="27" fillId="0" borderId="51" xfId="0" applyNumberFormat="1" applyFont="1" applyBorder="1" applyAlignment="1" applyProtection="1">
      <alignment vertical="center"/>
      <protection locked="0"/>
    </xf>
    <xf numFmtId="3" fontId="24" fillId="0" borderId="9" xfId="0" applyNumberFormat="1" applyFont="1" applyBorder="1" applyAlignment="1" applyProtection="1">
      <alignment vertical="center" wrapText="1"/>
    </xf>
    <xf numFmtId="3" fontId="24" fillId="0" borderId="57" xfId="0" applyNumberFormat="1" applyFont="1" applyBorder="1" applyAlignment="1" applyProtection="1">
      <alignment vertical="center" wrapText="1"/>
    </xf>
    <xf numFmtId="3" fontId="24" fillId="25" borderId="59" xfId="0" applyNumberFormat="1" applyFont="1" applyFill="1" applyBorder="1" applyAlignment="1" applyProtection="1">
      <alignment vertical="center"/>
    </xf>
    <xf numFmtId="3" fontId="22" fillId="0" borderId="59" xfId="0" applyNumberFormat="1" applyFont="1" applyBorder="1" applyAlignment="1" applyProtection="1">
      <alignment vertical="center"/>
      <protection locked="0"/>
    </xf>
    <xf numFmtId="3" fontId="24" fillId="29" borderId="59" xfId="0" applyNumberFormat="1" applyFont="1" applyFill="1" applyBorder="1" applyAlignment="1" applyProtection="1">
      <alignment vertical="center"/>
      <protection locked="0"/>
    </xf>
    <xf numFmtId="3" fontId="22" fillId="0" borderId="59" xfId="0" applyNumberFormat="1" applyFont="1" applyFill="1" applyBorder="1" applyAlignment="1" applyProtection="1">
      <alignment vertical="center"/>
      <protection locked="0"/>
    </xf>
    <xf numFmtId="3" fontId="27" fillId="0" borderId="59" xfId="0" applyNumberFormat="1" applyFont="1" applyBorder="1" applyAlignment="1" applyProtection="1">
      <alignment vertical="center"/>
      <protection locked="0"/>
    </xf>
    <xf numFmtId="3" fontId="22" fillId="0" borderId="67" xfId="0" applyNumberFormat="1" applyFont="1" applyFill="1" applyBorder="1" applyAlignment="1" applyProtection="1">
      <alignment vertical="center"/>
      <protection locked="0"/>
    </xf>
    <xf numFmtId="0" fontId="9" fillId="0" borderId="73" xfId="0" applyFont="1" applyFill="1" applyBorder="1" applyAlignment="1" applyProtection="1">
      <alignment vertical="center"/>
    </xf>
    <xf numFmtId="3" fontId="24" fillId="37" borderId="59" xfId="0" applyNumberFormat="1" applyFont="1" applyFill="1" applyBorder="1" applyAlignment="1" applyProtection="1">
      <alignment vertical="center"/>
      <protection locked="0"/>
    </xf>
    <xf numFmtId="0" fontId="51" fillId="37" borderId="89" xfId="0" applyFont="1" applyFill="1" applyBorder="1" applyAlignment="1" applyProtection="1">
      <alignment vertical="center"/>
    </xf>
    <xf numFmtId="3" fontId="24" fillId="24" borderId="57" xfId="0" applyNumberFormat="1" applyFont="1" applyFill="1" applyBorder="1" applyAlignment="1" applyProtection="1">
      <alignment vertical="center" wrapText="1" shrinkToFit="1"/>
      <protection locked="0"/>
    </xf>
    <xf numFmtId="3" fontId="22" fillId="0" borderId="69" xfId="0" applyNumberFormat="1" applyFont="1" applyFill="1" applyBorder="1" applyAlignment="1" applyProtection="1">
      <alignment vertical="center"/>
      <protection locked="0"/>
    </xf>
    <xf numFmtId="3" fontId="24" fillId="27" borderId="65" xfId="0" applyNumberFormat="1" applyFont="1" applyFill="1" applyBorder="1" applyAlignment="1" applyProtection="1">
      <alignment vertical="center"/>
      <protection locked="0"/>
    </xf>
    <xf numFmtId="0" fontId="94" fillId="35" borderId="74" xfId="0" applyFont="1" applyFill="1" applyBorder="1" applyAlignment="1" applyProtection="1">
      <alignment vertical="center"/>
    </xf>
    <xf numFmtId="0" fontId="0" fillId="35" borderId="0" xfId="0" applyFill="1" applyBorder="1" applyAlignment="1" applyProtection="1">
      <alignment vertical="center"/>
    </xf>
    <xf numFmtId="3" fontId="30" fillId="29" borderId="51" xfId="0" applyNumberFormat="1" applyFont="1" applyFill="1" applyBorder="1" applyAlignment="1" applyProtection="1">
      <alignment vertical="center" wrapText="1"/>
    </xf>
    <xf numFmtId="0" fontId="9" fillId="55" borderId="0" xfId="0" applyFont="1" applyFill="1" applyBorder="1" applyAlignment="1" applyProtection="1">
      <alignment vertical="center"/>
    </xf>
    <xf numFmtId="0" fontId="9" fillId="33" borderId="0" xfId="0" applyFont="1" applyFill="1" applyBorder="1" applyAlignment="1" applyProtection="1">
      <alignment vertical="center"/>
    </xf>
    <xf numFmtId="10" fontId="112" fillId="57" borderId="0" xfId="68" applyNumberFormat="1" applyBorder="1" applyAlignment="1" applyProtection="1">
      <alignment vertical="center"/>
      <protection locked="0"/>
    </xf>
    <xf numFmtId="9" fontId="112" fillId="57" borderId="0" xfId="68" applyNumberFormat="1" applyBorder="1" applyAlignment="1" applyProtection="1">
      <alignment vertical="center"/>
      <protection locked="0"/>
    </xf>
    <xf numFmtId="2" fontId="40" fillId="0" borderId="0" xfId="0" applyNumberFormat="1" applyFont="1" applyBorder="1" applyAlignment="1" applyProtection="1">
      <alignment horizontal="center" vertical="center"/>
    </xf>
    <xf numFmtId="2" fontId="41" fillId="0" borderId="0" xfId="0" applyNumberFormat="1" applyFont="1" applyBorder="1" applyAlignment="1" applyProtection="1">
      <alignment horizontal="center" vertical="center"/>
    </xf>
    <xf numFmtId="2" fontId="40" fillId="25" borderId="9" xfId="0" applyNumberFormat="1" applyFont="1" applyFill="1" applyBorder="1" applyAlignment="1" applyProtection="1">
      <alignment horizontal="center" vertical="center" wrapText="1"/>
    </xf>
    <xf numFmtId="2" fontId="112" fillId="57" borderId="9" xfId="68" applyNumberFormat="1" applyBorder="1" applyAlignment="1" applyProtection="1">
      <alignment horizontal="center" vertical="center" wrapText="1"/>
    </xf>
    <xf numFmtId="2" fontId="40" fillId="25" borderId="63" xfId="0" applyNumberFormat="1" applyFont="1" applyFill="1" applyBorder="1" applyAlignment="1" applyProtection="1">
      <alignment horizontal="center" vertical="center" wrapText="1"/>
    </xf>
    <xf numFmtId="2" fontId="40" fillId="25" borderId="74" xfId="0" applyNumberFormat="1" applyFont="1" applyFill="1" applyBorder="1" applyAlignment="1" applyProtection="1">
      <alignment horizontal="center" vertical="center" wrapText="1"/>
    </xf>
    <xf numFmtId="2" fontId="40" fillId="25" borderId="36" xfId="0" applyNumberFormat="1" applyFont="1" applyFill="1" applyBorder="1" applyAlignment="1" applyProtection="1">
      <alignment horizontal="center" vertical="center" wrapText="1"/>
    </xf>
    <xf numFmtId="2" fontId="40" fillId="25" borderId="10" xfId="0" applyNumberFormat="1" applyFont="1" applyFill="1" applyBorder="1" applyAlignment="1" applyProtection="1">
      <alignment horizontal="center" vertical="center" wrapText="1"/>
    </xf>
    <xf numFmtId="2" fontId="40" fillId="25" borderId="37" xfId="0" applyNumberFormat="1" applyFont="1" applyFill="1" applyBorder="1" applyAlignment="1" applyProtection="1">
      <alignment horizontal="center" vertical="center" wrapText="1"/>
    </xf>
    <xf numFmtId="2" fontId="31" fillId="0" borderId="0" xfId="0" applyNumberFormat="1" applyFont="1" applyBorder="1" applyAlignment="1" applyProtection="1">
      <alignment horizontal="center" vertical="center"/>
    </xf>
    <xf numFmtId="2" fontId="42" fillId="0" borderId="0" xfId="0" applyNumberFormat="1" applyFont="1" applyBorder="1" applyAlignment="1" applyProtection="1">
      <alignment horizontal="center" vertical="center"/>
    </xf>
    <xf numFmtId="2" fontId="26" fillId="0" borderId="0" xfId="0" applyNumberFormat="1" applyFont="1" applyBorder="1" applyAlignment="1" applyProtection="1">
      <alignment horizontal="center" vertical="center"/>
    </xf>
    <xf numFmtId="2" fontId="31" fillId="0" borderId="0" xfId="0" applyNumberFormat="1" applyFont="1" applyBorder="1" applyAlignment="1" applyProtection="1">
      <alignment horizontal="right" vertical="center"/>
    </xf>
    <xf numFmtId="2" fontId="31" fillId="0" borderId="17" xfId="0" applyNumberFormat="1" applyFont="1" applyBorder="1" applyAlignment="1" applyProtection="1">
      <alignment horizontal="center" vertical="center" wrapText="1"/>
    </xf>
    <xf numFmtId="2" fontId="31" fillId="0" borderId="0" xfId="0" applyNumberFormat="1" applyFont="1" applyBorder="1" applyAlignment="1" applyProtection="1">
      <alignment horizontal="center" vertical="center" wrapText="1"/>
    </xf>
    <xf numFmtId="2" fontId="112" fillId="57" borderId="17" xfId="68" applyNumberFormat="1" applyBorder="1" applyAlignment="1" applyProtection="1">
      <alignment horizontal="center" vertical="center" wrapText="1"/>
    </xf>
    <xf numFmtId="2" fontId="31" fillId="32" borderId="17" xfId="0" applyNumberFormat="1" applyFont="1" applyFill="1" applyBorder="1" applyAlignment="1" applyProtection="1">
      <alignment horizontal="center" vertical="center" wrapText="1"/>
    </xf>
    <xf numFmtId="2" fontId="112" fillId="57" borderId="14" xfId="68" applyNumberFormat="1" applyBorder="1" applyAlignment="1" applyProtection="1">
      <alignment horizontal="center" vertical="center" wrapText="1"/>
    </xf>
    <xf numFmtId="2" fontId="31" fillId="32" borderId="14" xfId="0" applyNumberFormat="1" applyFont="1" applyFill="1" applyBorder="1" applyAlignment="1" applyProtection="1">
      <alignment horizontal="center" vertical="center" wrapText="1"/>
    </xf>
    <xf numFmtId="2" fontId="31" fillId="33" borderId="14" xfId="0" applyNumberFormat="1" applyFont="1" applyFill="1" applyBorder="1" applyAlignment="1" applyProtection="1">
      <alignment horizontal="center" vertical="center" wrapText="1"/>
    </xf>
    <xf numFmtId="2" fontId="31" fillId="0" borderId="14" xfId="0" applyNumberFormat="1" applyFont="1" applyBorder="1" applyAlignment="1" applyProtection="1">
      <alignment horizontal="center" vertical="center" wrapText="1"/>
    </xf>
    <xf numFmtId="2" fontId="31" fillId="0" borderId="63" xfId="0" applyNumberFormat="1" applyFont="1" applyBorder="1" applyAlignment="1" applyProtection="1">
      <alignment horizontal="center" vertical="center" wrapText="1"/>
    </xf>
    <xf numFmtId="2" fontId="31" fillId="0" borderId="37" xfId="0" applyNumberFormat="1" applyFont="1" applyBorder="1" applyAlignment="1" applyProtection="1">
      <alignment horizontal="center" vertical="center" wrapText="1"/>
    </xf>
    <xf numFmtId="2" fontId="31" fillId="0" borderId="66" xfId="0" applyNumberFormat="1" applyFont="1" applyBorder="1" applyAlignment="1" applyProtection="1">
      <alignment horizontal="center" vertical="center" wrapText="1"/>
    </xf>
    <xf numFmtId="2" fontId="27" fillId="0" borderId="0" xfId="0" applyNumberFormat="1" applyFont="1" applyBorder="1" applyAlignment="1" applyProtection="1">
      <alignment horizontal="center" vertical="center"/>
    </xf>
    <xf numFmtId="2" fontId="40" fillId="0" borderId="17" xfId="0" applyNumberFormat="1" applyFont="1" applyBorder="1" applyAlignment="1" applyProtection="1">
      <alignment horizontal="center" vertical="center" wrapText="1"/>
    </xf>
    <xf numFmtId="2" fontId="40" fillId="0" borderId="0" xfId="0" applyNumberFormat="1" applyFont="1" applyBorder="1" applyAlignment="1" applyProtection="1">
      <alignment horizontal="center" vertical="center" wrapText="1"/>
    </xf>
    <xf numFmtId="2" fontId="40" fillId="0" borderId="17" xfId="0" applyNumberFormat="1" applyFont="1" applyFill="1" applyBorder="1" applyAlignment="1" applyProtection="1">
      <alignment horizontal="center" vertical="center"/>
    </xf>
    <xf numFmtId="2" fontId="40" fillId="33" borderId="14" xfId="0" applyNumberFormat="1" applyFont="1" applyFill="1" applyBorder="1" applyAlignment="1" applyProtection="1">
      <alignment horizontal="center" vertical="center"/>
    </xf>
    <xf numFmtId="2" fontId="40" fillId="0" borderId="14" xfId="0" applyNumberFormat="1" applyFont="1" applyFill="1" applyBorder="1" applyAlignment="1" applyProtection="1">
      <alignment horizontal="center" vertical="center"/>
    </xf>
    <xf numFmtId="2" fontId="40" fillId="0" borderId="0" xfId="0" applyNumberFormat="1" applyFont="1" applyFill="1" applyBorder="1" applyAlignment="1" applyProtection="1">
      <alignment horizontal="center" vertical="center"/>
    </xf>
    <xf numFmtId="2" fontId="42" fillId="0" borderId="0" xfId="0" applyNumberFormat="1" applyFont="1" applyBorder="1" applyAlignment="1" applyProtection="1">
      <alignment horizontal="center" vertical="center" wrapText="1"/>
    </xf>
    <xf numFmtId="2" fontId="112" fillId="57" borderId="0" xfId="68" applyNumberFormat="1" applyBorder="1" applyAlignment="1" applyProtection="1">
      <alignment horizontal="center" vertical="center" wrapText="1"/>
    </xf>
    <xf numFmtId="2" fontId="31" fillId="0" borderId="0" xfId="0" applyNumberFormat="1" applyFont="1" applyBorder="1" applyAlignment="1" applyProtection="1">
      <alignment vertical="center"/>
    </xf>
    <xf numFmtId="2" fontId="40" fillId="0" borderId="0" xfId="0" applyNumberFormat="1" applyFont="1" applyBorder="1" applyAlignment="1" applyProtection="1">
      <alignment vertical="center"/>
    </xf>
    <xf numFmtId="2" fontId="42" fillId="0" borderId="0" xfId="0" applyNumberFormat="1" applyFont="1" applyBorder="1" applyAlignment="1" applyProtection="1">
      <alignment vertical="center"/>
    </xf>
    <xf numFmtId="2" fontId="27" fillId="0" borderId="0" xfId="0" applyNumberFormat="1" applyFont="1" applyBorder="1" applyAlignment="1" applyProtection="1">
      <alignment horizontal="right" vertical="center"/>
    </xf>
    <xf numFmtId="2" fontId="31" fillId="0" borderId="33" xfId="0" applyNumberFormat="1" applyFont="1" applyBorder="1" applyAlignment="1" applyProtection="1">
      <alignment horizontal="center" vertical="center"/>
    </xf>
    <xf numFmtId="2" fontId="31" fillId="0" borderId="34" xfId="0" applyNumberFormat="1" applyFont="1" applyBorder="1" applyAlignment="1" applyProtection="1">
      <alignment horizontal="center" vertical="center"/>
    </xf>
    <xf numFmtId="2" fontId="31" fillId="0" borderId="34" xfId="0" applyNumberFormat="1" applyFont="1" applyFill="1" applyBorder="1" applyAlignment="1" applyProtection="1">
      <alignment horizontal="center" vertical="center"/>
    </xf>
    <xf numFmtId="2" fontId="112" fillId="57" borderId="33" xfId="68" applyNumberFormat="1" applyBorder="1" applyAlignment="1" applyProtection="1">
      <alignment horizontal="center" vertical="center"/>
    </xf>
    <xf numFmtId="2" fontId="31" fillId="32" borderId="33" xfId="0" applyNumberFormat="1" applyFont="1" applyFill="1" applyBorder="1" applyAlignment="1" applyProtection="1">
      <alignment horizontal="center" vertical="center"/>
    </xf>
    <xf numFmtId="2" fontId="112" fillId="57" borderId="34" xfId="68" applyNumberFormat="1" applyBorder="1" applyAlignment="1" applyProtection="1">
      <alignment horizontal="center" vertical="center"/>
    </xf>
    <xf numFmtId="2" fontId="31" fillId="32" borderId="41" xfId="0" applyNumberFormat="1" applyFont="1" applyFill="1" applyBorder="1" applyAlignment="1" applyProtection="1">
      <alignment horizontal="center" vertical="center"/>
    </xf>
    <xf numFmtId="2" fontId="31" fillId="33" borderId="41" xfId="0" applyNumberFormat="1" applyFont="1" applyFill="1" applyBorder="1" applyAlignment="1" applyProtection="1">
      <alignment horizontal="center" vertical="center"/>
    </xf>
    <xf numFmtId="2" fontId="31" fillId="0" borderId="41" xfId="0" applyNumberFormat="1" applyFont="1" applyFill="1" applyBorder="1" applyAlignment="1" applyProtection="1">
      <alignment horizontal="center" vertical="center"/>
    </xf>
    <xf numFmtId="2" fontId="31" fillId="0" borderId="33" xfId="0" applyNumberFormat="1" applyFont="1" applyFill="1" applyBorder="1" applyAlignment="1" applyProtection="1">
      <alignment horizontal="center" vertical="center"/>
    </xf>
    <xf numFmtId="2" fontId="43" fillId="28" borderId="17" xfId="0" applyNumberFormat="1" applyFont="1" applyFill="1" applyBorder="1" applyAlignment="1" applyProtection="1">
      <alignment horizontal="center" vertical="center" wrapText="1"/>
    </xf>
    <xf numFmtId="2" fontId="43" fillId="28" borderId="0" xfId="0" applyNumberFormat="1" applyFont="1" applyFill="1" applyBorder="1" applyAlignment="1" applyProtection="1">
      <alignment horizontal="center" vertical="center" wrapText="1"/>
    </xf>
    <xf numFmtId="2" fontId="112" fillId="57" borderId="63" xfId="68" applyNumberFormat="1" applyBorder="1" applyAlignment="1" applyProtection="1">
      <alignment horizontal="center" vertical="center" wrapText="1"/>
    </xf>
    <xf numFmtId="2" fontId="112" fillId="57" borderId="66" xfId="68" applyNumberFormat="1" applyBorder="1" applyAlignment="1" applyProtection="1">
      <alignment horizontal="center" vertical="center" wrapText="1"/>
    </xf>
    <xf numFmtId="2" fontId="43" fillId="28" borderId="66" xfId="0" applyNumberFormat="1" applyFont="1" applyFill="1" applyBorder="1" applyAlignment="1" applyProtection="1">
      <alignment horizontal="center" vertical="center" wrapText="1"/>
    </xf>
    <xf numFmtId="2" fontId="43" fillId="28" borderId="63" xfId="0" applyNumberFormat="1" applyFont="1" applyFill="1" applyBorder="1" applyAlignment="1" applyProtection="1">
      <alignment horizontal="center" vertical="center" wrapText="1"/>
    </xf>
    <xf numFmtId="2" fontId="43" fillId="28" borderId="14" xfId="0" applyNumberFormat="1" applyFont="1" applyFill="1" applyBorder="1" applyAlignment="1" applyProtection="1">
      <alignment horizontal="center" vertical="center" wrapText="1"/>
    </xf>
    <xf numFmtId="2" fontId="42" fillId="0" borderId="0" xfId="0" applyNumberFormat="1" applyFont="1" applyBorder="1" applyAlignment="1" applyProtection="1">
      <alignment vertical="center" wrapText="1"/>
    </xf>
    <xf numFmtId="2" fontId="31" fillId="0" borderId="0" xfId="0" applyNumberFormat="1" applyFont="1" applyBorder="1" applyAlignment="1" applyProtection="1">
      <alignment vertical="center" wrapText="1"/>
    </xf>
    <xf numFmtId="2" fontId="43" fillId="28" borderId="33" xfId="0" applyNumberFormat="1" applyFont="1" applyFill="1" applyBorder="1" applyAlignment="1" applyProtection="1">
      <alignment horizontal="center" vertical="center" wrapText="1"/>
    </xf>
    <xf numFmtId="2" fontId="43" fillId="28" borderId="34" xfId="0" applyNumberFormat="1" applyFont="1" applyFill="1" applyBorder="1" applyAlignment="1" applyProtection="1">
      <alignment horizontal="center" vertical="center" wrapText="1"/>
    </xf>
    <xf numFmtId="2" fontId="112" fillId="57" borderId="33" xfId="68" applyNumberFormat="1" applyBorder="1" applyAlignment="1" applyProtection="1">
      <alignment horizontal="center" vertical="center" wrapText="1"/>
    </xf>
    <xf numFmtId="2" fontId="112" fillId="57" borderId="41" xfId="68" applyNumberFormat="1" applyBorder="1" applyAlignment="1" applyProtection="1">
      <alignment horizontal="center" vertical="center" wrapText="1"/>
    </xf>
    <xf numFmtId="2" fontId="43" fillId="28" borderId="41" xfId="0" applyNumberFormat="1" applyFont="1" applyFill="1" applyBorder="1" applyAlignment="1" applyProtection="1">
      <alignment horizontal="center" vertical="center" wrapText="1"/>
    </xf>
    <xf numFmtId="2" fontId="77" fillId="0" borderId="0" xfId="0" applyNumberFormat="1" applyFont="1" applyBorder="1" applyAlignment="1" applyProtection="1">
      <alignment vertical="center"/>
    </xf>
    <xf numFmtId="2" fontId="71" fillId="0" borderId="0" xfId="0" applyNumberFormat="1" applyFont="1" applyBorder="1" applyAlignment="1" applyProtection="1">
      <alignment vertical="center"/>
    </xf>
    <xf numFmtId="2" fontId="70" fillId="0" borderId="0" xfId="0" applyNumberFormat="1" applyFont="1" applyBorder="1" applyAlignment="1" applyProtection="1">
      <alignment vertical="center"/>
    </xf>
    <xf numFmtId="2" fontId="69" fillId="0" borderId="0" xfId="0" applyNumberFormat="1" applyFont="1" applyBorder="1" applyAlignment="1" applyProtection="1">
      <alignment vertical="center"/>
    </xf>
    <xf numFmtId="2" fontId="64" fillId="0" borderId="0" xfId="0" applyNumberFormat="1" applyFont="1" applyBorder="1" applyAlignment="1" applyProtection="1">
      <alignment vertical="center"/>
    </xf>
    <xf numFmtId="2" fontId="9" fillId="0" borderId="0" xfId="0" applyNumberFormat="1" applyFont="1" applyBorder="1" applyAlignment="1" applyProtection="1">
      <alignment vertical="center"/>
    </xf>
    <xf numFmtId="2" fontId="55" fillId="0" borderId="0" xfId="0" applyNumberFormat="1" applyFont="1" applyBorder="1" applyAlignment="1" applyProtection="1">
      <alignment vertical="center"/>
    </xf>
    <xf numFmtId="2" fontId="24" fillId="0" borderId="56" xfId="0" applyNumberFormat="1" applyFont="1" applyBorder="1" applyAlignment="1" applyProtection="1">
      <alignment vertical="center" wrapText="1"/>
    </xf>
    <xf numFmtId="2" fontId="24" fillId="0" borderId="36" xfId="0" applyNumberFormat="1" applyFont="1" applyBorder="1" applyAlignment="1" applyProtection="1">
      <alignment horizontal="center" vertical="center" wrapText="1"/>
    </xf>
    <xf numFmtId="2" fontId="57" fillId="0" borderId="0" xfId="0" applyNumberFormat="1" applyFont="1" applyBorder="1" applyAlignment="1" applyProtection="1">
      <alignment vertical="center"/>
    </xf>
    <xf numFmtId="2" fontId="58" fillId="0" borderId="0" xfId="0" applyNumberFormat="1" applyFont="1" applyBorder="1" applyAlignment="1" applyProtection="1">
      <alignment vertical="center" wrapText="1"/>
    </xf>
    <xf numFmtId="2" fontId="58" fillId="0" borderId="0" xfId="0" applyNumberFormat="1" applyFont="1" applyBorder="1" applyAlignment="1" applyProtection="1">
      <alignment vertical="center"/>
    </xf>
    <xf numFmtId="2" fontId="27" fillId="0" borderId="0" xfId="0" applyNumberFormat="1" applyFont="1" applyBorder="1" applyAlignment="1" applyProtection="1">
      <alignment vertical="center"/>
    </xf>
    <xf numFmtId="2" fontId="63" fillId="0" borderId="63" xfId="0" applyNumberFormat="1" applyFont="1" applyBorder="1" applyAlignment="1" applyProtection="1">
      <alignment vertical="center"/>
    </xf>
    <xf numFmtId="2" fontId="29" fillId="0" borderId="63" xfId="0" applyNumberFormat="1" applyFont="1" applyBorder="1" applyAlignment="1" applyProtection="1">
      <alignment vertical="center" wrapText="1"/>
    </xf>
    <xf numFmtId="2" fontId="24" fillId="0" borderId="57" xfId="0" applyNumberFormat="1" applyFont="1" applyBorder="1" applyAlignment="1" applyProtection="1">
      <alignment vertical="center" wrapText="1"/>
    </xf>
    <xf numFmtId="2" fontId="24" fillId="0" borderId="71" xfId="0" applyNumberFormat="1" applyFont="1" applyBorder="1" applyAlignment="1" applyProtection="1">
      <alignment vertical="center" wrapText="1"/>
    </xf>
    <xf numFmtId="2" fontId="112" fillId="57" borderId="42" xfId="68" applyNumberFormat="1" applyBorder="1" applyAlignment="1" applyProtection="1">
      <alignment vertical="center" wrapText="1"/>
    </xf>
    <xf numFmtId="2" fontId="112" fillId="57" borderId="71" xfId="68" applyNumberFormat="1" applyBorder="1" applyAlignment="1" applyProtection="1">
      <alignment vertical="center" wrapText="1"/>
    </xf>
    <xf numFmtId="2" fontId="24" fillId="0" borderId="42" xfId="0" applyNumberFormat="1" applyFont="1" applyFill="1" applyBorder="1" applyAlignment="1" applyProtection="1">
      <alignment vertical="center" wrapText="1"/>
    </xf>
    <xf numFmtId="2" fontId="24" fillId="0" borderId="58" xfId="0" applyNumberFormat="1" applyFont="1" applyFill="1" applyBorder="1" applyAlignment="1" applyProtection="1">
      <alignment vertical="center" wrapText="1"/>
    </xf>
    <xf numFmtId="2" fontId="24" fillId="0" borderId="61" xfId="0" applyNumberFormat="1" applyFont="1" applyFill="1" applyBorder="1" applyAlignment="1" applyProtection="1">
      <alignment vertical="center" wrapText="1"/>
    </xf>
    <xf numFmtId="2" fontId="24" fillId="29" borderId="62" xfId="0" applyNumberFormat="1" applyFont="1" applyFill="1" applyBorder="1" applyAlignment="1" applyProtection="1">
      <alignment vertical="center" wrapText="1"/>
    </xf>
    <xf numFmtId="2" fontId="24" fillId="29" borderId="39" xfId="0" applyNumberFormat="1" applyFont="1" applyFill="1" applyBorder="1" applyAlignment="1" applyProtection="1">
      <alignment vertical="center" wrapText="1"/>
    </xf>
    <xf numFmtId="2" fontId="24" fillId="29" borderId="37" xfId="0" applyNumberFormat="1" applyFont="1" applyFill="1" applyBorder="1" applyAlignment="1" applyProtection="1">
      <alignment vertical="center" wrapText="1"/>
    </xf>
    <xf numFmtId="2" fontId="24" fillId="29" borderId="61" xfId="0" applyNumberFormat="1" applyFont="1" applyFill="1" applyBorder="1" applyAlignment="1" applyProtection="1">
      <alignment vertical="center" wrapText="1"/>
    </xf>
    <xf numFmtId="2" fontId="24" fillId="29" borderId="58" xfId="0" applyNumberFormat="1" applyFont="1" applyFill="1" applyBorder="1" applyAlignment="1" applyProtection="1">
      <alignment vertical="center" wrapText="1"/>
    </xf>
    <xf numFmtId="2" fontId="24" fillId="29" borderId="66" xfId="0" applyNumberFormat="1" applyFont="1" applyFill="1" applyBorder="1" applyAlignment="1" applyProtection="1">
      <alignment vertical="center" wrapText="1"/>
    </xf>
    <xf numFmtId="2" fontId="24" fillId="0" borderId="62" xfId="0" applyNumberFormat="1" applyFont="1" applyBorder="1" applyAlignment="1" applyProtection="1">
      <alignment vertical="center" wrapText="1"/>
    </xf>
    <xf numFmtId="2" fontId="24" fillId="0" borderId="39" xfId="0" applyNumberFormat="1" applyFont="1" applyBorder="1" applyAlignment="1" applyProtection="1">
      <alignment vertical="center" wrapText="1"/>
    </xf>
    <xf numFmtId="2" fontId="0" fillId="0" borderId="0" xfId="0" applyNumberFormat="1" applyBorder="1" applyAlignment="1" applyProtection="1">
      <alignment vertical="center"/>
    </xf>
    <xf numFmtId="2" fontId="98" fillId="7" borderId="0" xfId="6" applyNumberFormat="1" applyFont="1" applyBorder="1" applyAlignment="1" applyProtection="1">
      <alignment vertical="center" wrapText="1"/>
    </xf>
    <xf numFmtId="2" fontId="27" fillId="0" borderId="0" xfId="0" applyNumberFormat="1" applyFont="1" applyBorder="1" applyAlignment="1" applyProtection="1">
      <alignment horizontal="left" vertical="center"/>
    </xf>
    <xf numFmtId="2" fontId="35" fillId="0" borderId="55" xfId="0" applyNumberFormat="1" applyFont="1" applyBorder="1" applyAlignment="1" applyProtection="1">
      <alignment horizontal="left" vertical="center" wrapText="1"/>
    </xf>
    <xf numFmtId="2" fontId="35" fillId="0" borderId="56" xfId="0" applyNumberFormat="1" applyFont="1" applyBorder="1" applyAlignment="1" applyProtection="1">
      <alignment horizontal="left" vertical="center" wrapText="1"/>
    </xf>
    <xf numFmtId="2" fontId="24" fillId="0" borderId="38" xfId="0" applyNumberFormat="1" applyFont="1" applyBorder="1" applyAlignment="1" applyProtection="1">
      <alignment horizontal="left" vertical="center" wrapText="1"/>
    </xf>
    <xf numFmtId="2" fontId="24" fillId="0" borderId="42" xfId="0" applyNumberFormat="1" applyFont="1" applyBorder="1" applyAlignment="1" applyProtection="1">
      <alignment horizontal="left" vertical="center" wrapText="1"/>
    </xf>
    <xf numFmtId="2" fontId="24" fillId="0" borderId="62" xfId="0" applyNumberFormat="1" applyFont="1" applyBorder="1" applyAlignment="1" applyProtection="1">
      <alignment horizontal="left" vertical="center" wrapText="1"/>
    </xf>
    <xf numFmtId="2" fontId="24" fillId="0" borderId="39" xfId="0" applyNumberFormat="1" applyFont="1" applyBorder="1" applyAlignment="1" applyProtection="1">
      <alignment horizontal="left" vertical="center" wrapText="1"/>
    </xf>
    <xf numFmtId="2" fontId="24" fillId="0" borderId="55" xfId="0" applyNumberFormat="1" applyFont="1" applyBorder="1" applyAlignment="1" applyProtection="1">
      <alignment horizontal="left" vertical="center" wrapText="1"/>
    </xf>
    <xf numFmtId="2" fontId="24" fillId="0" borderId="61" xfId="0" applyNumberFormat="1" applyFont="1" applyBorder="1" applyAlignment="1" applyProtection="1">
      <alignment horizontal="left" vertical="center" wrapText="1"/>
    </xf>
    <xf numFmtId="2" fontId="24" fillId="0" borderId="57" xfId="0" applyNumberFormat="1" applyFont="1" applyBorder="1" applyAlignment="1" applyProtection="1">
      <alignment horizontal="left" vertical="center" wrapText="1"/>
    </xf>
    <xf numFmtId="2" fontId="24" fillId="34" borderId="55" xfId="0" applyNumberFormat="1" applyFont="1" applyFill="1" applyBorder="1" applyAlignment="1" applyProtection="1">
      <alignment horizontal="left" vertical="center" wrapText="1"/>
    </xf>
    <xf numFmtId="2" fontId="24" fillId="34" borderId="38" xfId="0" applyNumberFormat="1" applyFont="1" applyFill="1" applyBorder="1" applyAlignment="1" applyProtection="1">
      <alignment horizontal="left" vertical="center" wrapText="1"/>
    </xf>
    <xf numFmtId="2" fontId="24" fillId="34" borderId="39" xfId="0" applyNumberFormat="1" applyFont="1" applyFill="1" applyBorder="1" applyAlignment="1" applyProtection="1">
      <alignment horizontal="left" vertical="center" wrapText="1"/>
    </xf>
    <xf numFmtId="2" fontId="24" fillId="0" borderId="56" xfId="0" applyNumberFormat="1" applyFont="1" applyBorder="1" applyAlignment="1" applyProtection="1">
      <alignment horizontal="left" vertical="center" wrapText="1"/>
    </xf>
    <xf numFmtId="2" fontId="24" fillId="34" borderId="62" xfId="0" applyNumberFormat="1" applyFont="1" applyFill="1" applyBorder="1" applyAlignment="1" applyProtection="1">
      <alignment vertical="center" wrapText="1"/>
    </xf>
    <xf numFmtId="2" fontId="24" fillId="34" borderId="56" xfId="0" applyNumberFormat="1" applyFont="1" applyFill="1" applyBorder="1" applyAlignment="1" applyProtection="1">
      <alignment vertical="center" wrapText="1"/>
    </xf>
    <xf numFmtId="2" fontId="24" fillId="34" borderId="39" xfId="0" applyNumberFormat="1" applyFont="1" applyFill="1" applyBorder="1" applyAlignment="1" applyProtection="1">
      <alignment vertical="center" wrapText="1"/>
    </xf>
    <xf numFmtId="2" fontId="24" fillId="24" borderId="39" xfId="0" applyNumberFormat="1" applyFont="1" applyFill="1" applyBorder="1" applyAlignment="1" applyProtection="1">
      <alignment horizontal="left" vertical="center" wrapText="1"/>
    </xf>
    <xf numFmtId="2" fontId="31" fillId="35" borderId="9" xfId="0" applyNumberFormat="1" applyFont="1" applyFill="1" applyBorder="1" applyAlignment="1" applyProtection="1">
      <alignment vertical="center"/>
    </xf>
    <xf numFmtId="2" fontId="31" fillId="35" borderId="36" xfId="0" applyNumberFormat="1" applyFont="1" applyFill="1" applyBorder="1" applyAlignment="1" applyProtection="1">
      <alignment vertical="center"/>
    </xf>
    <xf numFmtId="2" fontId="40" fillId="35" borderId="36" xfId="0" applyNumberFormat="1" applyFont="1" applyFill="1" applyBorder="1" applyAlignment="1" applyProtection="1">
      <alignment vertical="center"/>
    </xf>
    <xf numFmtId="2" fontId="42" fillId="35" borderId="36" xfId="0" applyNumberFormat="1" applyFont="1" applyFill="1" applyBorder="1" applyAlignment="1" applyProtection="1">
      <alignment vertical="center"/>
    </xf>
    <xf numFmtId="2" fontId="31" fillId="35" borderId="42" xfId="0" applyNumberFormat="1" applyFont="1" applyFill="1" applyBorder="1" applyAlignment="1" applyProtection="1">
      <alignment vertical="center"/>
    </xf>
    <xf numFmtId="2" fontId="31" fillId="35" borderId="43" xfId="0" applyNumberFormat="1" applyFont="1" applyFill="1" applyBorder="1" applyAlignment="1" applyProtection="1">
      <alignment vertical="center"/>
    </xf>
    <xf numFmtId="2" fontId="42" fillId="35" borderId="50" xfId="0" applyNumberFormat="1" applyFont="1" applyFill="1" applyBorder="1" applyAlignment="1" applyProtection="1">
      <alignment vertical="center"/>
    </xf>
    <xf numFmtId="2" fontId="31" fillId="35" borderId="0" xfId="0" applyNumberFormat="1" applyFont="1" applyFill="1" applyBorder="1" applyAlignment="1" applyProtection="1">
      <alignment vertical="center"/>
    </xf>
    <xf numFmtId="2" fontId="29" fillId="35" borderId="9" xfId="0" applyNumberFormat="1" applyFont="1" applyFill="1" applyBorder="1" applyAlignment="1" applyProtection="1">
      <alignment vertical="center"/>
    </xf>
    <xf numFmtId="2" fontId="29" fillId="24" borderId="43" xfId="0" applyNumberFormat="1" applyFont="1" applyFill="1" applyBorder="1" applyAlignment="1" applyProtection="1">
      <alignment vertical="center" wrapText="1"/>
    </xf>
    <xf numFmtId="2" fontId="22" fillId="0" borderId="44" xfId="0" applyNumberFormat="1" applyFont="1" applyBorder="1" applyAlignment="1" applyProtection="1">
      <alignment vertical="center"/>
    </xf>
    <xf numFmtId="2" fontId="24" fillId="0" borderId="0" xfId="0" applyNumberFormat="1" applyFont="1" applyBorder="1" applyAlignment="1" applyProtection="1">
      <alignment vertical="center"/>
    </xf>
    <xf numFmtId="2" fontId="22" fillId="0" borderId="0" xfId="0" applyNumberFormat="1" applyFont="1" applyFill="1" applyBorder="1" applyAlignment="1" applyProtection="1">
      <alignment vertical="center"/>
    </xf>
    <xf numFmtId="2" fontId="22" fillId="0" borderId="50" xfId="0" applyNumberFormat="1" applyFont="1" applyFill="1" applyBorder="1" applyAlignment="1" applyProtection="1">
      <alignment vertical="center"/>
    </xf>
    <xf numFmtId="2" fontId="31" fillId="0" borderId="0" xfId="0" applyNumberFormat="1" applyFont="1" applyFill="1" applyBorder="1" applyAlignment="1" applyProtection="1">
      <alignment vertical="center"/>
    </xf>
    <xf numFmtId="2" fontId="47" fillId="0" borderId="13" xfId="0" applyNumberFormat="1" applyFont="1" applyBorder="1" applyAlignment="1" applyProtection="1">
      <alignment vertical="center"/>
    </xf>
    <xf numFmtId="2" fontId="22" fillId="0" borderId="79" xfId="0" applyNumberFormat="1" applyFont="1" applyBorder="1" applyAlignment="1" applyProtection="1">
      <alignment vertical="center"/>
      <protection locked="0"/>
    </xf>
    <xf numFmtId="2" fontId="22" fillId="0" borderId="97" xfId="0" applyNumberFormat="1" applyFont="1" applyBorder="1" applyAlignment="1" applyProtection="1">
      <alignment vertical="center"/>
      <protection locked="0"/>
    </xf>
    <xf numFmtId="2" fontId="22" fillId="0" borderId="80" xfId="0" applyNumberFormat="1" applyFont="1" applyBorder="1" applyAlignment="1" applyProtection="1">
      <alignment vertical="center"/>
      <protection locked="0"/>
    </xf>
    <xf numFmtId="2" fontId="22" fillId="0" borderId="90" xfId="0" applyNumberFormat="1" applyFont="1" applyBorder="1" applyAlignment="1" applyProtection="1">
      <alignment vertical="center"/>
      <protection locked="0"/>
    </xf>
    <xf numFmtId="2" fontId="22" fillId="0" borderId="45" xfId="0" applyNumberFormat="1" applyFont="1" applyBorder="1" applyAlignment="1" applyProtection="1">
      <alignment vertical="center"/>
      <protection locked="0"/>
    </xf>
    <xf numFmtId="2" fontId="22" fillId="0" borderId="69" xfId="0" applyNumberFormat="1" applyFont="1" applyBorder="1" applyAlignment="1" applyProtection="1">
      <alignment vertical="center"/>
      <protection locked="0"/>
    </xf>
    <xf numFmtId="2" fontId="22" fillId="0" borderId="77" xfId="0" applyNumberFormat="1" applyFont="1" applyBorder="1" applyAlignment="1" applyProtection="1">
      <alignment vertical="center"/>
      <protection locked="0"/>
    </xf>
    <xf numFmtId="2" fontId="77" fillId="0" borderId="0" xfId="0" applyNumberFormat="1" applyFont="1" applyFill="1" applyBorder="1" applyAlignment="1" applyProtection="1">
      <alignment vertical="center"/>
      <protection locked="0"/>
    </xf>
    <xf numFmtId="2" fontId="31" fillId="0" borderId="9" xfId="0" applyNumberFormat="1" applyFont="1" applyBorder="1" applyAlignment="1" applyProtection="1">
      <alignment vertical="center"/>
    </xf>
    <xf numFmtId="2" fontId="31" fillId="0" borderId="36" xfId="0" applyNumberFormat="1" applyFont="1" applyBorder="1" applyAlignment="1" applyProtection="1">
      <alignment vertical="center"/>
    </xf>
    <xf numFmtId="2" fontId="40" fillId="0" borderId="36" xfId="0" applyNumberFormat="1" applyFont="1" applyBorder="1" applyAlignment="1" applyProtection="1">
      <alignment vertical="center"/>
    </xf>
    <xf numFmtId="2" fontId="42" fillId="0" borderId="36" xfId="0" applyNumberFormat="1" applyFont="1" applyBorder="1" applyAlignment="1" applyProtection="1">
      <alignment vertical="center"/>
    </xf>
    <xf numFmtId="2" fontId="31" fillId="0" borderId="36" xfId="0" applyNumberFormat="1" applyFont="1" applyFill="1" applyBorder="1" applyAlignment="1" applyProtection="1">
      <alignment vertical="center"/>
    </xf>
    <xf numFmtId="2" fontId="31" fillId="28" borderId="42" xfId="0" applyNumberFormat="1" applyFont="1" applyFill="1" applyBorder="1" applyAlignment="1" applyProtection="1">
      <alignment vertical="center"/>
    </xf>
    <xf numFmtId="2" fontId="31" fillId="28" borderId="43" xfId="0" applyNumberFormat="1" applyFont="1" applyFill="1" applyBorder="1" applyAlignment="1" applyProtection="1">
      <alignment vertical="center"/>
    </xf>
    <xf numFmtId="2" fontId="42" fillId="0" borderId="50" xfId="0" applyNumberFormat="1" applyFont="1" applyFill="1" applyBorder="1" applyAlignment="1" applyProtection="1">
      <alignment vertical="center"/>
    </xf>
    <xf numFmtId="2" fontId="29" fillId="25" borderId="9" xfId="0" applyNumberFormat="1" applyFont="1" applyFill="1" applyBorder="1" applyAlignment="1" applyProtection="1">
      <alignment vertical="center"/>
    </xf>
    <xf numFmtId="2" fontId="24" fillId="25" borderId="61" xfId="0" applyNumberFormat="1" applyFont="1" applyFill="1" applyBorder="1" applyAlignment="1" applyProtection="1">
      <alignment vertical="center"/>
    </xf>
    <xf numFmtId="2" fontId="24" fillId="25" borderId="57" xfId="0" applyNumberFormat="1" applyFont="1" applyFill="1" applyBorder="1" applyAlignment="1" applyProtection="1">
      <alignment vertical="center"/>
    </xf>
    <xf numFmtId="2" fontId="24" fillId="25" borderId="71" xfId="0" applyNumberFormat="1" applyFont="1" applyFill="1" applyBorder="1" applyAlignment="1" applyProtection="1">
      <alignment vertical="center"/>
    </xf>
    <xf numFmtId="2" fontId="24" fillId="25" borderId="58" xfId="0" applyNumberFormat="1" applyFont="1" applyFill="1" applyBorder="1" applyAlignment="1" applyProtection="1">
      <alignment vertical="center"/>
    </xf>
    <xf numFmtId="2" fontId="24" fillId="25" borderId="42" xfId="0" applyNumberFormat="1" applyFont="1" applyFill="1" applyBorder="1" applyAlignment="1" applyProtection="1">
      <alignment vertical="center"/>
    </xf>
    <xf numFmtId="2" fontId="22" fillId="0" borderId="59" xfId="0" applyNumberFormat="1" applyFont="1" applyFill="1" applyBorder="1" applyAlignment="1" applyProtection="1">
      <alignment vertical="center"/>
    </xf>
    <xf numFmtId="2" fontId="2" fillId="3" borderId="51" xfId="2" applyNumberFormat="1" applyBorder="1" applyAlignment="1" applyProtection="1">
      <alignment vertical="center" wrapText="1"/>
    </xf>
    <xf numFmtId="2" fontId="30" fillId="29" borderId="51" xfId="0" applyNumberFormat="1" applyFont="1" applyFill="1" applyBorder="1" applyAlignment="1" applyProtection="1">
      <alignment vertical="center" wrapText="1"/>
    </xf>
    <xf numFmtId="2" fontId="2" fillId="3" borderId="51" xfId="2" applyNumberFormat="1" applyBorder="1" applyAlignment="1" applyProtection="1">
      <alignment vertical="center"/>
    </xf>
    <xf numFmtId="2" fontId="47" fillId="0" borderId="51" xfId="0" applyNumberFormat="1" applyFont="1" applyBorder="1" applyAlignment="1" applyProtection="1">
      <alignment vertical="center"/>
    </xf>
    <xf numFmtId="2" fontId="22" fillId="0" borderId="25" xfId="0" applyNumberFormat="1" applyFont="1" applyFill="1" applyBorder="1" applyAlignment="1" applyProtection="1">
      <alignment vertical="center"/>
      <protection locked="0"/>
    </xf>
    <xf numFmtId="2" fontId="22" fillId="0" borderId="60" xfId="0" applyNumberFormat="1" applyFont="1" applyFill="1" applyBorder="1" applyAlignment="1" applyProtection="1">
      <alignment vertical="center"/>
      <protection locked="0"/>
    </xf>
    <xf numFmtId="2" fontId="9" fillId="0" borderId="0" xfId="0" applyNumberFormat="1" applyFont="1" applyFill="1" applyBorder="1" applyAlignment="1" applyProtection="1">
      <alignment vertical="center"/>
      <protection locked="0"/>
    </xf>
    <xf numFmtId="2" fontId="22" fillId="55" borderId="44" xfId="0" applyNumberFormat="1" applyFont="1" applyFill="1" applyBorder="1" applyAlignment="1" applyProtection="1">
      <alignment vertical="center"/>
    </xf>
    <xf numFmtId="2" fontId="40" fillId="55" borderId="0" xfId="0" applyNumberFormat="1" applyFont="1" applyFill="1" applyBorder="1" applyAlignment="1" applyProtection="1">
      <alignment vertical="center"/>
    </xf>
    <xf numFmtId="2" fontId="42" fillId="55" borderId="0" xfId="0" applyNumberFormat="1" applyFont="1" applyFill="1" applyBorder="1" applyAlignment="1" applyProtection="1">
      <alignment vertical="center"/>
    </xf>
    <xf numFmtId="2" fontId="31" fillId="55" borderId="0" xfId="0" applyNumberFormat="1" applyFont="1" applyFill="1" applyBorder="1" applyAlignment="1" applyProtection="1">
      <alignment vertical="center"/>
    </xf>
    <xf numFmtId="2" fontId="22" fillId="55" borderId="0" xfId="0" applyNumberFormat="1" applyFont="1" applyFill="1" applyBorder="1" applyAlignment="1" applyProtection="1">
      <alignment vertical="center"/>
    </xf>
    <xf numFmtId="2" fontId="25" fillId="29" borderId="51" xfId="0" applyNumberFormat="1" applyFont="1" applyFill="1" applyBorder="1" applyAlignment="1" applyProtection="1">
      <alignment vertical="center" wrapText="1"/>
    </xf>
    <xf numFmtId="2" fontId="25" fillId="55" borderId="51" xfId="0" applyNumberFormat="1" applyFont="1" applyFill="1" applyBorder="1" applyAlignment="1" applyProtection="1">
      <alignment vertical="center"/>
    </xf>
    <xf numFmtId="2" fontId="25" fillId="55" borderId="51" xfId="0" applyNumberFormat="1" applyFont="1" applyFill="1" applyBorder="1" applyAlignment="1" applyProtection="1">
      <alignment vertical="center" wrapText="1"/>
    </xf>
    <xf numFmtId="2" fontId="24" fillId="55" borderId="48" xfId="0" applyNumberFormat="1" applyFont="1" applyFill="1" applyBorder="1" applyAlignment="1" applyProtection="1">
      <alignment vertical="center"/>
    </xf>
    <xf numFmtId="2" fontId="24" fillId="55" borderId="59" xfId="0" applyNumberFormat="1" applyFont="1" applyFill="1" applyBorder="1" applyAlignment="1" applyProtection="1">
      <alignment vertical="center"/>
    </xf>
    <xf numFmtId="2" fontId="24" fillId="55" borderId="25" xfId="0" applyNumberFormat="1" applyFont="1" applyFill="1" applyBorder="1" applyAlignment="1" applyProtection="1">
      <alignment vertical="center"/>
    </xf>
    <xf numFmtId="2" fontId="24" fillId="55" borderId="60" xfId="0" applyNumberFormat="1" applyFont="1" applyFill="1" applyBorder="1" applyAlignment="1" applyProtection="1">
      <alignment vertical="center"/>
    </xf>
    <xf numFmtId="2" fontId="24" fillId="55" borderId="49" xfId="0" applyNumberFormat="1" applyFont="1" applyFill="1" applyBorder="1" applyAlignment="1" applyProtection="1">
      <alignment vertical="center"/>
    </xf>
    <xf numFmtId="2" fontId="38" fillId="0" borderId="46" xfId="0" applyNumberFormat="1" applyFont="1" applyFill="1" applyBorder="1" applyAlignment="1" applyProtection="1">
      <alignment vertical="center"/>
    </xf>
    <xf numFmtId="2" fontId="22" fillId="0" borderId="46" xfId="0" applyNumberFormat="1" applyFont="1" applyFill="1" applyBorder="1" applyAlignment="1" applyProtection="1">
      <alignment vertical="center"/>
    </xf>
    <xf numFmtId="2" fontId="22" fillId="0" borderId="51" xfId="0" applyNumberFormat="1" applyFont="1" applyBorder="1" applyAlignment="1" applyProtection="1">
      <alignment vertical="center"/>
    </xf>
    <xf numFmtId="2" fontId="0" fillId="0" borderId="0" xfId="0" applyNumberFormat="1" applyFill="1" applyBorder="1" applyAlignment="1" applyProtection="1">
      <alignment vertical="center"/>
      <protection locked="0"/>
    </xf>
    <xf numFmtId="2" fontId="38" fillId="0" borderId="51" xfId="0" applyNumberFormat="1" applyFont="1" applyFill="1" applyBorder="1" applyAlignment="1" applyProtection="1">
      <alignment vertical="center"/>
      <protection locked="0"/>
    </xf>
    <xf numFmtId="2" fontId="38" fillId="0" borderId="51" xfId="0" applyNumberFormat="1" applyFont="1" applyBorder="1" applyAlignment="1" applyProtection="1">
      <alignment vertical="center"/>
      <protection locked="0"/>
    </xf>
    <xf numFmtId="2" fontId="42" fillId="55" borderId="50" xfId="0" applyNumberFormat="1" applyFont="1" applyFill="1" applyBorder="1" applyAlignment="1" applyProtection="1">
      <alignment vertical="center"/>
    </xf>
    <xf numFmtId="2" fontId="22" fillId="55" borderId="59" xfId="0" applyNumberFormat="1" applyFont="1" applyFill="1" applyBorder="1" applyAlignment="1" applyProtection="1">
      <alignment vertical="center"/>
    </xf>
    <xf numFmtId="2" fontId="40" fillId="31" borderId="0" xfId="0" applyNumberFormat="1" applyFont="1" applyFill="1" applyBorder="1" applyAlignment="1" applyProtection="1">
      <alignment vertical="center"/>
    </xf>
    <xf numFmtId="2" fontId="25" fillId="55" borderId="51" xfId="0" applyNumberFormat="1" applyFont="1" applyFill="1" applyBorder="1" applyAlignment="1" applyProtection="1">
      <alignment vertical="center"/>
      <protection locked="0"/>
    </xf>
    <xf numFmtId="2" fontId="25" fillId="55" borderId="51" xfId="0" applyNumberFormat="1" applyFont="1" applyFill="1" applyBorder="1" applyAlignment="1" applyProtection="1">
      <alignment vertical="center" wrapText="1"/>
      <protection locked="0"/>
    </xf>
    <xf numFmtId="2" fontId="38" fillId="0" borderId="51" xfId="0" applyNumberFormat="1" applyFont="1" applyBorder="1" applyAlignment="1" applyProtection="1">
      <alignment vertical="center"/>
    </xf>
    <xf numFmtId="2" fontId="25" fillId="37" borderId="51" xfId="0" applyNumberFormat="1" applyFont="1" applyFill="1" applyBorder="1" applyAlignment="1" applyProtection="1">
      <alignment vertical="center"/>
    </xf>
    <xf numFmtId="2" fontId="24" fillId="29" borderId="48" xfId="0" applyNumberFormat="1" applyFont="1" applyFill="1" applyBorder="1" applyAlignment="1" applyProtection="1">
      <alignment vertical="center"/>
    </xf>
    <xf numFmtId="2" fontId="24" fillId="29" borderId="49" xfId="0" applyNumberFormat="1" applyFont="1" applyFill="1" applyBorder="1" applyAlignment="1" applyProtection="1">
      <alignment vertical="center"/>
    </xf>
    <xf numFmtId="2" fontId="24" fillId="29" borderId="59" xfId="0" applyNumberFormat="1" applyFont="1" applyFill="1" applyBorder="1" applyAlignment="1" applyProtection="1">
      <alignment vertical="center"/>
    </xf>
    <xf numFmtId="2" fontId="24" fillId="29" borderId="60" xfId="0" applyNumberFormat="1" applyFont="1" applyFill="1" applyBorder="1" applyAlignment="1" applyProtection="1">
      <alignment vertical="center"/>
    </xf>
    <xf numFmtId="2" fontId="9" fillId="0" borderId="0" xfId="0" applyNumberFormat="1" applyFont="1" applyBorder="1" applyAlignment="1" applyProtection="1">
      <alignment vertical="center"/>
      <protection locked="0"/>
    </xf>
    <xf numFmtId="2" fontId="42" fillId="56" borderId="50" xfId="0" applyNumberFormat="1" applyFont="1" applyFill="1" applyBorder="1" applyAlignment="1" applyProtection="1">
      <alignment vertical="center"/>
    </xf>
    <xf numFmtId="2" fontId="31" fillId="56" borderId="0" xfId="0" applyNumberFormat="1" applyFont="1" applyFill="1" applyBorder="1" applyAlignment="1" applyProtection="1">
      <alignment vertical="center"/>
    </xf>
    <xf numFmtId="2" fontId="25" fillId="37" borderId="51" xfId="0" applyNumberFormat="1" applyFont="1" applyFill="1" applyBorder="1" applyAlignment="1" applyProtection="1">
      <alignment vertical="center"/>
      <protection locked="0"/>
    </xf>
    <xf numFmtId="2" fontId="25" fillId="29" borderId="51" xfId="0" applyNumberFormat="1" applyFont="1" applyFill="1" applyBorder="1" applyAlignment="1" applyProtection="1">
      <alignment vertical="center" wrapText="1"/>
      <protection locked="0"/>
    </xf>
    <xf numFmtId="2" fontId="24" fillId="37" borderId="48" xfId="0" applyNumberFormat="1" applyFont="1" applyFill="1" applyBorder="1" applyAlignment="1" applyProtection="1">
      <alignment vertical="center"/>
    </xf>
    <xf numFmtId="2" fontId="24" fillId="29" borderId="25" xfId="0" applyNumberFormat="1" applyFont="1" applyFill="1" applyBorder="1" applyAlignment="1" applyProtection="1">
      <alignment vertical="center"/>
    </xf>
    <xf numFmtId="2" fontId="38" fillId="0" borderId="51" xfId="0" applyNumberFormat="1" applyFont="1" applyFill="1" applyBorder="1" applyAlignment="1" applyProtection="1">
      <alignment vertical="center"/>
    </xf>
    <xf numFmtId="2" fontId="2" fillId="9" borderId="51" xfId="14" applyNumberFormat="1" applyBorder="1" applyAlignment="1" applyProtection="1">
      <alignment vertical="center"/>
    </xf>
    <xf numFmtId="2" fontId="22" fillId="0" borderId="25" xfId="0" applyNumberFormat="1" applyFont="1" applyFill="1" applyBorder="1" applyAlignment="1" applyProtection="1">
      <alignment vertical="center"/>
    </xf>
    <xf numFmtId="2" fontId="22" fillId="0" borderId="49" xfId="0" applyNumberFormat="1" applyFont="1" applyFill="1" applyBorder="1" applyAlignment="1" applyProtection="1">
      <alignment vertical="center"/>
    </xf>
    <xf numFmtId="2" fontId="22" fillId="0" borderId="44" xfId="0" applyNumberFormat="1" applyFont="1" applyFill="1" applyBorder="1" applyAlignment="1" applyProtection="1">
      <alignment vertical="center"/>
    </xf>
    <xf numFmtId="2" fontId="2" fillId="9" borderId="51" xfId="20" applyNumberFormat="1" applyBorder="1" applyAlignment="1" applyProtection="1">
      <alignment vertical="center"/>
    </xf>
    <xf numFmtId="2" fontId="9" fillId="0" borderId="0" xfId="0" applyNumberFormat="1" applyFont="1" applyFill="1" applyBorder="1" applyAlignment="1" applyProtection="1">
      <alignment vertical="center"/>
    </xf>
    <xf numFmtId="2" fontId="22" fillId="0" borderId="51" xfId="61" applyNumberFormat="1" applyFont="1" applyFill="1" applyBorder="1" applyAlignment="1" applyProtection="1">
      <alignment vertical="center"/>
    </xf>
    <xf numFmtId="2" fontId="22" fillId="33" borderId="44" xfId="0" applyNumberFormat="1" applyFont="1" applyFill="1" applyBorder="1" applyAlignment="1" applyProtection="1">
      <alignment vertical="center"/>
    </xf>
    <xf numFmtId="2" fontId="40" fillId="33" borderId="0" xfId="0" applyNumberFormat="1" applyFont="1" applyFill="1" applyBorder="1" applyAlignment="1" applyProtection="1">
      <alignment vertical="center"/>
    </xf>
    <xf numFmtId="2" fontId="42" fillId="33" borderId="0" xfId="0" applyNumberFormat="1" applyFont="1" applyFill="1" applyBorder="1" applyAlignment="1" applyProtection="1">
      <alignment vertical="center"/>
    </xf>
    <xf numFmtId="2" fontId="31" fillId="33" borderId="0" xfId="0" applyNumberFormat="1" applyFont="1" applyFill="1" applyBorder="1" applyAlignment="1" applyProtection="1">
      <alignment vertical="center"/>
    </xf>
    <xf numFmtId="2" fontId="22" fillId="33" borderId="0" xfId="0" applyNumberFormat="1" applyFont="1" applyFill="1" applyBorder="1" applyAlignment="1" applyProtection="1">
      <alignment vertical="center"/>
    </xf>
    <xf numFmtId="2" fontId="42" fillId="33" borderId="50" xfId="0" applyNumberFormat="1" applyFont="1" applyFill="1" applyBorder="1" applyAlignment="1" applyProtection="1">
      <alignment vertical="center"/>
    </xf>
    <xf numFmtId="2" fontId="22" fillId="33" borderId="51" xfId="61" applyNumberFormat="1" applyFont="1" applyFill="1" applyBorder="1" applyAlignment="1" applyProtection="1">
      <alignment vertical="center"/>
    </xf>
    <xf numFmtId="2" fontId="22" fillId="33" borderId="48" xfId="0" applyNumberFormat="1" applyFont="1" applyFill="1" applyBorder="1" applyAlignment="1" applyProtection="1">
      <alignment vertical="center"/>
      <protection locked="0"/>
    </xf>
    <xf numFmtId="2" fontId="22" fillId="33" borderId="59" xfId="0" applyNumberFormat="1" applyFont="1" applyFill="1" applyBorder="1" applyAlignment="1" applyProtection="1">
      <alignment vertical="center"/>
      <protection locked="0"/>
    </xf>
    <xf numFmtId="2" fontId="22" fillId="33" borderId="25" xfId="0" applyNumberFormat="1" applyFont="1" applyFill="1" applyBorder="1" applyAlignment="1" applyProtection="1">
      <alignment vertical="center"/>
      <protection locked="0"/>
    </xf>
    <xf numFmtId="2" fontId="22" fillId="33" borderId="49" xfId="0" applyNumberFormat="1" applyFont="1" applyFill="1" applyBorder="1" applyAlignment="1" applyProtection="1">
      <alignment vertical="center"/>
      <protection locked="0"/>
    </xf>
    <xf numFmtId="2" fontId="22" fillId="33" borderId="60" xfId="0" applyNumberFormat="1" applyFont="1" applyFill="1" applyBorder="1" applyAlignment="1" applyProtection="1">
      <alignment vertical="center"/>
      <protection locked="0"/>
    </xf>
    <xf numFmtId="2" fontId="0" fillId="0" borderId="0" xfId="0" applyNumberFormat="1"/>
    <xf numFmtId="2" fontId="42" fillId="0" borderId="0" xfId="0" applyNumberFormat="1" applyFont="1" applyFill="1" applyBorder="1" applyAlignment="1" applyProtection="1">
      <alignment vertical="center"/>
    </xf>
    <xf numFmtId="2" fontId="24" fillId="0" borderId="48" xfId="0" applyNumberFormat="1" applyFont="1" applyFill="1" applyBorder="1" applyAlignment="1" applyProtection="1">
      <alignment vertical="center"/>
      <protection locked="0"/>
    </xf>
    <xf numFmtId="2" fontId="24" fillId="0" borderId="59" xfId="0" applyNumberFormat="1" applyFont="1" applyFill="1" applyBorder="1" applyAlignment="1" applyProtection="1">
      <alignment vertical="center"/>
      <protection locked="0"/>
    </xf>
    <xf numFmtId="2" fontId="24" fillId="0" borderId="25" xfId="0" applyNumberFormat="1" applyFont="1" applyFill="1" applyBorder="1" applyAlignment="1" applyProtection="1">
      <alignment vertical="center"/>
      <protection locked="0"/>
    </xf>
    <xf numFmtId="2" fontId="24" fillId="0" borderId="49" xfId="0" applyNumberFormat="1" applyFont="1" applyFill="1" applyBorder="1" applyAlignment="1" applyProtection="1">
      <alignment vertical="center"/>
      <protection locked="0"/>
    </xf>
    <xf numFmtId="2" fontId="24" fillId="0" borderId="60" xfId="0" applyNumberFormat="1" applyFont="1" applyFill="1" applyBorder="1" applyAlignment="1" applyProtection="1">
      <alignment vertical="center"/>
      <protection locked="0"/>
    </xf>
    <xf numFmtId="2" fontId="51" fillId="0" borderId="0" xfId="0" applyNumberFormat="1" applyFont="1" applyFill="1" applyBorder="1" applyAlignment="1" applyProtection="1">
      <alignment vertical="center"/>
      <protection locked="0"/>
    </xf>
    <xf numFmtId="2" fontId="25" fillId="37" borderId="51" xfId="0" applyNumberFormat="1" applyFont="1" applyFill="1" applyBorder="1" applyAlignment="1" applyProtection="1">
      <alignment vertical="center" wrapText="1"/>
    </xf>
    <xf numFmtId="2" fontId="22" fillId="0" borderId="51" xfId="0" applyNumberFormat="1" applyFont="1" applyFill="1" applyBorder="1" applyAlignment="1" applyProtection="1">
      <alignment vertical="center"/>
    </xf>
    <xf numFmtId="2" fontId="1" fillId="0" borderId="0" xfId="0" applyNumberFormat="1" applyFont="1"/>
    <xf numFmtId="2" fontId="47" fillId="0" borderId="46" xfId="0" applyNumberFormat="1" applyFont="1" applyBorder="1" applyAlignment="1" applyProtection="1">
      <alignment vertical="center"/>
    </xf>
    <xf numFmtId="2" fontId="24" fillId="33" borderId="48" xfId="0" applyNumberFormat="1" applyFont="1" applyFill="1" applyBorder="1" applyAlignment="1" applyProtection="1">
      <alignment vertical="center"/>
      <protection locked="0"/>
    </xf>
    <xf numFmtId="2" fontId="113" fillId="58" borderId="51" xfId="69" applyNumberFormat="1" applyBorder="1" applyAlignment="1" applyProtection="1">
      <alignment vertical="center" wrapText="1"/>
    </xf>
    <xf numFmtId="2" fontId="25" fillId="37" borderId="46" xfId="0" applyNumberFormat="1" applyFont="1" applyFill="1" applyBorder="1" applyAlignment="1" applyProtection="1">
      <alignment vertical="center"/>
    </xf>
    <xf numFmtId="2" fontId="59" fillId="0" borderId="0" xfId="0" applyNumberFormat="1" applyFont="1" applyBorder="1" applyAlignment="1" applyProtection="1">
      <alignment vertical="center"/>
      <protection locked="0"/>
    </xf>
    <xf numFmtId="2" fontId="22" fillId="0" borderId="51" xfId="0" applyNumberFormat="1" applyFont="1" applyFill="1" applyBorder="1" applyAlignment="1" applyProtection="1">
      <alignment horizontal="left"/>
    </xf>
    <xf numFmtId="2" fontId="24" fillId="0" borderId="51" xfId="0" applyNumberFormat="1" applyFont="1" applyFill="1" applyBorder="1" applyAlignment="1" applyProtection="1">
      <alignment vertical="center"/>
    </xf>
    <xf numFmtId="2" fontId="24" fillId="0" borderId="51" xfId="0" applyNumberFormat="1" applyFont="1" applyBorder="1" applyAlignment="1" applyProtection="1">
      <alignment vertical="center"/>
    </xf>
    <xf numFmtId="2" fontId="24" fillId="0" borderId="48" xfId="0" applyNumberFormat="1" applyFont="1" applyBorder="1" applyAlignment="1" applyProtection="1">
      <alignment vertical="center"/>
    </xf>
    <xf numFmtId="2" fontId="24" fillId="0" borderId="59" xfId="0" applyNumberFormat="1" applyFont="1" applyBorder="1" applyAlignment="1" applyProtection="1">
      <alignment vertical="center"/>
    </xf>
    <xf numFmtId="2" fontId="24" fillId="0" borderId="25" xfId="0" applyNumberFormat="1" applyFont="1" applyBorder="1" applyAlignment="1" applyProtection="1">
      <alignment vertical="center"/>
    </xf>
    <xf numFmtId="2" fontId="24" fillId="0" borderId="60" xfId="0" applyNumberFormat="1" applyFont="1" applyBorder="1" applyAlignment="1" applyProtection="1">
      <alignment vertical="center"/>
    </xf>
    <xf numFmtId="2" fontId="24" fillId="0" borderId="49" xfId="0" applyNumberFormat="1" applyFont="1" applyBorder="1" applyAlignment="1" applyProtection="1">
      <alignment vertical="center"/>
    </xf>
    <xf numFmtId="2" fontId="51" fillId="0" borderId="0" xfId="0" applyNumberFormat="1" applyFont="1" applyBorder="1" applyAlignment="1" applyProtection="1">
      <alignment vertical="center"/>
      <protection locked="0"/>
    </xf>
    <xf numFmtId="2" fontId="22" fillId="0" borderId="51" xfId="0" applyNumberFormat="1" applyFont="1" applyFill="1" applyBorder="1" applyAlignment="1" applyProtection="1">
      <alignment vertical="center"/>
      <protection locked="0"/>
    </xf>
    <xf numFmtId="2" fontId="24" fillId="0" borderId="59" xfId="0" applyNumberFormat="1" applyFont="1" applyBorder="1" applyAlignment="1" applyProtection="1">
      <alignment vertical="center"/>
      <protection locked="0"/>
    </xf>
    <xf numFmtId="2" fontId="24" fillId="0" borderId="25" xfId="0" applyNumberFormat="1" applyFont="1" applyBorder="1" applyAlignment="1" applyProtection="1">
      <alignment vertical="center"/>
      <protection locked="0"/>
    </xf>
    <xf numFmtId="2" fontId="24" fillId="0" borderId="49" xfId="0" applyNumberFormat="1" applyFont="1" applyBorder="1" applyAlignment="1" applyProtection="1">
      <alignment vertical="center"/>
      <protection locked="0"/>
    </xf>
    <xf numFmtId="2" fontId="24" fillId="0" borderId="60" xfId="0" applyNumberFormat="1" applyFont="1" applyBorder="1" applyAlignment="1" applyProtection="1">
      <alignment vertical="center"/>
      <protection locked="0"/>
    </xf>
    <xf numFmtId="2" fontId="24" fillId="0" borderId="48" xfId="0" applyNumberFormat="1" applyFont="1" applyBorder="1" applyAlignment="1" applyProtection="1">
      <alignment vertical="center"/>
      <protection locked="0"/>
    </xf>
    <xf numFmtId="2" fontId="82" fillId="0" borderId="51" xfId="0" applyNumberFormat="1" applyFont="1" applyFill="1" applyBorder="1" applyAlignment="1" applyProtection="1">
      <alignment vertical="center"/>
    </xf>
    <xf numFmtId="2" fontId="82" fillId="0" borderId="51" xfId="0" applyNumberFormat="1" applyFont="1" applyBorder="1" applyAlignment="1" applyProtection="1">
      <alignment vertical="center"/>
    </xf>
    <xf numFmtId="2" fontId="47" fillId="0" borderId="51" xfId="0" applyNumberFormat="1" applyFont="1" applyFill="1" applyBorder="1" applyAlignment="1" applyProtection="1">
      <alignment vertical="center"/>
    </xf>
    <xf numFmtId="2" fontId="38" fillId="0" borderId="46" xfId="0" applyNumberFormat="1" applyFont="1" applyFill="1" applyBorder="1" applyAlignment="1" applyProtection="1">
      <alignment vertical="center"/>
      <protection locked="0"/>
    </xf>
    <xf numFmtId="2" fontId="22" fillId="0" borderId="51" xfId="0" applyNumberFormat="1" applyFont="1" applyFill="1" applyBorder="1" applyAlignment="1" applyProtection="1"/>
    <xf numFmtId="2" fontId="22" fillId="0" borderId="51" xfId="0" applyNumberFormat="1" applyFont="1" applyBorder="1" applyProtection="1"/>
    <xf numFmtId="2" fontId="22" fillId="0" borderId="17" xfId="0" applyNumberFormat="1" applyFont="1" applyFill="1" applyBorder="1" applyAlignment="1" applyProtection="1">
      <alignment vertical="center"/>
    </xf>
    <xf numFmtId="2" fontId="22" fillId="0" borderId="94" xfId="0" applyNumberFormat="1" applyFont="1" applyFill="1" applyBorder="1" applyAlignment="1" applyProtection="1">
      <alignment vertical="center"/>
      <protection locked="0"/>
    </xf>
    <xf numFmtId="2" fontId="22" fillId="0" borderId="69" xfId="0" applyNumberFormat="1" applyFont="1" applyFill="1" applyBorder="1" applyAlignment="1" applyProtection="1">
      <alignment vertical="center"/>
      <protection locked="0"/>
    </xf>
    <xf numFmtId="2" fontId="22" fillId="0" borderId="91" xfId="0" applyNumberFormat="1" applyFont="1" applyFill="1" applyBorder="1" applyAlignment="1" applyProtection="1">
      <alignment vertical="center"/>
      <protection locked="0"/>
    </xf>
    <xf numFmtId="2" fontId="22" fillId="0" borderId="77" xfId="0" applyNumberFormat="1" applyFont="1" applyFill="1" applyBorder="1" applyAlignment="1" applyProtection="1">
      <alignment vertical="center"/>
      <protection locked="0"/>
    </xf>
    <xf numFmtId="2" fontId="22" fillId="0" borderId="46" xfId="0" applyNumberFormat="1" applyFont="1" applyBorder="1" applyAlignment="1" applyProtection="1">
      <alignment vertical="center"/>
    </xf>
    <xf numFmtId="2" fontId="24" fillId="0" borderId="46" xfId="0" applyNumberFormat="1" applyFont="1" applyBorder="1" applyAlignment="1" applyProtection="1">
      <alignment vertical="center"/>
    </xf>
    <xf numFmtId="2" fontId="38" fillId="0" borderId="46" xfId="0" applyNumberFormat="1" applyFont="1" applyBorder="1" applyAlignment="1" applyProtection="1">
      <alignment vertical="center"/>
    </xf>
    <xf numFmtId="2" fontId="38" fillId="0" borderId="44" xfId="0" applyNumberFormat="1" applyFont="1" applyBorder="1" applyAlignment="1" applyProtection="1">
      <alignment vertical="center"/>
    </xf>
    <xf numFmtId="2" fontId="88" fillId="0" borderId="0" xfId="0" applyNumberFormat="1" applyFont="1" applyBorder="1" applyAlignment="1" applyProtection="1">
      <alignment vertical="center"/>
    </xf>
    <xf numFmtId="2" fontId="89" fillId="0" borderId="0" xfId="0" applyNumberFormat="1" applyFont="1" applyBorder="1" applyAlignment="1" applyProtection="1">
      <alignment vertical="center"/>
    </xf>
    <xf numFmtId="2" fontId="52" fillId="0" borderId="0" xfId="0" applyNumberFormat="1" applyFont="1" applyBorder="1" applyAlignment="1" applyProtection="1">
      <alignment vertical="center"/>
    </xf>
    <xf numFmtId="2" fontId="38" fillId="0" borderId="0" xfId="0" applyNumberFormat="1" applyFont="1" applyFill="1" applyBorder="1" applyAlignment="1" applyProtection="1">
      <alignment vertical="center"/>
    </xf>
    <xf numFmtId="2" fontId="89" fillId="0" borderId="50" xfId="0" applyNumberFormat="1" applyFont="1" applyFill="1" applyBorder="1" applyAlignment="1" applyProtection="1">
      <alignment vertical="center"/>
    </xf>
    <xf numFmtId="2" fontId="38" fillId="0" borderId="59" xfId="0" applyNumberFormat="1" applyFont="1" applyFill="1" applyBorder="1" applyAlignment="1" applyProtection="1">
      <alignment vertical="center"/>
      <protection locked="0"/>
    </xf>
    <xf numFmtId="2" fontId="38" fillId="0" borderId="60" xfId="0" applyNumberFormat="1" applyFont="1" applyFill="1" applyBorder="1" applyAlignment="1" applyProtection="1">
      <alignment vertical="center"/>
      <protection locked="0"/>
    </xf>
    <xf numFmtId="2" fontId="38" fillId="0" borderId="48" xfId="0" applyNumberFormat="1" applyFont="1" applyFill="1" applyBorder="1" applyAlignment="1" applyProtection="1">
      <alignment vertical="center"/>
      <protection locked="0"/>
    </xf>
    <xf numFmtId="2" fontId="22" fillId="0" borderId="102" xfId="0" applyNumberFormat="1" applyFont="1" applyFill="1" applyBorder="1" applyAlignment="1" applyProtection="1">
      <alignment vertical="center"/>
    </xf>
    <xf numFmtId="2" fontId="22" fillId="0" borderId="65" xfId="0" applyNumberFormat="1" applyFont="1" applyFill="1" applyBorder="1" applyAlignment="1" applyProtection="1">
      <alignment vertical="center"/>
      <protection locked="0"/>
    </xf>
    <xf numFmtId="2" fontId="22" fillId="0" borderId="98" xfId="0" applyNumberFormat="1" applyFont="1" applyFill="1" applyBorder="1" applyAlignment="1" applyProtection="1">
      <alignment vertical="center"/>
      <protection locked="0"/>
    </xf>
    <xf numFmtId="2" fontId="22" fillId="0" borderId="68" xfId="0" applyNumberFormat="1" applyFont="1" applyFill="1" applyBorder="1" applyAlignment="1" applyProtection="1">
      <alignment vertical="center"/>
      <protection locked="0"/>
    </xf>
    <xf numFmtId="2" fontId="22" fillId="0" borderId="52" xfId="0" applyNumberFormat="1" applyFont="1" applyFill="1" applyBorder="1" applyAlignment="1" applyProtection="1">
      <alignment vertical="center"/>
      <protection locked="0"/>
    </xf>
    <xf numFmtId="2" fontId="22" fillId="0" borderId="92" xfId="0" applyNumberFormat="1" applyFont="1" applyFill="1" applyBorder="1" applyAlignment="1" applyProtection="1">
      <alignment vertical="center"/>
      <protection locked="0"/>
    </xf>
    <xf numFmtId="2" fontId="22" fillId="0" borderId="93" xfId="0" applyNumberFormat="1" applyFont="1" applyFill="1" applyBorder="1" applyAlignment="1" applyProtection="1">
      <alignment vertical="center"/>
      <protection locked="0"/>
    </xf>
    <xf numFmtId="2" fontId="29" fillId="36" borderId="9" xfId="0" applyNumberFormat="1" applyFont="1" applyFill="1" applyBorder="1" applyAlignment="1" applyProtection="1">
      <alignment vertical="center"/>
    </xf>
    <xf numFmtId="2" fontId="47" fillId="0" borderId="12" xfId="0" applyNumberFormat="1" applyFont="1" applyBorder="1" applyAlignment="1" applyProtection="1">
      <alignment vertical="center"/>
    </xf>
    <xf numFmtId="2" fontId="22" fillId="0" borderId="16" xfId="0" applyNumberFormat="1" applyFont="1" applyFill="1" applyBorder="1" applyAlignment="1" applyProtection="1">
      <alignment vertical="center"/>
      <protection locked="0"/>
    </xf>
    <xf numFmtId="2" fontId="31" fillId="31" borderId="0" xfId="0" applyNumberFormat="1" applyFont="1" applyFill="1" applyBorder="1" applyAlignment="1" applyProtection="1">
      <alignment vertical="center"/>
    </xf>
    <xf numFmtId="2" fontId="22" fillId="0" borderId="11" xfId="0" applyNumberFormat="1" applyFont="1" applyFill="1" applyBorder="1" applyAlignment="1" applyProtection="1">
      <alignment vertical="center"/>
      <protection locked="0"/>
    </xf>
    <xf numFmtId="2" fontId="38" fillId="0" borderId="72" xfId="0" applyNumberFormat="1" applyFont="1" applyFill="1" applyBorder="1" applyAlignment="1" applyProtection="1">
      <alignment vertical="center"/>
      <protection locked="0"/>
    </xf>
    <xf numFmtId="2" fontId="38" fillId="0" borderId="92" xfId="0" applyNumberFormat="1" applyFont="1" applyFill="1" applyBorder="1" applyAlignment="1" applyProtection="1">
      <alignment vertical="center"/>
      <protection locked="0"/>
    </xf>
    <xf numFmtId="2" fontId="38" fillId="0" borderId="93" xfId="0" applyNumberFormat="1" applyFont="1" applyFill="1" applyBorder="1" applyAlignment="1" applyProtection="1">
      <alignment vertical="center"/>
      <protection locked="0"/>
    </xf>
    <xf numFmtId="2" fontId="38" fillId="0" borderId="95" xfId="0" applyNumberFormat="1" applyFont="1" applyFill="1" applyBorder="1" applyAlignment="1" applyProtection="1">
      <alignment vertical="center"/>
      <protection locked="0"/>
    </xf>
    <xf numFmtId="2" fontId="22" fillId="0" borderId="85" xfId="0" applyNumberFormat="1" applyFont="1" applyFill="1" applyBorder="1" applyAlignment="1" applyProtection="1">
      <alignment vertical="center"/>
      <protection locked="0"/>
    </xf>
    <xf numFmtId="2" fontId="22" fillId="0" borderId="95" xfId="0" applyNumberFormat="1" applyFont="1" applyFill="1" applyBorder="1" applyAlignment="1" applyProtection="1">
      <alignment vertical="center"/>
      <protection locked="0"/>
    </xf>
    <xf numFmtId="2" fontId="22" fillId="0" borderId="96" xfId="0" applyNumberFormat="1" applyFont="1" applyFill="1" applyBorder="1" applyAlignment="1" applyProtection="1">
      <alignment vertical="center"/>
      <protection locked="0"/>
    </xf>
    <xf numFmtId="2" fontId="47" fillId="0" borderId="89" xfId="0" applyNumberFormat="1" applyFont="1" applyBorder="1" applyAlignment="1" applyProtection="1">
      <alignment vertical="center"/>
    </xf>
    <xf numFmtId="2" fontId="24" fillId="0" borderId="46" xfId="0" applyNumberFormat="1" applyFont="1" applyBorder="1" applyAlignment="1" applyProtection="1">
      <alignment horizontal="left" vertical="center"/>
    </xf>
    <xf numFmtId="2" fontId="24" fillId="0" borderId="49" xfId="0" applyNumberFormat="1" applyFont="1" applyFill="1" applyBorder="1" applyAlignment="1" applyProtection="1">
      <alignment vertical="center"/>
    </xf>
    <xf numFmtId="2" fontId="24" fillId="0" borderId="59" xfId="0" applyNumberFormat="1" applyFont="1" applyFill="1" applyBorder="1" applyAlignment="1" applyProtection="1">
      <alignment vertical="center"/>
    </xf>
    <xf numFmtId="2" fontId="24" fillId="0" borderId="60" xfId="0" applyNumberFormat="1" applyFont="1" applyFill="1" applyBorder="1" applyAlignment="1" applyProtection="1">
      <alignment vertical="center"/>
    </xf>
    <xf numFmtId="2" fontId="24" fillId="0" borderId="46" xfId="0" applyNumberFormat="1" applyFont="1" applyFill="1" applyBorder="1" applyAlignment="1" applyProtection="1">
      <alignment horizontal="left" vertical="center"/>
    </xf>
    <xf numFmtId="2" fontId="22" fillId="0" borderId="12" xfId="0" applyNumberFormat="1" applyFont="1" applyBorder="1" applyAlignment="1" applyProtection="1">
      <alignment vertical="center"/>
    </xf>
    <xf numFmtId="2" fontId="24" fillId="0" borderId="46" xfId="0" applyNumberFormat="1" applyFont="1" applyFill="1" applyBorder="1" applyAlignment="1" applyProtection="1">
      <alignment vertical="center"/>
    </xf>
    <xf numFmtId="2" fontId="38" fillId="0" borderId="73" xfId="0" applyNumberFormat="1" applyFont="1" applyFill="1" applyBorder="1" applyAlignment="1" applyProtection="1">
      <alignment vertical="center"/>
      <protection locked="0"/>
    </xf>
    <xf numFmtId="2" fontId="38" fillId="0" borderId="67" xfId="0" applyNumberFormat="1" applyFont="1" applyFill="1" applyBorder="1" applyAlignment="1" applyProtection="1">
      <alignment vertical="center"/>
      <protection locked="0"/>
    </xf>
    <xf numFmtId="2" fontId="38" fillId="0" borderId="68" xfId="0" applyNumberFormat="1" applyFont="1" applyFill="1" applyBorder="1" applyAlignment="1" applyProtection="1">
      <alignment vertical="center"/>
      <protection locked="0"/>
    </xf>
    <xf numFmtId="2" fontId="38" fillId="0" borderId="64" xfId="0" applyNumberFormat="1" applyFont="1" applyFill="1" applyBorder="1" applyAlignment="1" applyProtection="1">
      <alignment vertical="center"/>
      <protection locked="0"/>
    </xf>
    <xf numFmtId="2" fontId="24" fillId="0" borderId="68" xfId="0" applyNumberFormat="1" applyFont="1" applyBorder="1" applyAlignment="1" applyProtection="1">
      <alignment vertical="center"/>
      <protection locked="0"/>
    </xf>
    <xf numFmtId="2" fontId="48" fillId="0" borderId="0" xfId="0" applyNumberFormat="1" applyFont="1" applyBorder="1" applyAlignment="1" applyProtection="1">
      <alignment vertical="center"/>
    </xf>
    <xf numFmtId="2" fontId="22" fillId="0" borderId="45" xfId="0" applyNumberFormat="1" applyFont="1" applyBorder="1" applyAlignment="1" applyProtection="1">
      <alignment vertical="center"/>
    </xf>
    <xf numFmtId="2" fontId="22" fillId="0" borderId="69" xfId="0" applyNumberFormat="1" applyFont="1" applyBorder="1" applyAlignment="1" applyProtection="1">
      <alignment vertical="center"/>
    </xf>
    <xf numFmtId="2" fontId="30" fillId="29" borderId="51" xfId="0" applyNumberFormat="1" applyFont="1" applyFill="1" applyBorder="1" applyAlignment="1" applyProtection="1">
      <alignment vertical="center" wrapText="1"/>
      <protection locked="0"/>
    </xf>
    <xf numFmtId="2" fontId="47" fillId="0" borderId="13" xfId="0" applyNumberFormat="1" applyFont="1" applyBorder="1" applyAlignment="1" applyProtection="1">
      <alignment vertical="center"/>
      <protection locked="0"/>
    </xf>
    <xf numFmtId="2" fontId="2" fillId="9" borderId="51" xfId="14" applyNumberFormat="1" applyBorder="1" applyAlignment="1" applyProtection="1">
      <alignment vertical="center"/>
      <protection locked="0"/>
    </xf>
    <xf numFmtId="2" fontId="29" fillId="25" borderId="9" xfId="0" applyNumberFormat="1" applyFont="1" applyFill="1" applyBorder="1" applyAlignment="1" applyProtection="1">
      <alignment vertical="center"/>
      <protection locked="0"/>
    </xf>
    <xf numFmtId="2" fontId="113" fillId="58" borderId="51" xfId="69" applyNumberFormat="1" applyBorder="1" applyAlignment="1" applyProtection="1">
      <alignment vertical="center" wrapText="1"/>
      <protection locked="0"/>
    </xf>
    <xf numFmtId="2" fontId="25" fillId="37" borderId="51" xfId="0" applyNumberFormat="1" applyFont="1" applyFill="1" applyBorder="1" applyAlignment="1" applyProtection="1">
      <alignment vertical="center" wrapText="1"/>
      <protection locked="0"/>
    </xf>
    <xf numFmtId="0" fontId="1" fillId="0" borderId="48" xfId="0" applyFont="1" applyBorder="1" applyAlignment="1" applyProtection="1">
      <alignment vertical="center" wrapText="1"/>
      <protection locked="0"/>
    </xf>
    <xf numFmtId="9" fontId="112" fillId="0" borderId="79" xfId="68" applyNumberFormat="1" applyFill="1" applyBorder="1" applyAlignment="1" applyProtection="1">
      <alignment vertical="center"/>
      <protection locked="0"/>
    </xf>
    <xf numFmtId="9" fontId="112" fillId="0" borderId="59" xfId="68" applyNumberFormat="1" applyFill="1" applyBorder="1" applyAlignment="1" applyProtection="1">
      <alignment vertical="center"/>
      <protection locked="0"/>
    </xf>
    <xf numFmtId="9" fontId="112" fillId="0" borderId="69" xfId="68" applyNumberFormat="1" applyFill="1" applyBorder="1" applyAlignment="1" applyProtection="1">
      <alignment vertical="center"/>
      <protection locked="0"/>
    </xf>
    <xf numFmtId="9" fontId="112" fillId="0" borderId="67" xfId="68" applyNumberFormat="1" applyFill="1" applyBorder="1" applyAlignment="1" applyProtection="1">
      <alignment vertical="center"/>
      <protection locked="0"/>
    </xf>
    <xf numFmtId="164" fontId="24" fillId="0" borderId="48" xfId="0" applyNumberFormat="1" applyFont="1" applyFill="1" applyBorder="1" applyAlignment="1" applyProtection="1">
      <alignment vertical="center"/>
    </xf>
    <xf numFmtId="2" fontId="22" fillId="0" borderId="46" xfId="0" applyNumberFormat="1" applyFont="1" applyFill="1" applyBorder="1" applyAlignment="1" applyProtection="1">
      <alignment vertical="center"/>
      <protection locked="0"/>
    </xf>
    <xf numFmtId="2" fontId="24" fillId="29" borderId="48" xfId="0" applyNumberFormat="1" applyFont="1" applyFill="1" applyBorder="1" applyAlignment="1" applyProtection="1">
      <alignment vertical="center" wrapText="1"/>
    </xf>
    <xf numFmtId="2" fontId="24" fillId="29" borderId="59" xfId="0" applyNumberFormat="1" applyFont="1" applyFill="1" applyBorder="1" applyAlignment="1" applyProtection="1">
      <alignment vertical="center" wrapText="1"/>
    </xf>
    <xf numFmtId="2" fontId="24" fillId="29" borderId="60" xfId="0" applyNumberFormat="1" applyFont="1" applyFill="1" applyBorder="1" applyAlignment="1" applyProtection="1">
      <alignment vertical="center" wrapText="1"/>
    </xf>
    <xf numFmtId="2" fontId="24" fillId="55" borderId="48" xfId="0" applyNumberFormat="1" applyFont="1" applyFill="1" applyBorder="1" applyAlignment="1" applyProtection="1">
      <alignment vertical="center" wrapText="1"/>
    </xf>
    <xf numFmtId="2" fontId="24" fillId="55" borderId="59" xfId="0" applyNumberFormat="1" applyFont="1" applyFill="1" applyBorder="1" applyAlignment="1" applyProtection="1">
      <alignment vertical="center" wrapText="1"/>
    </xf>
    <xf numFmtId="2" fontId="24" fillId="55" borderId="60" xfId="0" applyNumberFormat="1" applyFont="1" applyFill="1" applyBorder="1" applyAlignment="1" applyProtection="1">
      <alignment vertical="center" wrapText="1"/>
    </xf>
    <xf numFmtId="2" fontId="22" fillId="0" borderId="95" xfId="0" applyNumberFormat="1" applyFont="1" applyBorder="1" applyAlignment="1" applyProtection="1">
      <alignment vertical="center"/>
      <protection locked="0"/>
    </xf>
    <xf numFmtId="2" fontId="22" fillId="0" borderId="93" xfId="0" applyNumberFormat="1" applyFont="1" applyBorder="1" applyAlignment="1" applyProtection="1">
      <alignment vertical="center"/>
      <protection locked="0"/>
    </xf>
    <xf numFmtId="2" fontId="24" fillId="29" borderId="69" xfId="0" applyNumberFormat="1" applyFont="1" applyFill="1" applyBorder="1" applyAlignment="1" applyProtection="1">
      <alignment vertical="center" wrapText="1"/>
    </xf>
    <xf numFmtId="2" fontId="22" fillId="0" borderId="76" xfId="0" applyNumberFormat="1" applyFont="1" applyBorder="1" applyAlignment="1" applyProtection="1">
      <alignment vertical="center"/>
      <protection locked="0"/>
    </xf>
    <xf numFmtId="2" fontId="22" fillId="0" borderId="70" xfId="0" applyNumberFormat="1" applyFont="1" applyBorder="1" applyAlignment="1" applyProtection="1">
      <alignment vertical="center"/>
      <protection locked="0"/>
    </xf>
    <xf numFmtId="2" fontId="22" fillId="0" borderId="75" xfId="0" applyNumberFormat="1" applyFont="1" applyBorder="1" applyAlignment="1" applyProtection="1">
      <alignment vertical="center"/>
      <protection locked="0"/>
    </xf>
    <xf numFmtId="2" fontId="25" fillId="24" borderId="61" xfId="0" applyNumberFormat="1" applyFont="1" applyFill="1" applyBorder="1" applyAlignment="1" applyProtection="1">
      <alignment vertical="center" wrapText="1"/>
    </xf>
    <xf numFmtId="2" fontId="25" fillId="24" borderId="57" xfId="0" applyNumberFormat="1" applyFont="1" applyFill="1" applyBorder="1" applyAlignment="1" applyProtection="1">
      <alignment vertical="center" wrapText="1"/>
    </xf>
    <xf numFmtId="2" fontId="25" fillId="24" borderId="58" xfId="0" applyNumberFormat="1" applyFont="1" applyFill="1" applyBorder="1" applyAlignment="1" applyProtection="1">
      <alignment vertical="center" wrapText="1"/>
    </xf>
    <xf numFmtId="2" fontId="29" fillId="24" borderId="10" xfId="0" applyNumberFormat="1" applyFont="1" applyFill="1" applyBorder="1" applyAlignment="1" applyProtection="1">
      <alignment vertical="center" wrapText="1"/>
    </xf>
    <xf numFmtId="2" fontId="0" fillId="0" borderId="37" xfId="0" applyNumberFormat="1" applyBorder="1" applyAlignment="1" applyProtection="1">
      <alignment vertical="center"/>
      <protection locked="0"/>
    </xf>
    <xf numFmtId="2" fontId="112" fillId="0" borderId="37" xfId="68" applyNumberFormat="1" applyFill="1" applyBorder="1" applyAlignment="1" applyProtection="1">
      <alignment vertical="center"/>
      <protection locked="0"/>
    </xf>
    <xf numFmtId="164" fontId="0" fillId="0" borderId="34" xfId="0" applyNumberFormat="1" applyBorder="1" applyAlignment="1" applyProtection="1">
      <alignment vertical="center"/>
      <protection locked="0"/>
    </xf>
    <xf numFmtId="9" fontId="0" fillId="0" borderId="34" xfId="0" applyNumberFormat="1" applyBorder="1" applyAlignment="1" applyProtection="1">
      <alignment vertical="center"/>
      <protection locked="0"/>
    </xf>
    <xf numFmtId="9" fontId="112" fillId="0" borderId="34" xfId="68" applyNumberFormat="1" applyFill="1" applyBorder="1" applyAlignment="1" applyProtection="1">
      <alignment vertical="center"/>
      <protection locked="0"/>
    </xf>
    <xf numFmtId="2" fontId="0" fillId="0" borderId="34" xfId="0" applyNumberFormat="1" applyBorder="1" applyAlignment="1" applyProtection="1">
      <alignment vertical="center"/>
      <protection locked="0"/>
    </xf>
    <xf numFmtId="2" fontId="30" fillId="29" borderId="11" xfId="0" applyNumberFormat="1" applyFont="1" applyFill="1" applyBorder="1" applyAlignment="1" applyProtection="1">
      <alignment vertical="center" wrapText="1"/>
      <protection locked="0"/>
    </xf>
    <xf numFmtId="2" fontId="22" fillId="0" borderId="91" xfId="0" applyNumberFormat="1" applyFont="1" applyBorder="1" applyAlignment="1" applyProtection="1">
      <alignment vertical="center"/>
    </xf>
    <xf numFmtId="3" fontId="30" fillId="29" borderId="11" xfId="0" applyNumberFormat="1" applyFont="1" applyFill="1" applyBorder="1" applyAlignment="1" applyProtection="1">
      <alignment vertical="center" wrapText="1"/>
    </xf>
    <xf numFmtId="2" fontId="9" fillId="0" borderId="17" xfId="0" applyNumberFormat="1" applyFont="1" applyFill="1" applyBorder="1" applyAlignment="1" applyProtection="1">
      <alignment vertical="center"/>
      <protection locked="0"/>
    </xf>
    <xf numFmtId="2" fontId="0" fillId="0" borderId="17" xfId="0" applyNumberFormat="1" applyFill="1" applyBorder="1" applyAlignment="1" applyProtection="1">
      <alignment vertical="center"/>
      <protection locked="0"/>
    </xf>
    <xf numFmtId="2" fontId="9" fillId="0" borderId="17" xfId="0" applyNumberFormat="1" applyFont="1" applyFill="1" applyBorder="1" applyAlignment="1" applyProtection="1">
      <alignment vertical="center"/>
    </xf>
    <xf numFmtId="2" fontId="51" fillId="0" borderId="17" xfId="0" applyNumberFormat="1" applyFont="1" applyFill="1" applyBorder="1" applyAlignment="1" applyProtection="1">
      <alignment vertical="center"/>
      <protection locked="0"/>
    </xf>
    <xf numFmtId="2" fontId="51" fillId="0" borderId="17" xfId="0" applyNumberFormat="1" applyFont="1" applyFill="1" applyBorder="1" applyAlignment="1" applyProtection="1">
      <alignment vertical="center"/>
    </xf>
    <xf numFmtId="2" fontId="30" fillId="0" borderId="17" xfId="0" applyNumberFormat="1" applyFont="1" applyFill="1" applyBorder="1" applyAlignment="1" applyProtection="1">
      <alignment vertical="center" wrapText="1"/>
    </xf>
    <xf numFmtId="3" fontId="30" fillId="0" borderId="0" xfId="0" applyNumberFormat="1" applyFont="1" applyFill="1" applyBorder="1" applyAlignment="1" applyProtection="1">
      <alignment vertical="center" wrapText="1"/>
    </xf>
    <xf numFmtId="2" fontId="0" fillId="0" borderId="17" xfId="0" applyNumberFormat="1" applyFill="1" applyBorder="1" applyAlignment="1" applyProtection="1">
      <alignment vertical="center"/>
    </xf>
    <xf numFmtId="2" fontId="59" fillId="0" borderId="17" xfId="0" applyNumberFormat="1" applyFont="1" applyFill="1" applyBorder="1" applyAlignment="1" applyProtection="1">
      <alignment vertical="center"/>
      <protection locked="0"/>
    </xf>
    <xf numFmtId="0" fontId="59" fillId="0" borderId="0" xfId="0" applyFont="1" applyFill="1" applyBorder="1" applyAlignment="1" applyProtection="1">
      <alignment vertical="center"/>
    </xf>
    <xf numFmtId="2" fontId="24" fillId="29" borderId="49" xfId="0" applyNumberFormat="1" applyFont="1" applyFill="1" applyBorder="1" applyAlignment="1" applyProtection="1">
      <alignment vertical="center" wrapText="1"/>
    </xf>
    <xf numFmtId="164" fontId="9" fillId="0" borderId="0" xfId="0" applyNumberFormat="1" applyFont="1" applyFill="1" applyBorder="1" applyAlignment="1" applyProtection="1">
      <alignment vertical="center"/>
      <protection locked="0"/>
    </xf>
    <xf numFmtId="164" fontId="0" fillId="0" borderId="0" xfId="0" applyNumberFormat="1" applyFill="1" applyBorder="1" applyAlignment="1" applyProtection="1">
      <alignment vertical="center"/>
      <protection locked="0"/>
    </xf>
    <xf numFmtId="10" fontId="112" fillId="0" borderId="0" xfId="68" applyNumberFormat="1" applyFill="1" applyBorder="1" applyAlignment="1" applyProtection="1">
      <alignment vertical="center"/>
      <protection locked="0"/>
    </xf>
    <xf numFmtId="164" fontId="0" fillId="0" borderId="0" xfId="0" applyNumberFormat="1" applyFill="1" applyBorder="1" applyAlignment="1" applyProtection="1">
      <alignment vertical="center"/>
    </xf>
    <xf numFmtId="164" fontId="22" fillId="0" borderId="0" xfId="0" applyNumberFormat="1" applyFont="1" applyFill="1" applyBorder="1" applyAlignment="1" applyProtection="1">
      <alignment vertical="center"/>
      <protection locked="0"/>
    </xf>
    <xf numFmtId="164" fontId="24" fillId="0" borderId="0" xfId="0" applyNumberFormat="1" applyFont="1" applyFill="1" applyBorder="1" applyAlignment="1" applyProtection="1">
      <alignment vertical="center"/>
    </xf>
    <xf numFmtId="2" fontId="22" fillId="0" borderId="60" xfId="0" applyNumberFormat="1" applyFont="1" applyBorder="1" applyAlignment="1" applyProtection="1">
      <alignment vertical="center"/>
      <protection locked="0"/>
    </xf>
    <xf numFmtId="2" fontId="24" fillId="29" borderId="45" xfId="0" applyNumberFormat="1" applyFont="1" applyFill="1" applyBorder="1" applyAlignment="1" applyProtection="1">
      <alignment vertical="center" wrapText="1"/>
    </xf>
    <xf numFmtId="2" fontId="24" fillId="29" borderId="78" xfId="0" applyNumberFormat="1" applyFont="1" applyFill="1" applyBorder="1" applyAlignment="1" applyProtection="1">
      <alignment vertical="center" wrapText="1"/>
    </xf>
    <xf numFmtId="2" fontId="24" fillId="29" borderId="79" xfId="0" applyNumberFormat="1" applyFont="1" applyFill="1" applyBorder="1" applyAlignment="1" applyProtection="1">
      <alignment vertical="center" wrapText="1"/>
    </xf>
    <xf numFmtId="2" fontId="24" fillId="29" borderId="80" xfId="0" applyNumberFormat="1" applyFont="1" applyFill="1" applyBorder="1" applyAlignment="1" applyProtection="1">
      <alignment vertical="center" wrapText="1"/>
    </xf>
    <xf numFmtId="2" fontId="24" fillId="29" borderId="91" xfId="0" applyNumberFormat="1" applyFont="1" applyFill="1" applyBorder="1" applyAlignment="1" applyProtection="1">
      <alignment vertical="center" wrapText="1"/>
    </xf>
    <xf numFmtId="2" fontId="24" fillId="29" borderId="25" xfId="0" applyNumberFormat="1" applyFont="1" applyFill="1" applyBorder="1" applyAlignment="1" applyProtection="1">
      <alignment vertical="center" wrapText="1"/>
    </xf>
    <xf numFmtId="2" fontId="24" fillId="37" borderId="59" xfId="0" applyNumberFormat="1" applyFont="1" applyFill="1" applyBorder="1" applyAlignment="1" applyProtection="1">
      <alignment vertical="center"/>
    </xf>
    <xf numFmtId="2" fontId="24" fillId="37" borderId="60" xfId="0" applyNumberFormat="1" applyFont="1" applyFill="1" applyBorder="1" applyAlignment="1" applyProtection="1">
      <alignment vertical="center"/>
    </xf>
    <xf numFmtId="2" fontId="24" fillId="55" borderId="49" xfId="0" applyNumberFormat="1" applyFont="1" applyFill="1" applyBorder="1" applyAlignment="1" applyProtection="1">
      <alignment vertical="center" wrapText="1"/>
    </xf>
    <xf numFmtId="2" fontId="24" fillId="55" borderId="25" xfId="0" applyNumberFormat="1" applyFont="1" applyFill="1" applyBorder="1" applyAlignment="1" applyProtection="1">
      <alignment vertical="center" wrapText="1"/>
    </xf>
    <xf numFmtId="3" fontId="29" fillId="50" borderId="10" xfId="0" applyNumberFormat="1" applyFont="1" applyFill="1" applyBorder="1" applyAlignment="1" applyProtection="1">
      <alignment vertical="center"/>
    </xf>
    <xf numFmtId="0" fontId="9" fillId="0" borderId="0" xfId="0" applyFont="1" applyFill="1" applyBorder="1" applyAlignment="1">
      <alignment vertical="center" wrapText="1"/>
    </xf>
    <xf numFmtId="0" fontId="9" fillId="0" borderId="0" xfId="0" applyFont="1" applyAlignment="1">
      <alignment vertical="center" wrapText="1"/>
    </xf>
    <xf numFmtId="0" fontId="92" fillId="0" borderId="0" xfId="0" applyFont="1" applyFill="1" applyBorder="1" applyAlignment="1">
      <alignment vertical="center" wrapText="1"/>
    </xf>
    <xf numFmtId="0" fontId="0" fillId="0" borderId="0" xfId="0" applyAlignment="1">
      <alignment vertical="center" wrapText="1"/>
    </xf>
    <xf numFmtId="0" fontId="0" fillId="0" borderId="0" xfId="0" applyAlignment="1"/>
    <xf numFmtId="0" fontId="51" fillId="0" borderId="0" xfId="0" applyFont="1" applyAlignment="1">
      <alignment vertical="center" wrapText="1" shrinkToFit="1"/>
    </xf>
    <xf numFmtId="0" fontId="0" fillId="0" borderId="0" xfId="0" applyAlignment="1">
      <alignment vertical="center" wrapText="1" shrinkToFit="1"/>
    </xf>
    <xf numFmtId="0" fontId="85" fillId="0" borderId="0" xfId="0" applyFont="1" applyFill="1" applyBorder="1" applyAlignment="1" applyProtection="1">
      <alignment vertical="justify" wrapText="1"/>
      <protection locked="0"/>
    </xf>
    <xf numFmtId="0" fontId="24" fillId="0" borderId="16" xfId="55" applyFont="1" applyBorder="1" applyAlignment="1">
      <alignment horizontal="left"/>
    </xf>
    <xf numFmtId="0" fontId="0" fillId="0" borderId="16" xfId="0" applyBorder="1" applyAlignment="1"/>
    <xf numFmtId="1" fontId="44" fillId="28" borderId="34" xfId="0" applyNumberFormat="1" applyFont="1" applyFill="1" applyBorder="1" applyAlignment="1" applyProtection="1">
      <alignment horizontal="center" vertical="center"/>
    </xf>
    <xf numFmtId="1" fontId="44" fillId="28" borderId="0" xfId="0" applyNumberFormat="1" applyFont="1" applyFill="1" applyBorder="1" applyAlignment="1" applyProtection="1">
      <alignment horizontal="center" vertical="center"/>
    </xf>
    <xf numFmtId="2" fontId="12" fillId="0" borderId="9" xfId="0" applyNumberFormat="1" applyFont="1" applyBorder="1" applyAlignment="1">
      <alignment horizontal="left" vertical="center" wrapText="1"/>
    </xf>
    <xf numFmtId="2" fontId="2" fillId="0" borderId="43" xfId="0" applyNumberFormat="1" applyFont="1" applyBorder="1" applyAlignment="1">
      <alignment horizontal="left" vertical="center" wrapText="1"/>
    </xf>
    <xf numFmtId="2" fontId="24" fillId="0" borderId="71" xfId="0" applyNumberFormat="1" applyFont="1" applyBorder="1" applyAlignment="1" applyProtection="1">
      <alignment horizontal="center" vertical="center" wrapText="1"/>
    </xf>
    <xf numFmtId="2" fontId="24" fillId="0" borderId="36" xfId="0" applyNumberFormat="1" applyFont="1" applyBorder="1" applyAlignment="1" applyProtection="1">
      <alignment horizontal="center" vertical="center" wrapText="1"/>
    </xf>
    <xf numFmtId="2" fontId="24" fillId="0" borderId="42" xfId="0" applyNumberFormat="1" applyFont="1" applyBorder="1" applyAlignment="1" applyProtection="1">
      <alignment horizontal="center" vertical="center" wrapText="1"/>
    </xf>
    <xf numFmtId="2" fontId="0" fillId="0" borderId="36" xfId="0" applyNumberFormat="1" applyBorder="1" applyAlignment="1">
      <alignment horizontal="center" vertical="center" wrapText="1"/>
    </xf>
    <xf numFmtId="2" fontId="44" fillId="28" borderId="0" xfId="0" applyNumberFormat="1" applyFont="1" applyFill="1" applyBorder="1" applyAlignment="1" applyProtection="1">
      <alignment horizontal="center" vertical="center"/>
    </xf>
    <xf numFmtId="2" fontId="12" fillId="0" borderId="36" xfId="0" applyNumberFormat="1" applyFont="1" applyBorder="1" applyAlignment="1">
      <alignment horizontal="center" vertical="center" wrapText="1"/>
    </xf>
    <xf numFmtId="2" fontId="78" fillId="0" borderId="43" xfId="0" applyNumberFormat="1" applyFont="1" applyBorder="1" applyAlignment="1">
      <alignment horizontal="center" vertical="center" wrapText="1"/>
    </xf>
    <xf numFmtId="2" fontId="12" fillId="0" borderId="9" xfId="0" applyNumberFormat="1" applyFont="1" applyBorder="1" applyAlignment="1">
      <alignment horizontal="center" vertical="center" wrapText="1"/>
    </xf>
    <xf numFmtId="2" fontId="24" fillId="33" borderId="36" xfId="0" applyNumberFormat="1" applyFont="1" applyFill="1" applyBorder="1" applyAlignment="1" applyProtection="1">
      <alignment horizontal="center" vertical="center" wrapText="1"/>
    </xf>
    <xf numFmtId="2" fontId="0" fillId="33" borderId="36" xfId="0" applyNumberFormat="1" applyFill="1" applyBorder="1" applyAlignment="1">
      <alignment horizontal="center" vertical="center" wrapText="1"/>
    </xf>
    <xf numFmtId="2" fontId="12" fillId="0" borderId="36" xfId="0" applyNumberFormat="1" applyFont="1" applyBorder="1" applyAlignment="1">
      <alignment horizontal="left" vertical="center" wrapText="1"/>
    </xf>
    <xf numFmtId="2" fontId="57" fillId="0" borderId="9" xfId="0" applyNumberFormat="1" applyFont="1" applyBorder="1" applyAlignment="1" applyProtection="1">
      <alignment horizontal="center" vertical="center"/>
    </xf>
    <xf numFmtId="2" fontId="57" fillId="0" borderId="36" xfId="0" applyNumberFormat="1" applyFont="1" applyBorder="1" applyAlignment="1" applyProtection="1">
      <alignment horizontal="center" vertical="center"/>
    </xf>
    <xf numFmtId="2" fontId="57" fillId="0" borderId="43" xfId="0" applyNumberFormat="1" applyFont="1" applyBorder="1" applyAlignment="1" applyProtection="1">
      <alignment horizontal="center" vertical="center"/>
    </xf>
    <xf numFmtId="2" fontId="57" fillId="0" borderId="33" xfId="0" applyNumberFormat="1" applyFont="1" applyBorder="1" applyAlignment="1" applyProtection="1">
      <alignment horizontal="center" vertical="center"/>
    </xf>
    <xf numFmtId="2" fontId="57" fillId="0" borderId="34" xfId="0" applyNumberFormat="1" applyFont="1" applyBorder="1" applyAlignment="1" applyProtection="1">
      <alignment horizontal="center" vertical="center"/>
    </xf>
    <xf numFmtId="2" fontId="57" fillId="0" borderId="41" xfId="0" applyNumberFormat="1" applyFont="1" applyBorder="1" applyAlignment="1" applyProtection="1">
      <alignment horizontal="center" vertical="center"/>
    </xf>
    <xf numFmtId="2" fontId="51" fillId="0" borderId="9" xfId="0" applyNumberFormat="1" applyFont="1" applyBorder="1" applyAlignment="1" applyProtection="1">
      <alignment horizontal="center" vertical="center"/>
    </xf>
    <xf numFmtId="2" fontId="51" fillId="0" borderId="36" xfId="0" applyNumberFormat="1" applyFont="1" applyBorder="1" applyAlignment="1" applyProtection="1">
      <alignment horizontal="center" vertical="center"/>
    </xf>
    <xf numFmtId="2" fontId="51" fillId="0" borderId="43" xfId="0" applyNumberFormat="1" applyFont="1" applyBorder="1" applyAlignment="1" applyProtection="1">
      <alignment horizontal="center" vertical="center"/>
    </xf>
    <xf numFmtId="2" fontId="24" fillId="0" borderId="71" xfId="0" applyNumberFormat="1" applyFont="1" applyBorder="1" applyAlignment="1" applyProtection="1">
      <alignment horizontal="left" vertical="center" wrapText="1"/>
    </xf>
    <xf numFmtId="2" fontId="25" fillId="24" borderId="71" xfId="0" applyNumberFormat="1" applyFont="1" applyFill="1" applyBorder="1" applyAlignment="1" applyProtection="1">
      <alignment vertical="center" wrapText="1"/>
    </xf>
    <xf numFmtId="2" fontId="22" fillId="0" borderId="50" xfId="0" applyNumberFormat="1" applyFont="1" applyBorder="1" applyAlignment="1" applyProtection="1">
      <alignment vertical="center"/>
      <protection locked="0"/>
    </xf>
    <xf numFmtId="2" fontId="24" fillId="29" borderId="97" xfId="0" applyNumberFormat="1" applyFont="1" applyFill="1" applyBorder="1" applyAlignment="1" applyProtection="1">
      <alignment vertical="center" wrapText="1"/>
    </xf>
    <xf numFmtId="2" fontId="24" fillId="37" borderId="25" xfId="0" applyNumberFormat="1" applyFont="1" applyFill="1" applyBorder="1" applyAlignment="1" applyProtection="1">
      <alignment vertical="center"/>
    </xf>
    <xf numFmtId="2" fontId="24" fillId="33" borderId="25" xfId="0" applyNumberFormat="1" applyFont="1" applyFill="1" applyBorder="1" applyAlignment="1" applyProtection="1">
      <alignment vertical="center"/>
      <protection locked="0"/>
    </xf>
    <xf numFmtId="2" fontId="24" fillId="29" borderId="25" xfId="0" applyNumberFormat="1" applyFont="1" applyFill="1" applyBorder="1" applyAlignment="1" applyProtection="1">
      <alignment vertical="center"/>
      <protection locked="0"/>
    </xf>
    <xf numFmtId="2" fontId="38" fillId="0" borderId="25" xfId="0" applyNumberFormat="1" applyFont="1" applyFill="1" applyBorder="1" applyAlignment="1" applyProtection="1">
      <alignment vertical="center"/>
      <protection locked="0"/>
    </xf>
    <xf numFmtId="2" fontId="38" fillId="0" borderId="96" xfId="0" applyNumberFormat="1" applyFont="1" applyFill="1" applyBorder="1" applyAlignment="1" applyProtection="1">
      <alignment vertical="center"/>
      <protection locked="0"/>
    </xf>
    <xf numFmtId="2" fontId="38" fillId="0" borderId="98" xfId="0" applyNumberFormat="1" applyFont="1" applyFill="1" applyBorder="1" applyAlignment="1" applyProtection="1">
      <alignment vertical="center"/>
      <protection locked="0"/>
    </xf>
    <xf numFmtId="2" fontId="24" fillId="0" borderId="74" xfId="0" applyNumberFormat="1" applyFont="1" applyFill="1" applyBorder="1" applyAlignment="1" applyProtection="1">
      <alignment horizontal="left" vertical="center" wrapText="1"/>
    </xf>
    <xf numFmtId="2" fontId="25" fillId="24" borderId="10" xfId="0" applyNumberFormat="1" applyFont="1" applyFill="1" applyBorder="1" applyAlignment="1" applyProtection="1">
      <alignment vertical="center" wrapText="1"/>
    </xf>
    <xf numFmtId="2" fontId="22" fillId="59" borderId="54" xfId="0" applyNumberFormat="1" applyFont="1" applyFill="1" applyBorder="1" applyAlignment="1" applyProtection="1">
      <alignment vertical="center"/>
      <protection locked="0"/>
    </xf>
    <xf numFmtId="2" fontId="24" fillId="25" borderId="10" xfId="0" applyNumberFormat="1" applyFont="1" applyFill="1" applyBorder="1" applyAlignment="1" applyProtection="1">
      <alignment vertical="center"/>
    </xf>
    <xf numFmtId="2" fontId="24" fillId="29" borderId="12" xfId="0" applyNumberFormat="1" applyFont="1" applyFill="1" applyBorder="1" applyAlignment="1" applyProtection="1">
      <alignment vertical="center" wrapText="1"/>
    </xf>
    <xf numFmtId="2" fontId="22" fillId="59" borderId="46" xfId="0" applyNumberFormat="1" applyFont="1" applyFill="1" applyBorder="1" applyAlignment="1" applyProtection="1">
      <alignment vertical="center"/>
      <protection locked="0"/>
    </xf>
    <xf numFmtId="2" fontId="24" fillId="29" borderId="46" xfId="0" applyNumberFormat="1" applyFont="1" applyFill="1" applyBorder="1" applyAlignment="1" applyProtection="1">
      <alignment vertical="center" wrapText="1"/>
    </xf>
    <xf numFmtId="2" fontId="24" fillId="55" borderId="46" xfId="0" applyNumberFormat="1" applyFont="1" applyFill="1" applyBorder="1" applyAlignment="1" applyProtection="1">
      <alignment vertical="center"/>
    </xf>
    <xf numFmtId="2" fontId="24" fillId="59" borderId="46" xfId="0" applyNumberFormat="1" applyFont="1" applyFill="1" applyBorder="1" applyAlignment="1" applyProtection="1">
      <alignment vertical="center"/>
      <protection locked="0"/>
    </xf>
    <xf numFmtId="2" fontId="24" fillId="29" borderId="46" xfId="0" applyNumberFormat="1" applyFont="1" applyFill="1" applyBorder="1" applyAlignment="1" applyProtection="1">
      <alignment vertical="center"/>
    </xf>
    <xf numFmtId="2" fontId="24" fillId="37" borderId="46" xfId="0" applyNumberFormat="1" applyFont="1" applyFill="1" applyBorder="1" applyAlignment="1" applyProtection="1">
      <alignment vertical="center"/>
    </xf>
    <xf numFmtId="2" fontId="24" fillId="61" borderId="46" xfId="0" applyNumberFormat="1" applyFont="1" applyFill="1" applyBorder="1" applyAlignment="1" applyProtection="1">
      <alignment vertical="center"/>
      <protection locked="0"/>
    </xf>
    <xf numFmtId="2" fontId="24" fillId="59" borderId="72" xfId="0" applyNumberFormat="1" applyFont="1" applyFill="1" applyBorder="1" applyAlignment="1" applyProtection="1">
      <alignment vertical="center"/>
      <protection locked="0"/>
    </xf>
    <xf numFmtId="2" fontId="24" fillId="55" borderId="46" xfId="0" applyNumberFormat="1" applyFont="1" applyFill="1" applyBorder="1" applyAlignment="1" applyProtection="1">
      <alignment vertical="center" wrapText="1"/>
    </xf>
    <xf numFmtId="2" fontId="24" fillId="60" borderId="46" xfId="0" applyNumberFormat="1" applyFont="1" applyFill="1" applyBorder="1" applyAlignment="1" applyProtection="1">
      <alignment vertical="center"/>
    </xf>
    <xf numFmtId="2" fontId="24" fillId="59" borderId="12" xfId="0" applyNumberFormat="1" applyFont="1" applyFill="1" applyBorder="1" applyAlignment="1" applyProtection="1">
      <alignment vertical="center"/>
      <protection locked="0"/>
    </xf>
    <xf numFmtId="2" fontId="24" fillId="59" borderId="73" xfId="0" applyNumberFormat="1" applyFont="1" applyFill="1" applyBorder="1" applyAlignment="1" applyProtection="1">
      <alignment vertical="center"/>
      <protection locked="0"/>
    </xf>
    <xf numFmtId="2" fontId="24" fillId="0" borderId="10" xfId="0" applyNumberFormat="1" applyFont="1" applyBorder="1" applyAlignment="1" applyProtection="1">
      <alignment horizontal="left" vertical="center" wrapText="1"/>
    </xf>
    <xf numFmtId="2" fontId="0" fillId="33" borderId="41" xfId="0" applyNumberFormat="1" applyFill="1" applyBorder="1" applyAlignment="1">
      <alignment horizontal="center" vertical="center" wrapText="1"/>
    </xf>
  </cellXfs>
  <cellStyles count="70">
    <cellStyle name="20 % - Akzent1" xfId="1"/>
    <cellStyle name="20 % - Akzent2" xfId="2"/>
    <cellStyle name="20 % - Akzent3" xfId="3"/>
    <cellStyle name="20 % - Akzent4" xfId="4"/>
    <cellStyle name="20 % - Akzent5" xfId="5"/>
    <cellStyle name="20 % - Akzent6" xfId="6"/>
    <cellStyle name="20% - Énfasis1" xfId="7"/>
    <cellStyle name="20% - Énfasis2" xfId="8"/>
    <cellStyle name="20% - Énfasis3" xfId="9"/>
    <cellStyle name="20% - Énfasis4" xfId="10"/>
    <cellStyle name="20% - Énfasis5" xfId="11"/>
    <cellStyle name="20% - Énfasis6" xfId="12"/>
    <cellStyle name="40 % - Akzent1" xfId="13"/>
    <cellStyle name="40 % - Akzent2" xfId="14"/>
    <cellStyle name="40 % - Akzent3" xfId="15"/>
    <cellStyle name="40 % - Akzent4" xfId="16"/>
    <cellStyle name="40 % - Akzent5" xfId="17"/>
    <cellStyle name="40 % - Akzent6" xfId="18"/>
    <cellStyle name="40% - Énfasis1" xfId="19"/>
    <cellStyle name="40% - Énfasis2" xfId="20"/>
    <cellStyle name="40% - Énfasis3" xfId="21"/>
    <cellStyle name="40% - Énfasis4" xfId="22"/>
    <cellStyle name="40% - Énfasis5" xfId="23"/>
    <cellStyle name="40% - Énfasis6" xfId="24"/>
    <cellStyle name="60 % - Akzent1" xfId="25"/>
    <cellStyle name="60 % - Akzent2" xfId="26"/>
    <cellStyle name="60 % - Akzent3" xfId="27"/>
    <cellStyle name="60 % - Akzent4" xfId="28"/>
    <cellStyle name="60 % - Akzent5" xfId="29"/>
    <cellStyle name="60 % - Akzent6" xfId="30"/>
    <cellStyle name="60% - Énfasis1" xfId="31"/>
    <cellStyle name="60% - Énfasis2" xfId="32"/>
    <cellStyle name="60% - Énfasis3" xfId="33"/>
    <cellStyle name="60% - Énfasis4" xfId="34"/>
    <cellStyle name="60% - Énfasis5" xfId="35"/>
    <cellStyle name="60% - Énfasis6" xfId="36"/>
    <cellStyle name="Bad" xfId="69" builtinId="27"/>
    <cellStyle name="Buena" xfId="37"/>
    <cellStyle name="Cálculo" xfId="38"/>
    <cellStyle name="Celda de comprobación" xfId="39"/>
    <cellStyle name="Celda vinculada" xfId="40"/>
    <cellStyle name="Encabezado 4" xfId="41"/>
    <cellStyle name="Énfasis1" xfId="42"/>
    <cellStyle name="Énfasis2" xfId="43"/>
    <cellStyle name="Énfasis3" xfId="44"/>
    <cellStyle name="Énfasis4" xfId="45"/>
    <cellStyle name="Énfasis5" xfId="46"/>
    <cellStyle name="Énfasis6" xfId="47"/>
    <cellStyle name="Entrada" xfId="48"/>
    <cellStyle name="Good" xfId="68" builtinId="26"/>
    <cellStyle name="Hyperlink" xfId="49" builtinId="8"/>
    <cellStyle name="Incorrecto" xfId="50"/>
    <cellStyle name="Neutral" xfId="51" builtinId="28" customBuiltin="1"/>
    <cellStyle name="Normal" xfId="0" builtinId="0"/>
    <cellStyle name="Notas" xfId="52"/>
    <cellStyle name="Notas 2" xfId="53"/>
    <cellStyle name="Salida" xfId="54"/>
    <cellStyle name="Standard 2" xfId="55"/>
    <cellStyle name="Standard 2 2" xfId="56"/>
    <cellStyle name="Standard 3" xfId="57"/>
    <cellStyle name="Standard 3 2" xfId="58"/>
    <cellStyle name="Standard_Tabelle1" xfId="59"/>
    <cellStyle name="Standard_Tabelle1 3" xfId="60"/>
    <cellStyle name="Standard_Tabelle1_classification-master" xfId="61"/>
    <cellStyle name="Texto de advertencia" xfId="62"/>
    <cellStyle name="Texto explicativo" xfId="63"/>
    <cellStyle name="Título" xfId="64"/>
    <cellStyle name="Título 1" xfId="65"/>
    <cellStyle name="Título 2" xfId="66"/>
    <cellStyle name="Título 3" xfId="67"/>
  </cellStyles>
  <dxfs count="137">
    <dxf>
      <font>
        <b val="0"/>
        <i val="0"/>
        <condense val="0"/>
        <extend val="0"/>
      </font>
      <fill>
        <patternFill patternType="none">
          <bgColor indexed="65"/>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condense val="0"/>
        <extend val="0"/>
        <color indexed="10"/>
      </font>
    </dxf>
    <dxf>
      <font>
        <b/>
        <i val="0"/>
        <condense val="0"/>
        <extend val="0"/>
      </font>
      <fill>
        <patternFill>
          <bgColor indexed="26"/>
        </patternFill>
      </fill>
    </dxf>
    <dxf>
      <font>
        <condense val="0"/>
        <extend val="0"/>
        <color indexed="10"/>
      </font>
    </dxf>
    <dxf>
      <font>
        <b/>
        <i val="0"/>
        <condense val="0"/>
        <extend val="0"/>
      </font>
      <fill>
        <patternFill>
          <bgColor indexed="26"/>
        </patternFill>
      </fill>
    </dxf>
    <dxf>
      <font>
        <b/>
        <i val="0"/>
        <condense val="0"/>
        <extend val="0"/>
      </font>
      <fill>
        <patternFill>
          <bgColor indexed="26"/>
        </patternFill>
      </fill>
    </dxf>
    <dxf>
      <font>
        <condense val="0"/>
        <extend val="0"/>
        <color indexed="10"/>
      </font>
    </dxf>
    <dxf>
      <font>
        <b/>
        <i val="0"/>
        <condense val="0"/>
        <extend val="0"/>
      </font>
      <fill>
        <patternFill>
          <bgColor indexed="26"/>
        </patternFill>
      </fill>
    </dxf>
    <dxf>
      <font>
        <condense val="0"/>
        <extend val="0"/>
        <color indexed="10"/>
      </font>
    </dxf>
    <dxf>
      <font>
        <b/>
        <i val="0"/>
        <condense val="0"/>
        <extend val="0"/>
      </font>
      <fill>
        <patternFill>
          <bgColor indexed="26"/>
        </patternFill>
      </fill>
    </dxf>
    <dxf>
      <font>
        <condense val="0"/>
        <extend val="0"/>
        <color indexed="10"/>
      </font>
    </dxf>
    <dxf>
      <font>
        <b/>
        <i val="0"/>
        <condense val="0"/>
        <extend val="0"/>
      </font>
      <fill>
        <patternFill>
          <bgColor indexed="26"/>
        </patternFill>
      </fill>
    </dxf>
    <dxf>
      <font>
        <condense val="0"/>
        <extend val="0"/>
        <color indexed="10"/>
      </font>
    </dxf>
    <dxf>
      <font>
        <b/>
        <i val="0"/>
        <condense val="0"/>
        <extend val="0"/>
      </font>
      <fill>
        <patternFill>
          <bgColor indexed="26"/>
        </patternFill>
      </fill>
    </dxf>
    <dxf>
      <font>
        <condense val="0"/>
        <extend val="0"/>
        <color indexed="10"/>
      </font>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i val="0"/>
        <condense val="0"/>
        <extend val="0"/>
      </font>
      <fill>
        <patternFill>
          <bgColor indexed="26"/>
        </patternFill>
      </fill>
    </dxf>
    <dxf>
      <font>
        <condense val="0"/>
        <extend val="0"/>
        <color indexed="10"/>
      </font>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i val="0"/>
        <condense val="0"/>
        <extend val="0"/>
      </font>
      <fill>
        <patternFill>
          <bgColor indexed="52"/>
        </patternFill>
      </fill>
    </dxf>
    <dxf>
      <font>
        <b/>
        <i val="0"/>
        <condense val="0"/>
        <extend val="0"/>
      </font>
      <fill>
        <patternFill patternType="solid">
          <bgColor indexed="43"/>
        </patternFill>
      </fill>
    </dxf>
    <dxf>
      <font>
        <b/>
        <i val="0"/>
        <condense val="0"/>
        <extend val="0"/>
      </font>
      <fill>
        <patternFill>
          <bgColor indexed="51"/>
        </patternFill>
      </fill>
    </dxf>
    <dxf>
      <font>
        <b val="0"/>
        <i val="0"/>
        <condense val="0"/>
        <extend val="0"/>
      </font>
    </dxf>
    <dxf>
      <font>
        <b/>
        <i val="0"/>
        <condense val="0"/>
        <extend val="0"/>
      </font>
      <fill>
        <patternFill patternType="solid">
          <bgColor indexed="43"/>
        </patternFill>
      </fill>
    </dxf>
    <dxf>
      <font>
        <b/>
        <i val="0"/>
        <condense val="0"/>
        <extend val="0"/>
      </font>
      <fill>
        <patternFill>
          <bgColor indexed="51"/>
        </patternFill>
      </fill>
    </dxf>
    <dxf>
      <font>
        <b/>
        <i val="0"/>
        <condense val="0"/>
        <extend val="0"/>
      </font>
      <fill>
        <patternFill>
          <bgColor indexed="26"/>
        </patternFill>
      </fill>
    </dxf>
    <dxf>
      <font>
        <b/>
        <i val="0"/>
        <condense val="0"/>
        <extend val="0"/>
      </font>
      <fill>
        <patternFill>
          <bgColor indexed="26"/>
        </patternFill>
      </fill>
    </dxf>
    <dxf>
      <font>
        <b val="0"/>
        <i val="0"/>
        <condense val="0"/>
        <extend val="0"/>
      </font>
      <fill>
        <patternFill patternType="none">
          <bgColor indexed="65"/>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condense val="0"/>
        <extend val="0"/>
        <color indexed="10"/>
      </font>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s>
  <tableStyles count="0" defaultTableStyle="TableStyleMedium9" defaultPivotStyle="PivotStyleLight16"/>
  <colors>
    <mruColors>
      <color rgb="FFFFFFCC"/>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238125</xdr:rowOff>
    </xdr:from>
    <xdr:to>
      <xdr:col>0</xdr:col>
      <xdr:colOff>4514850</xdr:colOff>
      <xdr:row>0</xdr:row>
      <xdr:rowOff>933450</xdr:rowOff>
    </xdr:to>
    <xdr:pic>
      <xdr:nvPicPr>
        <xdr:cNvPr id="1424" name="Grafik 7" descr="OrganicData Network"/>
        <xdr:cNvPicPr>
          <a:picLocks noChangeAspect="1" noChangeArrowheads="1"/>
        </xdr:cNvPicPr>
      </xdr:nvPicPr>
      <xdr:blipFill>
        <a:blip xmlns:r="http://schemas.openxmlformats.org/officeDocument/2006/relationships" r:embed="rId1" cstate="print"/>
        <a:srcRect/>
        <a:stretch>
          <a:fillRect/>
        </a:stretch>
      </xdr:blipFill>
      <xdr:spPr bwMode="auto">
        <a:xfrm>
          <a:off x="123825" y="238125"/>
          <a:ext cx="4391025" cy="695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0</xdr:row>
      <xdr:rowOff>114300</xdr:rowOff>
    </xdr:from>
    <xdr:to>
      <xdr:col>1</xdr:col>
      <xdr:colOff>1200150</xdr:colOff>
      <xdr:row>1</xdr:row>
      <xdr:rowOff>0</xdr:rowOff>
    </xdr:to>
    <xdr:pic>
      <xdr:nvPicPr>
        <xdr:cNvPr id="19988" name="Imagen 2" descr="FiBL.jpg"/>
        <xdr:cNvPicPr>
          <a:picLocks noChangeAspect="1"/>
        </xdr:cNvPicPr>
      </xdr:nvPicPr>
      <xdr:blipFill>
        <a:blip xmlns:r="http://schemas.openxmlformats.org/officeDocument/2006/relationships" r:embed="rId1"/>
        <a:srcRect/>
        <a:stretch>
          <a:fillRect/>
        </a:stretch>
      </xdr:blipFill>
      <xdr:spPr bwMode="auto">
        <a:xfrm>
          <a:off x="1200150" y="114300"/>
          <a:ext cx="0" cy="1028700"/>
        </a:xfrm>
        <a:prstGeom prst="rect">
          <a:avLst/>
        </a:prstGeom>
        <a:noFill/>
        <a:ln w="9525">
          <a:noFill/>
          <a:miter lim="800000"/>
          <a:headEnd/>
          <a:tailEnd/>
        </a:ln>
      </xdr:spPr>
    </xdr:pic>
    <xdr:clientData/>
  </xdr:twoCellAnchor>
  <xdr:twoCellAnchor editAs="oneCell">
    <xdr:from>
      <xdr:col>1</xdr:col>
      <xdr:colOff>3543300</xdr:colOff>
      <xdr:row>0</xdr:row>
      <xdr:rowOff>285750</xdr:rowOff>
    </xdr:from>
    <xdr:to>
      <xdr:col>1</xdr:col>
      <xdr:colOff>3543300</xdr:colOff>
      <xdr:row>1</xdr:row>
      <xdr:rowOff>0</xdr:rowOff>
    </xdr:to>
    <xdr:pic>
      <xdr:nvPicPr>
        <xdr:cNvPr id="19989" name="Imagen 3" descr="IFOAM.jpg"/>
        <xdr:cNvPicPr>
          <a:picLocks noChangeAspect="1"/>
        </xdr:cNvPicPr>
      </xdr:nvPicPr>
      <xdr:blipFill>
        <a:blip xmlns:r="http://schemas.openxmlformats.org/officeDocument/2006/relationships" r:embed="rId2"/>
        <a:srcRect/>
        <a:stretch>
          <a:fillRect/>
        </a:stretch>
      </xdr:blipFill>
      <xdr:spPr bwMode="auto">
        <a:xfrm>
          <a:off x="3543300" y="285750"/>
          <a:ext cx="0" cy="857250"/>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1</xdr:col>
      <xdr:colOff>1562100</xdr:colOff>
      <xdr:row>0</xdr:row>
      <xdr:rowOff>1028700</xdr:rowOff>
    </xdr:to>
    <xdr:pic>
      <xdr:nvPicPr>
        <xdr:cNvPr id="19990" name="Imagen 2" descr="FiBL.jpg"/>
        <xdr:cNvPicPr>
          <a:picLocks noChangeAspect="1"/>
        </xdr:cNvPicPr>
      </xdr:nvPicPr>
      <xdr:blipFill>
        <a:blip xmlns:r="http://schemas.openxmlformats.org/officeDocument/2006/relationships" r:embed="rId1" cstate="print"/>
        <a:srcRect/>
        <a:stretch>
          <a:fillRect/>
        </a:stretch>
      </xdr:blipFill>
      <xdr:spPr bwMode="auto">
        <a:xfrm>
          <a:off x="0" y="0"/>
          <a:ext cx="1562100" cy="1028700"/>
        </a:xfrm>
        <a:prstGeom prst="rect">
          <a:avLst/>
        </a:prstGeom>
        <a:noFill/>
        <a:ln w="9525">
          <a:noFill/>
          <a:miter lim="800000"/>
          <a:headEnd/>
          <a:tailEnd/>
        </a:ln>
      </xdr:spPr>
    </xdr:pic>
    <xdr:clientData/>
  </xdr:twoCellAnchor>
  <xdr:twoCellAnchor editAs="oneCell">
    <xdr:from>
      <xdr:col>1</xdr:col>
      <xdr:colOff>2533650</xdr:colOff>
      <xdr:row>0</xdr:row>
      <xdr:rowOff>142875</xdr:rowOff>
    </xdr:from>
    <xdr:to>
      <xdr:col>1</xdr:col>
      <xdr:colOff>4371975</xdr:colOff>
      <xdr:row>0</xdr:row>
      <xdr:rowOff>942975</xdr:rowOff>
    </xdr:to>
    <xdr:pic>
      <xdr:nvPicPr>
        <xdr:cNvPr id="19991" name="Imagen 3" descr="IFOAM.jpg"/>
        <xdr:cNvPicPr>
          <a:picLocks noChangeAspect="1"/>
        </xdr:cNvPicPr>
      </xdr:nvPicPr>
      <xdr:blipFill>
        <a:blip xmlns:r="http://schemas.openxmlformats.org/officeDocument/2006/relationships" r:embed="rId2" cstate="print"/>
        <a:srcRect/>
        <a:stretch>
          <a:fillRect/>
        </a:stretch>
      </xdr:blipFill>
      <xdr:spPr bwMode="auto">
        <a:xfrm>
          <a:off x="2533650" y="142875"/>
          <a:ext cx="1838325" cy="800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647700</xdr:colOff>
      <xdr:row>10</xdr:row>
      <xdr:rowOff>85725</xdr:rowOff>
    </xdr:from>
    <xdr:to>
      <xdr:col>7</xdr:col>
      <xdr:colOff>704850</xdr:colOff>
      <xdr:row>18</xdr:row>
      <xdr:rowOff>0</xdr:rowOff>
    </xdr:to>
    <xdr:grpSp>
      <xdr:nvGrpSpPr>
        <xdr:cNvPr id="24604" name="Group 1"/>
        <xdr:cNvGrpSpPr>
          <a:grpSpLocks/>
        </xdr:cNvGrpSpPr>
      </xdr:nvGrpSpPr>
      <xdr:grpSpPr bwMode="auto">
        <a:xfrm>
          <a:off x="5880100" y="3108325"/>
          <a:ext cx="3524250" cy="1387475"/>
          <a:chOff x="615" y="179"/>
          <a:chExt cx="371" cy="86"/>
        </a:xfrm>
      </xdr:grpSpPr>
      <xdr:sp macro="" textlink="">
        <xdr:nvSpPr>
          <xdr:cNvPr id="24609" name="AutoShape 2"/>
          <xdr:cNvSpPr>
            <a:spLocks noChangeArrowheads="1"/>
          </xdr:cNvSpPr>
        </xdr:nvSpPr>
        <xdr:spPr bwMode="auto">
          <a:xfrm rot="3124386">
            <a:off x="643" y="189"/>
            <a:ext cx="48" cy="103"/>
          </a:xfrm>
          <a:prstGeom prst="downArrow">
            <a:avLst>
              <a:gd name="adj1" fmla="val 50000"/>
              <a:gd name="adj2" fmla="val 53646"/>
            </a:avLst>
          </a:prstGeom>
          <a:solidFill>
            <a:srgbClr val="FF0000"/>
          </a:solidFill>
          <a:ln w="9525">
            <a:solidFill>
              <a:srgbClr val="FF0000"/>
            </a:solidFill>
            <a:miter lim="800000"/>
            <a:headEnd/>
            <a:tailEnd/>
          </a:ln>
        </xdr:spPr>
      </xdr:sp>
      <xdr:sp macro="" textlink="">
        <xdr:nvSpPr>
          <xdr:cNvPr id="23555" name="Text Box 3"/>
          <xdr:cNvSpPr txBox="1">
            <a:spLocks noChangeArrowheads="1"/>
          </xdr:cNvSpPr>
        </xdr:nvSpPr>
        <xdr:spPr bwMode="auto">
          <a:xfrm>
            <a:off x="731" y="179"/>
            <a:ext cx="255" cy="37"/>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000000"/>
                </a:solidFill>
                <a:latin typeface="Arial"/>
                <a:cs typeface="Arial"/>
              </a:rPr>
              <a:t>Enter acronym for national currency here (e.g. EUR)</a:t>
            </a:r>
            <a:endParaRPr lang="en-GB"/>
          </a:p>
        </xdr:txBody>
      </xdr:sp>
    </xdr:grpSp>
    <xdr:clientData/>
  </xdr:twoCellAnchor>
  <xdr:twoCellAnchor editAs="oneCell">
    <xdr:from>
      <xdr:col>7</xdr:col>
      <xdr:colOff>666750</xdr:colOff>
      <xdr:row>12</xdr:row>
      <xdr:rowOff>95250</xdr:rowOff>
    </xdr:from>
    <xdr:to>
      <xdr:col>8</xdr:col>
      <xdr:colOff>2028825</xdr:colOff>
      <xdr:row>21</xdr:row>
      <xdr:rowOff>85725</xdr:rowOff>
    </xdr:to>
    <xdr:grpSp>
      <xdr:nvGrpSpPr>
        <xdr:cNvPr id="24605" name="Group 4"/>
        <xdr:cNvGrpSpPr>
          <a:grpSpLocks/>
        </xdr:cNvGrpSpPr>
      </xdr:nvGrpSpPr>
      <xdr:grpSpPr bwMode="auto">
        <a:xfrm>
          <a:off x="9366250" y="3448050"/>
          <a:ext cx="2644775" cy="1476375"/>
          <a:chOff x="615" y="179"/>
          <a:chExt cx="371" cy="86"/>
        </a:xfrm>
      </xdr:grpSpPr>
      <xdr:sp macro="" textlink="">
        <xdr:nvSpPr>
          <xdr:cNvPr id="24607" name="AutoShape 5"/>
          <xdr:cNvSpPr>
            <a:spLocks noChangeArrowheads="1"/>
          </xdr:cNvSpPr>
        </xdr:nvSpPr>
        <xdr:spPr bwMode="auto">
          <a:xfrm rot="3124386">
            <a:off x="643" y="189"/>
            <a:ext cx="48" cy="103"/>
          </a:xfrm>
          <a:prstGeom prst="downArrow">
            <a:avLst>
              <a:gd name="adj1" fmla="val 50000"/>
              <a:gd name="adj2" fmla="val 53646"/>
            </a:avLst>
          </a:prstGeom>
          <a:solidFill>
            <a:srgbClr val="FF0000"/>
          </a:solidFill>
          <a:ln w="9525">
            <a:solidFill>
              <a:srgbClr val="FF0000"/>
            </a:solidFill>
            <a:miter lim="800000"/>
            <a:headEnd/>
            <a:tailEnd/>
          </a:ln>
        </xdr:spPr>
      </xdr:sp>
      <xdr:sp macro="" textlink="">
        <xdr:nvSpPr>
          <xdr:cNvPr id="23558" name="Text Box 6"/>
          <xdr:cNvSpPr txBox="1">
            <a:spLocks noChangeArrowheads="1"/>
          </xdr:cNvSpPr>
        </xdr:nvSpPr>
        <xdr:spPr bwMode="auto">
          <a:xfrm>
            <a:off x="732" y="179"/>
            <a:ext cx="254" cy="37"/>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Enter original source (Acronym and full name)  if different from data provider</a:t>
            </a:r>
          </a:p>
        </xdr:txBody>
      </xdr:sp>
    </xdr:grpSp>
    <xdr:clientData/>
  </xdr:twoCellAnchor>
  <xdr:twoCellAnchor editAs="oneCell">
    <xdr:from>
      <xdr:col>2</xdr:col>
      <xdr:colOff>47625</xdr:colOff>
      <xdr:row>0</xdr:row>
      <xdr:rowOff>104775</xdr:rowOff>
    </xdr:from>
    <xdr:to>
      <xdr:col>3</xdr:col>
      <xdr:colOff>114300</xdr:colOff>
      <xdr:row>0</xdr:row>
      <xdr:rowOff>942975</xdr:rowOff>
    </xdr:to>
    <xdr:pic>
      <xdr:nvPicPr>
        <xdr:cNvPr id="24606" name="Grafik 7" descr="OrganicData Network"/>
        <xdr:cNvPicPr>
          <a:picLocks noChangeAspect="1" noChangeArrowheads="1"/>
        </xdr:cNvPicPr>
      </xdr:nvPicPr>
      <xdr:blipFill>
        <a:blip xmlns:r="http://schemas.openxmlformats.org/officeDocument/2006/relationships" r:embed="rId1" cstate="print"/>
        <a:srcRect/>
        <a:stretch>
          <a:fillRect/>
        </a:stretch>
      </xdr:blipFill>
      <xdr:spPr bwMode="auto">
        <a:xfrm>
          <a:off x="47625" y="104775"/>
          <a:ext cx="5295900" cy="838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23</xdr:col>
          <xdr:colOff>171450</xdr:colOff>
          <xdr:row>0</xdr:row>
          <xdr:rowOff>161925</xdr:rowOff>
        </xdr:from>
        <xdr:to>
          <xdr:col>24</xdr:col>
          <xdr:colOff>257175</xdr:colOff>
          <xdr:row>0</xdr:row>
          <xdr:rowOff>447675</xdr:rowOff>
        </xdr:to>
        <xdr:sp macro="" textlink="">
          <xdr:nvSpPr>
            <xdr:cNvPr id="2165" name="ButtonCLOSE" hidden="1">
              <a:extLst>
                <a:ext uri="{63B3BB69-23CF-44E3-9099-C40C66FF867C}">
                  <a14:compatExt spid="_x0000_s216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Pivot_Makros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0</xdr:row>
          <xdr:rowOff>581025</xdr:rowOff>
        </xdr:from>
        <xdr:to>
          <xdr:col>24</xdr:col>
          <xdr:colOff>266700</xdr:colOff>
          <xdr:row>0</xdr:row>
          <xdr:rowOff>866775</xdr:rowOff>
        </xdr:to>
        <xdr:sp macro="" textlink="">
          <xdr:nvSpPr>
            <xdr:cNvPr id="2166" name="Button 118" hidden="1">
              <a:extLst>
                <a:ext uri="{63B3BB69-23CF-44E3-9099-C40C66FF867C}">
                  <a14:compatExt spid="_x0000_s216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TestData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0</xdr:row>
          <xdr:rowOff>581025</xdr:rowOff>
        </xdr:from>
        <xdr:to>
          <xdr:col>16</xdr:col>
          <xdr:colOff>828675</xdr:colOff>
          <xdr:row>0</xdr:row>
          <xdr:rowOff>866775</xdr:rowOff>
        </xdr:to>
        <xdr:sp macro="" textlink="">
          <xdr:nvSpPr>
            <xdr:cNvPr id="2167" name="Button 119" hidden="1">
              <a:extLst>
                <a:ext uri="{63B3BB69-23CF-44E3-9099-C40C66FF867C}">
                  <a14:compatExt spid="_x0000_s216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Sample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0</xdr:row>
          <xdr:rowOff>161925</xdr:rowOff>
        </xdr:from>
        <xdr:to>
          <xdr:col>16</xdr:col>
          <xdr:colOff>847725</xdr:colOff>
          <xdr:row>0</xdr:row>
          <xdr:rowOff>447675</xdr:rowOff>
        </xdr:to>
        <xdr:sp macro="" textlink="">
          <xdr:nvSpPr>
            <xdr:cNvPr id="2168" name="Button 120" hidden="1">
              <a:extLst>
                <a:ext uri="{63B3BB69-23CF-44E3-9099-C40C66FF867C}">
                  <a14:compatExt spid="_x0000_s21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Distribution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171450</xdr:colOff>
      <xdr:row>0</xdr:row>
      <xdr:rowOff>133350</xdr:rowOff>
    </xdr:from>
    <xdr:to>
      <xdr:col>9</xdr:col>
      <xdr:colOff>1314450</xdr:colOff>
      <xdr:row>0</xdr:row>
      <xdr:rowOff>828675</xdr:rowOff>
    </xdr:to>
    <xdr:pic>
      <xdr:nvPicPr>
        <xdr:cNvPr id="3469" name="Grafik 7" descr="OrganicData Network"/>
        <xdr:cNvPicPr>
          <a:picLocks noChangeAspect="1" noChangeArrowheads="1"/>
        </xdr:cNvPicPr>
      </xdr:nvPicPr>
      <xdr:blipFill>
        <a:blip xmlns:r="http://schemas.openxmlformats.org/officeDocument/2006/relationships" r:embed="rId1" cstate="print"/>
        <a:srcRect/>
        <a:stretch>
          <a:fillRect/>
        </a:stretch>
      </xdr:blipFill>
      <xdr:spPr bwMode="auto">
        <a:xfrm>
          <a:off x="171450" y="133350"/>
          <a:ext cx="4391025" cy="695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361950</xdr:colOff>
      <xdr:row>0</xdr:row>
      <xdr:rowOff>1114425</xdr:rowOff>
    </xdr:to>
    <xdr:pic>
      <xdr:nvPicPr>
        <xdr:cNvPr id="20653" name="Imagen 2" descr="FiBL.jpg"/>
        <xdr:cNvPicPr>
          <a:picLocks noChangeAspect="1"/>
        </xdr:cNvPicPr>
      </xdr:nvPicPr>
      <xdr:blipFill>
        <a:blip xmlns:r="http://schemas.openxmlformats.org/officeDocument/2006/relationships" r:embed="rId1" cstate="print"/>
        <a:srcRect/>
        <a:stretch>
          <a:fillRect/>
        </a:stretch>
      </xdr:blipFill>
      <xdr:spPr bwMode="auto">
        <a:xfrm>
          <a:off x="0" y="0"/>
          <a:ext cx="1733550" cy="1114425"/>
        </a:xfrm>
        <a:prstGeom prst="rect">
          <a:avLst/>
        </a:prstGeom>
        <a:noFill/>
        <a:ln w="9525">
          <a:noFill/>
          <a:miter lim="800000"/>
          <a:headEnd/>
          <a:tailEnd/>
        </a:ln>
      </xdr:spPr>
    </xdr:pic>
    <xdr:clientData/>
  </xdr:twoCellAnchor>
  <xdr:twoCellAnchor editAs="oneCell">
    <xdr:from>
      <xdr:col>6</xdr:col>
      <xdr:colOff>28575</xdr:colOff>
      <xdr:row>0</xdr:row>
      <xdr:rowOff>133350</xdr:rowOff>
    </xdr:from>
    <xdr:to>
      <xdr:col>6</xdr:col>
      <xdr:colOff>2419350</xdr:colOff>
      <xdr:row>0</xdr:row>
      <xdr:rowOff>1123950</xdr:rowOff>
    </xdr:to>
    <xdr:pic>
      <xdr:nvPicPr>
        <xdr:cNvPr id="20654" name="Imagen 3" descr="IFOAM.jpg"/>
        <xdr:cNvPicPr>
          <a:picLocks noChangeAspect="1"/>
        </xdr:cNvPicPr>
      </xdr:nvPicPr>
      <xdr:blipFill>
        <a:blip xmlns:r="http://schemas.openxmlformats.org/officeDocument/2006/relationships" r:embed="rId2" cstate="print"/>
        <a:srcRect/>
        <a:stretch>
          <a:fillRect/>
        </a:stretch>
      </xdr:blipFill>
      <xdr:spPr bwMode="auto">
        <a:xfrm>
          <a:off x="2924175" y="133350"/>
          <a:ext cx="2390775" cy="9906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66675</xdr:colOff>
      <xdr:row>15</xdr:row>
      <xdr:rowOff>190500</xdr:rowOff>
    </xdr:from>
    <xdr:to>
      <xdr:col>18</xdr:col>
      <xdr:colOff>4457700</xdr:colOff>
      <xdr:row>15</xdr:row>
      <xdr:rowOff>885825</xdr:rowOff>
    </xdr:to>
    <xdr:pic>
      <xdr:nvPicPr>
        <xdr:cNvPr id="9891" name="Grafik 7" descr="OrganicData Network"/>
        <xdr:cNvPicPr>
          <a:picLocks noChangeAspect="1" noChangeArrowheads="1"/>
        </xdr:cNvPicPr>
      </xdr:nvPicPr>
      <xdr:blipFill>
        <a:blip xmlns:r="http://schemas.openxmlformats.org/officeDocument/2006/relationships" r:embed="rId1" cstate="print"/>
        <a:srcRect/>
        <a:stretch>
          <a:fillRect/>
        </a:stretch>
      </xdr:blipFill>
      <xdr:spPr bwMode="auto">
        <a:xfrm>
          <a:off x="66675" y="5010150"/>
          <a:ext cx="4391025" cy="6953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19</xdr:col>
          <xdr:colOff>0</xdr:colOff>
          <xdr:row>12</xdr:row>
          <xdr:rowOff>19050</xdr:rowOff>
        </xdr:from>
        <xdr:to>
          <xdr:col>19</xdr:col>
          <xdr:colOff>0</xdr:colOff>
          <xdr:row>14</xdr:row>
          <xdr:rowOff>0</xdr:rowOff>
        </xdr:to>
        <xdr:sp macro="" textlink="">
          <xdr:nvSpPr>
            <xdr:cNvPr id="9218" name="ButtonEDIT"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protect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0</xdr:colOff>
          <xdr:row>12</xdr:row>
          <xdr:rowOff>19050</xdr:rowOff>
        </xdr:from>
        <xdr:to>
          <xdr:col>19</xdr:col>
          <xdr:colOff>0</xdr:colOff>
          <xdr:row>14</xdr:row>
          <xdr:rowOff>0</xdr:rowOff>
        </xdr:to>
        <xdr:sp macro="" textlink="">
          <xdr:nvSpPr>
            <xdr:cNvPr id="9219" name="ButtonSAVE"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Export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28575</xdr:rowOff>
        </xdr:from>
        <xdr:to>
          <xdr:col>19</xdr:col>
          <xdr:colOff>0</xdr:colOff>
          <xdr:row>10</xdr:row>
          <xdr:rowOff>142875</xdr:rowOff>
        </xdr:to>
        <xdr:sp macro="" textlink="">
          <xdr:nvSpPr>
            <xdr:cNvPr id="9220" name="ButtonCLOSE"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0</xdr:colOff>
          <xdr:row>12</xdr:row>
          <xdr:rowOff>19050</xdr:rowOff>
        </xdr:from>
        <xdr:to>
          <xdr:col>19</xdr:col>
          <xdr:colOff>0</xdr:colOff>
          <xdr:row>14</xdr:row>
          <xdr:rowOff>0</xdr:rowOff>
        </xdr:to>
        <xdr:sp macro="" textlink="">
          <xdr:nvSpPr>
            <xdr:cNvPr id="9221" name="ButtonCOPY"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ClearData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28575</xdr:rowOff>
        </xdr:from>
        <xdr:to>
          <xdr:col>19</xdr:col>
          <xdr:colOff>0</xdr:colOff>
          <xdr:row>10</xdr:row>
          <xdr:rowOff>142875</xdr:rowOff>
        </xdr:to>
        <xdr:sp macro="" textlink="">
          <xdr:nvSpPr>
            <xdr:cNvPr id="9222" name="Button 6" hidden="1">
              <a:extLst>
                <a:ext uri="{63B3BB69-23CF-44E3-9099-C40C66FF867C}">
                  <a14:compatExt spid="_x0000_s92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TestData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15</xdr:row>
          <xdr:rowOff>114300</xdr:rowOff>
        </xdr:from>
        <xdr:to>
          <xdr:col>37</xdr:col>
          <xdr:colOff>876300</xdr:colOff>
          <xdr:row>15</xdr:row>
          <xdr:rowOff>409575</xdr:rowOff>
        </xdr:to>
        <xdr:sp macro="" textlink="">
          <xdr:nvSpPr>
            <xdr:cNvPr id="9223" name="Button 7" hidden="1">
              <a:extLst>
                <a:ext uri="{63B3BB69-23CF-44E3-9099-C40C66FF867C}">
                  <a14:compatExt spid="_x0000_s922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15</xdr:row>
          <xdr:rowOff>552450</xdr:rowOff>
        </xdr:from>
        <xdr:to>
          <xdr:col>37</xdr:col>
          <xdr:colOff>876300</xdr:colOff>
          <xdr:row>15</xdr:row>
          <xdr:rowOff>847725</xdr:rowOff>
        </xdr:to>
        <xdr:sp macro="" textlink="">
          <xdr:nvSpPr>
            <xdr:cNvPr id="9224" name="Button 8" hidden="1">
              <a:extLst>
                <a:ext uri="{63B3BB69-23CF-44E3-9099-C40C66FF867C}">
                  <a14:compatExt spid="_x0000_s922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protect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1628775</xdr:colOff>
          <xdr:row>10</xdr:row>
          <xdr:rowOff>9525</xdr:rowOff>
        </xdr:from>
        <xdr:to>
          <xdr:col>18</xdr:col>
          <xdr:colOff>2352675</xdr:colOff>
          <xdr:row>10</xdr:row>
          <xdr:rowOff>9525</xdr:rowOff>
        </xdr:to>
        <xdr:sp macro="" textlink="">
          <xdr:nvSpPr>
            <xdr:cNvPr id="9494" name="Button 278" hidden="1">
              <a:extLst>
                <a:ext uri="{63B3BB69-23CF-44E3-9099-C40C66FF867C}">
                  <a14:compatExt spid="_x0000_s949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Export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866775</xdr:colOff>
          <xdr:row>10</xdr:row>
          <xdr:rowOff>9525</xdr:rowOff>
        </xdr:from>
        <xdr:to>
          <xdr:col>18</xdr:col>
          <xdr:colOff>1590675</xdr:colOff>
          <xdr:row>10</xdr:row>
          <xdr:rowOff>9525</xdr:rowOff>
        </xdr:to>
        <xdr:sp macro="" textlink="">
          <xdr:nvSpPr>
            <xdr:cNvPr id="9495" name="Button 279" hidden="1">
              <a:extLst>
                <a:ext uri="{63B3BB69-23CF-44E3-9099-C40C66FF867C}">
                  <a14:compatExt spid="_x0000_s949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protect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9525</xdr:rowOff>
        </xdr:from>
        <xdr:to>
          <xdr:col>18</xdr:col>
          <xdr:colOff>838200</xdr:colOff>
          <xdr:row>10</xdr:row>
          <xdr:rowOff>9525</xdr:rowOff>
        </xdr:to>
        <xdr:sp macro="" textlink="">
          <xdr:nvSpPr>
            <xdr:cNvPr id="9496" name="Button 280" hidden="1">
              <a:extLst>
                <a:ext uri="{63B3BB69-23CF-44E3-9099-C40C66FF867C}">
                  <a14:compatExt spid="_x0000_s949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ClearData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66675</xdr:rowOff>
        </xdr:from>
        <xdr:to>
          <xdr:col>18</xdr:col>
          <xdr:colOff>838200</xdr:colOff>
          <xdr:row>8</xdr:row>
          <xdr:rowOff>66675</xdr:rowOff>
        </xdr:to>
        <xdr:sp macro="" textlink="">
          <xdr:nvSpPr>
            <xdr:cNvPr id="9497" name="Button 281" hidden="1">
              <a:extLst>
                <a:ext uri="{63B3BB69-23CF-44E3-9099-C40C66FF867C}">
                  <a14:compatExt spid="_x0000_s94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TestData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857250</xdr:colOff>
          <xdr:row>8</xdr:row>
          <xdr:rowOff>66675</xdr:rowOff>
        </xdr:from>
        <xdr:to>
          <xdr:col>18</xdr:col>
          <xdr:colOff>1590675</xdr:colOff>
          <xdr:row>8</xdr:row>
          <xdr:rowOff>66675</xdr:rowOff>
        </xdr:to>
        <xdr:sp macro="" textlink="">
          <xdr:nvSpPr>
            <xdr:cNvPr id="9498" name="Button 282" hidden="1">
              <a:extLst>
                <a:ext uri="{63B3BB69-23CF-44E3-9099-C40C66FF867C}">
                  <a14:compatExt spid="_x0000_s94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18</xdr:col>
      <xdr:colOff>1057275</xdr:colOff>
      <xdr:row>12</xdr:row>
      <xdr:rowOff>167217</xdr:rowOff>
    </xdr:from>
    <xdr:to>
      <xdr:col>18</xdr:col>
      <xdr:colOff>1057275</xdr:colOff>
      <xdr:row>14</xdr:row>
      <xdr:rowOff>150825</xdr:rowOff>
    </xdr:to>
    <xdr:sp macro="" textlink="">
      <xdr:nvSpPr>
        <xdr:cNvPr id="30721" name="ButtonEDIT"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protect</a:t>
          </a:r>
          <a:endParaRPr lang="en-GB"/>
        </a:p>
      </xdr:txBody>
    </xdr:sp>
    <xdr:clientData fPrintsWithSheet="0"/>
  </xdr:twoCellAnchor>
  <xdr:twoCellAnchor editAs="oneCell">
    <xdr:from>
      <xdr:col>18</xdr:col>
      <xdr:colOff>1752600</xdr:colOff>
      <xdr:row>12</xdr:row>
      <xdr:rowOff>167217</xdr:rowOff>
    </xdr:from>
    <xdr:to>
      <xdr:col>18</xdr:col>
      <xdr:colOff>1752600</xdr:colOff>
      <xdr:row>14</xdr:row>
      <xdr:rowOff>150825</xdr:rowOff>
    </xdr:to>
    <xdr:sp macro="" textlink="">
      <xdr:nvSpPr>
        <xdr:cNvPr id="30722" name="ButtonSAVE"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Export</a:t>
          </a:r>
          <a:endParaRPr lang="en-GB"/>
        </a:p>
      </xdr:txBody>
    </xdr:sp>
    <xdr:clientData fPrintsWithSheet="0"/>
  </xdr:twoCellAnchor>
  <xdr:twoCellAnchor editAs="oneCell">
    <xdr:from>
      <xdr:col>18</xdr:col>
      <xdr:colOff>1047750</xdr:colOff>
      <xdr:row>10</xdr:row>
      <xdr:rowOff>16934</xdr:rowOff>
    </xdr:from>
    <xdr:to>
      <xdr:col>18</xdr:col>
      <xdr:colOff>1047750</xdr:colOff>
      <xdr:row>11</xdr:row>
      <xdr:rowOff>155599</xdr:rowOff>
    </xdr:to>
    <xdr:sp macro="" textlink="">
      <xdr:nvSpPr>
        <xdr:cNvPr id="30723" name="ButtonCLOSE"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a:t>
          </a:r>
          <a:endParaRPr lang="en-GB"/>
        </a:p>
      </xdr:txBody>
    </xdr:sp>
    <xdr:clientData fPrintsWithSheet="0"/>
  </xdr:twoCellAnchor>
  <xdr:twoCellAnchor editAs="oneCell">
    <xdr:from>
      <xdr:col>18</xdr:col>
      <xdr:colOff>266700</xdr:colOff>
      <xdr:row>12</xdr:row>
      <xdr:rowOff>167217</xdr:rowOff>
    </xdr:from>
    <xdr:to>
      <xdr:col>18</xdr:col>
      <xdr:colOff>266700</xdr:colOff>
      <xdr:row>14</xdr:row>
      <xdr:rowOff>150825</xdr:rowOff>
    </xdr:to>
    <xdr:sp macro="" textlink="">
      <xdr:nvSpPr>
        <xdr:cNvPr id="30724" name="ButtonCOPY"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ClearData</a:t>
          </a:r>
          <a:endParaRPr lang="en-GB"/>
        </a:p>
      </xdr:txBody>
    </xdr:sp>
    <xdr:clientData fPrintsWithSheet="0"/>
  </xdr:twoCellAnchor>
  <xdr:twoCellAnchor editAs="oneCell">
    <xdr:from>
      <xdr:col>18</xdr:col>
      <xdr:colOff>266700</xdr:colOff>
      <xdr:row>10</xdr:row>
      <xdr:rowOff>16934</xdr:rowOff>
    </xdr:from>
    <xdr:to>
      <xdr:col>18</xdr:col>
      <xdr:colOff>266700</xdr:colOff>
      <xdr:row>11</xdr:row>
      <xdr:rowOff>155599</xdr:rowOff>
    </xdr:to>
    <xdr:sp macro="" textlink="">
      <xdr:nvSpPr>
        <xdr:cNvPr id="30725" name="Button 5"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TestData</a:t>
          </a:r>
          <a:endParaRPr lang="en-GB"/>
        </a:p>
      </xdr:txBody>
    </xdr:sp>
    <xdr:clientData fPrintsWithSheet="0"/>
  </xdr:twoCellAnchor>
  <xdr:twoCellAnchor editAs="oneCell">
    <xdr:from>
      <xdr:col>22</xdr:col>
      <xdr:colOff>771525</xdr:colOff>
      <xdr:row>17</xdr:row>
      <xdr:rowOff>96308</xdr:rowOff>
    </xdr:from>
    <xdr:to>
      <xdr:col>22</xdr:col>
      <xdr:colOff>771525</xdr:colOff>
      <xdr:row>17</xdr:row>
      <xdr:rowOff>391583</xdr:rowOff>
    </xdr:to>
    <xdr:sp macro="" textlink="">
      <xdr:nvSpPr>
        <xdr:cNvPr id="30726" name="Button 6"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a:t>
          </a:r>
          <a:endParaRPr lang="en-GB"/>
        </a:p>
      </xdr:txBody>
    </xdr:sp>
    <xdr:clientData fPrintsWithSheet="0"/>
  </xdr:twoCellAnchor>
  <xdr:twoCellAnchor editAs="oneCell">
    <xdr:from>
      <xdr:col>18</xdr:col>
      <xdr:colOff>152400</xdr:colOff>
      <xdr:row>15</xdr:row>
      <xdr:rowOff>133350</xdr:rowOff>
    </xdr:from>
    <xdr:to>
      <xdr:col>19</xdr:col>
      <xdr:colOff>676275</xdr:colOff>
      <xdr:row>15</xdr:row>
      <xdr:rowOff>828675</xdr:rowOff>
    </xdr:to>
    <xdr:pic>
      <xdr:nvPicPr>
        <xdr:cNvPr id="25634" name="Grafik 7" descr="OrganicData Network"/>
        <xdr:cNvPicPr>
          <a:picLocks noChangeAspect="1" noChangeArrowheads="1"/>
        </xdr:cNvPicPr>
      </xdr:nvPicPr>
      <xdr:blipFill>
        <a:blip xmlns:r="http://schemas.openxmlformats.org/officeDocument/2006/relationships" r:embed="rId1" cstate="print"/>
        <a:srcRect/>
        <a:stretch>
          <a:fillRect/>
        </a:stretch>
      </xdr:blipFill>
      <xdr:spPr bwMode="auto">
        <a:xfrm>
          <a:off x="152400" y="5362575"/>
          <a:ext cx="4381500" cy="6953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18</xdr:col>
          <xdr:colOff>1552575</xdr:colOff>
          <xdr:row>8</xdr:row>
          <xdr:rowOff>28575</xdr:rowOff>
        </xdr:from>
        <xdr:to>
          <xdr:col>18</xdr:col>
          <xdr:colOff>2276475</xdr:colOff>
          <xdr:row>8</xdr:row>
          <xdr:rowOff>314325</xdr:rowOff>
        </xdr:to>
        <xdr:sp macro="" textlink="">
          <xdr:nvSpPr>
            <xdr:cNvPr id="11272" name="ButtonEDIT"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Export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790575</xdr:colOff>
          <xdr:row>8</xdr:row>
          <xdr:rowOff>28575</xdr:rowOff>
        </xdr:from>
        <xdr:to>
          <xdr:col>18</xdr:col>
          <xdr:colOff>1514475</xdr:colOff>
          <xdr:row>8</xdr:row>
          <xdr:rowOff>314325</xdr:rowOff>
        </xdr:to>
        <xdr:sp macro="" textlink="">
          <xdr:nvSpPr>
            <xdr:cNvPr id="11273" name="Button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protect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28575</xdr:rowOff>
        </xdr:from>
        <xdr:to>
          <xdr:col>18</xdr:col>
          <xdr:colOff>762000</xdr:colOff>
          <xdr:row>8</xdr:row>
          <xdr:rowOff>314325</xdr:rowOff>
        </xdr:to>
        <xdr:sp macro="" textlink="">
          <xdr:nvSpPr>
            <xdr:cNvPr id="11274" name="ButtonCOPY"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ClearData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95250</xdr:rowOff>
        </xdr:from>
        <xdr:to>
          <xdr:col>18</xdr:col>
          <xdr:colOff>762000</xdr:colOff>
          <xdr:row>6</xdr:row>
          <xdr:rowOff>381000</xdr:rowOff>
        </xdr:to>
        <xdr:sp macro="" textlink="">
          <xdr:nvSpPr>
            <xdr:cNvPr id="11275" name="Button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TestData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781050</xdr:colOff>
          <xdr:row>6</xdr:row>
          <xdr:rowOff>95250</xdr:rowOff>
        </xdr:from>
        <xdr:to>
          <xdr:col>18</xdr:col>
          <xdr:colOff>1504950</xdr:colOff>
          <xdr:row>6</xdr:row>
          <xdr:rowOff>381000</xdr:rowOff>
        </xdr:to>
        <xdr:sp macro="" textlink="">
          <xdr:nvSpPr>
            <xdr:cNvPr id="11276" name="ButtonCLOSE" hidden="1">
              <a:extLst>
                <a:ext uri="{63B3BB69-23CF-44E3-9099-C40C66FF867C}">
                  <a14:compatExt spid="_x0000_s1127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161925</xdr:rowOff>
        </xdr:from>
        <xdr:to>
          <xdr:col>36</xdr:col>
          <xdr:colOff>0</xdr:colOff>
          <xdr:row>15</xdr:row>
          <xdr:rowOff>419100</xdr:rowOff>
        </xdr:to>
        <xdr:sp macro="" textlink="">
          <xdr:nvSpPr>
            <xdr:cNvPr id="11277" name="Button 13" hidden="1">
              <a:extLst>
                <a:ext uri="{63B3BB69-23CF-44E3-9099-C40C66FF867C}">
                  <a14:compatExt spid="_x0000_s1127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17</xdr:col>
      <xdr:colOff>2171700</xdr:colOff>
      <xdr:row>0</xdr:row>
      <xdr:rowOff>0</xdr:rowOff>
    </xdr:from>
    <xdr:to>
      <xdr:col>17</xdr:col>
      <xdr:colOff>2762250</xdr:colOff>
      <xdr:row>1</xdr:row>
      <xdr:rowOff>84667</xdr:rowOff>
    </xdr:to>
    <xdr:sp macro="" textlink="">
      <xdr:nvSpPr>
        <xdr:cNvPr id="34817" name="ButtonEDIT"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protect</a:t>
          </a:r>
          <a:endParaRPr lang="en-GB"/>
        </a:p>
      </xdr:txBody>
    </xdr:sp>
    <xdr:clientData fPrintsWithSheet="0"/>
  </xdr:twoCellAnchor>
  <xdr:twoCellAnchor editAs="oneCell">
    <xdr:from>
      <xdr:col>17</xdr:col>
      <xdr:colOff>2867025</xdr:colOff>
      <xdr:row>0</xdr:row>
      <xdr:rowOff>0</xdr:rowOff>
    </xdr:from>
    <xdr:to>
      <xdr:col>17</xdr:col>
      <xdr:colOff>3487473</xdr:colOff>
      <xdr:row>1</xdr:row>
      <xdr:rowOff>84667</xdr:rowOff>
    </xdr:to>
    <xdr:sp macro="" textlink="">
      <xdr:nvSpPr>
        <xdr:cNvPr id="34818" name="ButtonSAVE"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Export</a:t>
          </a:r>
          <a:endParaRPr lang="en-GB"/>
        </a:p>
      </xdr:txBody>
    </xdr:sp>
    <xdr:clientData fPrintsWithSheet="0"/>
  </xdr:twoCellAnchor>
  <xdr:twoCellAnchor editAs="oneCell">
    <xdr:from>
      <xdr:col>17</xdr:col>
      <xdr:colOff>2162175</xdr:colOff>
      <xdr:row>0</xdr:row>
      <xdr:rowOff>0</xdr:rowOff>
    </xdr:from>
    <xdr:to>
      <xdr:col>17</xdr:col>
      <xdr:colOff>2771775</xdr:colOff>
      <xdr:row>1</xdr:row>
      <xdr:rowOff>84667</xdr:rowOff>
    </xdr:to>
    <xdr:sp macro="" textlink="">
      <xdr:nvSpPr>
        <xdr:cNvPr id="34819" name="ButtonCLOSE"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a:t>
          </a:r>
          <a:endParaRPr lang="en-GB"/>
        </a:p>
      </xdr:txBody>
    </xdr:sp>
    <xdr:clientData fPrintsWithSheet="0"/>
  </xdr:twoCellAnchor>
  <xdr:twoCellAnchor editAs="oneCell">
    <xdr:from>
      <xdr:col>17</xdr:col>
      <xdr:colOff>1381125</xdr:colOff>
      <xdr:row>0</xdr:row>
      <xdr:rowOff>0</xdr:rowOff>
    </xdr:from>
    <xdr:to>
      <xdr:col>17</xdr:col>
      <xdr:colOff>2085975</xdr:colOff>
      <xdr:row>1</xdr:row>
      <xdr:rowOff>84667</xdr:rowOff>
    </xdr:to>
    <xdr:sp macro="" textlink="">
      <xdr:nvSpPr>
        <xdr:cNvPr id="34820" name="ButtonCOPY"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ClearData</a:t>
          </a:r>
          <a:endParaRPr lang="en-GB"/>
        </a:p>
      </xdr:txBody>
    </xdr:sp>
    <xdr:clientData fPrintsWithSheet="0"/>
  </xdr:twoCellAnchor>
  <xdr:twoCellAnchor editAs="oneCell">
    <xdr:from>
      <xdr:col>17</xdr:col>
      <xdr:colOff>1381125</xdr:colOff>
      <xdr:row>0</xdr:row>
      <xdr:rowOff>0</xdr:rowOff>
    </xdr:from>
    <xdr:to>
      <xdr:col>17</xdr:col>
      <xdr:colOff>2085975</xdr:colOff>
      <xdr:row>1</xdr:row>
      <xdr:rowOff>84667</xdr:rowOff>
    </xdr:to>
    <xdr:sp macro="" textlink="">
      <xdr:nvSpPr>
        <xdr:cNvPr id="34821" name="Button 5"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TestData</a:t>
          </a:r>
          <a:endParaRPr lang="en-GB"/>
        </a:p>
      </xdr:txBody>
    </xdr:sp>
    <xdr:clientData fPrintsWithSheet="0"/>
  </xdr:twoCellAnchor>
  <xdr:twoCellAnchor editAs="oneCell">
    <xdr:from>
      <xdr:col>34</xdr:col>
      <xdr:colOff>0</xdr:colOff>
      <xdr:row>18</xdr:row>
      <xdr:rowOff>268817</xdr:rowOff>
    </xdr:from>
    <xdr:to>
      <xdr:col>34</xdr:col>
      <xdr:colOff>0</xdr:colOff>
      <xdr:row>18</xdr:row>
      <xdr:rowOff>268817</xdr:rowOff>
    </xdr:to>
    <xdr:sp macro="" textlink="">
      <xdr:nvSpPr>
        <xdr:cNvPr id="34822" name="Button 6" hidden="1">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a:t>
          </a:r>
          <a:endParaRPr lang="en-GB"/>
        </a:p>
      </xdr:txBody>
    </xdr:sp>
    <xdr:clientData fPrintsWithSheet="0"/>
  </xdr:twoCellAnchor>
  <xdr:twoCellAnchor editAs="oneCell">
    <xdr:from>
      <xdr:col>17</xdr:col>
      <xdr:colOff>95250</xdr:colOff>
      <xdr:row>15</xdr:row>
      <xdr:rowOff>95250</xdr:rowOff>
    </xdr:from>
    <xdr:to>
      <xdr:col>18</xdr:col>
      <xdr:colOff>514350</xdr:colOff>
      <xdr:row>15</xdr:row>
      <xdr:rowOff>790575</xdr:rowOff>
    </xdr:to>
    <xdr:pic>
      <xdr:nvPicPr>
        <xdr:cNvPr id="26658" name="Grafik 7" descr="OrganicData Network"/>
        <xdr:cNvPicPr>
          <a:picLocks noChangeAspect="1" noChangeArrowheads="1"/>
        </xdr:cNvPicPr>
      </xdr:nvPicPr>
      <xdr:blipFill>
        <a:blip xmlns:r="http://schemas.openxmlformats.org/officeDocument/2006/relationships" r:embed="rId1" cstate="print"/>
        <a:srcRect/>
        <a:stretch>
          <a:fillRect/>
        </a:stretch>
      </xdr:blipFill>
      <xdr:spPr bwMode="auto">
        <a:xfrm>
          <a:off x="95250" y="4543425"/>
          <a:ext cx="4391025" cy="6953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50</xdr:col>
          <xdr:colOff>209550</xdr:colOff>
          <xdr:row>15</xdr:row>
          <xdr:rowOff>114300</xdr:rowOff>
        </xdr:from>
        <xdr:to>
          <xdr:col>50</xdr:col>
          <xdr:colOff>933450</xdr:colOff>
          <xdr:row>15</xdr:row>
          <xdr:rowOff>400050</xdr:rowOff>
        </xdr:to>
        <xdr:sp macro="" textlink="">
          <xdr:nvSpPr>
            <xdr:cNvPr id="6152" name="Button 8" hidden="1">
              <a:extLst>
                <a:ext uri="{63B3BB69-23CF-44E3-9099-C40C66FF867C}">
                  <a14:compatExt spid="_x0000_s615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219075</xdr:colOff>
          <xdr:row>15</xdr:row>
          <xdr:rowOff>504825</xdr:rowOff>
        </xdr:from>
        <xdr:to>
          <xdr:col>50</xdr:col>
          <xdr:colOff>942975</xdr:colOff>
          <xdr:row>15</xdr:row>
          <xdr:rowOff>790575</xdr:rowOff>
        </xdr:to>
        <xdr:sp macro="" textlink="">
          <xdr:nvSpPr>
            <xdr:cNvPr id="6153" name="ButtonEDIT" hidden="1">
              <a:extLst>
                <a:ext uri="{63B3BB69-23CF-44E3-9099-C40C66FF867C}">
                  <a14:compatExt spid="_x0000_s615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protect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1676400</xdr:colOff>
          <xdr:row>6</xdr:row>
          <xdr:rowOff>152400</xdr:rowOff>
        </xdr:from>
        <xdr:to>
          <xdr:col>17</xdr:col>
          <xdr:colOff>2400300</xdr:colOff>
          <xdr:row>7</xdr:row>
          <xdr:rowOff>57150</xdr:rowOff>
        </xdr:to>
        <xdr:sp macro="" textlink="">
          <xdr:nvSpPr>
            <xdr:cNvPr id="6170" name="Button 26" hidden="1">
              <a:extLst>
                <a:ext uri="{63B3BB69-23CF-44E3-9099-C40C66FF867C}">
                  <a14:compatExt spid="_x0000_s61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Export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914400</xdr:colOff>
          <xdr:row>6</xdr:row>
          <xdr:rowOff>152400</xdr:rowOff>
        </xdr:from>
        <xdr:to>
          <xdr:col>17</xdr:col>
          <xdr:colOff>1638300</xdr:colOff>
          <xdr:row>7</xdr:row>
          <xdr:rowOff>57150</xdr:rowOff>
        </xdr:to>
        <xdr:sp macro="" textlink="">
          <xdr:nvSpPr>
            <xdr:cNvPr id="6171" name="Button 27" hidden="1">
              <a:extLst>
                <a:ext uri="{63B3BB69-23CF-44E3-9099-C40C66FF867C}">
                  <a14:compatExt spid="_x0000_s617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protect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xdr:row>
          <xdr:rowOff>152400</xdr:rowOff>
        </xdr:from>
        <xdr:to>
          <xdr:col>17</xdr:col>
          <xdr:colOff>885825</xdr:colOff>
          <xdr:row>7</xdr:row>
          <xdr:rowOff>57150</xdr:rowOff>
        </xdr:to>
        <xdr:sp macro="" textlink="">
          <xdr:nvSpPr>
            <xdr:cNvPr id="6172" name="ButtonCOPY" hidden="1">
              <a:extLst>
                <a:ext uri="{63B3BB69-23CF-44E3-9099-C40C66FF867C}">
                  <a14:compatExt spid="_x0000_s61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ClearData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xdr:row>
          <xdr:rowOff>57150</xdr:rowOff>
        </xdr:from>
        <xdr:to>
          <xdr:col>17</xdr:col>
          <xdr:colOff>885825</xdr:colOff>
          <xdr:row>6</xdr:row>
          <xdr:rowOff>19050</xdr:rowOff>
        </xdr:to>
        <xdr:sp macro="" textlink="">
          <xdr:nvSpPr>
            <xdr:cNvPr id="6173" name="Button 29" hidden="1">
              <a:extLst>
                <a:ext uri="{63B3BB69-23CF-44E3-9099-C40C66FF867C}">
                  <a14:compatExt spid="_x0000_s61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TestData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904875</xdr:colOff>
          <xdr:row>5</xdr:row>
          <xdr:rowOff>57150</xdr:rowOff>
        </xdr:from>
        <xdr:to>
          <xdr:col>17</xdr:col>
          <xdr:colOff>1628775</xdr:colOff>
          <xdr:row>6</xdr:row>
          <xdr:rowOff>19050</xdr:rowOff>
        </xdr:to>
        <xdr:sp macro="" textlink="">
          <xdr:nvSpPr>
            <xdr:cNvPr id="6174" name="ButtonCLOSE" hidden="1">
              <a:extLst>
                <a:ext uri="{63B3BB69-23CF-44E3-9099-C40C66FF867C}">
                  <a14:compatExt spid="_x0000_s617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unprotect</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133350</xdr:colOff>
      <xdr:row>3</xdr:row>
      <xdr:rowOff>161925</xdr:rowOff>
    </xdr:to>
    <xdr:pic>
      <xdr:nvPicPr>
        <xdr:cNvPr id="13885" name="Grafik 7" descr="OrganicData Network"/>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4676775" cy="723900"/>
        </a:xfrm>
        <a:prstGeom prst="rect">
          <a:avLst/>
        </a:prstGeom>
        <a:noFill/>
        <a:ln w="9525">
          <a:noFill/>
          <a:miter lim="800000"/>
          <a:headEnd/>
          <a:tailEnd/>
        </a:ln>
      </xdr:spPr>
    </xdr:pic>
    <xdr:clientData/>
  </xdr:twoCellAnchor>
  <xdr:twoCellAnchor editAs="oneCell">
    <xdr:from>
      <xdr:col>0</xdr:col>
      <xdr:colOff>38100</xdr:colOff>
      <xdr:row>0</xdr:row>
      <xdr:rowOff>38100</xdr:rowOff>
    </xdr:from>
    <xdr:to>
      <xdr:col>1</xdr:col>
      <xdr:colOff>133350</xdr:colOff>
      <xdr:row>3</xdr:row>
      <xdr:rowOff>161925</xdr:rowOff>
    </xdr:to>
    <xdr:pic>
      <xdr:nvPicPr>
        <xdr:cNvPr id="13886" name="Grafik 7" descr="OrganicData Network"/>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4676775"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ngapur\PoolX\Tool\Pivot_Makr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ngapur\PoolX\Tool\Import_Makr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net.fibl.ch/Tool/Import_Mak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Kurzanleitung"/>
      <sheetName val="Begriffe - Leere Pivot-Tabelle"/>
      <sheetName val="Begriffe - Demo-Tabelle"/>
      <sheetName val="Pivot-Design"/>
      <sheetName val="alle Makros"/>
      <sheetName val="Pivot-Links"/>
      <sheetName val="FeldFormate"/>
      <sheetName val="Header"/>
      <sheetName val="Formeln"/>
      <sheetName val="+termU"/>
      <sheetName val="+dim"/>
      <sheetName val="dNameLang_LOOK 1"/>
      <sheetName val="dNameLang_LOOK"/>
      <sheetName val="Pivot_Makros"/>
      <sheetName val="Makros"/>
    </sheetNames>
    <definedNames>
      <definedName name="Pivot_Makro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uttons"/>
      <sheetName val="+termU MDBI"/>
      <sheetName val="+termU"/>
    </sheetNames>
    <definedNames>
      <definedName name="BG_Data_CLEAR"/>
      <definedName name="BG_Data_set_Testdata"/>
      <definedName name="BG_Overview_SAMPLE"/>
      <definedName name="BG_Overview_TEST"/>
      <definedName name="BG_Questionairy_Distribution"/>
      <definedName name="BG_Questionairy_Export"/>
      <definedName name="BG_Questionairy_protect"/>
      <definedName name="BG_Questionairy_unprotect"/>
      <definedName name="hidden"/>
    </definedNames>
    <sheetDataSet>
      <sheetData sheetId="0"/>
      <sheetData sheetId="1"/>
      <sheetData sheetId="2"/>
      <sheetData sheetId="3">
        <row r="1">
          <cell r="A1" t="str">
            <v>keys</v>
          </cell>
          <cell r="B1" t="str">
            <v>cContext</v>
          </cell>
          <cell r="C1" t="str">
            <v>dim</v>
          </cell>
          <cell r="D1" t="str">
            <v>language</v>
          </cell>
          <cell r="E1" t="str">
            <v>term</v>
          </cell>
          <cell r="F1" t="str">
            <v>codeRef</v>
          </cell>
          <cell r="G1" t="str">
            <v>codelength</v>
          </cell>
        </row>
        <row r="2">
          <cell r="A2" t="str">
            <v>E|E</v>
          </cell>
          <cell r="B2" t="str">
            <v>Q1002z001</v>
          </cell>
          <cell r="C2" t="str">
            <v>E</v>
          </cell>
          <cell r="D2" t="str">
            <v>code</v>
          </cell>
          <cell r="E2" t="str">
            <v>E</v>
          </cell>
          <cell r="F2" t="str">
            <v>E</v>
          </cell>
          <cell r="G2">
            <v>1</v>
          </cell>
        </row>
        <row r="3">
          <cell r="A3" t="str">
            <v>E|Indicator</v>
          </cell>
          <cell r="B3" t="str">
            <v>Q1002z001</v>
          </cell>
          <cell r="C3" t="str">
            <v>E</v>
          </cell>
          <cell r="D3" t="str">
            <v>name</v>
          </cell>
          <cell r="E3" t="str">
            <v>Indicator</v>
          </cell>
          <cell r="F3" t="str">
            <v>E</v>
          </cell>
          <cell r="G3">
            <v>1</v>
          </cell>
        </row>
        <row r="4">
          <cell r="A4" t="str">
            <v>E|indicators</v>
          </cell>
          <cell r="B4" t="str">
            <v>Q1002z001</v>
          </cell>
          <cell r="C4" t="str">
            <v>E</v>
          </cell>
          <cell r="D4" t="str">
            <v>E</v>
          </cell>
          <cell r="E4" t="str">
            <v>indicators</v>
          </cell>
          <cell r="F4" t="str">
            <v>E</v>
          </cell>
          <cell r="G4">
            <v>1</v>
          </cell>
        </row>
        <row r="5">
          <cell r="A5" t="str">
            <v>E|Indikator</v>
          </cell>
          <cell r="B5" t="str">
            <v>Q1002z001</v>
          </cell>
          <cell r="C5" t="str">
            <v>E</v>
          </cell>
          <cell r="D5" t="str">
            <v>D</v>
          </cell>
          <cell r="E5" t="str">
            <v>Indikator</v>
          </cell>
          <cell r="F5" t="str">
            <v>E</v>
          </cell>
          <cell r="G5">
            <v>1</v>
          </cell>
        </row>
        <row r="6">
          <cell r="A6" t="str">
            <v>E|Indikatoren</v>
          </cell>
          <cell r="B6" t="str">
            <v>Q1002z001</v>
          </cell>
          <cell r="C6" t="str">
            <v>E</v>
          </cell>
          <cell r="D6" t="str">
            <v>name</v>
          </cell>
          <cell r="E6" t="str">
            <v>Indikatoren</v>
          </cell>
          <cell r="F6" t="str">
            <v>E</v>
          </cell>
          <cell r="G6">
            <v>1</v>
          </cell>
        </row>
        <row r="7">
          <cell r="A7" t="str">
            <v>E|inidcators</v>
          </cell>
          <cell r="B7" t="str">
            <v>Q1002z001</v>
          </cell>
          <cell r="C7" t="str">
            <v>E</v>
          </cell>
          <cell r="D7" t="str">
            <v>E</v>
          </cell>
          <cell r="E7" t="str">
            <v>inidcators</v>
          </cell>
          <cell r="F7" t="str">
            <v>E</v>
          </cell>
          <cell r="G7">
            <v>1</v>
          </cell>
        </row>
        <row r="8">
          <cell r="A8" t="str">
            <v>E|E0</v>
          </cell>
          <cell r="B8" t="str">
            <v>Q1002z001</v>
          </cell>
          <cell r="C8" t="str">
            <v>E</v>
          </cell>
          <cell r="D8" t="str">
            <v>code</v>
          </cell>
          <cell r="E8" t="str">
            <v>E0</v>
          </cell>
          <cell r="F8" t="str">
            <v>E0</v>
          </cell>
          <cell r="G8">
            <v>2</v>
          </cell>
        </row>
        <row r="9">
          <cell r="A9" t="str">
            <v>E|Indicator, no details</v>
          </cell>
          <cell r="B9" t="str">
            <v>Q1002z001</v>
          </cell>
          <cell r="C9" t="str">
            <v>E</v>
          </cell>
          <cell r="D9" t="str">
            <v>name</v>
          </cell>
          <cell r="E9" t="str">
            <v>Indicator, no details</v>
          </cell>
          <cell r="F9" t="str">
            <v>E0</v>
          </cell>
          <cell r="G9">
            <v>2</v>
          </cell>
        </row>
        <row r="10">
          <cell r="A10" t="str">
            <v>E|E0.48533</v>
          </cell>
          <cell r="B10" t="str">
            <v>Q1003z001</v>
          </cell>
          <cell r="C10" t="str">
            <v>E</v>
          </cell>
          <cell r="D10" t="str">
            <v>code</v>
          </cell>
          <cell r="E10" t="str">
            <v>E0.48533</v>
          </cell>
          <cell r="F10" t="str">
            <v>E0.48533</v>
          </cell>
          <cell r="G10">
            <v>8</v>
          </cell>
        </row>
        <row r="11">
          <cell r="A11" t="str">
            <v>E|Exports, total: Share [%]</v>
          </cell>
          <cell r="B11" t="str">
            <v>Q1003</v>
          </cell>
          <cell r="C11" t="str">
            <v>E</v>
          </cell>
          <cell r="D11" t="str">
            <v>name</v>
          </cell>
          <cell r="E11" t="str">
            <v>Exports, total: Share [%]</v>
          </cell>
          <cell r="F11" t="str">
            <v>E0.48533</v>
          </cell>
          <cell r="G11">
            <v>8</v>
          </cell>
        </row>
        <row r="12">
          <cell r="A12" t="str">
            <v>E|Exports: Shares [%]</v>
          </cell>
          <cell r="B12" t="str">
            <v>Q1003z001</v>
          </cell>
          <cell r="C12" t="str">
            <v>E</v>
          </cell>
          <cell r="D12" t="str">
            <v>name</v>
          </cell>
          <cell r="E12" t="str">
            <v>Exports: Shares [%]</v>
          </cell>
          <cell r="F12" t="str">
            <v>E0.48533</v>
          </cell>
          <cell r="G12">
            <v>8</v>
          </cell>
        </row>
        <row r="13">
          <cell r="A13" t="str">
            <v>E|E0.48535</v>
          </cell>
          <cell r="B13" t="str">
            <v>Q1003z001</v>
          </cell>
          <cell r="C13" t="str">
            <v>E</v>
          </cell>
          <cell r="D13" t="str">
            <v>code</v>
          </cell>
          <cell r="E13" t="str">
            <v>E0.48535</v>
          </cell>
          <cell r="F13" t="str">
            <v>E0.48535</v>
          </cell>
          <cell r="G13">
            <v>8</v>
          </cell>
        </row>
        <row r="14">
          <cell r="A14" t="str">
            <v>E|Marketing channel: Share [%]</v>
          </cell>
          <cell r="B14" t="str">
            <v>Q1003z001</v>
          </cell>
          <cell r="C14" t="str">
            <v>E</v>
          </cell>
          <cell r="D14" t="str">
            <v>name</v>
          </cell>
          <cell r="E14" t="str">
            <v>Marketing channel: Share [%]</v>
          </cell>
          <cell r="F14" t="str">
            <v>E0.48535</v>
          </cell>
          <cell r="G14">
            <v>8</v>
          </cell>
        </row>
        <row r="15">
          <cell r="A15" t="str">
            <v>E|E0.48537</v>
          </cell>
          <cell r="B15" t="str">
            <v>Q1003z001</v>
          </cell>
          <cell r="C15" t="str">
            <v>E</v>
          </cell>
          <cell r="D15" t="str">
            <v>code</v>
          </cell>
          <cell r="E15" t="str">
            <v>E0.48537</v>
          </cell>
          <cell r="F15" t="str">
            <v>E0.48537</v>
          </cell>
          <cell r="G15">
            <v>8</v>
          </cell>
        </row>
        <row r="16">
          <cell r="A16" t="str">
            <v>E|Sales [€/person]</v>
          </cell>
          <cell r="B16" t="str">
            <v>Q1003z001</v>
          </cell>
          <cell r="C16" t="str">
            <v>E</v>
          </cell>
          <cell r="D16" t="str">
            <v>name</v>
          </cell>
          <cell r="E16" t="str">
            <v>Sales [€/person]</v>
          </cell>
          <cell r="F16" t="str">
            <v>E0.48537</v>
          </cell>
          <cell r="G16">
            <v>8</v>
          </cell>
        </row>
        <row r="17">
          <cell r="A17" t="str">
            <v>E|E0.48540</v>
          </cell>
          <cell r="B17" t="str">
            <v>Q1003z001</v>
          </cell>
          <cell r="C17" t="str">
            <v>E</v>
          </cell>
          <cell r="D17" t="str">
            <v>code</v>
          </cell>
          <cell r="E17" t="str">
            <v>E0.48540</v>
          </cell>
          <cell r="F17" t="str">
            <v>E0.48540</v>
          </cell>
          <cell r="G17">
            <v>8</v>
          </cell>
        </row>
        <row r="18">
          <cell r="A18" t="str">
            <v>E|Sales: Catering [Mio €]</v>
          </cell>
          <cell r="B18" t="str">
            <v>Q1003</v>
          </cell>
          <cell r="C18" t="str">
            <v>E</v>
          </cell>
          <cell r="D18" t="str">
            <v>name</v>
          </cell>
          <cell r="E18" t="str">
            <v>Sales: Catering [Mio €]</v>
          </cell>
          <cell r="F18" t="str">
            <v>E0.48540</v>
          </cell>
          <cell r="G18">
            <v>8</v>
          </cell>
        </row>
        <row r="19">
          <cell r="A19" t="str">
            <v>E|E0.49979</v>
          </cell>
          <cell r="B19" t="str">
            <v>Q1003</v>
          </cell>
          <cell r="C19" t="str">
            <v>E</v>
          </cell>
          <cell r="D19" t="str">
            <v>code</v>
          </cell>
          <cell r="E19" t="str">
            <v>E0.49979</v>
          </cell>
          <cell r="F19" t="str">
            <v>E0.49979</v>
          </cell>
          <cell r="G19">
            <v>8</v>
          </cell>
        </row>
        <row r="20">
          <cell r="A20" t="str">
            <v>E|Production [t]: Share [%]</v>
          </cell>
          <cell r="B20" t="str">
            <v>Q1003</v>
          </cell>
          <cell r="C20" t="str">
            <v>E</v>
          </cell>
          <cell r="D20" t="str">
            <v>name</v>
          </cell>
          <cell r="E20" t="str">
            <v>Production [t]: Share [%]</v>
          </cell>
          <cell r="F20" t="str">
            <v>E0.49979</v>
          </cell>
          <cell r="G20">
            <v>8</v>
          </cell>
        </row>
        <row r="21">
          <cell r="A21" t="str">
            <v>E|E0.49980</v>
          </cell>
          <cell r="B21" t="str">
            <v>Q1003</v>
          </cell>
          <cell r="C21" t="str">
            <v>E</v>
          </cell>
          <cell r="D21" t="str">
            <v>code</v>
          </cell>
          <cell r="E21" t="str">
            <v>E0.49980</v>
          </cell>
          <cell r="F21" t="str">
            <v>E0.49980</v>
          </cell>
          <cell r="G21">
            <v>8</v>
          </cell>
        </row>
        <row r="22">
          <cell r="A22" t="str">
            <v>E|Production, total [t]</v>
          </cell>
          <cell r="B22" t="str">
            <v>Q1003</v>
          </cell>
          <cell r="C22" t="str">
            <v>E</v>
          </cell>
          <cell r="D22" t="str">
            <v>name</v>
          </cell>
          <cell r="E22" t="str">
            <v>Production, total [t]</v>
          </cell>
          <cell r="F22" t="str">
            <v>E0.49980</v>
          </cell>
          <cell r="G22">
            <v>8</v>
          </cell>
        </row>
        <row r="23">
          <cell r="A23" t="str">
            <v>E|E0.49981</v>
          </cell>
          <cell r="B23" t="str">
            <v>Q1003</v>
          </cell>
          <cell r="C23" t="str">
            <v>E</v>
          </cell>
          <cell r="D23" t="str">
            <v>code</v>
          </cell>
          <cell r="E23" t="str">
            <v>E0.49981</v>
          </cell>
          <cell r="F23" t="str">
            <v>E0.49981</v>
          </cell>
          <cell r="G23">
            <v>8</v>
          </cell>
        </row>
        <row r="24">
          <cell r="A24" t="str">
            <v>E|Yields [t/ha]</v>
          </cell>
          <cell r="B24" t="str">
            <v>Q1003</v>
          </cell>
          <cell r="C24" t="str">
            <v>E</v>
          </cell>
          <cell r="D24" t="str">
            <v>name</v>
          </cell>
          <cell r="E24" t="str">
            <v>Yields [t/ha]</v>
          </cell>
          <cell r="F24" t="str">
            <v>E0.49981</v>
          </cell>
          <cell r="G24">
            <v>8</v>
          </cell>
        </row>
        <row r="25">
          <cell r="A25" t="str">
            <v>E|E0.52819</v>
          </cell>
          <cell r="B25" t="str">
            <v>Q1003</v>
          </cell>
          <cell r="C25" t="str">
            <v>E</v>
          </cell>
          <cell r="D25" t="str">
            <v>code</v>
          </cell>
          <cell r="E25" t="str">
            <v>E0.52819</v>
          </cell>
          <cell r="F25" t="str">
            <v>E0.52819</v>
          </cell>
          <cell r="G25">
            <v>8</v>
          </cell>
        </row>
        <row r="26">
          <cell r="A26" t="str">
            <v>E|Production [1000 pieces]</v>
          </cell>
          <cell r="B26" t="str">
            <v>Q1003</v>
          </cell>
          <cell r="C26" t="str">
            <v>E</v>
          </cell>
          <cell r="D26" t="str">
            <v>name</v>
          </cell>
          <cell r="E26" t="str">
            <v>Production [1000 pieces]</v>
          </cell>
          <cell r="F26" t="str">
            <v>E0.52819</v>
          </cell>
          <cell r="G26">
            <v>8</v>
          </cell>
        </row>
        <row r="27">
          <cell r="A27" t="str">
            <v>E|E0.52820</v>
          </cell>
          <cell r="B27" t="str">
            <v>Q1003</v>
          </cell>
          <cell r="C27" t="str">
            <v>E</v>
          </cell>
          <cell r="D27" t="str">
            <v>code</v>
          </cell>
          <cell r="E27" t="str">
            <v>E0.52820</v>
          </cell>
          <cell r="F27" t="str">
            <v>E0.52820</v>
          </cell>
          <cell r="G27">
            <v>8</v>
          </cell>
        </row>
        <row r="28">
          <cell r="A28" t="str">
            <v>E|Production, total [Mio EUR]</v>
          </cell>
          <cell r="B28" t="str">
            <v>Q1003</v>
          </cell>
          <cell r="C28" t="str">
            <v>E</v>
          </cell>
          <cell r="D28" t="str">
            <v>name</v>
          </cell>
          <cell r="E28" t="str">
            <v>Production, total [Mio EUR]</v>
          </cell>
          <cell r="F28" t="str">
            <v>E0.52820</v>
          </cell>
          <cell r="G28">
            <v>8</v>
          </cell>
        </row>
        <row r="29">
          <cell r="A29" t="str">
            <v>E|E0.52821</v>
          </cell>
          <cell r="B29" t="str">
            <v>Q1003</v>
          </cell>
          <cell r="C29" t="str">
            <v>E</v>
          </cell>
          <cell r="D29" t="str">
            <v>code</v>
          </cell>
          <cell r="E29" t="str">
            <v>E0.52821</v>
          </cell>
          <cell r="F29" t="str">
            <v>E0.52821</v>
          </cell>
          <cell r="G29">
            <v>8</v>
          </cell>
        </row>
        <row r="30">
          <cell r="A30" t="str">
            <v>E|Production, total [Mio LOC]</v>
          </cell>
          <cell r="B30" t="str">
            <v>Q1003</v>
          </cell>
          <cell r="C30" t="str">
            <v>E</v>
          </cell>
          <cell r="D30" t="str">
            <v>name</v>
          </cell>
          <cell r="E30" t="str">
            <v>Production, total [Mio LOC]</v>
          </cell>
          <cell r="F30" t="str">
            <v>E0.52821</v>
          </cell>
          <cell r="G30">
            <v>8</v>
          </cell>
        </row>
        <row r="31">
          <cell r="A31" t="str">
            <v>E|E0.63323</v>
          </cell>
          <cell r="B31" t="str">
            <v>Q1003</v>
          </cell>
          <cell r="C31" t="str">
            <v>E</v>
          </cell>
          <cell r="D31" t="str">
            <v>code</v>
          </cell>
          <cell r="E31" t="str">
            <v>E0.63323</v>
          </cell>
          <cell r="F31" t="str">
            <v>E0.63323</v>
          </cell>
          <cell r="G31">
            <v>8</v>
          </cell>
        </row>
        <row r="32">
          <cell r="A32" t="str">
            <v>E|Imports by product, share all organic products [Mio €]</v>
          </cell>
          <cell r="B32" t="str">
            <v>Q1003</v>
          </cell>
          <cell r="C32" t="str">
            <v>E</v>
          </cell>
          <cell r="D32" t="str">
            <v>name</v>
          </cell>
          <cell r="E32" t="str">
            <v>Imports by product, share all organic products [Mio €]</v>
          </cell>
          <cell r="F32" t="str">
            <v>E0.63323</v>
          </cell>
          <cell r="G32">
            <v>8</v>
          </cell>
        </row>
        <row r="33">
          <cell r="A33" t="str">
            <v>E|E0.63326</v>
          </cell>
          <cell r="B33" t="str">
            <v>Q1003</v>
          </cell>
          <cell r="C33" t="str">
            <v>E</v>
          </cell>
          <cell r="D33" t="str">
            <v>code</v>
          </cell>
          <cell r="E33" t="str">
            <v>E0.63326</v>
          </cell>
          <cell r="F33" t="str">
            <v>E0.63326</v>
          </cell>
          <cell r="G33">
            <v>8</v>
          </cell>
        </row>
        <row r="34">
          <cell r="A34" t="str">
            <v>E|Imports, total: Share [%]</v>
          </cell>
          <cell r="B34" t="str">
            <v>Q1003</v>
          </cell>
          <cell r="C34" t="str">
            <v>E</v>
          </cell>
          <cell r="D34" t="str">
            <v>name</v>
          </cell>
          <cell r="E34" t="str">
            <v>Imports, total: Share [%]</v>
          </cell>
          <cell r="F34" t="str">
            <v>E0.63326</v>
          </cell>
          <cell r="G34">
            <v>8</v>
          </cell>
        </row>
        <row r="35">
          <cell r="A35" t="str">
            <v>E|E0.63327</v>
          </cell>
          <cell r="B35" t="str">
            <v>Q1003</v>
          </cell>
          <cell r="C35" t="str">
            <v>E</v>
          </cell>
          <cell r="D35" t="str">
            <v>code</v>
          </cell>
          <cell r="E35" t="str">
            <v>E0.63327</v>
          </cell>
          <cell r="F35" t="str">
            <v>E0.63327</v>
          </cell>
          <cell r="G35">
            <v>8</v>
          </cell>
        </row>
        <row r="36">
          <cell r="A36" t="str">
            <v>E|Population, total</v>
          </cell>
          <cell r="B36" t="str">
            <v>Q1003</v>
          </cell>
          <cell r="C36" t="str">
            <v>E</v>
          </cell>
          <cell r="D36" t="str">
            <v>name</v>
          </cell>
          <cell r="E36" t="str">
            <v>Population, total</v>
          </cell>
          <cell r="F36" t="str">
            <v>E0.63327</v>
          </cell>
          <cell r="G36">
            <v>8</v>
          </cell>
        </row>
        <row r="37">
          <cell r="A37" t="str">
            <v>E|E0.63329</v>
          </cell>
          <cell r="B37" t="str">
            <v>Q1003</v>
          </cell>
          <cell r="C37" t="str">
            <v>E</v>
          </cell>
          <cell r="D37" t="str">
            <v>code</v>
          </cell>
          <cell r="E37" t="str">
            <v>E0.63329</v>
          </cell>
          <cell r="F37" t="str">
            <v>E0.63329</v>
          </cell>
          <cell r="G37">
            <v>8</v>
          </cell>
        </row>
        <row r="38">
          <cell r="A38" t="str">
            <v>E|Research programs [€]</v>
          </cell>
          <cell r="B38" t="str">
            <v>Q1003</v>
          </cell>
          <cell r="C38" t="str">
            <v>E</v>
          </cell>
          <cell r="D38" t="str">
            <v>name</v>
          </cell>
          <cell r="E38" t="str">
            <v>Research programs [€]</v>
          </cell>
          <cell r="F38" t="str">
            <v>E0.63329</v>
          </cell>
          <cell r="G38">
            <v>8</v>
          </cell>
        </row>
        <row r="39">
          <cell r="A39" t="str">
            <v>E|E0.63343</v>
          </cell>
          <cell r="B39" t="str">
            <v>Q1003</v>
          </cell>
          <cell r="C39" t="str">
            <v>E</v>
          </cell>
          <cell r="D39" t="str">
            <v>code</v>
          </cell>
          <cell r="E39" t="str">
            <v>E0.63343</v>
          </cell>
          <cell r="F39" t="str">
            <v>E0.63343</v>
          </cell>
          <cell r="G39">
            <v>8</v>
          </cell>
        </row>
        <row r="40">
          <cell r="A40" t="str">
            <v>E|Sales, total: Growth 1 year [%]</v>
          </cell>
          <cell r="B40" t="str">
            <v>Q1003</v>
          </cell>
          <cell r="C40" t="str">
            <v>E</v>
          </cell>
          <cell r="D40" t="str">
            <v>name</v>
          </cell>
          <cell r="E40" t="str">
            <v>Sales, total: Growth 1 year [%]</v>
          </cell>
          <cell r="F40" t="str">
            <v>E0.63343</v>
          </cell>
          <cell r="G40">
            <v>8</v>
          </cell>
        </row>
        <row r="41">
          <cell r="A41" t="str">
            <v>E|E0.63346</v>
          </cell>
          <cell r="B41" t="str">
            <v>Q1003</v>
          </cell>
          <cell r="C41" t="str">
            <v>E</v>
          </cell>
          <cell r="D41" t="str">
            <v>code</v>
          </cell>
          <cell r="E41" t="str">
            <v>E0.63346</v>
          </cell>
          <cell r="F41" t="str">
            <v>E0.63346</v>
          </cell>
          <cell r="G41">
            <v>8</v>
          </cell>
        </row>
        <row r="42">
          <cell r="A42" t="str">
            <v>E|Sales: growth 1 year [%]</v>
          </cell>
          <cell r="B42" t="str">
            <v>Q1003</v>
          </cell>
          <cell r="C42" t="str">
            <v>E</v>
          </cell>
          <cell r="D42" t="str">
            <v>name</v>
          </cell>
          <cell r="E42" t="str">
            <v>Sales: growth 1 year [%]</v>
          </cell>
          <cell r="F42" t="str">
            <v>E0.63346</v>
          </cell>
          <cell r="G42">
            <v>8</v>
          </cell>
        </row>
        <row r="43">
          <cell r="A43" t="str">
            <v>E|E1</v>
          </cell>
          <cell r="B43" t="str">
            <v>Q1002z001</v>
          </cell>
          <cell r="C43" t="str">
            <v>E</v>
          </cell>
          <cell r="D43" t="str">
            <v>code</v>
          </cell>
          <cell r="E43" t="str">
            <v>E1</v>
          </cell>
          <cell r="F43" t="str">
            <v>E1</v>
          </cell>
          <cell r="G43">
            <v>2</v>
          </cell>
        </row>
        <row r="44">
          <cell r="A44" t="str">
            <v>E|Ertrag</v>
          </cell>
          <cell r="B44" t="str">
            <v>Q1002z001</v>
          </cell>
          <cell r="C44" t="str">
            <v>E</v>
          </cell>
          <cell r="D44" t="str">
            <v>D</v>
          </cell>
          <cell r="E44" t="str">
            <v>Ertrag</v>
          </cell>
          <cell r="F44" t="str">
            <v>E1</v>
          </cell>
          <cell r="G44">
            <v>2</v>
          </cell>
        </row>
        <row r="45">
          <cell r="A45" t="str">
            <v>E|Yield</v>
          </cell>
          <cell r="B45" t="str">
            <v>Q1002z001</v>
          </cell>
          <cell r="C45" t="str">
            <v>E</v>
          </cell>
          <cell r="D45" t="str">
            <v>name</v>
          </cell>
          <cell r="E45" t="str">
            <v>Yield</v>
          </cell>
          <cell r="F45" t="str">
            <v>E1</v>
          </cell>
          <cell r="G45">
            <v>2</v>
          </cell>
        </row>
        <row r="46">
          <cell r="A46" t="str">
            <v>E|E11</v>
          </cell>
          <cell r="B46" t="str">
            <v>Q1002z001</v>
          </cell>
          <cell r="C46" t="str">
            <v>E</v>
          </cell>
          <cell r="D46" t="str">
            <v>code</v>
          </cell>
          <cell r="E46" t="str">
            <v>E11</v>
          </cell>
          <cell r="F46" t="str">
            <v>E11</v>
          </cell>
          <cell r="G46">
            <v>3</v>
          </cell>
        </row>
        <row r="47">
          <cell r="A47" t="str">
            <v>E|Ertrag [t/ha]</v>
          </cell>
          <cell r="B47" t="str">
            <v>Q1002z001</v>
          </cell>
          <cell r="C47" t="str">
            <v>E</v>
          </cell>
          <cell r="D47" t="str">
            <v>D</v>
          </cell>
          <cell r="E47" t="str">
            <v>Ertrag [t/ha]</v>
          </cell>
          <cell r="F47" t="str">
            <v>E11</v>
          </cell>
          <cell r="G47">
            <v>3</v>
          </cell>
        </row>
        <row r="48">
          <cell r="A48" t="str">
            <v>E|Yield [t/ha]</v>
          </cell>
          <cell r="B48" t="str">
            <v>Q1002z001</v>
          </cell>
          <cell r="C48" t="str">
            <v>E</v>
          </cell>
          <cell r="D48" t="str">
            <v>name</v>
          </cell>
          <cell r="E48" t="str">
            <v>Yield [t/ha]</v>
          </cell>
          <cell r="F48" t="str">
            <v>E11</v>
          </cell>
          <cell r="G48">
            <v>3</v>
          </cell>
        </row>
        <row r="49">
          <cell r="A49" t="str">
            <v>E|Yield, E [t/ha]</v>
          </cell>
          <cell r="B49" t="str">
            <v>Q1003</v>
          </cell>
          <cell r="C49" t="str">
            <v>E</v>
          </cell>
          <cell r="D49" t="str">
            <v>name</v>
          </cell>
          <cell r="E49" t="str">
            <v>Yield, E [t/ha]</v>
          </cell>
          <cell r="F49" t="str">
            <v>E11</v>
          </cell>
          <cell r="G49">
            <v>3</v>
          </cell>
        </row>
        <row r="50">
          <cell r="A50" t="str">
            <v>E|E12</v>
          </cell>
          <cell r="B50" t="str">
            <v>Q1002z001</v>
          </cell>
          <cell r="C50" t="str">
            <v>E</v>
          </cell>
          <cell r="D50" t="str">
            <v>code</v>
          </cell>
          <cell r="E50" t="str">
            <v>E12</v>
          </cell>
          <cell r="F50" t="str">
            <v>E12</v>
          </cell>
          <cell r="G50">
            <v>3</v>
          </cell>
        </row>
        <row r="51">
          <cell r="A51" t="str">
            <v>E|Ertrag [hg/ha]</v>
          </cell>
          <cell r="B51" t="str">
            <v>Q1002z001</v>
          </cell>
          <cell r="C51" t="str">
            <v>E</v>
          </cell>
          <cell r="D51" t="str">
            <v>D</v>
          </cell>
          <cell r="E51" t="str">
            <v>Ertrag [hg/ha]</v>
          </cell>
          <cell r="F51" t="str">
            <v>E12</v>
          </cell>
          <cell r="G51">
            <v>3</v>
          </cell>
        </row>
        <row r="52">
          <cell r="A52" t="str">
            <v>E|Yield (Hg/Ha)</v>
          </cell>
          <cell r="B52" t="str">
            <v>Q1009</v>
          </cell>
          <cell r="C52" t="str">
            <v>E</v>
          </cell>
          <cell r="D52" t="str">
            <v>E</v>
          </cell>
          <cell r="E52" t="str">
            <v>Yield (Hg/Ha)</v>
          </cell>
          <cell r="F52" t="str">
            <v>E12</v>
          </cell>
          <cell r="G52">
            <v>3</v>
          </cell>
        </row>
        <row r="53">
          <cell r="A53" t="str">
            <v>E|Yield [hg/ha]</v>
          </cell>
          <cell r="B53" t="str">
            <v>Q1002z001</v>
          </cell>
          <cell r="C53" t="str">
            <v>E</v>
          </cell>
          <cell r="D53" t="str">
            <v>name</v>
          </cell>
          <cell r="E53" t="str">
            <v>Yield [hg/ha]</v>
          </cell>
          <cell r="F53" t="str">
            <v>E12</v>
          </cell>
          <cell r="G53">
            <v>3</v>
          </cell>
        </row>
        <row r="54">
          <cell r="A54" t="str">
            <v>E|E13</v>
          </cell>
          <cell r="B54" t="str">
            <v>Q1002z001</v>
          </cell>
          <cell r="C54" t="str">
            <v>E</v>
          </cell>
          <cell r="D54" t="str">
            <v>name</v>
          </cell>
          <cell r="E54" t="str">
            <v>E13</v>
          </cell>
          <cell r="F54" t="str">
            <v>E13</v>
          </cell>
          <cell r="G54">
            <v>3</v>
          </cell>
        </row>
        <row r="55">
          <cell r="A55" t="str">
            <v>E|Ertrag [1000 t]</v>
          </cell>
          <cell r="B55" t="str">
            <v>Q1002z001</v>
          </cell>
          <cell r="C55" t="str">
            <v>E</v>
          </cell>
          <cell r="D55" t="str">
            <v>name</v>
          </cell>
          <cell r="E55" t="str">
            <v>Ertrag [1000 t]</v>
          </cell>
          <cell r="F55" t="str">
            <v>E13</v>
          </cell>
          <cell r="G55">
            <v>3</v>
          </cell>
        </row>
        <row r="56">
          <cell r="A56" t="str">
            <v>E|yield [1000 t]</v>
          </cell>
          <cell r="B56" t="str">
            <v>Q1002z001</v>
          </cell>
          <cell r="C56" t="str">
            <v>E</v>
          </cell>
          <cell r="D56" t="str">
            <v>E</v>
          </cell>
          <cell r="E56" t="str">
            <v>yield [1000 t]</v>
          </cell>
          <cell r="F56" t="str">
            <v>E13</v>
          </cell>
          <cell r="G56">
            <v>3</v>
          </cell>
        </row>
        <row r="57">
          <cell r="A57" t="str">
            <v>E|E2</v>
          </cell>
          <cell r="B57" t="str">
            <v>Q1002z001</v>
          </cell>
          <cell r="C57" t="str">
            <v>E</v>
          </cell>
          <cell r="D57" t="str">
            <v>code</v>
          </cell>
          <cell r="E57" t="str">
            <v>E2</v>
          </cell>
          <cell r="F57" t="str">
            <v>E2</v>
          </cell>
          <cell r="G57">
            <v>2</v>
          </cell>
        </row>
        <row r="58">
          <cell r="A58" t="str">
            <v>E|Volume</v>
          </cell>
          <cell r="B58" t="str">
            <v>Q1002z001</v>
          </cell>
          <cell r="C58" t="str">
            <v>E</v>
          </cell>
          <cell r="D58" t="str">
            <v>name</v>
          </cell>
          <cell r="E58" t="str">
            <v>Volume</v>
          </cell>
          <cell r="F58" t="str">
            <v>E2</v>
          </cell>
          <cell r="G58">
            <v>2</v>
          </cell>
        </row>
        <row r="59">
          <cell r="A59" t="str">
            <v>E|Volumen</v>
          </cell>
          <cell r="B59" t="str">
            <v>Q1002z001</v>
          </cell>
          <cell r="C59" t="str">
            <v>E</v>
          </cell>
          <cell r="D59" t="str">
            <v>D</v>
          </cell>
          <cell r="E59" t="str">
            <v>Volumen</v>
          </cell>
          <cell r="F59" t="str">
            <v>E2</v>
          </cell>
          <cell r="G59">
            <v>2</v>
          </cell>
        </row>
        <row r="60">
          <cell r="A60" t="str">
            <v>E|E21</v>
          </cell>
          <cell r="B60" t="str">
            <v>Q1002z001</v>
          </cell>
          <cell r="C60" t="str">
            <v>E</v>
          </cell>
          <cell r="D60" t="str">
            <v>code</v>
          </cell>
          <cell r="E60" t="str">
            <v>E21</v>
          </cell>
          <cell r="F60" t="str">
            <v>E21</v>
          </cell>
          <cell r="G60">
            <v>3</v>
          </cell>
        </row>
        <row r="61">
          <cell r="A61" t="str">
            <v>E|Volume [l]</v>
          </cell>
          <cell r="B61" t="str">
            <v>Q1002z001</v>
          </cell>
          <cell r="C61" t="str">
            <v>E</v>
          </cell>
          <cell r="D61" t="str">
            <v>name</v>
          </cell>
          <cell r="E61" t="str">
            <v>Volume [l]</v>
          </cell>
          <cell r="F61" t="str">
            <v>E21</v>
          </cell>
          <cell r="G61">
            <v>3</v>
          </cell>
        </row>
        <row r="62">
          <cell r="A62" t="str">
            <v>E|Volumen [l]</v>
          </cell>
          <cell r="B62" t="str">
            <v>Q1002z001</v>
          </cell>
          <cell r="C62" t="str">
            <v>E</v>
          </cell>
          <cell r="D62" t="str">
            <v>D</v>
          </cell>
          <cell r="E62" t="str">
            <v>Volumen [l]</v>
          </cell>
          <cell r="F62" t="str">
            <v>E21</v>
          </cell>
          <cell r="G62">
            <v>3</v>
          </cell>
        </row>
        <row r="63">
          <cell r="A63" t="str">
            <v>E|E22</v>
          </cell>
          <cell r="B63" t="str">
            <v>Q1002z001</v>
          </cell>
          <cell r="C63" t="str">
            <v>E</v>
          </cell>
          <cell r="D63" t="str">
            <v>code</v>
          </cell>
          <cell r="E63" t="str">
            <v>E22</v>
          </cell>
          <cell r="F63" t="str">
            <v>E22</v>
          </cell>
          <cell r="G63">
            <v>3</v>
          </cell>
        </row>
        <row r="64">
          <cell r="A64" t="str">
            <v>E|Volume [hl]</v>
          </cell>
          <cell r="B64" t="str">
            <v>Q1002z001</v>
          </cell>
          <cell r="C64" t="str">
            <v>E</v>
          </cell>
          <cell r="D64" t="str">
            <v>name</v>
          </cell>
          <cell r="E64" t="str">
            <v>Volume [hl]</v>
          </cell>
          <cell r="F64" t="str">
            <v>E22</v>
          </cell>
          <cell r="G64">
            <v>3</v>
          </cell>
        </row>
        <row r="65">
          <cell r="A65" t="str">
            <v>E|Volumen [hl]</v>
          </cell>
          <cell r="B65" t="str">
            <v>Q1002z001</v>
          </cell>
          <cell r="C65" t="str">
            <v>E</v>
          </cell>
          <cell r="D65" t="str">
            <v>D</v>
          </cell>
          <cell r="E65" t="str">
            <v>Volumen [hl]</v>
          </cell>
          <cell r="F65" t="str">
            <v>E22</v>
          </cell>
          <cell r="G65">
            <v>3</v>
          </cell>
        </row>
        <row r="66">
          <cell r="A66" t="str">
            <v>E|E23</v>
          </cell>
          <cell r="B66" t="str">
            <v>Q1002z001</v>
          </cell>
          <cell r="C66" t="str">
            <v>E</v>
          </cell>
          <cell r="D66" t="str">
            <v>name</v>
          </cell>
          <cell r="E66" t="str">
            <v>E23</v>
          </cell>
          <cell r="F66" t="str">
            <v>E23</v>
          </cell>
          <cell r="G66">
            <v>3</v>
          </cell>
        </row>
        <row r="67">
          <cell r="A67" t="str">
            <v>E|Menge [1000 l]</v>
          </cell>
          <cell r="B67" t="str">
            <v>Q1002z001</v>
          </cell>
          <cell r="C67" t="str">
            <v>E</v>
          </cell>
          <cell r="D67" t="str">
            <v>name</v>
          </cell>
          <cell r="E67" t="str">
            <v>Menge [1000 l]</v>
          </cell>
          <cell r="F67" t="str">
            <v>E23</v>
          </cell>
          <cell r="G67">
            <v>3</v>
          </cell>
        </row>
        <row r="68">
          <cell r="A68" t="str">
            <v>E|volume [1000 l]</v>
          </cell>
          <cell r="B68" t="str">
            <v>Q1002z001</v>
          </cell>
          <cell r="C68" t="str">
            <v>E</v>
          </cell>
          <cell r="D68" t="str">
            <v>E</v>
          </cell>
          <cell r="E68" t="str">
            <v>volume [1000 l]</v>
          </cell>
          <cell r="F68" t="str">
            <v>E23</v>
          </cell>
          <cell r="G68">
            <v>3</v>
          </cell>
        </row>
        <row r="69">
          <cell r="A69" t="str">
            <v>E|Area</v>
          </cell>
          <cell r="B69" t="str">
            <v>Q1002z001</v>
          </cell>
          <cell r="C69" t="str">
            <v>E</v>
          </cell>
          <cell r="D69" t="str">
            <v>name</v>
          </cell>
          <cell r="E69" t="str">
            <v>Area</v>
          </cell>
          <cell r="F69" t="str">
            <v>E3</v>
          </cell>
          <cell r="G69">
            <v>2</v>
          </cell>
        </row>
        <row r="70">
          <cell r="A70" t="str">
            <v>E|E3</v>
          </cell>
          <cell r="B70" t="str">
            <v>Q1002z001</v>
          </cell>
          <cell r="C70" t="str">
            <v>E</v>
          </cell>
          <cell r="D70" t="str">
            <v>code</v>
          </cell>
          <cell r="E70" t="str">
            <v>E3</v>
          </cell>
          <cell r="F70" t="str">
            <v>E3</v>
          </cell>
          <cell r="G70">
            <v>2</v>
          </cell>
        </row>
        <row r="71">
          <cell r="A71" t="str">
            <v>E|Fläche</v>
          </cell>
          <cell r="B71" t="str">
            <v>Q1002z001</v>
          </cell>
          <cell r="C71" t="str">
            <v>E</v>
          </cell>
          <cell r="D71" t="str">
            <v>D</v>
          </cell>
          <cell r="E71" t="str">
            <v>Fläche</v>
          </cell>
          <cell r="F71" t="str">
            <v>E3</v>
          </cell>
          <cell r="G71">
            <v>2</v>
          </cell>
        </row>
        <row r="72">
          <cell r="A72" t="str">
            <v>E|Area [ha]</v>
          </cell>
          <cell r="B72" t="str">
            <v>Q1002z001</v>
          </cell>
          <cell r="C72" t="str">
            <v>E</v>
          </cell>
          <cell r="D72" t="str">
            <v>name</v>
          </cell>
          <cell r="E72" t="str">
            <v>Area [ha]</v>
          </cell>
          <cell r="F72" t="str">
            <v>E31</v>
          </cell>
          <cell r="G72">
            <v>3</v>
          </cell>
        </row>
        <row r="73">
          <cell r="A73" t="str">
            <v>E|Area, E [ha]</v>
          </cell>
          <cell r="B73" t="str">
            <v>Q1003</v>
          </cell>
          <cell r="C73" t="str">
            <v>E</v>
          </cell>
          <cell r="D73" t="str">
            <v>name</v>
          </cell>
          <cell r="E73" t="str">
            <v>Area, E [ha]</v>
          </cell>
          <cell r="F73" t="str">
            <v>E31</v>
          </cell>
          <cell r="G73">
            <v>3</v>
          </cell>
        </row>
        <row r="74">
          <cell r="A74" t="str">
            <v>E|E31</v>
          </cell>
          <cell r="B74" t="str">
            <v>Q1002z001</v>
          </cell>
          <cell r="C74" t="str">
            <v>E</v>
          </cell>
          <cell r="D74" t="str">
            <v>code</v>
          </cell>
          <cell r="E74" t="str">
            <v>E31</v>
          </cell>
          <cell r="F74" t="str">
            <v>E31</v>
          </cell>
          <cell r="G74">
            <v>3</v>
          </cell>
        </row>
        <row r="75">
          <cell r="A75" t="str">
            <v>E|Fläche [ha]</v>
          </cell>
          <cell r="B75" t="str">
            <v>Q1002z001</v>
          </cell>
          <cell r="C75" t="str">
            <v>E</v>
          </cell>
          <cell r="D75" t="str">
            <v>D</v>
          </cell>
          <cell r="E75" t="str">
            <v>Fläche [ha]</v>
          </cell>
          <cell r="F75" t="str">
            <v>E31</v>
          </cell>
          <cell r="G75">
            <v>3</v>
          </cell>
        </row>
        <row r="76">
          <cell r="A76" t="str">
            <v>E|Area fully converted [ha]</v>
          </cell>
          <cell r="B76" t="str">
            <v>Q1003</v>
          </cell>
          <cell r="C76" t="str">
            <v>E</v>
          </cell>
          <cell r="D76" t="str">
            <v>name</v>
          </cell>
          <cell r="E76" t="str">
            <v>Area fully converted [ha]</v>
          </cell>
          <cell r="F76" t="str">
            <v>E311</v>
          </cell>
          <cell r="G76">
            <v>4</v>
          </cell>
        </row>
        <row r="77">
          <cell r="A77" t="str">
            <v>E|Area fully organic [ha]</v>
          </cell>
          <cell r="B77" t="str">
            <v>Q1003z001</v>
          </cell>
          <cell r="C77" t="str">
            <v>E</v>
          </cell>
          <cell r="D77" t="str">
            <v>E</v>
          </cell>
          <cell r="E77" t="str">
            <v>Area fully organic [ha]</v>
          </cell>
          <cell r="F77" t="str">
            <v>E311</v>
          </cell>
          <cell r="G77">
            <v>4</v>
          </cell>
        </row>
        <row r="78">
          <cell r="A78" t="str">
            <v>E|Area, fully converted [ha]</v>
          </cell>
          <cell r="B78" t="str">
            <v>Q1003</v>
          </cell>
          <cell r="C78" t="str">
            <v>E</v>
          </cell>
          <cell r="D78" t="str">
            <v>name</v>
          </cell>
          <cell r="E78" t="str">
            <v>Area, fully converted [ha]</v>
          </cell>
          <cell r="F78" t="str">
            <v>E311</v>
          </cell>
          <cell r="G78">
            <v>4</v>
          </cell>
        </row>
        <row r="79">
          <cell r="A79" t="str">
            <v>E|Area, organic [ha]</v>
          </cell>
          <cell r="B79" t="str">
            <v>Q1003z001</v>
          </cell>
          <cell r="C79" t="str">
            <v>E</v>
          </cell>
          <cell r="D79" t="str">
            <v>name</v>
          </cell>
          <cell r="E79" t="str">
            <v>Area, organic [ha]</v>
          </cell>
          <cell r="F79" t="str">
            <v>E311</v>
          </cell>
          <cell r="G79">
            <v>4</v>
          </cell>
        </row>
        <row r="80">
          <cell r="A80" t="str">
            <v>E|Bio-Fläche [ha]</v>
          </cell>
          <cell r="B80" t="str">
            <v>Q1003z001</v>
          </cell>
          <cell r="C80" t="str">
            <v>E</v>
          </cell>
          <cell r="D80" t="str">
            <v>D</v>
          </cell>
          <cell r="E80" t="str">
            <v>Bio-Fläche [ha]</v>
          </cell>
          <cell r="F80" t="str">
            <v>E311</v>
          </cell>
          <cell r="G80">
            <v>4</v>
          </cell>
        </row>
        <row r="81">
          <cell r="A81" t="str">
            <v>E|E311</v>
          </cell>
          <cell r="B81" t="str">
            <v>Q1003z001</v>
          </cell>
          <cell r="C81" t="str">
            <v>E</v>
          </cell>
          <cell r="D81" t="str">
            <v>code</v>
          </cell>
          <cell r="E81" t="str">
            <v>E311</v>
          </cell>
          <cell r="F81" t="str">
            <v>E311</v>
          </cell>
          <cell r="G81">
            <v>4</v>
          </cell>
        </row>
        <row r="82">
          <cell r="A82" t="str">
            <v>E|voll umgestellte Bio-Fläche [ha]</v>
          </cell>
          <cell r="B82" t="str">
            <v>Q1003z001</v>
          </cell>
          <cell r="C82" t="str">
            <v>E</v>
          </cell>
          <cell r="D82" t="str">
            <v>D</v>
          </cell>
          <cell r="E82" t="str">
            <v>voll umgestellte Bio-Fläche [ha]</v>
          </cell>
          <cell r="F82" t="str">
            <v>E311</v>
          </cell>
          <cell r="G82">
            <v>4</v>
          </cell>
        </row>
        <row r="83">
          <cell r="A83" t="str">
            <v>E|Area fully converted, total [ha]</v>
          </cell>
          <cell r="B83" t="str">
            <v>Q1003</v>
          </cell>
          <cell r="C83" t="str">
            <v>E</v>
          </cell>
          <cell r="D83" t="str">
            <v>name</v>
          </cell>
          <cell r="E83" t="str">
            <v>Area fully converted, total [ha]</v>
          </cell>
          <cell r="F83" t="str">
            <v>E311A</v>
          </cell>
          <cell r="G83">
            <v>5</v>
          </cell>
        </row>
        <row r="84">
          <cell r="A84" t="str">
            <v>E|Area, fully converted, total [ha]</v>
          </cell>
          <cell r="B84" t="str">
            <v>Q1003</v>
          </cell>
          <cell r="C84" t="str">
            <v>E</v>
          </cell>
          <cell r="D84" t="str">
            <v>name</v>
          </cell>
          <cell r="E84" t="str">
            <v>Area, fully converted, total [ha]</v>
          </cell>
          <cell r="F84" t="str">
            <v>E311A</v>
          </cell>
          <cell r="G84">
            <v>5</v>
          </cell>
        </row>
        <row r="85">
          <cell r="A85" t="str">
            <v>E|E311A</v>
          </cell>
          <cell r="B85" t="str">
            <v>Q1003</v>
          </cell>
          <cell r="C85" t="str">
            <v>E</v>
          </cell>
          <cell r="D85" t="str">
            <v>code</v>
          </cell>
          <cell r="E85" t="str">
            <v>E311A</v>
          </cell>
          <cell r="F85" t="str">
            <v>E311A</v>
          </cell>
          <cell r="G85">
            <v>5</v>
          </cell>
        </row>
        <row r="86">
          <cell r="A86" t="str">
            <v>E|Area under conversion [ha]</v>
          </cell>
          <cell r="B86" t="str">
            <v>Q1003</v>
          </cell>
          <cell r="C86" t="str">
            <v>E</v>
          </cell>
          <cell r="D86" t="str">
            <v>name</v>
          </cell>
          <cell r="E86" t="str">
            <v>Area under conversion [ha]</v>
          </cell>
          <cell r="F86" t="str">
            <v>E312</v>
          </cell>
          <cell r="G86">
            <v>4</v>
          </cell>
        </row>
        <row r="87">
          <cell r="A87" t="str">
            <v>E|Area, conversion [ha]</v>
          </cell>
          <cell r="B87" t="str">
            <v>Q1003z001</v>
          </cell>
          <cell r="C87" t="str">
            <v>E</v>
          </cell>
          <cell r="D87" t="str">
            <v>name</v>
          </cell>
          <cell r="E87" t="str">
            <v>Area, conversion [ha]</v>
          </cell>
          <cell r="F87" t="str">
            <v>E312</v>
          </cell>
          <cell r="G87">
            <v>4</v>
          </cell>
        </row>
        <row r="88">
          <cell r="A88" t="str">
            <v>E|Area, under conversion [ha]</v>
          </cell>
          <cell r="B88" t="str">
            <v>Q1003</v>
          </cell>
          <cell r="C88" t="str">
            <v>E</v>
          </cell>
          <cell r="D88" t="str">
            <v>name</v>
          </cell>
          <cell r="E88" t="str">
            <v>Area, under conversion [ha]</v>
          </cell>
          <cell r="F88" t="str">
            <v>E312</v>
          </cell>
          <cell r="G88">
            <v>4</v>
          </cell>
        </row>
        <row r="89">
          <cell r="A89" t="str">
            <v>E|E312</v>
          </cell>
          <cell r="B89" t="str">
            <v>Q1003z001</v>
          </cell>
          <cell r="C89" t="str">
            <v>E</v>
          </cell>
          <cell r="D89" t="str">
            <v>code</v>
          </cell>
          <cell r="E89" t="str">
            <v>E312</v>
          </cell>
          <cell r="F89" t="str">
            <v>E312</v>
          </cell>
          <cell r="G89">
            <v>4</v>
          </cell>
        </row>
        <row r="90">
          <cell r="A90" t="str">
            <v>E|Umstellungsfläche [ha]</v>
          </cell>
          <cell r="B90" t="str">
            <v>Q1003z001</v>
          </cell>
          <cell r="C90" t="str">
            <v>E</v>
          </cell>
          <cell r="D90" t="str">
            <v>D</v>
          </cell>
          <cell r="E90" t="str">
            <v>Umstellungsfläche [ha]</v>
          </cell>
          <cell r="F90" t="str">
            <v>E312</v>
          </cell>
          <cell r="G90">
            <v>4</v>
          </cell>
        </row>
        <row r="91">
          <cell r="A91" t="str">
            <v>E|Area under conversion, total [ha]</v>
          </cell>
          <cell r="B91" t="str">
            <v>Q1003</v>
          </cell>
          <cell r="C91" t="str">
            <v>E</v>
          </cell>
          <cell r="D91" t="str">
            <v>name</v>
          </cell>
          <cell r="E91" t="str">
            <v>Area under conversion, total [ha]</v>
          </cell>
          <cell r="F91" t="str">
            <v>E312A</v>
          </cell>
          <cell r="G91">
            <v>5</v>
          </cell>
        </row>
        <row r="92">
          <cell r="A92" t="str">
            <v>E|Area, under conversion, total [ha]</v>
          </cell>
          <cell r="B92" t="str">
            <v>Q1003</v>
          </cell>
          <cell r="C92" t="str">
            <v>E</v>
          </cell>
          <cell r="D92" t="str">
            <v>name</v>
          </cell>
          <cell r="E92" t="str">
            <v>Area, under conversion, total [ha]</v>
          </cell>
          <cell r="F92" t="str">
            <v>E312A</v>
          </cell>
          <cell r="G92">
            <v>5</v>
          </cell>
        </row>
        <row r="93">
          <cell r="A93" t="str">
            <v>E|E312A</v>
          </cell>
          <cell r="B93" t="str">
            <v>Q1003</v>
          </cell>
          <cell r="C93" t="str">
            <v>E</v>
          </cell>
          <cell r="D93" t="str">
            <v>code</v>
          </cell>
          <cell r="E93" t="str">
            <v>E312A</v>
          </cell>
          <cell r="F93" t="str">
            <v>E312A</v>
          </cell>
          <cell r="G93">
            <v>5</v>
          </cell>
        </row>
        <row r="94">
          <cell r="A94" t="str">
            <v>E|Area, org+cnvr [ha]</v>
          </cell>
          <cell r="B94" t="str">
            <v>Q1003z001</v>
          </cell>
          <cell r="C94" t="str">
            <v>E</v>
          </cell>
          <cell r="D94" t="str">
            <v>name</v>
          </cell>
          <cell r="E94" t="str">
            <v>Area, org+cnvr [ha]</v>
          </cell>
          <cell r="F94" t="str">
            <v>E313</v>
          </cell>
          <cell r="G94">
            <v>4</v>
          </cell>
        </row>
        <row r="95">
          <cell r="A95" t="str">
            <v>E|E313</v>
          </cell>
          <cell r="B95" t="str">
            <v>Q1003z001</v>
          </cell>
          <cell r="C95" t="str">
            <v>E</v>
          </cell>
          <cell r="D95" t="str">
            <v>code</v>
          </cell>
          <cell r="E95" t="str">
            <v>E313</v>
          </cell>
          <cell r="F95" t="str">
            <v>E313</v>
          </cell>
          <cell r="G95">
            <v>4</v>
          </cell>
        </row>
        <row r="96">
          <cell r="A96" t="str">
            <v>E|Fläche, bio+umst [ha]</v>
          </cell>
          <cell r="B96" t="str">
            <v>Q1003z001</v>
          </cell>
          <cell r="C96" t="str">
            <v>E</v>
          </cell>
          <cell r="D96" t="str">
            <v>D</v>
          </cell>
          <cell r="E96" t="str">
            <v>Fläche, bio+umst [ha]</v>
          </cell>
          <cell r="F96" t="str">
            <v>E313</v>
          </cell>
          <cell r="G96">
            <v>4</v>
          </cell>
        </row>
        <row r="97">
          <cell r="A97" t="str">
            <v>E|Area conventional [ha]</v>
          </cell>
          <cell r="B97" t="str">
            <v>Q1003z001</v>
          </cell>
          <cell r="C97" t="str">
            <v>E</v>
          </cell>
          <cell r="D97" t="str">
            <v>E</v>
          </cell>
          <cell r="E97" t="str">
            <v>Area conventional [ha]</v>
          </cell>
          <cell r="F97" t="str">
            <v>E314</v>
          </cell>
          <cell r="G97">
            <v>4</v>
          </cell>
        </row>
        <row r="98">
          <cell r="A98" t="str">
            <v>E|Area, conventional [ha]</v>
          </cell>
          <cell r="B98" t="str">
            <v>Q1003z001</v>
          </cell>
          <cell r="C98" t="str">
            <v>E</v>
          </cell>
          <cell r="D98" t="str">
            <v>name</v>
          </cell>
          <cell r="E98" t="str">
            <v>Area, conventional [ha]</v>
          </cell>
          <cell r="F98" t="str">
            <v>E314</v>
          </cell>
          <cell r="G98">
            <v>4</v>
          </cell>
        </row>
        <row r="99">
          <cell r="A99" t="str">
            <v>E|E314</v>
          </cell>
          <cell r="B99" t="str">
            <v>Q1003z001</v>
          </cell>
          <cell r="C99" t="str">
            <v>E</v>
          </cell>
          <cell r="D99" t="str">
            <v>code</v>
          </cell>
          <cell r="E99" t="str">
            <v>E314</v>
          </cell>
          <cell r="F99" t="str">
            <v>E314</v>
          </cell>
          <cell r="G99">
            <v>4</v>
          </cell>
        </row>
        <row r="100">
          <cell r="A100" t="str">
            <v>E|Konventionelle Fläche [ha]</v>
          </cell>
          <cell r="B100" t="str">
            <v>Q1003z001</v>
          </cell>
          <cell r="C100" t="str">
            <v>E</v>
          </cell>
          <cell r="D100" t="str">
            <v>D</v>
          </cell>
          <cell r="E100" t="str">
            <v>Konventionelle Fläche [ha]</v>
          </cell>
          <cell r="F100" t="str">
            <v>E314</v>
          </cell>
          <cell r="G100">
            <v>4</v>
          </cell>
        </row>
        <row r="101">
          <cell r="A101" t="str">
            <v>E|Area, total [ha]</v>
          </cell>
          <cell r="B101" t="str">
            <v>Q1003</v>
          </cell>
          <cell r="C101" t="str">
            <v>E</v>
          </cell>
          <cell r="D101" t="str">
            <v>name</v>
          </cell>
          <cell r="E101" t="str">
            <v>Area, total [ha]</v>
          </cell>
          <cell r="F101" t="str">
            <v>E31A</v>
          </cell>
          <cell r="G101">
            <v>4</v>
          </cell>
        </row>
        <row r="102">
          <cell r="A102" t="str">
            <v>E|E31A</v>
          </cell>
          <cell r="B102" t="str">
            <v>Q1003z001</v>
          </cell>
          <cell r="C102" t="str">
            <v>E</v>
          </cell>
          <cell r="D102" t="str">
            <v>code</v>
          </cell>
          <cell r="E102" t="str">
            <v>E31A</v>
          </cell>
          <cell r="F102" t="str">
            <v>E31A</v>
          </cell>
          <cell r="G102">
            <v>4</v>
          </cell>
        </row>
        <row r="103">
          <cell r="A103" t="str">
            <v>E|Area harvested [ha]</v>
          </cell>
          <cell r="B103" t="str">
            <v>Q1003z001</v>
          </cell>
          <cell r="C103" t="str">
            <v>E</v>
          </cell>
          <cell r="D103" t="str">
            <v>E</v>
          </cell>
          <cell r="E103" t="str">
            <v>Area harvested [ha]</v>
          </cell>
          <cell r="F103" t="str">
            <v>E31h</v>
          </cell>
          <cell r="G103">
            <v>4</v>
          </cell>
        </row>
        <row r="104">
          <cell r="A104" t="str">
            <v>E|Area Harvested (Ha)</v>
          </cell>
          <cell r="B104" t="str">
            <v>Q1003z001</v>
          </cell>
          <cell r="C104" t="str">
            <v>E</v>
          </cell>
          <cell r="D104" t="str">
            <v>name</v>
          </cell>
          <cell r="E104" t="str">
            <v>Area Harvested (Ha)</v>
          </cell>
          <cell r="F104" t="str">
            <v>E31h</v>
          </cell>
          <cell r="G104">
            <v>4</v>
          </cell>
        </row>
        <row r="105">
          <cell r="A105" t="str">
            <v>E|Area harvested [ha]</v>
          </cell>
          <cell r="B105" t="str">
            <v>Q1003z001</v>
          </cell>
          <cell r="C105" t="str">
            <v>E</v>
          </cell>
          <cell r="D105" t="str">
            <v>name</v>
          </cell>
          <cell r="E105" t="str">
            <v>Area harvested [ha]</v>
          </cell>
          <cell r="F105" t="str">
            <v>E31h</v>
          </cell>
          <cell r="G105">
            <v>4</v>
          </cell>
        </row>
        <row r="106">
          <cell r="A106" t="str">
            <v>E|E31h</v>
          </cell>
          <cell r="B106" t="str">
            <v>Q1003z001</v>
          </cell>
          <cell r="C106" t="str">
            <v>E</v>
          </cell>
          <cell r="D106" t="str">
            <v>code</v>
          </cell>
          <cell r="E106" t="str">
            <v>E31h</v>
          </cell>
          <cell r="F106" t="str">
            <v>E31h</v>
          </cell>
          <cell r="G106">
            <v>4</v>
          </cell>
        </row>
        <row r="107">
          <cell r="A107" t="str">
            <v>E|Geerntete Fläche [ha]</v>
          </cell>
          <cell r="B107" t="str">
            <v>Q1003z001</v>
          </cell>
          <cell r="C107" t="str">
            <v>E</v>
          </cell>
          <cell r="D107" t="str">
            <v>D</v>
          </cell>
          <cell r="E107" t="str">
            <v>Geerntete Fläche [ha]</v>
          </cell>
          <cell r="F107" t="str">
            <v>E31h</v>
          </cell>
          <cell r="G107">
            <v>4</v>
          </cell>
        </row>
        <row r="108">
          <cell r="A108" t="str">
            <v>E|Area [m2]</v>
          </cell>
          <cell r="B108" t="str">
            <v>Q1002z001</v>
          </cell>
          <cell r="C108" t="str">
            <v>E</v>
          </cell>
          <cell r="D108" t="str">
            <v>name</v>
          </cell>
          <cell r="E108" t="str">
            <v>Area [m2]</v>
          </cell>
          <cell r="F108" t="str">
            <v>E32</v>
          </cell>
          <cell r="G108">
            <v>3</v>
          </cell>
        </row>
        <row r="109">
          <cell r="A109" t="str">
            <v>E|Area [sqm]</v>
          </cell>
          <cell r="B109" t="str">
            <v>Q1002z001</v>
          </cell>
          <cell r="C109" t="str">
            <v>E</v>
          </cell>
          <cell r="D109" t="str">
            <v>E</v>
          </cell>
          <cell r="E109" t="str">
            <v>Area [sqm]</v>
          </cell>
          <cell r="F109" t="str">
            <v>E32</v>
          </cell>
          <cell r="G109">
            <v>3</v>
          </cell>
        </row>
        <row r="110">
          <cell r="A110" t="str">
            <v>E|E32</v>
          </cell>
          <cell r="B110" t="str">
            <v>Q1002z001</v>
          </cell>
          <cell r="C110" t="str">
            <v>E</v>
          </cell>
          <cell r="D110" t="str">
            <v>code</v>
          </cell>
          <cell r="E110" t="str">
            <v>E32</v>
          </cell>
          <cell r="F110" t="str">
            <v>E32</v>
          </cell>
          <cell r="G110">
            <v>3</v>
          </cell>
        </row>
        <row r="111">
          <cell r="A111" t="str">
            <v>E|Fläche [qm]</v>
          </cell>
          <cell r="B111" t="str">
            <v>Q1002z001</v>
          </cell>
          <cell r="C111" t="str">
            <v>E</v>
          </cell>
          <cell r="D111" t="str">
            <v>D</v>
          </cell>
          <cell r="E111" t="str">
            <v>Fläche [qm]</v>
          </cell>
          <cell r="F111" t="str">
            <v>E32</v>
          </cell>
          <cell r="G111">
            <v>3</v>
          </cell>
        </row>
        <row r="112">
          <cell r="A112" t="str">
            <v>E|Area [a]</v>
          </cell>
          <cell r="B112" t="str">
            <v>Q1002z001</v>
          </cell>
          <cell r="C112" t="str">
            <v>E</v>
          </cell>
          <cell r="D112" t="str">
            <v>name</v>
          </cell>
          <cell r="E112" t="str">
            <v>Area [a]</v>
          </cell>
          <cell r="F112" t="str">
            <v>E33</v>
          </cell>
          <cell r="G112">
            <v>3</v>
          </cell>
        </row>
        <row r="113">
          <cell r="A113" t="str">
            <v>E|E33</v>
          </cell>
          <cell r="B113" t="str">
            <v>Q1002z001</v>
          </cell>
          <cell r="C113" t="str">
            <v>E</v>
          </cell>
          <cell r="D113" t="str">
            <v>code</v>
          </cell>
          <cell r="E113" t="str">
            <v>E33</v>
          </cell>
          <cell r="F113" t="str">
            <v>E33</v>
          </cell>
          <cell r="G113">
            <v>3</v>
          </cell>
        </row>
        <row r="114">
          <cell r="A114" t="str">
            <v>E|Fläche [a]</v>
          </cell>
          <cell r="B114" t="str">
            <v>Q1002z001</v>
          </cell>
          <cell r="C114" t="str">
            <v>E</v>
          </cell>
          <cell r="D114" t="str">
            <v>D</v>
          </cell>
          <cell r="E114" t="str">
            <v>Fläche [a]</v>
          </cell>
          <cell r="F114" t="str">
            <v>E33</v>
          </cell>
          <cell r="G114">
            <v>3</v>
          </cell>
        </row>
        <row r="115">
          <cell r="A115" t="str">
            <v>E|Area [1000 ha]</v>
          </cell>
          <cell r="B115" t="str">
            <v>Q1002z001</v>
          </cell>
          <cell r="C115" t="str">
            <v>E</v>
          </cell>
          <cell r="D115" t="str">
            <v>name</v>
          </cell>
          <cell r="E115" t="str">
            <v>Area [1000 ha]</v>
          </cell>
          <cell r="F115" t="str">
            <v>E34</v>
          </cell>
          <cell r="G115">
            <v>3</v>
          </cell>
        </row>
        <row r="116">
          <cell r="A116" t="str">
            <v>E|E34</v>
          </cell>
          <cell r="B116" t="str">
            <v>Q1002z001</v>
          </cell>
          <cell r="C116" t="str">
            <v>E</v>
          </cell>
          <cell r="D116" t="str">
            <v>code</v>
          </cell>
          <cell r="E116" t="str">
            <v>E34</v>
          </cell>
          <cell r="F116" t="str">
            <v>E34</v>
          </cell>
          <cell r="G116">
            <v>3</v>
          </cell>
        </row>
        <row r="117">
          <cell r="A117" t="str">
            <v>E|Fläche [1000 ha]</v>
          </cell>
          <cell r="B117" t="str">
            <v>Q1002z001</v>
          </cell>
          <cell r="C117" t="str">
            <v>E</v>
          </cell>
          <cell r="D117" t="str">
            <v>D</v>
          </cell>
          <cell r="E117" t="str">
            <v>Fläche [1000 ha]</v>
          </cell>
          <cell r="F117" t="str">
            <v>E34</v>
          </cell>
          <cell r="G117">
            <v>3</v>
          </cell>
        </row>
        <row r="118">
          <cell r="A118" t="str">
            <v>E|Area [km2]</v>
          </cell>
          <cell r="B118" t="str">
            <v>Q1002z001</v>
          </cell>
          <cell r="C118" t="str">
            <v>E</v>
          </cell>
          <cell r="D118" t="str">
            <v>name</v>
          </cell>
          <cell r="E118" t="str">
            <v>Area [km2]</v>
          </cell>
          <cell r="F118" t="str">
            <v>E35</v>
          </cell>
          <cell r="G118">
            <v>3</v>
          </cell>
        </row>
        <row r="119">
          <cell r="A119" t="str">
            <v>E|E35</v>
          </cell>
          <cell r="B119" t="str">
            <v>Q1002z001</v>
          </cell>
          <cell r="C119" t="str">
            <v>E</v>
          </cell>
          <cell r="D119" t="str">
            <v>code</v>
          </cell>
          <cell r="E119" t="str">
            <v>E35</v>
          </cell>
          <cell r="F119" t="str">
            <v>E35</v>
          </cell>
          <cell r="G119">
            <v>3</v>
          </cell>
        </row>
        <row r="120">
          <cell r="A120" t="str">
            <v>E|Fläche [km2]</v>
          </cell>
          <cell r="B120" t="str">
            <v>Q1002z001</v>
          </cell>
          <cell r="C120" t="str">
            <v>E</v>
          </cell>
          <cell r="D120" t="str">
            <v>D</v>
          </cell>
          <cell r="E120" t="str">
            <v>Fläche [km2]</v>
          </cell>
          <cell r="F120" t="str">
            <v>E35</v>
          </cell>
          <cell r="G120">
            <v>3</v>
          </cell>
        </row>
        <row r="121">
          <cell r="A121" t="str">
            <v>E|Area [Mio km2]</v>
          </cell>
          <cell r="B121" t="str">
            <v>Q1002z001</v>
          </cell>
          <cell r="C121" t="str">
            <v>E</v>
          </cell>
          <cell r="D121" t="str">
            <v>name</v>
          </cell>
          <cell r="E121" t="str">
            <v>Area [Mio km2]</v>
          </cell>
          <cell r="F121" t="str">
            <v>E36</v>
          </cell>
          <cell r="G121">
            <v>3</v>
          </cell>
        </row>
        <row r="122">
          <cell r="A122" t="str">
            <v>E|E36</v>
          </cell>
          <cell r="B122" t="str">
            <v>Q1002z001</v>
          </cell>
          <cell r="C122" t="str">
            <v>E</v>
          </cell>
          <cell r="D122" t="str">
            <v>code</v>
          </cell>
          <cell r="E122" t="str">
            <v>E36</v>
          </cell>
          <cell r="F122" t="str">
            <v>E36</v>
          </cell>
          <cell r="G122">
            <v>3</v>
          </cell>
        </row>
        <row r="123">
          <cell r="A123" t="str">
            <v>E|Fläche [Mio km2]</v>
          </cell>
          <cell r="B123" t="str">
            <v>Q1002z001</v>
          </cell>
          <cell r="C123" t="str">
            <v>E</v>
          </cell>
          <cell r="D123" t="str">
            <v>D</v>
          </cell>
          <cell r="E123" t="str">
            <v>Fläche [Mio km2]</v>
          </cell>
          <cell r="F123" t="str">
            <v>E36</v>
          </cell>
          <cell r="G123">
            <v>3</v>
          </cell>
        </row>
        <row r="124">
          <cell r="A124" t="str">
            <v>E|Animals</v>
          </cell>
          <cell r="B124" t="str">
            <v>Q1002z001</v>
          </cell>
          <cell r="C124" t="str">
            <v>E</v>
          </cell>
          <cell r="D124" t="str">
            <v>name</v>
          </cell>
          <cell r="E124" t="str">
            <v>Animals</v>
          </cell>
          <cell r="F124" t="str">
            <v>E4</v>
          </cell>
          <cell r="G124">
            <v>2</v>
          </cell>
        </row>
        <row r="125">
          <cell r="A125" t="str">
            <v>E|E4</v>
          </cell>
          <cell r="B125" t="str">
            <v>Q1002z001</v>
          </cell>
          <cell r="C125" t="str">
            <v>E</v>
          </cell>
          <cell r="D125" t="str">
            <v>code</v>
          </cell>
          <cell r="E125" t="str">
            <v>E4</v>
          </cell>
          <cell r="F125" t="str">
            <v>E4</v>
          </cell>
          <cell r="G125">
            <v>2</v>
          </cell>
        </row>
        <row r="126">
          <cell r="A126" t="str">
            <v>E|Tierbestand</v>
          </cell>
          <cell r="B126" t="str">
            <v>Q1002z001</v>
          </cell>
          <cell r="C126" t="str">
            <v>E</v>
          </cell>
          <cell r="D126" t="str">
            <v>D</v>
          </cell>
          <cell r="E126" t="str">
            <v>Tierbestand</v>
          </cell>
          <cell r="F126" t="str">
            <v>E4</v>
          </cell>
          <cell r="G126">
            <v>2</v>
          </cell>
        </row>
        <row r="127">
          <cell r="A127" t="str">
            <v>E|Animals [heads]</v>
          </cell>
          <cell r="B127" t="str">
            <v>Q1003</v>
          </cell>
          <cell r="C127" t="str">
            <v>E</v>
          </cell>
          <cell r="D127" t="str">
            <v>name</v>
          </cell>
          <cell r="E127" t="str">
            <v>Animals [heads]</v>
          </cell>
          <cell r="F127" t="str">
            <v>E41</v>
          </cell>
          <cell r="G127">
            <v>3</v>
          </cell>
        </row>
        <row r="128">
          <cell r="A128" t="str">
            <v>E|E41</v>
          </cell>
          <cell r="B128" t="str">
            <v>Q1002z001</v>
          </cell>
          <cell r="C128" t="str">
            <v>E</v>
          </cell>
          <cell r="D128" t="str">
            <v>code</v>
          </cell>
          <cell r="E128" t="str">
            <v>E41</v>
          </cell>
          <cell r="F128" t="str">
            <v>E41</v>
          </cell>
          <cell r="G128">
            <v>3</v>
          </cell>
        </row>
        <row r="129">
          <cell r="A129" t="str">
            <v>E|Head</v>
          </cell>
          <cell r="B129" t="str">
            <v>Q1002z001</v>
          </cell>
          <cell r="C129" t="str">
            <v>E</v>
          </cell>
          <cell r="D129" t="str">
            <v>name</v>
          </cell>
          <cell r="E129" t="str">
            <v>Head</v>
          </cell>
          <cell r="F129" t="str">
            <v>E41</v>
          </cell>
          <cell r="G129">
            <v>3</v>
          </cell>
        </row>
        <row r="130">
          <cell r="A130" t="str">
            <v>E|Tiere</v>
          </cell>
          <cell r="B130" t="str">
            <v>Q1002z001</v>
          </cell>
          <cell r="C130" t="str">
            <v>E</v>
          </cell>
          <cell r="D130" t="str">
            <v>D</v>
          </cell>
          <cell r="E130" t="str">
            <v>Tiere</v>
          </cell>
          <cell r="F130" t="str">
            <v>E41</v>
          </cell>
          <cell r="G130">
            <v>3</v>
          </cell>
        </row>
        <row r="131">
          <cell r="A131" t="str">
            <v>E|Animals [Families]</v>
          </cell>
          <cell r="B131" t="str">
            <v>Q1002z001</v>
          </cell>
          <cell r="C131" t="str">
            <v>E</v>
          </cell>
          <cell r="D131" t="str">
            <v>name</v>
          </cell>
          <cell r="E131" t="str">
            <v>Animals [Families]</v>
          </cell>
          <cell r="F131" t="str">
            <v>E42</v>
          </cell>
          <cell r="G131">
            <v>3</v>
          </cell>
        </row>
        <row r="132">
          <cell r="A132" t="str">
            <v>E|Beehives [no.]</v>
          </cell>
          <cell r="B132" t="str">
            <v>Q1003</v>
          </cell>
          <cell r="C132" t="str">
            <v>E</v>
          </cell>
          <cell r="D132" t="str">
            <v>name</v>
          </cell>
          <cell r="E132" t="str">
            <v>Beehives [no.]</v>
          </cell>
          <cell r="F132" t="str">
            <v>E42</v>
          </cell>
          <cell r="G132">
            <v>3</v>
          </cell>
        </row>
        <row r="133">
          <cell r="A133" t="str">
            <v>E|E42</v>
          </cell>
          <cell r="B133" t="str">
            <v>Q1002z001</v>
          </cell>
          <cell r="C133" t="str">
            <v>E</v>
          </cell>
          <cell r="D133" t="str">
            <v>code</v>
          </cell>
          <cell r="E133" t="str">
            <v>E42</v>
          </cell>
          <cell r="F133" t="str">
            <v>E42</v>
          </cell>
          <cell r="G133">
            <v>3</v>
          </cell>
        </row>
        <row r="134">
          <cell r="A134" t="str">
            <v>E|Families</v>
          </cell>
          <cell r="B134" t="str">
            <v>Q1002z001</v>
          </cell>
          <cell r="C134" t="str">
            <v>E</v>
          </cell>
          <cell r="D134" t="str">
            <v>name</v>
          </cell>
          <cell r="E134" t="str">
            <v>Families</v>
          </cell>
          <cell r="F134" t="str">
            <v>E42</v>
          </cell>
          <cell r="G134">
            <v>3</v>
          </cell>
        </row>
        <row r="135">
          <cell r="A135" t="str">
            <v>E|Völker</v>
          </cell>
          <cell r="B135" t="str">
            <v>Q1002z001</v>
          </cell>
          <cell r="C135" t="str">
            <v>E</v>
          </cell>
          <cell r="D135" t="str">
            <v>D</v>
          </cell>
          <cell r="E135" t="str">
            <v>Völker</v>
          </cell>
          <cell r="F135" t="str">
            <v>E42</v>
          </cell>
          <cell r="G135">
            <v>3</v>
          </cell>
        </row>
        <row r="136">
          <cell r="A136" t="str">
            <v>E|Animals [GVE]</v>
          </cell>
          <cell r="B136" t="str">
            <v>Q1002z001</v>
          </cell>
          <cell r="C136" t="str">
            <v>E</v>
          </cell>
          <cell r="D136" t="str">
            <v>name</v>
          </cell>
          <cell r="E136" t="str">
            <v>Animals [GVE]</v>
          </cell>
          <cell r="F136" t="str">
            <v>E43</v>
          </cell>
          <cell r="G136">
            <v>3</v>
          </cell>
        </row>
        <row r="137">
          <cell r="A137" t="str">
            <v>E|E43</v>
          </cell>
          <cell r="B137" t="str">
            <v>Q1002z001</v>
          </cell>
          <cell r="C137" t="str">
            <v>E</v>
          </cell>
          <cell r="D137" t="str">
            <v>code</v>
          </cell>
          <cell r="E137" t="str">
            <v>E43</v>
          </cell>
          <cell r="F137" t="str">
            <v>E43</v>
          </cell>
          <cell r="G137">
            <v>3</v>
          </cell>
        </row>
        <row r="138">
          <cell r="A138" t="str">
            <v>E|GVE</v>
          </cell>
          <cell r="B138" t="str">
            <v>Q1002z001</v>
          </cell>
          <cell r="C138" t="str">
            <v>E</v>
          </cell>
          <cell r="D138" t="str">
            <v>name</v>
          </cell>
          <cell r="E138" t="str">
            <v>GVE</v>
          </cell>
          <cell r="F138" t="str">
            <v>E43</v>
          </cell>
          <cell r="G138">
            <v>3</v>
          </cell>
        </row>
        <row r="139">
          <cell r="A139" t="str">
            <v>E|1000 Head</v>
          </cell>
          <cell r="B139" t="str">
            <v>Q1002z001</v>
          </cell>
          <cell r="C139" t="str">
            <v>E</v>
          </cell>
          <cell r="D139" t="str">
            <v>name</v>
          </cell>
          <cell r="E139" t="str">
            <v>1000 Head</v>
          </cell>
          <cell r="F139" t="str">
            <v>E44</v>
          </cell>
          <cell r="G139">
            <v>3</v>
          </cell>
        </row>
        <row r="140">
          <cell r="A140" t="str">
            <v>E|1000 Tiere</v>
          </cell>
          <cell r="B140" t="str">
            <v>Q1002z001</v>
          </cell>
          <cell r="C140" t="str">
            <v>E</v>
          </cell>
          <cell r="D140" t="str">
            <v>D</v>
          </cell>
          <cell r="E140" t="str">
            <v>1000 Tiere</v>
          </cell>
          <cell r="F140" t="str">
            <v>E44</v>
          </cell>
          <cell r="G140">
            <v>3</v>
          </cell>
        </row>
        <row r="141">
          <cell r="A141" t="str">
            <v>E|Animals [1000 Heads]</v>
          </cell>
          <cell r="B141" t="str">
            <v>Q1002z001</v>
          </cell>
          <cell r="C141" t="str">
            <v>E</v>
          </cell>
          <cell r="D141" t="str">
            <v>name</v>
          </cell>
          <cell r="E141" t="str">
            <v>Animals [1000 Heads]</v>
          </cell>
          <cell r="F141" t="str">
            <v>E44</v>
          </cell>
          <cell r="G141">
            <v>3</v>
          </cell>
        </row>
        <row r="142">
          <cell r="A142" t="str">
            <v>E|E44</v>
          </cell>
          <cell r="B142" t="str">
            <v>Q1002z001</v>
          </cell>
          <cell r="C142" t="str">
            <v>E</v>
          </cell>
          <cell r="D142" t="str">
            <v>code</v>
          </cell>
          <cell r="E142" t="str">
            <v>E44</v>
          </cell>
          <cell r="F142" t="str">
            <v>E44</v>
          </cell>
          <cell r="G142">
            <v>3</v>
          </cell>
        </row>
        <row r="143">
          <cell r="A143" t="str">
            <v>E|Animals [Mast places]</v>
          </cell>
          <cell r="B143" t="str">
            <v>Q1002z001</v>
          </cell>
          <cell r="C143" t="str">
            <v>E</v>
          </cell>
          <cell r="D143" t="str">
            <v>name</v>
          </cell>
          <cell r="E143" t="str">
            <v>Animals [Mast places]</v>
          </cell>
          <cell r="F143" t="str">
            <v>E45</v>
          </cell>
          <cell r="G143">
            <v>3</v>
          </cell>
        </row>
        <row r="144">
          <cell r="A144" t="str">
            <v>E|E45</v>
          </cell>
          <cell r="B144" t="str">
            <v>Q1002z001</v>
          </cell>
          <cell r="C144" t="str">
            <v>E</v>
          </cell>
          <cell r="D144" t="str">
            <v>code</v>
          </cell>
          <cell r="E144" t="str">
            <v>E45</v>
          </cell>
          <cell r="F144" t="str">
            <v>E45</v>
          </cell>
          <cell r="G144">
            <v>3</v>
          </cell>
        </row>
        <row r="145">
          <cell r="A145" t="str">
            <v>E|Mast places</v>
          </cell>
          <cell r="B145" t="str">
            <v>Q1002z001</v>
          </cell>
          <cell r="C145" t="str">
            <v>E</v>
          </cell>
          <cell r="D145" t="str">
            <v>name</v>
          </cell>
          <cell r="E145" t="str">
            <v>Mast places</v>
          </cell>
          <cell r="F145" t="str">
            <v>E45</v>
          </cell>
          <cell r="G145">
            <v>3</v>
          </cell>
        </row>
        <row r="146">
          <cell r="A146" t="str">
            <v>E|Tierplätze</v>
          </cell>
          <cell r="B146" t="str">
            <v>Q1002z001</v>
          </cell>
          <cell r="C146" t="str">
            <v>E</v>
          </cell>
          <cell r="D146" t="str">
            <v>D</v>
          </cell>
          <cell r="E146" t="str">
            <v>Tierplätze</v>
          </cell>
          <cell r="F146" t="str">
            <v>E45</v>
          </cell>
          <cell r="G146">
            <v>3</v>
          </cell>
        </row>
        <row r="147">
          <cell r="A147" t="str">
            <v>E|Animals [Used mast places]</v>
          </cell>
          <cell r="B147" t="str">
            <v>Q1002z001</v>
          </cell>
          <cell r="C147" t="str">
            <v>E</v>
          </cell>
          <cell r="D147" t="str">
            <v>name</v>
          </cell>
          <cell r="E147" t="str">
            <v>Animals [Used mast places]</v>
          </cell>
          <cell r="F147" t="str">
            <v>E46</v>
          </cell>
          <cell r="G147">
            <v>3</v>
          </cell>
        </row>
        <row r="148">
          <cell r="A148" t="str">
            <v>E|belegte Tierplätze</v>
          </cell>
          <cell r="B148" t="str">
            <v>Q1002z001</v>
          </cell>
          <cell r="C148" t="str">
            <v>E</v>
          </cell>
          <cell r="D148" t="str">
            <v>D</v>
          </cell>
          <cell r="E148" t="str">
            <v>belegte Tierplätze</v>
          </cell>
          <cell r="F148" t="str">
            <v>E46</v>
          </cell>
          <cell r="G148">
            <v>3</v>
          </cell>
        </row>
        <row r="149">
          <cell r="A149" t="str">
            <v>E|E46</v>
          </cell>
          <cell r="B149" t="str">
            <v>Q1002z001</v>
          </cell>
          <cell r="C149" t="str">
            <v>E</v>
          </cell>
          <cell r="D149" t="str">
            <v>code</v>
          </cell>
          <cell r="E149" t="str">
            <v>E46</v>
          </cell>
          <cell r="F149" t="str">
            <v>E46</v>
          </cell>
          <cell r="G149">
            <v>3</v>
          </cell>
        </row>
        <row r="150">
          <cell r="A150" t="str">
            <v>E|Used mast places</v>
          </cell>
          <cell r="B150" t="str">
            <v>Q1002z001</v>
          </cell>
          <cell r="C150" t="str">
            <v>E</v>
          </cell>
          <cell r="D150" t="str">
            <v>name</v>
          </cell>
          <cell r="E150" t="str">
            <v>Used mast places</v>
          </cell>
          <cell r="F150" t="str">
            <v>E46</v>
          </cell>
          <cell r="G150">
            <v>3</v>
          </cell>
        </row>
        <row r="151">
          <cell r="A151" t="str">
            <v>E|Animals, slaughtered [no]</v>
          </cell>
          <cell r="B151" t="str">
            <v>Q1002z001</v>
          </cell>
          <cell r="C151" t="str">
            <v>E</v>
          </cell>
          <cell r="D151" t="str">
            <v>E</v>
          </cell>
          <cell r="E151" t="str">
            <v>Animals, slaughtered [no]</v>
          </cell>
          <cell r="F151" t="str">
            <v>E47</v>
          </cell>
          <cell r="G151">
            <v>3</v>
          </cell>
        </row>
        <row r="152">
          <cell r="A152" t="str">
            <v>E|E47</v>
          </cell>
          <cell r="B152" t="str">
            <v>Q1002z001</v>
          </cell>
          <cell r="C152" t="str">
            <v>E</v>
          </cell>
          <cell r="D152" t="str">
            <v>code</v>
          </cell>
          <cell r="E152" t="str">
            <v>E47</v>
          </cell>
          <cell r="F152" t="str">
            <v>E47</v>
          </cell>
          <cell r="G152">
            <v>3</v>
          </cell>
        </row>
        <row r="153">
          <cell r="A153" t="str">
            <v>E|Animals, slaughtered [no]</v>
          </cell>
          <cell r="B153" t="str">
            <v>Q1002z001</v>
          </cell>
          <cell r="C153" t="str">
            <v>E</v>
          </cell>
          <cell r="D153" t="str">
            <v>name</v>
          </cell>
          <cell r="E153" t="str">
            <v>Animals, slaughtered [no]</v>
          </cell>
          <cell r="F153" t="str">
            <v>E47</v>
          </cell>
          <cell r="G153">
            <v>3</v>
          </cell>
        </row>
        <row r="154">
          <cell r="A154" t="str">
            <v>E|Anzahl</v>
          </cell>
          <cell r="B154" t="str">
            <v>Q1002z001</v>
          </cell>
          <cell r="C154" t="str">
            <v>E</v>
          </cell>
          <cell r="D154" t="str">
            <v>name</v>
          </cell>
          <cell r="E154" t="str">
            <v>Anzahl</v>
          </cell>
          <cell r="F154" t="str">
            <v>E5</v>
          </cell>
          <cell r="G154">
            <v>2</v>
          </cell>
        </row>
        <row r="155">
          <cell r="A155" t="str">
            <v>E|E5</v>
          </cell>
          <cell r="B155" t="str">
            <v>Q1002z001</v>
          </cell>
          <cell r="C155" t="str">
            <v>E</v>
          </cell>
          <cell r="D155" t="str">
            <v>code</v>
          </cell>
          <cell r="E155" t="str">
            <v>E5</v>
          </cell>
          <cell r="F155" t="str">
            <v>E5</v>
          </cell>
          <cell r="G155">
            <v>2</v>
          </cell>
        </row>
        <row r="156">
          <cell r="A156" t="str">
            <v>E|E51</v>
          </cell>
          <cell r="B156" t="str">
            <v>Q1002z001</v>
          </cell>
          <cell r="C156" t="str">
            <v>E</v>
          </cell>
          <cell r="D156" t="str">
            <v>code</v>
          </cell>
          <cell r="E156" t="str">
            <v>E51</v>
          </cell>
          <cell r="F156" t="str">
            <v>E51</v>
          </cell>
          <cell r="G156">
            <v>3</v>
          </cell>
        </row>
        <row r="157">
          <cell r="A157" t="str">
            <v>E|Mio pieces</v>
          </cell>
          <cell r="B157" t="str">
            <v>Q1002z001</v>
          </cell>
          <cell r="C157" t="str">
            <v>E</v>
          </cell>
          <cell r="D157" t="str">
            <v>name</v>
          </cell>
          <cell r="E157" t="str">
            <v>Mio pieces</v>
          </cell>
          <cell r="F157" t="str">
            <v>E51</v>
          </cell>
          <cell r="G157">
            <v>3</v>
          </cell>
        </row>
        <row r="158">
          <cell r="A158" t="str">
            <v>E|Mio Stück</v>
          </cell>
          <cell r="B158" t="str">
            <v>Q1002z001</v>
          </cell>
          <cell r="C158" t="str">
            <v>E</v>
          </cell>
          <cell r="D158" t="str">
            <v>D</v>
          </cell>
          <cell r="E158" t="str">
            <v>Mio Stück</v>
          </cell>
          <cell r="F158" t="str">
            <v>E51</v>
          </cell>
          <cell r="G158">
            <v>3</v>
          </cell>
        </row>
        <row r="159">
          <cell r="A159" t="str">
            <v>E|Mio. pieces</v>
          </cell>
          <cell r="B159" t="str">
            <v>Q1002z001</v>
          </cell>
          <cell r="C159" t="str">
            <v>E</v>
          </cell>
          <cell r="D159" t="str">
            <v>E</v>
          </cell>
          <cell r="E159" t="str">
            <v>Mio. pieces</v>
          </cell>
          <cell r="F159" t="str">
            <v>E51</v>
          </cell>
          <cell r="G159">
            <v>3</v>
          </cell>
        </row>
        <row r="160">
          <cell r="A160" t="str">
            <v>E|Anzahl nach Typ</v>
          </cell>
          <cell r="B160" t="str">
            <v>Q1002z001</v>
          </cell>
          <cell r="C160" t="str">
            <v>E</v>
          </cell>
          <cell r="D160" t="str">
            <v>name</v>
          </cell>
          <cell r="E160" t="str">
            <v>Anzahl nach Typ</v>
          </cell>
          <cell r="F160" t="str">
            <v>E6</v>
          </cell>
          <cell r="G160">
            <v>2</v>
          </cell>
        </row>
        <row r="161">
          <cell r="A161" t="str">
            <v>E|E6</v>
          </cell>
          <cell r="B161" t="str">
            <v>Q1002z001</v>
          </cell>
          <cell r="C161" t="str">
            <v>E</v>
          </cell>
          <cell r="D161" t="str">
            <v>code</v>
          </cell>
          <cell r="E161" t="str">
            <v>E6</v>
          </cell>
          <cell r="F161" t="str">
            <v>E6</v>
          </cell>
          <cell r="G161">
            <v>2</v>
          </cell>
        </row>
        <row r="162">
          <cell r="A162" t="str">
            <v>E|Betriebe</v>
          </cell>
          <cell r="B162" t="str">
            <v>Q1002z001</v>
          </cell>
          <cell r="C162" t="str">
            <v>E</v>
          </cell>
          <cell r="D162" t="str">
            <v>D</v>
          </cell>
          <cell r="E162" t="str">
            <v>Betriebe</v>
          </cell>
          <cell r="F162" t="str">
            <v>E61</v>
          </cell>
          <cell r="G162">
            <v>3</v>
          </cell>
        </row>
        <row r="163">
          <cell r="A163" t="str">
            <v>E|E61</v>
          </cell>
          <cell r="B163" t="str">
            <v>Q1002z001</v>
          </cell>
          <cell r="C163" t="str">
            <v>E</v>
          </cell>
          <cell r="D163" t="str">
            <v>code</v>
          </cell>
          <cell r="E163" t="str">
            <v>E61</v>
          </cell>
          <cell r="F163" t="str">
            <v>E61</v>
          </cell>
          <cell r="G163">
            <v>3</v>
          </cell>
        </row>
        <row r="164">
          <cell r="A164" t="str">
            <v>E|Farms</v>
          </cell>
          <cell r="B164" t="str">
            <v>Q1002z001</v>
          </cell>
          <cell r="C164" t="str">
            <v>E</v>
          </cell>
          <cell r="D164" t="str">
            <v>name</v>
          </cell>
          <cell r="E164" t="str">
            <v>Farms</v>
          </cell>
          <cell r="F164" t="str">
            <v>E61</v>
          </cell>
          <cell r="G164">
            <v>3</v>
          </cell>
        </row>
        <row r="165">
          <cell r="A165" t="str">
            <v>E|Operators, producers</v>
          </cell>
          <cell r="B165" t="str">
            <v>Q1003z001</v>
          </cell>
          <cell r="C165" t="str">
            <v>E</v>
          </cell>
          <cell r="D165" t="str">
            <v>name</v>
          </cell>
          <cell r="E165" t="str">
            <v>Operators, producers</v>
          </cell>
          <cell r="F165" t="str">
            <v>E61</v>
          </cell>
          <cell r="G165">
            <v>3</v>
          </cell>
        </row>
        <row r="166">
          <cell r="A166" t="str">
            <v>E|1000 Betriebe</v>
          </cell>
          <cell r="B166" t="str">
            <v>Q1002z001</v>
          </cell>
          <cell r="C166" t="str">
            <v>E</v>
          </cell>
          <cell r="D166" t="str">
            <v>D</v>
          </cell>
          <cell r="E166" t="str">
            <v>1000 Betriebe</v>
          </cell>
          <cell r="F166" t="str">
            <v>E62</v>
          </cell>
          <cell r="G166">
            <v>3</v>
          </cell>
        </row>
        <row r="167">
          <cell r="A167" t="str">
            <v>E|1000 Farms</v>
          </cell>
          <cell r="B167" t="str">
            <v>Q1002z001</v>
          </cell>
          <cell r="C167" t="str">
            <v>E</v>
          </cell>
          <cell r="D167" t="str">
            <v>name</v>
          </cell>
          <cell r="E167" t="str">
            <v>1000 Farms</v>
          </cell>
          <cell r="F167" t="str">
            <v>E62</v>
          </cell>
          <cell r="G167">
            <v>3</v>
          </cell>
        </row>
        <row r="168">
          <cell r="A168" t="str">
            <v>E|E62</v>
          </cell>
          <cell r="B168" t="str">
            <v>Q1002z001</v>
          </cell>
          <cell r="C168" t="str">
            <v>E</v>
          </cell>
          <cell r="D168" t="str">
            <v>code</v>
          </cell>
          <cell r="E168" t="str">
            <v>E62</v>
          </cell>
          <cell r="F168" t="str">
            <v>E62</v>
          </cell>
          <cell r="G168">
            <v>3</v>
          </cell>
        </row>
        <row r="169">
          <cell r="A169" t="str">
            <v>E|E7</v>
          </cell>
          <cell r="B169" t="str">
            <v>Q1002z001</v>
          </cell>
          <cell r="C169" t="str">
            <v>E</v>
          </cell>
          <cell r="D169" t="str">
            <v>code</v>
          </cell>
          <cell r="E169" t="str">
            <v>E7</v>
          </cell>
          <cell r="F169" t="str">
            <v>E7</v>
          </cell>
          <cell r="G169">
            <v>2</v>
          </cell>
        </row>
        <row r="170">
          <cell r="A170" t="str">
            <v>E|Turnover</v>
          </cell>
          <cell r="B170" t="str">
            <v>Q1002z001</v>
          </cell>
          <cell r="C170" t="str">
            <v>E</v>
          </cell>
          <cell r="D170" t="str">
            <v>name</v>
          </cell>
          <cell r="E170" t="str">
            <v>Turnover</v>
          </cell>
          <cell r="F170" t="str">
            <v>E7</v>
          </cell>
          <cell r="G170">
            <v>2</v>
          </cell>
        </row>
        <row r="171">
          <cell r="A171" t="str">
            <v>E|Umsatz</v>
          </cell>
          <cell r="B171" t="str">
            <v>Q1002z001</v>
          </cell>
          <cell r="C171" t="str">
            <v>E</v>
          </cell>
          <cell r="D171" t="str">
            <v>D</v>
          </cell>
          <cell r="E171" t="str">
            <v>Umsatz</v>
          </cell>
          <cell r="F171" t="str">
            <v>E7</v>
          </cell>
          <cell r="G171">
            <v>2</v>
          </cell>
        </row>
        <row r="172">
          <cell r="A172" t="str">
            <v>E|E71</v>
          </cell>
          <cell r="B172" t="str">
            <v>Q1002z001</v>
          </cell>
          <cell r="C172" t="str">
            <v>E</v>
          </cell>
          <cell r="D172" t="str">
            <v>code</v>
          </cell>
          <cell r="E172" t="str">
            <v>E71</v>
          </cell>
          <cell r="F172" t="str">
            <v>E71</v>
          </cell>
          <cell r="G172">
            <v>3</v>
          </cell>
        </row>
        <row r="173">
          <cell r="A173" t="str">
            <v>E|Sales [LOC]</v>
          </cell>
          <cell r="B173" t="str">
            <v>Q1002z001</v>
          </cell>
          <cell r="C173" t="str">
            <v>E</v>
          </cell>
          <cell r="D173" t="str">
            <v>name</v>
          </cell>
          <cell r="E173" t="str">
            <v>Sales [LOC]</v>
          </cell>
          <cell r="F173" t="str">
            <v>E71</v>
          </cell>
          <cell r="G173">
            <v>3</v>
          </cell>
        </row>
        <row r="174">
          <cell r="A174" t="str">
            <v>E|Turnover [LOC]</v>
          </cell>
          <cell r="B174" t="str">
            <v>Q1002z001</v>
          </cell>
          <cell r="C174" t="str">
            <v>E</v>
          </cell>
          <cell r="D174" t="str">
            <v>E</v>
          </cell>
          <cell r="E174" t="str">
            <v>Turnover [LOC]</v>
          </cell>
          <cell r="F174" t="str">
            <v>E71</v>
          </cell>
          <cell r="G174">
            <v>3</v>
          </cell>
        </row>
        <row r="175">
          <cell r="A175" t="str">
            <v>E|Umsatz [LOC]</v>
          </cell>
          <cell r="B175" t="str">
            <v>Q1002z001</v>
          </cell>
          <cell r="C175" t="str">
            <v>E</v>
          </cell>
          <cell r="D175" t="str">
            <v>D</v>
          </cell>
          <cell r="E175" t="str">
            <v>Umsatz [LOC]</v>
          </cell>
          <cell r="F175" t="str">
            <v>E71</v>
          </cell>
          <cell r="G175">
            <v>3</v>
          </cell>
        </row>
        <row r="176">
          <cell r="A176" t="str">
            <v>E|E713</v>
          </cell>
          <cell r="B176" t="str">
            <v>Q1002z001</v>
          </cell>
          <cell r="C176" t="str">
            <v>E</v>
          </cell>
          <cell r="D176" t="str">
            <v>code</v>
          </cell>
          <cell r="E176" t="str">
            <v>E713</v>
          </cell>
          <cell r="F176" t="str">
            <v>E713</v>
          </cell>
          <cell r="G176">
            <v>4</v>
          </cell>
        </row>
        <row r="177">
          <cell r="A177" t="str">
            <v>E|Sales [1000 LOC]</v>
          </cell>
          <cell r="B177" t="str">
            <v>Q1002z001</v>
          </cell>
          <cell r="C177" t="str">
            <v>E</v>
          </cell>
          <cell r="D177" t="str">
            <v>name</v>
          </cell>
          <cell r="E177" t="str">
            <v>Sales [1000 LOC]</v>
          </cell>
          <cell r="F177" t="str">
            <v>E713</v>
          </cell>
          <cell r="G177">
            <v>4</v>
          </cell>
        </row>
        <row r="178">
          <cell r="A178" t="str">
            <v>E|Turnover [1000 LOC]</v>
          </cell>
          <cell r="B178" t="str">
            <v>Q1002z001</v>
          </cell>
          <cell r="C178" t="str">
            <v>E</v>
          </cell>
          <cell r="D178" t="str">
            <v>E</v>
          </cell>
          <cell r="E178" t="str">
            <v>Turnover [1000 LOC]</v>
          </cell>
          <cell r="F178" t="str">
            <v>E713</v>
          </cell>
          <cell r="G178">
            <v>4</v>
          </cell>
        </row>
        <row r="179">
          <cell r="A179" t="str">
            <v>E|Umsatz [1000 LOC]</v>
          </cell>
          <cell r="B179" t="str">
            <v>Q1002z001</v>
          </cell>
          <cell r="C179" t="str">
            <v>E</v>
          </cell>
          <cell r="D179" t="str">
            <v>D</v>
          </cell>
          <cell r="E179" t="str">
            <v>Umsatz [1000 LOC]</v>
          </cell>
          <cell r="F179" t="str">
            <v>E713</v>
          </cell>
          <cell r="G179">
            <v>4</v>
          </cell>
        </row>
        <row r="180">
          <cell r="A180" t="str">
            <v>E|E716</v>
          </cell>
          <cell r="B180" t="str">
            <v>Q1002z001</v>
          </cell>
          <cell r="C180" t="str">
            <v>E</v>
          </cell>
          <cell r="D180" t="str">
            <v>code</v>
          </cell>
          <cell r="E180" t="str">
            <v>E716</v>
          </cell>
          <cell r="F180" t="str">
            <v>E716</v>
          </cell>
          <cell r="G180">
            <v>4</v>
          </cell>
        </row>
        <row r="181">
          <cell r="A181" t="str">
            <v>E|Sales [Mio AUD]</v>
          </cell>
          <cell r="B181" t="str">
            <v>Q1003</v>
          </cell>
          <cell r="C181" t="str">
            <v>E</v>
          </cell>
          <cell r="D181" t="str">
            <v>name</v>
          </cell>
          <cell r="E181" t="str">
            <v>Sales [Mio AUD]</v>
          </cell>
          <cell r="F181" t="str">
            <v>E716</v>
          </cell>
          <cell r="G181">
            <v>4</v>
          </cell>
        </row>
        <row r="182">
          <cell r="A182" t="str">
            <v>E|Sales [Mio LOC]</v>
          </cell>
          <cell r="B182" t="str">
            <v>Q1002z001</v>
          </cell>
          <cell r="C182" t="str">
            <v>E</v>
          </cell>
          <cell r="D182" t="str">
            <v>name</v>
          </cell>
          <cell r="E182" t="str">
            <v>Sales [Mio LOC]</v>
          </cell>
          <cell r="F182" t="str">
            <v>E716</v>
          </cell>
          <cell r="G182">
            <v>4</v>
          </cell>
        </row>
        <row r="183">
          <cell r="A183" t="str">
            <v>E|Sales, total [Mio CAD]</v>
          </cell>
          <cell r="B183" t="str">
            <v>Q1003</v>
          </cell>
          <cell r="C183" t="str">
            <v>E</v>
          </cell>
          <cell r="D183" t="str">
            <v>name</v>
          </cell>
          <cell r="E183" t="str">
            <v>Sales, total [Mio CAD]</v>
          </cell>
          <cell r="F183" t="str">
            <v>E716</v>
          </cell>
          <cell r="G183">
            <v>4</v>
          </cell>
        </row>
        <row r="184">
          <cell r="A184" t="str">
            <v>E|Sales, total [Mio LOC]</v>
          </cell>
          <cell r="B184" t="str">
            <v>Q1003</v>
          </cell>
          <cell r="C184" t="str">
            <v>E</v>
          </cell>
          <cell r="D184" t="str">
            <v>name</v>
          </cell>
          <cell r="E184" t="str">
            <v>Sales, total [Mio LOC]</v>
          </cell>
          <cell r="F184" t="str">
            <v>E716</v>
          </cell>
          <cell r="G184">
            <v>4</v>
          </cell>
        </row>
        <row r="185">
          <cell r="A185" t="str">
            <v>E|Turnover [Mio LOC]</v>
          </cell>
          <cell r="B185" t="str">
            <v>Q1002z001</v>
          </cell>
          <cell r="C185" t="str">
            <v>E</v>
          </cell>
          <cell r="D185" t="str">
            <v>E</v>
          </cell>
          <cell r="E185" t="str">
            <v>Turnover [Mio LOC]</v>
          </cell>
          <cell r="F185" t="str">
            <v>E716</v>
          </cell>
          <cell r="G185">
            <v>4</v>
          </cell>
        </row>
        <row r="186">
          <cell r="A186" t="str">
            <v>E|Umsatz [Mio LOC]</v>
          </cell>
          <cell r="B186" t="str">
            <v>Q1002z001</v>
          </cell>
          <cell r="C186" t="str">
            <v>E</v>
          </cell>
          <cell r="D186" t="str">
            <v>D</v>
          </cell>
          <cell r="E186" t="str">
            <v>Umsatz [Mio LOC]</v>
          </cell>
          <cell r="F186" t="str">
            <v>E716</v>
          </cell>
          <cell r="G186">
            <v>4</v>
          </cell>
        </row>
        <row r="187">
          <cell r="A187" t="str">
            <v>E|E72</v>
          </cell>
          <cell r="B187" t="str">
            <v>Q1002z001</v>
          </cell>
          <cell r="C187" t="str">
            <v>E</v>
          </cell>
          <cell r="D187" t="str">
            <v>code</v>
          </cell>
          <cell r="E187" t="str">
            <v>E72</v>
          </cell>
          <cell r="F187" t="str">
            <v>E72</v>
          </cell>
          <cell r="G187">
            <v>3</v>
          </cell>
        </row>
        <row r="188">
          <cell r="A188" t="str">
            <v>E|Sales [€]</v>
          </cell>
          <cell r="B188" t="str">
            <v>Q1002z001</v>
          </cell>
          <cell r="C188" t="str">
            <v>E</v>
          </cell>
          <cell r="D188" t="str">
            <v>name</v>
          </cell>
          <cell r="E188" t="str">
            <v>Sales [€]</v>
          </cell>
          <cell r="F188" t="str">
            <v>E72</v>
          </cell>
          <cell r="G188">
            <v>3</v>
          </cell>
        </row>
        <row r="189">
          <cell r="A189" t="str">
            <v>E|Turnover [€]</v>
          </cell>
          <cell r="B189" t="str">
            <v>Q1002z001</v>
          </cell>
          <cell r="C189" t="str">
            <v>E</v>
          </cell>
          <cell r="D189" t="str">
            <v>E</v>
          </cell>
          <cell r="E189" t="str">
            <v>Turnover [€]</v>
          </cell>
          <cell r="F189" t="str">
            <v>E72</v>
          </cell>
          <cell r="G189">
            <v>3</v>
          </cell>
        </row>
        <row r="190">
          <cell r="A190" t="str">
            <v>E|Umsatz [€]</v>
          </cell>
          <cell r="B190" t="str">
            <v>Q1002z001</v>
          </cell>
          <cell r="C190" t="str">
            <v>E</v>
          </cell>
          <cell r="D190" t="str">
            <v>D</v>
          </cell>
          <cell r="E190" t="str">
            <v>Umsatz [€]</v>
          </cell>
          <cell r="F190" t="str">
            <v>E72</v>
          </cell>
          <cell r="G190">
            <v>3</v>
          </cell>
        </row>
        <row r="191">
          <cell r="A191" t="str">
            <v>E|E723</v>
          </cell>
          <cell r="B191" t="str">
            <v>Q1002z001</v>
          </cell>
          <cell r="C191" t="str">
            <v>E</v>
          </cell>
          <cell r="D191" t="str">
            <v>code</v>
          </cell>
          <cell r="E191" t="str">
            <v>E723</v>
          </cell>
          <cell r="F191" t="str">
            <v>E723</v>
          </cell>
          <cell r="G191">
            <v>4</v>
          </cell>
        </row>
        <row r="192">
          <cell r="A192" t="str">
            <v>E|Sales [1000 Euro]</v>
          </cell>
          <cell r="B192" t="str">
            <v>Q1002z001</v>
          </cell>
          <cell r="C192" t="str">
            <v>E</v>
          </cell>
          <cell r="D192" t="str">
            <v>name</v>
          </cell>
          <cell r="E192" t="str">
            <v>Sales [1000 Euro]</v>
          </cell>
          <cell r="F192" t="str">
            <v>E723</v>
          </cell>
          <cell r="G192">
            <v>4</v>
          </cell>
        </row>
        <row r="193">
          <cell r="A193" t="str">
            <v>E|Turnover [1000 Euro]</v>
          </cell>
          <cell r="B193" t="str">
            <v>Q1002z001</v>
          </cell>
          <cell r="C193" t="str">
            <v>E</v>
          </cell>
          <cell r="D193" t="str">
            <v>E</v>
          </cell>
          <cell r="E193" t="str">
            <v>Turnover [1000 Euro]</v>
          </cell>
          <cell r="F193" t="str">
            <v>E723</v>
          </cell>
          <cell r="G193">
            <v>4</v>
          </cell>
        </row>
        <row r="194">
          <cell r="A194" t="str">
            <v>E|Umsatz [1000 Euro]</v>
          </cell>
          <cell r="B194" t="str">
            <v>Q1002z001</v>
          </cell>
          <cell r="C194" t="str">
            <v>E</v>
          </cell>
          <cell r="D194" t="str">
            <v>D</v>
          </cell>
          <cell r="E194" t="str">
            <v>Umsatz [1000 Euro]</v>
          </cell>
          <cell r="F194" t="str">
            <v>E723</v>
          </cell>
          <cell r="G194">
            <v>4</v>
          </cell>
        </row>
        <row r="195">
          <cell r="A195" t="str">
            <v>E|E726</v>
          </cell>
          <cell r="B195" t="str">
            <v>Q1002z001</v>
          </cell>
          <cell r="C195" t="str">
            <v>E</v>
          </cell>
          <cell r="D195" t="str">
            <v>code</v>
          </cell>
          <cell r="E195" t="str">
            <v>E726</v>
          </cell>
          <cell r="F195" t="str">
            <v>E726</v>
          </cell>
          <cell r="G195">
            <v>4</v>
          </cell>
        </row>
        <row r="196">
          <cell r="A196" t="str">
            <v>E|Sales [Mio €]</v>
          </cell>
          <cell r="B196" t="str">
            <v>Q1002z001</v>
          </cell>
          <cell r="C196" t="str">
            <v>E</v>
          </cell>
          <cell r="D196" t="str">
            <v>name</v>
          </cell>
          <cell r="E196" t="str">
            <v>Sales [Mio €]</v>
          </cell>
          <cell r="F196" t="str">
            <v>E726</v>
          </cell>
          <cell r="G196">
            <v>4</v>
          </cell>
        </row>
        <row r="197">
          <cell r="A197" t="str">
            <v>E|Sales by channel [Mio €]</v>
          </cell>
          <cell r="B197" t="str">
            <v>Q1003</v>
          </cell>
          <cell r="C197" t="str">
            <v>E</v>
          </cell>
          <cell r="D197" t="str">
            <v>name</v>
          </cell>
          <cell r="E197" t="str">
            <v>Sales by channel [Mio €]</v>
          </cell>
          <cell r="F197" t="str">
            <v>E726</v>
          </cell>
          <cell r="G197">
            <v>4</v>
          </cell>
        </row>
        <row r="198">
          <cell r="A198" t="str">
            <v>E|Sales, total [Mio €]</v>
          </cell>
          <cell r="B198" t="str">
            <v>Q1003</v>
          </cell>
          <cell r="C198" t="str">
            <v>E</v>
          </cell>
          <cell r="D198" t="str">
            <v>name</v>
          </cell>
          <cell r="E198" t="str">
            <v>Sales, total [Mio €]</v>
          </cell>
          <cell r="F198" t="str">
            <v>E726</v>
          </cell>
          <cell r="G198">
            <v>4</v>
          </cell>
        </row>
        <row r="199">
          <cell r="A199" t="str">
            <v>E|Turnover [Mio €]</v>
          </cell>
          <cell r="B199" t="str">
            <v>Q1002z001</v>
          </cell>
          <cell r="C199" t="str">
            <v>E</v>
          </cell>
          <cell r="D199" t="str">
            <v>E</v>
          </cell>
          <cell r="E199" t="str">
            <v>Turnover [Mio €]</v>
          </cell>
          <cell r="F199" t="str">
            <v>E726</v>
          </cell>
          <cell r="G199">
            <v>4</v>
          </cell>
        </row>
        <row r="200">
          <cell r="A200" t="str">
            <v>E|Umsatz [Mio €]</v>
          </cell>
          <cell r="B200" t="str">
            <v>Q1002z001</v>
          </cell>
          <cell r="C200" t="str">
            <v>E</v>
          </cell>
          <cell r="D200" t="str">
            <v>D</v>
          </cell>
          <cell r="E200" t="str">
            <v>Umsatz [Mio €]</v>
          </cell>
          <cell r="F200" t="str">
            <v>E726</v>
          </cell>
          <cell r="G200">
            <v>4</v>
          </cell>
        </row>
        <row r="201">
          <cell r="A201" t="str">
            <v>E|E736</v>
          </cell>
          <cell r="B201" t="str">
            <v>Q1003z001</v>
          </cell>
          <cell r="C201" t="str">
            <v>E</v>
          </cell>
          <cell r="D201" t="str">
            <v>code</v>
          </cell>
          <cell r="E201" t="str">
            <v>E736</v>
          </cell>
          <cell r="F201" t="str">
            <v>E736</v>
          </cell>
          <cell r="G201">
            <v>4</v>
          </cell>
        </row>
        <row r="202">
          <cell r="A202" t="str">
            <v>E|Sales [Mio CHF]</v>
          </cell>
          <cell r="B202" t="str">
            <v>Q1003z001</v>
          </cell>
          <cell r="C202" t="str">
            <v>E</v>
          </cell>
          <cell r="D202" t="str">
            <v>name</v>
          </cell>
          <cell r="E202" t="str">
            <v>Sales [Mio CHF]</v>
          </cell>
          <cell r="F202" t="str">
            <v>E736</v>
          </cell>
          <cell r="G202">
            <v>4</v>
          </cell>
        </row>
        <row r="203">
          <cell r="A203" t="str">
            <v>E|Turnover [Mio CHF]</v>
          </cell>
          <cell r="B203" t="str">
            <v>Q1003z001</v>
          </cell>
          <cell r="C203" t="str">
            <v>E</v>
          </cell>
          <cell r="D203" t="str">
            <v>E</v>
          </cell>
          <cell r="E203" t="str">
            <v>Turnover [Mio CHF]</v>
          </cell>
          <cell r="F203" t="str">
            <v>E736</v>
          </cell>
          <cell r="G203">
            <v>4</v>
          </cell>
        </row>
        <row r="204">
          <cell r="A204" t="str">
            <v>E|Umsatz [Mio CHF]</v>
          </cell>
          <cell r="B204" t="str">
            <v>Q1003z001</v>
          </cell>
          <cell r="C204" t="str">
            <v>E</v>
          </cell>
          <cell r="D204" t="str">
            <v>D</v>
          </cell>
          <cell r="E204" t="str">
            <v>Umsatz [Mio CHF]</v>
          </cell>
          <cell r="F204" t="str">
            <v>E736</v>
          </cell>
          <cell r="G204">
            <v>4</v>
          </cell>
        </row>
        <row r="205">
          <cell r="A205" t="str">
            <v>E|E746</v>
          </cell>
          <cell r="B205" t="str">
            <v>Q1003z001</v>
          </cell>
          <cell r="C205" t="str">
            <v>E</v>
          </cell>
          <cell r="D205" t="str">
            <v>code</v>
          </cell>
          <cell r="E205" t="str">
            <v>E746</v>
          </cell>
          <cell r="F205" t="str">
            <v>E746</v>
          </cell>
          <cell r="G205">
            <v>4</v>
          </cell>
        </row>
        <row r="206">
          <cell r="A206" t="str">
            <v>E|Sales [Mio USD]</v>
          </cell>
          <cell r="B206" t="str">
            <v>Q1003z001</v>
          </cell>
          <cell r="C206" t="str">
            <v>E</v>
          </cell>
          <cell r="D206" t="str">
            <v>name</v>
          </cell>
          <cell r="E206" t="str">
            <v>Sales [Mio USD]</v>
          </cell>
          <cell r="F206" t="str">
            <v>E746</v>
          </cell>
          <cell r="G206">
            <v>4</v>
          </cell>
        </row>
        <row r="207">
          <cell r="A207" t="str">
            <v>E|Sales, total [Mio USD]</v>
          </cell>
          <cell r="B207" t="str">
            <v>Q1003</v>
          </cell>
          <cell r="C207" t="str">
            <v>E</v>
          </cell>
          <cell r="D207" t="str">
            <v>name</v>
          </cell>
          <cell r="E207" t="str">
            <v>Sales, total [Mio USD]</v>
          </cell>
          <cell r="F207" t="str">
            <v>E746</v>
          </cell>
          <cell r="G207">
            <v>4</v>
          </cell>
        </row>
        <row r="208">
          <cell r="A208" t="str">
            <v>E|Turnover [Mio USD]</v>
          </cell>
          <cell r="B208" t="str">
            <v>Q1003z001</v>
          </cell>
          <cell r="C208" t="str">
            <v>E</v>
          </cell>
          <cell r="D208" t="str">
            <v>E</v>
          </cell>
          <cell r="E208" t="str">
            <v>Turnover [Mio USD]</v>
          </cell>
          <cell r="F208" t="str">
            <v>E746</v>
          </cell>
          <cell r="G208">
            <v>4</v>
          </cell>
        </row>
        <row r="209">
          <cell r="A209" t="str">
            <v>E|Umsatz [Mio USD]</v>
          </cell>
          <cell r="B209" t="str">
            <v>Q1003z001</v>
          </cell>
          <cell r="C209" t="str">
            <v>E</v>
          </cell>
          <cell r="D209" t="str">
            <v>D</v>
          </cell>
          <cell r="E209" t="str">
            <v>Umsatz [Mio USD]</v>
          </cell>
          <cell r="F209" t="str">
            <v>E746</v>
          </cell>
          <cell r="G209">
            <v>4</v>
          </cell>
        </row>
        <row r="210">
          <cell r="A210" t="str">
            <v>E|E747</v>
          </cell>
          <cell r="B210" t="str">
            <v>Q1003z001</v>
          </cell>
          <cell r="C210" t="str">
            <v>E</v>
          </cell>
          <cell r="D210" t="str">
            <v>code</v>
          </cell>
          <cell r="E210" t="str">
            <v>E747</v>
          </cell>
          <cell r="F210" t="str">
            <v>E747</v>
          </cell>
          <cell r="G210">
            <v>4</v>
          </cell>
        </row>
        <row r="211">
          <cell r="A211" t="str">
            <v>E|Sales [LOC/person]</v>
          </cell>
          <cell r="B211" t="str">
            <v>Q1003</v>
          </cell>
          <cell r="C211" t="str">
            <v>E</v>
          </cell>
          <cell r="D211" t="str">
            <v>name</v>
          </cell>
          <cell r="E211" t="str">
            <v>Sales [LOC/person]</v>
          </cell>
          <cell r="F211" t="str">
            <v>E747</v>
          </cell>
          <cell r="G211">
            <v>4</v>
          </cell>
        </row>
        <row r="212">
          <cell r="A212" t="str">
            <v>E|Sales, total [LOC/person]</v>
          </cell>
          <cell r="B212" t="str">
            <v>Q1003</v>
          </cell>
          <cell r="C212" t="str">
            <v>E</v>
          </cell>
          <cell r="D212" t="str">
            <v>name</v>
          </cell>
          <cell r="E212" t="str">
            <v>Sales, total [LOC/person]</v>
          </cell>
          <cell r="F212" t="str">
            <v>E747</v>
          </cell>
          <cell r="G212">
            <v>4</v>
          </cell>
        </row>
        <row r="213">
          <cell r="A213" t="str">
            <v>E|Turnover [LOC/person]</v>
          </cell>
          <cell r="B213" t="str">
            <v>Q1003z001</v>
          </cell>
          <cell r="C213" t="str">
            <v>E</v>
          </cell>
          <cell r="D213" t="str">
            <v>name</v>
          </cell>
          <cell r="E213" t="str">
            <v>Turnover [LOC/person]</v>
          </cell>
          <cell r="F213" t="str">
            <v>E747</v>
          </cell>
          <cell r="G213">
            <v>4</v>
          </cell>
        </row>
        <row r="214">
          <cell r="A214" t="str">
            <v>E|Umsatz [LOC/person]</v>
          </cell>
          <cell r="B214" t="str">
            <v>Q1003z001</v>
          </cell>
          <cell r="C214" t="str">
            <v>E</v>
          </cell>
          <cell r="D214" t="str">
            <v>D</v>
          </cell>
          <cell r="E214" t="str">
            <v>Umsatz [LOC/person]</v>
          </cell>
          <cell r="F214" t="str">
            <v>E747</v>
          </cell>
          <cell r="G214">
            <v>4</v>
          </cell>
        </row>
        <row r="215">
          <cell r="A215" t="str">
            <v>E|E748</v>
          </cell>
          <cell r="B215" t="str">
            <v>Q1003z001</v>
          </cell>
          <cell r="C215" t="str">
            <v>E</v>
          </cell>
          <cell r="D215" t="str">
            <v>code</v>
          </cell>
          <cell r="E215" t="str">
            <v>E748</v>
          </cell>
          <cell r="F215" t="str">
            <v>E748</v>
          </cell>
          <cell r="G215">
            <v>4</v>
          </cell>
        </row>
        <row r="216">
          <cell r="A216" t="str">
            <v>E|Sales, total [€/person]</v>
          </cell>
          <cell r="B216" t="str">
            <v>Q1003</v>
          </cell>
          <cell r="C216" t="str">
            <v>E</v>
          </cell>
          <cell r="D216" t="str">
            <v>name</v>
          </cell>
          <cell r="E216" t="str">
            <v>Sales, total [€/person]</v>
          </cell>
          <cell r="F216" t="str">
            <v>E748</v>
          </cell>
          <cell r="G216">
            <v>4</v>
          </cell>
        </row>
        <row r="217">
          <cell r="A217" t="str">
            <v>E|Turnover [€/person]</v>
          </cell>
          <cell r="B217" t="str">
            <v>Q1003z001</v>
          </cell>
          <cell r="C217" t="str">
            <v>E</v>
          </cell>
          <cell r="D217" t="str">
            <v>name</v>
          </cell>
          <cell r="E217" t="str">
            <v>Turnover [€/person]</v>
          </cell>
          <cell r="F217" t="str">
            <v>E748</v>
          </cell>
          <cell r="G217">
            <v>4</v>
          </cell>
        </row>
        <row r="218">
          <cell r="A218" t="str">
            <v>E|Umsatz [€/person]</v>
          </cell>
          <cell r="B218" t="str">
            <v>Q1003z001</v>
          </cell>
          <cell r="C218" t="str">
            <v>E</v>
          </cell>
          <cell r="D218" t="str">
            <v>D</v>
          </cell>
          <cell r="E218" t="str">
            <v>Umsatz [€/person]</v>
          </cell>
          <cell r="F218" t="str">
            <v>E748</v>
          </cell>
          <cell r="G218">
            <v>4</v>
          </cell>
        </row>
        <row r="219">
          <cell r="A219" t="str">
            <v>E|E749</v>
          </cell>
          <cell r="B219" t="str">
            <v>Q1003z001</v>
          </cell>
          <cell r="C219" t="str">
            <v>E</v>
          </cell>
          <cell r="D219" t="str">
            <v>code</v>
          </cell>
          <cell r="E219" t="str">
            <v>E749</v>
          </cell>
          <cell r="F219" t="str">
            <v>E749</v>
          </cell>
          <cell r="G219">
            <v>4</v>
          </cell>
        </row>
        <row r="220">
          <cell r="A220" t="str">
            <v>E|Sales, total: Share [%]</v>
          </cell>
          <cell r="B220" t="str">
            <v>Q1003</v>
          </cell>
          <cell r="C220" t="str">
            <v>E</v>
          </cell>
          <cell r="D220" t="str">
            <v>name</v>
          </cell>
          <cell r="E220" t="str">
            <v>Sales, total: Share [%]</v>
          </cell>
          <cell r="F220" t="str">
            <v>E749</v>
          </cell>
          <cell r="G220">
            <v>4</v>
          </cell>
        </row>
        <row r="221">
          <cell r="A221" t="str">
            <v>E|Sales: Share [%]</v>
          </cell>
          <cell r="B221" t="str">
            <v>Q1003</v>
          </cell>
          <cell r="C221" t="str">
            <v>E</v>
          </cell>
          <cell r="D221" t="str">
            <v>name</v>
          </cell>
          <cell r="E221" t="str">
            <v>Sales: Share [%]</v>
          </cell>
          <cell r="F221" t="str">
            <v>E749</v>
          </cell>
          <cell r="G221">
            <v>4</v>
          </cell>
        </row>
        <row r="222">
          <cell r="A222" t="str">
            <v>E|Turnover [Share]</v>
          </cell>
          <cell r="B222" t="str">
            <v>Q1003z001</v>
          </cell>
          <cell r="C222" t="str">
            <v>E</v>
          </cell>
          <cell r="D222" t="str">
            <v>name</v>
          </cell>
          <cell r="E222" t="str">
            <v>Turnover [Share]</v>
          </cell>
          <cell r="F222" t="str">
            <v>E749</v>
          </cell>
          <cell r="G222">
            <v>4</v>
          </cell>
        </row>
        <row r="223">
          <cell r="A223" t="str">
            <v>E|Umsatz [Anteil]</v>
          </cell>
          <cell r="B223" t="str">
            <v>Q1003z001</v>
          </cell>
          <cell r="C223" t="str">
            <v>E</v>
          </cell>
          <cell r="D223" t="str">
            <v>D</v>
          </cell>
          <cell r="E223" t="str">
            <v>Umsatz [Anteil]</v>
          </cell>
          <cell r="F223" t="str">
            <v>E749</v>
          </cell>
          <cell r="G223">
            <v>4</v>
          </cell>
        </row>
        <row r="224">
          <cell r="A224" t="str">
            <v>E|Absatz</v>
          </cell>
          <cell r="B224" t="str">
            <v>Q1002z001</v>
          </cell>
          <cell r="C224" t="str">
            <v>E</v>
          </cell>
          <cell r="D224" t="str">
            <v>D</v>
          </cell>
          <cell r="E224" t="str">
            <v>Absatz</v>
          </cell>
          <cell r="F224" t="str">
            <v>E8</v>
          </cell>
          <cell r="G224">
            <v>2</v>
          </cell>
        </row>
        <row r="225">
          <cell r="A225" t="str">
            <v>E|E8</v>
          </cell>
          <cell r="B225" t="str">
            <v>Q1002z001</v>
          </cell>
          <cell r="C225" t="str">
            <v>E</v>
          </cell>
          <cell r="D225" t="str">
            <v>code</v>
          </cell>
          <cell r="E225" t="str">
            <v>E8</v>
          </cell>
          <cell r="F225" t="str">
            <v>E8</v>
          </cell>
          <cell r="G225">
            <v>2</v>
          </cell>
        </row>
        <row r="226">
          <cell r="A226" t="str">
            <v>E|Sales</v>
          </cell>
          <cell r="B226" t="str">
            <v>Q1002z001</v>
          </cell>
          <cell r="C226" t="str">
            <v>E</v>
          </cell>
          <cell r="D226" t="str">
            <v>name</v>
          </cell>
          <cell r="E226" t="str">
            <v>Sales</v>
          </cell>
          <cell r="F226" t="str">
            <v>E8</v>
          </cell>
          <cell r="G226">
            <v>2</v>
          </cell>
        </row>
        <row r="227">
          <cell r="A227" t="str">
            <v>E|Absatz [Stück]</v>
          </cell>
          <cell r="B227" t="str">
            <v>Q1002z001</v>
          </cell>
          <cell r="C227" t="str">
            <v>E</v>
          </cell>
          <cell r="D227" t="str">
            <v>D</v>
          </cell>
          <cell r="E227" t="str">
            <v>Absatz [Stück]</v>
          </cell>
          <cell r="F227" t="str">
            <v>E81</v>
          </cell>
          <cell r="G227">
            <v>3</v>
          </cell>
        </row>
        <row r="228">
          <cell r="A228" t="str">
            <v>E|E81</v>
          </cell>
          <cell r="B228" t="str">
            <v>Q1002z001</v>
          </cell>
          <cell r="C228" t="str">
            <v>E</v>
          </cell>
          <cell r="D228" t="str">
            <v>code</v>
          </cell>
          <cell r="E228" t="str">
            <v>E81</v>
          </cell>
          <cell r="F228" t="str">
            <v>E81</v>
          </cell>
          <cell r="G228">
            <v>3</v>
          </cell>
        </row>
        <row r="229">
          <cell r="A229" t="str">
            <v>E|Sales pieces</v>
          </cell>
          <cell r="B229" t="str">
            <v>Q1002z001</v>
          </cell>
          <cell r="C229" t="str">
            <v>E</v>
          </cell>
          <cell r="D229" t="str">
            <v>name</v>
          </cell>
          <cell r="E229" t="str">
            <v>Sales pieces</v>
          </cell>
          <cell r="F229" t="str">
            <v>E81</v>
          </cell>
          <cell r="G229">
            <v>3</v>
          </cell>
        </row>
        <row r="230">
          <cell r="A230" t="str">
            <v>E|Absatz [1000 Stück]</v>
          </cell>
          <cell r="B230" t="str">
            <v>Q1002z001</v>
          </cell>
          <cell r="C230" t="str">
            <v>E</v>
          </cell>
          <cell r="D230" t="str">
            <v>D</v>
          </cell>
          <cell r="E230" t="str">
            <v>Absatz [1000 Stück]</v>
          </cell>
          <cell r="F230" t="str">
            <v>E82</v>
          </cell>
          <cell r="G230">
            <v>3</v>
          </cell>
        </row>
        <row r="231">
          <cell r="A231" t="str">
            <v>E|E82</v>
          </cell>
          <cell r="B231" t="str">
            <v>Q1002z001</v>
          </cell>
          <cell r="C231" t="str">
            <v>E</v>
          </cell>
          <cell r="D231" t="str">
            <v>code</v>
          </cell>
          <cell r="E231" t="str">
            <v>E82</v>
          </cell>
          <cell r="F231" t="str">
            <v>E82</v>
          </cell>
          <cell r="G231">
            <v>3</v>
          </cell>
        </row>
        <row r="232">
          <cell r="A232" t="str">
            <v>E|Sales [1000pieces]</v>
          </cell>
          <cell r="B232" t="str">
            <v>Q1002z001</v>
          </cell>
          <cell r="C232" t="str">
            <v>E</v>
          </cell>
          <cell r="D232" t="str">
            <v>name</v>
          </cell>
          <cell r="E232" t="str">
            <v>Sales [1000pieces]</v>
          </cell>
          <cell r="F232" t="str">
            <v>E82</v>
          </cell>
          <cell r="G232">
            <v>3</v>
          </cell>
        </row>
        <row r="233">
          <cell r="A233" t="str">
            <v>E|Absatz [l]</v>
          </cell>
          <cell r="B233" t="str">
            <v>Q1002z001</v>
          </cell>
          <cell r="C233" t="str">
            <v>E</v>
          </cell>
          <cell r="D233" t="str">
            <v>D</v>
          </cell>
          <cell r="E233" t="str">
            <v>Absatz [l]</v>
          </cell>
          <cell r="F233" t="str">
            <v>E83</v>
          </cell>
          <cell r="G233">
            <v>3</v>
          </cell>
        </row>
        <row r="234">
          <cell r="A234" t="str">
            <v>E|E83</v>
          </cell>
          <cell r="B234" t="str">
            <v>Q1002z001</v>
          </cell>
          <cell r="C234" t="str">
            <v>E</v>
          </cell>
          <cell r="D234" t="str">
            <v>code</v>
          </cell>
          <cell r="E234" t="str">
            <v>E83</v>
          </cell>
          <cell r="F234" t="str">
            <v>E83</v>
          </cell>
          <cell r="G234">
            <v>3</v>
          </cell>
        </row>
        <row r="235">
          <cell r="A235" t="str">
            <v>E|Sales [l]</v>
          </cell>
          <cell r="B235" t="str">
            <v>Q1002z001</v>
          </cell>
          <cell r="C235" t="str">
            <v>E</v>
          </cell>
          <cell r="D235" t="str">
            <v>name</v>
          </cell>
          <cell r="E235" t="str">
            <v>Sales [l]</v>
          </cell>
          <cell r="F235" t="str">
            <v>E83</v>
          </cell>
          <cell r="G235">
            <v>3</v>
          </cell>
        </row>
        <row r="236">
          <cell r="A236" t="str">
            <v>E|Absatz [t]</v>
          </cell>
          <cell r="B236" t="str">
            <v>Q1002z001</v>
          </cell>
          <cell r="C236" t="str">
            <v>E</v>
          </cell>
          <cell r="D236" t="str">
            <v>D</v>
          </cell>
          <cell r="E236" t="str">
            <v>Absatz [t]</v>
          </cell>
          <cell r="F236" t="str">
            <v>E84</v>
          </cell>
          <cell r="G236">
            <v>3</v>
          </cell>
        </row>
        <row r="237">
          <cell r="A237" t="str">
            <v>E|E84</v>
          </cell>
          <cell r="B237" t="str">
            <v>Q1002z001</v>
          </cell>
          <cell r="C237" t="str">
            <v>E</v>
          </cell>
          <cell r="D237" t="str">
            <v>code</v>
          </cell>
          <cell r="E237" t="str">
            <v>E84</v>
          </cell>
          <cell r="F237" t="str">
            <v>E84</v>
          </cell>
          <cell r="G237">
            <v>3</v>
          </cell>
        </row>
        <row r="238">
          <cell r="A238" t="str">
            <v>E|Sales [t]</v>
          </cell>
          <cell r="B238" t="str">
            <v>Q1002z001</v>
          </cell>
          <cell r="C238" t="str">
            <v>E</v>
          </cell>
          <cell r="D238" t="str">
            <v>name</v>
          </cell>
          <cell r="E238" t="str">
            <v>Sales [t]</v>
          </cell>
          <cell r="F238" t="str">
            <v>E84</v>
          </cell>
          <cell r="G238">
            <v>3</v>
          </cell>
        </row>
        <row r="239">
          <cell r="A239" t="str">
            <v>E|Absatz [kg]</v>
          </cell>
          <cell r="B239" t="str">
            <v>Q1002z001</v>
          </cell>
          <cell r="C239" t="str">
            <v>E</v>
          </cell>
          <cell r="D239" t="str">
            <v>D</v>
          </cell>
          <cell r="E239" t="str">
            <v>Absatz [kg]</v>
          </cell>
          <cell r="F239" t="str">
            <v>E85</v>
          </cell>
          <cell r="G239">
            <v>3</v>
          </cell>
        </row>
        <row r="240">
          <cell r="A240" t="str">
            <v>E|E85</v>
          </cell>
          <cell r="B240" t="str">
            <v>Q1002z001</v>
          </cell>
          <cell r="C240" t="str">
            <v>E</v>
          </cell>
          <cell r="D240" t="str">
            <v>code</v>
          </cell>
          <cell r="E240" t="str">
            <v>E85</v>
          </cell>
          <cell r="F240" t="str">
            <v>E85</v>
          </cell>
          <cell r="G240">
            <v>3</v>
          </cell>
        </row>
        <row r="241">
          <cell r="A241" t="str">
            <v>E|Sales [kg]</v>
          </cell>
          <cell r="B241" t="str">
            <v>Q1002z001</v>
          </cell>
          <cell r="C241" t="str">
            <v>E</v>
          </cell>
          <cell r="D241" t="str">
            <v>name</v>
          </cell>
          <cell r="E241" t="str">
            <v>Sales [kg]</v>
          </cell>
          <cell r="F241" t="str">
            <v>E85</v>
          </cell>
          <cell r="G241">
            <v>3</v>
          </cell>
        </row>
        <row r="242">
          <cell r="A242" t="str">
            <v>E|Absatz [1000 l]</v>
          </cell>
          <cell r="B242" t="str">
            <v>Q1002z001</v>
          </cell>
          <cell r="C242" t="str">
            <v>E</v>
          </cell>
          <cell r="D242" t="str">
            <v>D</v>
          </cell>
          <cell r="E242" t="str">
            <v>Absatz [1000 l]</v>
          </cell>
          <cell r="F242" t="str">
            <v>E86</v>
          </cell>
          <cell r="G242">
            <v>3</v>
          </cell>
        </row>
        <row r="243">
          <cell r="A243" t="str">
            <v>E|E86</v>
          </cell>
          <cell r="B243" t="str">
            <v>Q1002z001</v>
          </cell>
          <cell r="C243" t="str">
            <v>E</v>
          </cell>
          <cell r="D243" t="str">
            <v>code</v>
          </cell>
          <cell r="E243" t="str">
            <v>E86</v>
          </cell>
          <cell r="F243" t="str">
            <v>E86</v>
          </cell>
          <cell r="G243">
            <v>3</v>
          </cell>
        </row>
        <row r="244">
          <cell r="A244" t="str">
            <v>E|Sales [1000 l]</v>
          </cell>
          <cell r="B244" t="str">
            <v>Q1002z001</v>
          </cell>
          <cell r="C244" t="str">
            <v>E</v>
          </cell>
          <cell r="D244" t="str">
            <v>name</v>
          </cell>
          <cell r="E244" t="str">
            <v>Sales [1000 l]</v>
          </cell>
          <cell r="F244" t="str">
            <v>E86</v>
          </cell>
          <cell r="G244">
            <v>3</v>
          </cell>
        </row>
        <row r="245">
          <cell r="A245" t="str">
            <v>E|Absatz [1000 Pack]</v>
          </cell>
          <cell r="B245" t="str">
            <v>Q1002z001</v>
          </cell>
          <cell r="C245" t="str">
            <v>E</v>
          </cell>
          <cell r="D245" t="str">
            <v>D</v>
          </cell>
          <cell r="E245" t="str">
            <v>Absatz [1000 Pack]</v>
          </cell>
          <cell r="F245" t="str">
            <v>E87</v>
          </cell>
          <cell r="G245">
            <v>3</v>
          </cell>
        </row>
        <row r="246">
          <cell r="A246" t="str">
            <v>E|E87</v>
          </cell>
          <cell r="B246" t="str">
            <v>Q1002z001</v>
          </cell>
          <cell r="C246" t="str">
            <v>E</v>
          </cell>
          <cell r="D246" t="str">
            <v>code</v>
          </cell>
          <cell r="E246" t="str">
            <v>E87</v>
          </cell>
          <cell r="F246" t="str">
            <v>E87</v>
          </cell>
          <cell r="G246">
            <v>3</v>
          </cell>
        </row>
        <row r="247">
          <cell r="A247" t="str">
            <v>E|Sales [1000 pack]</v>
          </cell>
          <cell r="B247" t="str">
            <v>Q1002z001</v>
          </cell>
          <cell r="C247" t="str">
            <v>E</v>
          </cell>
          <cell r="D247" t="str">
            <v>name</v>
          </cell>
          <cell r="E247" t="str">
            <v>Sales [1000 pack]</v>
          </cell>
          <cell r="F247" t="str">
            <v>E87</v>
          </cell>
          <cell r="G247">
            <v>3</v>
          </cell>
        </row>
        <row r="248">
          <cell r="A248" t="str">
            <v>E|E9</v>
          </cell>
          <cell r="B248" t="str">
            <v>Q1002z001</v>
          </cell>
          <cell r="C248" t="str">
            <v>E</v>
          </cell>
          <cell r="D248" t="str">
            <v>code</v>
          </cell>
          <cell r="E248" t="str">
            <v>E9</v>
          </cell>
          <cell r="F248" t="str">
            <v>E9</v>
          </cell>
          <cell r="G248">
            <v>2</v>
          </cell>
        </row>
        <row r="249">
          <cell r="A249" t="str">
            <v>E|Preis</v>
          </cell>
          <cell r="B249" t="str">
            <v>Q1002z001</v>
          </cell>
          <cell r="C249" t="str">
            <v>E</v>
          </cell>
          <cell r="D249" t="str">
            <v>D</v>
          </cell>
          <cell r="E249" t="str">
            <v>Preis</v>
          </cell>
          <cell r="F249" t="str">
            <v>E9</v>
          </cell>
          <cell r="G249">
            <v>2</v>
          </cell>
        </row>
        <row r="250">
          <cell r="A250" t="str">
            <v>E|Price</v>
          </cell>
          <cell r="B250" t="str">
            <v>Q1002z001</v>
          </cell>
          <cell r="C250" t="str">
            <v>E</v>
          </cell>
          <cell r="D250" t="str">
            <v>name</v>
          </cell>
          <cell r="E250" t="str">
            <v>Price</v>
          </cell>
          <cell r="F250" t="str">
            <v>E9</v>
          </cell>
          <cell r="G250">
            <v>2</v>
          </cell>
        </row>
        <row r="251">
          <cell r="A251" t="str">
            <v>E|E91</v>
          </cell>
          <cell r="B251" t="str">
            <v>Q1002z001</v>
          </cell>
          <cell r="C251" t="str">
            <v>E</v>
          </cell>
          <cell r="D251" t="str">
            <v>code</v>
          </cell>
          <cell r="E251" t="str">
            <v>E91</v>
          </cell>
          <cell r="F251" t="str">
            <v>E91</v>
          </cell>
          <cell r="G251">
            <v>3</v>
          </cell>
        </row>
        <row r="252">
          <cell r="A252" t="str">
            <v>E|Preis [Euro|kg]</v>
          </cell>
          <cell r="B252" t="str">
            <v>Q1002z001</v>
          </cell>
          <cell r="C252" t="str">
            <v>E</v>
          </cell>
          <cell r="D252" t="str">
            <v>D</v>
          </cell>
          <cell r="E252" t="str">
            <v>Preis [Euro|kg]</v>
          </cell>
          <cell r="F252" t="str">
            <v>E91</v>
          </cell>
          <cell r="G252">
            <v>3</v>
          </cell>
        </row>
        <row r="253">
          <cell r="A253" t="str">
            <v>E|Price [Euro|kg]</v>
          </cell>
          <cell r="B253" t="str">
            <v>Q1002z001</v>
          </cell>
          <cell r="C253" t="str">
            <v>E</v>
          </cell>
          <cell r="D253" t="str">
            <v>name</v>
          </cell>
          <cell r="E253" t="str">
            <v>Price [Euro|kg]</v>
          </cell>
          <cell r="F253" t="str">
            <v>E91</v>
          </cell>
          <cell r="G253">
            <v>3</v>
          </cell>
        </row>
        <row r="254">
          <cell r="A254" t="str">
            <v>E|Ea</v>
          </cell>
          <cell r="B254" t="str">
            <v>Q1002z001</v>
          </cell>
          <cell r="C254" t="str">
            <v>E</v>
          </cell>
          <cell r="D254" t="str">
            <v>code</v>
          </cell>
          <cell r="E254" t="str">
            <v>Ea</v>
          </cell>
          <cell r="F254" t="str">
            <v>Ea</v>
          </cell>
          <cell r="G254">
            <v>2</v>
          </cell>
        </row>
        <row r="255">
          <cell r="A255" t="str">
            <v>E|Production</v>
          </cell>
          <cell r="B255" t="str">
            <v>Q1002z001</v>
          </cell>
          <cell r="C255" t="str">
            <v>E</v>
          </cell>
          <cell r="D255" t="str">
            <v>name</v>
          </cell>
          <cell r="E255" t="str">
            <v>Production</v>
          </cell>
          <cell r="F255" t="str">
            <v>Ea</v>
          </cell>
          <cell r="G255">
            <v>2</v>
          </cell>
        </row>
        <row r="256">
          <cell r="A256" t="str">
            <v>E|Produktion</v>
          </cell>
          <cell r="B256" t="str">
            <v>Q1002z001</v>
          </cell>
          <cell r="C256" t="str">
            <v>E</v>
          </cell>
          <cell r="D256" t="str">
            <v>D</v>
          </cell>
          <cell r="E256" t="str">
            <v>Produktion</v>
          </cell>
          <cell r="F256" t="str">
            <v>Ea</v>
          </cell>
          <cell r="G256">
            <v>2</v>
          </cell>
        </row>
        <row r="257">
          <cell r="A257" t="str">
            <v>E|Ea16</v>
          </cell>
          <cell r="B257" t="str">
            <v>Q1003z001</v>
          </cell>
          <cell r="C257" t="str">
            <v>E</v>
          </cell>
          <cell r="D257" t="str">
            <v>code</v>
          </cell>
          <cell r="E257" t="str">
            <v>Ea16</v>
          </cell>
          <cell r="F257" t="str">
            <v>Ea16</v>
          </cell>
          <cell r="G257">
            <v>4</v>
          </cell>
        </row>
        <row r="258">
          <cell r="A258" t="str">
            <v>E|Production [Mio LOC]</v>
          </cell>
          <cell r="B258" t="str">
            <v>Q1003</v>
          </cell>
          <cell r="C258" t="str">
            <v>E</v>
          </cell>
          <cell r="D258" t="str">
            <v>name</v>
          </cell>
          <cell r="E258" t="str">
            <v>Production [Mio LOC]</v>
          </cell>
          <cell r="F258" t="str">
            <v>Ea16</v>
          </cell>
          <cell r="G258">
            <v>4</v>
          </cell>
        </row>
        <row r="259">
          <cell r="A259" t="str">
            <v>E|Produktion [Mio LOC]</v>
          </cell>
          <cell r="B259" t="str">
            <v>Q1003z001</v>
          </cell>
          <cell r="C259" t="str">
            <v>E</v>
          </cell>
          <cell r="D259" t="str">
            <v>D</v>
          </cell>
          <cell r="E259" t="str">
            <v>Produktion [Mio LOC]</v>
          </cell>
          <cell r="F259" t="str">
            <v>Ea16</v>
          </cell>
          <cell r="G259">
            <v>4</v>
          </cell>
        </row>
        <row r="260">
          <cell r="A260" t="str">
            <v>E|Ea26</v>
          </cell>
          <cell r="B260" t="str">
            <v>Q1003z001</v>
          </cell>
          <cell r="C260" t="str">
            <v>E</v>
          </cell>
          <cell r="D260" t="str">
            <v>code</v>
          </cell>
          <cell r="E260" t="str">
            <v>Ea26</v>
          </cell>
          <cell r="F260" t="str">
            <v>Ea26</v>
          </cell>
          <cell r="G260">
            <v>4</v>
          </cell>
        </row>
        <row r="261">
          <cell r="A261" t="str">
            <v>E|Production [Mio €]</v>
          </cell>
          <cell r="B261" t="str">
            <v>Q1003</v>
          </cell>
          <cell r="C261" t="str">
            <v>E</v>
          </cell>
          <cell r="D261" t="str">
            <v>name</v>
          </cell>
          <cell r="E261" t="str">
            <v>Production [Mio €]</v>
          </cell>
          <cell r="F261" t="str">
            <v>Ea26</v>
          </cell>
          <cell r="G261">
            <v>4</v>
          </cell>
        </row>
        <row r="262">
          <cell r="A262" t="str">
            <v>E|Produktion [Mio €]</v>
          </cell>
          <cell r="B262" t="str">
            <v>Q1003z001</v>
          </cell>
          <cell r="C262" t="str">
            <v>E</v>
          </cell>
          <cell r="D262" t="str">
            <v>D</v>
          </cell>
          <cell r="E262" t="str">
            <v>Produktion [Mio €]</v>
          </cell>
          <cell r="F262" t="str">
            <v>Ea26</v>
          </cell>
          <cell r="G262">
            <v>4</v>
          </cell>
        </row>
        <row r="263">
          <cell r="A263" t="str">
            <v>E|Ea36</v>
          </cell>
          <cell r="B263" t="str">
            <v>Q1003z001</v>
          </cell>
          <cell r="C263" t="str">
            <v>E</v>
          </cell>
          <cell r="D263" t="str">
            <v>code</v>
          </cell>
          <cell r="E263" t="str">
            <v>Ea36</v>
          </cell>
          <cell r="F263" t="str">
            <v>Ea36</v>
          </cell>
          <cell r="G263">
            <v>4</v>
          </cell>
        </row>
        <row r="264">
          <cell r="A264" t="str">
            <v>E|Production [Mio CHF]</v>
          </cell>
          <cell r="B264" t="str">
            <v>Q1003z001</v>
          </cell>
          <cell r="C264" t="str">
            <v>E</v>
          </cell>
          <cell r="D264" t="str">
            <v>name</v>
          </cell>
          <cell r="E264" t="str">
            <v>Production [Mio CHF]</v>
          </cell>
          <cell r="F264" t="str">
            <v>Ea36</v>
          </cell>
          <cell r="G264">
            <v>4</v>
          </cell>
        </row>
        <row r="265">
          <cell r="A265" t="str">
            <v>E|Produktion [Mio CHF]</v>
          </cell>
          <cell r="B265" t="str">
            <v>Q1003z001</v>
          </cell>
          <cell r="C265" t="str">
            <v>E</v>
          </cell>
          <cell r="D265" t="str">
            <v>D</v>
          </cell>
          <cell r="E265" t="str">
            <v>Produktion [Mio CHF]</v>
          </cell>
          <cell r="F265" t="str">
            <v>Ea36</v>
          </cell>
          <cell r="G265">
            <v>4</v>
          </cell>
        </row>
        <row r="266">
          <cell r="A266" t="str">
            <v>E|Ea46</v>
          </cell>
          <cell r="B266" t="str">
            <v>Q1003z001</v>
          </cell>
          <cell r="C266" t="str">
            <v>E</v>
          </cell>
          <cell r="D266" t="str">
            <v>code</v>
          </cell>
          <cell r="E266" t="str">
            <v>Ea46</v>
          </cell>
          <cell r="F266" t="str">
            <v>Ea46</v>
          </cell>
          <cell r="G266">
            <v>4</v>
          </cell>
        </row>
        <row r="267">
          <cell r="A267" t="str">
            <v>E|Production [Mio USD]</v>
          </cell>
          <cell r="B267" t="str">
            <v>Q1003z001</v>
          </cell>
          <cell r="C267" t="str">
            <v>E</v>
          </cell>
          <cell r="D267" t="str">
            <v>name</v>
          </cell>
          <cell r="E267" t="str">
            <v>Production [Mio USD]</v>
          </cell>
          <cell r="F267" t="str">
            <v>Ea46</v>
          </cell>
          <cell r="G267">
            <v>4</v>
          </cell>
        </row>
        <row r="268">
          <cell r="A268" t="str">
            <v>E|Produktion [Mio USD]</v>
          </cell>
          <cell r="B268" t="str">
            <v>Q1003z001</v>
          </cell>
          <cell r="C268" t="str">
            <v>E</v>
          </cell>
          <cell r="D268" t="str">
            <v>D</v>
          </cell>
          <cell r="E268" t="str">
            <v>Produktion [Mio USD]</v>
          </cell>
          <cell r="F268" t="str">
            <v>Ea46</v>
          </cell>
          <cell r="G268">
            <v>4</v>
          </cell>
        </row>
        <row r="269">
          <cell r="A269" t="str">
            <v>E|Eah</v>
          </cell>
          <cell r="B269" t="str">
            <v>Q1002z001</v>
          </cell>
          <cell r="C269" t="str">
            <v>E</v>
          </cell>
          <cell r="D269" t="str">
            <v>code</v>
          </cell>
          <cell r="E269" t="str">
            <v>Eah</v>
          </cell>
          <cell r="F269" t="str">
            <v>Eah</v>
          </cell>
          <cell r="G269">
            <v>3</v>
          </cell>
        </row>
        <row r="270">
          <cell r="A270" t="str">
            <v>E|Production [hl]</v>
          </cell>
          <cell r="B270" t="str">
            <v>Q1002z001</v>
          </cell>
          <cell r="C270" t="str">
            <v>E</v>
          </cell>
          <cell r="D270" t="str">
            <v>name</v>
          </cell>
          <cell r="E270" t="str">
            <v>Production [hl]</v>
          </cell>
          <cell r="F270" t="str">
            <v>Eah</v>
          </cell>
          <cell r="G270">
            <v>3</v>
          </cell>
        </row>
        <row r="271">
          <cell r="A271" t="str">
            <v>E|Produktion [hl]</v>
          </cell>
          <cell r="B271" t="str">
            <v>Q1002z001</v>
          </cell>
          <cell r="C271" t="str">
            <v>E</v>
          </cell>
          <cell r="D271" t="str">
            <v>D</v>
          </cell>
          <cell r="E271" t="str">
            <v>Produktion [hl]</v>
          </cell>
          <cell r="F271" t="str">
            <v>Eah</v>
          </cell>
          <cell r="G271">
            <v>3</v>
          </cell>
        </row>
        <row r="272">
          <cell r="A272" t="str">
            <v>E|Eal</v>
          </cell>
          <cell r="B272" t="str">
            <v>Q1010</v>
          </cell>
          <cell r="C272" t="str">
            <v>E</v>
          </cell>
          <cell r="D272" t="str">
            <v>code</v>
          </cell>
          <cell r="E272" t="str">
            <v>Eal</v>
          </cell>
          <cell r="F272" t="str">
            <v>Eal</v>
          </cell>
          <cell r="G272">
            <v>3</v>
          </cell>
        </row>
        <row r="273">
          <cell r="A273" t="str">
            <v>E|Production [1000 l]</v>
          </cell>
          <cell r="B273" t="str">
            <v>Q1010</v>
          </cell>
          <cell r="C273" t="str">
            <v>E</v>
          </cell>
          <cell r="D273" t="str">
            <v>name</v>
          </cell>
          <cell r="E273" t="str">
            <v>Production [1000 l]</v>
          </cell>
          <cell r="F273" t="str">
            <v>Eal</v>
          </cell>
          <cell r="G273">
            <v>3</v>
          </cell>
        </row>
        <row r="274">
          <cell r="A274" t="str">
            <v>E|Produktion [1000l]</v>
          </cell>
          <cell r="B274" t="str">
            <v>Q1010</v>
          </cell>
          <cell r="C274" t="str">
            <v>E</v>
          </cell>
          <cell r="D274" t="str">
            <v>D</v>
          </cell>
          <cell r="E274" t="str">
            <v>Produktion [1000l]</v>
          </cell>
          <cell r="F274" t="str">
            <v>Eal</v>
          </cell>
          <cell r="G274">
            <v>3</v>
          </cell>
        </row>
        <row r="275">
          <cell r="A275" t="str">
            <v>E|Eas</v>
          </cell>
          <cell r="B275" t="str">
            <v>Q1002z001</v>
          </cell>
          <cell r="C275" t="str">
            <v>E</v>
          </cell>
          <cell r="D275" t="str">
            <v>code</v>
          </cell>
          <cell r="E275" t="str">
            <v>Eas</v>
          </cell>
          <cell r="F275" t="str">
            <v>Eas</v>
          </cell>
          <cell r="G275">
            <v>3</v>
          </cell>
        </row>
        <row r="276">
          <cell r="A276" t="str">
            <v>E|Production [Pieces]</v>
          </cell>
          <cell r="B276" t="str">
            <v>Q1002z001</v>
          </cell>
          <cell r="C276" t="str">
            <v>E</v>
          </cell>
          <cell r="D276" t="str">
            <v>name</v>
          </cell>
          <cell r="E276" t="str">
            <v>Production [Pieces]</v>
          </cell>
          <cell r="F276" t="str">
            <v>Eas</v>
          </cell>
          <cell r="G276">
            <v>3</v>
          </cell>
        </row>
        <row r="277">
          <cell r="A277" t="str">
            <v>E|Produktion [Stck]</v>
          </cell>
          <cell r="B277" t="str">
            <v>Q1002z001</v>
          </cell>
          <cell r="C277" t="str">
            <v>E</v>
          </cell>
          <cell r="D277" t="str">
            <v>D</v>
          </cell>
          <cell r="E277" t="str">
            <v>Produktion [Stck]</v>
          </cell>
          <cell r="F277" t="str">
            <v>Eas</v>
          </cell>
          <cell r="G277">
            <v>3</v>
          </cell>
        </row>
        <row r="278">
          <cell r="A278" t="str">
            <v>E|Eat</v>
          </cell>
          <cell r="B278" t="str">
            <v>Q1002z001</v>
          </cell>
          <cell r="C278" t="str">
            <v>E</v>
          </cell>
          <cell r="D278" t="str">
            <v>code</v>
          </cell>
          <cell r="E278" t="str">
            <v>Eat</v>
          </cell>
          <cell r="F278" t="str">
            <v>Eat</v>
          </cell>
          <cell r="G278">
            <v>3</v>
          </cell>
        </row>
        <row r="279">
          <cell r="A279" t="str">
            <v>E|Production (tonnes)</v>
          </cell>
          <cell r="B279" t="str">
            <v>Q1009</v>
          </cell>
          <cell r="C279" t="str">
            <v>E</v>
          </cell>
          <cell r="D279" t="str">
            <v>E</v>
          </cell>
          <cell r="E279" t="str">
            <v>Production (tonnes)</v>
          </cell>
          <cell r="F279" t="str">
            <v>Eat</v>
          </cell>
          <cell r="G279">
            <v>3</v>
          </cell>
        </row>
        <row r="280">
          <cell r="A280" t="str">
            <v>E|Production [t]</v>
          </cell>
          <cell r="B280" t="str">
            <v>Q1002z001</v>
          </cell>
          <cell r="C280" t="str">
            <v>E</v>
          </cell>
          <cell r="D280" t="str">
            <v>name</v>
          </cell>
          <cell r="E280" t="str">
            <v>Production [t]</v>
          </cell>
          <cell r="F280" t="str">
            <v>Eat</v>
          </cell>
          <cell r="G280">
            <v>3</v>
          </cell>
        </row>
        <row r="281">
          <cell r="A281" t="str">
            <v>E|Production, E  [t]</v>
          </cell>
          <cell r="B281" t="str">
            <v>Q1003</v>
          </cell>
          <cell r="C281" t="str">
            <v>E</v>
          </cell>
          <cell r="D281" t="str">
            <v>name</v>
          </cell>
          <cell r="E281" t="str">
            <v>Production, E  [t]</v>
          </cell>
          <cell r="F281" t="str">
            <v>Eat</v>
          </cell>
          <cell r="G281">
            <v>3</v>
          </cell>
        </row>
        <row r="282">
          <cell r="A282" t="str">
            <v>E|Production, E [t]</v>
          </cell>
          <cell r="B282" t="str">
            <v>Q1003</v>
          </cell>
          <cell r="C282" t="str">
            <v>E</v>
          </cell>
          <cell r="D282" t="str">
            <v>name</v>
          </cell>
          <cell r="E282" t="str">
            <v>Production, E [t]</v>
          </cell>
          <cell r="F282" t="str">
            <v>Eat</v>
          </cell>
          <cell r="G282">
            <v>3</v>
          </cell>
        </row>
        <row r="283">
          <cell r="A283" t="str">
            <v>E|Produktion [t]</v>
          </cell>
          <cell r="B283" t="str">
            <v>Q1002z001</v>
          </cell>
          <cell r="C283" t="str">
            <v>E</v>
          </cell>
          <cell r="D283" t="str">
            <v>D</v>
          </cell>
          <cell r="E283" t="str">
            <v>Produktion [t]</v>
          </cell>
          <cell r="F283" t="str">
            <v>Eat</v>
          </cell>
          <cell r="G283">
            <v>3</v>
          </cell>
        </row>
        <row r="284">
          <cell r="A284" t="str">
            <v>E|Eat6</v>
          </cell>
          <cell r="B284" t="str">
            <v>Q1002z001</v>
          </cell>
          <cell r="C284" t="str">
            <v>E</v>
          </cell>
          <cell r="D284" t="str">
            <v>code</v>
          </cell>
          <cell r="E284" t="str">
            <v>Eat6</v>
          </cell>
          <cell r="F284" t="str">
            <v>Eat6</v>
          </cell>
          <cell r="G284">
            <v>4</v>
          </cell>
        </row>
        <row r="285">
          <cell r="A285" t="str">
            <v>E|Production [Mio t]</v>
          </cell>
          <cell r="B285" t="str">
            <v>Q1002z001</v>
          </cell>
          <cell r="C285" t="str">
            <v>E</v>
          </cell>
          <cell r="D285" t="str">
            <v>name</v>
          </cell>
          <cell r="E285" t="str">
            <v>Production [Mio t]</v>
          </cell>
          <cell r="F285" t="str">
            <v>Eat6</v>
          </cell>
          <cell r="G285">
            <v>4</v>
          </cell>
        </row>
        <row r="286">
          <cell r="A286" t="str">
            <v>E|Produktion [Mio t]</v>
          </cell>
          <cell r="B286" t="str">
            <v>Q1002z001</v>
          </cell>
          <cell r="C286" t="str">
            <v>E</v>
          </cell>
          <cell r="D286" t="str">
            <v>D</v>
          </cell>
          <cell r="E286" t="str">
            <v>Produktion [Mio t]</v>
          </cell>
          <cell r="F286" t="str">
            <v>Eat6</v>
          </cell>
          <cell r="G286">
            <v>4</v>
          </cell>
        </row>
        <row r="287">
          <cell r="A287" t="str">
            <v>E|Eb</v>
          </cell>
          <cell r="B287" t="str">
            <v>Q1002z001</v>
          </cell>
          <cell r="C287" t="str">
            <v>E</v>
          </cell>
          <cell r="D287" t="str">
            <v>code</v>
          </cell>
          <cell r="E287" t="str">
            <v>Eb</v>
          </cell>
          <cell r="F287" t="str">
            <v>Eb</v>
          </cell>
          <cell r="G287">
            <v>2</v>
          </cell>
        </row>
        <row r="288">
          <cell r="A288" t="str">
            <v>E|Import</v>
          </cell>
          <cell r="B288" t="str">
            <v>Q1002z001</v>
          </cell>
          <cell r="C288" t="str">
            <v>E</v>
          </cell>
          <cell r="D288" t="str">
            <v>name</v>
          </cell>
          <cell r="E288" t="str">
            <v>Import</v>
          </cell>
          <cell r="F288" t="str">
            <v>Eb</v>
          </cell>
          <cell r="G288">
            <v>2</v>
          </cell>
        </row>
        <row r="289">
          <cell r="A289" t="str">
            <v>E|Eb16</v>
          </cell>
          <cell r="B289" t="str">
            <v>Q1003z001</v>
          </cell>
          <cell r="C289" t="str">
            <v>E</v>
          </cell>
          <cell r="D289" t="str">
            <v>code</v>
          </cell>
          <cell r="E289" t="str">
            <v>Eb16</v>
          </cell>
          <cell r="F289" t="str">
            <v>Eb16</v>
          </cell>
          <cell r="G289">
            <v>4</v>
          </cell>
        </row>
        <row r="290">
          <cell r="A290" t="str">
            <v>E|Import [Mio LOC]</v>
          </cell>
          <cell r="B290" t="str">
            <v>Q1003z001</v>
          </cell>
          <cell r="C290" t="str">
            <v>E</v>
          </cell>
          <cell r="D290" t="str">
            <v>name</v>
          </cell>
          <cell r="E290" t="str">
            <v>Import [Mio LOC]</v>
          </cell>
          <cell r="F290" t="str">
            <v>Eb16</v>
          </cell>
          <cell r="G290">
            <v>4</v>
          </cell>
        </row>
        <row r="291">
          <cell r="A291" t="str">
            <v>E|Eb2</v>
          </cell>
          <cell r="B291" t="str">
            <v>Q1003z001</v>
          </cell>
          <cell r="C291" t="str">
            <v>E</v>
          </cell>
          <cell r="D291" t="str">
            <v>code</v>
          </cell>
          <cell r="E291" t="str">
            <v>Eb2</v>
          </cell>
          <cell r="F291" t="str">
            <v>Eb2</v>
          </cell>
          <cell r="G291">
            <v>3</v>
          </cell>
        </row>
        <row r="292">
          <cell r="A292" t="str">
            <v>E|Import [€]</v>
          </cell>
          <cell r="B292" t="str">
            <v>Q1003z001</v>
          </cell>
          <cell r="C292" t="str">
            <v>E</v>
          </cell>
          <cell r="D292" t="str">
            <v>name</v>
          </cell>
          <cell r="E292" t="str">
            <v>Import [€]</v>
          </cell>
          <cell r="F292" t="str">
            <v>Eb2</v>
          </cell>
          <cell r="G292">
            <v>3</v>
          </cell>
        </row>
        <row r="293">
          <cell r="A293" t="str">
            <v>E|Eb26</v>
          </cell>
          <cell r="B293" t="str">
            <v>Q1003z001</v>
          </cell>
          <cell r="C293" t="str">
            <v>E</v>
          </cell>
          <cell r="D293" t="str">
            <v>code</v>
          </cell>
          <cell r="E293" t="str">
            <v>Eb26</v>
          </cell>
          <cell r="F293" t="str">
            <v>Eb26</v>
          </cell>
          <cell r="G293">
            <v>4</v>
          </cell>
        </row>
        <row r="294">
          <cell r="A294" t="str">
            <v>E|Import [Mio €]</v>
          </cell>
          <cell r="B294" t="str">
            <v>Q1003z001</v>
          </cell>
          <cell r="C294" t="str">
            <v>E</v>
          </cell>
          <cell r="D294" t="str">
            <v>name</v>
          </cell>
          <cell r="E294" t="str">
            <v>Import [Mio €]</v>
          </cell>
          <cell r="F294" t="str">
            <v>Eb26</v>
          </cell>
          <cell r="G294">
            <v>4</v>
          </cell>
        </row>
        <row r="295">
          <cell r="A295" t="str">
            <v>E|Imports [Mio €]</v>
          </cell>
          <cell r="B295" t="str">
            <v>Q1003</v>
          </cell>
          <cell r="C295" t="str">
            <v>E</v>
          </cell>
          <cell r="D295" t="str">
            <v>name</v>
          </cell>
          <cell r="E295" t="str">
            <v>Imports [Mio €]</v>
          </cell>
          <cell r="F295" t="str">
            <v>Eb26</v>
          </cell>
          <cell r="G295">
            <v>4</v>
          </cell>
        </row>
        <row r="296">
          <cell r="A296" t="str">
            <v>E|Imports, total [Mio €]</v>
          </cell>
          <cell r="B296" t="str">
            <v>Q1003</v>
          </cell>
          <cell r="C296" t="str">
            <v>E</v>
          </cell>
          <cell r="D296" t="str">
            <v>name</v>
          </cell>
          <cell r="E296" t="str">
            <v>Imports, total [Mio €]</v>
          </cell>
          <cell r="F296" t="str">
            <v>Eb26</v>
          </cell>
          <cell r="G296">
            <v>4</v>
          </cell>
        </row>
        <row r="297">
          <cell r="A297" t="str">
            <v>E|Eb4</v>
          </cell>
          <cell r="B297" t="str">
            <v>Q1003z001</v>
          </cell>
          <cell r="C297" t="str">
            <v>E</v>
          </cell>
          <cell r="D297" t="str">
            <v>code</v>
          </cell>
          <cell r="E297" t="str">
            <v>Eb4</v>
          </cell>
          <cell r="F297" t="str">
            <v>Eb4</v>
          </cell>
          <cell r="G297">
            <v>3</v>
          </cell>
        </row>
        <row r="298">
          <cell r="A298" t="str">
            <v>E|Import [USD]</v>
          </cell>
          <cell r="B298" t="str">
            <v>Q1003z001</v>
          </cell>
          <cell r="C298" t="str">
            <v>E</v>
          </cell>
          <cell r="D298" t="str">
            <v>name</v>
          </cell>
          <cell r="E298" t="str">
            <v>Import [USD]</v>
          </cell>
          <cell r="F298" t="str">
            <v>Eb4</v>
          </cell>
          <cell r="G298">
            <v>3</v>
          </cell>
        </row>
        <row r="299">
          <cell r="A299" t="str">
            <v>E|Eb46</v>
          </cell>
          <cell r="B299" t="str">
            <v>Q1003z001</v>
          </cell>
          <cell r="C299" t="str">
            <v>E</v>
          </cell>
          <cell r="D299" t="str">
            <v>code</v>
          </cell>
          <cell r="E299" t="str">
            <v>Eb46</v>
          </cell>
          <cell r="F299" t="str">
            <v>Eb46</v>
          </cell>
          <cell r="G299">
            <v>4</v>
          </cell>
        </row>
        <row r="300">
          <cell r="A300" t="str">
            <v>E|Import [Mio USD]</v>
          </cell>
          <cell r="B300" t="str">
            <v>Q1003z001</v>
          </cell>
          <cell r="C300" t="str">
            <v>E</v>
          </cell>
          <cell r="D300" t="str">
            <v>name</v>
          </cell>
          <cell r="E300" t="str">
            <v>Import [Mio USD]</v>
          </cell>
          <cell r="F300" t="str">
            <v>Eb46</v>
          </cell>
          <cell r="G300">
            <v>4</v>
          </cell>
        </row>
        <row r="301">
          <cell r="A301" t="str">
            <v>E|Ebt</v>
          </cell>
          <cell r="B301" t="str">
            <v>Q1002z001</v>
          </cell>
          <cell r="C301" t="str">
            <v>E</v>
          </cell>
          <cell r="D301" t="str">
            <v>code</v>
          </cell>
          <cell r="E301" t="str">
            <v>Ebt</v>
          </cell>
          <cell r="F301" t="str">
            <v>Ebt</v>
          </cell>
          <cell r="G301">
            <v>3</v>
          </cell>
        </row>
        <row r="302">
          <cell r="A302" t="str">
            <v>E|Ebt1</v>
          </cell>
          <cell r="B302" t="str">
            <v>Q1002z001</v>
          </cell>
          <cell r="C302" t="str">
            <v>E</v>
          </cell>
          <cell r="D302" t="str">
            <v>code</v>
          </cell>
          <cell r="E302" t="str">
            <v>Ebt1</v>
          </cell>
          <cell r="F302" t="str">
            <v>Ebt</v>
          </cell>
          <cell r="G302">
            <v>3</v>
          </cell>
        </row>
        <row r="303">
          <cell r="A303" t="str">
            <v>E|Import [t]</v>
          </cell>
          <cell r="B303" t="str">
            <v>Q1002z001</v>
          </cell>
          <cell r="C303" t="str">
            <v>E</v>
          </cell>
          <cell r="D303" t="str">
            <v>name</v>
          </cell>
          <cell r="E303" t="str">
            <v>Import [t]</v>
          </cell>
          <cell r="F303" t="str">
            <v>Ebt</v>
          </cell>
          <cell r="G303">
            <v>3</v>
          </cell>
        </row>
        <row r="304">
          <cell r="A304" t="str">
            <v>E|Import, direct [t]</v>
          </cell>
          <cell r="B304" t="str">
            <v>Q1002z001</v>
          </cell>
          <cell r="C304" t="str">
            <v>E</v>
          </cell>
          <cell r="D304" t="str">
            <v>name</v>
          </cell>
          <cell r="E304" t="str">
            <v>Import, direct [t]</v>
          </cell>
          <cell r="F304" t="str">
            <v>Ebt</v>
          </cell>
          <cell r="G304">
            <v>3</v>
          </cell>
        </row>
        <row r="305">
          <cell r="A305" t="str">
            <v>E|Import, direkt [t]</v>
          </cell>
          <cell r="B305" t="str">
            <v>Q1002z001</v>
          </cell>
          <cell r="C305" t="str">
            <v>E</v>
          </cell>
          <cell r="D305" t="str">
            <v>D</v>
          </cell>
          <cell r="E305" t="str">
            <v>Import, direkt [t]</v>
          </cell>
          <cell r="F305" t="str">
            <v>Ebt</v>
          </cell>
          <cell r="G305">
            <v>3</v>
          </cell>
        </row>
        <row r="306">
          <cell r="A306" t="str">
            <v>E|Imports [t]</v>
          </cell>
          <cell r="B306" t="str">
            <v>Q1003</v>
          </cell>
          <cell r="C306" t="str">
            <v>E</v>
          </cell>
          <cell r="D306" t="str">
            <v>name</v>
          </cell>
          <cell r="E306" t="str">
            <v>Imports [t]</v>
          </cell>
          <cell r="F306" t="str">
            <v>Ebt</v>
          </cell>
          <cell r="G306">
            <v>3</v>
          </cell>
        </row>
        <row r="307">
          <cell r="A307" t="str">
            <v>E|Imports, total [t]</v>
          </cell>
          <cell r="B307" t="str">
            <v>Q1003</v>
          </cell>
          <cell r="C307" t="str">
            <v>E</v>
          </cell>
          <cell r="D307" t="str">
            <v>name</v>
          </cell>
          <cell r="E307" t="str">
            <v>Imports, total [t]</v>
          </cell>
          <cell r="F307" t="str">
            <v>Ebt</v>
          </cell>
          <cell r="G307">
            <v>3</v>
          </cell>
        </row>
        <row r="308">
          <cell r="A308" t="str">
            <v>E|Ebt2</v>
          </cell>
          <cell r="B308" t="str">
            <v>Q1002z001</v>
          </cell>
          <cell r="C308" t="str">
            <v>E</v>
          </cell>
          <cell r="D308" t="str">
            <v>code</v>
          </cell>
          <cell r="E308" t="str">
            <v>Ebt2</v>
          </cell>
          <cell r="F308" t="str">
            <v>Ebt2</v>
          </cell>
          <cell r="G308">
            <v>4</v>
          </cell>
        </row>
        <row r="309">
          <cell r="A309" t="str">
            <v>E|Import, indirect [t]</v>
          </cell>
          <cell r="B309" t="str">
            <v>Q1002z001</v>
          </cell>
          <cell r="C309" t="str">
            <v>E</v>
          </cell>
          <cell r="D309" t="str">
            <v>name</v>
          </cell>
          <cell r="E309" t="str">
            <v>Import, indirect [t]</v>
          </cell>
          <cell r="F309" t="str">
            <v>Ebt2</v>
          </cell>
          <cell r="G309">
            <v>4</v>
          </cell>
        </row>
        <row r="310">
          <cell r="A310" t="str">
            <v>E|Import, indirekt [t]</v>
          </cell>
          <cell r="B310" t="str">
            <v>Q1002z001</v>
          </cell>
          <cell r="C310" t="str">
            <v>E</v>
          </cell>
          <cell r="D310" t="str">
            <v>D</v>
          </cell>
          <cell r="E310" t="str">
            <v>Import, indirekt [t]</v>
          </cell>
          <cell r="F310" t="str">
            <v>Ebt2</v>
          </cell>
          <cell r="G310">
            <v>4</v>
          </cell>
        </row>
        <row r="311">
          <cell r="A311" t="str">
            <v>E|Ec</v>
          </cell>
          <cell r="B311" t="str">
            <v>Q1002z001</v>
          </cell>
          <cell r="C311" t="str">
            <v>E</v>
          </cell>
          <cell r="D311" t="str">
            <v>code</v>
          </cell>
          <cell r="E311" t="str">
            <v>Ec</v>
          </cell>
          <cell r="F311" t="str">
            <v>Ec</v>
          </cell>
          <cell r="G311">
            <v>2</v>
          </cell>
        </row>
        <row r="312">
          <cell r="A312" t="str">
            <v>E|Export</v>
          </cell>
          <cell r="B312" t="str">
            <v>Q1002z001</v>
          </cell>
          <cell r="C312" t="str">
            <v>E</v>
          </cell>
          <cell r="D312" t="str">
            <v>name</v>
          </cell>
          <cell r="E312" t="str">
            <v>Export</v>
          </cell>
          <cell r="F312" t="str">
            <v>Ec</v>
          </cell>
          <cell r="G312">
            <v>2</v>
          </cell>
        </row>
        <row r="313">
          <cell r="A313" t="str">
            <v>E|Ec16</v>
          </cell>
          <cell r="B313" t="str">
            <v>Q1003z001</v>
          </cell>
          <cell r="C313" t="str">
            <v>E</v>
          </cell>
          <cell r="D313" t="str">
            <v>code</v>
          </cell>
          <cell r="E313" t="str">
            <v>Ec16</v>
          </cell>
          <cell r="F313" t="str">
            <v>Ec16</v>
          </cell>
          <cell r="G313">
            <v>4</v>
          </cell>
        </row>
        <row r="314">
          <cell r="A314" t="str">
            <v>E|Export [Mio LOC]</v>
          </cell>
          <cell r="B314" t="str">
            <v>Q1003</v>
          </cell>
          <cell r="C314" t="str">
            <v>E</v>
          </cell>
          <cell r="D314" t="str">
            <v>name</v>
          </cell>
          <cell r="E314" t="str">
            <v>Export [Mio LOC]</v>
          </cell>
          <cell r="F314" t="str">
            <v>Ec16</v>
          </cell>
          <cell r="G314">
            <v>4</v>
          </cell>
        </row>
        <row r="315">
          <cell r="A315" t="str">
            <v>E|Exports [Mio AUD]</v>
          </cell>
          <cell r="B315" t="str">
            <v>Q1003</v>
          </cell>
          <cell r="C315" t="str">
            <v>E</v>
          </cell>
          <cell r="D315" t="str">
            <v>name</v>
          </cell>
          <cell r="E315" t="str">
            <v>Exports [Mio AUD]</v>
          </cell>
          <cell r="F315" t="str">
            <v>Ec16</v>
          </cell>
          <cell r="G315">
            <v>4</v>
          </cell>
        </row>
        <row r="316">
          <cell r="A316" t="str">
            <v>E|Exports [Mio LOC]</v>
          </cell>
          <cell r="B316" t="str">
            <v>Q1003</v>
          </cell>
          <cell r="C316" t="str">
            <v>E</v>
          </cell>
          <cell r="D316" t="str">
            <v>name</v>
          </cell>
          <cell r="E316" t="str">
            <v>Exports [Mio LOC]</v>
          </cell>
          <cell r="F316" t="str">
            <v>Ec16</v>
          </cell>
          <cell r="G316">
            <v>4</v>
          </cell>
        </row>
        <row r="317">
          <cell r="A317" t="str">
            <v>E|Exports, total [Mio CAD]</v>
          </cell>
          <cell r="B317" t="str">
            <v>Q1003</v>
          </cell>
          <cell r="C317" t="str">
            <v>E</v>
          </cell>
          <cell r="D317" t="str">
            <v>name</v>
          </cell>
          <cell r="E317" t="str">
            <v>Exports, total [Mio CAD]</v>
          </cell>
          <cell r="F317" t="str">
            <v>Ec16</v>
          </cell>
          <cell r="G317">
            <v>4</v>
          </cell>
        </row>
        <row r="318">
          <cell r="A318" t="str">
            <v>E|Exports, total [Mio LOC]</v>
          </cell>
          <cell r="B318" t="str">
            <v>Q1003</v>
          </cell>
          <cell r="C318" t="str">
            <v>E</v>
          </cell>
          <cell r="D318" t="str">
            <v>name</v>
          </cell>
          <cell r="E318" t="str">
            <v>Exports, total [Mio LOC]</v>
          </cell>
          <cell r="F318" t="str">
            <v>Ec16</v>
          </cell>
          <cell r="G318">
            <v>4</v>
          </cell>
        </row>
        <row r="319">
          <cell r="A319" t="str">
            <v>E|Ec2</v>
          </cell>
          <cell r="B319" t="str">
            <v>Q1003z001</v>
          </cell>
          <cell r="C319" t="str">
            <v>E</v>
          </cell>
          <cell r="D319" t="str">
            <v>code</v>
          </cell>
          <cell r="E319" t="str">
            <v>Ec2</v>
          </cell>
          <cell r="F319" t="str">
            <v>Ec2</v>
          </cell>
          <cell r="G319">
            <v>3</v>
          </cell>
        </row>
        <row r="320">
          <cell r="A320" t="str">
            <v>E|Export [€]</v>
          </cell>
          <cell r="B320" t="str">
            <v>Q1003z001</v>
          </cell>
          <cell r="C320" t="str">
            <v>E</v>
          </cell>
          <cell r="D320" t="str">
            <v>name</v>
          </cell>
          <cell r="E320" t="str">
            <v>Export [€]</v>
          </cell>
          <cell r="F320" t="str">
            <v>Ec2</v>
          </cell>
          <cell r="G320">
            <v>3</v>
          </cell>
        </row>
        <row r="321">
          <cell r="A321" t="str">
            <v>E|Ec26</v>
          </cell>
          <cell r="B321" t="str">
            <v>Q1003z001</v>
          </cell>
          <cell r="C321" t="str">
            <v>E</v>
          </cell>
          <cell r="D321" t="str">
            <v>code</v>
          </cell>
          <cell r="E321" t="str">
            <v>Ec26</v>
          </cell>
          <cell r="F321" t="str">
            <v>Ec26</v>
          </cell>
          <cell r="G321">
            <v>4</v>
          </cell>
        </row>
        <row r="322">
          <cell r="A322" t="str">
            <v>E|Export [Mio €]</v>
          </cell>
          <cell r="B322" t="str">
            <v>Q1003</v>
          </cell>
          <cell r="C322" t="str">
            <v>E</v>
          </cell>
          <cell r="D322" t="str">
            <v>name</v>
          </cell>
          <cell r="E322" t="str">
            <v>Export [Mio €]</v>
          </cell>
          <cell r="F322" t="str">
            <v>Ec26</v>
          </cell>
          <cell r="G322">
            <v>4</v>
          </cell>
        </row>
        <row r="323">
          <cell r="A323" t="str">
            <v>E|Exports [Mio €]</v>
          </cell>
          <cell r="B323" t="str">
            <v>Q1003</v>
          </cell>
          <cell r="C323" t="str">
            <v>E</v>
          </cell>
          <cell r="D323" t="str">
            <v>name</v>
          </cell>
          <cell r="E323" t="str">
            <v>Exports [Mio €]</v>
          </cell>
          <cell r="F323" t="str">
            <v>Ec26</v>
          </cell>
          <cell r="G323">
            <v>4</v>
          </cell>
        </row>
        <row r="324">
          <cell r="A324" t="str">
            <v>E|Exports, total [Mio €]</v>
          </cell>
          <cell r="B324" t="str">
            <v>Q1003</v>
          </cell>
          <cell r="C324" t="str">
            <v>E</v>
          </cell>
          <cell r="D324" t="str">
            <v>name</v>
          </cell>
          <cell r="E324" t="str">
            <v>Exports, total [Mio €]</v>
          </cell>
          <cell r="F324" t="str">
            <v>Ec26</v>
          </cell>
          <cell r="G324">
            <v>4</v>
          </cell>
        </row>
        <row r="325">
          <cell r="A325" t="str">
            <v>E|Ec4</v>
          </cell>
          <cell r="B325" t="str">
            <v>Q1003z001</v>
          </cell>
          <cell r="C325" t="str">
            <v>E</v>
          </cell>
          <cell r="D325" t="str">
            <v>code</v>
          </cell>
          <cell r="E325" t="str">
            <v>Ec4</v>
          </cell>
          <cell r="F325" t="str">
            <v>Ec4</v>
          </cell>
          <cell r="G325">
            <v>3</v>
          </cell>
        </row>
        <row r="326">
          <cell r="A326" t="str">
            <v>E|Export [USD]</v>
          </cell>
          <cell r="B326" t="str">
            <v>Q1003z001</v>
          </cell>
          <cell r="C326" t="str">
            <v>E</v>
          </cell>
          <cell r="D326" t="str">
            <v>name</v>
          </cell>
          <cell r="E326" t="str">
            <v>Export [USD]</v>
          </cell>
          <cell r="F326" t="str">
            <v>Ec4</v>
          </cell>
          <cell r="G326">
            <v>3</v>
          </cell>
        </row>
        <row r="327">
          <cell r="A327" t="str">
            <v>E|Ec46</v>
          </cell>
          <cell r="B327" t="str">
            <v>Q1003z001</v>
          </cell>
          <cell r="C327" t="str">
            <v>E</v>
          </cell>
          <cell r="D327" t="str">
            <v>code</v>
          </cell>
          <cell r="E327" t="str">
            <v>Ec46</v>
          </cell>
          <cell r="F327" t="str">
            <v>Ec46</v>
          </cell>
          <cell r="G327">
            <v>4</v>
          </cell>
        </row>
        <row r="328">
          <cell r="A328" t="str">
            <v>E|Export [Mio USD]</v>
          </cell>
          <cell r="B328" t="str">
            <v>Q1003</v>
          </cell>
          <cell r="C328" t="str">
            <v>E</v>
          </cell>
          <cell r="D328" t="str">
            <v>name</v>
          </cell>
          <cell r="E328" t="str">
            <v>Export [Mio USD]</v>
          </cell>
          <cell r="F328" t="str">
            <v>Ec46</v>
          </cell>
          <cell r="G328">
            <v>4</v>
          </cell>
        </row>
        <row r="329">
          <cell r="A329" t="str">
            <v>E|Exports [Mio USD]</v>
          </cell>
          <cell r="B329" t="str">
            <v>Q1003</v>
          </cell>
          <cell r="C329" t="str">
            <v>E</v>
          </cell>
          <cell r="D329" t="str">
            <v>name</v>
          </cell>
          <cell r="E329" t="str">
            <v>Exports [Mio USD]</v>
          </cell>
          <cell r="F329" t="str">
            <v>Ec46</v>
          </cell>
          <cell r="G329">
            <v>4</v>
          </cell>
        </row>
        <row r="330">
          <cell r="A330" t="str">
            <v>E|Exports, total [Mio USD]</v>
          </cell>
          <cell r="B330" t="str">
            <v>Q1003</v>
          </cell>
          <cell r="C330" t="str">
            <v>E</v>
          </cell>
          <cell r="D330" t="str">
            <v>name</v>
          </cell>
          <cell r="E330" t="str">
            <v>Exports, total [Mio USD]</v>
          </cell>
          <cell r="F330" t="str">
            <v>Ec46</v>
          </cell>
          <cell r="G330">
            <v>4</v>
          </cell>
        </row>
        <row r="331">
          <cell r="A331" t="str">
            <v>E|Ech</v>
          </cell>
          <cell r="B331" t="str">
            <v>Q1010x003</v>
          </cell>
          <cell r="C331" t="str">
            <v>E</v>
          </cell>
          <cell r="D331" t="str">
            <v>code</v>
          </cell>
          <cell r="E331" t="str">
            <v>Ech</v>
          </cell>
          <cell r="F331" t="str">
            <v>Ech</v>
          </cell>
          <cell r="G331">
            <v>3</v>
          </cell>
        </row>
        <row r="332">
          <cell r="A332" t="str">
            <v>E|Export [hl]</v>
          </cell>
          <cell r="B332" t="str">
            <v>Q1003</v>
          </cell>
          <cell r="C332" t="str">
            <v>E</v>
          </cell>
          <cell r="D332" t="str">
            <v>name</v>
          </cell>
          <cell r="E332" t="str">
            <v>Export [hl]</v>
          </cell>
          <cell r="F332" t="str">
            <v>Ech</v>
          </cell>
          <cell r="G332">
            <v>3</v>
          </cell>
        </row>
        <row r="333">
          <cell r="A333" t="str">
            <v>E|Ect</v>
          </cell>
          <cell r="B333" t="str">
            <v>Q1002z001</v>
          </cell>
          <cell r="C333" t="str">
            <v>E</v>
          </cell>
          <cell r="D333" t="str">
            <v>code</v>
          </cell>
          <cell r="E333" t="str">
            <v>Ect</v>
          </cell>
          <cell r="F333" t="str">
            <v>Ect</v>
          </cell>
          <cell r="G333">
            <v>3</v>
          </cell>
        </row>
        <row r="334">
          <cell r="A334" t="str">
            <v>E|Export [t]</v>
          </cell>
          <cell r="B334" t="str">
            <v>Q1002z001</v>
          </cell>
          <cell r="C334" t="str">
            <v>E</v>
          </cell>
          <cell r="D334" t="str">
            <v>name</v>
          </cell>
          <cell r="E334" t="str">
            <v>Export [t]</v>
          </cell>
          <cell r="F334" t="str">
            <v>Ect</v>
          </cell>
          <cell r="G334">
            <v>3</v>
          </cell>
        </row>
        <row r="335">
          <cell r="A335" t="str">
            <v>E|Export, E [t]</v>
          </cell>
          <cell r="B335" t="str">
            <v>Q1003</v>
          </cell>
          <cell r="C335" t="str">
            <v>E</v>
          </cell>
          <cell r="D335" t="str">
            <v>name</v>
          </cell>
          <cell r="E335" t="str">
            <v>Export, E [t]</v>
          </cell>
          <cell r="F335" t="str">
            <v>Ect</v>
          </cell>
          <cell r="G335">
            <v>3</v>
          </cell>
        </row>
        <row r="336">
          <cell r="A336" t="str">
            <v>E|Exports by destination [t]</v>
          </cell>
          <cell r="B336" t="str">
            <v>Q1003</v>
          </cell>
          <cell r="C336" t="str">
            <v>E</v>
          </cell>
          <cell r="D336" t="str">
            <v>name</v>
          </cell>
          <cell r="E336" t="str">
            <v>Exports by destination [t]</v>
          </cell>
          <cell r="F336" t="str">
            <v>Ect</v>
          </cell>
          <cell r="G336">
            <v>3</v>
          </cell>
        </row>
        <row r="337">
          <cell r="A337" t="str">
            <v>E|Exports, total [t]</v>
          </cell>
          <cell r="B337" t="str">
            <v>Q1003</v>
          </cell>
          <cell r="C337" t="str">
            <v>E</v>
          </cell>
          <cell r="D337" t="str">
            <v>name</v>
          </cell>
          <cell r="E337" t="str">
            <v>Exports, total [t]</v>
          </cell>
          <cell r="F337" t="str">
            <v>Ect</v>
          </cell>
          <cell r="G337">
            <v>3</v>
          </cell>
        </row>
        <row r="338">
          <cell r="A338" t="str">
            <v>E|Ect1</v>
          </cell>
          <cell r="B338" t="str">
            <v>Q1002z001</v>
          </cell>
          <cell r="C338" t="str">
            <v>E</v>
          </cell>
          <cell r="D338" t="str">
            <v>code</v>
          </cell>
          <cell r="E338" t="str">
            <v>Ect1</v>
          </cell>
          <cell r="F338" t="str">
            <v>Ect1</v>
          </cell>
          <cell r="G338">
            <v>4</v>
          </cell>
        </row>
        <row r="339">
          <cell r="A339" t="str">
            <v>E|Export  nach Deutschland [t]</v>
          </cell>
          <cell r="B339" t="str">
            <v>Q1002z001</v>
          </cell>
          <cell r="C339" t="str">
            <v>E</v>
          </cell>
          <cell r="D339" t="str">
            <v>D</v>
          </cell>
          <cell r="E339" t="str">
            <v>Export  nach Deutschland [t]</v>
          </cell>
          <cell r="F339" t="str">
            <v>Ect1</v>
          </cell>
          <cell r="G339">
            <v>4</v>
          </cell>
        </row>
        <row r="340">
          <cell r="A340" t="str">
            <v>E|Export to Germany [t]</v>
          </cell>
          <cell r="B340" t="str">
            <v>Q1002z001</v>
          </cell>
          <cell r="C340" t="str">
            <v>E</v>
          </cell>
          <cell r="D340" t="str">
            <v>E</v>
          </cell>
          <cell r="E340" t="str">
            <v>Export to Germany [t]</v>
          </cell>
          <cell r="F340" t="str">
            <v>Ect1</v>
          </cell>
          <cell r="G340">
            <v>4</v>
          </cell>
        </row>
        <row r="341">
          <cell r="A341" t="str">
            <v>E|Export, Germany [t]</v>
          </cell>
          <cell r="B341" t="str">
            <v>Q1002z001</v>
          </cell>
          <cell r="C341" t="str">
            <v>E</v>
          </cell>
          <cell r="D341" t="str">
            <v>name</v>
          </cell>
          <cell r="E341" t="str">
            <v>Export, Germany [t]</v>
          </cell>
          <cell r="F341" t="str">
            <v>Ect1</v>
          </cell>
          <cell r="G341">
            <v>4</v>
          </cell>
        </row>
        <row r="342">
          <cell r="A342" t="str">
            <v>E|Ec5</v>
          </cell>
          <cell r="B342" t="str">
            <v>Q1003</v>
          </cell>
          <cell r="C342" t="str">
            <v>E</v>
          </cell>
          <cell r="D342" t="str">
            <v>code</v>
          </cell>
          <cell r="E342" t="str">
            <v>Ec5</v>
          </cell>
          <cell r="F342" t="str">
            <v>Ec5</v>
          </cell>
          <cell r="G342">
            <v>3</v>
          </cell>
        </row>
        <row r="343">
          <cell r="A343" t="str">
            <v>E|Export price [USD]</v>
          </cell>
          <cell r="B343" t="str">
            <v>Q1003</v>
          </cell>
          <cell r="C343" t="str">
            <v>E</v>
          </cell>
          <cell r="D343" t="str">
            <v>name</v>
          </cell>
          <cell r="E343" t="str">
            <v>Export price [USD]</v>
          </cell>
          <cell r="F343" t="str">
            <v>Ec5</v>
          </cell>
          <cell r="G343">
            <v>3</v>
          </cell>
        </row>
        <row r="344">
          <cell r="A344" t="str">
            <v>E|Ec6</v>
          </cell>
          <cell r="B344" t="str">
            <v>Q1003</v>
          </cell>
          <cell r="C344" t="str">
            <v>E</v>
          </cell>
          <cell r="D344" t="str">
            <v>code</v>
          </cell>
          <cell r="E344" t="str">
            <v>Ec6</v>
          </cell>
          <cell r="F344" t="str">
            <v>Ec6</v>
          </cell>
          <cell r="G344">
            <v>3</v>
          </cell>
        </row>
        <row r="345">
          <cell r="A345" t="str">
            <v>E|Export price [€]</v>
          </cell>
          <cell r="B345" t="str">
            <v>Q1003</v>
          </cell>
          <cell r="C345" t="str">
            <v>E</v>
          </cell>
          <cell r="D345" t="str">
            <v>name</v>
          </cell>
          <cell r="E345" t="str">
            <v>Export price [€]</v>
          </cell>
          <cell r="F345" t="str">
            <v>Ec6</v>
          </cell>
          <cell r="G345">
            <v>3</v>
          </cell>
        </row>
        <row r="346">
          <cell r="A346" t="str">
            <v>E|Ed</v>
          </cell>
          <cell r="B346" t="str">
            <v>Q1002z001</v>
          </cell>
          <cell r="C346" t="str">
            <v>E</v>
          </cell>
          <cell r="D346" t="str">
            <v>code</v>
          </cell>
          <cell r="E346" t="str">
            <v>Ed</v>
          </cell>
          <cell r="F346" t="str">
            <v>Ed</v>
          </cell>
          <cell r="G346">
            <v>2</v>
          </cell>
        </row>
        <row r="347">
          <cell r="A347" t="str">
            <v>E|Exchange rate</v>
          </cell>
          <cell r="B347" t="str">
            <v>Q1003</v>
          </cell>
          <cell r="C347" t="str">
            <v>E</v>
          </cell>
          <cell r="D347" t="str">
            <v>name</v>
          </cell>
          <cell r="E347" t="str">
            <v>Exchange rate</v>
          </cell>
          <cell r="F347" t="str">
            <v>Ed</v>
          </cell>
          <cell r="G347">
            <v>2</v>
          </cell>
        </row>
        <row r="348">
          <cell r="A348" t="str">
            <v>E|Wechselkurs</v>
          </cell>
          <cell r="B348" t="str">
            <v>Q1002z001</v>
          </cell>
          <cell r="C348" t="str">
            <v>E</v>
          </cell>
          <cell r="D348" t="str">
            <v>D</v>
          </cell>
          <cell r="E348" t="str">
            <v>Wechselkurs</v>
          </cell>
          <cell r="F348" t="str">
            <v>Ed</v>
          </cell>
          <cell r="G348">
            <v>2</v>
          </cell>
        </row>
        <row r="349">
          <cell r="A349" t="str">
            <v>E|Et</v>
          </cell>
          <cell r="B349" t="str">
            <v>Q1002z001</v>
          </cell>
          <cell r="C349" t="str">
            <v>E</v>
          </cell>
          <cell r="D349" t="str">
            <v>code</v>
          </cell>
          <cell r="E349" t="str">
            <v>Et</v>
          </cell>
          <cell r="F349" t="str">
            <v>Et</v>
          </cell>
          <cell r="G349">
            <v>2</v>
          </cell>
        </row>
        <row r="350">
          <cell r="A350" t="str">
            <v>E|Text</v>
          </cell>
          <cell r="B350" t="str">
            <v>Q1002z001</v>
          </cell>
          <cell r="C350" t="str">
            <v>E</v>
          </cell>
          <cell r="D350" t="str">
            <v>name</v>
          </cell>
          <cell r="E350" t="str">
            <v>Text</v>
          </cell>
          <cell r="F350" t="str">
            <v>Et</v>
          </cell>
          <cell r="G350">
            <v>2</v>
          </cell>
        </row>
        <row r="351">
          <cell r="A351" t="str">
            <v>E|Anmerkung</v>
          </cell>
          <cell r="B351" t="str">
            <v>Q1003z001</v>
          </cell>
          <cell r="C351" t="str">
            <v>E</v>
          </cell>
          <cell r="D351" t="str">
            <v>name</v>
          </cell>
          <cell r="E351" t="str">
            <v>Anmerkung</v>
          </cell>
          <cell r="F351" t="str">
            <v>Etr</v>
          </cell>
          <cell r="G351">
            <v>3</v>
          </cell>
        </row>
        <row r="352">
          <cell r="A352" t="str">
            <v>E|Etr</v>
          </cell>
          <cell r="B352" t="str">
            <v>Q1002z001</v>
          </cell>
          <cell r="C352" t="str">
            <v>E</v>
          </cell>
          <cell r="D352" t="str">
            <v>code</v>
          </cell>
          <cell r="E352" t="str">
            <v>Etr</v>
          </cell>
          <cell r="F352" t="str">
            <v>Etr</v>
          </cell>
          <cell r="G352">
            <v>3</v>
          </cell>
        </row>
        <row r="353">
          <cell r="A353" t="str">
            <v>E|remark</v>
          </cell>
          <cell r="B353" t="str">
            <v>Q1002z001</v>
          </cell>
          <cell r="C353" t="str">
            <v>E</v>
          </cell>
          <cell r="D353" t="str">
            <v>name</v>
          </cell>
          <cell r="E353" t="str">
            <v>remark</v>
          </cell>
          <cell r="F353" t="str">
            <v>Etr</v>
          </cell>
          <cell r="G353">
            <v>3</v>
          </cell>
        </row>
        <row r="354">
          <cell r="A354" t="str">
            <v>E|Ett</v>
          </cell>
          <cell r="B354" t="str">
            <v>Q1003z001</v>
          </cell>
          <cell r="C354" t="str">
            <v>E</v>
          </cell>
          <cell r="D354" t="str">
            <v>code</v>
          </cell>
          <cell r="E354" t="str">
            <v>Ett</v>
          </cell>
          <cell r="F354" t="str">
            <v>Ett</v>
          </cell>
          <cell r="G354">
            <v>3</v>
          </cell>
        </row>
        <row r="355">
          <cell r="A355" t="str">
            <v>E|Import Trend [+-]</v>
          </cell>
          <cell r="B355" t="str">
            <v>Q1010x004</v>
          </cell>
          <cell r="C355" t="str">
            <v>E</v>
          </cell>
          <cell r="D355" t="str">
            <v>name</v>
          </cell>
          <cell r="E355" t="str">
            <v>Import Trend [+-]</v>
          </cell>
          <cell r="F355" t="str">
            <v>Ett</v>
          </cell>
          <cell r="G355">
            <v>3</v>
          </cell>
        </row>
        <row r="356">
          <cell r="A356" t="str">
            <v>E|Trend [+-]</v>
          </cell>
          <cell r="B356" t="str">
            <v>Q1003z001</v>
          </cell>
          <cell r="C356" t="str">
            <v>E</v>
          </cell>
          <cell r="D356" t="str">
            <v>name</v>
          </cell>
          <cell r="E356" t="str">
            <v>Trend [+-]</v>
          </cell>
          <cell r="F356" t="str">
            <v>Ett</v>
          </cell>
          <cell r="G356">
            <v>3</v>
          </cell>
        </row>
        <row r="357">
          <cell r="A357" t="str">
            <v>F|Agent</v>
          </cell>
          <cell r="B357" t="str">
            <v>Q1907x002</v>
          </cell>
          <cell r="C357" t="str">
            <v>A</v>
          </cell>
          <cell r="D357" t="str">
            <v>name</v>
          </cell>
          <cell r="E357" t="str">
            <v>Agent</v>
          </cell>
          <cell r="F357" t="str">
            <v>FA</v>
          </cell>
          <cell r="G357">
            <v>2</v>
          </cell>
        </row>
        <row r="358">
          <cell r="A358" t="str">
            <v>F|FA</v>
          </cell>
          <cell r="B358" t="str">
            <v>Q1907x002</v>
          </cell>
          <cell r="C358" t="str">
            <v>A</v>
          </cell>
          <cell r="D358" t="str">
            <v>code</v>
          </cell>
          <cell r="E358" t="str">
            <v>FA</v>
          </cell>
          <cell r="F358" t="str">
            <v>FA</v>
          </cell>
          <cell r="G358">
            <v>2</v>
          </cell>
        </row>
        <row r="359">
          <cell r="A359" t="str">
            <v>F|Agent0</v>
          </cell>
          <cell r="B359" t="str">
            <v>Q1907x002</v>
          </cell>
          <cell r="C359" t="str">
            <v>A</v>
          </cell>
          <cell r="D359" t="str">
            <v>name</v>
          </cell>
          <cell r="E359" t="str">
            <v>Agent0</v>
          </cell>
          <cell r="F359" t="str">
            <v>FA0</v>
          </cell>
          <cell r="G359">
            <v>3</v>
          </cell>
        </row>
        <row r="360">
          <cell r="A360" t="str">
            <v>F|FA0</v>
          </cell>
          <cell r="B360" t="str">
            <v>Q1907x002</v>
          </cell>
          <cell r="C360" t="str">
            <v>A</v>
          </cell>
          <cell r="D360" t="str">
            <v>code</v>
          </cell>
          <cell r="E360" t="str">
            <v>FA0</v>
          </cell>
          <cell r="F360" t="str">
            <v>FA0</v>
          </cell>
          <cell r="G360">
            <v>3</v>
          </cell>
        </row>
        <row r="361">
          <cell r="A361" t="str">
            <v>F|Agent1</v>
          </cell>
          <cell r="B361" t="str">
            <v>Q1907x002</v>
          </cell>
          <cell r="C361" t="str">
            <v>A</v>
          </cell>
          <cell r="D361" t="str">
            <v>name</v>
          </cell>
          <cell r="E361" t="str">
            <v>Agent1</v>
          </cell>
          <cell r="F361" t="str">
            <v>FA1</v>
          </cell>
          <cell r="G361">
            <v>3</v>
          </cell>
        </row>
        <row r="362">
          <cell r="A362" t="str">
            <v>F|FA1</v>
          </cell>
          <cell r="B362" t="str">
            <v>Q1907x002</v>
          </cell>
          <cell r="C362" t="str">
            <v>A</v>
          </cell>
          <cell r="D362" t="str">
            <v>code</v>
          </cell>
          <cell r="E362" t="str">
            <v>FA1</v>
          </cell>
          <cell r="F362" t="str">
            <v>FA1</v>
          </cell>
          <cell r="G362">
            <v>3</v>
          </cell>
        </row>
        <row r="363">
          <cell r="A363" t="str">
            <v>F|Agent2</v>
          </cell>
          <cell r="B363" t="str">
            <v>Q1907x002</v>
          </cell>
          <cell r="C363" t="str">
            <v>A</v>
          </cell>
          <cell r="D363" t="str">
            <v>name</v>
          </cell>
          <cell r="E363" t="str">
            <v>Agent2</v>
          </cell>
          <cell r="F363" t="str">
            <v>FA2</v>
          </cell>
          <cell r="G363">
            <v>3</v>
          </cell>
        </row>
        <row r="364">
          <cell r="A364" t="str">
            <v>F|FA2</v>
          </cell>
          <cell r="B364" t="str">
            <v>Q1907x002</v>
          </cell>
          <cell r="C364" t="str">
            <v>A</v>
          </cell>
          <cell r="D364" t="str">
            <v>code</v>
          </cell>
          <cell r="E364" t="str">
            <v>FA2</v>
          </cell>
          <cell r="F364" t="str">
            <v>FA2</v>
          </cell>
          <cell r="G364">
            <v>3</v>
          </cell>
        </row>
        <row r="365">
          <cell r="A365" t="str">
            <v>F|Agent3</v>
          </cell>
          <cell r="B365" t="str">
            <v>Q1907x002</v>
          </cell>
          <cell r="C365" t="str">
            <v>A</v>
          </cell>
          <cell r="D365" t="str">
            <v>name</v>
          </cell>
          <cell r="E365" t="str">
            <v>Agent3</v>
          </cell>
          <cell r="F365" t="str">
            <v>FA3</v>
          </cell>
          <cell r="G365">
            <v>3</v>
          </cell>
        </row>
        <row r="366">
          <cell r="A366" t="str">
            <v>F|FA3</v>
          </cell>
          <cell r="B366" t="str">
            <v>Q1907x002</v>
          </cell>
          <cell r="C366" t="str">
            <v>A</v>
          </cell>
          <cell r="D366" t="str">
            <v>code</v>
          </cell>
          <cell r="E366" t="str">
            <v>FA3</v>
          </cell>
          <cell r="F366" t="str">
            <v>FA3</v>
          </cell>
          <cell r="G366">
            <v>3</v>
          </cell>
        </row>
        <row r="367">
          <cell r="A367" t="str">
            <v>F|Agent4</v>
          </cell>
          <cell r="B367" t="str">
            <v>Q1907x002</v>
          </cell>
          <cell r="C367" t="str">
            <v>A</v>
          </cell>
          <cell r="D367" t="str">
            <v>name</v>
          </cell>
          <cell r="E367" t="str">
            <v>Agent4</v>
          </cell>
          <cell r="F367" t="str">
            <v>FA4</v>
          </cell>
          <cell r="G367">
            <v>3</v>
          </cell>
        </row>
        <row r="368">
          <cell r="A368" t="str">
            <v>F|FA4</v>
          </cell>
          <cell r="B368" t="str">
            <v>Q1907x002</v>
          </cell>
          <cell r="C368" t="str">
            <v>A</v>
          </cell>
          <cell r="D368" t="str">
            <v>code</v>
          </cell>
          <cell r="E368" t="str">
            <v>FA4</v>
          </cell>
          <cell r="F368" t="str">
            <v>FA4</v>
          </cell>
          <cell r="G368">
            <v>3</v>
          </cell>
        </row>
        <row r="369">
          <cell r="A369" t="str">
            <v>F|FE</v>
          </cell>
          <cell r="B369" t="str">
            <v>Q1907x002</v>
          </cell>
          <cell r="C369" t="str">
            <v>E</v>
          </cell>
          <cell r="D369" t="str">
            <v>code</v>
          </cell>
          <cell r="E369" t="str">
            <v>FE</v>
          </cell>
          <cell r="F369" t="str">
            <v>FE</v>
          </cell>
          <cell r="G369">
            <v>2</v>
          </cell>
        </row>
        <row r="370">
          <cell r="A370" t="str">
            <v>F|Indicator</v>
          </cell>
          <cell r="B370" t="str">
            <v>Q1907x002</v>
          </cell>
          <cell r="C370" t="str">
            <v>E</v>
          </cell>
          <cell r="D370" t="str">
            <v>name</v>
          </cell>
          <cell r="E370" t="str">
            <v>Indicator</v>
          </cell>
          <cell r="F370" t="str">
            <v>FE</v>
          </cell>
          <cell r="G370">
            <v>2</v>
          </cell>
        </row>
        <row r="371">
          <cell r="A371" t="str">
            <v>F|FE1</v>
          </cell>
          <cell r="B371" t="str">
            <v>Q1907x002</v>
          </cell>
          <cell r="C371" t="str">
            <v>E</v>
          </cell>
          <cell r="D371" t="str">
            <v>code</v>
          </cell>
          <cell r="E371" t="str">
            <v>FE1</v>
          </cell>
          <cell r="F371" t="str">
            <v>FE1</v>
          </cell>
          <cell r="G371">
            <v>3</v>
          </cell>
        </row>
        <row r="372">
          <cell r="A372" t="str">
            <v>F|Indicator1</v>
          </cell>
          <cell r="B372" t="str">
            <v>Q1907x002</v>
          </cell>
          <cell r="C372" t="str">
            <v>E</v>
          </cell>
          <cell r="D372" t="str">
            <v>name</v>
          </cell>
          <cell r="E372" t="str">
            <v>Indicator1</v>
          </cell>
          <cell r="F372" t="str">
            <v>FE1</v>
          </cell>
          <cell r="G372">
            <v>3</v>
          </cell>
        </row>
        <row r="373">
          <cell r="A373" t="str">
            <v>F|FE2</v>
          </cell>
          <cell r="B373" t="str">
            <v>Q1907x002</v>
          </cell>
          <cell r="C373" t="str">
            <v>E</v>
          </cell>
          <cell r="D373" t="str">
            <v>code</v>
          </cell>
          <cell r="E373" t="str">
            <v>FE2</v>
          </cell>
          <cell r="F373" t="str">
            <v>FE2</v>
          </cell>
          <cell r="G373">
            <v>3</v>
          </cell>
        </row>
        <row r="374">
          <cell r="A374" t="str">
            <v>F|Indicator2</v>
          </cell>
          <cell r="B374" t="str">
            <v>Q1907x002</v>
          </cell>
          <cell r="C374" t="str">
            <v>E</v>
          </cell>
          <cell r="D374" t="str">
            <v>name</v>
          </cell>
          <cell r="E374" t="str">
            <v>Indicator2</v>
          </cell>
          <cell r="F374" t="str">
            <v>FE2</v>
          </cell>
          <cell r="G374">
            <v>3</v>
          </cell>
        </row>
        <row r="375">
          <cell r="A375" t="str">
            <v>F|Crop</v>
          </cell>
          <cell r="B375" t="str">
            <v>Q1907x002</v>
          </cell>
          <cell r="C375" t="str">
            <v>K</v>
          </cell>
          <cell r="D375" t="str">
            <v>name</v>
          </cell>
          <cell r="E375" t="str">
            <v>Crop</v>
          </cell>
          <cell r="F375" t="str">
            <v>FK</v>
          </cell>
          <cell r="G375">
            <v>2</v>
          </cell>
        </row>
        <row r="376">
          <cell r="A376" t="str">
            <v>F|FK</v>
          </cell>
          <cell r="B376" t="str">
            <v>Q1907x002</v>
          </cell>
          <cell r="C376" t="str">
            <v>K</v>
          </cell>
          <cell r="D376" t="str">
            <v>code</v>
          </cell>
          <cell r="E376" t="str">
            <v>FK</v>
          </cell>
          <cell r="F376" t="str">
            <v>FK</v>
          </cell>
          <cell r="G376">
            <v>2</v>
          </cell>
        </row>
        <row r="377">
          <cell r="A377" t="str">
            <v>F|+Crop</v>
          </cell>
          <cell r="B377" t="str">
            <v>Q1907x002</v>
          </cell>
          <cell r="C377" t="str">
            <v>K</v>
          </cell>
          <cell r="D377" t="str">
            <v>name</v>
          </cell>
          <cell r="E377" t="str">
            <v>+Crop</v>
          </cell>
          <cell r="F377" t="str">
            <v>FK+</v>
          </cell>
          <cell r="G377">
            <v>3</v>
          </cell>
        </row>
        <row r="378">
          <cell r="A378" t="str">
            <v>F|FK+</v>
          </cell>
          <cell r="B378" t="str">
            <v>Q1907x002</v>
          </cell>
          <cell r="C378" t="str">
            <v>K</v>
          </cell>
          <cell r="D378" t="str">
            <v>code</v>
          </cell>
          <cell r="E378" t="str">
            <v>FK+</v>
          </cell>
          <cell r="F378" t="str">
            <v>FK+</v>
          </cell>
          <cell r="G378">
            <v>3</v>
          </cell>
        </row>
        <row r="379">
          <cell r="A379" t="str">
            <v>F|Crop0</v>
          </cell>
          <cell r="B379" t="str">
            <v>Q1907x002</v>
          </cell>
          <cell r="C379" t="str">
            <v>K</v>
          </cell>
          <cell r="D379" t="str">
            <v>name</v>
          </cell>
          <cell r="E379" t="str">
            <v>Crop0</v>
          </cell>
          <cell r="F379" t="str">
            <v>FK0</v>
          </cell>
          <cell r="G379">
            <v>3</v>
          </cell>
        </row>
        <row r="380">
          <cell r="A380" t="str">
            <v>F|FK0</v>
          </cell>
          <cell r="B380" t="str">
            <v>Q1907x002</v>
          </cell>
          <cell r="C380" t="str">
            <v>K</v>
          </cell>
          <cell r="D380" t="str">
            <v>code</v>
          </cell>
          <cell r="E380" t="str">
            <v>FK0</v>
          </cell>
          <cell r="F380" t="str">
            <v>FK0</v>
          </cell>
          <cell r="G380">
            <v>3</v>
          </cell>
        </row>
        <row r="381">
          <cell r="A381" t="str">
            <v>F|Crop1</v>
          </cell>
          <cell r="B381" t="str">
            <v>Q1907x002</v>
          </cell>
          <cell r="C381" t="str">
            <v>K</v>
          </cell>
          <cell r="D381" t="str">
            <v>name</v>
          </cell>
          <cell r="E381" t="str">
            <v>Crop1</v>
          </cell>
          <cell r="F381" t="str">
            <v>FK1</v>
          </cell>
          <cell r="G381">
            <v>3</v>
          </cell>
        </row>
        <row r="382">
          <cell r="A382" t="str">
            <v>F|FK1</v>
          </cell>
          <cell r="B382" t="str">
            <v>Q1907x002</v>
          </cell>
          <cell r="C382" t="str">
            <v>K</v>
          </cell>
          <cell r="D382" t="str">
            <v>code</v>
          </cell>
          <cell r="E382" t="str">
            <v>FK1</v>
          </cell>
          <cell r="F382" t="str">
            <v>FK1</v>
          </cell>
          <cell r="G382">
            <v>3</v>
          </cell>
        </row>
        <row r="383">
          <cell r="A383" t="str">
            <v>F|Crop2</v>
          </cell>
          <cell r="B383" t="str">
            <v>Q1907x002</v>
          </cell>
          <cell r="C383" t="str">
            <v>K</v>
          </cell>
          <cell r="D383" t="str">
            <v>name</v>
          </cell>
          <cell r="E383" t="str">
            <v>Crop2</v>
          </cell>
          <cell r="F383" t="str">
            <v>FK2</v>
          </cell>
          <cell r="G383">
            <v>3</v>
          </cell>
        </row>
        <row r="384">
          <cell r="A384" t="str">
            <v>F|FK2</v>
          </cell>
          <cell r="B384" t="str">
            <v>Q1907x002</v>
          </cell>
          <cell r="C384" t="str">
            <v>K</v>
          </cell>
          <cell r="D384" t="str">
            <v>code</v>
          </cell>
          <cell r="E384" t="str">
            <v>FK2</v>
          </cell>
          <cell r="F384" t="str">
            <v>FK2</v>
          </cell>
          <cell r="G384">
            <v>3</v>
          </cell>
        </row>
        <row r="385">
          <cell r="A385" t="str">
            <v>F|Crop3</v>
          </cell>
          <cell r="B385" t="str">
            <v>Q1907x002</v>
          </cell>
          <cell r="C385" t="str">
            <v>K</v>
          </cell>
          <cell r="D385" t="str">
            <v>name</v>
          </cell>
          <cell r="E385" t="str">
            <v>Crop3</v>
          </cell>
          <cell r="F385" t="str">
            <v>FK3</v>
          </cell>
          <cell r="G385">
            <v>3</v>
          </cell>
        </row>
        <row r="386">
          <cell r="A386" t="str">
            <v>F|FK3</v>
          </cell>
          <cell r="B386" t="str">
            <v>Q1907x002</v>
          </cell>
          <cell r="C386" t="str">
            <v>K</v>
          </cell>
          <cell r="D386" t="str">
            <v>code</v>
          </cell>
          <cell r="E386" t="str">
            <v>FK3</v>
          </cell>
          <cell r="F386" t="str">
            <v>FK3</v>
          </cell>
          <cell r="G386">
            <v>3</v>
          </cell>
        </row>
        <row r="387">
          <cell r="A387" t="str">
            <v>F|Crop4</v>
          </cell>
          <cell r="B387" t="str">
            <v>Q1907x002</v>
          </cell>
          <cell r="C387" t="str">
            <v>K</v>
          </cell>
          <cell r="D387" t="str">
            <v>name</v>
          </cell>
          <cell r="E387" t="str">
            <v>Crop4</v>
          </cell>
          <cell r="F387" t="str">
            <v>FK4</v>
          </cell>
          <cell r="G387">
            <v>3</v>
          </cell>
        </row>
        <row r="388">
          <cell r="A388" t="str">
            <v>F|FK4</v>
          </cell>
          <cell r="B388" t="str">
            <v>Q1907x002</v>
          </cell>
          <cell r="C388" t="str">
            <v>K</v>
          </cell>
          <cell r="D388" t="str">
            <v>code</v>
          </cell>
          <cell r="E388" t="str">
            <v>FK4</v>
          </cell>
          <cell r="F388" t="str">
            <v>FK4</v>
          </cell>
          <cell r="G388">
            <v>3</v>
          </cell>
        </row>
        <row r="389">
          <cell r="A389" t="str">
            <v>F|Crop5</v>
          </cell>
          <cell r="B389" t="str">
            <v>Q1907x002</v>
          </cell>
          <cell r="C389" t="str">
            <v>K</v>
          </cell>
          <cell r="D389" t="str">
            <v>name</v>
          </cell>
          <cell r="E389" t="str">
            <v>Crop5</v>
          </cell>
          <cell r="F389" t="str">
            <v>FK5</v>
          </cell>
          <cell r="G389">
            <v>3</v>
          </cell>
        </row>
        <row r="390">
          <cell r="A390" t="str">
            <v>F|FK5</v>
          </cell>
          <cell r="B390" t="str">
            <v>Q1907x002</v>
          </cell>
          <cell r="C390" t="str">
            <v>K</v>
          </cell>
          <cell r="D390" t="str">
            <v>code</v>
          </cell>
          <cell r="E390" t="str">
            <v>FK5</v>
          </cell>
          <cell r="F390" t="str">
            <v>FK5</v>
          </cell>
          <cell r="G390">
            <v>3</v>
          </cell>
        </row>
        <row r="391">
          <cell r="A391" t="str">
            <v>F|FQ</v>
          </cell>
          <cell r="B391" t="str">
            <v>Q1907x002</v>
          </cell>
          <cell r="C391" t="str">
            <v>Q</v>
          </cell>
          <cell r="D391" t="str">
            <v>code</v>
          </cell>
          <cell r="E391" t="str">
            <v>FQ</v>
          </cell>
          <cell r="F391" t="str">
            <v>FQ</v>
          </cell>
          <cell r="G391">
            <v>2</v>
          </cell>
        </row>
        <row r="392">
          <cell r="A392" t="str">
            <v>F|Source</v>
          </cell>
          <cell r="B392" t="str">
            <v>Q1907x002</v>
          </cell>
          <cell r="C392" t="str">
            <v>Q</v>
          </cell>
          <cell r="D392" t="str">
            <v>name</v>
          </cell>
          <cell r="E392" t="str">
            <v>Source</v>
          </cell>
          <cell r="F392" t="str">
            <v>FQ</v>
          </cell>
          <cell r="G392">
            <v>2</v>
          </cell>
        </row>
        <row r="393">
          <cell r="A393" t="str">
            <v>F|FQ0</v>
          </cell>
          <cell r="B393" t="str">
            <v>Q1907x002</v>
          </cell>
          <cell r="C393" t="str">
            <v>Q</v>
          </cell>
          <cell r="D393" t="str">
            <v>code</v>
          </cell>
          <cell r="E393" t="str">
            <v>FQ0</v>
          </cell>
          <cell r="F393" t="str">
            <v>FQ0</v>
          </cell>
          <cell r="G393">
            <v>3</v>
          </cell>
        </row>
        <row r="394">
          <cell r="A394" t="str">
            <v>F|Source0</v>
          </cell>
          <cell r="B394" t="str">
            <v>Q1907x002</v>
          </cell>
          <cell r="C394" t="str">
            <v>Q</v>
          </cell>
          <cell r="D394" t="str">
            <v>name</v>
          </cell>
          <cell r="E394" t="str">
            <v>Source0</v>
          </cell>
          <cell r="F394" t="str">
            <v>FQ0</v>
          </cell>
          <cell r="G394">
            <v>3</v>
          </cell>
        </row>
        <row r="395">
          <cell r="A395" t="str">
            <v>F|FQ1</v>
          </cell>
          <cell r="B395" t="str">
            <v>Q1907x002</v>
          </cell>
          <cell r="C395" t="str">
            <v>Q</v>
          </cell>
          <cell r="D395" t="str">
            <v>code</v>
          </cell>
          <cell r="E395" t="str">
            <v>FQ1</v>
          </cell>
          <cell r="F395" t="str">
            <v>FQ1</v>
          </cell>
          <cell r="G395">
            <v>3</v>
          </cell>
        </row>
        <row r="396">
          <cell r="A396" t="str">
            <v>F|Source1</v>
          </cell>
          <cell r="B396" t="str">
            <v>Q1907x002</v>
          </cell>
          <cell r="C396" t="str">
            <v>Q</v>
          </cell>
          <cell r="D396" t="str">
            <v>name</v>
          </cell>
          <cell r="E396" t="str">
            <v>Source1</v>
          </cell>
          <cell r="F396" t="str">
            <v>FQ1</v>
          </cell>
          <cell r="G396">
            <v>3</v>
          </cell>
        </row>
        <row r="397">
          <cell r="A397" t="str">
            <v>F|FQ2</v>
          </cell>
          <cell r="B397" t="str">
            <v>Q1907x002</v>
          </cell>
          <cell r="C397" t="str">
            <v>Q</v>
          </cell>
          <cell r="D397" t="str">
            <v>code</v>
          </cell>
          <cell r="E397" t="str">
            <v>FQ2</v>
          </cell>
          <cell r="F397" t="str">
            <v>FQ2</v>
          </cell>
          <cell r="G397">
            <v>3</v>
          </cell>
        </row>
        <row r="398">
          <cell r="A398" t="str">
            <v>F|Source2</v>
          </cell>
          <cell r="B398" t="str">
            <v>Q1907x002</v>
          </cell>
          <cell r="C398" t="str">
            <v>Q</v>
          </cell>
          <cell r="D398" t="str">
            <v>name</v>
          </cell>
          <cell r="E398" t="str">
            <v>Source2</v>
          </cell>
          <cell r="F398" t="str">
            <v>FQ2</v>
          </cell>
          <cell r="G398">
            <v>3</v>
          </cell>
        </row>
        <row r="399">
          <cell r="A399" t="str">
            <v>F|FQ3</v>
          </cell>
          <cell r="B399" t="str">
            <v>Q1907x002</v>
          </cell>
          <cell r="C399" t="str">
            <v>Q</v>
          </cell>
          <cell r="D399" t="str">
            <v>code</v>
          </cell>
          <cell r="E399" t="str">
            <v>FQ3</v>
          </cell>
          <cell r="F399" t="str">
            <v>FQ3</v>
          </cell>
          <cell r="G399">
            <v>3</v>
          </cell>
        </row>
        <row r="400">
          <cell r="A400" t="str">
            <v>F|Source3</v>
          </cell>
          <cell r="B400" t="str">
            <v>Q1907x002</v>
          </cell>
          <cell r="C400" t="str">
            <v>Q</v>
          </cell>
          <cell r="D400" t="str">
            <v>name</v>
          </cell>
          <cell r="E400" t="str">
            <v>Source3</v>
          </cell>
          <cell r="F400" t="str">
            <v>FQ3</v>
          </cell>
          <cell r="G400">
            <v>3</v>
          </cell>
        </row>
        <row r="401">
          <cell r="A401" t="str">
            <v>F|Collection</v>
          </cell>
          <cell r="B401" t="str">
            <v>Q1907x002</v>
          </cell>
          <cell r="C401" t="str">
            <v>Q</v>
          </cell>
          <cell r="D401" t="str">
            <v>name</v>
          </cell>
          <cell r="E401" t="str">
            <v>Collection</v>
          </cell>
          <cell r="F401" t="str">
            <v>FQC</v>
          </cell>
          <cell r="G401">
            <v>3</v>
          </cell>
        </row>
        <row r="402">
          <cell r="A402" t="str">
            <v>F|FQC</v>
          </cell>
          <cell r="B402" t="str">
            <v>Q1907x002</v>
          </cell>
          <cell r="C402" t="str">
            <v>Q</v>
          </cell>
          <cell r="D402" t="str">
            <v>code</v>
          </cell>
          <cell r="E402" t="str">
            <v>FQC</v>
          </cell>
          <cell r="F402" t="str">
            <v>FQC</v>
          </cell>
          <cell r="G402">
            <v>3</v>
          </cell>
        </row>
        <row r="403">
          <cell r="A403" t="str">
            <v>F|FQD</v>
          </cell>
          <cell r="B403" t="str">
            <v>Q1907x002</v>
          </cell>
          <cell r="C403" t="str">
            <v>Q</v>
          </cell>
          <cell r="D403" t="str">
            <v>code</v>
          </cell>
          <cell r="E403" t="str">
            <v>FQD</v>
          </cell>
          <cell r="F403" t="str">
            <v>FQD</v>
          </cell>
          <cell r="G403">
            <v>3</v>
          </cell>
        </row>
        <row r="404">
          <cell r="A404" t="str">
            <v>F|Source description</v>
          </cell>
          <cell r="B404" t="str">
            <v>Q1907x002</v>
          </cell>
          <cell r="C404" t="str">
            <v>Q</v>
          </cell>
          <cell r="D404" t="str">
            <v>name</v>
          </cell>
          <cell r="E404" t="str">
            <v>Source description</v>
          </cell>
          <cell r="F404" t="str">
            <v>FQD</v>
          </cell>
          <cell r="G404">
            <v>3</v>
          </cell>
        </row>
        <row r="405">
          <cell r="A405" t="str">
            <v>F|FQP</v>
          </cell>
          <cell r="B405" t="str">
            <v>Q1907x002</v>
          </cell>
          <cell r="C405" t="str">
            <v>Q</v>
          </cell>
          <cell r="D405" t="str">
            <v>code</v>
          </cell>
          <cell r="E405" t="str">
            <v>FQP</v>
          </cell>
          <cell r="F405" t="str">
            <v>FQP</v>
          </cell>
          <cell r="G405">
            <v>3</v>
          </cell>
        </row>
        <row r="406">
          <cell r="A406" t="str">
            <v>F|prioQuelle</v>
          </cell>
          <cell r="B406" t="str">
            <v>Q1907x002</v>
          </cell>
          <cell r="C406" t="str">
            <v>Q</v>
          </cell>
          <cell r="D406" t="str">
            <v>name</v>
          </cell>
          <cell r="E406" t="str">
            <v>prioQuelle</v>
          </cell>
          <cell r="F406" t="str">
            <v>FQP</v>
          </cell>
          <cell r="G406">
            <v>3</v>
          </cell>
        </row>
        <row r="407">
          <cell r="A407" t="str">
            <v>F|FR</v>
          </cell>
          <cell r="B407" t="str">
            <v>Q1907x002</v>
          </cell>
          <cell r="C407" t="str">
            <v>R</v>
          </cell>
          <cell r="D407" t="str">
            <v>code</v>
          </cell>
          <cell r="E407" t="str">
            <v>FR</v>
          </cell>
          <cell r="F407" t="str">
            <v>FR</v>
          </cell>
          <cell r="G407">
            <v>2</v>
          </cell>
        </row>
        <row r="408">
          <cell r="A408" t="str">
            <v>F|Region</v>
          </cell>
          <cell r="B408" t="str">
            <v>Q1907x002</v>
          </cell>
          <cell r="C408" t="str">
            <v>R</v>
          </cell>
          <cell r="D408" t="str">
            <v>name</v>
          </cell>
          <cell r="E408" t="str">
            <v>Region</v>
          </cell>
          <cell r="F408" t="str">
            <v>FR</v>
          </cell>
          <cell r="G408">
            <v>2</v>
          </cell>
        </row>
        <row r="409">
          <cell r="A409" t="str">
            <v>F|FR0</v>
          </cell>
          <cell r="B409" t="str">
            <v>Q1907x002</v>
          </cell>
          <cell r="C409" t="str">
            <v>R</v>
          </cell>
          <cell r="D409" t="str">
            <v>code</v>
          </cell>
          <cell r="E409" t="str">
            <v>FR0</v>
          </cell>
          <cell r="F409" t="str">
            <v>FR0</v>
          </cell>
          <cell r="G409">
            <v>3</v>
          </cell>
        </row>
        <row r="410">
          <cell r="A410" t="str">
            <v>F|World</v>
          </cell>
          <cell r="B410" t="str">
            <v>Q1907x002</v>
          </cell>
          <cell r="C410" t="str">
            <v>R</v>
          </cell>
          <cell r="D410" t="str">
            <v>name</v>
          </cell>
          <cell r="E410" t="str">
            <v>World</v>
          </cell>
          <cell r="F410" t="str">
            <v>FR0</v>
          </cell>
          <cell r="G410">
            <v>3</v>
          </cell>
        </row>
        <row r="411">
          <cell r="A411" t="str">
            <v>F|Continent</v>
          </cell>
          <cell r="B411" t="str">
            <v>Q1907x002</v>
          </cell>
          <cell r="C411" t="str">
            <v>R</v>
          </cell>
          <cell r="D411" t="str">
            <v>name</v>
          </cell>
          <cell r="E411" t="str">
            <v>Continent</v>
          </cell>
          <cell r="F411" t="str">
            <v>FR1</v>
          </cell>
          <cell r="G411">
            <v>3</v>
          </cell>
        </row>
        <row r="412">
          <cell r="A412" t="str">
            <v>F|FR1</v>
          </cell>
          <cell r="B412" t="str">
            <v>Q1907x002</v>
          </cell>
          <cell r="C412" t="str">
            <v>R</v>
          </cell>
          <cell r="D412" t="str">
            <v>code</v>
          </cell>
          <cell r="E412" t="str">
            <v>FR1</v>
          </cell>
          <cell r="F412" t="str">
            <v>FR1</v>
          </cell>
          <cell r="G412">
            <v>3</v>
          </cell>
        </row>
        <row r="413">
          <cell r="A413" t="str">
            <v>F|Federation</v>
          </cell>
          <cell r="B413" t="str">
            <v>Q1907x002</v>
          </cell>
          <cell r="C413" t="str">
            <v>R</v>
          </cell>
          <cell r="D413" t="str">
            <v>name</v>
          </cell>
          <cell r="E413" t="str">
            <v>Federation</v>
          </cell>
          <cell r="F413" t="str">
            <v>FR2</v>
          </cell>
          <cell r="G413">
            <v>3</v>
          </cell>
        </row>
        <row r="414">
          <cell r="A414" t="str">
            <v>F|FR2</v>
          </cell>
          <cell r="B414" t="str">
            <v>Q1907x002</v>
          </cell>
          <cell r="C414" t="str">
            <v>R</v>
          </cell>
          <cell r="D414" t="str">
            <v>code</v>
          </cell>
          <cell r="E414" t="str">
            <v>FR2</v>
          </cell>
          <cell r="F414" t="str">
            <v>FR2</v>
          </cell>
          <cell r="G414">
            <v>3</v>
          </cell>
        </row>
        <row r="415">
          <cell r="A415" t="str">
            <v>F|Country</v>
          </cell>
          <cell r="B415" t="str">
            <v>Q1907x002</v>
          </cell>
          <cell r="C415" t="str">
            <v>R</v>
          </cell>
          <cell r="D415" t="str">
            <v>name</v>
          </cell>
          <cell r="E415" t="str">
            <v>Country</v>
          </cell>
          <cell r="F415" t="str">
            <v>FR3</v>
          </cell>
          <cell r="G415">
            <v>3</v>
          </cell>
        </row>
        <row r="416">
          <cell r="A416" t="str">
            <v>F|FR3</v>
          </cell>
          <cell r="B416" t="str">
            <v>Q1907x002</v>
          </cell>
          <cell r="C416" t="str">
            <v>R</v>
          </cell>
          <cell r="D416" t="str">
            <v>code</v>
          </cell>
          <cell r="E416" t="str">
            <v>FR3</v>
          </cell>
          <cell r="F416" t="str">
            <v>FR3</v>
          </cell>
          <cell r="G416">
            <v>3</v>
          </cell>
        </row>
        <row r="417">
          <cell r="A417" t="str">
            <v>F|FRI</v>
          </cell>
          <cell r="B417" t="str">
            <v>Q1907x002</v>
          </cell>
          <cell r="C417" t="str">
            <v>R</v>
          </cell>
          <cell r="D417" t="str">
            <v>code</v>
          </cell>
          <cell r="E417" t="str">
            <v>FRI</v>
          </cell>
          <cell r="F417" t="str">
            <v>FRI</v>
          </cell>
          <cell r="G417">
            <v>3</v>
          </cell>
        </row>
        <row r="418">
          <cell r="A418" t="str">
            <v>F|iRegion</v>
          </cell>
          <cell r="B418" t="str">
            <v>Q1907x002</v>
          </cell>
          <cell r="C418" t="str">
            <v>R</v>
          </cell>
          <cell r="D418" t="str">
            <v>name</v>
          </cell>
          <cell r="E418" t="str">
            <v>iRegion</v>
          </cell>
          <cell r="F418" t="str">
            <v>FRI</v>
          </cell>
          <cell r="G418">
            <v>3</v>
          </cell>
        </row>
        <row r="419">
          <cell r="A419" t="str">
            <v>F|Cultivation method</v>
          </cell>
          <cell r="B419" t="str">
            <v>Q1907x002</v>
          </cell>
          <cell r="C419" t="str">
            <v>S</v>
          </cell>
          <cell r="D419" t="str">
            <v>name</v>
          </cell>
          <cell r="E419" t="str">
            <v>Cultivation method</v>
          </cell>
          <cell r="F419" t="str">
            <v>FS</v>
          </cell>
          <cell r="G419">
            <v>2</v>
          </cell>
        </row>
        <row r="420">
          <cell r="A420" t="str">
            <v>F|FS</v>
          </cell>
          <cell r="B420" t="str">
            <v>Q1907x002</v>
          </cell>
          <cell r="C420" t="str">
            <v>S</v>
          </cell>
          <cell r="D420" t="str">
            <v>code</v>
          </cell>
          <cell r="E420" t="str">
            <v>FS</v>
          </cell>
          <cell r="F420" t="str">
            <v>FS</v>
          </cell>
          <cell r="G420">
            <v>2</v>
          </cell>
        </row>
        <row r="421">
          <cell r="A421" t="str">
            <v>F|Cultivation method0</v>
          </cell>
          <cell r="B421" t="str">
            <v>Q1907x002</v>
          </cell>
          <cell r="C421" t="str">
            <v>S</v>
          </cell>
          <cell r="D421" t="str">
            <v>name</v>
          </cell>
          <cell r="E421" t="str">
            <v>Cultivation method0</v>
          </cell>
          <cell r="F421" t="str">
            <v>FS0</v>
          </cell>
          <cell r="G421">
            <v>3</v>
          </cell>
        </row>
        <row r="422">
          <cell r="A422" t="str">
            <v>F|FS0</v>
          </cell>
          <cell r="B422" t="str">
            <v>Q1907x002</v>
          </cell>
          <cell r="C422" t="str">
            <v>S</v>
          </cell>
          <cell r="D422" t="str">
            <v>code</v>
          </cell>
          <cell r="E422" t="str">
            <v>FS0</v>
          </cell>
          <cell r="F422" t="str">
            <v>FS0</v>
          </cell>
          <cell r="G422">
            <v>3</v>
          </cell>
        </row>
        <row r="423">
          <cell r="A423" t="str">
            <v>F|Cultivation method1</v>
          </cell>
          <cell r="B423" t="str">
            <v>Q1907x002</v>
          </cell>
          <cell r="C423" t="str">
            <v>S</v>
          </cell>
          <cell r="D423" t="str">
            <v>name</v>
          </cell>
          <cell r="E423" t="str">
            <v>Cultivation method1</v>
          </cell>
          <cell r="F423" t="str">
            <v>FS1</v>
          </cell>
          <cell r="G423">
            <v>3</v>
          </cell>
        </row>
        <row r="424">
          <cell r="A424" t="str">
            <v>F|FS1</v>
          </cell>
          <cell r="B424" t="str">
            <v>Q1907x002</v>
          </cell>
          <cell r="C424" t="str">
            <v>S</v>
          </cell>
          <cell r="D424" t="str">
            <v>code</v>
          </cell>
          <cell r="E424" t="str">
            <v>FS1</v>
          </cell>
          <cell r="F424" t="str">
            <v>FS1</v>
          </cell>
          <cell r="G424">
            <v>3</v>
          </cell>
        </row>
        <row r="425">
          <cell r="A425" t="str">
            <v>F|FU</v>
          </cell>
          <cell r="B425" t="str">
            <v>Q1907x002</v>
          </cell>
          <cell r="C425" t="str">
            <v>U</v>
          </cell>
          <cell r="D425" t="str">
            <v>code</v>
          </cell>
          <cell r="E425" t="str">
            <v>FU</v>
          </cell>
          <cell r="F425" t="str">
            <v>FU</v>
          </cell>
          <cell r="G425">
            <v>2</v>
          </cell>
        </row>
        <row r="426">
          <cell r="A426" t="str">
            <v>F|Unit</v>
          </cell>
          <cell r="B426" t="str">
            <v>Q1907x002</v>
          </cell>
          <cell r="C426" t="str">
            <v>U</v>
          </cell>
          <cell r="D426" t="str">
            <v>name</v>
          </cell>
          <cell r="E426" t="str">
            <v>Unit</v>
          </cell>
          <cell r="F426" t="str">
            <v>FU</v>
          </cell>
          <cell r="G426">
            <v>2</v>
          </cell>
        </row>
        <row r="427">
          <cell r="A427" t="str">
            <v>F|FU0</v>
          </cell>
          <cell r="B427" t="str">
            <v>Q1907x002</v>
          </cell>
          <cell r="C427" t="str">
            <v>U</v>
          </cell>
          <cell r="D427" t="str">
            <v>code</v>
          </cell>
          <cell r="E427" t="str">
            <v>FU0</v>
          </cell>
          <cell r="F427" t="str">
            <v>FU0</v>
          </cell>
          <cell r="G427">
            <v>3</v>
          </cell>
        </row>
        <row r="428">
          <cell r="A428" t="str">
            <v>F|Unit0</v>
          </cell>
          <cell r="B428" t="str">
            <v>Q1907x002</v>
          </cell>
          <cell r="C428" t="str">
            <v>U</v>
          </cell>
          <cell r="D428" t="str">
            <v>name</v>
          </cell>
          <cell r="E428" t="str">
            <v>Unit0</v>
          </cell>
          <cell r="F428" t="str">
            <v>FU0</v>
          </cell>
          <cell r="G428">
            <v>3</v>
          </cell>
        </row>
        <row r="429">
          <cell r="A429" t="str">
            <v>F|FU1</v>
          </cell>
          <cell r="B429" t="str">
            <v>Q1907x002</v>
          </cell>
          <cell r="C429" t="str">
            <v>U</v>
          </cell>
          <cell r="D429" t="str">
            <v>code</v>
          </cell>
          <cell r="E429" t="str">
            <v>FU1</v>
          </cell>
          <cell r="F429" t="str">
            <v>FU1</v>
          </cell>
          <cell r="G429">
            <v>3</v>
          </cell>
        </row>
        <row r="430">
          <cell r="A430" t="str">
            <v>F|Unit1</v>
          </cell>
          <cell r="B430" t="str">
            <v>Q1907x002</v>
          </cell>
          <cell r="C430" t="str">
            <v>U</v>
          </cell>
          <cell r="D430" t="str">
            <v>name</v>
          </cell>
          <cell r="E430" t="str">
            <v>Unit1</v>
          </cell>
          <cell r="F430" t="str">
            <v>FU1</v>
          </cell>
          <cell r="G430">
            <v>3</v>
          </cell>
        </row>
        <row r="431">
          <cell r="A431" t="str">
            <v>F|FU2</v>
          </cell>
          <cell r="B431" t="str">
            <v>Q1907x002</v>
          </cell>
          <cell r="C431" t="str">
            <v>U</v>
          </cell>
          <cell r="D431" t="str">
            <v>code</v>
          </cell>
          <cell r="E431" t="str">
            <v>FU2</v>
          </cell>
          <cell r="F431" t="str">
            <v>FU2</v>
          </cell>
          <cell r="G431">
            <v>3</v>
          </cell>
        </row>
        <row r="432">
          <cell r="A432" t="str">
            <v>F|Unit2</v>
          </cell>
          <cell r="B432" t="str">
            <v>Q1907x002</v>
          </cell>
          <cell r="C432" t="str">
            <v>U</v>
          </cell>
          <cell r="D432" t="str">
            <v>name</v>
          </cell>
          <cell r="E432" t="str">
            <v>Unit2</v>
          </cell>
          <cell r="F432" t="str">
            <v>FU2</v>
          </cell>
          <cell r="G432">
            <v>3</v>
          </cell>
        </row>
        <row r="433">
          <cell r="A433" t="str">
            <v>F|FU3</v>
          </cell>
          <cell r="B433" t="str">
            <v>Q1907x002</v>
          </cell>
          <cell r="C433" t="str">
            <v>U</v>
          </cell>
          <cell r="D433" t="str">
            <v>code</v>
          </cell>
          <cell r="E433" t="str">
            <v>FU3</v>
          </cell>
          <cell r="F433" t="str">
            <v>FU3</v>
          </cell>
          <cell r="G433">
            <v>3</v>
          </cell>
        </row>
        <row r="434">
          <cell r="A434" t="str">
            <v>F|Unit3</v>
          </cell>
          <cell r="B434" t="str">
            <v>Q1907x002</v>
          </cell>
          <cell r="C434" t="str">
            <v>U</v>
          </cell>
          <cell r="D434" t="str">
            <v>name</v>
          </cell>
          <cell r="E434" t="str">
            <v>Unit3</v>
          </cell>
          <cell r="F434" t="str">
            <v>FU3</v>
          </cell>
          <cell r="G434">
            <v>3</v>
          </cell>
        </row>
        <row r="435">
          <cell r="A435" t="str">
            <v>F|FZ</v>
          </cell>
          <cell r="B435" t="str">
            <v>Q1907x002</v>
          </cell>
          <cell r="C435" t="str">
            <v>Z</v>
          </cell>
          <cell r="D435" t="str">
            <v>code</v>
          </cell>
          <cell r="E435" t="str">
            <v>FZ</v>
          </cell>
          <cell r="F435" t="str">
            <v>FZ</v>
          </cell>
          <cell r="G435">
            <v>2</v>
          </cell>
        </row>
        <row r="436">
          <cell r="A436" t="str">
            <v>F|Period</v>
          </cell>
          <cell r="B436" t="str">
            <v>Q1907x002</v>
          </cell>
          <cell r="C436" t="str">
            <v>Z</v>
          </cell>
          <cell r="D436" t="str">
            <v>name</v>
          </cell>
          <cell r="E436" t="str">
            <v>Period</v>
          </cell>
          <cell r="F436" t="str">
            <v>FZ</v>
          </cell>
          <cell r="G436">
            <v>2</v>
          </cell>
        </row>
        <row r="437">
          <cell r="A437" t="str">
            <v>F|FZ0</v>
          </cell>
          <cell r="B437" t="str">
            <v>Q1907x002</v>
          </cell>
          <cell r="C437" t="str">
            <v>Z</v>
          </cell>
          <cell r="D437" t="str">
            <v>code</v>
          </cell>
          <cell r="E437" t="str">
            <v>FZ0</v>
          </cell>
          <cell r="F437" t="str">
            <v>FZ0</v>
          </cell>
          <cell r="G437">
            <v>3</v>
          </cell>
        </row>
        <row r="438">
          <cell r="A438" t="str">
            <v>F|Period0</v>
          </cell>
          <cell r="B438" t="str">
            <v>Q1907x002</v>
          </cell>
          <cell r="C438" t="str">
            <v>Z</v>
          </cell>
          <cell r="D438" t="str">
            <v>name</v>
          </cell>
          <cell r="E438" t="str">
            <v>Period0</v>
          </cell>
          <cell r="F438" t="str">
            <v>FZ0</v>
          </cell>
          <cell r="G438">
            <v>3</v>
          </cell>
        </row>
        <row r="439">
          <cell r="A439" t="str">
            <v>F|FZ1</v>
          </cell>
          <cell r="B439" t="str">
            <v>Q1907x002</v>
          </cell>
          <cell r="C439" t="str">
            <v>Z</v>
          </cell>
          <cell r="D439" t="str">
            <v>code</v>
          </cell>
          <cell r="E439" t="str">
            <v>FZ1</v>
          </cell>
          <cell r="F439" t="str">
            <v>FZ1</v>
          </cell>
          <cell r="G439">
            <v>3</v>
          </cell>
        </row>
        <row r="440">
          <cell r="A440" t="str">
            <v>F|Year</v>
          </cell>
          <cell r="B440" t="str">
            <v>Q1907x002</v>
          </cell>
          <cell r="C440" t="str">
            <v>Z</v>
          </cell>
          <cell r="D440" t="str">
            <v>name</v>
          </cell>
          <cell r="E440" t="str">
            <v>Year</v>
          </cell>
          <cell r="F440" t="str">
            <v>FZ1</v>
          </cell>
          <cell r="G440">
            <v>3</v>
          </cell>
        </row>
        <row r="441">
          <cell r="A441" t="str">
            <v>F|FZ1R</v>
          </cell>
          <cell r="B441" t="str">
            <v>Q1907x002</v>
          </cell>
          <cell r="C441" t="str">
            <v>Z</v>
          </cell>
          <cell r="D441" t="str">
            <v>code</v>
          </cell>
          <cell r="E441" t="str">
            <v>FZ1R</v>
          </cell>
          <cell r="F441" t="str">
            <v>FZ1R</v>
          </cell>
          <cell r="G441">
            <v>4</v>
          </cell>
        </row>
        <row r="442">
          <cell r="A442" t="str">
            <v>F|YearReplace</v>
          </cell>
          <cell r="B442" t="str">
            <v>Q1907x002</v>
          </cell>
          <cell r="C442" t="str">
            <v>Z</v>
          </cell>
          <cell r="D442" t="str">
            <v>name</v>
          </cell>
          <cell r="E442" t="str">
            <v>YearReplace</v>
          </cell>
          <cell r="F442" t="str">
            <v>FZ1R</v>
          </cell>
          <cell r="G442">
            <v>4</v>
          </cell>
        </row>
        <row r="443">
          <cell r="A443" t="str">
            <v>B|alle Prozesse</v>
          </cell>
          <cell r="B443" t="str">
            <v>Q1002z001</v>
          </cell>
          <cell r="C443" t="str">
            <v>B</v>
          </cell>
          <cell r="D443" t="str">
            <v>name</v>
          </cell>
          <cell r="E443" t="str">
            <v>alle Prozesse</v>
          </cell>
          <cell r="F443" t="str">
            <v>G</v>
          </cell>
          <cell r="G443">
            <v>1</v>
          </cell>
        </row>
        <row r="444">
          <cell r="A444" t="str">
            <v>B|G</v>
          </cell>
          <cell r="B444" t="str">
            <v>Q1002z001</v>
          </cell>
          <cell r="C444" t="str">
            <v>B</v>
          </cell>
          <cell r="D444" t="str">
            <v>code</v>
          </cell>
          <cell r="E444" t="str">
            <v>G</v>
          </cell>
          <cell r="F444" t="str">
            <v>G</v>
          </cell>
          <cell r="G444">
            <v>1</v>
          </cell>
        </row>
        <row r="445">
          <cell r="A445" t="str">
            <v>B|G1</v>
          </cell>
          <cell r="B445" t="str">
            <v>Q1002z001</v>
          </cell>
          <cell r="C445" t="str">
            <v>B</v>
          </cell>
          <cell r="D445" t="str">
            <v>code</v>
          </cell>
          <cell r="E445" t="str">
            <v>G1</v>
          </cell>
          <cell r="F445" t="str">
            <v>G1</v>
          </cell>
          <cell r="G445">
            <v>2</v>
          </cell>
        </row>
        <row r="446">
          <cell r="A446" t="str">
            <v>B|primärer Sektor</v>
          </cell>
          <cell r="B446" t="str">
            <v>Q1002z001</v>
          </cell>
          <cell r="C446" t="str">
            <v>B</v>
          </cell>
          <cell r="D446" t="str">
            <v>D</v>
          </cell>
          <cell r="E446" t="str">
            <v>primärer Sektor</v>
          </cell>
          <cell r="F446" t="str">
            <v>G1</v>
          </cell>
          <cell r="G446">
            <v>2</v>
          </cell>
        </row>
        <row r="447">
          <cell r="A447" t="str">
            <v>B|Sektor1</v>
          </cell>
          <cell r="B447" t="str">
            <v>Q1002z001</v>
          </cell>
          <cell r="C447" t="str">
            <v>B</v>
          </cell>
          <cell r="D447" t="str">
            <v>name</v>
          </cell>
          <cell r="E447" t="str">
            <v>Sektor1</v>
          </cell>
          <cell r="F447" t="str">
            <v>G1</v>
          </cell>
          <cell r="G447">
            <v>2</v>
          </cell>
        </row>
        <row r="448">
          <cell r="A448" t="str">
            <v>B|G2</v>
          </cell>
          <cell r="B448" t="str">
            <v>Q1002z001</v>
          </cell>
          <cell r="C448" t="str">
            <v>B</v>
          </cell>
          <cell r="D448" t="str">
            <v>code</v>
          </cell>
          <cell r="E448" t="str">
            <v>G2</v>
          </cell>
          <cell r="F448" t="str">
            <v>G2</v>
          </cell>
          <cell r="G448">
            <v>2</v>
          </cell>
        </row>
        <row r="449">
          <cell r="A449" t="str">
            <v>B|Sektor2</v>
          </cell>
          <cell r="B449" t="str">
            <v>Q1002z001</v>
          </cell>
          <cell r="C449" t="str">
            <v>B</v>
          </cell>
          <cell r="D449" t="str">
            <v>name</v>
          </cell>
          <cell r="E449" t="str">
            <v>Sektor2</v>
          </cell>
          <cell r="F449" t="str">
            <v>G2</v>
          </cell>
          <cell r="G449">
            <v>2</v>
          </cell>
        </row>
        <row r="450">
          <cell r="A450" t="str">
            <v>B|sekundärer Sektor</v>
          </cell>
          <cell r="B450" t="str">
            <v>Q1002z001</v>
          </cell>
          <cell r="C450" t="str">
            <v>B</v>
          </cell>
          <cell r="D450" t="str">
            <v>D</v>
          </cell>
          <cell r="E450" t="str">
            <v>sekundärer Sektor</v>
          </cell>
          <cell r="F450" t="str">
            <v>G2</v>
          </cell>
          <cell r="G450">
            <v>2</v>
          </cell>
        </row>
        <row r="451">
          <cell r="A451" t="str">
            <v>B|G3</v>
          </cell>
          <cell r="B451" t="str">
            <v>Q1002z001</v>
          </cell>
          <cell r="C451" t="str">
            <v>B</v>
          </cell>
          <cell r="D451" t="str">
            <v>code</v>
          </cell>
          <cell r="E451" t="str">
            <v>G3</v>
          </cell>
          <cell r="F451" t="str">
            <v>G3</v>
          </cell>
          <cell r="G451">
            <v>2</v>
          </cell>
        </row>
        <row r="452">
          <cell r="A452" t="str">
            <v>B|Sektor3</v>
          </cell>
          <cell r="B452" t="str">
            <v>Q1002z001</v>
          </cell>
          <cell r="C452" t="str">
            <v>B</v>
          </cell>
          <cell r="D452" t="str">
            <v>name</v>
          </cell>
          <cell r="E452" t="str">
            <v>Sektor3</v>
          </cell>
          <cell r="F452" t="str">
            <v>G3</v>
          </cell>
          <cell r="G452">
            <v>2</v>
          </cell>
        </row>
        <row r="453">
          <cell r="A453" t="str">
            <v>B|tertiärer Sektor</v>
          </cell>
          <cell r="B453" t="str">
            <v>Q1002z001</v>
          </cell>
          <cell r="C453" t="str">
            <v>B</v>
          </cell>
          <cell r="D453" t="str">
            <v>D</v>
          </cell>
          <cell r="E453" t="str">
            <v>tertiärer Sektor</v>
          </cell>
          <cell r="F453" t="str">
            <v>G3</v>
          </cell>
          <cell r="G453">
            <v>2</v>
          </cell>
        </row>
        <row r="454">
          <cell r="A454" t="str">
            <v>B|G4</v>
          </cell>
          <cell r="B454" t="str">
            <v>Q1002z001</v>
          </cell>
          <cell r="C454" t="str">
            <v>B</v>
          </cell>
          <cell r="D454" t="str">
            <v>code</v>
          </cell>
          <cell r="E454" t="str">
            <v>G4</v>
          </cell>
          <cell r="F454" t="str">
            <v>G4</v>
          </cell>
          <cell r="G454">
            <v>2</v>
          </cell>
        </row>
        <row r="455">
          <cell r="A455" t="str">
            <v>B|informeller Sektor</v>
          </cell>
          <cell r="B455" t="str">
            <v>Q1002z001</v>
          </cell>
          <cell r="C455" t="str">
            <v>B</v>
          </cell>
          <cell r="D455" t="str">
            <v>D</v>
          </cell>
          <cell r="E455" t="str">
            <v>informeller Sektor</v>
          </cell>
          <cell r="F455" t="str">
            <v>G4</v>
          </cell>
          <cell r="G455">
            <v>2</v>
          </cell>
        </row>
        <row r="456">
          <cell r="A456" t="str">
            <v>B|Sektor4</v>
          </cell>
          <cell r="B456" t="str">
            <v>Q1002z001</v>
          </cell>
          <cell r="C456" t="str">
            <v>B</v>
          </cell>
          <cell r="D456" t="str">
            <v>name</v>
          </cell>
          <cell r="E456" t="str">
            <v>Sektor4</v>
          </cell>
          <cell r="F456" t="str">
            <v>G4</v>
          </cell>
          <cell r="G456">
            <v>2</v>
          </cell>
        </row>
        <row r="457">
          <cell r="A457" t="str">
            <v>K|All products</v>
          </cell>
          <cell r="B457" t="str">
            <v>Q1002z001</v>
          </cell>
          <cell r="C457" t="str">
            <v>K</v>
          </cell>
          <cell r="D457" t="str">
            <v>name</v>
          </cell>
          <cell r="E457" t="str">
            <v>All products</v>
          </cell>
          <cell r="F457" t="str">
            <v>L</v>
          </cell>
          <cell r="G457">
            <v>1</v>
          </cell>
        </row>
        <row r="458">
          <cell r="A458" t="str">
            <v>K|Alle Produkte</v>
          </cell>
          <cell r="B458" t="str">
            <v>Q1002z001</v>
          </cell>
          <cell r="C458" t="str">
            <v>K</v>
          </cell>
          <cell r="D458" t="str">
            <v>D</v>
          </cell>
          <cell r="E458" t="str">
            <v>Alle Produkte</v>
          </cell>
          <cell r="F458" t="str">
            <v>L</v>
          </cell>
          <cell r="G458">
            <v>1</v>
          </cell>
        </row>
        <row r="459">
          <cell r="A459" t="str">
            <v>K|L</v>
          </cell>
          <cell r="B459" t="str">
            <v>Q1002z001</v>
          </cell>
          <cell r="C459" t="str">
            <v>K</v>
          </cell>
          <cell r="D459" t="str">
            <v>code</v>
          </cell>
          <cell r="E459" t="str">
            <v>L</v>
          </cell>
          <cell r="F459" t="str">
            <v>L</v>
          </cell>
          <cell r="G459">
            <v>1</v>
          </cell>
        </row>
        <row r="460">
          <cell r="A460" t="str">
            <v>K|Landwirtschaft</v>
          </cell>
          <cell r="B460" t="str">
            <v>Q1002z001</v>
          </cell>
          <cell r="C460" t="str">
            <v>K</v>
          </cell>
          <cell r="D460" t="str">
            <v>name</v>
          </cell>
          <cell r="E460" t="str">
            <v>Landwirtschaft</v>
          </cell>
          <cell r="F460" t="str">
            <v>L</v>
          </cell>
          <cell r="G460">
            <v>1</v>
          </cell>
        </row>
        <row r="461">
          <cell r="A461" t="str">
            <v>K|Primärproduktion</v>
          </cell>
          <cell r="B461" t="str">
            <v>Q1002z001</v>
          </cell>
          <cell r="C461" t="str">
            <v>K</v>
          </cell>
          <cell r="D461" t="str">
            <v>D</v>
          </cell>
          <cell r="E461" t="str">
            <v>Primärproduktion</v>
          </cell>
          <cell r="F461" t="str">
            <v>L</v>
          </cell>
          <cell r="G461">
            <v>1</v>
          </cell>
        </row>
        <row r="462">
          <cell r="A462" t="str">
            <v>K|Primary Production</v>
          </cell>
          <cell r="B462" t="str">
            <v>Q1002z001</v>
          </cell>
          <cell r="C462" t="str">
            <v>K</v>
          </cell>
          <cell r="D462" t="str">
            <v>name</v>
          </cell>
          <cell r="E462" t="str">
            <v>Primary Production</v>
          </cell>
          <cell r="F462" t="str">
            <v>L</v>
          </cell>
          <cell r="G462">
            <v>1</v>
          </cell>
        </row>
        <row r="463">
          <cell r="A463" t="str">
            <v>K|_</v>
          </cell>
          <cell r="B463" t="str">
            <v>Q1003z001</v>
          </cell>
          <cell r="C463" t="str">
            <v>K</v>
          </cell>
          <cell r="D463" t="str">
            <v>D</v>
          </cell>
          <cell r="E463" t="str">
            <v>_</v>
          </cell>
          <cell r="F463" t="str">
            <v>L0</v>
          </cell>
          <cell r="G463">
            <v>2</v>
          </cell>
        </row>
        <row r="464">
          <cell r="A464" t="str">
            <v>K|All products, no details</v>
          </cell>
          <cell r="B464" t="str">
            <v>Q1002z002</v>
          </cell>
          <cell r="C464" t="str">
            <v>K</v>
          </cell>
          <cell r="D464" t="str">
            <v>name</v>
          </cell>
          <cell r="E464" t="str">
            <v>All products, no details</v>
          </cell>
          <cell r="F464" t="str">
            <v>L0</v>
          </cell>
          <cell r="G464">
            <v>2</v>
          </cell>
        </row>
        <row r="465">
          <cell r="A465" t="str">
            <v>K|Alle Produkte, ohne Details</v>
          </cell>
          <cell r="B465" t="str">
            <v>Q1002z002</v>
          </cell>
          <cell r="C465" t="str">
            <v>K</v>
          </cell>
          <cell r="D465" t="str">
            <v>D</v>
          </cell>
          <cell r="E465" t="str">
            <v>Alle Produkte, ohne Details</v>
          </cell>
          <cell r="F465" t="str">
            <v>L0</v>
          </cell>
          <cell r="G465">
            <v>2</v>
          </cell>
        </row>
        <row r="466">
          <cell r="A466" t="str">
            <v>K|L0</v>
          </cell>
          <cell r="B466" t="str">
            <v>Q1002z002</v>
          </cell>
          <cell r="C466" t="str">
            <v>K</v>
          </cell>
          <cell r="D466" t="str">
            <v>code</v>
          </cell>
          <cell r="E466" t="str">
            <v>L0</v>
          </cell>
          <cell r="F466" t="str">
            <v>L0</v>
          </cell>
          <cell r="G466">
            <v>2</v>
          </cell>
        </row>
        <row r="467">
          <cell r="A467" t="str">
            <v>K|Primärproduktion, ohne Details</v>
          </cell>
          <cell r="B467" t="str">
            <v>Q1002z002</v>
          </cell>
          <cell r="C467" t="str">
            <v>K</v>
          </cell>
          <cell r="D467" t="str">
            <v>D</v>
          </cell>
          <cell r="E467" t="str">
            <v>Primärproduktion, ohne Details</v>
          </cell>
          <cell r="F467" t="str">
            <v>L0</v>
          </cell>
          <cell r="G467">
            <v>2</v>
          </cell>
        </row>
        <row r="468">
          <cell r="A468" t="str">
            <v>K|Primary Production, no details</v>
          </cell>
          <cell r="B468" t="str">
            <v>Q1002z002</v>
          </cell>
          <cell r="C468" t="str">
            <v>K</v>
          </cell>
          <cell r="D468" t="str">
            <v>name</v>
          </cell>
          <cell r="E468" t="str">
            <v>Primary Production, no details</v>
          </cell>
          <cell r="F468" t="str">
            <v>L0</v>
          </cell>
          <cell r="G468">
            <v>2</v>
          </cell>
        </row>
        <row r="469">
          <cell r="A469" t="str">
            <v>K|Agave Fibres Nes</v>
          </cell>
          <cell r="B469" t="str">
            <v>Q1009</v>
          </cell>
          <cell r="C469" t="str">
            <v>K</v>
          </cell>
          <cell r="D469" t="str">
            <v>E</v>
          </cell>
          <cell r="E469" t="str">
            <v>Agave Fibres Nes</v>
          </cell>
          <cell r="F469" t="str">
            <v>L0.45123</v>
          </cell>
          <cell r="G469">
            <v>8</v>
          </cell>
        </row>
        <row r="470">
          <cell r="A470" t="str">
            <v>K|L0.45123</v>
          </cell>
          <cell r="B470" t="str">
            <v>Q1009</v>
          </cell>
          <cell r="C470" t="str">
            <v>K</v>
          </cell>
          <cell r="D470" t="str">
            <v>code</v>
          </cell>
          <cell r="E470" t="str">
            <v>L0.45123</v>
          </cell>
          <cell r="F470" t="str">
            <v>L0.45123</v>
          </cell>
          <cell r="G470">
            <v>8</v>
          </cell>
        </row>
        <row r="471">
          <cell r="A471" t="str">
            <v>K|Anise, badian, fennel, corian.</v>
          </cell>
          <cell r="B471" t="str">
            <v>Q1009</v>
          </cell>
          <cell r="C471" t="str">
            <v>K</v>
          </cell>
          <cell r="D471" t="str">
            <v>E</v>
          </cell>
          <cell r="E471" t="str">
            <v>Anise, badian, fennel, corian.</v>
          </cell>
          <cell r="F471" t="str">
            <v>L0.45125</v>
          </cell>
          <cell r="G471">
            <v>8</v>
          </cell>
        </row>
        <row r="472">
          <cell r="A472" t="str">
            <v>K|L0.45125</v>
          </cell>
          <cell r="B472" t="str">
            <v>Q1009</v>
          </cell>
          <cell r="C472" t="str">
            <v>K</v>
          </cell>
          <cell r="D472" t="str">
            <v>code</v>
          </cell>
          <cell r="E472" t="str">
            <v>L0.45125</v>
          </cell>
          <cell r="F472" t="str">
            <v>L0.45125</v>
          </cell>
          <cell r="G472">
            <v>8</v>
          </cell>
        </row>
        <row r="473">
          <cell r="A473" t="str">
            <v>K|Arecanuts</v>
          </cell>
          <cell r="B473" t="str">
            <v>Q1009</v>
          </cell>
          <cell r="C473" t="str">
            <v>K</v>
          </cell>
          <cell r="D473" t="str">
            <v>E</v>
          </cell>
          <cell r="E473" t="str">
            <v>Arecanuts</v>
          </cell>
          <cell r="F473" t="str">
            <v>L0.45130</v>
          </cell>
          <cell r="G473">
            <v>8</v>
          </cell>
        </row>
        <row r="474">
          <cell r="A474" t="str">
            <v>K|L0.45130</v>
          </cell>
          <cell r="B474" t="str">
            <v>Q1009</v>
          </cell>
          <cell r="C474" t="str">
            <v>K</v>
          </cell>
          <cell r="D474" t="str">
            <v>code</v>
          </cell>
          <cell r="E474" t="str">
            <v>L0.45130</v>
          </cell>
          <cell r="F474" t="str">
            <v>L0.45130</v>
          </cell>
          <cell r="G474">
            <v>8</v>
          </cell>
        </row>
        <row r="475">
          <cell r="A475" t="str">
            <v>K|Bambara beans</v>
          </cell>
          <cell r="B475" t="str">
            <v>Q1009</v>
          </cell>
          <cell r="C475" t="str">
            <v>K</v>
          </cell>
          <cell r="D475" t="str">
            <v>E</v>
          </cell>
          <cell r="E475" t="str">
            <v>Bambara beans</v>
          </cell>
          <cell r="F475" t="str">
            <v>L0.45137</v>
          </cell>
          <cell r="G475">
            <v>8</v>
          </cell>
        </row>
        <row r="476">
          <cell r="A476" t="str">
            <v>K|L0.45137</v>
          </cell>
          <cell r="B476" t="str">
            <v>Q1009</v>
          </cell>
          <cell r="C476" t="str">
            <v>K</v>
          </cell>
          <cell r="D476" t="str">
            <v>code</v>
          </cell>
          <cell r="E476" t="str">
            <v>L0.45137</v>
          </cell>
          <cell r="F476" t="str">
            <v>L0.45137</v>
          </cell>
          <cell r="G476">
            <v>8</v>
          </cell>
        </row>
        <row r="477">
          <cell r="A477" t="str">
            <v>K|Berries Nes</v>
          </cell>
          <cell r="B477" t="str">
            <v>Q1009</v>
          </cell>
          <cell r="C477" t="str">
            <v>K</v>
          </cell>
          <cell r="D477" t="str">
            <v>E</v>
          </cell>
          <cell r="E477" t="str">
            <v>Berries Nes</v>
          </cell>
          <cell r="F477" t="str">
            <v>L0.45144</v>
          </cell>
          <cell r="G477">
            <v>8</v>
          </cell>
        </row>
        <row r="478">
          <cell r="A478" t="str">
            <v>K|L0.45144</v>
          </cell>
          <cell r="B478" t="str">
            <v>Q1009</v>
          </cell>
          <cell r="C478" t="str">
            <v>K</v>
          </cell>
          <cell r="D478" t="str">
            <v>code</v>
          </cell>
          <cell r="E478" t="str">
            <v>L0.45144</v>
          </cell>
          <cell r="F478" t="str">
            <v>L0.45144</v>
          </cell>
          <cell r="G478">
            <v>8</v>
          </cell>
        </row>
        <row r="479">
          <cell r="A479" t="str">
            <v>K|Brazil nuts, with shell</v>
          </cell>
          <cell r="B479" t="str">
            <v>Q1009</v>
          </cell>
          <cell r="C479" t="str">
            <v>K</v>
          </cell>
          <cell r="D479" t="str">
            <v>E</v>
          </cell>
          <cell r="E479" t="str">
            <v>Brazil nuts, with shell</v>
          </cell>
          <cell r="F479" t="str">
            <v>L0.45147</v>
          </cell>
          <cell r="G479">
            <v>8</v>
          </cell>
        </row>
        <row r="480">
          <cell r="A480" t="str">
            <v>K|L0.45147</v>
          </cell>
          <cell r="B480" t="str">
            <v>Q1009</v>
          </cell>
          <cell r="C480" t="str">
            <v>K</v>
          </cell>
          <cell r="D480" t="str">
            <v>code</v>
          </cell>
          <cell r="E480" t="str">
            <v>L0.45147</v>
          </cell>
          <cell r="F480" t="str">
            <v>L0.45147</v>
          </cell>
          <cell r="G480">
            <v>8</v>
          </cell>
        </row>
        <row r="481">
          <cell r="A481" t="str">
            <v>K|Broad beans, horse beans, dry</v>
          </cell>
          <cell r="B481" t="str">
            <v>Q1009</v>
          </cell>
          <cell r="C481" t="str">
            <v>K</v>
          </cell>
          <cell r="D481" t="str">
            <v>E</v>
          </cell>
          <cell r="E481" t="str">
            <v>Broad beans, horse beans, dry</v>
          </cell>
          <cell r="F481" t="str">
            <v>L0.45148</v>
          </cell>
          <cell r="G481">
            <v>8</v>
          </cell>
        </row>
        <row r="482">
          <cell r="A482" t="str">
            <v>K|L0.45148</v>
          </cell>
          <cell r="B482" t="str">
            <v>Q1009</v>
          </cell>
          <cell r="C482" t="str">
            <v>K</v>
          </cell>
          <cell r="D482" t="str">
            <v>code</v>
          </cell>
          <cell r="E482" t="str">
            <v>L0.45148</v>
          </cell>
          <cell r="F482" t="str">
            <v>L0.45148</v>
          </cell>
          <cell r="G482">
            <v>8</v>
          </cell>
        </row>
        <row r="483">
          <cell r="A483" t="str">
            <v>K|Canary seed</v>
          </cell>
          <cell r="B483" t="str">
            <v>Q1009</v>
          </cell>
          <cell r="C483" t="str">
            <v>K</v>
          </cell>
          <cell r="D483" t="str">
            <v>E</v>
          </cell>
          <cell r="E483" t="str">
            <v>Canary seed</v>
          </cell>
          <cell r="F483" t="str">
            <v>L0.45152</v>
          </cell>
          <cell r="G483">
            <v>8</v>
          </cell>
        </row>
        <row r="484">
          <cell r="A484" t="str">
            <v>K|L0.45152</v>
          </cell>
          <cell r="B484" t="str">
            <v>Q1009</v>
          </cell>
          <cell r="C484" t="str">
            <v>K</v>
          </cell>
          <cell r="D484" t="str">
            <v>code</v>
          </cell>
          <cell r="E484" t="str">
            <v>L0.45152</v>
          </cell>
          <cell r="F484" t="str">
            <v>L0.45152</v>
          </cell>
          <cell r="G484">
            <v>8</v>
          </cell>
        </row>
        <row r="485">
          <cell r="A485" t="str">
            <v>K|Cassava</v>
          </cell>
          <cell r="B485" t="str">
            <v>Q1009</v>
          </cell>
          <cell r="C485" t="str">
            <v>K</v>
          </cell>
          <cell r="D485" t="str">
            <v>E</v>
          </cell>
          <cell r="E485" t="str">
            <v>Cassava</v>
          </cell>
          <cell r="F485" t="str">
            <v>L0.45157</v>
          </cell>
          <cell r="G485">
            <v>8</v>
          </cell>
        </row>
        <row r="486">
          <cell r="A486" t="str">
            <v>K|L0.45157</v>
          </cell>
          <cell r="B486" t="str">
            <v>Q1009</v>
          </cell>
          <cell r="C486" t="str">
            <v>K</v>
          </cell>
          <cell r="D486" t="str">
            <v>code</v>
          </cell>
          <cell r="E486" t="str">
            <v>L0.45157</v>
          </cell>
          <cell r="F486" t="str">
            <v>L0.45157</v>
          </cell>
          <cell r="G486">
            <v>8</v>
          </cell>
        </row>
        <row r="487">
          <cell r="A487" t="str">
            <v>K|Castor oil seed</v>
          </cell>
          <cell r="B487" t="str">
            <v>Q1009</v>
          </cell>
          <cell r="C487" t="str">
            <v>K</v>
          </cell>
          <cell r="D487" t="str">
            <v>E</v>
          </cell>
          <cell r="E487" t="str">
            <v>Castor oil seed</v>
          </cell>
          <cell r="F487" t="str">
            <v>L0.45158</v>
          </cell>
          <cell r="G487">
            <v>8</v>
          </cell>
        </row>
        <row r="488">
          <cell r="A488" t="str">
            <v>K|L0.45158</v>
          </cell>
          <cell r="B488" t="str">
            <v>Q1009</v>
          </cell>
          <cell r="C488" t="str">
            <v>K</v>
          </cell>
          <cell r="D488" t="str">
            <v>code</v>
          </cell>
          <cell r="E488" t="str">
            <v>L0.45158</v>
          </cell>
          <cell r="F488" t="str">
            <v>L0.45158</v>
          </cell>
          <cell r="G488">
            <v>8</v>
          </cell>
        </row>
        <row r="489">
          <cell r="A489" t="str">
            <v>K|Chillies and peppers, dry</v>
          </cell>
          <cell r="B489" t="str">
            <v>Q1009</v>
          </cell>
          <cell r="C489" t="str">
            <v>K</v>
          </cell>
          <cell r="D489" t="str">
            <v>E</v>
          </cell>
          <cell r="E489" t="str">
            <v>Chillies and peppers, dry</v>
          </cell>
          <cell r="F489" t="str">
            <v>L0.45170</v>
          </cell>
          <cell r="G489">
            <v>8</v>
          </cell>
        </row>
        <row r="490">
          <cell r="A490" t="str">
            <v>K|L0.45170</v>
          </cell>
          <cell r="B490" t="str">
            <v>Q1009</v>
          </cell>
          <cell r="C490" t="str">
            <v>K</v>
          </cell>
          <cell r="D490" t="str">
            <v>code</v>
          </cell>
          <cell r="E490" t="str">
            <v>L0.45170</v>
          </cell>
          <cell r="F490" t="str">
            <v>L0.45170</v>
          </cell>
          <cell r="G490">
            <v>8</v>
          </cell>
        </row>
        <row r="491">
          <cell r="A491" t="str">
            <v>K|Chillies and peppers, green</v>
          </cell>
          <cell r="B491" t="str">
            <v>Q1009</v>
          </cell>
          <cell r="C491" t="str">
            <v>K</v>
          </cell>
          <cell r="D491" t="str">
            <v>E</v>
          </cell>
          <cell r="E491" t="str">
            <v>Chillies and peppers, green</v>
          </cell>
          <cell r="F491" t="str">
            <v>L0.45171</v>
          </cell>
          <cell r="G491">
            <v>8</v>
          </cell>
        </row>
        <row r="492">
          <cell r="A492" t="str">
            <v>K|L0.45171</v>
          </cell>
          <cell r="B492" t="str">
            <v>Q1009</v>
          </cell>
          <cell r="C492" t="str">
            <v>K</v>
          </cell>
          <cell r="D492" t="str">
            <v>code</v>
          </cell>
          <cell r="E492" t="str">
            <v>L0.45171</v>
          </cell>
          <cell r="F492" t="str">
            <v>L0.45171</v>
          </cell>
          <cell r="G492">
            <v>8</v>
          </cell>
        </row>
        <row r="493">
          <cell r="A493" t="str">
            <v>K|Coffee, green</v>
          </cell>
          <cell r="B493" t="str">
            <v>Q1009</v>
          </cell>
          <cell r="C493" t="str">
            <v>K</v>
          </cell>
          <cell r="D493" t="str">
            <v>E</v>
          </cell>
          <cell r="E493" t="str">
            <v>Coffee, green</v>
          </cell>
          <cell r="F493" t="str">
            <v>L0.45180</v>
          </cell>
          <cell r="G493">
            <v>8</v>
          </cell>
        </row>
        <row r="494">
          <cell r="A494" t="str">
            <v>K|L0.45180</v>
          </cell>
          <cell r="B494" t="str">
            <v>Q1009</v>
          </cell>
          <cell r="C494" t="str">
            <v>K</v>
          </cell>
          <cell r="D494" t="str">
            <v>code</v>
          </cell>
          <cell r="E494" t="str">
            <v>L0.45180</v>
          </cell>
          <cell r="F494" t="str">
            <v>L0.45180</v>
          </cell>
          <cell r="G494">
            <v>8</v>
          </cell>
        </row>
        <row r="495">
          <cell r="A495" t="str">
            <v>K|Cow peas, dry</v>
          </cell>
          <cell r="B495" t="str">
            <v>Q1009</v>
          </cell>
          <cell r="C495" t="str">
            <v>K</v>
          </cell>
          <cell r="D495" t="str">
            <v>E</v>
          </cell>
          <cell r="E495" t="str">
            <v>Cow peas, dry</v>
          </cell>
          <cell r="F495" t="str">
            <v>L0.45181</v>
          </cell>
          <cell r="G495">
            <v>8</v>
          </cell>
        </row>
        <row r="496">
          <cell r="A496" t="str">
            <v>K|L0.45181</v>
          </cell>
          <cell r="B496" t="str">
            <v>Q1009</v>
          </cell>
          <cell r="C496" t="str">
            <v>K</v>
          </cell>
          <cell r="D496" t="str">
            <v>code</v>
          </cell>
          <cell r="E496" t="str">
            <v>L0.45181</v>
          </cell>
          <cell r="F496" t="str">
            <v>L0.45181</v>
          </cell>
          <cell r="G496">
            <v>8</v>
          </cell>
        </row>
        <row r="497">
          <cell r="A497" t="str">
            <v>K|Fibre Crops Nes</v>
          </cell>
          <cell r="B497" t="str">
            <v>Q1009</v>
          </cell>
          <cell r="C497" t="str">
            <v>K</v>
          </cell>
          <cell r="D497" t="str">
            <v>E</v>
          </cell>
          <cell r="E497" t="str">
            <v>Fibre Crops Nes</v>
          </cell>
          <cell r="F497" t="str">
            <v>L0.45189</v>
          </cell>
          <cell r="G497">
            <v>8</v>
          </cell>
        </row>
        <row r="498">
          <cell r="A498" t="str">
            <v>K|L0.45189</v>
          </cell>
          <cell r="B498" t="str">
            <v>Q1009</v>
          </cell>
          <cell r="C498" t="str">
            <v>K</v>
          </cell>
          <cell r="D498" t="str">
            <v>code</v>
          </cell>
          <cell r="E498" t="str">
            <v>L0.45189</v>
          </cell>
          <cell r="F498" t="str">
            <v>L0.45189</v>
          </cell>
          <cell r="G498">
            <v>8</v>
          </cell>
        </row>
        <row r="499">
          <cell r="A499" t="str">
            <v>K|Fibre Crops Primary +</v>
          </cell>
          <cell r="B499" t="str">
            <v>Q1009</v>
          </cell>
          <cell r="C499" t="str">
            <v>K</v>
          </cell>
          <cell r="D499" t="str">
            <v>E</v>
          </cell>
          <cell r="E499" t="str">
            <v>Fibre Crops Primary +</v>
          </cell>
          <cell r="F499" t="str">
            <v>L0.45190</v>
          </cell>
          <cell r="G499">
            <v>8</v>
          </cell>
        </row>
        <row r="500">
          <cell r="A500" t="str">
            <v>K|L0.45190</v>
          </cell>
          <cell r="B500" t="str">
            <v>Q1009</v>
          </cell>
          <cell r="C500" t="str">
            <v>K</v>
          </cell>
          <cell r="D500" t="str">
            <v>code</v>
          </cell>
          <cell r="E500" t="str">
            <v>L0.45190</v>
          </cell>
          <cell r="F500" t="str">
            <v>L0.45190</v>
          </cell>
          <cell r="G500">
            <v>8</v>
          </cell>
        </row>
        <row r="501">
          <cell r="A501" t="str">
            <v>K|Flax fibre and tow</v>
          </cell>
          <cell r="B501" t="str">
            <v>Q1009</v>
          </cell>
          <cell r="C501" t="str">
            <v>K</v>
          </cell>
          <cell r="D501" t="str">
            <v>E</v>
          </cell>
          <cell r="E501" t="str">
            <v>Flax fibre and tow</v>
          </cell>
          <cell r="F501" t="str">
            <v>L0.45193</v>
          </cell>
          <cell r="G501">
            <v>8</v>
          </cell>
        </row>
        <row r="502">
          <cell r="A502" t="str">
            <v>K|L0.45193</v>
          </cell>
          <cell r="B502" t="str">
            <v>Q1009</v>
          </cell>
          <cell r="C502" t="str">
            <v>K</v>
          </cell>
          <cell r="D502" t="str">
            <v>code</v>
          </cell>
          <cell r="E502" t="str">
            <v>L0.45193</v>
          </cell>
          <cell r="F502" t="str">
            <v>L0.45193</v>
          </cell>
          <cell r="G502">
            <v>8</v>
          </cell>
        </row>
        <row r="503">
          <cell r="A503" t="str">
            <v>K|Fruit excl Melons,Total +</v>
          </cell>
          <cell r="B503" t="str">
            <v>Q1009</v>
          </cell>
          <cell r="C503" t="str">
            <v>K</v>
          </cell>
          <cell r="D503" t="str">
            <v>E</v>
          </cell>
          <cell r="E503" t="str">
            <v>Fruit excl Melons,Total +</v>
          </cell>
          <cell r="F503" t="str">
            <v>L0.45195</v>
          </cell>
          <cell r="G503">
            <v>8</v>
          </cell>
        </row>
        <row r="504">
          <cell r="A504" t="str">
            <v>K|L0.45195</v>
          </cell>
          <cell r="B504" t="str">
            <v>Q1009</v>
          </cell>
          <cell r="C504" t="str">
            <v>K</v>
          </cell>
          <cell r="D504" t="str">
            <v>code</v>
          </cell>
          <cell r="E504" t="str">
            <v>L0.45195</v>
          </cell>
          <cell r="F504" t="str">
            <v>L0.45195</v>
          </cell>
          <cell r="G504">
            <v>8</v>
          </cell>
        </row>
        <row r="505">
          <cell r="A505" t="str">
            <v>K|Fruit Fresh Nes</v>
          </cell>
          <cell r="B505" t="str">
            <v>Q1009</v>
          </cell>
          <cell r="C505" t="str">
            <v>K</v>
          </cell>
          <cell r="D505" t="str">
            <v>E</v>
          </cell>
          <cell r="E505" t="str">
            <v>Fruit Fresh Nes</v>
          </cell>
          <cell r="F505" t="str">
            <v>L0.45196</v>
          </cell>
          <cell r="G505">
            <v>8</v>
          </cell>
        </row>
        <row r="506">
          <cell r="A506" t="str">
            <v>K|L0.45196</v>
          </cell>
          <cell r="B506" t="str">
            <v>Q1009</v>
          </cell>
          <cell r="C506" t="str">
            <v>K</v>
          </cell>
          <cell r="D506" t="str">
            <v>code</v>
          </cell>
          <cell r="E506" t="str">
            <v>L0.45196</v>
          </cell>
          <cell r="F506" t="str">
            <v>L0.45196</v>
          </cell>
          <cell r="G506">
            <v>8</v>
          </cell>
        </row>
        <row r="507">
          <cell r="A507" t="str">
            <v>K|Fruit, tropical fresh nes</v>
          </cell>
          <cell r="B507" t="str">
            <v>Q1009</v>
          </cell>
          <cell r="C507" t="str">
            <v>K</v>
          </cell>
          <cell r="D507" t="str">
            <v>E</v>
          </cell>
          <cell r="E507" t="str">
            <v>Fruit, tropical fresh nes</v>
          </cell>
          <cell r="F507" t="str">
            <v>L0.45197</v>
          </cell>
          <cell r="G507">
            <v>8</v>
          </cell>
        </row>
        <row r="508">
          <cell r="A508" t="str">
            <v>K|L0.45197</v>
          </cell>
          <cell r="B508" t="str">
            <v>Q1009</v>
          </cell>
          <cell r="C508" t="str">
            <v>K</v>
          </cell>
          <cell r="D508" t="str">
            <v>code</v>
          </cell>
          <cell r="E508" t="str">
            <v>L0.45197</v>
          </cell>
          <cell r="F508" t="str">
            <v>L0.45197</v>
          </cell>
          <cell r="G508">
            <v>8</v>
          </cell>
        </row>
        <row r="509">
          <cell r="A509" t="str">
            <v>K|Groundnuts, with shell</v>
          </cell>
          <cell r="B509" t="str">
            <v>Q1009</v>
          </cell>
          <cell r="C509" t="str">
            <v>K</v>
          </cell>
          <cell r="D509" t="str">
            <v>E</v>
          </cell>
          <cell r="E509" t="str">
            <v>Groundnuts, with shell</v>
          </cell>
          <cell r="F509" t="str">
            <v>L0.45207</v>
          </cell>
          <cell r="G509">
            <v>8</v>
          </cell>
        </row>
        <row r="510">
          <cell r="A510" t="str">
            <v>K|L0.45207</v>
          </cell>
          <cell r="B510" t="str">
            <v>Q1009</v>
          </cell>
          <cell r="C510" t="str">
            <v>K</v>
          </cell>
          <cell r="D510" t="str">
            <v>code</v>
          </cell>
          <cell r="E510" t="str">
            <v>L0.45207</v>
          </cell>
          <cell r="F510" t="str">
            <v>L0.45207</v>
          </cell>
          <cell r="G510">
            <v>8</v>
          </cell>
        </row>
        <row r="511">
          <cell r="A511" t="str">
            <v>K|Jute</v>
          </cell>
          <cell r="B511" t="str">
            <v>Q1009</v>
          </cell>
          <cell r="C511" t="str">
            <v>K</v>
          </cell>
          <cell r="D511" t="str">
            <v>E</v>
          </cell>
          <cell r="E511" t="str">
            <v>Jute</v>
          </cell>
          <cell r="F511" t="str">
            <v>L0.45213</v>
          </cell>
          <cell r="G511">
            <v>8</v>
          </cell>
        </row>
        <row r="512">
          <cell r="A512" t="str">
            <v>K|L0.45213</v>
          </cell>
          <cell r="B512" t="str">
            <v>Q1009</v>
          </cell>
          <cell r="C512" t="str">
            <v>K</v>
          </cell>
          <cell r="D512" t="str">
            <v>code</v>
          </cell>
          <cell r="E512" t="str">
            <v>L0.45213</v>
          </cell>
          <cell r="F512" t="str">
            <v>L0.45213</v>
          </cell>
          <cell r="G512">
            <v>8</v>
          </cell>
        </row>
        <row r="513">
          <cell r="A513" t="str">
            <v>K|Jute &amp; Jute-like Fibres +</v>
          </cell>
          <cell r="B513" t="str">
            <v>Q1009</v>
          </cell>
          <cell r="C513" t="str">
            <v>K</v>
          </cell>
          <cell r="D513" t="str">
            <v>E</v>
          </cell>
          <cell r="E513" t="str">
            <v>Jute &amp; Jute-like Fibres +</v>
          </cell>
          <cell r="F513" t="str">
            <v>L0.45214</v>
          </cell>
          <cell r="G513">
            <v>8</v>
          </cell>
        </row>
        <row r="514">
          <cell r="A514" t="str">
            <v>K|L0.45214</v>
          </cell>
          <cell r="B514" t="str">
            <v>Q1009</v>
          </cell>
          <cell r="C514" t="str">
            <v>K</v>
          </cell>
          <cell r="D514" t="str">
            <v>code</v>
          </cell>
          <cell r="E514" t="str">
            <v>L0.45214</v>
          </cell>
          <cell r="F514" t="str">
            <v>L0.45214</v>
          </cell>
          <cell r="G514">
            <v>8</v>
          </cell>
        </row>
        <row r="515">
          <cell r="A515" t="str">
            <v>K|Kapok Fibre</v>
          </cell>
          <cell r="B515" t="str">
            <v>Q1009</v>
          </cell>
          <cell r="C515" t="str">
            <v>K</v>
          </cell>
          <cell r="D515" t="str">
            <v>E</v>
          </cell>
          <cell r="E515" t="str">
            <v>Kapok Fibre</v>
          </cell>
          <cell r="F515" t="str">
            <v>L0.45215</v>
          </cell>
          <cell r="G515">
            <v>8</v>
          </cell>
        </row>
        <row r="516">
          <cell r="A516" t="str">
            <v>K|L0.45215</v>
          </cell>
          <cell r="B516" t="str">
            <v>Q1009</v>
          </cell>
          <cell r="C516" t="str">
            <v>K</v>
          </cell>
          <cell r="D516" t="str">
            <v>code</v>
          </cell>
          <cell r="E516" t="str">
            <v>L0.45215</v>
          </cell>
          <cell r="F516" t="str">
            <v>L0.45215</v>
          </cell>
          <cell r="G516">
            <v>8</v>
          </cell>
        </row>
        <row r="517">
          <cell r="A517" t="str">
            <v>K|Kapokseed in Shell</v>
          </cell>
          <cell r="B517" t="str">
            <v>Q1009</v>
          </cell>
          <cell r="C517" t="str">
            <v>K</v>
          </cell>
          <cell r="D517" t="str">
            <v>E</v>
          </cell>
          <cell r="E517" t="str">
            <v>Kapokseed in Shell</v>
          </cell>
          <cell r="F517" t="str">
            <v>L0.45216</v>
          </cell>
          <cell r="G517">
            <v>8</v>
          </cell>
        </row>
        <row r="518">
          <cell r="A518" t="str">
            <v>K|L0.45216</v>
          </cell>
          <cell r="B518" t="str">
            <v>Q1009</v>
          </cell>
          <cell r="C518" t="str">
            <v>K</v>
          </cell>
          <cell r="D518" t="str">
            <v>code</v>
          </cell>
          <cell r="E518" t="str">
            <v>L0.45216</v>
          </cell>
          <cell r="F518" t="str">
            <v>L0.45216</v>
          </cell>
          <cell r="G518">
            <v>8</v>
          </cell>
        </row>
        <row r="519">
          <cell r="A519" t="str">
            <v>K|Karite Nuts (Sheanuts)</v>
          </cell>
          <cell r="B519" t="str">
            <v>Q1009</v>
          </cell>
          <cell r="C519" t="str">
            <v>K</v>
          </cell>
          <cell r="D519" t="str">
            <v>E</v>
          </cell>
          <cell r="E519" t="str">
            <v>Karite Nuts (Sheanuts)</v>
          </cell>
          <cell r="F519" t="str">
            <v>L0.45217</v>
          </cell>
          <cell r="G519">
            <v>8</v>
          </cell>
        </row>
        <row r="520">
          <cell r="A520" t="str">
            <v>K|L0.45217</v>
          </cell>
          <cell r="B520" t="str">
            <v>Q1009</v>
          </cell>
          <cell r="C520" t="str">
            <v>K</v>
          </cell>
          <cell r="D520" t="str">
            <v>code</v>
          </cell>
          <cell r="E520" t="str">
            <v>L0.45217</v>
          </cell>
          <cell r="F520" t="str">
            <v>L0.45217</v>
          </cell>
          <cell r="G520">
            <v>8</v>
          </cell>
        </row>
        <row r="521">
          <cell r="A521" t="str">
            <v>K|Kolanuts</v>
          </cell>
          <cell r="B521" t="str">
            <v>Q1009</v>
          </cell>
          <cell r="C521" t="str">
            <v>K</v>
          </cell>
          <cell r="D521" t="str">
            <v>E</v>
          </cell>
          <cell r="E521" t="str">
            <v>Kolanuts</v>
          </cell>
          <cell r="F521" t="str">
            <v>L0.45219</v>
          </cell>
          <cell r="G521">
            <v>8</v>
          </cell>
        </row>
        <row r="522">
          <cell r="A522" t="str">
            <v>K|L0.45219</v>
          </cell>
          <cell r="B522" t="str">
            <v>Q1009</v>
          </cell>
          <cell r="C522" t="str">
            <v>K</v>
          </cell>
          <cell r="D522" t="str">
            <v>code</v>
          </cell>
          <cell r="E522" t="str">
            <v>L0.45219</v>
          </cell>
          <cell r="F522" t="str">
            <v>L0.45219</v>
          </cell>
          <cell r="G522">
            <v>8</v>
          </cell>
        </row>
        <row r="523">
          <cell r="A523" t="str">
            <v>K|L0.45233</v>
          </cell>
          <cell r="B523" t="str">
            <v>Q1009</v>
          </cell>
          <cell r="C523" t="str">
            <v>K</v>
          </cell>
          <cell r="D523" t="str">
            <v>code</v>
          </cell>
          <cell r="E523" t="str">
            <v>L0.45233</v>
          </cell>
          <cell r="F523" t="str">
            <v>L0.45233</v>
          </cell>
          <cell r="G523">
            <v>8</v>
          </cell>
        </row>
        <row r="524">
          <cell r="A524" t="str">
            <v>K|Manila Fibre (Abaca)</v>
          </cell>
          <cell r="B524" t="str">
            <v>Q1009</v>
          </cell>
          <cell r="C524" t="str">
            <v>K</v>
          </cell>
          <cell r="D524" t="str">
            <v>E</v>
          </cell>
          <cell r="E524" t="str">
            <v>Manila Fibre (Abaca)</v>
          </cell>
          <cell r="F524" t="str">
            <v>L0.45233</v>
          </cell>
          <cell r="G524">
            <v>8</v>
          </cell>
        </row>
        <row r="525">
          <cell r="A525" t="str">
            <v>K|L0.45235</v>
          </cell>
          <cell r="B525" t="str">
            <v>Q1009</v>
          </cell>
          <cell r="C525" t="str">
            <v>K</v>
          </cell>
          <cell r="D525" t="str">
            <v>code</v>
          </cell>
          <cell r="E525" t="str">
            <v>L0.45235</v>
          </cell>
          <cell r="F525" t="str">
            <v>L0.45235</v>
          </cell>
          <cell r="G525">
            <v>8</v>
          </cell>
        </row>
        <row r="526">
          <cell r="A526" t="str">
            <v>K|Melonseed</v>
          </cell>
          <cell r="B526" t="str">
            <v>Q1009</v>
          </cell>
          <cell r="C526" t="str">
            <v>K</v>
          </cell>
          <cell r="D526" t="str">
            <v>E</v>
          </cell>
          <cell r="E526" t="str">
            <v>Melonseed</v>
          </cell>
          <cell r="F526" t="str">
            <v>L0.45235</v>
          </cell>
          <cell r="G526">
            <v>8</v>
          </cell>
        </row>
        <row r="527">
          <cell r="A527" t="str">
            <v>K|L0.45242</v>
          </cell>
          <cell r="B527" t="str">
            <v>Q1009</v>
          </cell>
          <cell r="C527" t="str">
            <v>K</v>
          </cell>
          <cell r="D527" t="str">
            <v>code</v>
          </cell>
          <cell r="E527" t="str">
            <v>L0.45242</v>
          </cell>
          <cell r="F527" t="str">
            <v>L0.45242</v>
          </cell>
          <cell r="G527">
            <v>8</v>
          </cell>
        </row>
        <row r="528">
          <cell r="A528" t="str">
            <v>K|Nutmeg, mace and cardamoms</v>
          </cell>
          <cell r="B528" t="str">
            <v>Q1009</v>
          </cell>
          <cell r="C528" t="str">
            <v>K</v>
          </cell>
          <cell r="D528" t="str">
            <v>E</v>
          </cell>
          <cell r="E528" t="str">
            <v>Nutmeg, mace and cardamoms</v>
          </cell>
          <cell r="F528" t="str">
            <v>L0.45242</v>
          </cell>
          <cell r="G528">
            <v>8</v>
          </cell>
        </row>
        <row r="529">
          <cell r="A529" t="str">
            <v>K|L0.45247</v>
          </cell>
          <cell r="B529" t="str">
            <v>Q1009</v>
          </cell>
          <cell r="C529" t="str">
            <v>K</v>
          </cell>
          <cell r="D529" t="str">
            <v>code</v>
          </cell>
          <cell r="E529" t="str">
            <v>L0.45247</v>
          </cell>
          <cell r="F529" t="str">
            <v>L0.45247</v>
          </cell>
          <cell r="G529">
            <v>8</v>
          </cell>
        </row>
        <row r="530">
          <cell r="A530" t="str">
            <v>K|Oilcakes Equivalent +</v>
          </cell>
          <cell r="B530" t="str">
            <v>Q1009</v>
          </cell>
          <cell r="C530" t="str">
            <v>K</v>
          </cell>
          <cell r="D530" t="str">
            <v>E</v>
          </cell>
          <cell r="E530" t="str">
            <v>Oilcakes Equivalent +</v>
          </cell>
          <cell r="F530" t="str">
            <v>L0.45247</v>
          </cell>
          <cell r="G530">
            <v>8</v>
          </cell>
        </row>
        <row r="531">
          <cell r="A531" t="str">
            <v>K|L0.45248</v>
          </cell>
          <cell r="B531" t="str">
            <v>Q1009</v>
          </cell>
          <cell r="C531" t="str">
            <v>K</v>
          </cell>
          <cell r="D531" t="str">
            <v>code</v>
          </cell>
          <cell r="E531" t="str">
            <v>L0.45248</v>
          </cell>
          <cell r="F531" t="str">
            <v>L0.45248</v>
          </cell>
          <cell r="G531">
            <v>8</v>
          </cell>
        </row>
        <row r="532">
          <cell r="A532" t="str">
            <v>K|Oilcrops Primary +</v>
          </cell>
          <cell r="B532" t="str">
            <v>Q1009</v>
          </cell>
          <cell r="C532" t="str">
            <v>K</v>
          </cell>
          <cell r="D532" t="str">
            <v>E</v>
          </cell>
          <cell r="E532" t="str">
            <v>Oilcrops Primary +</v>
          </cell>
          <cell r="F532" t="str">
            <v>L0.45248</v>
          </cell>
          <cell r="G532">
            <v>8</v>
          </cell>
        </row>
        <row r="533">
          <cell r="A533" t="str">
            <v>K|L0.45266</v>
          </cell>
          <cell r="B533" t="str">
            <v>Q1009</v>
          </cell>
          <cell r="C533" t="str">
            <v>K</v>
          </cell>
          <cell r="D533" t="str">
            <v>code</v>
          </cell>
          <cell r="E533" t="str">
            <v>L0.45266</v>
          </cell>
          <cell r="F533" t="str">
            <v>L0.45266</v>
          </cell>
          <cell r="G533">
            <v>8</v>
          </cell>
        </row>
        <row r="534">
          <cell r="A534" t="str">
            <v>K|Pepper (Piper spp.)</v>
          </cell>
          <cell r="B534" t="str">
            <v>Q1009</v>
          </cell>
          <cell r="C534" t="str">
            <v>K</v>
          </cell>
          <cell r="D534" t="str">
            <v>E</v>
          </cell>
          <cell r="E534" t="str">
            <v>Pepper (Piper spp.)</v>
          </cell>
          <cell r="F534" t="str">
            <v>L0.45266</v>
          </cell>
          <cell r="G534">
            <v>8</v>
          </cell>
        </row>
        <row r="535">
          <cell r="A535" t="str">
            <v>K|L0.45267</v>
          </cell>
          <cell r="B535" t="str">
            <v>Q1009</v>
          </cell>
          <cell r="C535" t="str">
            <v>K</v>
          </cell>
          <cell r="D535" t="str">
            <v>code</v>
          </cell>
          <cell r="E535" t="str">
            <v>L0.45267</v>
          </cell>
          <cell r="F535" t="str">
            <v>L0.45267</v>
          </cell>
          <cell r="G535">
            <v>8</v>
          </cell>
        </row>
        <row r="536">
          <cell r="A536" t="str">
            <v>K|Peppermint</v>
          </cell>
          <cell r="B536" t="str">
            <v>Q1009</v>
          </cell>
          <cell r="C536" t="str">
            <v>K</v>
          </cell>
          <cell r="D536" t="str">
            <v>E</v>
          </cell>
          <cell r="E536" t="str">
            <v>Peppermint</v>
          </cell>
          <cell r="F536" t="str">
            <v>L0.45267</v>
          </cell>
          <cell r="G536">
            <v>8</v>
          </cell>
        </row>
        <row r="537">
          <cell r="A537" t="str">
            <v>K|L0.45276</v>
          </cell>
          <cell r="B537" t="str">
            <v>Q1009</v>
          </cell>
          <cell r="C537" t="str">
            <v>K</v>
          </cell>
          <cell r="D537" t="str">
            <v>code</v>
          </cell>
          <cell r="E537" t="str">
            <v>L0.45276</v>
          </cell>
          <cell r="F537" t="str">
            <v>L0.45276</v>
          </cell>
          <cell r="G537">
            <v>8</v>
          </cell>
        </row>
        <row r="538">
          <cell r="A538" t="str">
            <v>K|Plums and sloes</v>
          </cell>
          <cell r="B538" t="str">
            <v>Q1009</v>
          </cell>
          <cell r="C538" t="str">
            <v>K</v>
          </cell>
          <cell r="D538" t="str">
            <v>E</v>
          </cell>
          <cell r="E538" t="str">
            <v>Plums and sloes</v>
          </cell>
          <cell r="F538" t="str">
            <v>L0.45276</v>
          </cell>
          <cell r="G538">
            <v>8</v>
          </cell>
        </row>
        <row r="539">
          <cell r="A539" t="str">
            <v>K|L0.45277</v>
          </cell>
          <cell r="B539" t="str">
            <v>Q1009</v>
          </cell>
          <cell r="C539" t="str">
            <v>K</v>
          </cell>
          <cell r="D539" t="str">
            <v>code</v>
          </cell>
          <cell r="E539" t="str">
            <v>L0.45277</v>
          </cell>
          <cell r="F539" t="str">
            <v>L0.45277</v>
          </cell>
          <cell r="G539">
            <v>8</v>
          </cell>
        </row>
        <row r="540">
          <cell r="A540" t="str">
            <v>K|Popcorn</v>
          </cell>
          <cell r="B540" t="str">
            <v>Q1009</v>
          </cell>
          <cell r="C540" t="str">
            <v>K</v>
          </cell>
          <cell r="D540" t="str">
            <v>E</v>
          </cell>
          <cell r="E540" t="str">
            <v>Popcorn</v>
          </cell>
          <cell r="F540" t="str">
            <v>L0.45277</v>
          </cell>
          <cell r="G540">
            <v>8</v>
          </cell>
        </row>
        <row r="541">
          <cell r="A541" t="str">
            <v>K|L0.45278</v>
          </cell>
          <cell r="B541" t="str">
            <v>Q1009</v>
          </cell>
          <cell r="C541" t="str">
            <v>K</v>
          </cell>
          <cell r="D541" t="str">
            <v>code</v>
          </cell>
          <cell r="E541" t="str">
            <v>L0.45278</v>
          </cell>
          <cell r="F541" t="str">
            <v>L0.45278</v>
          </cell>
          <cell r="G541">
            <v>8</v>
          </cell>
        </row>
        <row r="542">
          <cell r="A542" t="str">
            <v>K|Poppy seed</v>
          </cell>
          <cell r="B542" t="str">
            <v>Q1009</v>
          </cell>
          <cell r="C542" t="str">
            <v>K</v>
          </cell>
          <cell r="D542" t="str">
            <v>E</v>
          </cell>
          <cell r="E542" t="str">
            <v>Poppy seed</v>
          </cell>
          <cell r="F542" t="str">
            <v>L0.45278</v>
          </cell>
          <cell r="G542">
            <v>8</v>
          </cell>
        </row>
        <row r="543">
          <cell r="A543" t="str">
            <v>K|L0.45283</v>
          </cell>
          <cell r="B543" t="str">
            <v>Q1009</v>
          </cell>
          <cell r="C543" t="str">
            <v>K</v>
          </cell>
          <cell r="D543" t="str">
            <v>code</v>
          </cell>
          <cell r="E543" t="str">
            <v>L0.45283</v>
          </cell>
          <cell r="F543" t="str">
            <v>L0.45283</v>
          </cell>
          <cell r="G543">
            <v>8</v>
          </cell>
        </row>
        <row r="544">
          <cell r="A544" t="str">
            <v>K|Pumpkins, squash and gourds</v>
          </cell>
          <cell r="B544" t="str">
            <v>Q1009</v>
          </cell>
          <cell r="C544" t="str">
            <v>K</v>
          </cell>
          <cell r="D544" t="str">
            <v>E</v>
          </cell>
          <cell r="E544" t="str">
            <v>Pumpkins, squash and gourds</v>
          </cell>
          <cell r="F544" t="str">
            <v>L0.45283</v>
          </cell>
          <cell r="G544">
            <v>8</v>
          </cell>
        </row>
        <row r="545">
          <cell r="A545" t="str">
            <v>K|L0.45284</v>
          </cell>
          <cell r="B545" t="str">
            <v>Q1009</v>
          </cell>
          <cell r="C545" t="str">
            <v>K</v>
          </cell>
          <cell r="D545" t="str">
            <v>code</v>
          </cell>
          <cell r="E545" t="str">
            <v>L0.45284</v>
          </cell>
          <cell r="F545" t="str">
            <v>L0.45284</v>
          </cell>
          <cell r="G545">
            <v>8</v>
          </cell>
        </row>
        <row r="546">
          <cell r="A546" t="str">
            <v>K|Pyrethrum,Dried</v>
          </cell>
          <cell r="B546" t="str">
            <v>Q1009</v>
          </cell>
          <cell r="C546" t="str">
            <v>K</v>
          </cell>
          <cell r="D546" t="str">
            <v>E</v>
          </cell>
          <cell r="E546" t="str">
            <v>Pyrethrum,Dried</v>
          </cell>
          <cell r="F546" t="str">
            <v>L0.45284</v>
          </cell>
          <cell r="G546">
            <v>8</v>
          </cell>
        </row>
        <row r="547">
          <cell r="A547" t="str">
            <v>K|L0.45289</v>
          </cell>
          <cell r="B547" t="str">
            <v>Q1009</v>
          </cell>
          <cell r="C547" t="str">
            <v>K</v>
          </cell>
          <cell r="D547" t="str">
            <v>code</v>
          </cell>
          <cell r="E547" t="str">
            <v>L0.45289</v>
          </cell>
          <cell r="F547" t="str">
            <v>L0.45289</v>
          </cell>
          <cell r="G547">
            <v>8</v>
          </cell>
        </row>
        <row r="548">
          <cell r="A548" t="str">
            <v>K|Ramie</v>
          </cell>
          <cell r="B548" t="str">
            <v>Q1009</v>
          </cell>
          <cell r="C548" t="str">
            <v>K</v>
          </cell>
          <cell r="D548" t="str">
            <v>E</v>
          </cell>
          <cell r="E548" t="str">
            <v>Ramie</v>
          </cell>
          <cell r="F548" t="str">
            <v>L0.45289</v>
          </cell>
          <cell r="G548">
            <v>8</v>
          </cell>
        </row>
        <row r="549">
          <cell r="A549" t="str">
            <v>K|L0.45294</v>
          </cell>
          <cell r="B549" t="str">
            <v>Q1009</v>
          </cell>
          <cell r="C549" t="str">
            <v>K</v>
          </cell>
          <cell r="D549" t="str">
            <v>code</v>
          </cell>
          <cell r="E549" t="str">
            <v>L0.45294</v>
          </cell>
          <cell r="F549" t="str">
            <v>L0.45294</v>
          </cell>
          <cell r="G549">
            <v>8</v>
          </cell>
        </row>
        <row r="550">
          <cell r="A550" t="str">
            <v>K|Roots and Tubers, nes</v>
          </cell>
          <cell r="B550" t="str">
            <v>Q1009</v>
          </cell>
          <cell r="C550" t="str">
            <v>K</v>
          </cell>
          <cell r="D550" t="str">
            <v>E</v>
          </cell>
          <cell r="E550" t="str">
            <v>Roots and Tubers, nes</v>
          </cell>
          <cell r="F550" t="str">
            <v>L0.45294</v>
          </cell>
          <cell r="G550">
            <v>8</v>
          </cell>
        </row>
        <row r="551">
          <cell r="A551" t="str">
            <v>K|L0.45295</v>
          </cell>
          <cell r="B551" t="str">
            <v>Q1009</v>
          </cell>
          <cell r="C551" t="str">
            <v>K</v>
          </cell>
          <cell r="D551" t="str">
            <v>code</v>
          </cell>
          <cell r="E551" t="str">
            <v>L0.45295</v>
          </cell>
          <cell r="F551" t="str">
            <v>L0.45295</v>
          </cell>
          <cell r="G551">
            <v>8</v>
          </cell>
        </row>
        <row r="552">
          <cell r="A552" t="str">
            <v>K|Roots and Tubers,Total +</v>
          </cell>
          <cell r="B552" t="str">
            <v>Q1009</v>
          </cell>
          <cell r="C552" t="str">
            <v>K</v>
          </cell>
          <cell r="D552" t="str">
            <v>E</v>
          </cell>
          <cell r="E552" t="str">
            <v>Roots and Tubers,Total +</v>
          </cell>
          <cell r="F552" t="str">
            <v>L0.45295</v>
          </cell>
          <cell r="G552">
            <v>8</v>
          </cell>
        </row>
        <row r="553">
          <cell r="A553" t="str">
            <v>K|L0.45301</v>
          </cell>
          <cell r="B553" t="str">
            <v>Q1009</v>
          </cell>
          <cell r="C553" t="str">
            <v>K</v>
          </cell>
          <cell r="D553" t="str">
            <v>code</v>
          </cell>
          <cell r="E553" t="str">
            <v>L0.45301</v>
          </cell>
          <cell r="F553" t="str">
            <v>L0.45301</v>
          </cell>
          <cell r="G553">
            <v>8</v>
          </cell>
        </row>
        <row r="554">
          <cell r="A554" t="str">
            <v>K|Sisal</v>
          </cell>
          <cell r="B554" t="str">
            <v>Q1009</v>
          </cell>
          <cell r="C554" t="str">
            <v>K</v>
          </cell>
          <cell r="D554" t="str">
            <v>E</v>
          </cell>
          <cell r="E554" t="str">
            <v>Sisal</v>
          </cell>
          <cell r="F554" t="str">
            <v>L0.45301</v>
          </cell>
          <cell r="G554">
            <v>8</v>
          </cell>
        </row>
        <row r="555">
          <cell r="A555" t="str">
            <v>K|L0.45305</v>
          </cell>
          <cell r="B555" t="str">
            <v>Q1009</v>
          </cell>
          <cell r="C555" t="str">
            <v>K</v>
          </cell>
          <cell r="D555" t="str">
            <v>code</v>
          </cell>
          <cell r="E555" t="str">
            <v>L0.45305</v>
          </cell>
          <cell r="F555" t="str">
            <v>L0.45305</v>
          </cell>
          <cell r="G555">
            <v>8</v>
          </cell>
        </row>
        <row r="556">
          <cell r="A556" t="str">
            <v>K|Spices, nes</v>
          </cell>
          <cell r="B556" t="str">
            <v>Q1009</v>
          </cell>
          <cell r="C556" t="str">
            <v>K</v>
          </cell>
          <cell r="D556" t="str">
            <v>E</v>
          </cell>
          <cell r="E556" t="str">
            <v>Spices, nes</v>
          </cell>
          <cell r="F556" t="str">
            <v>L0.45305</v>
          </cell>
          <cell r="G556">
            <v>8</v>
          </cell>
        </row>
        <row r="557">
          <cell r="A557" t="str">
            <v>K|L0.45315</v>
          </cell>
          <cell r="B557" t="str">
            <v>Q1009</v>
          </cell>
          <cell r="C557" t="str">
            <v>K</v>
          </cell>
          <cell r="D557" t="str">
            <v>code</v>
          </cell>
          <cell r="E557" t="str">
            <v>L0.45315</v>
          </cell>
          <cell r="F557" t="str">
            <v>L0.45315</v>
          </cell>
          <cell r="G557">
            <v>8</v>
          </cell>
        </row>
        <row r="558">
          <cell r="A558" t="str">
            <v>K|Sugar crops, nes</v>
          </cell>
          <cell r="B558" t="str">
            <v>Q1009</v>
          </cell>
          <cell r="C558" t="str">
            <v>K</v>
          </cell>
          <cell r="D558" t="str">
            <v>E</v>
          </cell>
          <cell r="E558" t="str">
            <v>Sugar crops, nes</v>
          </cell>
          <cell r="F558" t="str">
            <v>L0.45315</v>
          </cell>
          <cell r="G558">
            <v>8</v>
          </cell>
        </row>
        <row r="559">
          <cell r="A559" t="str">
            <v>K|L0.45321</v>
          </cell>
          <cell r="B559" t="str">
            <v>Q1009</v>
          </cell>
          <cell r="C559" t="str">
            <v>K</v>
          </cell>
          <cell r="D559" t="str">
            <v>code</v>
          </cell>
          <cell r="E559" t="str">
            <v>L0.45321</v>
          </cell>
          <cell r="F559" t="str">
            <v>L0.45321</v>
          </cell>
          <cell r="G559">
            <v>8</v>
          </cell>
        </row>
        <row r="560">
          <cell r="A560" t="str">
            <v>K|Taro (cocoyam)</v>
          </cell>
          <cell r="B560" t="str">
            <v>Q1009</v>
          </cell>
          <cell r="C560" t="str">
            <v>K</v>
          </cell>
          <cell r="D560" t="str">
            <v>E</v>
          </cell>
          <cell r="E560" t="str">
            <v>Taro (cocoyam)</v>
          </cell>
          <cell r="F560" t="str">
            <v>L0.45321</v>
          </cell>
          <cell r="G560">
            <v>8</v>
          </cell>
        </row>
        <row r="561">
          <cell r="A561" t="str">
            <v>K|L0.45326</v>
          </cell>
          <cell r="B561" t="str">
            <v>Q1009</v>
          </cell>
          <cell r="C561" t="str">
            <v>K</v>
          </cell>
          <cell r="D561" t="str">
            <v>code</v>
          </cell>
          <cell r="E561" t="str">
            <v>L0.45326</v>
          </cell>
          <cell r="F561" t="str">
            <v>L0.45326</v>
          </cell>
          <cell r="G561">
            <v>8</v>
          </cell>
        </row>
        <row r="562">
          <cell r="A562" t="str">
            <v>K|Treenuts,Total +</v>
          </cell>
          <cell r="B562" t="str">
            <v>Q1009</v>
          </cell>
          <cell r="C562" t="str">
            <v>K</v>
          </cell>
          <cell r="D562" t="str">
            <v>E</v>
          </cell>
          <cell r="E562" t="str">
            <v>Treenuts,Total +</v>
          </cell>
          <cell r="F562" t="str">
            <v>L0.45326</v>
          </cell>
          <cell r="G562">
            <v>8</v>
          </cell>
        </row>
        <row r="563">
          <cell r="A563" t="str">
            <v>K|L0.45329</v>
          </cell>
          <cell r="B563" t="str">
            <v>Q1009</v>
          </cell>
          <cell r="C563" t="str">
            <v>K</v>
          </cell>
          <cell r="D563" t="str">
            <v>code</v>
          </cell>
          <cell r="E563" t="str">
            <v>L0.45329</v>
          </cell>
          <cell r="F563" t="str">
            <v>L0.45329</v>
          </cell>
          <cell r="G563">
            <v>8</v>
          </cell>
        </row>
        <row r="564">
          <cell r="A564" t="str">
            <v>K|Tung Nuts</v>
          </cell>
          <cell r="B564" t="str">
            <v>Q1009</v>
          </cell>
          <cell r="C564" t="str">
            <v>K</v>
          </cell>
          <cell r="D564" t="str">
            <v>E</v>
          </cell>
          <cell r="E564" t="str">
            <v>Tung Nuts</v>
          </cell>
          <cell r="F564" t="str">
            <v>L0.45329</v>
          </cell>
          <cell r="G564">
            <v>8</v>
          </cell>
        </row>
        <row r="565">
          <cell r="A565" t="str">
            <v>K|L0.45341</v>
          </cell>
          <cell r="B565" t="str">
            <v>Q1009</v>
          </cell>
          <cell r="C565" t="str">
            <v>K</v>
          </cell>
          <cell r="D565" t="str">
            <v>code</v>
          </cell>
          <cell r="E565" t="str">
            <v>L0.45341</v>
          </cell>
          <cell r="F565" t="str">
            <v>L0.45341</v>
          </cell>
          <cell r="G565">
            <v>8</v>
          </cell>
        </row>
        <row r="566">
          <cell r="A566" t="str">
            <v>K|Yautia (cocoyam)</v>
          </cell>
          <cell r="B566" t="str">
            <v>Q1009</v>
          </cell>
          <cell r="C566" t="str">
            <v>K</v>
          </cell>
          <cell r="D566" t="str">
            <v>E</v>
          </cell>
          <cell r="E566" t="str">
            <v>Yautia (cocoyam)</v>
          </cell>
          <cell r="F566" t="str">
            <v>L0.45341</v>
          </cell>
          <cell r="G566">
            <v>8</v>
          </cell>
        </row>
        <row r="567">
          <cell r="A567" t="str">
            <v>K|Camel milk, whole, fresh</v>
          </cell>
          <cell r="B567" t="str">
            <v>Q1009</v>
          </cell>
          <cell r="C567" t="str">
            <v>K</v>
          </cell>
          <cell r="D567" t="str">
            <v>E</v>
          </cell>
          <cell r="E567" t="str">
            <v>Camel milk, whole, fresh</v>
          </cell>
          <cell r="F567" t="str">
            <v>L0.45890</v>
          </cell>
          <cell r="G567">
            <v>8</v>
          </cell>
        </row>
        <row r="568">
          <cell r="A568" t="str">
            <v>K|L0.45890</v>
          </cell>
          <cell r="B568" t="str">
            <v>Q1009</v>
          </cell>
          <cell r="C568" t="str">
            <v>K</v>
          </cell>
          <cell r="D568" t="str">
            <v>code</v>
          </cell>
          <cell r="E568" t="str">
            <v>L0.45890</v>
          </cell>
          <cell r="F568" t="str">
            <v>L0.45890</v>
          </cell>
          <cell r="G568">
            <v>8</v>
          </cell>
        </row>
        <row r="569">
          <cell r="A569" t="str">
            <v>K|Cattle Hides</v>
          </cell>
          <cell r="B569" t="str">
            <v>Q1009</v>
          </cell>
          <cell r="C569" t="str">
            <v>K</v>
          </cell>
          <cell r="D569" t="str">
            <v>E</v>
          </cell>
          <cell r="E569" t="str">
            <v>Cattle Hides</v>
          </cell>
          <cell r="F569" t="str">
            <v>L0.45891</v>
          </cell>
          <cell r="G569">
            <v>8</v>
          </cell>
        </row>
        <row r="570">
          <cell r="A570" t="str">
            <v>K|L0.45891</v>
          </cell>
          <cell r="B570" t="str">
            <v>Q1009</v>
          </cell>
          <cell r="C570" t="str">
            <v>K</v>
          </cell>
          <cell r="D570" t="str">
            <v>code</v>
          </cell>
          <cell r="E570" t="str">
            <v>L0.45891</v>
          </cell>
          <cell r="F570" t="str">
            <v>L0.45891</v>
          </cell>
          <cell r="G570">
            <v>8</v>
          </cell>
        </row>
        <row r="571">
          <cell r="A571" t="str">
            <v>K|Cottonseed oil</v>
          </cell>
          <cell r="B571" t="str">
            <v>Q1009</v>
          </cell>
          <cell r="C571" t="str">
            <v>K</v>
          </cell>
          <cell r="D571" t="str">
            <v>E</v>
          </cell>
          <cell r="E571" t="str">
            <v>Cottonseed oil</v>
          </cell>
          <cell r="F571" t="str">
            <v>L0.45894</v>
          </cell>
          <cell r="G571">
            <v>8</v>
          </cell>
        </row>
        <row r="572">
          <cell r="A572" t="str">
            <v>K|L0.45894</v>
          </cell>
          <cell r="B572" t="str">
            <v>Q1009</v>
          </cell>
          <cell r="C572" t="str">
            <v>K</v>
          </cell>
          <cell r="D572" t="str">
            <v>code</v>
          </cell>
          <cell r="E572" t="str">
            <v>L0.45894</v>
          </cell>
          <cell r="F572" t="str">
            <v>L0.45894</v>
          </cell>
          <cell r="G572">
            <v>8</v>
          </cell>
        </row>
        <row r="573">
          <cell r="A573" t="str">
            <v>K|L0.45903</v>
          </cell>
          <cell r="B573" t="str">
            <v>Q1009</v>
          </cell>
          <cell r="C573" t="str">
            <v>K</v>
          </cell>
          <cell r="D573" t="str">
            <v>code</v>
          </cell>
          <cell r="E573" t="str">
            <v>L0.45903</v>
          </cell>
          <cell r="F573" t="str">
            <v>L0.45903</v>
          </cell>
          <cell r="G573">
            <v>8</v>
          </cell>
        </row>
        <row r="574">
          <cell r="A574" t="str">
            <v>K|Olive oil, virgin</v>
          </cell>
          <cell r="B574" t="str">
            <v>Q1009</v>
          </cell>
          <cell r="C574" t="str">
            <v>K</v>
          </cell>
          <cell r="D574" t="str">
            <v>E</v>
          </cell>
          <cell r="E574" t="str">
            <v>Olive oil, virgin</v>
          </cell>
          <cell r="F574" t="str">
            <v>L0.45903</v>
          </cell>
          <cell r="G574">
            <v>8</v>
          </cell>
        </row>
        <row r="575">
          <cell r="A575" t="str">
            <v>K|L0.45908</v>
          </cell>
          <cell r="B575" t="str">
            <v>Q1009</v>
          </cell>
          <cell r="C575" t="str">
            <v>K</v>
          </cell>
          <cell r="D575" t="str">
            <v>code</v>
          </cell>
          <cell r="E575" t="str">
            <v>L0.45908</v>
          </cell>
          <cell r="F575" t="str">
            <v>L0.45908</v>
          </cell>
          <cell r="G575">
            <v>8</v>
          </cell>
        </row>
        <row r="576">
          <cell r="A576" t="str">
            <v>K|Silk Raw</v>
          </cell>
          <cell r="B576" t="str">
            <v>Q1009</v>
          </cell>
          <cell r="C576" t="str">
            <v>K</v>
          </cell>
          <cell r="D576" t="str">
            <v>E</v>
          </cell>
          <cell r="E576" t="str">
            <v>Silk Raw</v>
          </cell>
          <cell r="F576" t="str">
            <v>L0.45908</v>
          </cell>
          <cell r="G576">
            <v>8</v>
          </cell>
        </row>
        <row r="577">
          <cell r="A577" t="str">
            <v>K|L0.45909</v>
          </cell>
          <cell r="B577" t="str">
            <v>Q1009</v>
          </cell>
          <cell r="C577" t="str">
            <v>K</v>
          </cell>
          <cell r="D577" t="str">
            <v>code</v>
          </cell>
          <cell r="E577" t="str">
            <v>L0.45909</v>
          </cell>
          <cell r="F577" t="str">
            <v>L0.45909</v>
          </cell>
          <cell r="G577">
            <v>8</v>
          </cell>
        </row>
        <row r="578">
          <cell r="A578" t="str">
            <v>K|Silk-worm cocoons, reelable</v>
          </cell>
          <cell r="B578" t="str">
            <v>Q1009</v>
          </cell>
          <cell r="C578" t="str">
            <v>K</v>
          </cell>
          <cell r="D578" t="str">
            <v>E</v>
          </cell>
          <cell r="E578" t="str">
            <v>Silk-worm cocoons, reelable</v>
          </cell>
          <cell r="F578" t="str">
            <v>L0.45909</v>
          </cell>
          <cell r="G578">
            <v>8</v>
          </cell>
        </row>
        <row r="579">
          <cell r="A579" t="str">
            <v>K|Bird meat, nes</v>
          </cell>
          <cell r="B579" t="str">
            <v>Q1009</v>
          </cell>
          <cell r="C579" t="str">
            <v>K</v>
          </cell>
          <cell r="D579" t="str">
            <v>E</v>
          </cell>
          <cell r="E579" t="str">
            <v>Bird meat, nes</v>
          </cell>
          <cell r="F579" t="str">
            <v>L0.45915</v>
          </cell>
          <cell r="G579">
            <v>8</v>
          </cell>
        </row>
        <row r="580">
          <cell r="A580" t="str">
            <v>K|L0.45915</v>
          </cell>
          <cell r="B580" t="str">
            <v>Q1009</v>
          </cell>
          <cell r="C580" t="str">
            <v>K</v>
          </cell>
          <cell r="D580" t="str">
            <v>code</v>
          </cell>
          <cell r="E580" t="str">
            <v>L0.45915</v>
          </cell>
          <cell r="F580" t="str">
            <v>L0.45915</v>
          </cell>
          <cell r="G580">
            <v>8</v>
          </cell>
        </row>
        <row r="581">
          <cell r="A581" t="str">
            <v>K|Buffalo Hide</v>
          </cell>
          <cell r="B581" t="str">
            <v>Q1009</v>
          </cell>
          <cell r="C581" t="str">
            <v>K</v>
          </cell>
          <cell r="D581" t="str">
            <v>E</v>
          </cell>
          <cell r="E581" t="str">
            <v>Buffalo Hide</v>
          </cell>
          <cell r="F581" t="str">
            <v>L0.45916</v>
          </cell>
          <cell r="G581">
            <v>8</v>
          </cell>
        </row>
        <row r="582">
          <cell r="A582" t="str">
            <v>K|L0.45916</v>
          </cell>
          <cell r="B582" t="str">
            <v>Q1009</v>
          </cell>
          <cell r="C582" t="str">
            <v>K</v>
          </cell>
          <cell r="D582" t="str">
            <v>code</v>
          </cell>
          <cell r="E582" t="str">
            <v>L0.45916</v>
          </cell>
          <cell r="F582" t="str">
            <v>L0.45916</v>
          </cell>
          <cell r="G582">
            <v>8</v>
          </cell>
        </row>
        <row r="583">
          <cell r="A583" t="str">
            <v>K|Coconut (copra) oil</v>
          </cell>
          <cell r="B583" t="str">
            <v>Q1009</v>
          </cell>
          <cell r="C583" t="str">
            <v>K</v>
          </cell>
          <cell r="D583" t="str">
            <v>E</v>
          </cell>
          <cell r="E583" t="str">
            <v>Coconut (copra) oil</v>
          </cell>
          <cell r="F583" t="str">
            <v>L0.45919</v>
          </cell>
          <cell r="G583">
            <v>8</v>
          </cell>
        </row>
        <row r="584">
          <cell r="A584" t="str">
            <v>K|L0.45919</v>
          </cell>
          <cell r="B584" t="str">
            <v>Q1009</v>
          </cell>
          <cell r="C584" t="str">
            <v>K</v>
          </cell>
          <cell r="D584" t="str">
            <v>code</v>
          </cell>
          <cell r="E584" t="str">
            <v>L0.45919</v>
          </cell>
          <cell r="F584" t="str">
            <v>L0.45919</v>
          </cell>
          <cell r="G584">
            <v>8</v>
          </cell>
        </row>
        <row r="585">
          <cell r="A585" t="str">
            <v>K|Coir</v>
          </cell>
          <cell r="B585" t="str">
            <v>Q1003</v>
          </cell>
          <cell r="C585" t="str">
            <v>K</v>
          </cell>
          <cell r="D585" t="str">
            <v>name</v>
          </cell>
          <cell r="E585" t="str">
            <v>Coir</v>
          </cell>
          <cell r="F585" t="str">
            <v>L0.45920</v>
          </cell>
          <cell r="G585">
            <v>8</v>
          </cell>
        </row>
        <row r="586">
          <cell r="A586" t="str">
            <v>K|L0.45920</v>
          </cell>
          <cell r="B586" t="str">
            <v>Q1009</v>
          </cell>
          <cell r="C586" t="str">
            <v>K</v>
          </cell>
          <cell r="D586" t="str">
            <v>code</v>
          </cell>
          <cell r="E586" t="str">
            <v>L0.45920</v>
          </cell>
          <cell r="F586" t="str">
            <v>L0.45920</v>
          </cell>
          <cell r="G586">
            <v>8</v>
          </cell>
        </row>
        <row r="587">
          <cell r="A587" t="str">
            <v>K|Gums Natural</v>
          </cell>
          <cell r="B587" t="str">
            <v>Q1009</v>
          </cell>
          <cell r="C587" t="str">
            <v>K</v>
          </cell>
          <cell r="D587" t="str">
            <v>E</v>
          </cell>
          <cell r="E587" t="str">
            <v>Gums Natural</v>
          </cell>
          <cell r="F587" t="str">
            <v>L0.45924</v>
          </cell>
          <cell r="G587">
            <v>8</v>
          </cell>
        </row>
        <row r="588">
          <cell r="A588" t="str">
            <v>K|L0.45924</v>
          </cell>
          <cell r="B588" t="str">
            <v>Q1009</v>
          </cell>
          <cell r="C588" t="str">
            <v>K</v>
          </cell>
          <cell r="D588" t="str">
            <v>code</v>
          </cell>
          <cell r="E588" t="str">
            <v>L0.45924</v>
          </cell>
          <cell r="F588" t="str">
            <v>L0.45924</v>
          </cell>
          <cell r="G588">
            <v>8</v>
          </cell>
        </row>
        <row r="589">
          <cell r="A589" t="str">
            <v>K|L0.45933</v>
          </cell>
          <cell r="B589" t="str">
            <v>Q1009</v>
          </cell>
          <cell r="C589" t="str">
            <v>K</v>
          </cell>
          <cell r="D589" t="str">
            <v>code</v>
          </cell>
          <cell r="E589" t="str">
            <v>L0.45933</v>
          </cell>
          <cell r="F589" t="str">
            <v>L0.45933</v>
          </cell>
          <cell r="G589">
            <v>8</v>
          </cell>
        </row>
        <row r="590">
          <cell r="A590" t="str">
            <v>K|Milk Whole Dried</v>
          </cell>
          <cell r="B590" t="str">
            <v>Q1009</v>
          </cell>
          <cell r="C590" t="str">
            <v>K</v>
          </cell>
          <cell r="D590" t="str">
            <v>E</v>
          </cell>
          <cell r="E590" t="str">
            <v>Milk Whole Dried</v>
          </cell>
          <cell r="F590" t="str">
            <v>L0.45933</v>
          </cell>
          <cell r="G590">
            <v>8</v>
          </cell>
        </row>
        <row r="591">
          <cell r="A591" t="str">
            <v>K|L0.45934</v>
          </cell>
          <cell r="B591" t="str">
            <v>Q1009</v>
          </cell>
          <cell r="C591" t="str">
            <v>K</v>
          </cell>
          <cell r="D591" t="str">
            <v>code</v>
          </cell>
          <cell r="E591" t="str">
            <v>L0.45934</v>
          </cell>
          <cell r="F591" t="str">
            <v>L0.45934</v>
          </cell>
          <cell r="G591">
            <v>8</v>
          </cell>
        </row>
        <row r="592">
          <cell r="A592" t="str">
            <v>K|Offals Nes</v>
          </cell>
          <cell r="B592" t="str">
            <v>Q1009</v>
          </cell>
          <cell r="C592" t="str">
            <v>K</v>
          </cell>
          <cell r="D592" t="str">
            <v>E</v>
          </cell>
          <cell r="E592" t="str">
            <v>Offals Nes</v>
          </cell>
          <cell r="F592" t="str">
            <v>L0.45934</v>
          </cell>
          <cell r="G592">
            <v>8</v>
          </cell>
        </row>
        <row r="593">
          <cell r="A593" t="str">
            <v>K|L0.45935</v>
          </cell>
          <cell r="B593" t="str">
            <v>Q1009</v>
          </cell>
          <cell r="C593" t="str">
            <v>K</v>
          </cell>
          <cell r="D593" t="str">
            <v>code</v>
          </cell>
          <cell r="E593" t="str">
            <v>L0.45935</v>
          </cell>
          <cell r="F593" t="str">
            <v>L0.45935</v>
          </cell>
          <cell r="G593">
            <v>8</v>
          </cell>
        </row>
        <row r="594">
          <cell r="A594" t="str">
            <v>K|Other bird eggs,in shell</v>
          </cell>
          <cell r="B594" t="str">
            <v>Q1009</v>
          </cell>
          <cell r="C594" t="str">
            <v>K</v>
          </cell>
          <cell r="D594" t="str">
            <v>E</v>
          </cell>
          <cell r="E594" t="str">
            <v>Other bird eggs,in shell</v>
          </cell>
          <cell r="F594" t="str">
            <v>L0.45935</v>
          </cell>
          <cell r="G594">
            <v>8</v>
          </cell>
        </row>
        <row r="595">
          <cell r="A595" t="str">
            <v>K|L0.45942</v>
          </cell>
          <cell r="B595" t="str">
            <v>Q1009</v>
          </cell>
          <cell r="C595" t="str">
            <v>K</v>
          </cell>
          <cell r="D595" t="str">
            <v>code</v>
          </cell>
          <cell r="E595" t="str">
            <v>L0.45942</v>
          </cell>
          <cell r="F595" t="str">
            <v>L0.45942</v>
          </cell>
          <cell r="G595">
            <v>8</v>
          </cell>
        </row>
        <row r="596">
          <cell r="A596" t="str">
            <v>K|Skin Furs</v>
          </cell>
          <cell r="B596" t="str">
            <v>Q1009</v>
          </cell>
          <cell r="C596" t="str">
            <v>K</v>
          </cell>
          <cell r="D596" t="str">
            <v>E</v>
          </cell>
          <cell r="E596" t="str">
            <v>Skin Furs</v>
          </cell>
          <cell r="F596" t="str">
            <v>L0.45942</v>
          </cell>
          <cell r="G596">
            <v>8</v>
          </cell>
        </row>
        <row r="597">
          <cell r="A597" t="str">
            <v>K|L0.45943</v>
          </cell>
          <cell r="B597" t="str">
            <v>Q1009</v>
          </cell>
          <cell r="C597" t="str">
            <v>K</v>
          </cell>
          <cell r="D597" t="str">
            <v>code</v>
          </cell>
          <cell r="E597" t="str">
            <v>L0.45943</v>
          </cell>
          <cell r="F597" t="str">
            <v>L0.45943</v>
          </cell>
          <cell r="G597">
            <v>8</v>
          </cell>
        </row>
        <row r="598">
          <cell r="A598" t="str">
            <v>K|Skins With Wool Sheep</v>
          </cell>
          <cell r="B598" t="str">
            <v>Q1009</v>
          </cell>
          <cell r="C598" t="str">
            <v>K</v>
          </cell>
          <cell r="D598" t="str">
            <v>E</v>
          </cell>
          <cell r="E598" t="str">
            <v>Skins With Wool Sheep</v>
          </cell>
          <cell r="F598" t="str">
            <v>L0.45943</v>
          </cell>
          <cell r="G598">
            <v>8</v>
          </cell>
        </row>
        <row r="599">
          <cell r="A599" t="str">
            <v>K|L0.45944</v>
          </cell>
          <cell r="B599" t="str">
            <v>Q1009</v>
          </cell>
          <cell r="C599" t="str">
            <v>K</v>
          </cell>
          <cell r="D599" t="str">
            <v>code</v>
          </cell>
          <cell r="E599" t="str">
            <v>L0.45944</v>
          </cell>
          <cell r="F599" t="str">
            <v>L0.45944</v>
          </cell>
          <cell r="G599">
            <v>8</v>
          </cell>
        </row>
        <row r="600">
          <cell r="A600" t="str">
            <v>K|Snails, Not Sea</v>
          </cell>
          <cell r="B600" t="str">
            <v>Q1009</v>
          </cell>
          <cell r="C600" t="str">
            <v>K</v>
          </cell>
          <cell r="D600" t="str">
            <v>E</v>
          </cell>
          <cell r="E600" t="str">
            <v>Snails, Not Sea</v>
          </cell>
          <cell r="F600" t="str">
            <v>L0.45944</v>
          </cell>
          <cell r="G600">
            <v>8</v>
          </cell>
        </row>
        <row r="601">
          <cell r="A601" t="str">
            <v>K|L0.45945</v>
          </cell>
          <cell r="B601" t="str">
            <v>Q1009</v>
          </cell>
          <cell r="C601" t="str">
            <v>K</v>
          </cell>
          <cell r="D601" t="str">
            <v>code</v>
          </cell>
          <cell r="E601" t="str">
            <v>L0.45945</v>
          </cell>
          <cell r="F601" t="str">
            <v>L0.45945</v>
          </cell>
          <cell r="G601">
            <v>8</v>
          </cell>
        </row>
        <row r="602">
          <cell r="A602" t="str">
            <v>K|Soybean oil</v>
          </cell>
          <cell r="B602" t="str">
            <v>Q1009</v>
          </cell>
          <cell r="C602" t="str">
            <v>K</v>
          </cell>
          <cell r="D602" t="str">
            <v>E</v>
          </cell>
          <cell r="E602" t="str">
            <v>Soybean oil</v>
          </cell>
          <cell r="F602" t="str">
            <v>L0.45945</v>
          </cell>
          <cell r="G602">
            <v>8</v>
          </cell>
        </row>
        <row r="603">
          <cell r="A603" t="str">
            <v>K|L0.45947</v>
          </cell>
          <cell r="B603" t="str">
            <v>Q1009</v>
          </cell>
          <cell r="C603" t="str">
            <v>K</v>
          </cell>
          <cell r="D603" t="str">
            <v>code</v>
          </cell>
          <cell r="E603" t="str">
            <v>L0.45947</v>
          </cell>
          <cell r="F603" t="str">
            <v>L0.45947</v>
          </cell>
          <cell r="G603">
            <v>8</v>
          </cell>
        </row>
        <row r="604">
          <cell r="A604" t="str">
            <v>K|Whey Dry</v>
          </cell>
          <cell r="B604" t="str">
            <v>Q1009</v>
          </cell>
          <cell r="C604" t="str">
            <v>K</v>
          </cell>
          <cell r="D604" t="str">
            <v>E</v>
          </cell>
          <cell r="E604" t="str">
            <v>Whey Dry</v>
          </cell>
          <cell r="F604" t="str">
            <v>L0.45947</v>
          </cell>
          <cell r="G604">
            <v>8</v>
          </cell>
        </row>
        <row r="605">
          <cell r="A605" t="str">
            <v>K|L0.52859</v>
          </cell>
          <cell r="B605" t="str">
            <v>Q1003</v>
          </cell>
          <cell r="C605" t="str">
            <v>K</v>
          </cell>
          <cell r="D605" t="str">
            <v>code</v>
          </cell>
          <cell r="E605" t="str">
            <v>L0.52859</v>
          </cell>
          <cell r="F605" t="str">
            <v>L0.52859</v>
          </cell>
          <cell r="G605">
            <v>8</v>
          </cell>
        </row>
        <row r="606">
          <cell r="A606" t="str">
            <v>K|Larval culture</v>
          </cell>
          <cell r="B606" t="str">
            <v>Q1003</v>
          </cell>
          <cell r="C606" t="str">
            <v>K</v>
          </cell>
          <cell r="D606" t="str">
            <v>name</v>
          </cell>
          <cell r="E606" t="str">
            <v>Larval culture</v>
          </cell>
          <cell r="F606" t="str">
            <v>L0.52859</v>
          </cell>
          <cell r="G606">
            <v>8</v>
          </cell>
        </row>
        <row r="607">
          <cell r="A607" t="str">
            <v>K|L0.52940</v>
          </cell>
          <cell r="B607" t="str">
            <v>Q1003</v>
          </cell>
          <cell r="C607" t="str">
            <v>K</v>
          </cell>
          <cell r="D607" t="str">
            <v>code</v>
          </cell>
          <cell r="E607" t="str">
            <v>L0.52940</v>
          </cell>
          <cell r="F607" t="str">
            <v>L0.52940</v>
          </cell>
          <cell r="G607">
            <v>8</v>
          </cell>
        </row>
        <row r="608">
          <cell r="A608" t="str">
            <v>K|Marula, wild</v>
          </cell>
          <cell r="B608" t="str">
            <v>Q1003</v>
          </cell>
          <cell r="C608" t="str">
            <v>K</v>
          </cell>
          <cell r="D608" t="str">
            <v>name</v>
          </cell>
          <cell r="E608" t="str">
            <v>Marula, wild</v>
          </cell>
          <cell r="F608" t="str">
            <v>L0.52940</v>
          </cell>
          <cell r="G608">
            <v>8</v>
          </cell>
        </row>
        <row r="609">
          <cell r="A609" t="str">
            <v>K|Agricultural land and crops</v>
          </cell>
          <cell r="B609" t="str">
            <v>Q1002z001</v>
          </cell>
          <cell r="C609" t="str">
            <v>K</v>
          </cell>
          <cell r="D609" t="str">
            <v>name</v>
          </cell>
          <cell r="E609" t="str">
            <v>Agricultural land and crops</v>
          </cell>
          <cell r="F609" t="str">
            <v>L1</v>
          </cell>
          <cell r="G609">
            <v>2</v>
          </cell>
        </row>
        <row r="610">
          <cell r="A610" t="str">
            <v>K|L1</v>
          </cell>
          <cell r="B610" t="str">
            <v>Q1002z001</v>
          </cell>
          <cell r="C610" t="str">
            <v>K</v>
          </cell>
          <cell r="D610" t="str">
            <v>code</v>
          </cell>
          <cell r="E610" t="str">
            <v>L1</v>
          </cell>
          <cell r="F610" t="str">
            <v>L1</v>
          </cell>
          <cell r="G610">
            <v>2</v>
          </cell>
        </row>
        <row r="611">
          <cell r="A611" t="str">
            <v>K|landwirtschaftlicher Pflanzenbau</v>
          </cell>
          <cell r="B611" t="str">
            <v>Q1002z001</v>
          </cell>
          <cell r="C611" t="str">
            <v>K</v>
          </cell>
          <cell r="D611" t="str">
            <v>D</v>
          </cell>
          <cell r="E611" t="str">
            <v>landwirtschaftlicher Pflanzenbau</v>
          </cell>
          <cell r="F611" t="str">
            <v>L1</v>
          </cell>
          <cell r="G611">
            <v>2</v>
          </cell>
        </row>
        <row r="612">
          <cell r="A612" t="str">
            <v>K|No details</v>
          </cell>
          <cell r="B612" t="str">
            <v>Q1003</v>
          </cell>
          <cell r="C612" t="str">
            <v>K</v>
          </cell>
          <cell r="D612" t="str">
            <v>name</v>
          </cell>
          <cell r="E612" t="str">
            <v>No details</v>
          </cell>
          <cell r="F612" t="str">
            <v>L1</v>
          </cell>
          <cell r="G612">
            <v>2</v>
          </cell>
        </row>
        <row r="613">
          <cell r="A613" t="str">
            <v>K|Pflanzenbau</v>
          </cell>
          <cell r="B613" t="str">
            <v>Q1002z001</v>
          </cell>
          <cell r="C613" t="str">
            <v>K</v>
          </cell>
          <cell r="D613" t="str">
            <v>name</v>
          </cell>
          <cell r="E613" t="str">
            <v>Pflanzenbau</v>
          </cell>
          <cell r="F613" t="str">
            <v>L1</v>
          </cell>
          <cell r="G613">
            <v>2</v>
          </cell>
        </row>
        <row r="614">
          <cell r="A614" t="str">
            <v>K|Agricultural land and crops, no details</v>
          </cell>
          <cell r="B614" t="str">
            <v>Q1003</v>
          </cell>
          <cell r="C614" t="str">
            <v>K</v>
          </cell>
          <cell r="D614" t="str">
            <v>name</v>
          </cell>
          <cell r="E614" t="str">
            <v>Agricultural land and crops, no details</v>
          </cell>
          <cell r="F614" t="str">
            <v>L100</v>
          </cell>
          <cell r="G614">
            <v>4</v>
          </cell>
        </row>
        <row r="615">
          <cell r="A615" t="str">
            <v>K|Agricultural land,no details</v>
          </cell>
          <cell r="B615" t="str">
            <v>Q1003z001</v>
          </cell>
          <cell r="C615" t="str">
            <v>K</v>
          </cell>
          <cell r="D615" t="str">
            <v>E</v>
          </cell>
          <cell r="E615" t="str">
            <v>Agricultural land,no details</v>
          </cell>
          <cell r="F615" t="str">
            <v>L100</v>
          </cell>
          <cell r="G615">
            <v>4</v>
          </cell>
        </row>
        <row r="616">
          <cell r="A616" t="str">
            <v>K|L100</v>
          </cell>
          <cell r="B616" t="str">
            <v>Q1003z001</v>
          </cell>
          <cell r="C616" t="str">
            <v>K</v>
          </cell>
          <cell r="D616" t="str">
            <v>code</v>
          </cell>
          <cell r="E616" t="str">
            <v>L100</v>
          </cell>
          <cell r="F616" t="str">
            <v>L100</v>
          </cell>
          <cell r="G616">
            <v>4</v>
          </cell>
        </row>
        <row r="617">
          <cell r="A617" t="str">
            <v>K|L10301</v>
          </cell>
          <cell r="B617" t="str">
            <v>Q1003</v>
          </cell>
          <cell r="C617" t="str">
            <v>K</v>
          </cell>
          <cell r="D617" t="str">
            <v>code</v>
          </cell>
          <cell r="E617" t="str">
            <v>L10301</v>
          </cell>
          <cell r="F617" t="str">
            <v>L100</v>
          </cell>
          <cell r="G617">
            <v>4</v>
          </cell>
        </row>
        <row r="618">
          <cell r="A618" t="str">
            <v>K|Landwirtschaftlicher Pflanzenbau, ohne Details</v>
          </cell>
          <cell r="B618" t="str">
            <v>Q1003z001</v>
          </cell>
          <cell r="C618" t="str">
            <v>K</v>
          </cell>
          <cell r="D618" t="str">
            <v>D</v>
          </cell>
          <cell r="E618" t="str">
            <v>Landwirtschaftlicher Pflanzenbau, ohne Details</v>
          </cell>
          <cell r="F618" t="str">
            <v>L100</v>
          </cell>
          <cell r="G618">
            <v>4</v>
          </cell>
        </row>
        <row r="619">
          <cell r="A619" t="str">
            <v>K|Vegetables and fruit</v>
          </cell>
          <cell r="B619" t="str">
            <v>Q1003</v>
          </cell>
          <cell r="C619" t="str">
            <v>K</v>
          </cell>
          <cell r="D619" t="str">
            <v>name</v>
          </cell>
          <cell r="E619" t="str">
            <v>Vegetables and fruit</v>
          </cell>
          <cell r="F619" t="str">
            <v>L100</v>
          </cell>
          <cell r="G619">
            <v>4</v>
          </cell>
        </row>
        <row r="620">
          <cell r="A620" t="str">
            <v>K|Ackerland</v>
          </cell>
          <cell r="B620" t="str">
            <v>Q1002z001</v>
          </cell>
          <cell r="C620" t="str">
            <v>K</v>
          </cell>
          <cell r="D620" t="str">
            <v>D</v>
          </cell>
          <cell r="E620" t="str">
            <v>Ackerland</v>
          </cell>
          <cell r="F620" t="str">
            <v>L101</v>
          </cell>
          <cell r="G620">
            <v>4</v>
          </cell>
        </row>
        <row r="621">
          <cell r="A621" t="str">
            <v>K|Arable crops</v>
          </cell>
          <cell r="B621" t="str">
            <v>Q1002z001</v>
          </cell>
          <cell r="C621" t="str">
            <v>K</v>
          </cell>
          <cell r="D621" t="str">
            <v>name</v>
          </cell>
          <cell r="E621" t="str">
            <v>Arable crops</v>
          </cell>
          <cell r="F621" t="str">
            <v>L101</v>
          </cell>
          <cell r="G621">
            <v>4</v>
          </cell>
        </row>
        <row r="622">
          <cell r="A622" t="str">
            <v>K|L101</v>
          </cell>
          <cell r="B622" t="str">
            <v>Q1002z001</v>
          </cell>
          <cell r="C622" t="str">
            <v>K</v>
          </cell>
          <cell r="D622" t="str">
            <v>code</v>
          </cell>
          <cell r="E622" t="str">
            <v>L101</v>
          </cell>
          <cell r="F622" t="str">
            <v>L101</v>
          </cell>
          <cell r="G622">
            <v>4</v>
          </cell>
        </row>
        <row r="623">
          <cell r="A623" t="str">
            <v>K|Ackerland, ohne Details</v>
          </cell>
          <cell r="B623" t="str">
            <v>Q1003z001</v>
          </cell>
          <cell r="C623" t="str">
            <v>K</v>
          </cell>
          <cell r="D623" t="str">
            <v>D</v>
          </cell>
          <cell r="E623" t="str">
            <v>Ackerland, ohne Details</v>
          </cell>
          <cell r="F623" t="str">
            <v>L1010</v>
          </cell>
          <cell r="G623">
            <v>5</v>
          </cell>
        </row>
        <row r="624">
          <cell r="A624" t="str">
            <v>K|Arable crops, no details</v>
          </cell>
          <cell r="B624" t="str">
            <v>Q1003</v>
          </cell>
          <cell r="C624" t="str">
            <v>K</v>
          </cell>
          <cell r="D624" t="str">
            <v>name</v>
          </cell>
          <cell r="E624" t="str">
            <v>Arable crops, no details</v>
          </cell>
          <cell r="F624" t="str">
            <v>L1010</v>
          </cell>
          <cell r="G624">
            <v>5</v>
          </cell>
        </row>
        <row r="625">
          <cell r="A625" t="str">
            <v>K|L1010</v>
          </cell>
          <cell r="B625" t="str">
            <v>Q1003z001</v>
          </cell>
          <cell r="C625" t="str">
            <v>K</v>
          </cell>
          <cell r="D625" t="str">
            <v>code</v>
          </cell>
          <cell r="E625" t="str">
            <v>L1010</v>
          </cell>
          <cell r="F625" t="str">
            <v>L1010</v>
          </cell>
          <cell r="G625">
            <v>5</v>
          </cell>
        </row>
        <row r="626">
          <cell r="A626" t="str">
            <v>K|Cereals</v>
          </cell>
          <cell r="B626" t="str">
            <v>Q1002z001</v>
          </cell>
          <cell r="C626" t="str">
            <v>K</v>
          </cell>
          <cell r="D626" t="str">
            <v>name</v>
          </cell>
          <cell r="E626" t="str">
            <v>Cereals</v>
          </cell>
          <cell r="F626" t="str">
            <v>L1011</v>
          </cell>
          <cell r="G626">
            <v>5</v>
          </cell>
        </row>
        <row r="627">
          <cell r="A627" t="str">
            <v>K|Cereals (Rice Milled Eqv +</v>
          </cell>
          <cell r="B627" t="str">
            <v>Q1009</v>
          </cell>
          <cell r="C627" t="str">
            <v>K</v>
          </cell>
          <cell r="D627" t="str">
            <v>E</v>
          </cell>
          <cell r="E627" t="str">
            <v>Cereals (Rice Milled Eqv +</v>
          </cell>
          <cell r="F627" t="str">
            <v>L1011</v>
          </cell>
          <cell r="G627">
            <v>5</v>
          </cell>
        </row>
        <row r="628">
          <cell r="A628" t="str">
            <v>K|Cereals,Total +</v>
          </cell>
          <cell r="B628" t="str">
            <v>Q1009</v>
          </cell>
          <cell r="C628" t="str">
            <v>K</v>
          </cell>
          <cell r="D628" t="str">
            <v>E</v>
          </cell>
          <cell r="E628" t="str">
            <v>Cereals,Total +</v>
          </cell>
          <cell r="F628" t="str">
            <v>L1011</v>
          </cell>
          <cell r="G628">
            <v>5</v>
          </cell>
        </row>
        <row r="629">
          <cell r="A629" t="str">
            <v>K|Coarse Grain, Total +</v>
          </cell>
          <cell r="B629" t="str">
            <v>Q1009</v>
          </cell>
          <cell r="C629" t="str">
            <v>K</v>
          </cell>
          <cell r="D629" t="str">
            <v>E</v>
          </cell>
          <cell r="E629" t="str">
            <v>Coarse Grain, Total +</v>
          </cell>
          <cell r="F629" t="str">
            <v>L1011</v>
          </cell>
          <cell r="G629">
            <v>5</v>
          </cell>
        </row>
        <row r="630">
          <cell r="A630" t="str">
            <v>K|Getreide</v>
          </cell>
          <cell r="B630" t="str">
            <v>Q1002z001</v>
          </cell>
          <cell r="C630" t="str">
            <v>K</v>
          </cell>
          <cell r="D630" t="str">
            <v>D</v>
          </cell>
          <cell r="E630" t="str">
            <v>Getreide</v>
          </cell>
          <cell r="F630" t="str">
            <v>L1011</v>
          </cell>
          <cell r="G630">
            <v>5</v>
          </cell>
        </row>
        <row r="631">
          <cell r="A631" t="str">
            <v>K|L1011</v>
          </cell>
          <cell r="B631" t="str">
            <v>Q1002z001</v>
          </cell>
          <cell r="C631" t="str">
            <v>K</v>
          </cell>
          <cell r="D631" t="str">
            <v>code</v>
          </cell>
          <cell r="E631" t="str">
            <v>L1011</v>
          </cell>
          <cell r="F631" t="str">
            <v>L1011</v>
          </cell>
          <cell r="G631">
            <v>5</v>
          </cell>
        </row>
        <row r="632">
          <cell r="A632" t="str">
            <v>K|Cereals, no details</v>
          </cell>
          <cell r="B632" t="str">
            <v>Q1003</v>
          </cell>
          <cell r="C632" t="str">
            <v>K</v>
          </cell>
          <cell r="D632" t="str">
            <v>name</v>
          </cell>
          <cell r="E632" t="str">
            <v>Cereals, no details</v>
          </cell>
          <cell r="F632" t="str">
            <v>L101100</v>
          </cell>
          <cell r="G632">
            <v>7</v>
          </cell>
        </row>
        <row r="633">
          <cell r="A633" t="str">
            <v>K|Getreide, ohne Details</v>
          </cell>
          <cell r="B633" t="str">
            <v>Q1003z001</v>
          </cell>
          <cell r="C633" t="str">
            <v>K</v>
          </cell>
          <cell r="D633" t="str">
            <v>D</v>
          </cell>
          <cell r="E633" t="str">
            <v>Getreide, ohne Details</v>
          </cell>
          <cell r="F633" t="str">
            <v>L101100</v>
          </cell>
          <cell r="G633">
            <v>7</v>
          </cell>
        </row>
        <row r="634">
          <cell r="A634" t="str">
            <v>K|L101100</v>
          </cell>
          <cell r="B634" t="str">
            <v>Q1003z001</v>
          </cell>
          <cell r="C634" t="str">
            <v>K</v>
          </cell>
          <cell r="D634" t="str">
            <v>code</v>
          </cell>
          <cell r="E634" t="str">
            <v>L101100</v>
          </cell>
          <cell r="F634" t="str">
            <v>L101100</v>
          </cell>
          <cell r="G634">
            <v>7</v>
          </cell>
        </row>
        <row r="635">
          <cell r="A635" t="str">
            <v>K|Cereals, excluding rice</v>
          </cell>
          <cell r="B635" t="str">
            <v>Q1003z001</v>
          </cell>
          <cell r="C635" t="str">
            <v>K</v>
          </cell>
          <cell r="D635" t="str">
            <v>name</v>
          </cell>
          <cell r="E635" t="str">
            <v>Cereals, excluding rice</v>
          </cell>
          <cell r="F635" t="str">
            <v>L101101</v>
          </cell>
          <cell r="G635">
            <v>7</v>
          </cell>
        </row>
        <row r="636">
          <cell r="A636" t="str">
            <v>K|Getreide ohne Reis</v>
          </cell>
          <cell r="B636" t="str">
            <v>Q1003z001</v>
          </cell>
          <cell r="C636" t="str">
            <v>K</v>
          </cell>
          <cell r="D636" t="str">
            <v>D</v>
          </cell>
          <cell r="E636" t="str">
            <v>Getreide ohne Reis</v>
          </cell>
          <cell r="F636" t="str">
            <v>L101101</v>
          </cell>
          <cell r="G636">
            <v>7</v>
          </cell>
        </row>
        <row r="637">
          <cell r="A637" t="str">
            <v>K|L101101</v>
          </cell>
          <cell r="B637" t="str">
            <v>Q1003z001</v>
          </cell>
          <cell r="C637" t="str">
            <v>K</v>
          </cell>
          <cell r="D637" t="str">
            <v>code</v>
          </cell>
          <cell r="E637" t="str">
            <v>L101101</v>
          </cell>
          <cell r="F637" t="str">
            <v>L101101</v>
          </cell>
          <cell r="G637">
            <v>7</v>
          </cell>
        </row>
        <row r="638">
          <cell r="A638" t="str">
            <v>K|Common wheat and spelt</v>
          </cell>
          <cell r="B638" t="str">
            <v>Q1003z001</v>
          </cell>
          <cell r="C638" t="str">
            <v>K</v>
          </cell>
          <cell r="D638" t="str">
            <v>name</v>
          </cell>
          <cell r="E638" t="str">
            <v>Common wheat and spelt</v>
          </cell>
          <cell r="F638" t="str">
            <v>L101111</v>
          </cell>
          <cell r="G638">
            <v>7</v>
          </cell>
        </row>
        <row r="639">
          <cell r="A639" t="str">
            <v>K|L101111</v>
          </cell>
          <cell r="B639" t="str">
            <v>Q1002z001</v>
          </cell>
          <cell r="C639" t="str">
            <v>K</v>
          </cell>
          <cell r="D639" t="str">
            <v>code</v>
          </cell>
          <cell r="E639" t="str">
            <v>L101111</v>
          </cell>
          <cell r="F639" t="str">
            <v>L101111</v>
          </cell>
          <cell r="G639">
            <v>7</v>
          </cell>
        </row>
        <row r="640">
          <cell r="A640" t="str">
            <v>K|Weizen</v>
          </cell>
          <cell r="B640" t="str">
            <v>Q1002z001</v>
          </cell>
          <cell r="C640" t="str">
            <v>K</v>
          </cell>
          <cell r="D640" t="str">
            <v>D</v>
          </cell>
          <cell r="E640" t="str">
            <v>Weizen</v>
          </cell>
          <cell r="F640" t="str">
            <v>L101111</v>
          </cell>
          <cell r="G640">
            <v>7</v>
          </cell>
        </row>
        <row r="641">
          <cell r="A641" t="str">
            <v>K|Weizen inkl. Dinkel</v>
          </cell>
          <cell r="B641" t="str">
            <v>Q1002z001</v>
          </cell>
          <cell r="C641" t="str">
            <v>K</v>
          </cell>
          <cell r="D641" t="str">
            <v>name</v>
          </cell>
          <cell r="E641" t="str">
            <v>Weizen inkl. Dinkel</v>
          </cell>
          <cell r="F641" t="str">
            <v>L101111</v>
          </cell>
          <cell r="G641">
            <v>7</v>
          </cell>
        </row>
        <row r="642">
          <cell r="A642" t="str">
            <v>K|Wheat</v>
          </cell>
          <cell r="B642" t="str">
            <v>Q1002z001</v>
          </cell>
          <cell r="C642" t="str">
            <v>K</v>
          </cell>
          <cell r="D642" t="str">
            <v>name</v>
          </cell>
          <cell r="E642" t="str">
            <v>Wheat</v>
          </cell>
          <cell r="F642" t="str">
            <v>L101111</v>
          </cell>
          <cell r="G642">
            <v>7</v>
          </cell>
        </row>
        <row r="643">
          <cell r="A643" t="str">
            <v>K|L1011110</v>
          </cell>
          <cell r="B643" t="str">
            <v>Q1003z001</v>
          </cell>
          <cell r="C643" t="str">
            <v>K</v>
          </cell>
          <cell r="D643" t="str">
            <v>code</v>
          </cell>
          <cell r="E643" t="str">
            <v>L1011110</v>
          </cell>
          <cell r="F643" t="str">
            <v>L1011110</v>
          </cell>
          <cell r="G643">
            <v>8</v>
          </cell>
        </row>
        <row r="644">
          <cell r="A644" t="str">
            <v>K|Weizen, ohne Details</v>
          </cell>
          <cell r="B644" t="str">
            <v>Q1003z001</v>
          </cell>
          <cell r="C644" t="str">
            <v>K</v>
          </cell>
          <cell r="D644" t="str">
            <v>D</v>
          </cell>
          <cell r="E644" t="str">
            <v>Weizen, ohne Details</v>
          </cell>
          <cell r="F644" t="str">
            <v>L1011110</v>
          </cell>
          <cell r="G644">
            <v>8</v>
          </cell>
        </row>
        <row r="645">
          <cell r="A645" t="str">
            <v>K|Wheat, no details</v>
          </cell>
          <cell r="B645" t="str">
            <v>Q1003</v>
          </cell>
          <cell r="C645" t="str">
            <v>K</v>
          </cell>
          <cell r="D645" t="str">
            <v>name</v>
          </cell>
          <cell r="E645" t="str">
            <v>Wheat, no details</v>
          </cell>
          <cell r="F645" t="str">
            <v>L1011110</v>
          </cell>
          <cell r="G645">
            <v>8</v>
          </cell>
        </row>
        <row r="646">
          <cell r="A646" t="str">
            <v>K|Durum wheat</v>
          </cell>
          <cell r="B646" t="str">
            <v>Q1002z001</v>
          </cell>
          <cell r="C646" t="str">
            <v>K</v>
          </cell>
          <cell r="D646" t="str">
            <v>E</v>
          </cell>
          <cell r="E646" t="str">
            <v>Durum wheat</v>
          </cell>
          <cell r="F646" t="str">
            <v>L1011111</v>
          </cell>
          <cell r="G646">
            <v>8</v>
          </cell>
        </row>
        <row r="647">
          <cell r="A647" t="str">
            <v>K|Hartweizen</v>
          </cell>
          <cell r="B647" t="str">
            <v>Q1002z001</v>
          </cell>
          <cell r="C647" t="str">
            <v>K</v>
          </cell>
          <cell r="D647" t="str">
            <v>D</v>
          </cell>
          <cell r="E647" t="str">
            <v>Hartweizen</v>
          </cell>
          <cell r="F647" t="str">
            <v>L1011111</v>
          </cell>
          <cell r="G647">
            <v>8</v>
          </cell>
        </row>
        <row r="648">
          <cell r="A648" t="str">
            <v>K|L1011111</v>
          </cell>
          <cell r="B648" t="str">
            <v>Q1002z001</v>
          </cell>
          <cell r="C648" t="str">
            <v>K</v>
          </cell>
          <cell r="D648" t="str">
            <v>code</v>
          </cell>
          <cell r="E648" t="str">
            <v>L1011111</v>
          </cell>
          <cell r="F648" t="str">
            <v>L1011111</v>
          </cell>
          <cell r="G648">
            <v>8</v>
          </cell>
        </row>
        <row r="649">
          <cell r="A649" t="str">
            <v>K|Wheat, durum</v>
          </cell>
          <cell r="B649" t="str">
            <v>Q1002z001</v>
          </cell>
          <cell r="C649" t="str">
            <v>K</v>
          </cell>
          <cell r="D649" t="str">
            <v>name</v>
          </cell>
          <cell r="E649" t="str">
            <v>Wheat, durum</v>
          </cell>
          <cell r="F649" t="str">
            <v>L1011111</v>
          </cell>
          <cell r="G649">
            <v>8</v>
          </cell>
        </row>
        <row r="650">
          <cell r="A650" t="str">
            <v>K|L1011112</v>
          </cell>
          <cell r="B650" t="str">
            <v>Q1003z001</v>
          </cell>
          <cell r="C650" t="str">
            <v>K</v>
          </cell>
          <cell r="D650" t="str">
            <v>code</v>
          </cell>
          <cell r="E650" t="str">
            <v>L1011112</v>
          </cell>
          <cell r="F650" t="str">
            <v>L1011112</v>
          </cell>
          <cell r="G650">
            <v>8</v>
          </cell>
        </row>
        <row r="651">
          <cell r="A651" t="str">
            <v>K|Soft wheat</v>
          </cell>
          <cell r="B651" t="str">
            <v>Q1003z001</v>
          </cell>
          <cell r="C651" t="str">
            <v>K</v>
          </cell>
          <cell r="D651" t="str">
            <v>E</v>
          </cell>
          <cell r="E651" t="str">
            <v>Soft wheat</v>
          </cell>
          <cell r="F651" t="str">
            <v>L1011112</v>
          </cell>
          <cell r="G651">
            <v>8</v>
          </cell>
        </row>
        <row r="652">
          <cell r="A652" t="str">
            <v>K|Weichweizen</v>
          </cell>
          <cell r="B652" t="str">
            <v>Q1002z001</v>
          </cell>
          <cell r="C652" t="str">
            <v>K</v>
          </cell>
          <cell r="D652" t="str">
            <v>name</v>
          </cell>
          <cell r="E652" t="str">
            <v>Weichweizen</v>
          </cell>
          <cell r="F652" t="str">
            <v>L1011112</v>
          </cell>
          <cell r="G652">
            <v>8</v>
          </cell>
        </row>
        <row r="653">
          <cell r="A653" t="str">
            <v>K|Wheat, soft</v>
          </cell>
          <cell r="B653" t="str">
            <v>Q1003</v>
          </cell>
          <cell r="C653" t="str">
            <v>K</v>
          </cell>
          <cell r="D653" t="str">
            <v>name</v>
          </cell>
          <cell r="E653" t="str">
            <v>Wheat, soft</v>
          </cell>
          <cell r="F653" t="str">
            <v>L1011112</v>
          </cell>
          <cell r="G653">
            <v>8</v>
          </cell>
        </row>
        <row r="654">
          <cell r="A654" t="str">
            <v>K|L1011113</v>
          </cell>
          <cell r="B654" t="str">
            <v>Q1002z001</v>
          </cell>
          <cell r="C654" t="str">
            <v>K</v>
          </cell>
          <cell r="D654" t="str">
            <v>code</v>
          </cell>
          <cell r="E654" t="str">
            <v>L1011113</v>
          </cell>
          <cell r="F654" t="str">
            <v>L1011113</v>
          </cell>
          <cell r="G654">
            <v>8</v>
          </cell>
        </row>
        <row r="655">
          <cell r="A655" t="str">
            <v>K|Soft wheat, no details</v>
          </cell>
          <cell r="B655" t="str">
            <v>Q1002z001</v>
          </cell>
          <cell r="C655" t="str">
            <v>K</v>
          </cell>
          <cell r="D655" t="str">
            <v>E</v>
          </cell>
          <cell r="E655" t="str">
            <v>Soft wheat, no details</v>
          </cell>
          <cell r="F655" t="str">
            <v>L1011113</v>
          </cell>
          <cell r="G655">
            <v>8</v>
          </cell>
        </row>
        <row r="656">
          <cell r="A656" t="str">
            <v>K|Weichweizen, ohne Details</v>
          </cell>
          <cell r="B656" t="str">
            <v>Q1002z001</v>
          </cell>
          <cell r="C656" t="str">
            <v>K</v>
          </cell>
          <cell r="D656" t="str">
            <v>D</v>
          </cell>
          <cell r="E656" t="str">
            <v>Weichweizen, ohne Details</v>
          </cell>
          <cell r="F656" t="str">
            <v>L1011113</v>
          </cell>
          <cell r="G656">
            <v>8</v>
          </cell>
        </row>
        <row r="657">
          <cell r="A657" t="str">
            <v>K|Wheat, soft, no details</v>
          </cell>
          <cell r="B657" t="str">
            <v>Q1002z001</v>
          </cell>
          <cell r="C657" t="str">
            <v>K</v>
          </cell>
          <cell r="D657" t="str">
            <v>name</v>
          </cell>
          <cell r="E657" t="str">
            <v>Wheat, soft, no details</v>
          </cell>
          <cell r="F657" t="str">
            <v>L1011113</v>
          </cell>
          <cell r="G657">
            <v>8</v>
          </cell>
        </row>
        <row r="658">
          <cell r="A658" t="str">
            <v>K|L1011114</v>
          </cell>
          <cell r="B658" t="str">
            <v>Q1002z001</v>
          </cell>
          <cell r="C658" t="str">
            <v>K</v>
          </cell>
          <cell r="D658" t="str">
            <v>code</v>
          </cell>
          <cell r="E658" t="str">
            <v>L1011114</v>
          </cell>
          <cell r="F658" t="str">
            <v>L1011114</v>
          </cell>
          <cell r="G658">
            <v>8</v>
          </cell>
        </row>
        <row r="659">
          <cell r="A659" t="str">
            <v>K|Sommerweizen</v>
          </cell>
          <cell r="B659" t="str">
            <v>Q1002z001</v>
          </cell>
          <cell r="C659" t="str">
            <v>K</v>
          </cell>
          <cell r="D659" t="str">
            <v>D</v>
          </cell>
          <cell r="E659" t="str">
            <v>Sommerweizen</v>
          </cell>
          <cell r="F659" t="str">
            <v>L1011114</v>
          </cell>
          <cell r="G659">
            <v>8</v>
          </cell>
        </row>
        <row r="660">
          <cell r="A660" t="str">
            <v>K|Spring wheat</v>
          </cell>
          <cell r="B660" t="str">
            <v>Q1002z001</v>
          </cell>
          <cell r="C660" t="str">
            <v>K</v>
          </cell>
          <cell r="D660" t="str">
            <v>E</v>
          </cell>
          <cell r="E660" t="str">
            <v>Spring wheat</v>
          </cell>
          <cell r="F660" t="str">
            <v>L1011114</v>
          </cell>
          <cell r="G660">
            <v>8</v>
          </cell>
        </row>
        <row r="661">
          <cell r="A661" t="str">
            <v>K|Wheat, spring</v>
          </cell>
          <cell r="B661" t="str">
            <v>Q1002z001</v>
          </cell>
          <cell r="C661" t="str">
            <v>K</v>
          </cell>
          <cell r="D661" t="str">
            <v>name</v>
          </cell>
          <cell r="E661" t="str">
            <v>Wheat, spring</v>
          </cell>
          <cell r="F661" t="str">
            <v>L1011114</v>
          </cell>
          <cell r="G661">
            <v>8</v>
          </cell>
        </row>
        <row r="662">
          <cell r="A662" t="str">
            <v>K|L1011115</v>
          </cell>
          <cell r="B662" t="str">
            <v>Q1002z001</v>
          </cell>
          <cell r="C662" t="str">
            <v>K</v>
          </cell>
          <cell r="D662" t="str">
            <v>code</v>
          </cell>
          <cell r="E662" t="str">
            <v>L1011115</v>
          </cell>
          <cell r="F662" t="str">
            <v>L1011115</v>
          </cell>
          <cell r="G662">
            <v>8</v>
          </cell>
        </row>
        <row r="663">
          <cell r="A663" t="str">
            <v>K|Wheat, winter</v>
          </cell>
          <cell r="B663" t="str">
            <v>Q1002z001</v>
          </cell>
          <cell r="C663" t="str">
            <v>K</v>
          </cell>
          <cell r="D663" t="str">
            <v>name</v>
          </cell>
          <cell r="E663" t="str">
            <v>Wheat, winter</v>
          </cell>
          <cell r="F663" t="str">
            <v>L1011115</v>
          </cell>
          <cell r="G663">
            <v>8</v>
          </cell>
        </row>
        <row r="664">
          <cell r="A664" t="str">
            <v>K|Winter wheat</v>
          </cell>
          <cell r="B664" t="str">
            <v>Q1002z001</v>
          </cell>
          <cell r="C664" t="str">
            <v>K</v>
          </cell>
          <cell r="D664" t="str">
            <v>E</v>
          </cell>
          <cell r="E664" t="str">
            <v>Winter wheat</v>
          </cell>
          <cell r="F664" t="str">
            <v>L1011115</v>
          </cell>
          <cell r="G664">
            <v>8</v>
          </cell>
        </row>
        <row r="665">
          <cell r="A665" t="str">
            <v>K|Winterweizen</v>
          </cell>
          <cell r="B665" t="str">
            <v>Q1002z001</v>
          </cell>
          <cell r="C665" t="str">
            <v>K</v>
          </cell>
          <cell r="D665" t="str">
            <v>D</v>
          </cell>
          <cell r="E665" t="str">
            <v>Winterweizen</v>
          </cell>
          <cell r="F665" t="str">
            <v>L1011115</v>
          </cell>
          <cell r="G665">
            <v>8</v>
          </cell>
        </row>
        <row r="666">
          <cell r="A666" t="str">
            <v>K|Dinkel</v>
          </cell>
          <cell r="B666" t="str">
            <v>Q1002z001</v>
          </cell>
          <cell r="C666" t="str">
            <v>K</v>
          </cell>
          <cell r="D666" t="str">
            <v>D</v>
          </cell>
          <cell r="E666" t="str">
            <v>Dinkel</v>
          </cell>
          <cell r="F666" t="str">
            <v>L1011116</v>
          </cell>
          <cell r="G666">
            <v>8</v>
          </cell>
        </row>
        <row r="667">
          <cell r="A667" t="str">
            <v>K|L1011116</v>
          </cell>
          <cell r="B667" t="str">
            <v>Q1002z001</v>
          </cell>
          <cell r="C667" t="str">
            <v>K</v>
          </cell>
          <cell r="D667" t="str">
            <v>code</v>
          </cell>
          <cell r="E667" t="str">
            <v>L1011116</v>
          </cell>
          <cell r="F667" t="str">
            <v>L1011116</v>
          </cell>
          <cell r="G667">
            <v>8</v>
          </cell>
        </row>
        <row r="668">
          <cell r="A668" t="str">
            <v>K|Spelt</v>
          </cell>
          <cell r="B668" t="str">
            <v>Q1002z001</v>
          </cell>
          <cell r="C668" t="str">
            <v>K</v>
          </cell>
          <cell r="D668" t="str">
            <v>name</v>
          </cell>
          <cell r="E668" t="str">
            <v>Spelt</v>
          </cell>
          <cell r="F668" t="str">
            <v>L1011116</v>
          </cell>
          <cell r="G668">
            <v>8</v>
          </cell>
        </row>
        <row r="669">
          <cell r="A669" t="str">
            <v>K|Emmer</v>
          </cell>
          <cell r="B669" t="str">
            <v>Q1002z001</v>
          </cell>
          <cell r="C669" t="str">
            <v>K</v>
          </cell>
          <cell r="D669" t="str">
            <v>name</v>
          </cell>
          <cell r="E669" t="str">
            <v>Emmer</v>
          </cell>
          <cell r="F669" t="str">
            <v>L1011117</v>
          </cell>
          <cell r="G669">
            <v>8</v>
          </cell>
        </row>
        <row r="670">
          <cell r="A670" t="str">
            <v>K|L1011117</v>
          </cell>
          <cell r="B670" t="str">
            <v>Q1002z001</v>
          </cell>
          <cell r="C670" t="str">
            <v>K</v>
          </cell>
          <cell r="D670" t="str">
            <v>code</v>
          </cell>
          <cell r="E670" t="str">
            <v>L1011117</v>
          </cell>
          <cell r="F670" t="str">
            <v>L1011117</v>
          </cell>
          <cell r="G670">
            <v>8</v>
          </cell>
        </row>
        <row r="671">
          <cell r="A671" t="str">
            <v>K|Kamut</v>
          </cell>
          <cell r="B671" t="str">
            <v>Q1002z001</v>
          </cell>
          <cell r="C671" t="str">
            <v>K</v>
          </cell>
          <cell r="D671" t="str">
            <v>name</v>
          </cell>
          <cell r="E671" t="str">
            <v>Kamut</v>
          </cell>
          <cell r="F671" t="str">
            <v>L1011118</v>
          </cell>
          <cell r="G671">
            <v>8</v>
          </cell>
        </row>
        <row r="672">
          <cell r="A672" t="str">
            <v>K|L1011118</v>
          </cell>
          <cell r="B672" t="str">
            <v>Q1002z001</v>
          </cell>
          <cell r="C672" t="str">
            <v>K</v>
          </cell>
          <cell r="D672" t="str">
            <v>code</v>
          </cell>
          <cell r="E672" t="str">
            <v>L1011118</v>
          </cell>
          <cell r="F672" t="str">
            <v>L1011118</v>
          </cell>
          <cell r="G672">
            <v>8</v>
          </cell>
        </row>
        <row r="673">
          <cell r="A673" t="str">
            <v>K|Weizen, Delta</v>
          </cell>
          <cell r="B673" t="str">
            <v>Q1002z001</v>
          </cell>
          <cell r="C673" t="str">
            <v>K</v>
          </cell>
          <cell r="D673" t="str">
            <v>name</v>
          </cell>
          <cell r="E673" t="str">
            <v>Weizen, Delta</v>
          </cell>
          <cell r="F673" t="str">
            <v>L101111y</v>
          </cell>
          <cell r="G673">
            <v>8</v>
          </cell>
        </row>
        <row r="674">
          <cell r="A674" t="str">
            <v>K|L101111z</v>
          </cell>
          <cell r="B674" t="str">
            <v>Q1002z001</v>
          </cell>
          <cell r="C674" t="str">
            <v>K</v>
          </cell>
          <cell r="D674" t="str">
            <v>code</v>
          </cell>
          <cell r="E674" t="str">
            <v>L101111z</v>
          </cell>
          <cell r="F674" t="str">
            <v>L101111z</v>
          </cell>
          <cell r="G674">
            <v>8</v>
          </cell>
        </row>
        <row r="675">
          <cell r="A675" t="str">
            <v>K|Other wheat</v>
          </cell>
          <cell r="B675" t="str">
            <v>Q1002z001</v>
          </cell>
          <cell r="C675" t="str">
            <v>K</v>
          </cell>
          <cell r="D675" t="str">
            <v>E</v>
          </cell>
          <cell r="E675" t="str">
            <v>Other wheat</v>
          </cell>
          <cell r="F675" t="str">
            <v>L101111z</v>
          </cell>
          <cell r="G675">
            <v>8</v>
          </cell>
        </row>
        <row r="676">
          <cell r="A676" t="str">
            <v>K|sonstiger Weizen</v>
          </cell>
          <cell r="B676" t="str">
            <v>Q1002z001</v>
          </cell>
          <cell r="C676" t="str">
            <v>K</v>
          </cell>
          <cell r="D676" t="str">
            <v>D</v>
          </cell>
          <cell r="E676" t="str">
            <v>sonstiger Weizen</v>
          </cell>
          <cell r="F676" t="str">
            <v>L101111z</v>
          </cell>
          <cell r="G676">
            <v>8</v>
          </cell>
        </row>
        <row r="677">
          <cell r="A677" t="str">
            <v>K|sonstiger Weizen, andere</v>
          </cell>
          <cell r="B677" t="str">
            <v>Q1002z001</v>
          </cell>
          <cell r="C677" t="str">
            <v>K</v>
          </cell>
          <cell r="D677" t="str">
            <v>D</v>
          </cell>
          <cell r="E677" t="str">
            <v>sonstiger Weizen, andere</v>
          </cell>
          <cell r="F677" t="str">
            <v>L101111z</v>
          </cell>
          <cell r="G677">
            <v>8</v>
          </cell>
        </row>
        <row r="678">
          <cell r="A678" t="str">
            <v>K|Wheat, other</v>
          </cell>
          <cell r="B678" t="str">
            <v>Q1002z001</v>
          </cell>
          <cell r="C678" t="str">
            <v>K</v>
          </cell>
          <cell r="D678" t="str">
            <v>name</v>
          </cell>
          <cell r="E678" t="str">
            <v>Wheat, other</v>
          </cell>
          <cell r="F678" t="str">
            <v>L101111z</v>
          </cell>
          <cell r="G678">
            <v>8</v>
          </cell>
        </row>
        <row r="679">
          <cell r="A679" t="str">
            <v>K|Grain maize</v>
          </cell>
          <cell r="B679" t="str">
            <v>Q1002z001</v>
          </cell>
          <cell r="C679" t="str">
            <v>K</v>
          </cell>
          <cell r="D679" t="str">
            <v>E</v>
          </cell>
          <cell r="E679" t="str">
            <v>Grain maize</v>
          </cell>
          <cell r="F679" t="str">
            <v>L101112</v>
          </cell>
          <cell r="G679">
            <v>7</v>
          </cell>
        </row>
        <row r="680">
          <cell r="A680" t="str">
            <v>K|Körnermais</v>
          </cell>
          <cell r="B680" t="str">
            <v>Q1002z001</v>
          </cell>
          <cell r="C680" t="str">
            <v>K</v>
          </cell>
          <cell r="D680" t="str">
            <v>D</v>
          </cell>
          <cell r="E680" t="str">
            <v>Körnermais</v>
          </cell>
          <cell r="F680" t="str">
            <v>L101112</v>
          </cell>
          <cell r="G680">
            <v>7</v>
          </cell>
        </row>
        <row r="681">
          <cell r="A681" t="str">
            <v>K|L101112</v>
          </cell>
          <cell r="B681" t="str">
            <v>Q1002z001</v>
          </cell>
          <cell r="C681" t="str">
            <v>K</v>
          </cell>
          <cell r="D681" t="str">
            <v>code</v>
          </cell>
          <cell r="E681" t="str">
            <v>L101112</v>
          </cell>
          <cell r="F681" t="str">
            <v>L101112</v>
          </cell>
          <cell r="G681">
            <v>7</v>
          </cell>
        </row>
        <row r="682">
          <cell r="A682" t="str">
            <v>K|Maize</v>
          </cell>
          <cell r="B682" t="str">
            <v>Q1009</v>
          </cell>
          <cell r="C682" t="str">
            <v>K</v>
          </cell>
          <cell r="D682" t="str">
            <v>E</v>
          </cell>
          <cell r="E682" t="str">
            <v>Maize</v>
          </cell>
          <cell r="F682" t="str">
            <v>L101112</v>
          </cell>
          <cell r="G682">
            <v>7</v>
          </cell>
        </row>
        <row r="683">
          <cell r="A683" t="str">
            <v>K|Maize, grain</v>
          </cell>
          <cell r="B683" t="str">
            <v>Q1002z001</v>
          </cell>
          <cell r="C683" t="str">
            <v>K</v>
          </cell>
          <cell r="D683" t="str">
            <v>name</v>
          </cell>
          <cell r="E683" t="str">
            <v>Maize, grain</v>
          </cell>
          <cell r="F683" t="str">
            <v>L101112</v>
          </cell>
          <cell r="G683">
            <v>7</v>
          </cell>
        </row>
        <row r="684">
          <cell r="A684" t="str">
            <v>K|Barley</v>
          </cell>
          <cell r="B684" t="str">
            <v>Q1002z001</v>
          </cell>
          <cell r="C684" t="str">
            <v>K</v>
          </cell>
          <cell r="D684" t="str">
            <v>name</v>
          </cell>
          <cell r="E684" t="str">
            <v>Barley</v>
          </cell>
          <cell r="F684" t="str">
            <v>L101113</v>
          </cell>
          <cell r="G684">
            <v>7</v>
          </cell>
        </row>
        <row r="685">
          <cell r="A685" t="str">
            <v>K|Gerste</v>
          </cell>
          <cell r="B685" t="str">
            <v>Q1002z001</v>
          </cell>
          <cell r="C685" t="str">
            <v>K</v>
          </cell>
          <cell r="D685" t="str">
            <v>D</v>
          </cell>
          <cell r="E685" t="str">
            <v>Gerste</v>
          </cell>
          <cell r="F685" t="str">
            <v>L101113</v>
          </cell>
          <cell r="G685">
            <v>7</v>
          </cell>
        </row>
        <row r="686">
          <cell r="A686" t="str">
            <v>K|L101113</v>
          </cell>
          <cell r="B686" t="str">
            <v>Q1002z001</v>
          </cell>
          <cell r="C686" t="str">
            <v>K</v>
          </cell>
          <cell r="D686" t="str">
            <v>code</v>
          </cell>
          <cell r="E686" t="str">
            <v>L101113</v>
          </cell>
          <cell r="F686" t="str">
            <v>L101113</v>
          </cell>
          <cell r="G686">
            <v>7</v>
          </cell>
        </row>
        <row r="687">
          <cell r="A687" t="str">
            <v>K|Barley, no details</v>
          </cell>
          <cell r="B687" t="str">
            <v>Q1003</v>
          </cell>
          <cell r="C687" t="str">
            <v>K</v>
          </cell>
          <cell r="D687" t="str">
            <v>name</v>
          </cell>
          <cell r="E687" t="str">
            <v>Barley, no details</v>
          </cell>
          <cell r="F687" t="str">
            <v>L1011130</v>
          </cell>
          <cell r="G687">
            <v>8</v>
          </cell>
        </row>
        <row r="688">
          <cell r="A688" t="str">
            <v>K|Gerste, ohne Details</v>
          </cell>
          <cell r="B688" t="str">
            <v>Q1003z001</v>
          </cell>
          <cell r="C688" t="str">
            <v>K</v>
          </cell>
          <cell r="D688" t="str">
            <v>D</v>
          </cell>
          <cell r="E688" t="str">
            <v>Gerste, ohne Details</v>
          </cell>
          <cell r="F688" t="str">
            <v>L1011130</v>
          </cell>
          <cell r="G688">
            <v>8</v>
          </cell>
        </row>
        <row r="689">
          <cell r="A689" t="str">
            <v>K|L1011130</v>
          </cell>
          <cell r="B689" t="str">
            <v>Q1003z001</v>
          </cell>
          <cell r="C689" t="str">
            <v>K</v>
          </cell>
          <cell r="D689" t="str">
            <v>code</v>
          </cell>
          <cell r="E689" t="str">
            <v>L1011130</v>
          </cell>
          <cell r="F689" t="str">
            <v>L1011130</v>
          </cell>
          <cell r="G689">
            <v>8</v>
          </cell>
        </row>
        <row r="690">
          <cell r="A690" t="str">
            <v>K|Barley, spring</v>
          </cell>
          <cell r="B690" t="str">
            <v>Q1002z001</v>
          </cell>
          <cell r="C690" t="str">
            <v>K</v>
          </cell>
          <cell r="D690" t="str">
            <v>name</v>
          </cell>
          <cell r="E690" t="str">
            <v>Barley, spring</v>
          </cell>
          <cell r="F690" t="str">
            <v>L1011131</v>
          </cell>
          <cell r="G690">
            <v>8</v>
          </cell>
        </row>
        <row r="691">
          <cell r="A691" t="str">
            <v>K|L1011131</v>
          </cell>
          <cell r="B691" t="str">
            <v>Q1002z001</v>
          </cell>
          <cell r="C691" t="str">
            <v>K</v>
          </cell>
          <cell r="D691" t="str">
            <v>code</v>
          </cell>
          <cell r="E691" t="str">
            <v>L1011131</v>
          </cell>
          <cell r="F691" t="str">
            <v>L1011131</v>
          </cell>
          <cell r="G691">
            <v>8</v>
          </cell>
        </row>
        <row r="692">
          <cell r="A692" t="str">
            <v>K|Sommergerste</v>
          </cell>
          <cell r="B692" t="str">
            <v>Q1002z001</v>
          </cell>
          <cell r="C692" t="str">
            <v>K</v>
          </cell>
          <cell r="D692" t="str">
            <v>D</v>
          </cell>
          <cell r="E692" t="str">
            <v>Sommergerste</v>
          </cell>
          <cell r="F692" t="str">
            <v>L1011131</v>
          </cell>
          <cell r="G692">
            <v>8</v>
          </cell>
        </row>
        <row r="693">
          <cell r="A693" t="str">
            <v>K|Spring barley</v>
          </cell>
          <cell r="B693" t="str">
            <v>Q1002z001</v>
          </cell>
          <cell r="C693" t="str">
            <v>K</v>
          </cell>
          <cell r="D693" t="str">
            <v>E</v>
          </cell>
          <cell r="E693" t="str">
            <v>Spring barley</v>
          </cell>
          <cell r="F693" t="str">
            <v>L1011131</v>
          </cell>
          <cell r="G693">
            <v>8</v>
          </cell>
        </row>
        <row r="694">
          <cell r="A694" t="str">
            <v>K|Barley, winter</v>
          </cell>
          <cell r="B694" t="str">
            <v>Q1002z001</v>
          </cell>
          <cell r="C694" t="str">
            <v>K</v>
          </cell>
          <cell r="D694" t="str">
            <v>name</v>
          </cell>
          <cell r="E694" t="str">
            <v>Barley, winter</v>
          </cell>
          <cell r="F694" t="str">
            <v>L1011132</v>
          </cell>
          <cell r="G694">
            <v>8</v>
          </cell>
        </row>
        <row r="695">
          <cell r="A695" t="str">
            <v>K|L1011132</v>
          </cell>
          <cell r="B695" t="str">
            <v>Q1002z001</v>
          </cell>
          <cell r="C695" t="str">
            <v>K</v>
          </cell>
          <cell r="D695" t="str">
            <v>code</v>
          </cell>
          <cell r="E695" t="str">
            <v>L1011132</v>
          </cell>
          <cell r="F695" t="str">
            <v>L1011132</v>
          </cell>
          <cell r="G695">
            <v>8</v>
          </cell>
        </row>
        <row r="696">
          <cell r="A696" t="str">
            <v>K|Winter barley</v>
          </cell>
          <cell r="B696" t="str">
            <v>Q1002z001</v>
          </cell>
          <cell r="C696" t="str">
            <v>K</v>
          </cell>
          <cell r="D696" t="str">
            <v>E</v>
          </cell>
          <cell r="E696" t="str">
            <v>Winter barley</v>
          </cell>
          <cell r="F696" t="str">
            <v>L1011132</v>
          </cell>
          <cell r="G696">
            <v>8</v>
          </cell>
        </row>
        <row r="697">
          <cell r="A697" t="str">
            <v>K|Wintergerste</v>
          </cell>
          <cell r="B697" t="str">
            <v>Q1002z001</v>
          </cell>
          <cell r="C697" t="str">
            <v>K</v>
          </cell>
          <cell r="D697" t="str">
            <v>D</v>
          </cell>
          <cell r="E697" t="str">
            <v>Wintergerste</v>
          </cell>
          <cell r="F697" t="str">
            <v>L1011132</v>
          </cell>
          <cell r="G697">
            <v>8</v>
          </cell>
        </row>
        <row r="698">
          <cell r="A698" t="str">
            <v>K|Gerste, Delta</v>
          </cell>
          <cell r="B698" t="str">
            <v>Q1002z001</v>
          </cell>
          <cell r="C698" t="str">
            <v>K</v>
          </cell>
          <cell r="D698" t="str">
            <v>name</v>
          </cell>
          <cell r="E698" t="str">
            <v>Gerste, Delta</v>
          </cell>
          <cell r="F698" t="str">
            <v>L101113y</v>
          </cell>
          <cell r="G698">
            <v>8</v>
          </cell>
        </row>
        <row r="699">
          <cell r="A699" t="str">
            <v>K|Barley, other</v>
          </cell>
          <cell r="B699" t="str">
            <v>Q1002z001</v>
          </cell>
          <cell r="C699" t="str">
            <v>K</v>
          </cell>
          <cell r="D699" t="str">
            <v>name</v>
          </cell>
          <cell r="E699" t="str">
            <v>Barley, other</v>
          </cell>
          <cell r="F699" t="str">
            <v>L101113z</v>
          </cell>
          <cell r="G699">
            <v>8</v>
          </cell>
        </row>
        <row r="700">
          <cell r="A700" t="str">
            <v>K|Gerste, andere</v>
          </cell>
          <cell r="B700" t="str">
            <v>Q1002z001</v>
          </cell>
          <cell r="C700" t="str">
            <v>K</v>
          </cell>
          <cell r="D700" t="str">
            <v>D</v>
          </cell>
          <cell r="E700" t="str">
            <v>Gerste, andere</v>
          </cell>
          <cell r="F700" t="str">
            <v>L101113z</v>
          </cell>
          <cell r="G700">
            <v>8</v>
          </cell>
        </row>
        <row r="701">
          <cell r="A701" t="str">
            <v>K|L101113z</v>
          </cell>
          <cell r="B701" t="str">
            <v>Q1002z001</v>
          </cell>
          <cell r="C701" t="str">
            <v>K</v>
          </cell>
          <cell r="D701" t="str">
            <v>code</v>
          </cell>
          <cell r="E701" t="str">
            <v>L101113z</v>
          </cell>
          <cell r="F701" t="str">
            <v>L101113z</v>
          </cell>
          <cell r="G701">
            <v>8</v>
          </cell>
        </row>
        <row r="702">
          <cell r="A702" t="str">
            <v>K|Other barley</v>
          </cell>
          <cell r="B702" t="str">
            <v>Q1002z001</v>
          </cell>
          <cell r="C702" t="str">
            <v>K</v>
          </cell>
          <cell r="D702" t="str">
            <v>E</v>
          </cell>
          <cell r="E702" t="str">
            <v>Other barley</v>
          </cell>
          <cell r="F702" t="str">
            <v>L101113z</v>
          </cell>
          <cell r="G702">
            <v>8</v>
          </cell>
        </row>
        <row r="703">
          <cell r="A703" t="str">
            <v>K|sonstige Gerste</v>
          </cell>
          <cell r="B703" t="str">
            <v>Q1002z001</v>
          </cell>
          <cell r="C703" t="str">
            <v>K</v>
          </cell>
          <cell r="D703" t="str">
            <v>D</v>
          </cell>
          <cell r="E703" t="str">
            <v>sonstige Gerste</v>
          </cell>
          <cell r="F703" t="str">
            <v>L101113z</v>
          </cell>
          <cell r="G703">
            <v>8</v>
          </cell>
        </row>
        <row r="704">
          <cell r="A704" t="str">
            <v>K|L101114</v>
          </cell>
          <cell r="B704" t="str">
            <v>Q1002z001</v>
          </cell>
          <cell r="C704" t="str">
            <v>K</v>
          </cell>
          <cell r="D704" t="str">
            <v>code</v>
          </cell>
          <cell r="E704" t="str">
            <v>L101114</v>
          </cell>
          <cell r="F704" t="str">
            <v>L101114</v>
          </cell>
          <cell r="G704">
            <v>7</v>
          </cell>
        </row>
        <row r="705">
          <cell r="A705" t="str">
            <v>K|Roggen</v>
          </cell>
          <cell r="B705" t="str">
            <v>Q1002z001</v>
          </cell>
          <cell r="C705" t="str">
            <v>K</v>
          </cell>
          <cell r="D705" t="str">
            <v>D</v>
          </cell>
          <cell r="E705" t="str">
            <v>Roggen</v>
          </cell>
          <cell r="F705" t="str">
            <v>L101114</v>
          </cell>
          <cell r="G705">
            <v>7</v>
          </cell>
        </row>
        <row r="706">
          <cell r="A706" t="str">
            <v>K|Rye</v>
          </cell>
          <cell r="B706" t="str">
            <v>Q1002z001</v>
          </cell>
          <cell r="C706" t="str">
            <v>K</v>
          </cell>
          <cell r="D706" t="str">
            <v>name</v>
          </cell>
          <cell r="E706" t="str">
            <v>Rye</v>
          </cell>
          <cell r="F706" t="str">
            <v>L101114</v>
          </cell>
          <cell r="G706">
            <v>7</v>
          </cell>
        </row>
        <row r="707">
          <cell r="A707" t="str">
            <v>K|Rye and meslin</v>
          </cell>
          <cell r="B707" t="str">
            <v>Q1002z001</v>
          </cell>
          <cell r="C707" t="str">
            <v>K</v>
          </cell>
          <cell r="D707" t="str">
            <v>E</v>
          </cell>
          <cell r="E707" t="str">
            <v>Rye and meslin</v>
          </cell>
          <cell r="F707" t="str">
            <v>L101114</v>
          </cell>
          <cell r="G707">
            <v>7</v>
          </cell>
        </row>
        <row r="708">
          <cell r="A708" t="str">
            <v>K|L1011140</v>
          </cell>
          <cell r="B708" t="str">
            <v>Q1003z001</v>
          </cell>
          <cell r="C708" t="str">
            <v>K</v>
          </cell>
          <cell r="D708" t="str">
            <v>code</v>
          </cell>
          <cell r="E708" t="str">
            <v>L1011140</v>
          </cell>
          <cell r="F708" t="str">
            <v>L1011140</v>
          </cell>
          <cell r="G708">
            <v>8</v>
          </cell>
        </row>
        <row r="709">
          <cell r="A709" t="str">
            <v>K|Roggen, ohne Details</v>
          </cell>
          <cell r="B709" t="str">
            <v>Q1003z001</v>
          </cell>
          <cell r="C709" t="str">
            <v>K</v>
          </cell>
          <cell r="D709" t="str">
            <v>D</v>
          </cell>
          <cell r="E709" t="str">
            <v>Roggen, ohne Details</v>
          </cell>
          <cell r="F709" t="str">
            <v>L1011140</v>
          </cell>
          <cell r="G709">
            <v>8</v>
          </cell>
        </row>
        <row r="710">
          <cell r="A710" t="str">
            <v>K|Rye and meslin, no details</v>
          </cell>
          <cell r="B710" t="str">
            <v>Q1003z001</v>
          </cell>
          <cell r="C710" t="str">
            <v>K</v>
          </cell>
          <cell r="D710" t="str">
            <v>E</v>
          </cell>
          <cell r="E710" t="str">
            <v>Rye and meslin, no details</v>
          </cell>
          <cell r="F710" t="str">
            <v>L1011140</v>
          </cell>
          <cell r="G710">
            <v>8</v>
          </cell>
        </row>
        <row r="711">
          <cell r="A711" t="str">
            <v>K|Rye, no details</v>
          </cell>
          <cell r="B711" t="str">
            <v>Q1003</v>
          </cell>
          <cell r="C711" t="str">
            <v>K</v>
          </cell>
          <cell r="D711" t="str">
            <v>name</v>
          </cell>
          <cell r="E711" t="str">
            <v>Rye, no details</v>
          </cell>
          <cell r="F711" t="str">
            <v>L1011140</v>
          </cell>
          <cell r="G711">
            <v>8</v>
          </cell>
        </row>
        <row r="712">
          <cell r="A712" t="str">
            <v>K|L1011141</v>
          </cell>
          <cell r="B712" t="str">
            <v>Q1002z001</v>
          </cell>
          <cell r="C712" t="str">
            <v>K</v>
          </cell>
          <cell r="D712" t="str">
            <v>code</v>
          </cell>
          <cell r="E712" t="str">
            <v>L1011141</v>
          </cell>
          <cell r="F712" t="str">
            <v>L1011141</v>
          </cell>
          <cell r="G712">
            <v>8</v>
          </cell>
        </row>
        <row r="713">
          <cell r="A713" t="str">
            <v>K|Rye, spring</v>
          </cell>
          <cell r="B713" t="str">
            <v>Q1002z001</v>
          </cell>
          <cell r="C713" t="str">
            <v>K</v>
          </cell>
          <cell r="D713" t="str">
            <v>name</v>
          </cell>
          <cell r="E713" t="str">
            <v>Rye, spring</v>
          </cell>
          <cell r="F713" t="str">
            <v>L1011141</v>
          </cell>
          <cell r="G713">
            <v>8</v>
          </cell>
        </row>
        <row r="714">
          <cell r="A714" t="str">
            <v>K|Sommerroggen</v>
          </cell>
          <cell r="B714" t="str">
            <v>Q1002z001</v>
          </cell>
          <cell r="C714" t="str">
            <v>K</v>
          </cell>
          <cell r="D714" t="str">
            <v>D</v>
          </cell>
          <cell r="E714" t="str">
            <v>Sommerroggen</v>
          </cell>
          <cell r="F714" t="str">
            <v>L1011141</v>
          </cell>
          <cell r="G714">
            <v>8</v>
          </cell>
        </row>
        <row r="715">
          <cell r="A715" t="str">
            <v>K|Spring rye</v>
          </cell>
          <cell r="B715" t="str">
            <v>Q1002z001</v>
          </cell>
          <cell r="C715" t="str">
            <v>K</v>
          </cell>
          <cell r="D715" t="str">
            <v>E</v>
          </cell>
          <cell r="E715" t="str">
            <v>Spring rye</v>
          </cell>
          <cell r="F715" t="str">
            <v>L1011141</v>
          </cell>
          <cell r="G715">
            <v>8</v>
          </cell>
        </row>
        <row r="716">
          <cell r="A716" t="str">
            <v>K|L1011142</v>
          </cell>
          <cell r="B716" t="str">
            <v>Q1002z001</v>
          </cell>
          <cell r="C716" t="str">
            <v>K</v>
          </cell>
          <cell r="D716" t="str">
            <v>code</v>
          </cell>
          <cell r="E716" t="str">
            <v>L1011142</v>
          </cell>
          <cell r="F716" t="str">
            <v>L1011142</v>
          </cell>
          <cell r="G716">
            <v>8</v>
          </cell>
        </row>
        <row r="717">
          <cell r="A717" t="str">
            <v>K|Rye, winter</v>
          </cell>
          <cell r="B717" t="str">
            <v>Q1002z001</v>
          </cell>
          <cell r="C717" t="str">
            <v>K</v>
          </cell>
          <cell r="D717" t="str">
            <v>name</v>
          </cell>
          <cell r="E717" t="str">
            <v>Rye, winter</v>
          </cell>
          <cell r="F717" t="str">
            <v>L1011142</v>
          </cell>
          <cell r="G717">
            <v>8</v>
          </cell>
        </row>
        <row r="718">
          <cell r="A718" t="str">
            <v>K|Winter rye</v>
          </cell>
          <cell r="B718" t="str">
            <v>Q1002z001</v>
          </cell>
          <cell r="C718" t="str">
            <v>K</v>
          </cell>
          <cell r="D718" t="str">
            <v>E</v>
          </cell>
          <cell r="E718" t="str">
            <v>Winter rye</v>
          </cell>
          <cell r="F718" t="str">
            <v>L1011142</v>
          </cell>
          <cell r="G718">
            <v>8</v>
          </cell>
        </row>
        <row r="719">
          <cell r="A719" t="str">
            <v>K|Winterroggen</v>
          </cell>
          <cell r="B719" t="str">
            <v>Q1002z001</v>
          </cell>
          <cell r="C719" t="str">
            <v>K</v>
          </cell>
          <cell r="D719" t="str">
            <v>D</v>
          </cell>
          <cell r="E719" t="str">
            <v>Winterroggen</v>
          </cell>
          <cell r="F719" t="str">
            <v>L1011142</v>
          </cell>
          <cell r="G719">
            <v>8</v>
          </cell>
        </row>
        <row r="720">
          <cell r="A720" t="str">
            <v>K|Roggen, Delta</v>
          </cell>
          <cell r="B720" t="str">
            <v>Q1002z001</v>
          </cell>
          <cell r="C720" t="str">
            <v>K</v>
          </cell>
          <cell r="D720" t="str">
            <v>name</v>
          </cell>
          <cell r="E720" t="str">
            <v>Roggen, Delta</v>
          </cell>
          <cell r="F720" t="str">
            <v>L101114y</v>
          </cell>
          <cell r="G720">
            <v>8</v>
          </cell>
        </row>
        <row r="721">
          <cell r="A721" t="str">
            <v>K|L101114z</v>
          </cell>
          <cell r="B721" t="str">
            <v>Q1002z001</v>
          </cell>
          <cell r="C721" t="str">
            <v>K</v>
          </cell>
          <cell r="D721" t="str">
            <v>code</v>
          </cell>
          <cell r="E721" t="str">
            <v>L101114z</v>
          </cell>
          <cell r="F721" t="str">
            <v>L101114z</v>
          </cell>
          <cell r="G721">
            <v>8</v>
          </cell>
        </row>
        <row r="722">
          <cell r="A722" t="str">
            <v>K|Other rye</v>
          </cell>
          <cell r="B722" t="str">
            <v>Q1002z001</v>
          </cell>
          <cell r="C722" t="str">
            <v>K</v>
          </cell>
          <cell r="D722" t="str">
            <v>E</v>
          </cell>
          <cell r="E722" t="str">
            <v>Other rye</v>
          </cell>
          <cell r="F722" t="str">
            <v>L101114z</v>
          </cell>
          <cell r="G722">
            <v>8</v>
          </cell>
        </row>
        <row r="723">
          <cell r="A723" t="str">
            <v>K|Rye, other</v>
          </cell>
          <cell r="B723" t="str">
            <v>Q1002z001</v>
          </cell>
          <cell r="C723" t="str">
            <v>K</v>
          </cell>
          <cell r="D723" t="str">
            <v>name</v>
          </cell>
          <cell r="E723" t="str">
            <v>Rye, other</v>
          </cell>
          <cell r="F723" t="str">
            <v>L101114z</v>
          </cell>
          <cell r="G723">
            <v>8</v>
          </cell>
        </row>
        <row r="724">
          <cell r="A724" t="str">
            <v>K|sonstiger Roggen</v>
          </cell>
          <cell r="B724" t="str">
            <v>Q1002z001</v>
          </cell>
          <cell r="C724" t="str">
            <v>K</v>
          </cell>
          <cell r="D724" t="str">
            <v>D</v>
          </cell>
          <cell r="E724" t="str">
            <v>sonstiger Roggen</v>
          </cell>
          <cell r="F724" t="str">
            <v>L101114z</v>
          </cell>
          <cell r="G724">
            <v>8</v>
          </cell>
        </row>
        <row r="725">
          <cell r="A725" t="str">
            <v>K|sonstiger Roggen, andere</v>
          </cell>
          <cell r="B725" t="str">
            <v>Q1002z001</v>
          </cell>
          <cell r="C725" t="str">
            <v>K</v>
          </cell>
          <cell r="D725" t="str">
            <v>D</v>
          </cell>
          <cell r="E725" t="str">
            <v>sonstiger Roggen, andere</v>
          </cell>
          <cell r="F725" t="str">
            <v>L101114z</v>
          </cell>
          <cell r="G725">
            <v>8</v>
          </cell>
        </row>
        <row r="726">
          <cell r="A726" t="str">
            <v>K|Hafer</v>
          </cell>
          <cell r="B726" t="str">
            <v>Q1002z001</v>
          </cell>
          <cell r="C726" t="str">
            <v>K</v>
          </cell>
          <cell r="D726" t="str">
            <v>D</v>
          </cell>
          <cell r="E726" t="str">
            <v>Hafer</v>
          </cell>
          <cell r="F726" t="str">
            <v>L101115</v>
          </cell>
          <cell r="G726">
            <v>7</v>
          </cell>
        </row>
        <row r="727">
          <cell r="A727" t="str">
            <v>K|L101115</v>
          </cell>
          <cell r="B727" t="str">
            <v>Q1002z001</v>
          </cell>
          <cell r="C727" t="str">
            <v>K</v>
          </cell>
          <cell r="D727" t="str">
            <v>code</v>
          </cell>
          <cell r="E727" t="str">
            <v>L101115</v>
          </cell>
          <cell r="F727" t="str">
            <v>L101115</v>
          </cell>
          <cell r="G727">
            <v>7</v>
          </cell>
        </row>
        <row r="728">
          <cell r="A728" t="str">
            <v>K|Oats</v>
          </cell>
          <cell r="B728" t="str">
            <v>Q1002z001</v>
          </cell>
          <cell r="C728" t="str">
            <v>K</v>
          </cell>
          <cell r="D728" t="str">
            <v>name</v>
          </cell>
          <cell r="E728" t="str">
            <v>Oats</v>
          </cell>
          <cell r="F728" t="str">
            <v>L101115</v>
          </cell>
          <cell r="G728">
            <v>7</v>
          </cell>
        </row>
        <row r="729">
          <cell r="A729" t="str">
            <v>K|L101116</v>
          </cell>
          <cell r="B729" t="str">
            <v>Q1002z001</v>
          </cell>
          <cell r="C729" t="str">
            <v>K</v>
          </cell>
          <cell r="D729" t="str">
            <v>code</v>
          </cell>
          <cell r="E729" t="str">
            <v>L101116</v>
          </cell>
          <cell r="F729" t="str">
            <v>L101116</v>
          </cell>
          <cell r="G729">
            <v>7</v>
          </cell>
        </row>
        <row r="730">
          <cell r="A730" t="str">
            <v>K|Triticale</v>
          </cell>
          <cell r="B730" t="str">
            <v>Q1002z001</v>
          </cell>
          <cell r="C730" t="str">
            <v>K</v>
          </cell>
          <cell r="D730" t="str">
            <v>name</v>
          </cell>
          <cell r="E730" t="str">
            <v>Triticale</v>
          </cell>
          <cell r="F730" t="str">
            <v>L101116</v>
          </cell>
          <cell r="G730">
            <v>7</v>
          </cell>
        </row>
        <row r="731">
          <cell r="A731" t="str">
            <v>K|Buchweizen</v>
          </cell>
          <cell r="B731" t="str">
            <v>Q1002z001</v>
          </cell>
          <cell r="C731" t="str">
            <v>K</v>
          </cell>
          <cell r="D731" t="str">
            <v>D</v>
          </cell>
          <cell r="E731" t="str">
            <v>Buchweizen</v>
          </cell>
          <cell r="F731" t="str">
            <v>L101117</v>
          </cell>
          <cell r="G731">
            <v>7</v>
          </cell>
        </row>
        <row r="732">
          <cell r="A732" t="str">
            <v>K|Buckwheat</v>
          </cell>
          <cell r="B732" t="str">
            <v>Q1002z001</v>
          </cell>
          <cell r="C732" t="str">
            <v>K</v>
          </cell>
          <cell r="D732" t="str">
            <v>name</v>
          </cell>
          <cell r="E732" t="str">
            <v>Buckwheat</v>
          </cell>
          <cell r="F732" t="str">
            <v>L101117</v>
          </cell>
          <cell r="G732">
            <v>7</v>
          </cell>
        </row>
        <row r="733">
          <cell r="A733" t="str">
            <v>K|L101117</v>
          </cell>
          <cell r="B733" t="str">
            <v>Q1002z001</v>
          </cell>
          <cell r="C733" t="str">
            <v>K</v>
          </cell>
          <cell r="D733" t="str">
            <v>code</v>
          </cell>
          <cell r="E733" t="str">
            <v>L101117</v>
          </cell>
          <cell r="F733" t="str">
            <v>L101117</v>
          </cell>
          <cell r="G733">
            <v>7</v>
          </cell>
        </row>
        <row r="734">
          <cell r="A734" t="str">
            <v>K|Hirse</v>
          </cell>
          <cell r="B734" t="str">
            <v>Q1002z001</v>
          </cell>
          <cell r="C734" t="str">
            <v>K</v>
          </cell>
          <cell r="D734" t="str">
            <v>D</v>
          </cell>
          <cell r="E734" t="str">
            <v>Hirse</v>
          </cell>
          <cell r="F734" t="str">
            <v>L101118</v>
          </cell>
          <cell r="G734">
            <v>7</v>
          </cell>
        </row>
        <row r="735">
          <cell r="A735" t="str">
            <v>K|L101118</v>
          </cell>
          <cell r="B735" t="str">
            <v>Q1002z001</v>
          </cell>
          <cell r="C735" t="str">
            <v>K</v>
          </cell>
          <cell r="D735" t="str">
            <v>code</v>
          </cell>
          <cell r="E735" t="str">
            <v>L101118</v>
          </cell>
          <cell r="F735" t="str">
            <v>L101118</v>
          </cell>
          <cell r="G735">
            <v>7</v>
          </cell>
        </row>
        <row r="736">
          <cell r="A736" t="str">
            <v>K|Millet</v>
          </cell>
          <cell r="B736" t="str">
            <v>Q1002z001</v>
          </cell>
          <cell r="C736" t="str">
            <v>K</v>
          </cell>
          <cell r="D736" t="str">
            <v>name</v>
          </cell>
          <cell r="E736" t="str">
            <v>Millet</v>
          </cell>
          <cell r="F736" t="str">
            <v>L101118</v>
          </cell>
          <cell r="G736">
            <v>7</v>
          </cell>
        </row>
        <row r="737">
          <cell r="A737" t="str">
            <v>K|Hirse, ohne Details</v>
          </cell>
          <cell r="B737" t="str">
            <v>Q1003z001</v>
          </cell>
          <cell r="C737" t="str">
            <v>K</v>
          </cell>
          <cell r="D737" t="str">
            <v>D</v>
          </cell>
          <cell r="E737" t="str">
            <v>Hirse, ohne Details</v>
          </cell>
          <cell r="F737" t="str">
            <v>L1011180</v>
          </cell>
          <cell r="G737">
            <v>8</v>
          </cell>
        </row>
        <row r="738">
          <cell r="A738" t="str">
            <v>K|L1011180</v>
          </cell>
          <cell r="B738" t="str">
            <v>Q1003z001</v>
          </cell>
          <cell r="C738" t="str">
            <v>K</v>
          </cell>
          <cell r="D738" t="str">
            <v>code</v>
          </cell>
          <cell r="E738" t="str">
            <v>L1011180</v>
          </cell>
          <cell r="F738" t="str">
            <v>L1011180</v>
          </cell>
          <cell r="G738">
            <v>8</v>
          </cell>
        </row>
        <row r="739">
          <cell r="A739" t="str">
            <v>K|Millet, no details</v>
          </cell>
          <cell r="B739" t="str">
            <v>Q1003</v>
          </cell>
          <cell r="C739" t="str">
            <v>K</v>
          </cell>
          <cell r="D739" t="str">
            <v>name</v>
          </cell>
          <cell r="E739" t="str">
            <v>Millet, no details</v>
          </cell>
          <cell r="F739" t="str">
            <v>L1011180</v>
          </cell>
          <cell r="G739">
            <v>8</v>
          </cell>
        </row>
        <row r="740">
          <cell r="A740" t="str">
            <v>K|L1011181</v>
          </cell>
          <cell r="B740" t="str">
            <v>Q1003z001</v>
          </cell>
          <cell r="C740" t="str">
            <v>K</v>
          </cell>
          <cell r="D740" t="str">
            <v>code</v>
          </cell>
          <cell r="E740" t="str">
            <v>L1011181</v>
          </cell>
          <cell r="F740" t="str">
            <v>L1011181</v>
          </cell>
          <cell r="G740">
            <v>8</v>
          </cell>
        </row>
        <row r="741">
          <cell r="A741" t="str">
            <v>K|Sorghum</v>
          </cell>
          <cell r="B741" t="str">
            <v>Q1003</v>
          </cell>
          <cell r="C741" t="str">
            <v>K</v>
          </cell>
          <cell r="D741" t="str">
            <v>name</v>
          </cell>
          <cell r="E741" t="str">
            <v>Sorghum</v>
          </cell>
          <cell r="F741" t="str">
            <v>L1011181</v>
          </cell>
          <cell r="G741">
            <v>8</v>
          </cell>
        </row>
        <row r="742">
          <cell r="A742" t="str">
            <v>K|Fonio</v>
          </cell>
          <cell r="B742" t="str">
            <v>Q1003z001</v>
          </cell>
          <cell r="C742" t="str">
            <v>K</v>
          </cell>
          <cell r="D742" t="str">
            <v>name</v>
          </cell>
          <cell r="E742" t="str">
            <v>Fonio</v>
          </cell>
          <cell r="F742" t="str">
            <v>L1011182</v>
          </cell>
          <cell r="G742">
            <v>8</v>
          </cell>
        </row>
        <row r="743">
          <cell r="A743" t="str">
            <v>K|L1011182</v>
          </cell>
          <cell r="B743" t="str">
            <v>Q1009</v>
          </cell>
          <cell r="C743" t="str">
            <v>K</v>
          </cell>
          <cell r="D743" t="str">
            <v>code</v>
          </cell>
          <cell r="E743" t="str">
            <v>L1011182</v>
          </cell>
          <cell r="F743" t="str">
            <v>L1011182</v>
          </cell>
          <cell r="G743">
            <v>8</v>
          </cell>
        </row>
        <row r="744">
          <cell r="A744" t="str">
            <v>K|Hirse, andere</v>
          </cell>
          <cell r="B744" t="str">
            <v>Q1003z001</v>
          </cell>
          <cell r="C744" t="str">
            <v>K</v>
          </cell>
          <cell r="D744" t="str">
            <v>D</v>
          </cell>
          <cell r="E744" t="str">
            <v>Hirse, andere</v>
          </cell>
          <cell r="F744" t="str">
            <v>L101118z</v>
          </cell>
          <cell r="G744">
            <v>8</v>
          </cell>
        </row>
        <row r="745">
          <cell r="A745" t="str">
            <v>K|L101118z</v>
          </cell>
          <cell r="B745" t="str">
            <v>Q1003z001</v>
          </cell>
          <cell r="C745" t="str">
            <v>K</v>
          </cell>
          <cell r="D745" t="str">
            <v>code</v>
          </cell>
          <cell r="E745" t="str">
            <v>L101118z</v>
          </cell>
          <cell r="F745" t="str">
            <v>L101118z</v>
          </cell>
          <cell r="G745">
            <v>8</v>
          </cell>
        </row>
        <row r="746">
          <cell r="A746" t="str">
            <v>K|Millet, other</v>
          </cell>
          <cell r="B746" t="str">
            <v>Q1003z001</v>
          </cell>
          <cell r="C746" t="str">
            <v>K</v>
          </cell>
          <cell r="D746" t="str">
            <v>name</v>
          </cell>
          <cell r="E746" t="str">
            <v>Millet, other</v>
          </cell>
          <cell r="F746" t="str">
            <v>L101118z</v>
          </cell>
          <cell r="G746">
            <v>8</v>
          </cell>
        </row>
        <row r="747">
          <cell r="A747" t="str">
            <v>K|Other millet</v>
          </cell>
          <cell r="B747" t="str">
            <v>Q1003z001</v>
          </cell>
          <cell r="C747" t="str">
            <v>K</v>
          </cell>
          <cell r="D747" t="str">
            <v>E</v>
          </cell>
          <cell r="E747" t="str">
            <v>Other millet</v>
          </cell>
          <cell r="F747" t="str">
            <v>L101118z</v>
          </cell>
          <cell r="G747">
            <v>8</v>
          </cell>
        </row>
        <row r="748">
          <cell r="A748" t="str">
            <v>K|sonstige Hirse</v>
          </cell>
          <cell r="B748" t="str">
            <v>Q1003z001</v>
          </cell>
          <cell r="C748" t="str">
            <v>K</v>
          </cell>
          <cell r="D748" t="str">
            <v>D</v>
          </cell>
          <cell r="E748" t="str">
            <v>sonstige Hirse</v>
          </cell>
          <cell r="F748" t="str">
            <v>L101118z</v>
          </cell>
          <cell r="G748">
            <v>8</v>
          </cell>
        </row>
        <row r="749">
          <cell r="A749" t="str">
            <v>K|Andean grains</v>
          </cell>
          <cell r="B749" t="str">
            <v>Q1003</v>
          </cell>
          <cell r="C749" t="str">
            <v>K</v>
          </cell>
          <cell r="D749" t="str">
            <v>name</v>
          </cell>
          <cell r="E749" t="str">
            <v>Andean grains</v>
          </cell>
          <cell r="F749" t="str">
            <v>L101119</v>
          </cell>
          <cell r="G749">
            <v>7</v>
          </cell>
        </row>
        <row r="750">
          <cell r="A750" t="str">
            <v>K|Andean grains, no details</v>
          </cell>
          <cell r="B750" t="str">
            <v>Q1902</v>
          </cell>
          <cell r="C750" t="str">
            <v>K</v>
          </cell>
          <cell r="D750" t="str">
            <v>name</v>
          </cell>
          <cell r="E750" t="str">
            <v>Andean grains, no details</v>
          </cell>
          <cell r="F750" t="str">
            <v>L1011190</v>
          </cell>
          <cell r="G750">
            <v>8</v>
          </cell>
        </row>
        <row r="751">
          <cell r="A751" t="str">
            <v>K|L1011190</v>
          </cell>
          <cell r="B751" t="str">
            <v>Q1902</v>
          </cell>
          <cell r="C751" t="str">
            <v>K</v>
          </cell>
          <cell r="D751" t="str">
            <v>code</v>
          </cell>
          <cell r="E751" t="str">
            <v>L1011190</v>
          </cell>
          <cell r="F751" t="str">
            <v>L1011190</v>
          </cell>
          <cell r="G751">
            <v>8</v>
          </cell>
        </row>
        <row r="752">
          <cell r="A752" t="str">
            <v>K|L101119</v>
          </cell>
          <cell r="B752" t="str">
            <v>Q1002z001</v>
          </cell>
          <cell r="C752" t="str">
            <v>K</v>
          </cell>
          <cell r="D752" t="str">
            <v>code</v>
          </cell>
          <cell r="E752" t="str">
            <v>L101119</v>
          </cell>
          <cell r="F752" t="str">
            <v>L1011191</v>
          </cell>
          <cell r="G752">
            <v>8</v>
          </cell>
        </row>
        <row r="753">
          <cell r="A753" t="str">
            <v>K|L1011191</v>
          </cell>
          <cell r="B753" t="str">
            <v>Q1002z001</v>
          </cell>
          <cell r="C753" t="str">
            <v>K</v>
          </cell>
          <cell r="D753" t="str">
            <v>code</v>
          </cell>
          <cell r="E753" t="str">
            <v>L1011191</v>
          </cell>
          <cell r="F753" t="str">
            <v>L1011191</v>
          </cell>
          <cell r="G753">
            <v>8</v>
          </cell>
        </row>
        <row r="754">
          <cell r="A754" t="str">
            <v>K|Quinoa</v>
          </cell>
          <cell r="B754" t="str">
            <v>Q1002z001</v>
          </cell>
          <cell r="C754" t="str">
            <v>K</v>
          </cell>
          <cell r="D754" t="str">
            <v>name</v>
          </cell>
          <cell r="E754" t="str">
            <v>Quinoa</v>
          </cell>
          <cell r="F754" t="str">
            <v>L1011191</v>
          </cell>
          <cell r="G754">
            <v>8</v>
          </cell>
        </row>
        <row r="755">
          <cell r="A755" t="str">
            <v>K|Amaranth</v>
          </cell>
          <cell r="B755" t="str">
            <v>Q1002z001</v>
          </cell>
          <cell r="C755" t="str">
            <v>K</v>
          </cell>
          <cell r="D755" t="str">
            <v>D</v>
          </cell>
          <cell r="E755" t="str">
            <v>Amaranth</v>
          </cell>
          <cell r="F755" t="str">
            <v>L1011192</v>
          </cell>
          <cell r="G755">
            <v>8</v>
          </cell>
        </row>
        <row r="756">
          <cell r="A756" t="str">
            <v>K|Amaranto</v>
          </cell>
          <cell r="B756" t="str">
            <v>Q1002z001</v>
          </cell>
          <cell r="C756" t="str">
            <v>K</v>
          </cell>
          <cell r="D756" t="str">
            <v>name</v>
          </cell>
          <cell r="E756" t="str">
            <v>Amaranto</v>
          </cell>
          <cell r="F756" t="str">
            <v>L1011192</v>
          </cell>
          <cell r="G756">
            <v>8</v>
          </cell>
        </row>
        <row r="757">
          <cell r="A757" t="str">
            <v>K|L1011192</v>
          </cell>
          <cell r="B757" t="str">
            <v>Q1002z001</v>
          </cell>
          <cell r="C757" t="str">
            <v>K</v>
          </cell>
          <cell r="D757" t="str">
            <v>code</v>
          </cell>
          <cell r="E757" t="str">
            <v>L1011192</v>
          </cell>
          <cell r="F757" t="str">
            <v>L1011192</v>
          </cell>
          <cell r="G757">
            <v>8</v>
          </cell>
        </row>
        <row r="758">
          <cell r="A758" t="str">
            <v>K|L10111a</v>
          </cell>
          <cell r="B758" t="str">
            <v>Q1002z001</v>
          </cell>
          <cell r="C758" t="str">
            <v>K</v>
          </cell>
          <cell r="D758" t="str">
            <v>code</v>
          </cell>
          <cell r="E758" t="str">
            <v>L10111a</v>
          </cell>
          <cell r="F758" t="str">
            <v>L1011192</v>
          </cell>
          <cell r="G758">
            <v>8</v>
          </cell>
        </row>
        <row r="759">
          <cell r="A759" t="str">
            <v>K|Andean grains, other</v>
          </cell>
          <cell r="B759" t="str">
            <v>Q1902</v>
          </cell>
          <cell r="C759" t="str">
            <v>K</v>
          </cell>
          <cell r="D759" t="str">
            <v>name</v>
          </cell>
          <cell r="E759" t="str">
            <v>Andean grains, other</v>
          </cell>
          <cell r="F759" t="str">
            <v>L101119z</v>
          </cell>
          <cell r="G759">
            <v>8</v>
          </cell>
        </row>
        <row r="760">
          <cell r="A760" t="str">
            <v>K|L101119z</v>
          </cell>
          <cell r="B760" t="str">
            <v>Q1902</v>
          </cell>
          <cell r="C760" t="str">
            <v>K</v>
          </cell>
          <cell r="D760" t="str">
            <v>code</v>
          </cell>
          <cell r="E760" t="str">
            <v>L101119z</v>
          </cell>
          <cell r="F760" t="str">
            <v>L101119z</v>
          </cell>
          <cell r="G760">
            <v>8</v>
          </cell>
        </row>
        <row r="761">
          <cell r="A761" t="str">
            <v>K|L101121</v>
          </cell>
          <cell r="B761" t="str">
            <v>Q1002z001</v>
          </cell>
          <cell r="C761" t="str">
            <v>K</v>
          </cell>
          <cell r="D761" t="str">
            <v>code</v>
          </cell>
          <cell r="E761" t="str">
            <v>L101121</v>
          </cell>
          <cell r="F761" t="str">
            <v>L101121</v>
          </cell>
          <cell r="G761">
            <v>7</v>
          </cell>
        </row>
        <row r="762">
          <cell r="A762" t="str">
            <v>K|Reis</v>
          </cell>
          <cell r="B762" t="str">
            <v>Q1002z001</v>
          </cell>
          <cell r="C762" t="str">
            <v>K</v>
          </cell>
          <cell r="D762" t="str">
            <v>D</v>
          </cell>
          <cell r="E762" t="str">
            <v>Reis</v>
          </cell>
          <cell r="F762" t="str">
            <v>L101121</v>
          </cell>
          <cell r="G762">
            <v>7</v>
          </cell>
        </row>
        <row r="763">
          <cell r="A763" t="str">
            <v>K|Rice</v>
          </cell>
          <cell r="B763" t="str">
            <v>Q1002z001</v>
          </cell>
          <cell r="C763" t="str">
            <v>K</v>
          </cell>
          <cell r="D763" t="str">
            <v>name</v>
          </cell>
          <cell r="E763" t="str">
            <v>Rice</v>
          </cell>
          <cell r="F763" t="str">
            <v>L101121</v>
          </cell>
          <cell r="G763">
            <v>7</v>
          </cell>
        </row>
        <row r="764">
          <cell r="A764" t="str">
            <v>K|Rice, no details</v>
          </cell>
          <cell r="B764" t="str">
            <v>Q1003z001</v>
          </cell>
          <cell r="C764" t="str">
            <v>K</v>
          </cell>
          <cell r="D764" t="str">
            <v>name</v>
          </cell>
          <cell r="E764" t="str">
            <v>Rice, no details</v>
          </cell>
          <cell r="F764" t="str">
            <v>L101121</v>
          </cell>
          <cell r="G764">
            <v>7</v>
          </cell>
        </row>
        <row r="765">
          <cell r="A765" t="str">
            <v>K|Rice, paddy</v>
          </cell>
          <cell r="B765" t="str">
            <v>Q1009</v>
          </cell>
          <cell r="C765" t="str">
            <v>K</v>
          </cell>
          <cell r="D765" t="str">
            <v>E</v>
          </cell>
          <cell r="E765" t="str">
            <v>Rice, paddy</v>
          </cell>
          <cell r="F765" t="str">
            <v>L101121</v>
          </cell>
          <cell r="G765">
            <v>7</v>
          </cell>
        </row>
        <row r="766">
          <cell r="A766" t="str">
            <v>K|Getreide, Delta</v>
          </cell>
          <cell r="B766" t="str">
            <v>Q1002z001</v>
          </cell>
          <cell r="C766" t="str">
            <v>K</v>
          </cell>
          <cell r="D766" t="str">
            <v>name</v>
          </cell>
          <cell r="E766" t="str">
            <v>Getreide, Delta</v>
          </cell>
          <cell r="F766" t="str">
            <v>L1011yy</v>
          </cell>
          <cell r="G766">
            <v>7</v>
          </cell>
        </row>
        <row r="767">
          <cell r="A767" t="str">
            <v>K|Cereals, nes</v>
          </cell>
          <cell r="B767" t="str">
            <v>Q1009</v>
          </cell>
          <cell r="C767" t="str">
            <v>K</v>
          </cell>
          <cell r="D767" t="str">
            <v>E</v>
          </cell>
          <cell r="E767" t="str">
            <v>Cereals, nes</v>
          </cell>
          <cell r="F767" t="str">
            <v>L1011zz</v>
          </cell>
          <cell r="G767">
            <v>7</v>
          </cell>
        </row>
        <row r="768">
          <cell r="A768" t="str">
            <v>K|Cereals, other</v>
          </cell>
          <cell r="B768" t="str">
            <v>Q1002z001</v>
          </cell>
          <cell r="C768" t="str">
            <v>K</v>
          </cell>
          <cell r="D768" t="str">
            <v>name</v>
          </cell>
          <cell r="E768" t="str">
            <v>Cereals, other</v>
          </cell>
          <cell r="F768" t="str">
            <v>L1011zz</v>
          </cell>
          <cell r="G768">
            <v>7</v>
          </cell>
        </row>
        <row r="769">
          <cell r="A769" t="str">
            <v>K|Getreide, anderes</v>
          </cell>
          <cell r="B769" t="str">
            <v>Q1002z001</v>
          </cell>
          <cell r="C769" t="str">
            <v>K</v>
          </cell>
          <cell r="D769" t="str">
            <v>D</v>
          </cell>
          <cell r="E769" t="str">
            <v>Getreide, anderes</v>
          </cell>
          <cell r="F769" t="str">
            <v>L1011zz</v>
          </cell>
          <cell r="G769">
            <v>7</v>
          </cell>
        </row>
        <row r="770">
          <cell r="A770" t="str">
            <v>K|L1011zz</v>
          </cell>
          <cell r="B770" t="str">
            <v>Q1002z001</v>
          </cell>
          <cell r="C770" t="str">
            <v>K</v>
          </cell>
          <cell r="D770" t="str">
            <v>code</v>
          </cell>
          <cell r="E770" t="str">
            <v>L1011zz</v>
          </cell>
          <cell r="F770" t="str">
            <v>L1011zz</v>
          </cell>
          <cell r="G770">
            <v>7</v>
          </cell>
        </row>
        <row r="771">
          <cell r="A771" t="str">
            <v>K|Other cereals</v>
          </cell>
          <cell r="B771" t="str">
            <v>Q1002z001</v>
          </cell>
          <cell r="C771" t="str">
            <v>K</v>
          </cell>
          <cell r="D771" t="str">
            <v>E</v>
          </cell>
          <cell r="E771" t="str">
            <v>Other cereals</v>
          </cell>
          <cell r="F771" t="str">
            <v>L1011zz</v>
          </cell>
          <cell r="G771">
            <v>7</v>
          </cell>
        </row>
        <row r="772">
          <cell r="A772" t="str">
            <v>K|sonstiges Getreide</v>
          </cell>
          <cell r="B772" t="str">
            <v>Q1002z001</v>
          </cell>
          <cell r="C772" t="str">
            <v>K</v>
          </cell>
          <cell r="D772" t="str">
            <v>D</v>
          </cell>
          <cell r="E772" t="str">
            <v>sonstiges Getreide</v>
          </cell>
          <cell r="F772" t="str">
            <v>L1011zz</v>
          </cell>
          <cell r="G772">
            <v>7</v>
          </cell>
        </row>
        <row r="773">
          <cell r="A773" t="str">
            <v>K|Körnerleguminosen</v>
          </cell>
          <cell r="B773" t="str">
            <v>Q1002z001</v>
          </cell>
          <cell r="C773" t="str">
            <v>K</v>
          </cell>
          <cell r="D773" t="str">
            <v>D</v>
          </cell>
          <cell r="E773" t="str">
            <v>Körnerleguminosen</v>
          </cell>
          <cell r="F773" t="str">
            <v>L1012</v>
          </cell>
          <cell r="G773">
            <v>5</v>
          </cell>
        </row>
        <row r="774">
          <cell r="A774" t="str">
            <v>K|L1012</v>
          </cell>
          <cell r="B774" t="str">
            <v>Q1002z001</v>
          </cell>
          <cell r="C774" t="str">
            <v>K</v>
          </cell>
          <cell r="D774" t="str">
            <v>code</v>
          </cell>
          <cell r="E774" t="str">
            <v>L1012</v>
          </cell>
          <cell r="F774" t="str">
            <v>L1012</v>
          </cell>
          <cell r="G774">
            <v>5</v>
          </cell>
        </row>
        <row r="775">
          <cell r="A775" t="str">
            <v>K|Protein crops</v>
          </cell>
          <cell r="B775" t="str">
            <v>Q1002z001</v>
          </cell>
          <cell r="C775" t="str">
            <v>K</v>
          </cell>
          <cell r="D775" t="str">
            <v>name</v>
          </cell>
          <cell r="E775" t="str">
            <v>Protein crops</v>
          </cell>
          <cell r="F775" t="str">
            <v>L1012</v>
          </cell>
          <cell r="G775">
            <v>5</v>
          </cell>
        </row>
        <row r="776">
          <cell r="A776" t="str">
            <v>K|Proteinpflanzen</v>
          </cell>
          <cell r="B776" t="str">
            <v>Q1002z001</v>
          </cell>
          <cell r="C776" t="str">
            <v>K</v>
          </cell>
          <cell r="D776" t="str">
            <v>D</v>
          </cell>
          <cell r="E776" t="str">
            <v>Proteinpflanzen</v>
          </cell>
          <cell r="F776" t="str">
            <v>L1012</v>
          </cell>
          <cell r="G776">
            <v>5</v>
          </cell>
        </row>
        <row r="777">
          <cell r="A777" t="str">
            <v>K|Körnerleguminosen, ohne Details</v>
          </cell>
          <cell r="B777" t="str">
            <v>Q1003z001</v>
          </cell>
          <cell r="C777" t="str">
            <v>K</v>
          </cell>
          <cell r="D777" t="str">
            <v>D</v>
          </cell>
          <cell r="E777" t="str">
            <v>Körnerleguminosen, ohne Details</v>
          </cell>
          <cell r="F777" t="str">
            <v>L101200</v>
          </cell>
          <cell r="G777">
            <v>7</v>
          </cell>
        </row>
        <row r="778">
          <cell r="A778" t="str">
            <v>K|L101200</v>
          </cell>
          <cell r="B778" t="str">
            <v>Q1003z001</v>
          </cell>
          <cell r="C778" t="str">
            <v>K</v>
          </cell>
          <cell r="D778" t="str">
            <v>code</v>
          </cell>
          <cell r="E778" t="str">
            <v>L101200</v>
          </cell>
          <cell r="F778" t="str">
            <v>L101200</v>
          </cell>
          <cell r="G778">
            <v>7</v>
          </cell>
        </row>
        <row r="779">
          <cell r="A779" t="str">
            <v>K|Protein crops, no details</v>
          </cell>
          <cell r="B779" t="str">
            <v>Q1003</v>
          </cell>
          <cell r="C779" t="str">
            <v>K</v>
          </cell>
          <cell r="D779" t="str">
            <v>name</v>
          </cell>
          <cell r="E779" t="str">
            <v>Protein crops, no details</v>
          </cell>
          <cell r="F779" t="str">
            <v>L101200</v>
          </cell>
          <cell r="G779">
            <v>7</v>
          </cell>
        </row>
        <row r="780">
          <cell r="A780" t="str">
            <v>K|Chick peas</v>
          </cell>
          <cell r="B780" t="str">
            <v>Q1002z001</v>
          </cell>
          <cell r="C780" t="str">
            <v>K</v>
          </cell>
          <cell r="D780" t="str">
            <v>name</v>
          </cell>
          <cell r="E780" t="str">
            <v>Chick peas</v>
          </cell>
          <cell r="F780" t="str">
            <v>L101201</v>
          </cell>
          <cell r="G780">
            <v>7</v>
          </cell>
        </row>
        <row r="781">
          <cell r="A781" t="str">
            <v>K|Kichererbsen</v>
          </cell>
          <cell r="B781" t="str">
            <v>Q1002z001</v>
          </cell>
          <cell r="C781" t="str">
            <v>K</v>
          </cell>
          <cell r="D781" t="str">
            <v>D</v>
          </cell>
          <cell r="E781" t="str">
            <v>Kichererbsen</v>
          </cell>
          <cell r="F781" t="str">
            <v>L101201</v>
          </cell>
          <cell r="G781">
            <v>7</v>
          </cell>
        </row>
        <row r="782">
          <cell r="A782" t="str">
            <v>K|L101201</v>
          </cell>
          <cell r="B782" t="str">
            <v>Q1002z001</v>
          </cell>
          <cell r="C782" t="str">
            <v>K</v>
          </cell>
          <cell r="D782" t="str">
            <v>code</v>
          </cell>
          <cell r="E782" t="str">
            <v>L101201</v>
          </cell>
          <cell r="F782" t="str">
            <v>L101201</v>
          </cell>
          <cell r="G782">
            <v>7</v>
          </cell>
        </row>
        <row r="783">
          <cell r="A783" t="str">
            <v>K|Beans, dry</v>
          </cell>
          <cell r="B783" t="str">
            <v>Q1009</v>
          </cell>
          <cell r="C783" t="str">
            <v>K</v>
          </cell>
          <cell r="D783" t="str">
            <v>E</v>
          </cell>
          <cell r="E783" t="str">
            <v>Beans, dry</v>
          </cell>
          <cell r="F783" t="str">
            <v>L101202</v>
          </cell>
          <cell r="G783">
            <v>7</v>
          </cell>
        </row>
        <row r="784">
          <cell r="A784" t="str">
            <v>K|Beans, edible</v>
          </cell>
          <cell r="B784" t="str">
            <v>Q1003</v>
          </cell>
          <cell r="C784" t="str">
            <v>K</v>
          </cell>
          <cell r="D784" t="str">
            <v>name</v>
          </cell>
          <cell r="E784" t="str">
            <v>Beans, edible</v>
          </cell>
          <cell r="F784" t="str">
            <v>L101202</v>
          </cell>
          <cell r="G784">
            <v>7</v>
          </cell>
        </row>
        <row r="785">
          <cell r="A785" t="str">
            <v>K|Bohnen zum Verzehr</v>
          </cell>
          <cell r="B785" t="str">
            <v>Q1003z001</v>
          </cell>
          <cell r="C785" t="str">
            <v>K</v>
          </cell>
          <cell r="D785" t="str">
            <v>D</v>
          </cell>
          <cell r="E785" t="str">
            <v>Bohnen zum Verzehr</v>
          </cell>
          <cell r="F785" t="str">
            <v>L101202</v>
          </cell>
          <cell r="G785">
            <v>7</v>
          </cell>
        </row>
        <row r="786">
          <cell r="A786" t="str">
            <v>K|Edible beans</v>
          </cell>
          <cell r="B786" t="str">
            <v>Q1003z001</v>
          </cell>
          <cell r="C786" t="str">
            <v>K</v>
          </cell>
          <cell r="D786" t="str">
            <v>E</v>
          </cell>
          <cell r="E786" t="str">
            <v>Edible beans</v>
          </cell>
          <cell r="F786" t="str">
            <v>L101202</v>
          </cell>
          <cell r="G786">
            <v>7</v>
          </cell>
        </row>
        <row r="787">
          <cell r="A787" t="str">
            <v>K|L101202</v>
          </cell>
          <cell r="B787" t="str">
            <v>Q1003z001</v>
          </cell>
          <cell r="C787" t="str">
            <v>K</v>
          </cell>
          <cell r="D787" t="str">
            <v>code</v>
          </cell>
          <cell r="E787" t="str">
            <v>L101202</v>
          </cell>
          <cell r="F787" t="str">
            <v>L101202</v>
          </cell>
          <cell r="G787">
            <v>7</v>
          </cell>
        </row>
        <row r="788">
          <cell r="A788" t="str">
            <v>K|Edible peas</v>
          </cell>
          <cell r="B788" t="str">
            <v>Q1003z001</v>
          </cell>
          <cell r="C788" t="str">
            <v>K</v>
          </cell>
          <cell r="D788" t="str">
            <v>E</v>
          </cell>
          <cell r="E788" t="str">
            <v>Edible peas</v>
          </cell>
          <cell r="F788" t="str">
            <v>L101203</v>
          </cell>
          <cell r="G788">
            <v>7</v>
          </cell>
        </row>
        <row r="789">
          <cell r="A789" t="str">
            <v>K|Erbsen zum Verzehr</v>
          </cell>
          <cell r="B789" t="str">
            <v>Q1003z001</v>
          </cell>
          <cell r="C789" t="str">
            <v>K</v>
          </cell>
          <cell r="D789" t="str">
            <v>D</v>
          </cell>
          <cell r="E789" t="str">
            <v>Erbsen zum Verzehr</v>
          </cell>
          <cell r="F789" t="str">
            <v>L101203</v>
          </cell>
          <cell r="G789">
            <v>7</v>
          </cell>
        </row>
        <row r="790">
          <cell r="A790" t="str">
            <v>K|L101203</v>
          </cell>
          <cell r="B790" t="str">
            <v>Q1003z001</v>
          </cell>
          <cell r="C790" t="str">
            <v>K</v>
          </cell>
          <cell r="D790" t="str">
            <v>code</v>
          </cell>
          <cell r="E790" t="str">
            <v>L101203</v>
          </cell>
          <cell r="F790" t="str">
            <v>L101203</v>
          </cell>
          <cell r="G790">
            <v>7</v>
          </cell>
        </row>
        <row r="791">
          <cell r="A791" t="str">
            <v>K|Peas, edible</v>
          </cell>
          <cell r="B791" t="str">
            <v>Q1003</v>
          </cell>
          <cell r="C791" t="str">
            <v>K</v>
          </cell>
          <cell r="D791" t="str">
            <v>name</v>
          </cell>
          <cell r="E791" t="str">
            <v>Peas, edible</v>
          </cell>
          <cell r="F791" t="str">
            <v>L101203</v>
          </cell>
          <cell r="G791">
            <v>7</v>
          </cell>
        </row>
        <row r="792">
          <cell r="A792" t="str">
            <v>K|Ackerbohnen</v>
          </cell>
          <cell r="B792" t="str">
            <v>Q1002z001</v>
          </cell>
          <cell r="C792" t="str">
            <v>K</v>
          </cell>
          <cell r="D792" t="str">
            <v>D</v>
          </cell>
          <cell r="E792" t="str">
            <v>Ackerbohnen</v>
          </cell>
          <cell r="F792" t="str">
            <v>L101204</v>
          </cell>
          <cell r="G792">
            <v>7</v>
          </cell>
        </row>
        <row r="793">
          <cell r="A793" t="str">
            <v>K|Beans, field</v>
          </cell>
          <cell r="B793" t="str">
            <v>Q1002z001</v>
          </cell>
          <cell r="C793" t="str">
            <v>K</v>
          </cell>
          <cell r="D793" t="str">
            <v>name</v>
          </cell>
          <cell r="E793" t="str">
            <v>Beans, field</v>
          </cell>
          <cell r="F793" t="str">
            <v>L101204</v>
          </cell>
          <cell r="G793">
            <v>7</v>
          </cell>
        </row>
        <row r="794">
          <cell r="A794" t="str">
            <v>K|Field beans</v>
          </cell>
          <cell r="B794" t="str">
            <v>Q1002z001</v>
          </cell>
          <cell r="C794" t="str">
            <v>K</v>
          </cell>
          <cell r="D794" t="str">
            <v>E</v>
          </cell>
          <cell r="E794" t="str">
            <v>Field beans</v>
          </cell>
          <cell r="F794" t="str">
            <v>L101204</v>
          </cell>
          <cell r="G794">
            <v>7</v>
          </cell>
        </row>
        <row r="795">
          <cell r="A795" t="str">
            <v>K|L101204</v>
          </cell>
          <cell r="B795" t="str">
            <v>Q1002z001</v>
          </cell>
          <cell r="C795" t="str">
            <v>K</v>
          </cell>
          <cell r="D795" t="str">
            <v>code</v>
          </cell>
          <cell r="E795" t="str">
            <v>L101204</v>
          </cell>
          <cell r="F795" t="str">
            <v>L101204</v>
          </cell>
          <cell r="G795">
            <v>7</v>
          </cell>
        </row>
        <row r="796">
          <cell r="A796" t="str">
            <v>K|Field peas</v>
          </cell>
          <cell r="B796" t="str">
            <v>Q1002z001</v>
          </cell>
          <cell r="C796" t="str">
            <v>K</v>
          </cell>
          <cell r="D796" t="str">
            <v>E</v>
          </cell>
          <cell r="E796" t="str">
            <v>Field peas</v>
          </cell>
          <cell r="F796" t="str">
            <v>L101205</v>
          </cell>
          <cell r="G796">
            <v>7</v>
          </cell>
        </row>
        <row r="797">
          <cell r="A797" t="str">
            <v>K|Futtererbsen</v>
          </cell>
          <cell r="B797" t="str">
            <v>Q1002z001</v>
          </cell>
          <cell r="C797" t="str">
            <v>K</v>
          </cell>
          <cell r="D797" t="str">
            <v>D</v>
          </cell>
          <cell r="E797" t="str">
            <v>Futtererbsen</v>
          </cell>
          <cell r="F797" t="str">
            <v>L101205</v>
          </cell>
          <cell r="G797">
            <v>7</v>
          </cell>
        </row>
        <row r="798">
          <cell r="A798" t="str">
            <v>K|L101205</v>
          </cell>
          <cell r="B798" t="str">
            <v>Q1002z001</v>
          </cell>
          <cell r="C798" t="str">
            <v>K</v>
          </cell>
          <cell r="D798" t="str">
            <v>code</v>
          </cell>
          <cell r="E798" t="str">
            <v>L101205</v>
          </cell>
          <cell r="F798" t="str">
            <v>L101205</v>
          </cell>
          <cell r="G798">
            <v>7</v>
          </cell>
        </row>
        <row r="799">
          <cell r="A799" t="str">
            <v>K|Peas, field</v>
          </cell>
          <cell r="B799" t="str">
            <v>Q1002z001</v>
          </cell>
          <cell r="C799" t="str">
            <v>K</v>
          </cell>
          <cell r="D799" t="str">
            <v>name</v>
          </cell>
          <cell r="E799" t="str">
            <v>Peas, field</v>
          </cell>
          <cell r="F799" t="str">
            <v>L101205</v>
          </cell>
          <cell r="G799">
            <v>7</v>
          </cell>
        </row>
        <row r="800">
          <cell r="A800" t="str">
            <v>K|L101206</v>
          </cell>
          <cell r="B800" t="str">
            <v>Q1002z001</v>
          </cell>
          <cell r="C800" t="str">
            <v>K</v>
          </cell>
          <cell r="D800" t="str">
            <v>code</v>
          </cell>
          <cell r="E800" t="str">
            <v>L101206</v>
          </cell>
          <cell r="F800" t="str">
            <v>L101206</v>
          </cell>
          <cell r="G800">
            <v>7</v>
          </cell>
        </row>
        <row r="801">
          <cell r="A801" t="str">
            <v>K|Lentils</v>
          </cell>
          <cell r="B801" t="str">
            <v>Q1002z001</v>
          </cell>
          <cell r="C801" t="str">
            <v>K</v>
          </cell>
          <cell r="D801" t="str">
            <v>name</v>
          </cell>
          <cell r="E801" t="str">
            <v>Lentils</v>
          </cell>
          <cell r="F801" t="str">
            <v>L101206</v>
          </cell>
          <cell r="G801">
            <v>7</v>
          </cell>
        </row>
        <row r="802">
          <cell r="A802" t="str">
            <v>K|Linsen</v>
          </cell>
          <cell r="B802" t="str">
            <v>Q1002z001</v>
          </cell>
          <cell r="C802" t="str">
            <v>K</v>
          </cell>
          <cell r="D802" t="str">
            <v>D</v>
          </cell>
          <cell r="E802" t="str">
            <v>Linsen</v>
          </cell>
          <cell r="F802" t="str">
            <v>L101206</v>
          </cell>
          <cell r="G802">
            <v>7</v>
          </cell>
        </row>
        <row r="803">
          <cell r="A803" t="str">
            <v>K|L101207</v>
          </cell>
          <cell r="B803" t="str">
            <v>Q1002z001</v>
          </cell>
          <cell r="C803" t="str">
            <v>K</v>
          </cell>
          <cell r="D803" t="str">
            <v>code</v>
          </cell>
          <cell r="E803" t="str">
            <v>L101207</v>
          </cell>
          <cell r="F803" t="str">
            <v>L101207</v>
          </cell>
          <cell r="G803">
            <v>7</v>
          </cell>
        </row>
        <row r="804">
          <cell r="A804" t="str">
            <v>K|Lupine</v>
          </cell>
          <cell r="B804" t="str">
            <v>Q1002z001</v>
          </cell>
          <cell r="C804" t="str">
            <v>K</v>
          </cell>
          <cell r="D804" t="str">
            <v>name</v>
          </cell>
          <cell r="E804" t="str">
            <v>Lupine</v>
          </cell>
          <cell r="F804" t="str">
            <v>L101207</v>
          </cell>
          <cell r="G804">
            <v>7</v>
          </cell>
        </row>
        <row r="805">
          <cell r="A805" t="str">
            <v>K|Lupinen</v>
          </cell>
          <cell r="B805" t="str">
            <v>Q1002z001</v>
          </cell>
          <cell r="C805" t="str">
            <v>K</v>
          </cell>
          <cell r="D805" t="str">
            <v>D</v>
          </cell>
          <cell r="E805" t="str">
            <v>Lupinen</v>
          </cell>
          <cell r="F805" t="str">
            <v>L101207</v>
          </cell>
          <cell r="G805">
            <v>7</v>
          </cell>
        </row>
        <row r="806">
          <cell r="A806" t="str">
            <v>K|Lupins</v>
          </cell>
          <cell r="B806" t="str">
            <v>Q1009</v>
          </cell>
          <cell r="C806" t="str">
            <v>K</v>
          </cell>
          <cell r="D806" t="str">
            <v>E</v>
          </cell>
          <cell r="E806" t="str">
            <v>Lupins</v>
          </cell>
          <cell r="F806" t="str">
            <v>L101207</v>
          </cell>
          <cell r="G806">
            <v>7</v>
          </cell>
        </row>
        <row r="807">
          <cell r="A807" t="str">
            <v>K|L101208</v>
          </cell>
          <cell r="B807" t="str">
            <v>Q1002z001</v>
          </cell>
          <cell r="C807" t="str">
            <v>K</v>
          </cell>
          <cell r="D807" t="str">
            <v>code</v>
          </cell>
          <cell r="E807" t="str">
            <v>L101208</v>
          </cell>
          <cell r="F807" t="str">
            <v>L101208</v>
          </cell>
          <cell r="G807">
            <v>7</v>
          </cell>
        </row>
        <row r="808">
          <cell r="A808" t="str">
            <v>K|Lupine/lucerne/vetches</v>
          </cell>
          <cell r="B808" t="str">
            <v>Q1002z001</v>
          </cell>
          <cell r="C808" t="str">
            <v>K</v>
          </cell>
          <cell r="D808" t="str">
            <v>name</v>
          </cell>
          <cell r="E808" t="str">
            <v>Lupine/lucerne/vetches</v>
          </cell>
          <cell r="F808" t="str">
            <v>L101208</v>
          </cell>
          <cell r="G808">
            <v>7</v>
          </cell>
        </row>
        <row r="809">
          <cell r="A809" t="str">
            <v>K|Lupinen/Luzerne/Wicken</v>
          </cell>
          <cell r="B809" t="str">
            <v>Q1002z001</v>
          </cell>
          <cell r="C809" t="str">
            <v>K</v>
          </cell>
          <cell r="D809" t="str">
            <v>D</v>
          </cell>
          <cell r="E809" t="str">
            <v>Lupinen/Luzerne/Wicken</v>
          </cell>
          <cell r="F809" t="str">
            <v>L101208</v>
          </cell>
          <cell r="G809">
            <v>7</v>
          </cell>
        </row>
        <row r="810">
          <cell r="A810" t="str">
            <v>K|L101209</v>
          </cell>
          <cell r="B810" t="str">
            <v>Q1002z001</v>
          </cell>
          <cell r="C810" t="str">
            <v>K</v>
          </cell>
          <cell r="D810" t="str">
            <v>code</v>
          </cell>
          <cell r="E810" t="str">
            <v>L101209</v>
          </cell>
          <cell r="F810" t="str">
            <v>L101209</v>
          </cell>
          <cell r="G810">
            <v>7</v>
          </cell>
        </row>
        <row r="811">
          <cell r="A811" t="str">
            <v>K|Sojabohnen Tofu</v>
          </cell>
          <cell r="B811" t="str">
            <v>Q1002z001</v>
          </cell>
          <cell r="C811" t="str">
            <v>K</v>
          </cell>
          <cell r="D811" t="str">
            <v>D</v>
          </cell>
          <cell r="E811" t="str">
            <v>Sojabohnen Tofu</v>
          </cell>
          <cell r="F811" t="str">
            <v>L101209</v>
          </cell>
          <cell r="G811">
            <v>7</v>
          </cell>
        </row>
        <row r="812">
          <cell r="A812" t="str">
            <v>K|Soy</v>
          </cell>
          <cell r="B812" t="str">
            <v>Q1003z001</v>
          </cell>
          <cell r="C812" t="str">
            <v>K</v>
          </cell>
          <cell r="D812" t="str">
            <v>name</v>
          </cell>
          <cell r="E812" t="str">
            <v>Soy</v>
          </cell>
          <cell r="F812" t="str">
            <v>L101209</v>
          </cell>
          <cell r="G812">
            <v>7</v>
          </cell>
        </row>
        <row r="813">
          <cell r="A813" t="str">
            <v>K|Soy for tofu</v>
          </cell>
          <cell r="B813" t="str">
            <v>Q1002z001</v>
          </cell>
          <cell r="C813" t="str">
            <v>K</v>
          </cell>
          <cell r="D813" t="str">
            <v>E</v>
          </cell>
          <cell r="E813" t="str">
            <v>Soy for tofu</v>
          </cell>
          <cell r="F813" t="str">
            <v>L101209</v>
          </cell>
          <cell r="G813">
            <v>7</v>
          </cell>
        </row>
        <row r="814">
          <cell r="A814" t="str">
            <v>K|Soy, tofu</v>
          </cell>
          <cell r="B814" t="str">
            <v>Q1002z001</v>
          </cell>
          <cell r="C814" t="str">
            <v>K</v>
          </cell>
          <cell r="D814" t="str">
            <v>name</v>
          </cell>
          <cell r="E814" t="str">
            <v>Soy, tofu</v>
          </cell>
          <cell r="F814" t="str">
            <v>L101209</v>
          </cell>
          <cell r="G814">
            <v>7</v>
          </cell>
        </row>
        <row r="815">
          <cell r="A815" t="str">
            <v>K|Hülsenfrüchte, Delta</v>
          </cell>
          <cell r="B815" t="str">
            <v>Q1002z001</v>
          </cell>
          <cell r="C815" t="str">
            <v>K</v>
          </cell>
          <cell r="D815" t="str">
            <v>name</v>
          </cell>
          <cell r="E815" t="str">
            <v>Hülsenfrüchte, Delta</v>
          </cell>
          <cell r="F815" t="str">
            <v>L1012yy</v>
          </cell>
          <cell r="G815">
            <v>7</v>
          </cell>
        </row>
        <row r="816">
          <cell r="A816" t="str">
            <v>K|L100.49135</v>
          </cell>
          <cell r="B816" t="str">
            <v>Q1002z001</v>
          </cell>
          <cell r="C816" t="str">
            <v>K</v>
          </cell>
          <cell r="D816" t="str">
            <v>code</v>
          </cell>
          <cell r="E816" t="str">
            <v>L100.49135</v>
          </cell>
          <cell r="F816" t="str">
            <v>L1012yy</v>
          </cell>
          <cell r="G816">
            <v>7</v>
          </cell>
        </row>
        <row r="817">
          <cell r="A817" t="str">
            <v>K|Proteinpflanzen, Delta</v>
          </cell>
          <cell r="B817" t="str">
            <v>Q1002z001</v>
          </cell>
          <cell r="C817" t="str">
            <v>K</v>
          </cell>
          <cell r="D817" t="str">
            <v>name</v>
          </cell>
          <cell r="E817" t="str">
            <v>Proteinpflanzen, Delta</v>
          </cell>
          <cell r="F817" t="str">
            <v>L1012yy</v>
          </cell>
          <cell r="G817">
            <v>7</v>
          </cell>
        </row>
        <row r="818">
          <cell r="A818" t="str">
            <v>K|L1012zz</v>
          </cell>
          <cell r="B818" t="str">
            <v>Q1002z001</v>
          </cell>
          <cell r="C818" t="str">
            <v>K</v>
          </cell>
          <cell r="D818" t="str">
            <v>code</v>
          </cell>
          <cell r="E818" t="str">
            <v>L1012zz</v>
          </cell>
          <cell r="F818" t="str">
            <v>L1012zz</v>
          </cell>
          <cell r="G818">
            <v>7</v>
          </cell>
        </row>
        <row r="819">
          <cell r="A819" t="str">
            <v>K|Other protein crops</v>
          </cell>
          <cell r="B819" t="str">
            <v>Q1002z001</v>
          </cell>
          <cell r="C819" t="str">
            <v>K</v>
          </cell>
          <cell r="D819" t="str">
            <v>E</v>
          </cell>
          <cell r="E819" t="str">
            <v>Other protein crops</v>
          </cell>
          <cell r="F819" t="str">
            <v>L1012zz</v>
          </cell>
          <cell r="G819">
            <v>7</v>
          </cell>
        </row>
        <row r="820">
          <cell r="A820" t="str">
            <v>K|Protein crops, other</v>
          </cell>
          <cell r="B820" t="str">
            <v>Q1002z001</v>
          </cell>
          <cell r="C820" t="str">
            <v>K</v>
          </cell>
          <cell r="D820" t="str">
            <v>name</v>
          </cell>
          <cell r="E820" t="str">
            <v>Protein crops, other</v>
          </cell>
          <cell r="F820" t="str">
            <v>L1012zz</v>
          </cell>
          <cell r="G820">
            <v>7</v>
          </cell>
        </row>
        <row r="821">
          <cell r="A821" t="str">
            <v>K|Proteinpflanzen, andere</v>
          </cell>
          <cell r="B821" t="str">
            <v>Q1002z001</v>
          </cell>
          <cell r="C821" t="str">
            <v>K</v>
          </cell>
          <cell r="D821" t="str">
            <v>D</v>
          </cell>
          <cell r="E821" t="str">
            <v>Proteinpflanzen, andere</v>
          </cell>
          <cell r="F821" t="str">
            <v>L1012zz</v>
          </cell>
          <cell r="G821">
            <v>7</v>
          </cell>
        </row>
        <row r="822">
          <cell r="A822" t="str">
            <v>K|sonstige Proteinpflanzen</v>
          </cell>
          <cell r="B822" t="str">
            <v>Q1002z001</v>
          </cell>
          <cell r="C822" t="str">
            <v>K</v>
          </cell>
          <cell r="D822" t="str">
            <v>D</v>
          </cell>
          <cell r="E822" t="str">
            <v>sonstige Proteinpflanzen</v>
          </cell>
          <cell r="F822" t="str">
            <v>L1012zz</v>
          </cell>
          <cell r="G822">
            <v>7</v>
          </cell>
        </row>
        <row r="823">
          <cell r="A823" t="str">
            <v>K|Hackfrüchte</v>
          </cell>
          <cell r="B823" t="str">
            <v>Q1002z001</v>
          </cell>
          <cell r="C823" t="str">
            <v>K</v>
          </cell>
          <cell r="D823" t="str">
            <v>D</v>
          </cell>
          <cell r="E823" t="str">
            <v>Hackfrüchte</v>
          </cell>
          <cell r="F823" t="str">
            <v>L1013</v>
          </cell>
          <cell r="G823">
            <v>5</v>
          </cell>
        </row>
        <row r="824">
          <cell r="A824" t="str">
            <v>K|L1013</v>
          </cell>
          <cell r="B824" t="str">
            <v>Q1002z001</v>
          </cell>
          <cell r="C824" t="str">
            <v>K</v>
          </cell>
          <cell r="D824" t="str">
            <v>code</v>
          </cell>
          <cell r="E824" t="str">
            <v>L1013</v>
          </cell>
          <cell r="F824" t="str">
            <v>L1013</v>
          </cell>
          <cell r="G824">
            <v>5</v>
          </cell>
        </row>
        <row r="825">
          <cell r="A825" t="str">
            <v>K|Root crops</v>
          </cell>
          <cell r="B825" t="str">
            <v>Q1002z001</v>
          </cell>
          <cell r="C825" t="str">
            <v>K</v>
          </cell>
          <cell r="D825" t="str">
            <v>name</v>
          </cell>
          <cell r="E825" t="str">
            <v>Root crops</v>
          </cell>
          <cell r="F825" t="str">
            <v>L1013</v>
          </cell>
          <cell r="G825">
            <v>5</v>
          </cell>
        </row>
        <row r="826">
          <cell r="A826" t="str">
            <v>K|Hackfrüchte, keine Details</v>
          </cell>
          <cell r="B826" t="str">
            <v>Q1003z001</v>
          </cell>
          <cell r="C826" t="str">
            <v>K</v>
          </cell>
          <cell r="D826" t="str">
            <v>D</v>
          </cell>
          <cell r="E826" t="str">
            <v>Hackfrüchte, keine Details</v>
          </cell>
          <cell r="F826" t="str">
            <v>L101300</v>
          </cell>
          <cell r="G826">
            <v>7</v>
          </cell>
        </row>
        <row r="827">
          <cell r="A827" t="str">
            <v>K|L101300</v>
          </cell>
          <cell r="B827" t="str">
            <v>Q1003z001</v>
          </cell>
          <cell r="C827" t="str">
            <v>K</v>
          </cell>
          <cell r="D827" t="str">
            <v>code</v>
          </cell>
          <cell r="E827" t="str">
            <v>L101300</v>
          </cell>
          <cell r="F827" t="str">
            <v>L101300</v>
          </cell>
          <cell r="G827">
            <v>7</v>
          </cell>
        </row>
        <row r="828">
          <cell r="A828" t="str">
            <v>K|Root crops, no details</v>
          </cell>
          <cell r="B828" t="str">
            <v>Q1003</v>
          </cell>
          <cell r="C828" t="str">
            <v>K</v>
          </cell>
          <cell r="D828" t="str">
            <v>name</v>
          </cell>
          <cell r="E828" t="str">
            <v>Root crops, no details</v>
          </cell>
          <cell r="F828" t="str">
            <v>L101300</v>
          </cell>
          <cell r="G828">
            <v>7</v>
          </cell>
        </row>
        <row r="829">
          <cell r="A829" t="str">
            <v>K|Kartoffeln</v>
          </cell>
          <cell r="B829" t="str">
            <v>Q1002z001</v>
          </cell>
          <cell r="C829" t="str">
            <v>K</v>
          </cell>
          <cell r="D829" t="str">
            <v>D</v>
          </cell>
          <cell r="E829" t="str">
            <v>Kartoffeln</v>
          </cell>
          <cell r="F829" t="str">
            <v>L101301</v>
          </cell>
          <cell r="G829">
            <v>7</v>
          </cell>
        </row>
        <row r="830">
          <cell r="A830" t="str">
            <v>K|L101301</v>
          </cell>
          <cell r="B830" t="str">
            <v>Q1002z001</v>
          </cell>
          <cell r="C830" t="str">
            <v>K</v>
          </cell>
          <cell r="D830" t="str">
            <v>code</v>
          </cell>
          <cell r="E830" t="str">
            <v>L101301</v>
          </cell>
          <cell r="F830" t="str">
            <v>L101301</v>
          </cell>
          <cell r="G830">
            <v>7</v>
          </cell>
        </row>
        <row r="831">
          <cell r="A831" t="str">
            <v>K|Potatoes</v>
          </cell>
          <cell r="B831" t="str">
            <v>Q1002z001</v>
          </cell>
          <cell r="C831" t="str">
            <v>K</v>
          </cell>
          <cell r="D831" t="str">
            <v>name</v>
          </cell>
          <cell r="E831" t="str">
            <v>Potatoes</v>
          </cell>
          <cell r="F831" t="str">
            <v>L101301</v>
          </cell>
          <cell r="G831">
            <v>7</v>
          </cell>
        </row>
        <row r="832">
          <cell r="A832" t="str">
            <v>K|Kartoffeln, ohne Details</v>
          </cell>
          <cell r="B832" t="str">
            <v>Q1003z001</v>
          </cell>
          <cell r="C832" t="str">
            <v>K</v>
          </cell>
          <cell r="D832" t="str">
            <v>D</v>
          </cell>
          <cell r="E832" t="str">
            <v>Kartoffeln, ohne Details</v>
          </cell>
          <cell r="F832" t="str">
            <v>L1013010</v>
          </cell>
          <cell r="G832">
            <v>8</v>
          </cell>
        </row>
        <row r="833">
          <cell r="A833" t="str">
            <v>K|L1013010</v>
          </cell>
          <cell r="B833" t="str">
            <v>Q1003z001</v>
          </cell>
          <cell r="C833" t="str">
            <v>K</v>
          </cell>
          <cell r="D833" t="str">
            <v>code</v>
          </cell>
          <cell r="E833" t="str">
            <v>L1013010</v>
          </cell>
          <cell r="F833" t="str">
            <v>L1013010</v>
          </cell>
          <cell r="G833">
            <v>8</v>
          </cell>
        </row>
        <row r="834">
          <cell r="A834" t="str">
            <v>K|Potatoes, no details</v>
          </cell>
          <cell r="B834" t="str">
            <v>Q1003</v>
          </cell>
          <cell r="C834" t="str">
            <v>K</v>
          </cell>
          <cell r="D834" t="str">
            <v>name</v>
          </cell>
          <cell r="E834" t="str">
            <v>Potatoes, no details</v>
          </cell>
          <cell r="F834" t="str">
            <v>L1013010</v>
          </cell>
          <cell r="G834">
            <v>8</v>
          </cell>
        </row>
        <row r="835">
          <cell r="A835" t="str">
            <v>K|Frühkartoffeln</v>
          </cell>
          <cell r="B835" t="str">
            <v>Q1002z001</v>
          </cell>
          <cell r="C835" t="str">
            <v>K</v>
          </cell>
          <cell r="D835" t="str">
            <v>D</v>
          </cell>
          <cell r="E835" t="str">
            <v>Frühkartoffeln</v>
          </cell>
          <cell r="F835" t="str">
            <v>L1013011</v>
          </cell>
          <cell r="G835">
            <v>8</v>
          </cell>
        </row>
        <row r="836">
          <cell r="A836" t="str">
            <v>K|L1013011</v>
          </cell>
          <cell r="B836" t="str">
            <v>Q1002z001</v>
          </cell>
          <cell r="C836" t="str">
            <v>K</v>
          </cell>
          <cell r="D836" t="str">
            <v>code</v>
          </cell>
          <cell r="E836" t="str">
            <v>L1013011</v>
          </cell>
          <cell r="F836" t="str">
            <v>L1013011</v>
          </cell>
          <cell r="G836">
            <v>8</v>
          </cell>
        </row>
        <row r="837">
          <cell r="A837" t="str">
            <v>K|Potatoes, early</v>
          </cell>
          <cell r="B837" t="str">
            <v>Q1002z001</v>
          </cell>
          <cell r="C837" t="str">
            <v>K</v>
          </cell>
          <cell r="D837" t="str">
            <v>name</v>
          </cell>
          <cell r="E837" t="str">
            <v>Potatoes, early</v>
          </cell>
          <cell r="F837" t="str">
            <v>L1013011</v>
          </cell>
          <cell r="G837">
            <v>8</v>
          </cell>
        </row>
        <row r="838">
          <cell r="A838" t="str">
            <v>K|L1013012</v>
          </cell>
          <cell r="B838" t="str">
            <v>Q1002z001</v>
          </cell>
          <cell r="C838" t="str">
            <v>K</v>
          </cell>
          <cell r="D838" t="str">
            <v>code</v>
          </cell>
          <cell r="E838" t="str">
            <v>L1013012</v>
          </cell>
          <cell r="F838" t="str">
            <v>L1013012</v>
          </cell>
          <cell r="G838">
            <v>8</v>
          </cell>
        </row>
        <row r="839">
          <cell r="A839" t="str">
            <v>K|Potatoes, fresh (consumption)</v>
          </cell>
          <cell r="B839" t="str">
            <v>Q1002z001</v>
          </cell>
          <cell r="C839" t="str">
            <v>K</v>
          </cell>
          <cell r="D839" t="str">
            <v>E</v>
          </cell>
          <cell r="E839" t="str">
            <v>Potatoes, fresh (consumption)</v>
          </cell>
          <cell r="F839" t="str">
            <v>L1013012</v>
          </cell>
          <cell r="G839">
            <v>8</v>
          </cell>
        </row>
        <row r="840">
          <cell r="A840" t="str">
            <v>K|Potatoes, fresh, consumption</v>
          </cell>
          <cell r="B840" t="str">
            <v>Q1002z001</v>
          </cell>
          <cell r="C840" t="str">
            <v>K</v>
          </cell>
          <cell r="D840" t="str">
            <v>name</v>
          </cell>
          <cell r="E840" t="str">
            <v>Potatoes, fresh, consumption</v>
          </cell>
          <cell r="F840" t="str">
            <v>L1013012</v>
          </cell>
          <cell r="G840">
            <v>8</v>
          </cell>
        </row>
        <row r="841">
          <cell r="A841" t="str">
            <v>K|Speisekartoffeln [Konsum]</v>
          </cell>
          <cell r="B841" t="str">
            <v>Q1002z001</v>
          </cell>
          <cell r="C841" t="str">
            <v>K</v>
          </cell>
          <cell r="D841" t="str">
            <v>D</v>
          </cell>
          <cell r="E841" t="str">
            <v>Speisekartoffeln [Konsum]</v>
          </cell>
          <cell r="F841" t="str">
            <v>L1013012</v>
          </cell>
          <cell r="G841">
            <v>8</v>
          </cell>
        </row>
        <row r="842">
          <cell r="A842" t="str">
            <v>K|L1013013</v>
          </cell>
          <cell r="B842" t="str">
            <v>Q1002z001</v>
          </cell>
          <cell r="C842" t="str">
            <v>K</v>
          </cell>
          <cell r="D842" t="str">
            <v>code</v>
          </cell>
          <cell r="E842" t="str">
            <v>L1013013</v>
          </cell>
          <cell r="F842" t="str">
            <v>L1013013</v>
          </cell>
          <cell r="G842">
            <v>8</v>
          </cell>
        </row>
        <row r="843">
          <cell r="A843" t="str">
            <v>K|Potatoes, fresh (processing)</v>
          </cell>
          <cell r="B843" t="str">
            <v>Q1002z001</v>
          </cell>
          <cell r="C843" t="str">
            <v>K</v>
          </cell>
          <cell r="D843" t="str">
            <v>E</v>
          </cell>
          <cell r="E843" t="str">
            <v>Potatoes, fresh (processing)</v>
          </cell>
          <cell r="F843" t="str">
            <v>L1013013</v>
          </cell>
          <cell r="G843">
            <v>8</v>
          </cell>
        </row>
        <row r="844">
          <cell r="A844" t="str">
            <v>K|Potatoes, fresh, processing</v>
          </cell>
          <cell r="B844" t="str">
            <v>Q1002z001</v>
          </cell>
          <cell r="C844" t="str">
            <v>K</v>
          </cell>
          <cell r="D844" t="str">
            <v>name</v>
          </cell>
          <cell r="E844" t="str">
            <v>Potatoes, fresh, processing</v>
          </cell>
          <cell r="F844" t="str">
            <v>L1013013</v>
          </cell>
          <cell r="G844">
            <v>8</v>
          </cell>
        </row>
        <row r="845">
          <cell r="A845" t="str">
            <v>K|Speisekartoffeln [Verarbeitung]</v>
          </cell>
          <cell r="B845" t="str">
            <v>Q1002z001</v>
          </cell>
          <cell r="C845" t="str">
            <v>K</v>
          </cell>
          <cell r="D845" t="str">
            <v>D</v>
          </cell>
          <cell r="E845" t="str">
            <v>Speisekartoffeln [Verarbeitung]</v>
          </cell>
          <cell r="F845" t="str">
            <v>L1013013</v>
          </cell>
          <cell r="G845">
            <v>8</v>
          </cell>
        </row>
        <row r="846">
          <cell r="A846" t="str">
            <v>K|Industriekartoffeln</v>
          </cell>
          <cell r="B846" t="str">
            <v>Q1002z001</v>
          </cell>
          <cell r="C846" t="str">
            <v>K</v>
          </cell>
          <cell r="D846" t="str">
            <v>D</v>
          </cell>
          <cell r="E846" t="str">
            <v>Industriekartoffeln</v>
          </cell>
          <cell r="F846" t="str">
            <v>L1013014</v>
          </cell>
          <cell r="G846">
            <v>8</v>
          </cell>
        </row>
        <row r="847">
          <cell r="A847" t="str">
            <v>K|L1013014</v>
          </cell>
          <cell r="B847" t="str">
            <v>Q1002z001</v>
          </cell>
          <cell r="C847" t="str">
            <v>K</v>
          </cell>
          <cell r="D847" t="str">
            <v>code</v>
          </cell>
          <cell r="E847" t="str">
            <v>L1013014</v>
          </cell>
          <cell r="F847" t="str">
            <v>L1013014</v>
          </cell>
          <cell r="G847">
            <v>8</v>
          </cell>
        </row>
        <row r="848">
          <cell r="A848" t="str">
            <v>K|Potatoes, industrial</v>
          </cell>
          <cell r="B848" t="str">
            <v>Q1002z001</v>
          </cell>
          <cell r="C848" t="str">
            <v>K</v>
          </cell>
          <cell r="D848" t="str">
            <v>name</v>
          </cell>
          <cell r="E848" t="str">
            <v>Potatoes, industrial</v>
          </cell>
          <cell r="F848" t="str">
            <v>L1013014</v>
          </cell>
          <cell r="G848">
            <v>8</v>
          </cell>
        </row>
        <row r="849">
          <cell r="A849" t="str">
            <v>K|L1013015</v>
          </cell>
          <cell r="B849" t="str">
            <v>Q1002z001</v>
          </cell>
          <cell r="C849" t="str">
            <v>K</v>
          </cell>
          <cell r="D849" t="str">
            <v>code</v>
          </cell>
          <cell r="E849" t="str">
            <v>L1013015</v>
          </cell>
          <cell r="F849" t="str">
            <v>L1013015</v>
          </cell>
          <cell r="G849">
            <v>8</v>
          </cell>
        </row>
        <row r="850">
          <cell r="A850" t="str">
            <v>K|Potatoes, starch</v>
          </cell>
          <cell r="B850" t="str">
            <v>Q1002z001</v>
          </cell>
          <cell r="C850" t="str">
            <v>K</v>
          </cell>
          <cell r="D850" t="str">
            <v>name</v>
          </cell>
          <cell r="E850" t="str">
            <v>Potatoes, starch</v>
          </cell>
          <cell r="F850" t="str">
            <v>L1013015</v>
          </cell>
          <cell r="G850">
            <v>8</v>
          </cell>
        </row>
        <row r="851">
          <cell r="A851" t="str">
            <v>K|Stärkekartoffeln</v>
          </cell>
          <cell r="B851" t="str">
            <v>Q1002z001</v>
          </cell>
          <cell r="C851" t="str">
            <v>K</v>
          </cell>
          <cell r="D851" t="str">
            <v>D</v>
          </cell>
          <cell r="E851" t="str">
            <v>Stärkekartoffeln</v>
          </cell>
          <cell r="F851" t="str">
            <v>L1013015</v>
          </cell>
          <cell r="G851">
            <v>8</v>
          </cell>
        </row>
        <row r="852">
          <cell r="A852" t="str">
            <v>K|L1013016</v>
          </cell>
          <cell r="B852" t="str">
            <v>Q1002z001</v>
          </cell>
          <cell r="C852" t="str">
            <v>K</v>
          </cell>
          <cell r="D852" t="str">
            <v>code</v>
          </cell>
          <cell r="E852" t="str">
            <v>L1013016</v>
          </cell>
          <cell r="F852" t="str">
            <v>L1013016</v>
          </cell>
          <cell r="G852">
            <v>8</v>
          </cell>
        </row>
        <row r="853">
          <cell r="A853" t="str">
            <v>K|Pflanzkartoffeln</v>
          </cell>
          <cell r="B853" t="str">
            <v>Q1002z001</v>
          </cell>
          <cell r="C853" t="str">
            <v>K</v>
          </cell>
          <cell r="D853" t="str">
            <v>D</v>
          </cell>
          <cell r="E853" t="str">
            <v>Pflanzkartoffeln</v>
          </cell>
          <cell r="F853" t="str">
            <v>L1013016</v>
          </cell>
          <cell r="G853">
            <v>8</v>
          </cell>
        </row>
        <row r="854">
          <cell r="A854" t="str">
            <v>K|Potatoes, seed</v>
          </cell>
          <cell r="B854" t="str">
            <v>Q1002z001</v>
          </cell>
          <cell r="C854" t="str">
            <v>K</v>
          </cell>
          <cell r="D854" t="str">
            <v>name</v>
          </cell>
          <cell r="E854" t="str">
            <v>Potatoes, seed</v>
          </cell>
          <cell r="F854" t="str">
            <v>L1013016</v>
          </cell>
          <cell r="G854">
            <v>8</v>
          </cell>
        </row>
        <row r="855">
          <cell r="A855" t="str">
            <v>K|Seed potatoes</v>
          </cell>
          <cell r="B855" t="str">
            <v>Q1002z001</v>
          </cell>
          <cell r="C855" t="str">
            <v>K</v>
          </cell>
          <cell r="D855" t="str">
            <v>E</v>
          </cell>
          <cell r="E855" t="str">
            <v>Seed potatoes</v>
          </cell>
          <cell r="F855" t="str">
            <v>L1013016</v>
          </cell>
          <cell r="G855">
            <v>8</v>
          </cell>
        </row>
        <row r="856">
          <cell r="A856" t="str">
            <v>K|Kartoffeln, Delta</v>
          </cell>
          <cell r="B856" t="str">
            <v>Q1002z001</v>
          </cell>
          <cell r="C856" t="str">
            <v>K</v>
          </cell>
          <cell r="D856" t="str">
            <v>name</v>
          </cell>
          <cell r="E856" t="str">
            <v>Kartoffeln, Delta</v>
          </cell>
          <cell r="F856" t="str">
            <v>L101301y</v>
          </cell>
          <cell r="G856">
            <v>8</v>
          </cell>
        </row>
        <row r="857">
          <cell r="A857" t="str">
            <v>K|Kartoffeln, andere</v>
          </cell>
          <cell r="B857" t="str">
            <v>Q1002z001</v>
          </cell>
          <cell r="C857" t="str">
            <v>K</v>
          </cell>
          <cell r="D857" t="str">
            <v>D</v>
          </cell>
          <cell r="E857" t="str">
            <v>Kartoffeln, andere</v>
          </cell>
          <cell r="F857" t="str">
            <v>L101301z</v>
          </cell>
          <cell r="G857">
            <v>8</v>
          </cell>
        </row>
        <row r="858">
          <cell r="A858" t="str">
            <v>K|L101301z</v>
          </cell>
          <cell r="B858" t="str">
            <v>Q1002z001</v>
          </cell>
          <cell r="C858" t="str">
            <v>K</v>
          </cell>
          <cell r="D858" t="str">
            <v>code</v>
          </cell>
          <cell r="E858" t="str">
            <v>L101301z</v>
          </cell>
          <cell r="F858" t="str">
            <v>L101301z</v>
          </cell>
          <cell r="G858">
            <v>8</v>
          </cell>
        </row>
        <row r="859">
          <cell r="A859" t="str">
            <v>K|Other potatoes</v>
          </cell>
          <cell r="B859" t="str">
            <v>Q1002z001</v>
          </cell>
          <cell r="C859" t="str">
            <v>K</v>
          </cell>
          <cell r="D859" t="str">
            <v>E</v>
          </cell>
          <cell r="E859" t="str">
            <v>Other potatoes</v>
          </cell>
          <cell r="F859" t="str">
            <v>L101301z</v>
          </cell>
          <cell r="G859">
            <v>8</v>
          </cell>
        </row>
        <row r="860">
          <cell r="A860" t="str">
            <v>K|Potatoes, other</v>
          </cell>
          <cell r="B860" t="str">
            <v>Q1002z001</v>
          </cell>
          <cell r="C860" t="str">
            <v>K</v>
          </cell>
          <cell r="D860" t="str">
            <v>name</v>
          </cell>
          <cell r="E860" t="str">
            <v>Potatoes, other</v>
          </cell>
          <cell r="F860" t="str">
            <v>L101301z</v>
          </cell>
          <cell r="G860">
            <v>8</v>
          </cell>
        </row>
        <row r="861">
          <cell r="A861" t="str">
            <v>K|sonstige Kartoffeln</v>
          </cell>
          <cell r="B861" t="str">
            <v>Q1002z001</v>
          </cell>
          <cell r="C861" t="str">
            <v>K</v>
          </cell>
          <cell r="D861" t="str">
            <v>D</v>
          </cell>
          <cell r="E861" t="str">
            <v>sonstige Kartoffeln</v>
          </cell>
          <cell r="F861" t="str">
            <v>L101301z</v>
          </cell>
          <cell r="G861">
            <v>8</v>
          </cell>
        </row>
        <row r="862">
          <cell r="A862" t="str">
            <v>K|L101302</v>
          </cell>
          <cell r="B862" t="str">
            <v>Q1002z001</v>
          </cell>
          <cell r="C862" t="str">
            <v>K</v>
          </cell>
          <cell r="D862" t="str">
            <v>code</v>
          </cell>
          <cell r="E862" t="str">
            <v>L101302</v>
          </cell>
          <cell r="F862" t="str">
            <v>L101302</v>
          </cell>
          <cell r="G862">
            <v>7</v>
          </cell>
        </row>
        <row r="863">
          <cell r="A863" t="str">
            <v>K|Sugar beet</v>
          </cell>
          <cell r="B863" t="str">
            <v>Q1002z001</v>
          </cell>
          <cell r="C863" t="str">
            <v>K</v>
          </cell>
          <cell r="D863" t="str">
            <v>name</v>
          </cell>
          <cell r="E863" t="str">
            <v>Sugar beet</v>
          </cell>
          <cell r="F863" t="str">
            <v>L101302</v>
          </cell>
          <cell r="G863">
            <v>7</v>
          </cell>
        </row>
        <row r="864">
          <cell r="A864" t="str">
            <v>K|Zuckerrüben</v>
          </cell>
          <cell r="B864" t="str">
            <v>Q1002z001</v>
          </cell>
          <cell r="C864" t="str">
            <v>K</v>
          </cell>
          <cell r="D864" t="str">
            <v>D</v>
          </cell>
          <cell r="E864" t="str">
            <v>Zuckerrüben</v>
          </cell>
          <cell r="F864" t="str">
            <v>L101302</v>
          </cell>
          <cell r="G864">
            <v>7</v>
          </cell>
        </row>
        <row r="865">
          <cell r="A865" t="str">
            <v>K|Fodder beet</v>
          </cell>
          <cell r="B865" t="str">
            <v>Q1002z001</v>
          </cell>
          <cell r="C865" t="str">
            <v>K</v>
          </cell>
          <cell r="D865" t="str">
            <v>name</v>
          </cell>
          <cell r="E865" t="str">
            <v>Fodder beet</v>
          </cell>
          <cell r="F865" t="str">
            <v>L101391</v>
          </cell>
          <cell r="G865">
            <v>7</v>
          </cell>
        </row>
        <row r="866">
          <cell r="A866" t="str">
            <v>K|Fodder roots</v>
          </cell>
          <cell r="B866" t="str">
            <v>Q1003z001</v>
          </cell>
          <cell r="C866" t="str">
            <v>K</v>
          </cell>
          <cell r="D866" t="str">
            <v>name</v>
          </cell>
          <cell r="E866" t="str">
            <v>Fodder roots</v>
          </cell>
          <cell r="F866" t="str">
            <v>L101391</v>
          </cell>
          <cell r="G866">
            <v>7</v>
          </cell>
        </row>
        <row r="867">
          <cell r="A867" t="str">
            <v>K|Futterrüben</v>
          </cell>
          <cell r="B867" t="str">
            <v>Q1002z001</v>
          </cell>
          <cell r="C867" t="str">
            <v>K</v>
          </cell>
          <cell r="D867" t="str">
            <v>D</v>
          </cell>
          <cell r="E867" t="str">
            <v>Futterrüben</v>
          </cell>
          <cell r="F867" t="str">
            <v>L101391</v>
          </cell>
          <cell r="G867">
            <v>7</v>
          </cell>
        </row>
        <row r="868">
          <cell r="A868" t="str">
            <v>K|L101391</v>
          </cell>
          <cell r="B868" t="str">
            <v>Q1002z001</v>
          </cell>
          <cell r="C868" t="str">
            <v>K</v>
          </cell>
          <cell r="D868" t="str">
            <v>code</v>
          </cell>
          <cell r="E868" t="str">
            <v>L101391</v>
          </cell>
          <cell r="F868" t="str">
            <v>L101391</v>
          </cell>
          <cell r="G868">
            <v>7</v>
          </cell>
        </row>
        <row r="869">
          <cell r="A869" t="str">
            <v>K|Futterhackfrüchte, andere</v>
          </cell>
          <cell r="B869" t="str">
            <v>Q1002z001</v>
          </cell>
          <cell r="C869" t="str">
            <v>K</v>
          </cell>
          <cell r="D869" t="str">
            <v>D</v>
          </cell>
          <cell r="E869" t="str">
            <v>Futterhackfrüchte, andere</v>
          </cell>
          <cell r="F869" t="str">
            <v>L101392</v>
          </cell>
          <cell r="G869">
            <v>7</v>
          </cell>
        </row>
        <row r="870">
          <cell r="A870" t="str">
            <v>K|L101392</v>
          </cell>
          <cell r="B870" t="str">
            <v>Q1002z001</v>
          </cell>
          <cell r="C870" t="str">
            <v>K</v>
          </cell>
          <cell r="D870" t="str">
            <v>code</v>
          </cell>
          <cell r="E870" t="str">
            <v>L101392</v>
          </cell>
          <cell r="F870" t="str">
            <v>L101392</v>
          </cell>
          <cell r="G870">
            <v>7</v>
          </cell>
        </row>
        <row r="871">
          <cell r="A871" t="str">
            <v>K|Other fodder roots</v>
          </cell>
          <cell r="B871" t="str">
            <v>Q1002z001</v>
          </cell>
          <cell r="C871" t="str">
            <v>K</v>
          </cell>
          <cell r="D871" t="str">
            <v>name</v>
          </cell>
          <cell r="E871" t="str">
            <v>Other fodder roots</v>
          </cell>
          <cell r="F871" t="str">
            <v>L101392</v>
          </cell>
          <cell r="G871">
            <v>7</v>
          </cell>
        </row>
        <row r="872">
          <cell r="A872" t="str">
            <v>K|sonstige Futterhackfrüchte</v>
          </cell>
          <cell r="B872" t="str">
            <v>Q1002z001</v>
          </cell>
          <cell r="C872" t="str">
            <v>K</v>
          </cell>
          <cell r="D872" t="str">
            <v>D</v>
          </cell>
          <cell r="E872" t="str">
            <v>sonstige Futterhackfrüchte</v>
          </cell>
          <cell r="F872" t="str">
            <v>L101392</v>
          </cell>
          <cell r="G872">
            <v>7</v>
          </cell>
        </row>
        <row r="873">
          <cell r="A873" t="str">
            <v>K|L101393</v>
          </cell>
          <cell r="B873" t="str">
            <v>Q1002z001</v>
          </cell>
          <cell r="C873" t="str">
            <v>K</v>
          </cell>
          <cell r="D873" t="str">
            <v>code</v>
          </cell>
          <cell r="E873" t="str">
            <v>L101393</v>
          </cell>
          <cell r="F873" t="str">
            <v>L101393</v>
          </cell>
          <cell r="G873">
            <v>7</v>
          </cell>
        </row>
        <row r="874">
          <cell r="A874" t="str">
            <v>K|Maniok/Casava/Yuca</v>
          </cell>
          <cell r="B874" t="str">
            <v>Q1002z001</v>
          </cell>
          <cell r="C874" t="str">
            <v>K</v>
          </cell>
          <cell r="D874" t="str">
            <v>D</v>
          </cell>
          <cell r="E874" t="str">
            <v>Maniok/Casava/Yuca</v>
          </cell>
          <cell r="F874" t="str">
            <v>L101393</v>
          </cell>
          <cell r="G874">
            <v>7</v>
          </cell>
        </row>
        <row r="875">
          <cell r="A875" t="str">
            <v>K|Maniok/cassava/yuca</v>
          </cell>
          <cell r="B875" t="str">
            <v>Q1002z001</v>
          </cell>
          <cell r="C875" t="str">
            <v>K</v>
          </cell>
          <cell r="D875" t="str">
            <v>name</v>
          </cell>
          <cell r="E875" t="str">
            <v>Maniok/cassava/yuca</v>
          </cell>
          <cell r="F875" t="str">
            <v>L101393</v>
          </cell>
          <cell r="G875">
            <v>7</v>
          </cell>
        </row>
        <row r="876">
          <cell r="A876" t="str">
            <v>K|L101394</v>
          </cell>
          <cell r="B876" t="str">
            <v>Q1002z001</v>
          </cell>
          <cell r="C876" t="str">
            <v>K</v>
          </cell>
          <cell r="D876" t="str">
            <v>code</v>
          </cell>
          <cell r="E876" t="str">
            <v>L101394</v>
          </cell>
          <cell r="F876" t="str">
            <v>L101394</v>
          </cell>
          <cell r="G876">
            <v>7</v>
          </cell>
        </row>
        <row r="877">
          <cell r="A877" t="str">
            <v>K|Süßkartoffeln</v>
          </cell>
          <cell r="B877" t="str">
            <v>Q1002z001</v>
          </cell>
          <cell r="C877" t="str">
            <v>K</v>
          </cell>
          <cell r="D877" t="str">
            <v>D</v>
          </cell>
          <cell r="E877" t="str">
            <v>Süßkartoffeln</v>
          </cell>
          <cell r="F877" t="str">
            <v>L101394</v>
          </cell>
          <cell r="G877">
            <v>7</v>
          </cell>
        </row>
        <row r="878">
          <cell r="A878" t="str">
            <v>K|Sweet potatoes</v>
          </cell>
          <cell r="B878" t="str">
            <v>Q1002z001</v>
          </cell>
          <cell r="C878" t="str">
            <v>K</v>
          </cell>
          <cell r="D878" t="str">
            <v>name</v>
          </cell>
          <cell r="E878" t="str">
            <v>Sweet potatoes</v>
          </cell>
          <cell r="F878" t="str">
            <v>L101394</v>
          </cell>
          <cell r="G878">
            <v>7</v>
          </cell>
        </row>
        <row r="879">
          <cell r="A879" t="str">
            <v>K|Erdmandeln</v>
          </cell>
          <cell r="B879" t="str">
            <v>Q1002z001</v>
          </cell>
          <cell r="C879" t="str">
            <v>K</v>
          </cell>
          <cell r="D879" t="str">
            <v>D</v>
          </cell>
          <cell r="E879" t="str">
            <v>Erdmandeln</v>
          </cell>
          <cell r="F879" t="str">
            <v>L101395</v>
          </cell>
          <cell r="G879">
            <v>7</v>
          </cell>
        </row>
        <row r="880">
          <cell r="A880" t="str">
            <v>K|L101395</v>
          </cell>
          <cell r="B880" t="str">
            <v>Q1002z001</v>
          </cell>
          <cell r="C880" t="str">
            <v>K</v>
          </cell>
          <cell r="D880" t="str">
            <v>code</v>
          </cell>
          <cell r="E880" t="str">
            <v>L101395</v>
          </cell>
          <cell r="F880" t="str">
            <v>L101395</v>
          </cell>
          <cell r="G880">
            <v>7</v>
          </cell>
        </row>
        <row r="881">
          <cell r="A881" t="str">
            <v>K|Tiger nuts</v>
          </cell>
          <cell r="B881" t="str">
            <v>Q1002z001</v>
          </cell>
          <cell r="C881" t="str">
            <v>K</v>
          </cell>
          <cell r="D881" t="str">
            <v>name</v>
          </cell>
          <cell r="E881" t="str">
            <v>Tiger nuts</v>
          </cell>
          <cell r="F881" t="str">
            <v>L101395</v>
          </cell>
          <cell r="G881">
            <v>7</v>
          </cell>
        </row>
        <row r="882">
          <cell r="A882" t="str">
            <v>K|L101396</v>
          </cell>
          <cell r="B882" t="str">
            <v>Q1002z001</v>
          </cell>
          <cell r="C882" t="str">
            <v>K</v>
          </cell>
          <cell r="D882" t="str">
            <v>code</v>
          </cell>
          <cell r="E882" t="str">
            <v>L101396</v>
          </cell>
          <cell r="F882" t="str">
            <v>L101396</v>
          </cell>
          <cell r="G882">
            <v>7</v>
          </cell>
        </row>
        <row r="883">
          <cell r="A883" t="str">
            <v>K|Yams</v>
          </cell>
          <cell r="B883" t="str">
            <v>Q1002z001</v>
          </cell>
          <cell r="C883" t="str">
            <v>K</v>
          </cell>
          <cell r="D883" t="str">
            <v>name</v>
          </cell>
          <cell r="E883" t="str">
            <v>Yams</v>
          </cell>
          <cell r="F883" t="str">
            <v>L101396</v>
          </cell>
          <cell r="G883">
            <v>7</v>
          </cell>
        </row>
        <row r="884">
          <cell r="A884" t="str">
            <v>K|Hackfrüchte, Delta</v>
          </cell>
          <cell r="B884" t="str">
            <v>Q1002z001</v>
          </cell>
          <cell r="C884" t="str">
            <v>K</v>
          </cell>
          <cell r="D884" t="str">
            <v>name</v>
          </cell>
          <cell r="E884" t="str">
            <v>Hackfrüchte, Delta</v>
          </cell>
          <cell r="F884" t="str">
            <v>L1013yy</v>
          </cell>
          <cell r="G884">
            <v>7</v>
          </cell>
        </row>
        <row r="885">
          <cell r="A885" t="str">
            <v>K|Hackfrüchte, andere</v>
          </cell>
          <cell r="B885" t="str">
            <v>Q1002z001</v>
          </cell>
          <cell r="C885" t="str">
            <v>K</v>
          </cell>
          <cell r="D885" t="str">
            <v>D</v>
          </cell>
          <cell r="E885" t="str">
            <v>Hackfrüchte, andere</v>
          </cell>
          <cell r="F885" t="str">
            <v>L1013zz</v>
          </cell>
          <cell r="G885">
            <v>7</v>
          </cell>
        </row>
        <row r="886">
          <cell r="A886" t="str">
            <v>K|L1013zz</v>
          </cell>
          <cell r="B886" t="str">
            <v>Q1002z001</v>
          </cell>
          <cell r="C886" t="str">
            <v>K</v>
          </cell>
          <cell r="D886" t="str">
            <v>code</v>
          </cell>
          <cell r="E886" t="str">
            <v>L1013zz</v>
          </cell>
          <cell r="F886" t="str">
            <v>L1013zz</v>
          </cell>
          <cell r="G886">
            <v>7</v>
          </cell>
        </row>
        <row r="887">
          <cell r="A887" t="str">
            <v>K|Other root crops</v>
          </cell>
          <cell r="B887" t="str">
            <v>Q1002z001</v>
          </cell>
          <cell r="C887" t="str">
            <v>K</v>
          </cell>
          <cell r="D887" t="str">
            <v>E</v>
          </cell>
          <cell r="E887" t="str">
            <v>Other root crops</v>
          </cell>
          <cell r="F887" t="str">
            <v>L1013zz</v>
          </cell>
          <cell r="G887">
            <v>7</v>
          </cell>
        </row>
        <row r="888">
          <cell r="A888" t="str">
            <v>K|Root crops, other</v>
          </cell>
          <cell r="B888" t="str">
            <v>Q1002z001</v>
          </cell>
          <cell r="C888" t="str">
            <v>K</v>
          </cell>
          <cell r="D888" t="str">
            <v>name</v>
          </cell>
          <cell r="E888" t="str">
            <v>Root crops, other</v>
          </cell>
          <cell r="F888" t="str">
            <v>L1013zz</v>
          </cell>
          <cell r="G888">
            <v>7</v>
          </cell>
        </row>
        <row r="889">
          <cell r="A889" t="str">
            <v>K|Sonstige Hackfrüchte</v>
          </cell>
          <cell r="B889" t="str">
            <v>Q1002z001</v>
          </cell>
          <cell r="C889" t="str">
            <v>K</v>
          </cell>
          <cell r="D889" t="str">
            <v>D</v>
          </cell>
          <cell r="E889" t="str">
            <v>Sonstige Hackfrüchte</v>
          </cell>
          <cell r="F889" t="str">
            <v>L1013zz</v>
          </cell>
          <cell r="G889">
            <v>7</v>
          </cell>
        </row>
        <row r="890">
          <cell r="A890" t="str">
            <v>K|Handelsgewächse</v>
          </cell>
          <cell r="B890" t="str">
            <v>Q1002z001</v>
          </cell>
          <cell r="C890" t="str">
            <v>K</v>
          </cell>
          <cell r="D890" t="str">
            <v>D</v>
          </cell>
          <cell r="E890" t="str">
            <v>Handelsgewächse</v>
          </cell>
          <cell r="F890" t="str">
            <v>L1014</v>
          </cell>
          <cell r="G890">
            <v>5</v>
          </cell>
        </row>
        <row r="891">
          <cell r="A891" t="str">
            <v>K|Industrial crops</v>
          </cell>
          <cell r="B891" t="str">
            <v>Q1002z001</v>
          </cell>
          <cell r="C891" t="str">
            <v>K</v>
          </cell>
          <cell r="D891" t="str">
            <v>name</v>
          </cell>
          <cell r="E891" t="str">
            <v>Industrial crops</v>
          </cell>
          <cell r="F891" t="str">
            <v>L1014</v>
          </cell>
          <cell r="G891">
            <v>5</v>
          </cell>
        </row>
        <row r="892">
          <cell r="A892" t="str">
            <v>K|L1014</v>
          </cell>
          <cell r="B892" t="str">
            <v>Q1002z001</v>
          </cell>
          <cell r="C892" t="str">
            <v>K</v>
          </cell>
          <cell r="D892" t="str">
            <v>code</v>
          </cell>
          <cell r="E892" t="str">
            <v>L1014</v>
          </cell>
          <cell r="F892" t="str">
            <v>L1014</v>
          </cell>
          <cell r="G892">
            <v>5</v>
          </cell>
        </row>
        <row r="893">
          <cell r="A893" t="str">
            <v>K|Handelsgewächse, ohne Details</v>
          </cell>
          <cell r="B893" t="str">
            <v>Q1003z001</v>
          </cell>
          <cell r="C893" t="str">
            <v>K</v>
          </cell>
          <cell r="D893" t="str">
            <v>D</v>
          </cell>
          <cell r="E893" t="str">
            <v>Handelsgewächse, ohne Details</v>
          </cell>
          <cell r="F893" t="str">
            <v>L101400</v>
          </cell>
          <cell r="G893">
            <v>7</v>
          </cell>
        </row>
        <row r="894">
          <cell r="A894" t="str">
            <v>K|Industrial crops, no details</v>
          </cell>
          <cell r="B894" t="str">
            <v>Q1003</v>
          </cell>
          <cell r="C894" t="str">
            <v>K</v>
          </cell>
          <cell r="D894" t="str">
            <v>name</v>
          </cell>
          <cell r="E894" t="str">
            <v>Industrial crops, no details</v>
          </cell>
          <cell r="F894" t="str">
            <v>L101400</v>
          </cell>
          <cell r="G894">
            <v>7</v>
          </cell>
        </row>
        <row r="895">
          <cell r="A895" t="str">
            <v>K|L101400</v>
          </cell>
          <cell r="B895" t="str">
            <v>Q1003z001</v>
          </cell>
          <cell r="C895" t="str">
            <v>K</v>
          </cell>
          <cell r="D895" t="str">
            <v>code</v>
          </cell>
          <cell r="E895" t="str">
            <v>L101400</v>
          </cell>
          <cell r="F895" t="str">
            <v>L101400</v>
          </cell>
          <cell r="G895">
            <v>7</v>
          </cell>
        </row>
        <row r="896">
          <cell r="A896" t="str">
            <v>K|Handelsgewächse, Delta</v>
          </cell>
          <cell r="B896" t="str">
            <v>Q1002z001</v>
          </cell>
          <cell r="C896" t="str">
            <v>K</v>
          </cell>
          <cell r="D896" t="str">
            <v>name</v>
          </cell>
          <cell r="E896" t="str">
            <v>Handelsgewächse, Delta</v>
          </cell>
          <cell r="F896" t="str">
            <v>L1014yy</v>
          </cell>
          <cell r="G896">
            <v>7</v>
          </cell>
        </row>
        <row r="897">
          <cell r="A897" t="str">
            <v>K|Handelsgewächse, andere</v>
          </cell>
          <cell r="B897" t="str">
            <v>Q1002z001</v>
          </cell>
          <cell r="C897" t="str">
            <v>K</v>
          </cell>
          <cell r="D897" t="str">
            <v>D</v>
          </cell>
          <cell r="E897" t="str">
            <v>Handelsgewächse, andere</v>
          </cell>
          <cell r="F897" t="str">
            <v>L1014zz</v>
          </cell>
          <cell r="G897">
            <v>7</v>
          </cell>
        </row>
        <row r="898">
          <cell r="A898" t="str">
            <v>K|Industrial crops, other</v>
          </cell>
          <cell r="B898" t="str">
            <v>Q1002z001</v>
          </cell>
          <cell r="C898" t="str">
            <v>K</v>
          </cell>
          <cell r="D898" t="str">
            <v>name</v>
          </cell>
          <cell r="E898" t="str">
            <v>Industrial crops, other</v>
          </cell>
          <cell r="F898" t="str">
            <v>L1014zz</v>
          </cell>
          <cell r="G898">
            <v>7</v>
          </cell>
        </row>
        <row r="899">
          <cell r="A899" t="str">
            <v>K|L1014zz</v>
          </cell>
          <cell r="B899" t="str">
            <v>Q1002z001</v>
          </cell>
          <cell r="C899" t="str">
            <v>K</v>
          </cell>
          <cell r="D899" t="str">
            <v>code</v>
          </cell>
          <cell r="E899" t="str">
            <v>L1014zz</v>
          </cell>
          <cell r="F899" t="str">
            <v>L1014zz</v>
          </cell>
          <cell r="G899">
            <v>7</v>
          </cell>
        </row>
        <row r="900">
          <cell r="A900" t="str">
            <v>K|Other industrial crops</v>
          </cell>
          <cell r="B900" t="str">
            <v>Q1002z001</v>
          </cell>
          <cell r="C900" t="str">
            <v>K</v>
          </cell>
          <cell r="D900" t="str">
            <v>E</v>
          </cell>
          <cell r="E900" t="str">
            <v>Other industrial crops</v>
          </cell>
          <cell r="F900" t="str">
            <v>L1014zz</v>
          </cell>
          <cell r="G900">
            <v>7</v>
          </cell>
        </row>
        <row r="901">
          <cell r="A901" t="str">
            <v>K|sonstige Handelsgewächse</v>
          </cell>
          <cell r="B901" t="str">
            <v>Q1002z001</v>
          </cell>
          <cell r="C901" t="str">
            <v>K</v>
          </cell>
          <cell r="D901" t="str">
            <v>D</v>
          </cell>
          <cell r="E901" t="str">
            <v>sonstige Handelsgewächse</v>
          </cell>
          <cell r="F901" t="str">
            <v>L1014zz</v>
          </cell>
          <cell r="G901">
            <v>7</v>
          </cell>
        </row>
        <row r="902">
          <cell r="A902" t="str">
            <v>K|L1015</v>
          </cell>
          <cell r="B902" t="str">
            <v>Q1002z001</v>
          </cell>
          <cell r="C902" t="str">
            <v>K</v>
          </cell>
          <cell r="D902" t="str">
            <v>code</v>
          </cell>
          <cell r="E902" t="str">
            <v>L1015</v>
          </cell>
          <cell r="F902" t="str">
            <v>L1015</v>
          </cell>
          <cell r="G902">
            <v>5</v>
          </cell>
        </row>
        <row r="903">
          <cell r="A903" t="str">
            <v>K|Oilseeds</v>
          </cell>
          <cell r="B903" t="str">
            <v>Q1002z001</v>
          </cell>
          <cell r="C903" t="str">
            <v>K</v>
          </cell>
          <cell r="D903" t="str">
            <v>name</v>
          </cell>
          <cell r="E903" t="str">
            <v>Oilseeds</v>
          </cell>
          <cell r="F903" t="str">
            <v>L1015</v>
          </cell>
          <cell r="G903">
            <v>5</v>
          </cell>
        </row>
        <row r="904">
          <cell r="A904" t="str">
            <v>K|Ölsaaten</v>
          </cell>
          <cell r="B904" t="str">
            <v>Q1002z001</v>
          </cell>
          <cell r="C904" t="str">
            <v>K</v>
          </cell>
          <cell r="D904" t="str">
            <v>D</v>
          </cell>
          <cell r="E904" t="str">
            <v>Ölsaaten</v>
          </cell>
          <cell r="F904" t="str">
            <v>L1015</v>
          </cell>
          <cell r="G904">
            <v>5</v>
          </cell>
        </row>
        <row r="905">
          <cell r="A905" t="str">
            <v>K|L101500</v>
          </cell>
          <cell r="B905" t="str">
            <v>Q1003z001</v>
          </cell>
          <cell r="C905" t="str">
            <v>K</v>
          </cell>
          <cell r="D905" t="str">
            <v>code</v>
          </cell>
          <cell r="E905" t="str">
            <v>L101500</v>
          </cell>
          <cell r="F905" t="str">
            <v>L101500</v>
          </cell>
          <cell r="G905">
            <v>7</v>
          </cell>
        </row>
        <row r="906">
          <cell r="A906" t="str">
            <v>K|Oilseeds, Nes</v>
          </cell>
          <cell r="B906" t="str">
            <v>Q1009</v>
          </cell>
          <cell r="C906" t="str">
            <v>K</v>
          </cell>
          <cell r="D906" t="str">
            <v>E</v>
          </cell>
          <cell r="E906" t="str">
            <v>Oilseeds, Nes</v>
          </cell>
          <cell r="F906" t="str">
            <v>L101500</v>
          </cell>
          <cell r="G906">
            <v>7</v>
          </cell>
        </row>
        <row r="907">
          <cell r="A907" t="str">
            <v>K|Oilseeds, no details</v>
          </cell>
          <cell r="B907" t="str">
            <v>Q1003</v>
          </cell>
          <cell r="C907" t="str">
            <v>K</v>
          </cell>
          <cell r="D907" t="str">
            <v>name</v>
          </cell>
          <cell r="E907" t="str">
            <v>Oilseeds, no details</v>
          </cell>
          <cell r="F907" t="str">
            <v>L101500</v>
          </cell>
          <cell r="G907">
            <v>7</v>
          </cell>
        </row>
        <row r="908">
          <cell r="A908" t="str">
            <v>K|Ölsaaten, ohne Details</v>
          </cell>
          <cell r="B908" t="str">
            <v>Q1003z001</v>
          </cell>
          <cell r="C908" t="str">
            <v>K</v>
          </cell>
          <cell r="D908" t="str">
            <v>D</v>
          </cell>
          <cell r="E908" t="str">
            <v>Ölsaaten, ohne Details</v>
          </cell>
          <cell r="F908" t="str">
            <v>L101500</v>
          </cell>
          <cell r="G908">
            <v>7</v>
          </cell>
        </row>
        <row r="909">
          <cell r="A909" t="str">
            <v>K|L101501</v>
          </cell>
          <cell r="B909" t="str">
            <v>Q1002z001</v>
          </cell>
          <cell r="C909" t="str">
            <v>K</v>
          </cell>
          <cell r="D909" t="str">
            <v>code</v>
          </cell>
          <cell r="E909" t="str">
            <v>L101501</v>
          </cell>
          <cell r="F909" t="str">
            <v>L101501</v>
          </cell>
          <cell r="G909">
            <v>7</v>
          </cell>
        </row>
        <row r="910">
          <cell r="A910" t="str">
            <v>K|Sonnenblumen</v>
          </cell>
          <cell r="B910" t="str">
            <v>Q1002z001</v>
          </cell>
          <cell r="C910" t="str">
            <v>K</v>
          </cell>
          <cell r="D910" t="str">
            <v>D</v>
          </cell>
          <cell r="E910" t="str">
            <v>Sonnenblumen</v>
          </cell>
          <cell r="F910" t="str">
            <v>L101501</v>
          </cell>
          <cell r="G910">
            <v>7</v>
          </cell>
        </row>
        <row r="911">
          <cell r="A911" t="str">
            <v>K|Sunflower seed</v>
          </cell>
          <cell r="B911" t="str">
            <v>Q1002z001</v>
          </cell>
          <cell r="C911" t="str">
            <v>K</v>
          </cell>
          <cell r="D911" t="str">
            <v>name</v>
          </cell>
          <cell r="E911" t="str">
            <v>Sunflower seed</v>
          </cell>
          <cell r="F911" t="str">
            <v>L101501</v>
          </cell>
          <cell r="G911">
            <v>7</v>
          </cell>
        </row>
        <row r="912">
          <cell r="A912" t="str">
            <v>K|Sunflowers</v>
          </cell>
          <cell r="B912" t="str">
            <v>Q1003z001</v>
          </cell>
          <cell r="C912" t="str">
            <v>K</v>
          </cell>
          <cell r="D912" t="str">
            <v>name</v>
          </cell>
          <cell r="E912" t="str">
            <v>Sunflowers</v>
          </cell>
          <cell r="F912" t="str">
            <v>L101501</v>
          </cell>
          <cell r="G912">
            <v>7</v>
          </cell>
        </row>
        <row r="913">
          <cell r="A913" t="str">
            <v>K|L101502</v>
          </cell>
          <cell r="B913" t="str">
            <v>Q1002z001</v>
          </cell>
          <cell r="C913" t="str">
            <v>K</v>
          </cell>
          <cell r="D913" t="str">
            <v>code</v>
          </cell>
          <cell r="E913" t="str">
            <v>L101502</v>
          </cell>
          <cell r="F913" t="str">
            <v>L101502</v>
          </cell>
          <cell r="G913">
            <v>7</v>
          </cell>
        </row>
        <row r="914">
          <cell r="A914" t="str">
            <v>K|Soja</v>
          </cell>
          <cell r="B914" t="str">
            <v>Q1002z001</v>
          </cell>
          <cell r="C914" t="str">
            <v>K</v>
          </cell>
          <cell r="D914" t="str">
            <v>D</v>
          </cell>
          <cell r="E914" t="str">
            <v>Soja</v>
          </cell>
          <cell r="F914" t="str">
            <v>L101502</v>
          </cell>
          <cell r="G914">
            <v>7</v>
          </cell>
        </row>
        <row r="915">
          <cell r="A915" t="str">
            <v>K|Soy for oil</v>
          </cell>
          <cell r="B915" t="str">
            <v>Q1002z001</v>
          </cell>
          <cell r="C915" t="str">
            <v>K</v>
          </cell>
          <cell r="D915" t="str">
            <v>E</v>
          </cell>
          <cell r="E915" t="str">
            <v>Soy for oil</v>
          </cell>
          <cell r="F915" t="str">
            <v>L101502</v>
          </cell>
          <cell r="G915">
            <v>7</v>
          </cell>
        </row>
        <row r="916">
          <cell r="A916" t="str">
            <v>K|Soy, oil</v>
          </cell>
          <cell r="B916" t="str">
            <v>Q1002z001</v>
          </cell>
          <cell r="C916" t="str">
            <v>K</v>
          </cell>
          <cell r="D916" t="str">
            <v>name</v>
          </cell>
          <cell r="E916" t="str">
            <v>Soy, oil</v>
          </cell>
          <cell r="F916" t="str">
            <v>L101502</v>
          </cell>
          <cell r="G916">
            <v>7</v>
          </cell>
        </row>
        <row r="917">
          <cell r="A917" t="str">
            <v>K|Soybeans</v>
          </cell>
          <cell r="B917" t="str">
            <v>Q1009</v>
          </cell>
          <cell r="C917" t="str">
            <v>K</v>
          </cell>
          <cell r="D917" t="str">
            <v>E</v>
          </cell>
          <cell r="E917" t="str">
            <v>Soybeans</v>
          </cell>
          <cell r="F917" t="str">
            <v>L101502</v>
          </cell>
          <cell r="G917">
            <v>7</v>
          </cell>
        </row>
        <row r="918">
          <cell r="A918" t="str">
            <v>K|L101503</v>
          </cell>
          <cell r="B918" t="str">
            <v>Q1002z001</v>
          </cell>
          <cell r="C918" t="str">
            <v>K</v>
          </cell>
          <cell r="D918" t="str">
            <v>code</v>
          </cell>
          <cell r="E918" t="str">
            <v>L101503</v>
          </cell>
          <cell r="F918" t="str">
            <v>L101503</v>
          </cell>
          <cell r="G918">
            <v>7</v>
          </cell>
        </row>
        <row r="919">
          <cell r="A919" t="str">
            <v>K|Rape and turnip rape</v>
          </cell>
          <cell r="B919" t="str">
            <v>Q1002z001</v>
          </cell>
          <cell r="C919" t="str">
            <v>K</v>
          </cell>
          <cell r="D919" t="str">
            <v>name</v>
          </cell>
          <cell r="E919" t="str">
            <v>Rape and turnip rape</v>
          </cell>
          <cell r="F919" t="str">
            <v>L101503</v>
          </cell>
          <cell r="G919">
            <v>7</v>
          </cell>
        </row>
        <row r="920">
          <cell r="A920" t="str">
            <v>K|Rapeseed</v>
          </cell>
          <cell r="B920" t="str">
            <v>Q1009</v>
          </cell>
          <cell r="C920" t="str">
            <v>K</v>
          </cell>
          <cell r="D920" t="str">
            <v>E</v>
          </cell>
          <cell r="E920" t="str">
            <v>Rapeseed</v>
          </cell>
          <cell r="F920" t="str">
            <v>L101503</v>
          </cell>
          <cell r="G920">
            <v>7</v>
          </cell>
        </row>
        <row r="921">
          <cell r="A921" t="str">
            <v>K|Raps/Rübsen</v>
          </cell>
          <cell r="B921" t="str">
            <v>Q1002z001</v>
          </cell>
          <cell r="C921" t="str">
            <v>K</v>
          </cell>
          <cell r="D921" t="str">
            <v>D</v>
          </cell>
          <cell r="E921" t="str">
            <v>Raps/Rübsen</v>
          </cell>
          <cell r="F921" t="str">
            <v>L101503</v>
          </cell>
          <cell r="G921">
            <v>7</v>
          </cell>
        </row>
        <row r="922">
          <cell r="A922" t="str">
            <v>K|L1015030</v>
          </cell>
          <cell r="B922" t="str">
            <v>Q1003z001</v>
          </cell>
          <cell r="C922" t="str">
            <v>K</v>
          </cell>
          <cell r="D922" t="str">
            <v>code</v>
          </cell>
          <cell r="E922" t="str">
            <v>L1015030</v>
          </cell>
          <cell r="F922" t="str">
            <v>L1015030</v>
          </cell>
          <cell r="G922">
            <v>8</v>
          </cell>
        </row>
        <row r="923">
          <cell r="A923" t="str">
            <v>K|Rape and turnip rape, no details</v>
          </cell>
          <cell r="B923" t="str">
            <v>Q1003</v>
          </cell>
          <cell r="C923" t="str">
            <v>K</v>
          </cell>
          <cell r="D923" t="str">
            <v>name</v>
          </cell>
          <cell r="E923" t="str">
            <v>Rape and turnip rape, no details</v>
          </cell>
          <cell r="F923" t="str">
            <v>L1015030</v>
          </cell>
          <cell r="G923">
            <v>8</v>
          </cell>
        </row>
        <row r="924">
          <cell r="A924" t="str">
            <v>K|Raps und Rübsen, ohne Details</v>
          </cell>
          <cell r="B924" t="str">
            <v>Q1003z001</v>
          </cell>
          <cell r="C924" t="str">
            <v>K</v>
          </cell>
          <cell r="D924" t="str">
            <v>D</v>
          </cell>
          <cell r="E924" t="str">
            <v>Raps und Rübsen, ohne Details</v>
          </cell>
          <cell r="F924" t="str">
            <v>L1015030</v>
          </cell>
          <cell r="G924">
            <v>8</v>
          </cell>
        </row>
        <row r="925">
          <cell r="A925" t="str">
            <v>K|L1015031</v>
          </cell>
          <cell r="B925" t="str">
            <v>Q1002z001</v>
          </cell>
          <cell r="C925" t="str">
            <v>K</v>
          </cell>
          <cell r="D925" t="str">
            <v>code</v>
          </cell>
          <cell r="E925" t="str">
            <v>L1015031</v>
          </cell>
          <cell r="F925" t="str">
            <v>L1015031</v>
          </cell>
          <cell r="G925">
            <v>8</v>
          </cell>
        </row>
        <row r="926">
          <cell r="A926" t="str">
            <v>K|Winter rape</v>
          </cell>
          <cell r="B926" t="str">
            <v>Q1002z001</v>
          </cell>
          <cell r="C926" t="str">
            <v>K</v>
          </cell>
          <cell r="D926" t="str">
            <v>name</v>
          </cell>
          <cell r="E926" t="str">
            <v>Winter rape</v>
          </cell>
          <cell r="F926" t="str">
            <v>L1015031</v>
          </cell>
          <cell r="G926">
            <v>8</v>
          </cell>
        </row>
        <row r="927">
          <cell r="A927" t="str">
            <v>K|Winterraps</v>
          </cell>
          <cell r="B927" t="str">
            <v>Q1002z001</v>
          </cell>
          <cell r="C927" t="str">
            <v>K</v>
          </cell>
          <cell r="D927" t="str">
            <v>D</v>
          </cell>
          <cell r="E927" t="str">
            <v>Winterraps</v>
          </cell>
          <cell r="F927" t="str">
            <v>L1015031</v>
          </cell>
          <cell r="G927">
            <v>8</v>
          </cell>
        </row>
        <row r="928">
          <cell r="A928" t="str">
            <v>K|L1015032</v>
          </cell>
          <cell r="B928" t="str">
            <v>Q1002z001</v>
          </cell>
          <cell r="C928" t="str">
            <v>K</v>
          </cell>
          <cell r="D928" t="str">
            <v>code</v>
          </cell>
          <cell r="E928" t="str">
            <v>L1015032</v>
          </cell>
          <cell r="F928" t="str">
            <v>L1015032</v>
          </cell>
          <cell r="G928">
            <v>8</v>
          </cell>
        </row>
        <row r="929">
          <cell r="A929" t="str">
            <v>K|Sommerraps</v>
          </cell>
          <cell r="B929" t="str">
            <v>Q1002z001</v>
          </cell>
          <cell r="C929" t="str">
            <v>K</v>
          </cell>
          <cell r="D929" t="str">
            <v>D</v>
          </cell>
          <cell r="E929" t="str">
            <v>Sommerraps</v>
          </cell>
          <cell r="F929" t="str">
            <v>L1015032</v>
          </cell>
          <cell r="G929">
            <v>8</v>
          </cell>
        </row>
        <row r="930">
          <cell r="A930" t="str">
            <v>K|Summer rape</v>
          </cell>
          <cell r="B930" t="str">
            <v>Q1002z001</v>
          </cell>
          <cell r="C930" t="str">
            <v>K</v>
          </cell>
          <cell r="D930" t="str">
            <v>name</v>
          </cell>
          <cell r="E930" t="str">
            <v>Summer rape</v>
          </cell>
          <cell r="F930" t="str">
            <v>L1015032</v>
          </cell>
          <cell r="G930">
            <v>8</v>
          </cell>
        </row>
        <row r="931">
          <cell r="A931" t="str">
            <v>K|L1015033</v>
          </cell>
          <cell r="B931" t="str">
            <v>Q1002z001</v>
          </cell>
          <cell r="C931" t="str">
            <v>K</v>
          </cell>
          <cell r="D931" t="str">
            <v>code</v>
          </cell>
          <cell r="E931" t="str">
            <v>L1015033</v>
          </cell>
          <cell r="F931" t="str">
            <v>L1015033</v>
          </cell>
          <cell r="G931">
            <v>8</v>
          </cell>
        </row>
        <row r="932">
          <cell r="A932" t="str">
            <v>K|Winter turnip rape</v>
          </cell>
          <cell r="B932" t="str">
            <v>Q1002z001</v>
          </cell>
          <cell r="C932" t="str">
            <v>K</v>
          </cell>
          <cell r="D932" t="str">
            <v>name</v>
          </cell>
          <cell r="E932" t="str">
            <v>Winter turnip rape</v>
          </cell>
          <cell r="F932" t="str">
            <v>L1015033</v>
          </cell>
          <cell r="G932">
            <v>8</v>
          </cell>
        </row>
        <row r="933">
          <cell r="A933" t="str">
            <v>K|Winterrübsen</v>
          </cell>
          <cell r="B933" t="str">
            <v>Q1002z001</v>
          </cell>
          <cell r="C933" t="str">
            <v>K</v>
          </cell>
          <cell r="D933" t="str">
            <v>D</v>
          </cell>
          <cell r="E933" t="str">
            <v>Winterrübsen</v>
          </cell>
          <cell r="F933" t="str">
            <v>L1015033</v>
          </cell>
          <cell r="G933">
            <v>8</v>
          </cell>
        </row>
        <row r="934">
          <cell r="A934" t="str">
            <v>K|L1015034</v>
          </cell>
          <cell r="B934" t="str">
            <v>Q1002z001</v>
          </cell>
          <cell r="C934" t="str">
            <v>K</v>
          </cell>
          <cell r="D934" t="str">
            <v>code</v>
          </cell>
          <cell r="E934" t="str">
            <v>L1015034</v>
          </cell>
          <cell r="F934" t="str">
            <v>L1015034</v>
          </cell>
          <cell r="G934">
            <v>8</v>
          </cell>
        </row>
        <row r="935">
          <cell r="A935" t="str">
            <v>K|Sommerrübsen</v>
          </cell>
          <cell r="B935" t="str">
            <v>Q1002z001</v>
          </cell>
          <cell r="C935" t="str">
            <v>K</v>
          </cell>
          <cell r="D935" t="str">
            <v>D</v>
          </cell>
          <cell r="E935" t="str">
            <v>Sommerrübsen</v>
          </cell>
          <cell r="F935" t="str">
            <v>L1015034</v>
          </cell>
          <cell r="G935">
            <v>8</v>
          </cell>
        </row>
        <row r="936">
          <cell r="A936" t="str">
            <v>K|Summer turnip rape</v>
          </cell>
          <cell r="B936" t="str">
            <v>Q1002z001</v>
          </cell>
          <cell r="C936" t="str">
            <v>K</v>
          </cell>
          <cell r="D936" t="str">
            <v>name</v>
          </cell>
          <cell r="E936" t="str">
            <v>Summer turnip rape</v>
          </cell>
          <cell r="F936" t="str">
            <v>L1015034</v>
          </cell>
          <cell r="G936">
            <v>8</v>
          </cell>
        </row>
        <row r="937">
          <cell r="A937" t="str">
            <v>K|Raps/Rübsen, Delta</v>
          </cell>
          <cell r="B937" t="str">
            <v>Q1002z001</v>
          </cell>
          <cell r="C937" t="str">
            <v>K</v>
          </cell>
          <cell r="D937" t="str">
            <v>name</v>
          </cell>
          <cell r="E937" t="str">
            <v>Raps/Rübsen, Delta</v>
          </cell>
          <cell r="F937" t="str">
            <v>L101503y</v>
          </cell>
          <cell r="G937">
            <v>8</v>
          </cell>
        </row>
        <row r="938">
          <cell r="A938" t="str">
            <v>K|L101503z</v>
          </cell>
          <cell r="B938" t="str">
            <v>Q1002z001</v>
          </cell>
          <cell r="C938" t="str">
            <v>K</v>
          </cell>
          <cell r="D938" t="str">
            <v>code</v>
          </cell>
          <cell r="E938" t="str">
            <v>L101503z</v>
          </cell>
          <cell r="F938" t="str">
            <v>L101503z</v>
          </cell>
          <cell r="G938">
            <v>8</v>
          </cell>
        </row>
        <row r="939">
          <cell r="A939" t="str">
            <v>K|Other Rape and turnip rape</v>
          </cell>
          <cell r="B939" t="str">
            <v>Q1002z001</v>
          </cell>
          <cell r="C939" t="str">
            <v>K</v>
          </cell>
          <cell r="D939" t="str">
            <v>E</v>
          </cell>
          <cell r="E939" t="str">
            <v>Other Rape and turnip rape</v>
          </cell>
          <cell r="F939" t="str">
            <v>L101503z</v>
          </cell>
          <cell r="G939">
            <v>8</v>
          </cell>
        </row>
        <row r="940">
          <cell r="A940" t="str">
            <v>K|Rape and turnip rape, other</v>
          </cell>
          <cell r="B940" t="str">
            <v>Q1002z001</v>
          </cell>
          <cell r="C940" t="str">
            <v>K</v>
          </cell>
          <cell r="D940" t="str">
            <v>name</v>
          </cell>
          <cell r="E940" t="str">
            <v>Rape and turnip rape, other</v>
          </cell>
          <cell r="F940" t="str">
            <v>L101503z</v>
          </cell>
          <cell r="G940">
            <v>8</v>
          </cell>
        </row>
        <row r="941">
          <cell r="A941" t="str">
            <v>K|Raps/Rübsen, andere</v>
          </cell>
          <cell r="B941" t="str">
            <v>Q1002z001</v>
          </cell>
          <cell r="C941" t="str">
            <v>K</v>
          </cell>
          <cell r="D941" t="str">
            <v>D</v>
          </cell>
          <cell r="E941" t="str">
            <v>Raps/Rübsen, andere</v>
          </cell>
          <cell r="F941" t="str">
            <v>L101503z</v>
          </cell>
          <cell r="G941">
            <v>8</v>
          </cell>
        </row>
        <row r="942">
          <cell r="A942" t="str">
            <v>K|sonstige Raps/Rübsen</v>
          </cell>
          <cell r="B942" t="str">
            <v>Q1002z001</v>
          </cell>
          <cell r="C942" t="str">
            <v>K</v>
          </cell>
          <cell r="D942" t="str">
            <v>D</v>
          </cell>
          <cell r="E942" t="str">
            <v>sonstige Raps/Rübsen</v>
          </cell>
          <cell r="F942" t="str">
            <v>L101503z</v>
          </cell>
          <cell r="G942">
            <v>8</v>
          </cell>
        </row>
        <row r="943">
          <cell r="A943" t="str">
            <v>K|L101521</v>
          </cell>
          <cell r="B943" t="str">
            <v>Q1002z001</v>
          </cell>
          <cell r="C943" t="str">
            <v>K</v>
          </cell>
          <cell r="D943" t="str">
            <v>code</v>
          </cell>
          <cell r="E943" t="str">
            <v>L101521</v>
          </cell>
          <cell r="F943" t="str">
            <v>L101521</v>
          </cell>
          <cell r="G943">
            <v>7</v>
          </cell>
        </row>
        <row r="944">
          <cell r="A944" t="str">
            <v>K|Linseed</v>
          </cell>
          <cell r="B944" t="str">
            <v>Q1002z001</v>
          </cell>
          <cell r="C944" t="str">
            <v>K</v>
          </cell>
          <cell r="D944" t="str">
            <v>name</v>
          </cell>
          <cell r="E944" t="str">
            <v>Linseed</v>
          </cell>
          <cell r="F944" t="str">
            <v>L101521</v>
          </cell>
          <cell r="G944">
            <v>7</v>
          </cell>
        </row>
        <row r="945">
          <cell r="A945" t="str">
            <v>K|Öllein, Leinsamen</v>
          </cell>
          <cell r="B945" t="str">
            <v>Q1002z001</v>
          </cell>
          <cell r="C945" t="str">
            <v>K</v>
          </cell>
          <cell r="D945" t="str">
            <v>D</v>
          </cell>
          <cell r="E945" t="str">
            <v>Öllein, Leinsamen</v>
          </cell>
          <cell r="F945" t="str">
            <v>L101521</v>
          </cell>
          <cell r="G945">
            <v>7</v>
          </cell>
        </row>
        <row r="946">
          <cell r="A946" t="str">
            <v>K|Erdnüsse</v>
          </cell>
          <cell r="B946" t="str">
            <v>Q1002z001</v>
          </cell>
          <cell r="C946" t="str">
            <v>K</v>
          </cell>
          <cell r="D946" t="str">
            <v>D</v>
          </cell>
          <cell r="E946" t="str">
            <v>Erdnüsse</v>
          </cell>
          <cell r="F946" t="str">
            <v>L101591</v>
          </cell>
          <cell r="G946">
            <v>7</v>
          </cell>
        </row>
        <row r="947">
          <cell r="A947" t="str">
            <v>K|L101591</v>
          </cell>
          <cell r="B947" t="str">
            <v>Q1002z001</v>
          </cell>
          <cell r="C947" t="str">
            <v>K</v>
          </cell>
          <cell r="D947" t="str">
            <v>code</v>
          </cell>
          <cell r="E947" t="str">
            <v>L101591</v>
          </cell>
          <cell r="F947" t="str">
            <v>L101591</v>
          </cell>
          <cell r="G947">
            <v>7</v>
          </cell>
        </row>
        <row r="948">
          <cell r="A948" t="str">
            <v>K|Peanuts</v>
          </cell>
          <cell r="B948" t="str">
            <v>Q1002z001</v>
          </cell>
          <cell r="C948" t="str">
            <v>K</v>
          </cell>
          <cell r="D948" t="str">
            <v>name</v>
          </cell>
          <cell r="E948" t="str">
            <v>Peanuts</v>
          </cell>
          <cell r="F948" t="str">
            <v>L101591</v>
          </cell>
          <cell r="G948">
            <v>7</v>
          </cell>
        </row>
        <row r="949">
          <cell r="A949" t="str">
            <v>K|Kürbisse für Öl</v>
          </cell>
          <cell r="B949" t="str">
            <v>Q1002z001</v>
          </cell>
          <cell r="C949" t="str">
            <v>K</v>
          </cell>
          <cell r="D949" t="str">
            <v>D</v>
          </cell>
          <cell r="E949" t="str">
            <v>Kürbisse für Öl</v>
          </cell>
          <cell r="F949" t="str">
            <v>L101592</v>
          </cell>
          <cell r="G949">
            <v>7</v>
          </cell>
        </row>
        <row r="950">
          <cell r="A950" t="str">
            <v>K|L101592</v>
          </cell>
          <cell r="B950" t="str">
            <v>Q1002z001</v>
          </cell>
          <cell r="C950" t="str">
            <v>K</v>
          </cell>
          <cell r="D950" t="str">
            <v>code</v>
          </cell>
          <cell r="E950" t="str">
            <v>L101592</v>
          </cell>
          <cell r="F950" t="str">
            <v>L101592</v>
          </cell>
          <cell r="G950">
            <v>7</v>
          </cell>
        </row>
        <row r="951">
          <cell r="A951" t="str">
            <v>K|Pumpkin seeds</v>
          </cell>
          <cell r="B951" t="str">
            <v>Q1002z001</v>
          </cell>
          <cell r="C951" t="str">
            <v>K</v>
          </cell>
          <cell r="D951" t="str">
            <v>name</v>
          </cell>
          <cell r="E951" t="str">
            <v>Pumpkin seeds</v>
          </cell>
          <cell r="F951" t="str">
            <v>L101592</v>
          </cell>
          <cell r="G951">
            <v>7</v>
          </cell>
        </row>
        <row r="952">
          <cell r="A952" t="str">
            <v>K|L101593</v>
          </cell>
          <cell r="B952" t="str">
            <v>Q1002z001</v>
          </cell>
          <cell r="C952" t="str">
            <v>K</v>
          </cell>
          <cell r="D952" t="str">
            <v>code</v>
          </cell>
          <cell r="E952" t="str">
            <v>L101593</v>
          </cell>
          <cell r="F952" t="str">
            <v>L101593</v>
          </cell>
          <cell r="G952">
            <v>7</v>
          </cell>
        </row>
        <row r="953">
          <cell r="A953" t="str">
            <v>K|Sacha inchi</v>
          </cell>
          <cell r="B953" t="str">
            <v>Q1002z001</v>
          </cell>
          <cell r="C953" t="str">
            <v>K</v>
          </cell>
          <cell r="D953" t="str">
            <v>name</v>
          </cell>
          <cell r="E953" t="str">
            <v>Sacha inchi</v>
          </cell>
          <cell r="F953" t="str">
            <v>L101593</v>
          </cell>
          <cell r="G953">
            <v>7</v>
          </cell>
        </row>
        <row r="954">
          <cell r="A954" t="str">
            <v>K|L101594</v>
          </cell>
          <cell r="B954" t="str">
            <v>Q1002z001</v>
          </cell>
          <cell r="C954" t="str">
            <v>K</v>
          </cell>
          <cell r="D954" t="str">
            <v>code</v>
          </cell>
          <cell r="E954" t="str">
            <v>L101594</v>
          </cell>
          <cell r="F954" t="str">
            <v>L101594</v>
          </cell>
          <cell r="G954">
            <v>7</v>
          </cell>
        </row>
        <row r="955">
          <cell r="A955" t="str">
            <v>K|Öldiestel</v>
          </cell>
          <cell r="B955" t="str">
            <v>Q1002z001</v>
          </cell>
          <cell r="C955" t="str">
            <v>K</v>
          </cell>
          <cell r="D955" t="str">
            <v>D</v>
          </cell>
          <cell r="E955" t="str">
            <v>Öldiestel</v>
          </cell>
          <cell r="F955" t="str">
            <v>L101594</v>
          </cell>
          <cell r="G955">
            <v>7</v>
          </cell>
        </row>
        <row r="956">
          <cell r="A956" t="str">
            <v>K|Safflower</v>
          </cell>
          <cell r="B956" t="str">
            <v>Q1002z001</v>
          </cell>
          <cell r="C956" t="str">
            <v>K</v>
          </cell>
          <cell r="D956" t="str">
            <v>name</v>
          </cell>
          <cell r="E956" t="str">
            <v>Safflower</v>
          </cell>
          <cell r="F956" t="str">
            <v>L101594</v>
          </cell>
          <cell r="G956">
            <v>7</v>
          </cell>
        </row>
        <row r="957">
          <cell r="A957" t="str">
            <v>K|Safflower seed</v>
          </cell>
          <cell r="B957" t="str">
            <v>Q1009</v>
          </cell>
          <cell r="C957" t="str">
            <v>K</v>
          </cell>
          <cell r="D957" t="str">
            <v>E</v>
          </cell>
          <cell r="E957" t="str">
            <v>Safflower seed</v>
          </cell>
          <cell r="F957" t="str">
            <v>L101594</v>
          </cell>
          <cell r="G957">
            <v>7</v>
          </cell>
        </row>
        <row r="958">
          <cell r="A958" t="str">
            <v>K|L101595</v>
          </cell>
          <cell r="B958" t="str">
            <v>Q1002z001</v>
          </cell>
          <cell r="C958" t="str">
            <v>K</v>
          </cell>
          <cell r="D958" t="str">
            <v>code</v>
          </cell>
          <cell r="E958" t="str">
            <v>L101595</v>
          </cell>
          <cell r="F958" t="str">
            <v>L101595</v>
          </cell>
          <cell r="G958">
            <v>7</v>
          </cell>
        </row>
        <row r="959">
          <cell r="A959" t="str">
            <v>K|Sesam</v>
          </cell>
          <cell r="B959" t="str">
            <v>Q1002z001</v>
          </cell>
          <cell r="C959" t="str">
            <v>K</v>
          </cell>
          <cell r="D959" t="str">
            <v>D</v>
          </cell>
          <cell r="E959" t="str">
            <v>Sesam</v>
          </cell>
          <cell r="F959" t="str">
            <v>L101595</v>
          </cell>
          <cell r="G959">
            <v>7</v>
          </cell>
        </row>
        <row r="960">
          <cell r="A960" t="str">
            <v>K|Sesame</v>
          </cell>
          <cell r="B960" t="str">
            <v>Q1002z001</v>
          </cell>
          <cell r="C960" t="str">
            <v>K</v>
          </cell>
          <cell r="D960" t="str">
            <v>name</v>
          </cell>
          <cell r="E960" t="str">
            <v>Sesame</v>
          </cell>
          <cell r="F960" t="str">
            <v>L101595</v>
          </cell>
          <cell r="G960">
            <v>7</v>
          </cell>
        </row>
        <row r="961">
          <cell r="A961" t="str">
            <v>K|Sesame seed</v>
          </cell>
          <cell r="B961" t="str">
            <v>Q1009</v>
          </cell>
          <cell r="C961" t="str">
            <v>K</v>
          </cell>
          <cell r="D961" t="str">
            <v>E</v>
          </cell>
          <cell r="E961" t="str">
            <v>Sesame seed</v>
          </cell>
          <cell r="F961" t="str">
            <v>L101595</v>
          </cell>
          <cell r="G961">
            <v>7</v>
          </cell>
        </row>
        <row r="962">
          <cell r="A962" t="str">
            <v>K|L101596</v>
          </cell>
          <cell r="B962" t="str">
            <v>Q1009</v>
          </cell>
          <cell r="C962" t="str">
            <v>K</v>
          </cell>
          <cell r="D962" t="str">
            <v>code</v>
          </cell>
          <cell r="E962" t="str">
            <v>L101596</v>
          </cell>
          <cell r="F962" t="str">
            <v>L101596</v>
          </cell>
          <cell r="G962">
            <v>7</v>
          </cell>
        </row>
        <row r="963">
          <cell r="A963" t="str">
            <v>K|Mustard seed</v>
          </cell>
          <cell r="B963" t="str">
            <v>Q1009</v>
          </cell>
          <cell r="C963" t="str">
            <v>K</v>
          </cell>
          <cell r="D963" t="str">
            <v>E</v>
          </cell>
          <cell r="E963" t="str">
            <v>Mustard seed</v>
          </cell>
          <cell r="F963" t="str">
            <v>L101596</v>
          </cell>
          <cell r="G963">
            <v>7</v>
          </cell>
        </row>
        <row r="964">
          <cell r="A964" t="str">
            <v>K|L101597</v>
          </cell>
          <cell r="B964" t="str">
            <v>Q1009</v>
          </cell>
          <cell r="C964" t="str">
            <v>K</v>
          </cell>
          <cell r="D964" t="str">
            <v>code</v>
          </cell>
          <cell r="E964" t="str">
            <v>L101597</v>
          </cell>
          <cell r="F964" t="str">
            <v>L101597</v>
          </cell>
          <cell r="G964">
            <v>7</v>
          </cell>
        </row>
        <row r="965">
          <cell r="A965" t="str">
            <v>K|Oil palm fruit</v>
          </cell>
          <cell r="B965" t="str">
            <v>Q1009</v>
          </cell>
          <cell r="C965" t="str">
            <v>K</v>
          </cell>
          <cell r="D965" t="str">
            <v>E</v>
          </cell>
          <cell r="E965" t="str">
            <v>Oil palm fruit</v>
          </cell>
          <cell r="F965" t="str">
            <v>L101597</v>
          </cell>
          <cell r="G965">
            <v>7</v>
          </cell>
        </row>
        <row r="966">
          <cell r="A966" t="str">
            <v>K|Ölsaaten, Delta</v>
          </cell>
          <cell r="B966" t="str">
            <v>Q1002z001</v>
          </cell>
          <cell r="C966" t="str">
            <v>K</v>
          </cell>
          <cell r="D966" t="str">
            <v>name</v>
          </cell>
          <cell r="E966" t="str">
            <v>Ölsaaten, Delta</v>
          </cell>
          <cell r="F966" t="str">
            <v>L1015yy</v>
          </cell>
          <cell r="G966">
            <v>7</v>
          </cell>
        </row>
        <row r="967">
          <cell r="A967" t="str">
            <v>K|L1015zz</v>
          </cell>
          <cell r="B967" t="str">
            <v>Q1002z001</v>
          </cell>
          <cell r="C967" t="str">
            <v>K</v>
          </cell>
          <cell r="D967" t="str">
            <v>code</v>
          </cell>
          <cell r="E967" t="str">
            <v>L1015zz</v>
          </cell>
          <cell r="F967" t="str">
            <v>L1015zz</v>
          </cell>
          <cell r="G967">
            <v>7</v>
          </cell>
        </row>
        <row r="968">
          <cell r="A968" t="str">
            <v>K|Oilseeds, other</v>
          </cell>
          <cell r="B968" t="str">
            <v>Q1002z001</v>
          </cell>
          <cell r="C968" t="str">
            <v>K</v>
          </cell>
          <cell r="D968" t="str">
            <v>name</v>
          </cell>
          <cell r="E968" t="str">
            <v>Oilseeds, other</v>
          </cell>
          <cell r="F968" t="str">
            <v>L1015zz</v>
          </cell>
          <cell r="G968">
            <v>7</v>
          </cell>
        </row>
        <row r="969">
          <cell r="A969" t="str">
            <v>K|Ölsaaten, andere</v>
          </cell>
          <cell r="B969" t="str">
            <v>Q1002z001</v>
          </cell>
          <cell r="C969" t="str">
            <v>K</v>
          </cell>
          <cell r="D969" t="str">
            <v>D</v>
          </cell>
          <cell r="E969" t="str">
            <v>Ölsaaten, andere</v>
          </cell>
          <cell r="F969" t="str">
            <v>L1015zz</v>
          </cell>
          <cell r="G969">
            <v>7</v>
          </cell>
        </row>
        <row r="970">
          <cell r="A970" t="str">
            <v>K|Other oilseeds</v>
          </cell>
          <cell r="B970" t="str">
            <v>Q1002z001</v>
          </cell>
          <cell r="C970" t="str">
            <v>K</v>
          </cell>
          <cell r="D970" t="str">
            <v>E</v>
          </cell>
          <cell r="E970" t="str">
            <v>Other oilseeds</v>
          </cell>
          <cell r="F970" t="str">
            <v>L1015zz</v>
          </cell>
          <cell r="G970">
            <v>7</v>
          </cell>
        </row>
        <row r="971">
          <cell r="A971" t="str">
            <v>K|Sonstige Ölsaaten</v>
          </cell>
          <cell r="B971" t="str">
            <v>Q1002z001</v>
          </cell>
          <cell r="C971" t="str">
            <v>K</v>
          </cell>
          <cell r="D971" t="str">
            <v>D</v>
          </cell>
          <cell r="E971" t="str">
            <v>Sonstige Ölsaaten</v>
          </cell>
          <cell r="F971" t="str">
            <v>L1015zz</v>
          </cell>
          <cell r="G971">
            <v>7</v>
          </cell>
        </row>
        <row r="972">
          <cell r="A972" t="str">
            <v>K|L1016</v>
          </cell>
          <cell r="B972" t="str">
            <v>Q1002z001</v>
          </cell>
          <cell r="C972" t="str">
            <v>K</v>
          </cell>
          <cell r="D972" t="str">
            <v>code</v>
          </cell>
          <cell r="E972" t="str">
            <v>L1016</v>
          </cell>
          <cell r="F972" t="str">
            <v>L1016</v>
          </cell>
          <cell r="G972">
            <v>5</v>
          </cell>
        </row>
        <row r="973">
          <cell r="A973" t="str">
            <v>K|Tabak</v>
          </cell>
          <cell r="B973" t="str">
            <v>Q1002z001</v>
          </cell>
          <cell r="C973" t="str">
            <v>K</v>
          </cell>
          <cell r="D973" t="str">
            <v>D</v>
          </cell>
          <cell r="E973" t="str">
            <v>Tabak</v>
          </cell>
          <cell r="F973" t="str">
            <v>L1016</v>
          </cell>
          <cell r="G973">
            <v>5</v>
          </cell>
        </row>
        <row r="974">
          <cell r="A974" t="str">
            <v>K|Tobacco</v>
          </cell>
          <cell r="B974" t="str">
            <v>Q1002z001</v>
          </cell>
          <cell r="C974" t="str">
            <v>K</v>
          </cell>
          <cell r="D974" t="str">
            <v>name</v>
          </cell>
          <cell r="E974" t="str">
            <v>Tobacco</v>
          </cell>
          <cell r="F974" t="str">
            <v>L1016</v>
          </cell>
          <cell r="G974">
            <v>5</v>
          </cell>
        </row>
        <row r="975">
          <cell r="A975" t="str">
            <v>K|Tobacco, unmanufactured</v>
          </cell>
          <cell r="B975" t="str">
            <v>Q1009</v>
          </cell>
          <cell r="C975" t="str">
            <v>K</v>
          </cell>
          <cell r="D975" t="str">
            <v>E</v>
          </cell>
          <cell r="E975" t="str">
            <v>Tobacco, unmanufactured</v>
          </cell>
          <cell r="F975" t="str">
            <v>L1016</v>
          </cell>
          <cell r="G975">
            <v>5</v>
          </cell>
        </row>
        <row r="976">
          <cell r="A976" t="str">
            <v>K|Hopfen</v>
          </cell>
          <cell r="B976" t="str">
            <v>Q1002z001</v>
          </cell>
          <cell r="C976" t="str">
            <v>K</v>
          </cell>
          <cell r="D976" t="str">
            <v>D</v>
          </cell>
          <cell r="E976" t="str">
            <v>Hopfen</v>
          </cell>
          <cell r="F976" t="str">
            <v>L1017</v>
          </cell>
          <cell r="G976">
            <v>5</v>
          </cell>
        </row>
        <row r="977">
          <cell r="A977" t="str">
            <v>K|Hops</v>
          </cell>
          <cell r="B977" t="str">
            <v>Q1002z001</v>
          </cell>
          <cell r="C977" t="str">
            <v>K</v>
          </cell>
          <cell r="D977" t="str">
            <v>name</v>
          </cell>
          <cell r="E977" t="str">
            <v>Hops</v>
          </cell>
          <cell r="F977" t="str">
            <v>L1017</v>
          </cell>
          <cell r="G977">
            <v>5</v>
          </cell>
        </row>
        <row r="978">
          <cell r="A978" t="str">
            <v>K|L1017</v>
          </cell>
          <cell r="B978" t="str">
            <v>Q1002z001</v>
          </cell>
          <cell r="C978" t="str">
            <v>K</v>
          </cell>
          <cell r="D978" t="str">
            <v>code</v>
          </cell>
          <cell r="E978" t="str">
            <v>L1017</v>
          </cell>
          <cell r="F978" t="str">
            <v>L1017</v>
          </cell>
          <cell r="G978">
            <v>5</v>
          </cell>
        </row>
        <row r="979">
          <cell r="A979" t="str">
            <v>K|L1018</v>
          </cell>
          <cell r="B979" t="str">
            <v>Q1002z001</v>
          </cell>
          <cell r="C979" t="str">
            <v>K</v>
          </cell>
          <cell r="D979" t="str">
            <v>code</v>
          </cell>
          <cell r="E979" t="str">
            <v>L1018</v>
          </cell>
          <cell r="F979" t="str">
            <v>L1018</v>
          </cell>
          <cell r="G979">
            <v>5</v>
          </cell>
        </row>
        <row r="980">
          <cell r="A980" t="str">
            <v>K|Textile crops</v>
          </cell>
          <cell r="B980" t="str">
            <v>Q1002z001</v>
          </cell>
          <cell r="C980" t="str">
            <v>K</v>
          </cell>
          <cell r="D980" t="str">
            <v>name</v>
          </cell>
          <cell r="E980" t="str">
            <v>Textile crops</v>
          </cell>
          <cell r="F980" t="str">
            <v>L1018</v>
          </cell>
          <cell r="G980">
            <v>5</v>
          </cell>
        </row>
        <row r="981">
          <cell r="A981" t="str">
            <v>K|Textilpflanzen</v>
          </cell>
          <cell r="B981" t="str">
            <v>Q1002z001</v>
          </cell>
          <cell r="C981" t="str">
            <v>K</v>
          </cell>
          <cell r="D981" t="str">
            <v>D</v>
          </cell>
          <cell r="E981" t="str">
            <v>Textilpflanzen</v>
          </cell>
          <cell r="F981" t="str">
            <v>L1018</v>
          </cell>
          <cell r="G981">
            <v>5</v>
          </cell>
        </row>
        <row r="982">
          <cell r="A982" t="str">
            <v>K|L101800</v>
          </cell>
          <cell r="B982" t="str">
            <v>Q1003z001</v>
          </cell>
          <cell r="C982" t="str">
            <v>K</v>
          </cell>
          <cell r="D982" t="str">
            <v>code</v>
          </cell>
          <cell r="E982" t="str">
            <v>L101800</v>
          </cell>
          <cell r="F982" t="str">
            <v>L101800</v>
          </cell>
          <cell r="G982">
            <v>7</v>
          </cell>
        </row>
        <row r="983">
          <cell r="A983" t="str">
            <v>K|Other Bastfibres</v>
          </cell>
          <cell r="B983" t="str">
            <v>Q1009</v>
          </cell>
          <cell r="C983" t="str">
            <v>K</v>
          </cell>
          <cell r="D983" t="str">
            <v>E</v>
          </cell>
          <cell r="E983" t="str">
            <v>Other Bastfibres</v>
          </cell>
          <cell r="F983" t="str">
            <v>L101800</v>
          </cell>
          <cell r="G983">
            <v>7</v>
          </cell>
        </row>
        <row r="984">
          <cell r="A984" t="str">
            <v>K|Textile crops, no details</v>
          </cell>
          <cell r="B984" t="str">
            <v>Q1003</v>
          </cell>
          <cell r="C984" t="str">
            <v>K</v>
          </cell>
          <cell r="D984" t="str">
            <v>name</v>
          </cell>
          <cell r="E984" t="str">
            <v>Textile crops, no details</v>
          </cell>
          <cell r="F984" t="str">
            <v>L101800</v>
          </cell>
          <cell r="G984">
            <v>7</v>
          </cell>
        </row>
        <row r="985">
          <cell r="A985" t="str">
            <v>K|Textilpflanzen, ohne Details</v>
          </cell>
          <cell r="B985" t="str">
            <v>Q1003z001</v>
          </cell>
          <cell r="C985" t="str">
            <v>K</v>
          </cell>
          <cell r="D985" t="str">
            <v>D</v>
          </cell>
          <cell r="E985" t="str">
            <v>Textilpflanzen, ohne Details</v>
          </cell>
          <cell r="F985" t="str">
            <v>L101800</v>
          </cell>
          <cell r="G985">
            <v>7</v>
          </cell>
        </row>
        <row r="986">
          <cell r="A986" t="str">
            <v>K|Baumwolle</v>
          </cell>
          <cell r="B986" t="str">
            <v>Q1002z001</v>
          </cell>
          <cell r="C986" t="str">
            <v>K</v>
          </cell>
          <cell r="D986" t="str">
            <v>D</v>
          </cell>
          <cell r="E986" t="str">
            <v>Baumwolle</v>
          </cell>
          <cell r="F986" t="str">
            <v>L101801</v>
          </cell>
          <cell r="G986">
            <v>7</v>
          </cell>
        </row>
        <row r="987">
          <cell r="A987" t="str">
            <v>K|Cotton</v>
          </cell>
          <cell r="B987" t="str">
            <v>Q1002z001</v>
          </cell>
          <cell r="C987" t="str">
            <v>K</v>
          </cell>
          <cell r="D987" t="str">
            <v>name</v>
          </cell>
          <cell r="E987" t="str">
            <v>Cotton</v>
          </cell>
          <cell r="F987" t="str">
            <v>L101801</v>
          </cell>
          <cell r="G987">
            <v>7</v>
          </cell>
        </row>
        <row r="988">
          <cell r="A988" t="str">
            <v>K|L101801</v>
          </cell>
          <cell r="B988" t="str">
            <v>Q1002z001</v>
          </cell>
          <cell r="C988" t="str">
            <v>K</v>
          </cell>
          <cell r="D988" t="str">
            <v>code</v>
          </cell>
          <cell r="E988" t="str">
            <v>L101801</v>
          </cell>
          <cell r="F988" t="str">
            <v>L101801</v>
          </cell>
          <cell r="G988">
            <v>7</v>
          </cell>
        </row>
        <row r="989">
          <cell r="A989" t="str">
            <v>K|Seed cotton</v>
          </cell>
          <cell r="B989" t="str">
            <v>Q1009</v>
          </cell>
          <cell r="C989" t="str">
            <v>K</v>
          </cell>
          <cell r="D989" t="str">
            <v>E</v>
          </cell>
          <cell r="E989" t="str">
            <v>Seed cotton</v>
          </cell>
          <cell r="F989" t="str">
            <v>L101801</v>
          </cell>
          <cell r="G989">
            <v>7</v>
          </cell>
        </row>
        <row r="990">
          <cell r="A990" t="str">
            <v>K|Hanf</v>
          </cell>
          <cell r="B990" t="str">
            <v>Q1002z001</v>
          </cell>
          <cell r="C990" t="str">
            <v>K</v>
          </cell>
          <cell r="D990" t="str">
            <v>D</v>
          </cell>
          <cell r="E990" t="str">
            <v>Hanf</v>
          </cell>
          <cell r="F990" t="str">
            <v>L101802</v>
          </cell>
          <cell r="G990">
            <v>7</v>
          </cell>
        </row>
        <row r="991">
          <cell r="A991" t="str">
            <v>K|Hemp</v>
          </cell>
          <cell r="B991" t="str">
            <v>Q1002z001</v>
          </cell>
          <cell r="C991" t="str">
            <v>K</v>
          </cell>
          <cell r="D991" t="str">
            <v>name</v>
          </cell>
          <cell r="E991" t="str">
            <v>Hemp</v>
          </cell>
          <cell r="F991" t="str">
            <v>L101802</v>
          </cell>
          <cell r="G991">
            <v>7</v>
          </cell>
        </row>
        <row r="992">
          <cell r="A992" t="str">
            <v>K|Hemp Tow Waste</v>
          </cell>
          <cell r="B992" t="str">
            <v>Q1009</v>
          </cell>
          <cell r="C992" t="str">
            <v>K</v>
          </cell>
          <cell r="D992" t="str">
            <v>E</v>
          </cell>
          <cell r="E992" t="str">
            <v>Hemp Tow Waste</v>
          </cell>
          <cell r="F992" t="str">
            <v>L101802</v>
          </cell>
          <cell r="G992">
            <v>7</v>
          </cell>
        </row>
        <row r="993">
          <cell r="A993" t="str">
            <v>K|Hempseed</v>
          </cell>
          <cell r="B993" t="str">
            <v>Q1009</v>
          </cell>
          <cell r="C993" t="str">
            <v>K</v>
          </cell>
          <cell r="D993" t="str">
            <v>E</v>
          </cell>
          <cell r="E993" t="str">
            <v>Hempseed</v>
          </cell>
          <cell r="F993" t="str">
            <v>L101802</v>
          </cell>
          <cell r="G993">
            <v>7</v>
          </cell>
        </row>
        <row r="994">
          <cell r="A994" t="str">
            <v>K|L101802</v>
          </cell>
          <cell r="B994" t="str">
            <v>Q1002z001</v>
          </cell>
          <cell r="C994" t="str">
            <v>K</v>
          </cell>
          <cell r="D994" t="str">
            <v>code</v>
          </cell>
          <cell r="E994" t="str">
            <v>L101802</v>
          </cell>
          <cell r="F994" t="str">
            <v>L101802</v>
          </cell>
          <cell r="G994">
            <v>7</v>
          </cell>
        </row>
        <row r="995">
          <cell r="A995" t="str">
            <v>K|Flax</v>
          </cell>
          <cell r="B995" t="str">
            <v>Q1002z001</v>
          </cell>
          <cell r="C995" t="str">
            <v>K</v>
          </cell>
          <cell r="D995" t="str">
            <v>name</v>
          </cell>
          <cell r="E995" t="str">
            <v>Flax</v>
          </cell>
          <cell r="F995" t="str">
            <v>L101803</v>
          </cell>
          <cell r="G995">
            <v>7</v>
          </cell>
        </row>
        <row r="996">
          <cell r="A996" t="str">
            <v>K|L101803</v>
          </cell>
          <cell r="B996" t="str">
            <v>Q1002z001</v>
          </cell>
          <cell r="C996" t="str">
            <v>K</v>
          </cell>
          <cell r="D996" t="str">
            <v>code</v>
          </cell>
          <cell r="E996" t="str">
            <v>L101803</v>
          </cell>
          <cell r="F996" t="str">
            <v>L101803</v>
          </cell>
          <cell r="G996">
            <v>7</v>
          </cell>
        </row>
        <row r="997">
          <cell r="A997" t="str">
            <v>K|Lein</v>
          </cell>
          <cell r="B997" t="str">
            <v>Q1002z001</v>
          </cell>
          <cell r="C997" t="str">
            <v>K</v>
          </cell>
          <cell r="D997" t="str">
            <v>D</v>
          </cell>
          <cell r="E997" t="str">
            <v>Lein</v>
          </cell>
          <cell r="F997" t="str">
            <v>L101803</v>
          </cell>
          <cell r="G997">
            <v>7</v>
          </cell>
        </row>
        <row r="998">
          <cell r="A998" t="str">
            <v>K|Textilpflanzen, Delta</v>
          </cell>
          <cell r="B998" t="str">
            <v>Q1002z001</v>
          </cell>
          <cell r="C998" t="str">
            <v>K</v>
          </cell>
          <cell r="D998" t="str">
            <v>name</v>
          </cell>
          <cell r="E998" t="str">
            <v>Textilpflanzen, Delta</v>
          </cell>
          <cell r="F998" t="str">
            <v>L1018yy</v>
          </cell>
          <cell r="G998">
            <v>7</v>
          </cell>
        </row>
        <row r="999">
          <cell r="A999" t="str">
            <v>K|L1018zz</v>
          </cell>
          <cell r="B999" t="str">
            <v>Q1002z001</v>
          </cell>
          <cell r="C999" t="str">
            <v>K</v>
          </cell>
          <cell r="D999" t="str">
            <v>code</v>
          </cell>
          <cell r="E999" t="str">
            <v>L1018zz</v>
          </cell>
          <cell r="F999" t="str">
            <v>L1018zz</v>
          </cell>
          <cell r="G999">
            <v>7</v>
          </cell>
        </row>
        <row r="1000">
          <cell r="A1000" t="str">
            <v>K|Other textile crops</v>
          </cell>
          <cell r="B1000" t="str">
            <v>Q1002z001</v>
          </cell>
          <cell r="C1000" t="str">
            <v>K</v>
          </cell>
          <cell r="D1000" t="str">
            <v>E</v>
          </cell>
          <cell r="E1000" t="str">
            <v>Other textile crops</v>
          </cell>
          <cell r="F1000" t="str">
            <v>L1018zz</v>
          </cell>
          <cell r="G1000">
            <v>7</v>
          </cell>
        </row>
        <row r="1001">
          <cell r="A1001" t="str">
            <v>K|sonstige Textilpflanzen</v>
          </cell>
          <cell r="B1001" t="str">
            <v>Q1002z001</v>
          </cell>
          <cell r="C1001" t="str">
            <v>K</v>
          </cell>
          <cell r="D1001" t="str">
            <v>D</v>
          </cell>
          <cell r="E1001" t="str">
            <v>sonstige Textilpflanzen</v>
          </cell>
          <cell r="F1001" t="str">
            <v>L1018zz</v>
          </cell>
          <cell r="G1001">
            <v>7</v>
          </cell>
        </row>
        <row r="1002">
          <cell r="A1002" t="str">
            <v>K|Textile crops, other</v>
          </cell>
          <cell r="B1002" t="str">
            <v>Q1002z001</v>
          </cell>
          <cell r="C1002" t="str">
            <v>K</v>
          </cell>
          <cell r="D1002" t="str">
            <v>name</v>
          </cell>
          <cell r="E1002" t="str">
            <v>Textile crops, other</v>
          </cell>
          <cell r="F1002" t="str">
            <v>L1018zz</v>
          </cell>
          <cell r="G1002">
            <v>7</v>
          </cell>
        </row>
        <row r="1003">
          <cell r="A1003" t="str">
            <v>K|Textilpflanzen, andere</v>
          </cell>
          <cell r="B1003" t="str">
            <v>Q1002z001</v>
          </cell>
          <cell r="C1003" t="str">
            <v>K</v>
          </cell>
          <cell r="D1003" t="str">
            <v>D</v>
          </cell>
          <cell r="E1003" t="str">
            <v>Textilpflanzen, andere</v>
          </cell>
          <cell r="F1003" t="str">
            <v>L1018zz</v>
          </cell>
          <cell r="G1003">
            <v>7</v>
          </cell>
        </row>
        <row r="1004">
          <cell r="A1004" t="str">
            <v>K|Heil- und Gewürzpflanzen</v>
          </cell>
          <cell r="B1004" t="str">
            <v>Q1002z001</v>
          </cell>
          <cell r="C1004" t="str">
            <v>K</v>
          </cell>
          <cell r="D1004" t="str">
            <v>D</v>
          </cell>
          <cell r="E1004" t="str">
            <v>Heil- und Gewürzpflanzen</v>
          </cell>
          <cell r="F1004" t="str">
            <v>L1019</v>
          </cell>
          <cell r="G1004">
            <v>5</v>
          </cell>
        </row>
        <row r="1005">
          <cell r="A1005" t="str">
            <v>K|L1019</v>
          </cell>
          <cell r="B1005" t="str">
            <v>Q1002z001</v>
          </cell>
          <cell r="C1005" t="str">
            <v>K</v>
          </cell>
          <cell r="D1005" t="str">
            <v>code</v>
          </cell>
          <cell r="E1005" t="str">
            <v>L1019</v>
          </cell>
          <cell r="F1005" t="str">
            <v>L1019</v>
          </cell>
          <cell r="G1005">
            <v>5</v>
          </cell>
        </row>
        <row r="1006">
          <cell r="A1006" t="str">
            <v>K|Medicinal &amp; aromatic plants</v>
          </cell>
          <cell r="B1006" t="str">
            <v>Q1003z001</v>
          </cell>
          <cell r="C1006" t="str">
            <v>K</v>
          </cell>
          <cell r="D1006" t="str">
            <v>name</v>
          </cell>
          <cell r="E1006" t="str">
            <v>Medicinal &amp; aromatic plants</v>
          </cell>
          <cell r="F1006" t="str">
            <v>L1019</v>
          </cell>
          <cell r="G1006">
            <v>5</v>
          </cell>
        </row>
        <row r="1007">
          <cell r="A1007" t="str">
            <v>K|Medicinal and aromatic plants</v>
          </cell>
          <cell r="B1007" t="str">
            <v>Q1002z001</v>
          </cell>
          <cell r="C1007" t="str">
            <v>K</v>
          </cell>
          <cell r="D1007" t="str">
            <v>name</v>
          </cell>
          <cell r="E1007" t="str">
            <v>Medicinal and aromatic plants</v>
          </cell>
          <cell r="F1007" t="str">
            <v>L1019</v>
          </cell>
          <cell r="G1007">
            <v>5</v>
          </cell>
        </row>
        <row r="1008">
          <cell r="A1008" t="str">
            <v>K|L101900</v>
          </cell>
          <cell r="B1008" t="str">
            <v>Q1003z001</v>
          </cell>
          <cell r="C1008" t="str">
            <v>K</v>
          </cell>
          <cell r="D1008" t="str">
            <v>code</v>
          </cell>
          <cell r="E1008" t="str">
            <v>L101900</v>
          </cell>
          <cell r="F1008" t="str">
            <v>L101900</v>
          </cell>
          <cell r="G1008">
            <v>7</v>
          </cell>
        </row>
        <row r="1009">
          <cell r="A1009" t="str">
            <v>K|Medicinal and aromatic plants, no details</v>
          </cell>
          <cell r="B1009" t="str">
            <v>Q1003</v>
          </cell>
          <cell r="C1009" t="str">
            <v>K</v>
          </cell>
          <cell r="D1009" t="str">
            <v>name</v>
          </cell>
          <cell r="E1009" t="str">
            <v>Medicinal and aromatic plants, no details</v>
          </cell>
          <cell r="F1009" t="str">
            <v>L101900</v>
          </cell>
          <cell r="G1009">
            <v>7</v>
          </cell>
        </row>
        <row r="1010">
          <cell r="A1010" t="str">
            <v>K|Medizinal- und Aromapflanzen, keine Details</v>
          </cell>
          <cell r="B1010" t="str">
            <v>Q1003z001</v>
          </cell>
          <cell r="C1010" t="str">
            <v>K</v>
          </cell>
          <cell r="D1010" t="str">
            <v>D</v>
          </cell>
          <cell r="E1010" t="str">
            <v>Medizinal- und Aromapflanzen, keine Details</v>
          </cell>
          <cell r="F1010" t="str">
            <v>L101900</v>
          </cell>
          <cell r="G1010">
            <v>7</v>
          </cell>
        </row>
        <row r="1011">
          <cell r="A1011" t="str">
            <v>K|Aromapflanzen</v>
          </cell>
          <cell r="B1011" t="str">
            <v>Q1002z001</v>
          </cell>
          <cell r="C1011" t="str">
            <v>K</v>
          </cell>
          <cell r="D1011" t="str">
            <v>D</v>
          </cell>
          <cell r="E1011" t="str">
            <v>Aromapflanzen</v>
          </cell>
          <cell r="F1011" t="str">
            <v>L101901</v>
          </cell>
          <cell r="G1011">
            <v>7</v>
          </cell>
        </row>
        <row r="1012">
          <cell r="A1012" t="str">
            <v>K|Aromatic plants</v>
          </cell>
          <cell r="B1012" t="str">
            <v>Q1002z001</v>
          </cell>
          <cell r="C1012" t="str">
            <v>K</v>
          </cell>
          <cell r="D1012" t="str">
            <v>name</v>
          </cell>
          <cell r="E1012" t="str">
            <v>Aromatic plants</v>
          </cell>
          <cell r="F1012" t="str">
            <v>L101901</v>
          </cell>
          <cell r="G1012">
            <v>7</v>
          </cell>
        </row>
        <row r="1013">
          <cell r="A1013" t="str">
            <v>K|L101901</v>
          </cell>
          <cell r="B1013" t="str">
            <v>Q1002z001</v>
          </cell>
          <cell r="C1013" t="str">
            <v>K</v>
          </cell>
          <cell r="D1013" t="str">
            <v>code</v>
          </cell>
          <cell r="E1013" t="str">
            <v>L101901</v>
          </cell>
          <cell r="F1013" t="str">
            <v>L101901</v>
          </cell>
          <cell r="G1013">
            <v>7</v>
          </cell>
        </row>
        <row r="1014">
          <cell r="A1014" t="str">
            <v>K|Aromapflanzen, ohne Details</v>
          </cell>
          <cell r="B1014" t="str">
            <v>Q1003z001</v>
          </cell>
          <cell r="C1014" t="str">
            <v>K</v>
          </cell>
          <cell r="D1014" t="str">
            <v>D</v>
          </cell>
          <cell r="E1014" t="str">
            <v>Aromapflanzen, ohne Details</v>
          </cell>
          <cell r="F1014" t="str">
            <v>L1019010</v>
          </cell>
          <cell r="G1014">
            <v>8</v>
          </cell>
        </row>
        <row r="1015">
          <cell r="A1015" t="str">
            <v>K|Aromatic plants, no details</v>
          </cell>
          <cell r="B1015" t="str">
            <v>Q1003</v>
          </cell>
          <cell r="C1015" t="str">
            <v>K</v>
          </cell>
          <cell r="D1015" t="str">
            <v>name</v>
          </cell>
          <cell r="E1015" t="str">
            <v>Aromatic plants, no details</v>
          </cell>
          <cell r="F1015" t="str">
            <v>L1019010</v>
          </cell>
          <cell r="G1015">
            <v>8</v>
          </cell>
        </row>
        <row r="1016">
          <cell r="A1016" t="str">
            <v>K|L1019010</v>
          </cell>
          <cell r="B1016" t="str">
            <v>Q1003z001</v>
          </cell>
          <cell r="C1016" t="str">
            <v>K</v>
          </cell>
          <cell r="D1016" t="str">
            <v>code</v>
          </cell>
          <cell r="E1016" t="str">
            <v>L1019010</v>
          </cell>
          <cell r="F1016" t="str">
            <v>L1019010</v>
          </cell>
          <cell r="G1016">
            <v>8</v>
          </cell>
        </row>
        <row r="1017">
          <cell r="A1017" t="str">
            <v>K|Geranium</v>
          </cell>
          <cell r="B1017" t="str">
            <v>Q1002z001</v>
          </cell>
          <cell r="C1017" t="str">
            <v>K</v>
          </cell>
          <cell r="D1017" t="str">
            <v>name</v>
          </cell>
          <cell r="E1017" t="str">
            <v>Geranium</v>
          </cell>
          <cell r="F1017" t="str">
            <v>L1019011</v>
          </cell>
          <cell r="G1017">
            <v>8</v>
          </cell>
        </row>
        <row r="1018">
          <cell r="A1018" t="str">
            <v>K|L1019011</v>
          </cell>
          <cell r="B1018" t="str">
            <v>Q1002z001</v>
          </cell>
          <cell r="C1018" t="str">
            <v>K</v>
          </cell>
          <cell r="D1018" t="str">
            <v>code</v>
          </cell>
          <cell r="E1018" t="str">
            <v>L1019011</v>
          </cell>
          <cell r="F1018" t="str">
            <v>L1019011</v>
          </cell>
          <cell r="G1018">
            <v>8</v>
          </cell>
        </row>
        <row r="1019">
          <cell r="A1019" t="str">
            <v>K|L1019012</v>
          </cell>
          <cell r="B1019" t="str">
            <v>Q1002z001</v>
          </cell>
          <cell r="C1019" t="str">
            <v>K</v>
          </cell>
          <cell r="D1019" t="str">
            <v>code</v>
          </cell>
          <cell r="E1019" t="str">
            <v>L1019012</v>
          </cell>
          <cell r="F1019" t="str">
            <v>L1019012</v>
          </cell>
          <cell r="G1019">
            <v>8</v>
          </cell>
        </row>
        <row r="1020">
          <cell r="A1020" t="str">
            <v>K|Lavendel</v>
          </cell>
          <cell r="B1020" t="str">
            <v>Q1002z001</v>
          </cell>
          <cell r="C1020" t="str">
            <v>K</v>
          </cell>
          <cell r="D1020" t="str">
            <v>D</v>
          </cell>
          <cell r="E1020" t="str">
            <v>Lavendel</v>
          </cell>
          <cell r="F1020" t="str">
            <v>L1019012</v>
          </cell>
          <cell r="G1020">
            <v>8</v>
          </cell>
        </row>
        <row r="1021">
          <cell r="A1021" t="str">
            <v>K|Lavender</v>
          </cell>
          <cell r="B1021" t="str">
            <v>Q1002z001</v>
          </cell>
          <cell r="C1021" t="str">
            <v>K</v>
          </cell>
          <cell r="D1021" t="str">
            <v>name</v>
          </cell>
          <cell r="E1021" t="str">
            <v>Lavender</v>
          </cell>
          <cell r="F1021" t="str">
            <v>L1019012</v>
          </cell>
          <cell r="G1021">
            <v>8</v>
          </cell>
        </row>
        <row r="1022">
          <cell r="A1022" t="str">
            <v>K|L1019013</v>
          </cell>
          <cell r="B1022" t="str">
            <v>Q1002z001</v>
          </cell>
          <cell r="C1022" t="str">
            <v>K</v>
          </cell>
          <cell r="D1022" t="str">
            <v>code</v>
          </cell>
          <cell r="E1022" t="str">
            <v>L1019013</v>
          </cell>
          <cell r="F1022" t="str">
            <v>L1019013</v>
          </cell>
          <cell r="G1022">
            <v>8</v>
          </cell>
        </row>
        <row r="1023">
          <cell r="A1023" t="str">
            <v>K|Lemon grass</v>
          </cell>
          <cell r="B1023" t="str">
            <v>Q1002z001</v>
          </cell>
          <cell r="C1023" t="str">
            <v>K</v>
          </cell>
          <cell r="D1023" t="str">
            <v>name</v>
          </cell>
          <cell r="E1023" t="str">
            <v>Lemon grass</v>
          </cell>
          <cell r="F1023" t="str">
            <v>L1019013</v>
          </cell>
          <cell r="G1023">
            <v>8</v>
          </cell>
        </row>
        <row r="1024">
          <cell r="A1024" t="str">
            <v>K|Zitronengras</v>
          </cell>
          <cell r="B1024" t="str">
            <v>Q1002z001</v>
          </cell>
          <cell r="C1024" t="str">
            <v>K</v>
          </cell>
          <cell r="D1024" t="str">
            <v>D</v>
          </cell>
          <cell r="E1024" t="str">
            <v>Zitronengras</v>
          </cell>
          <cell r="F1024" t="str">
            <v>L1019013</v>
          </cell>
          <cell r="G1024">
            <v>8</v>
          </cell>
        </row>
        <row r="1025">
          <cell r="A1025" t="str">
            <v>K|Aromapflanzen, andere</v>
          </cell>
          <cell r="B1025" t="str">
            <v>Q1002z002</v>
          </cell>
          <cell r="C1025" t="str">
            <v>K</v>
          </cell>
          <cell r="D1025" t="str">
            <v>D</v>
          </cell>
          <cell r="E1025" t="str">
            <v>Aromapflanzen, andere</v>
          </cell>
          <cell r="F1025" t="str">
            <v>L101901z</v>
          </cell>
          <cell r="G1025">
            <v>8</v>
          </cell>
        </row>
        <row r="1026">
          <cell r="A1026" t="str">
            <v>K|Aromatic plants, other</v>
          </cell>
          <cell r="B1026" t="str">
            <v>Q1002z002</v>
          </cell>
          <cell r="C1026" t="str">
            <v>K</v>
          </cell>
          <cell r="D1026" t="str">
            <v>name</v>
          </cell>
          <cell r="E1026" t="str">
            <v>Aromatic plants, other</v>
          </cell>
          <cell r="F1026" t="str">
            <v>L101901z</v>
          </cell>
          <cell r="G1026">
            <v>8</v>
          </cell>
        </row>
        <row r="1027">
          <cell r="A1027" t="str">
            <v>K|L101901z</v>
          </cell>
          <cell r="B1027" t="str">
            <v>Q1002z002</v>
          </cell>
          <cell r="C1027" t="str">
            <v>K</v>
          </cell>
          <cell r="D1027" t="str">
            <v>code</v>
          </cell>
          <cell r="E1027" t="str">
            <v>L101901z</v>
          </cell>
          <cell r="F1027" t="str">
            <v>L101901z</v>
          </cell>
          <cell r="G1027">
            <v>8</v>
          </cell>
        </row>
        <row r="1028">
          <cell r="A1028" t="str">
            <v>K|Other aromatic plants</v>
          </cell>
          <cell r="B1028" t="str">
            <v>Q1002z002</v>
          </cell>
          <cell r="C1028" t="str">
            <v>K</v>
          </cell>
          <cell r="D1028" t="str">
            <v>E</v>
          </cell>
          <cell r="E1028" t="str">
            <v>Other aromatic plants</v>
          </cell>
          <cell r="F1028" t="str">
            <v>L101901z</v>
          </cell>
          <cell r="G1028">
            <v>8</v>
          </cell>
        </row>
        <row r="1029">
          <cell r="A1029" t="str">
            <v>K|sonstige Aromapflanzen</v>
          </cell>
          <cell r="B1029" t="str">
            <v>Q1002z002</v>
          </cell>
          <cell r="C1029" t="str">
            <v>K</v>
          </cell>
          <cell r="D1029" t="str">
            <v>D</v>
          </cell>
          <cell r="E1029" t="str">
            <v>sonstige Aromapflanzen</v>
          </cell>
          <cell r="F1029" t="str">
            <v>L101901z</v>
          </cell>
          <cell r="G1029">
            <v>8</v>
          </cell>
        </row>
        <row r="1030">
          <cell r="A1030" t="str">
            <v>K|Culinary plants</v>
          </cell>
          <cell r="B1030" t="str">
            <v>Q1002z001</v>
          </cell>
          <cell r="C1030" t="str">
            <v>K</v>
          </cell>
          <cell r="D1030" t="str">
            <v>name</v>
          </cell>
          <cell r="E1030" t="str">
            <v>Culinary plants</v>
          </cell>
          <cell r="F1030" t="str">
            <v>L101902</v>
          </cell>
          <cell r="G1030">
            <v>7</v>
          </cell>
        </row>
        <row r="1031">
          <cell r="A1031" t="str">
            <v>K|Gewürze</v>
          </cell>
          <cell r="B1031" t="str">
            <v>Q1002z001</v>
          </cell>
          <cell r="C1031" t="str">
            <v>K</v>
          </cell>
          <cell r="D1031" t="str">
            <v>D</v>
          </cell>
          <cell r="E1031" t="str">
            <v>Gewürze</v>
          </cell>
          <cell r="F1031" t="str">
            <v>L101902</v>
          </cell>
          <cell r="G1031">
            <v>7</v>
          </cell>
        </row>
        <row r="1032">
          <cell r="A1032" t="str">
            <v>K|L101902</v>
          </cell>
          <cell r="B1032" t="str">
            <v>Q1002z001</v>
          </cell>
          <cell r="C1032" t="str">
            <v>K</v>
          </cell>
          <cell r="D1032" t="str">
            <v>code</v>
          </cell>
          <cell r="E1032" t="str">
            <v>L101902</v>
          </cell>
          <cell r="F1032" t="str">
            <v>L101902</v>
          </cell>
          <cell r="G1032">
            <v>7</v>
          </cell>
        </row>
        <row r="1033">
          <cell r="A1033" t="str">
            <v>K|Culinary plants, no details</v>
          </cell>
          <cell r="B1033" t="str">
            <v>Q1003</v>
          </cell>
          <cell r="C1033" t="str">
            <v>K</v>
          </cell>
          <cell r="D1033" t="str">
            <v>name</v>
          </cell>
          <cell r="E1033" t="str">
            <v>Culinary plants, no details</v>
          </cell>
          <cell r="F1033" t="str">
            <v>L1019020</v>
          </cell>
          <cell r="G1033">
            <v>8</v>
          </cell>
        </row>
        <row r="1034">
          <cell r="A1034" t="str">
            <v>K|Gewürzpflanzen, ohne Details</v>
          </cell>
          <cell r="B1034" t="str">
            <v>Q1003z001</v>
          </cell>
          <cell r="C1034" t="str">
            <v>K</v>
          </cell>
          <cell r="D1034" t="str">
            <v>D</v>
          </cell>
          <cell r="E1034" t="str">
            <v>Gewürzpflanzen, ohne Details</v>
          </cell>
          <cell r="F1034" t="str">
            <v>L1019020</v>
          </cell>
          <cell r="G1034">
            <v>8</v>
          </cell>
        </row>
        <row r="1035">
          <cell r="A1035" t="str">
            <v>K|L1019020</v>
          </cell>
          <cell r="B1035" t="str">
            <v>Q1003z001</v>
          </cell>
          <cell r="C1035" t="str">
            <v>K</v>
          </cell>
          <cell r="D1035" t="str">
            <v>code</v>
          </cell>
          <cell r="E1035" t="str">
            <v>L1019020</v>
          </cell>
          <cell r="F1035" t="str">
            <v>L1019020</v>
          </cell>
          <cell r="G1035">
            <v>8</v>
          </cell>
        </row>
        <row r="1036">
          <cell r="A1036" t="str">
            <v>K|Borage</v>
          </cell>
          <cell r="B1036" t="str">
            <v>Q1002z001</v>
          </cell>
          <cell r="C1036" t="str">
            <v>K</v>
          </cell>
          <cell r="D1036" t="str">
            <v>name</v>
          </cell>
          <cell r="E1036" t="str">
            <v>Borage</v>
          </cell>
          <cell r="F1036" t="str">
            <v>L1019021</v>
          </cell>
          <cell r="G1036">
            <v>8</v>
          </cell>
        </row>
        <row r="1037">
          <cell r="A1037" t="str">
            <v>K|Borretsch</v>
          </cell>
          <cell r="B1037" t="str">
            <v>Q1002z001</v>
          </cell>
          <cell r="C1037" t="str">
            <v>K</v>
          </cell>
          <cell r="D1037" t="str">
            <v>D</v>
          </cell>
          <cell r="E1037" t="str">
            <v>Borretsch</v>
          </cell>
          <cell r="F1037" t="str">
            <v>L1019021</v>
          </cell>
          <cell r="G1037">
            <v>8</v>
          </cell>
        </row>
        <row r="1038">
          <cell r="A1038" t="str">
            <v>K|L1019021</v>
          </cell>
          <cell r="B1038" t="str">
            <v>Q1002z001</v>
          </cell>
          <cell r="C1038" t="str">
            <v>K</v>
          </cell>
          <cell r="D1038" t="str">
            <v>code</v>
          </cell>
          <cell r="E1038" t="str">
            <v>L1019021</v>
          </cell>
          <cell r="F1038" t="str">
            <v>L1019021</v>
          </cell>
          <cell r="G1038">
            <v>8</v>
          </cell>
        </row>
        <row r="1039">
          <cell r="A1039" t="str">
            <v>K|Caraway</v>
          </cell>
          <cell r="B1039" t="str">
            <v>Q1002z001</v>
          </cell>
          <cell r="C1039" t="str">
            <v>K</v>
          </cell>
          <cell r="D1039" t="str">
            <v>name</v>
          </cell>
          <cell r="E1039" t="str">
            <v>Caraway</v>
          </cell>
          <cell r="F1039" t="str">
            <v>L1019022</v>
          </cell>
          <cell r="G1039">
            <v>8</v>
          </cell>
        </row>
        <row r="1040">
          <cell r="A1040" t="str">
            <v>K|Kümmel</v>
          </cell>
          <cell r="B1040" t="str">
            <v>Q1002z001</v>
          </cell>
          <cell r="C1040" t="str">
            <v>K</v>
          </cell>
          <cell r="D1040" t="str">
            <v>D</v>
          </cell>
          <cell r="E1040" t="str">
            <v>Kümmel</v>
          </cell>
          <cell r="F1040" t="str">
            <v>L1019022</v>
          </cell>
          <cell r="G1040">
            <v>8</v>
          </cell>
        </row>
        <row r="1041">
          <cell r="A1041" t="str">
            <v>K|L1019022</v>
          </cell>
          <cell r="B1041" t="str">
            <v>Q1002z001</v>
          </cell>
          <cell r="C1041" t="str">
            <v>K</v>
          </cell>
          <cell r="D1041" t="str">
            <v>code</v>
          </cell>
          <cell r="E1041" t="str">
            <v>L1019022</v>
          </cell>
          <cell r="F1041" t="str">
            <v>L1019022</v>
          </cell>
          <cell r="G1041">
            <v>8</v>
          </cell>
        </row>
        <row r="1042">
          <cell r="A1042" t="str">
            <v>K|L1019023</v>
          </cell>
          <cell r="B1042" t="str">
            <v>Q1002z001</v>
          </cell>
          <cell r="C1042" t="str">
            <v>K</v>
          </cell>
          <cell r="D1042" t="str">
            <v>code</v>
          </cell>
          <cell r="E1042" t="str">
            <v>L1019023</v>
          </cell>
          <cell r="F1042" t="str">
            <v>L1019023</v>
          </cell>
          <cell r="G1042">
            <v>8</v>
          </cell>
        </row>
        <row r="1043">
          <cell r="A1043" t="str">
            <v>K|Lemon verbena</v>
          </cell>
          <cell r="B1043" t="str">
            <v>Q1002z001</v>
          </cell>
          <cell r="C1043" t="str">
            <v>K</v>
          </cell>
          <cell r="D1043" t="str">
            <v>name</v>
          </cell>
          <cell r="E1043" t="str">
            <v>Lemon verbena</v>
          </cell>
          <cell r="F1043" t="str">
            <v>L1019023</v>
          </cell>
          <cell r="G1043">
            <v>8</v>
          </cell>
        </row>
        <row r="1044">
          <cell r="A1044" t="str">
            <v>K|Zitronenverbene</v>
          </cell>
          <cell r="B1044" t="str">
            <v>Q1002z001</v>
          </cell>
          <cell r="C1044" t="str">
            <v>K</v>
          </cell>
          <cell r="D1044" t="str">
            <v>D</v>
          </cell>
          <cell r="E1044" t="str">
            <v>Zitronenverbene</v>
          </cell>
          <cell r="F1044" t="str">
            <v>L1019023</v>
          </cell>
          <cell r="G1044">
            <v>8</v>
          </cell>
        </row>
        <row r="1045">
          <cell r="A1045" t="str">
            <v>K|L1019024</v>
          </cell>
          <cell r="B1045" t="str">
            <v>Q1002z001</v>
          </cell>
          <cell r="C1045" t="str">
            <v>K</v>
          </cell>
          <cell r="D1045" t="str">
            <v>code</v>
          </cell>
          <cell r="E1045" t="str">
            <v>L1019024</v>
          </cell>
          <cell r="F1045" t="str">
            <v>L1019024</v>
          </cell>
          <cell r="G1045">
            <v>8</v>
          </cell>
        </row>
        <row r="1046">
          <cell r="A1046" t="str">
            <v>K|Saffron</v>
          </cell>
          <cell r="B1046" t="str">
            <v>Q1002z001</v>
          </cell>
          <cell r="C1046" t="str">
            <v>K</v>
          </cell>
          <cell r="D1046" t="str">
            <v>name</v>
          </cell>
          <cell r="E1046" t="str">
            <v>Saffron</v>
          </cell>
          <cell r="F1046" t="str">
            <v>L1019024</v>
          </cell>
          <cell r="G1046">
            <v>8</v>
          </cell>
        </row>
        <row r="1047">
          <cell r="A1047" t="str">
            <v>K|Safran</v>
          </cell>
          <cell r="B1047" t="str">
            <v>Q1002z001</v>
          </cell>
          <cell r="C1047" t="str">
            <v>K</v>
          </cell>
          <cell r="D1047" t="str">
            <v>D</v>
          </cell>
          <cell r="E1047" t="str">
            <v>Safran</v>
          </cell>
          <cell r="F1047" t="str">
            <v>L1019024</v>
          </cell>
          <cell r="G1047">
            <v>8</v>
          </cell>
        </row>
        <row r="1048">
          <cell r="A1048" t="str">
            <v>K|L1019025</v>
          </cell>
          <cell r="B1048" t="str">
            <v>Q1003</v>
          </cell>
          <cell r="C1048" t="str">
            <v>K</v>
          </cell>
          <cell r="D1048" t="str">
            <v>code</v>
          </cell>
          <cell r="E1048" t="str">
            <v>L1019025</v>
          </cell>
          <cell r="F1048" t="str">
            <v>L1019025</v>
          </cell>
          <cell r="G1048">
            <v>8</v>
          </cell>
        </row>
        <row r="1049">
          <cell r="A1049" t="str">
            <v>K|Thyme</v>
          </cell>
          <cell r="B1049" t="str">
            <v>Q1003</v>
          </cell>
          <cell r="C1049" t="str">
            <v>K</v>
          </cell>
          <cell r="D1049" t="str">
            <v>name</v>
          </cell>
          <cell r="E1049" t="str">
            <v>Thyme</v>
          </cell>
          <cell r="F1049" t="str">
            <v>L1019025</v>
          </cell>
          <cell r="G1049">
            <v>8</v>
          </cell>
        </row>
        <row r="1050">
          <cell r="A1050" t="str">
            <v>K|Coriander</v>
          </cell>
          <cell r="B1050" t="str">
            <v>Q1003</v>
          </cell>
          <cell r="C1050" t="str">
            <v>K</v>
          </cell>
          <cell r="D1050" t="str">
            <v>name</v>
          </cell>
          <cell r="E1050" t="str">
            <v>Coriander</v>
          </cell>
          <cell r="F1050" t="str">
            <v>L1019027</v>
          </cell>
          <cell r="G1050">
            <v>8</v>
          </cell>
        </row>
        <row r="1051">
          <cell r="A1051" t="str">
            <v>K|L1019027</v>
          </cell>
          <cell r="B1051" t="str">
            <v>Q1003</v>
          </cell>
          <cell r="C1051" t="str">
            <v>K</v>
          </cell>
          <cell r="D1051" t="str">
            <v>code</v>
          </cell>
          <cell r="E1051" t="str">
            <v>L1019027</v>
          </cell>
          <cell r="F1051" t="str">
            <v>L1019027</v>
          </cell>
          <cell r="G1051">
            <v>8</v>
          </cell>
        </row>
        <row r="1052">
          <cell r="A1052" t="str">
            <v>K|L1019028</v>
          </cell>
          <cell r="B1052" t="str">
            <v>Q1003</v>
          </cell>
          <cell r="C1052" t="str">
            <v>K</v>
          </cell>
          <cell r="D1052" t="str">
            <v>code</v>
          </cell>
          <cell r="E1052" t="str">
            <v>L1019028</v>
          </cell>
          <cell r="F1052" t="str">
            <v>L1019028</v>
          </cell>
          <cell r="G1052">
            <v>8</v>
          </cell>
        </row>
        <row r="1053">
          <cell r="A1053" t="str">
            <v>K|Lemon balm</v>
          </cell>
          <cell r="B1053" t="str">
            <v>Q1003</v>
          </cell>
          <cell r="C1053" t="str">
            <v>K</v>
          </cell>
          <cell r="D1053" t="str">
            <v>name</v>
          </cell>
          <cell r="E1053" t="str">
            <v>Lemon balm</v>
          </cell>
          <cell r="F1053" t="str">
            <v>L1019028</v>
          </cell>
          <cell r="G1053">
            <v>8</v>
          </cell>
        </row>
        <row r="1054">
          <cell r="A1054" t="str">
            <v>K|Culinary plants, other</v>
          </cell>
          <cell r="B1054" t="str">
            <v>Q1002z001</v>
          </cell>
          <cell r="C1054" t="str">
            <v>K</v>
          </cell>
          <cell r="D1054" t="str">
            <v>name</v>
          </cell>
          <cell r="E1054" t="str">
            <v>Culinary plants, other</v>
          </cell>
          <cell r="F1054" t="str">
            <v>L101902z</v>
          </cell>
          <cell r="G1054">
            <v>8</v>
          </cell>
        </row>
        <row r="1055">
          <cell r="A1055" t="str">
            <v>K|Gewürze, andere</v>
          </cell>
          <cell r="B1055" t="str">
            <v>Q1002z001</v>
          </cell>
          <cell r="C1055" t="str">
            <v>K</v>
          </cell>
          <cell r="D1055" t="str">
            <v>D</v>
          </cell>
          <cell r="E1055" t="str">
            <v>Gewürze, andere</v>
          </cell>
          <cell r="F1055" t="str">
            <v>L101902z</v>
          </cell>
          <cell r="G1055">
            <v>8</v>
          </cell>
        </row>
        <row r="1056">
          <cell r="A1056" t="str">
            <v>K|L101902z</v>
          </cell>
          <cell r="B1056" t="str">
            <v>Q1002z001</v>
          </cell>
          <cell r="C1056" t="str">
            <v>K</v>
          </cell>
          <cell r="D1056" t="str">
            <v>code</v>
          </cell>
          <cell r="E1056" t="str">
            <v>L101902z</v>
          </cell>
          <cell r="F1056" t="str">
            <v>L101902z</v>
          </cell>
          <cell r="G1056">
            <v>8</v>
          </cell>
        </row>
        <row r="1057">
          <cell r="A1057" t="str">
            <v>K|Other culinary plants</v>
          </cell>
          <cell r="B1057" t="str">
            <v>Q1002z001</v>
          </cell>
          <cell r="C1057" t="str">
            <v>K</v>
          </cell>
          <cell r="D1057" t="str">
            <v>E</v>
          </cell>
          <cell r="E1057" t="str">
            <v>Other culinary plants</v>
          </cell>
          <cell r="F1057" t="str">
            <v>L101902z</v>
          </cell>
          <cell r="G1057">
            <v>8</v>
          </cell>
        </row>
        <row r="1058">
          <cell r="A1058" t="str">
            <v>K|sonstige Gewürze</v>
          </cell>
          <cell r="B1058" t="str">
            <v>Q1002z001</v>
          </cell>
          <cell r="C1058" t="str">
            <v>K</v>
          </cell>
          <cell r="D1058" t="str">
            <v>D</v>
          </cell>
          <cell r="E1058" t="str">
            <v>sonstige Gewürze</v>
          </cell>
          <cell r="F1058" t="str">
            <v>L101902z</v>
          </cell>
          <cell r="G1058">
            <v>8</v>
          </cell>
        </row>
        <row r="1059">
          <cell r="A1059" t="str">
            <v>K|Herbs, wild</v>
          </cell>
          <cell r="B1059" t="str">
            <v>Q1003z001</v>
          </cell>
          <cell r="C1059" t="str">
            <v>K</v>
          </cell>
          <cell r="D1059" t="str">
            <v>name</v>
          </cell>
          <cell r="E1059" t="str">
            <v>Herbs, wild</v>
          </cell>
          <cell r="F1059" t="str">
            <v>L101903</v>
          </cell>
          <cell r="G1059">
            <v>7</v>
          </cell>
        </row>
        <row r="1060">
          <cell r="A1060" t="str">
            <v>K|L101903</v>
          </cell>
          <cell r="B1060" t="str">
            <v>Q1002z001</v>
          </cell>
          <cell r="C1060" t="str">
            <v>K</v>
          </cell>
          <cell r="D1060" t="str">
            <v>code</v>
          </cell>
          <cell r="E1060" t="str">
            <v>L101903</v>
          </cell>
          <cell r="F1060" t="str">
            <v>L101903</v>
          </cell>
          <cell r="G1060">
            <v>7</v>
          </cell>
        </row>
        <row r="1061">
          <cell r="A1061" t="str">
            <v>K|Medicinal plants</v>
          </cell>
          <cell r="B1061" t="str">
            <v>Q1002z001</v>
          </cell>
          <cell r="C1061" t="str">
            <v>K</v>
          </cell>
          <cell r="D1061" t="str">
            <v>name</v>
          </cell>
          <cell r="E1061" t="str">
            <v>Medicinal plants</v>
          </cell>
          <cell r="F1061" t="str">
            <v>L101903</v>
          </cell>
          <cell r="G1061">
            <v>7</v>
          </cell>
        </row>
        <row r="1062">
          <cell r="A1062" t="str">
            <v>K|Medizinalpflanzen</v>
          </cell>
          <cell r="B1062" t="str">
            <v>Q1002z001</v>
          </cell>
          <cell r="C1062" t="str">
            <v>K</v>
          </cell>
          <cell r="D1062" t="str">
            <v>D</v>
          </cell>
          <cell r="E1062" t="str">
            <v>Medizinalpflanzen</v>
          </cell>
          <cell r="F1062" t="str">
            <v>L101903</v>
          </cell>
          <cell r="G1062">
            <v>7</v>
          </cell>
        </row>
        <row r="1063">
          <cell r="A1063" t="str">
            <v>K|Medizinpflanzen</v>
          </cell>
          <cell r="B1063" t="str">
            <v>Q1002z001</v>
          </cell>
          <cell r="C1063" t="str">
            <v>K</v>
          </cell>
          <cell r="D1063" t="str">
            <v>D</v>
          </cell>
          <cell r="E1063" t="str">
            <v>Medizinpflanzen</v>
          </cell>
          <cell r="F1063" t="str">
            <v>L101903</v>
          </cell>
          <cell r="G1063">
            <v>7</v>
          </cell>
        </row>
        <row r="1064">
          <cell r="A1064" t="str">
            <v>K|L1019030</v>
          </cell>
          <cell r="B1064" t="str">
            <v>Q1003z001</v>
          </cell>
          <cell r="C1064" t="str">
            <v>K</v>
          </cell>
          <cell r="D1064" t="str">
            <v>code</v>
          </cell>
          <cell r="E1064" t="str">
            <v>L1019030</v>
          </cell>
          <cell r="F1064" t="str">
            <v>L1019030</v>
          </cell>
          <cell r="G1064">
            <v>8</v>
          </cell>
        </row>
        <row r="1065">
          <cell r="A1065" t="str">
            <v>K|Medicinal plants, no details</v>
          </cell>
          <cell r="B1065" t="str">
            <v>Q1003</v>
          </cell>
          <cell r="C1065" t="str">
            <v>K</v>
          </cell>
          <cell r="D1065" t="str">
            <v>name</v>
          </cell>
          <cell r="E1065" t="str">
            <v>Medicinal plants, no details</v>
          </cell>
          <cell r="F1065" t="str">
            <v>L1019030</v>
          </cell>
          <cell r="G1065">
            <v>8</v>
          </cell>
        </row>
        <row r="1066">
          <cell r="A1066" t="str">
            <v>K|Medizinalpflanzen, ohne Details</v>
          </cell>
          <cell r="B1066" t="str">
            <v>Q1003z001</v>
          </cell>
          <cell r="C1066" t="str">
            <v>K</v>
          </cell>
          <cell r="D1066" t="str">
            <v>D</v>
          </cell>
          <cell r="E1066" t="str">
            <v>Medizinalpflanzen, ohne Details</v>
          </cell>
          <cell r="F1066" t="str">
            <v>L1019030</v>
          </cell>
          <cell r="G1066">
            <v>8</v>
          </cell>
        </row>
        <row r="1067">
          <cell r="A1067" t="str">
            <v>K|Aloe vera</v>
          </cell>
          <cell r="B1067" t="str">
            <v>Q1002z001</v>
          </cell>
          <cell r="C1067" t="str">
            <v>K</v>
          </cell>
          <cell r="D1067" t="str">
            <v>name</v>
          </cell>
          <cell r="E1067" t="str">
            <v>Aloe vera</v>
          </cell>
          <cell r="F1067" t="str">
            <v>L1019031</v>
          </cell>
          <cell r="G1067">
            <v>8</v>
          </cell>
        </row>
        <row r="1068">
          <cell r="A1068" t="str">
            <v>K|L1019031</v>
          </cell>
          <cell r="B1068" t="str">
            <v>Q1002z001</v>
          </cell>
          <cell r="C1068" t="str">
            <v>K</v>
          </cell>
          <cell r="D1068" t="str">
            <v>code</v>
          </cell>
          <cell r="E1068" t="str">
            <v>L1019031</v>
          </cell>
          <cell r="F1068" t="str">
            <v>L1019031</v>
          </cell>
          <cell r="G1068">
            <v>8</v>
          </cell>
        </row>
        <row r="1069">
          <cell r="A1069" t="str">
            <v>K|Chamomile</v>
          </cell>
          <cell r="B1069" t="str">
            <v>Q1002z001</v>
          </cell>
          <cell r="C1069" t="str">
            <v>K</v>
          </cell>
          <cell r="D1069" t="str">
            <v>name</v>
          </cell>
          <cell r="E1069" t="str">
            <v>Chamomile</v>
          </cell>
          <cell r="F1069" t="str">
            <v>L1019032</v>
          </cell>
          <cell r="G1069">
            <v>8</v>
          </cell>
        </row>
        <row r="1070">
          <cell r="A1070" t="str">
            <v>K|Kamille</v>
          </cell>
          <cell r="B1070" t="str">
            <v>Q1002z001</v>
          </cell>
          <cell r="C1070" t="str">
            <v>K</v>
          </cell>
          <cell r="D1070" t="str">
            <v>D</v>
          </cell>
          <cell r="E1070" t="str">
            <v>Kamille</v>
          </cell>
          <cell r="F1070" t="str">
            <v>L1019032</v>
          </cell>
          <cell r="G1070">
            <v>8</v>
          </cell>
        </row>
        <row r="1071">
          <cell r="A1071" t="str">
            <v>K|L1019032</v>
          </cell>
          <cell r="B1071" t="str">
            <v>Q1002z001</v>
          </cell>
          <cell r="C1071" t="str">
            <v>K</v>
          </cell>
          <cell r="D1071" t="str">
            <v>code</v>
          </cell>
          <cell r="E1071" t="str">
            <v>L1019032</v>
          </cell>
          <cell r="F1071" t="str">
            <v>L1019032</v>
          </cell>
          <cell r="G1071">
            <v>8</v>
          </cell>
        </row>
        <row r="1072">
          <cell r="A1072" t="str">
            <v>K|Indigofera suffruticosa</v>
          </cell>
          <cell r="B1072" t="str">
            <v>Q1002z001</v>
          </cell>
          <cell r="C1072" t="str">
            <v>K</v>
          </cell>
          <cell r="D1072" t="str">
            <v>name</v>
          </cell>
          <cell r="E1072" t="str">
            <v>Indigofera suffruticosa</v>
          </cell>
          <cell r="F1072" t="str">
            <v>L1019033</v>
          </cell>
          <cell r="G1072">
            <v>8</v>
          </cell>
        </row>
        <row r="1073">
          <cell r="A1073" t="str">
            <v>K|L1019033</v>
          </cell>
          <cell r="B1073" t="str">
            <v>Q1002z001</v>
          </cell>
          <cell r="C1073" t="str">
            <v>K</v>
          </cell>
          <cell r="D1073" t="str">
            <v>code</v>
          </cell>
          <cell r="E1073" t="str">
            <v>L1019033</v>
          </cell>
          <cell r="F1073" t="str">
            <v>L1019033</v>
          </cell>
          <cell r="G1073">
            <v>8</v>
          </cell>
        </row>
        <row r="1074">
          <cell r="A1074" t="str">
            <v>K|L1019034</v>
          </cell>
          <cell r="B1074" t="str">
            <v>Q1002z001</v>
          </cell>
          <cell r="C1074" t="str">
            <v>K</v>
          </cell>
          <cell r="D1074" t="str">
            <v>code</v>
          </cell>
          <cell r="E1074" t="str">
            <v>L1019034</v>
          </cell>
          <cell r="F1074" t="str">
            <v>L1019034</v>
          </cell>
          <cell r="G1074">
            <v>8</v>
          </cell>
        </row>
        <row r="1075">
          <cell r="A1075" t="str">
            <v>K|Maca</v>
          </cell>
          <cell r="B1075" t="str">
            <v>Q1002z001</v>
          </cell>
          <cell r="C1075" t="str">
            <v>K</v>
          </cell>
          <cell r="D1075" t="str">
            <v>name</v>
          </cell>
          <cell r="E1075" t="str">
            <v>Maca</v>
          </cell>
          <cell r="F1075" t="str">
            <v>L1019034</v>
          </cell>
          <cell r="G1075">
            <v>8</v>
          </cell>
        </row>
        <row r="1076">
          <cell r="A1076" t="str">
            <v>K|Arum root</v>
          </cell>
          <cell r="B1076" t="str">
            <v>Q1003</v>
          </cell>
          <cell r="C1076" t="str">
            <v>K</v>
          </cell>
          <cell r="D1076" t="str">
            <v>name</v>
          </cell>
          <cell r="E1076" t="str">
            <v>Arum root</v>
          </cell>
          <cell r="F1076" t="str">
            <v>L1019035</v>
          </cell>
          <cell r="G1076">
            <v>8</v>
          </cell>
        </row>
        <row r="1077">
          <cell r="A1077" t="str">
            <v>K|L1019035</v>
          </cell>
          <cell r="B1077" t="str">
            <v>Q1003</v>
          </cell>
          <cell r="C1077" t="str">
            <v>K</v>
          </cell>
          <cell r="D1077" t="str">
            <v>code</v>
          </cell>
          <cell r="E1077" t="str">
            <v>L1019035</v>
          </cell>
          <cell r="F1077" t="str">
            <v>L1019035</v>
          </cell>
          <cell r="G1077">
            <v>8</v>
          </cell>
        </row>
        <row r="1078">
          <cell r="A1078" t="str">
            <v>K|L101903z</v>
          </cell>
          <cell r="B1078" t="str">
            <v>Q1002z001</v>
          </cell>
          <cell r="C1078" t="str">
            <v>K</v>
          </cell>
          <cell r="D1078" t="str">
            <v>code</v>
          </cell>
          <cell r="E1078" t="str">
            <v>L101903z</v>
          </cell>
          <cell r="F1078" t="str">
            <v>L101903z</v>
          </cell>
          <cell r="G1078">
            <v>8</v>
          </cell>
        </row>
        <row r="1079">
          <cell r="A1079" t="str">
            <v>K|Medicinal plants, other</v>
          </cell>
          <cell r="B1079" t="str">
            <v>Q1002z001</v>
          </cell>
          <cell r="C1079" t="str">
            <v>K</v>
          </cell>
          <cell r="D1079" t="str">
            <v>name</v>
          </cell>
          <cell r="E1079" t="str">
            <v>Medicinal plants, other</v>
          </cell>
          <cell r="F1079" t="str">
            <v>L101903z</v>
          </cell>
          <cell r="G1079">
            <v>8</v>
          </cell>
        </row>
        <row r="1080">
          <cell r="A1080" t="str">
            <v>K|Medizinalpflanzen, andere</v>
          </cell>
          <cell r="B1080" t="str">
            <v>Q1002z001</v>
          </cell>
          <cell r="C1080" t="str">
            <v>K</v>
          </cell>
          <cell r="D1080" t="str">
            <v>D</v>
          </cell>
          <cell r="E1080" t="str">
            <v>Medizinalpflanzen, andere</v>
          </cell>
          <cell r="F1080" t="str">
            <v>L101903z</v>
          </cell>
          <cell r="G1080">
            <v>8</v>
          </cell>
        </row>
        <row r="1081">
          <cell r="A1081" t="str">
            <v>K|Other medicinal plants</v>
          </cell>
          <cell r="B1081" t="str">
            <v>Q1002z001</v>
          </cell>
          <cell r="C1081" t="str">
            <v>K</v>
          </cell>
          <cell r="D1081" t="str">
            <v>E</v>
          </cell>
          <cell r="E1081" t="str">
            <v>Other medicinal plants</v>
          </cell>
          <cell r="F1081" t="str">
            <v>L101903z</v>
          </cell>
          <cell r="G1081">
            <v>8</v>
          </cell>
        </row>
        <row r="1082">
          <cell r="A1082" t="str">
            <v>K|Sonstige Medizinalpflanzen</v>
          </cell>
          <cell r="B1082" t="str">
            <v>Q1002z001</v>
          </cell>
          <cell r="C1082" t="str">
            <v>K</v>
          </cell>
          <cell r="D1082" t="str">
            <v>D</v>
          </cell>
          <cell r="E1082" t="str">
            <v>Sonstige Medizinalpflanzen</v>
          </cell>
          <cell r="F1082" t="str">
            <v>L101903z</v>
          </cell>
          <cell r="G1082">
            <v>8</v>
          </cell>
        </row>
        <row r="1083">
          <cell r="A1083" t="str">
            <v>K|Sonstige Medizinpflanzen</v>
          </cell>
          <cell r="B1083" t="str">
            <v>Q1002z001</v>
          </cell>
          <cell r="C1083" t="str">
            <v>K</v>
          </cell>
          <cell r="D1083" t="str">
            <v>D</v>
          </cell>
          <cell r="E1083" t="str">
            <v>Sonstige Medizinpflanzen</v>
          </cell>
          <cell r="F1083" t="str">
            <v>L101903z</v>
          </cell>
          <cell r="G1083">
            <v>8</v>
          </cell>
        </row>
        <row r="1084">
          <cell r="A1084" t="str">
            <v>K|Heil- und Gewürzpflanzen, Delta</v>
          </cell>
          <cell r="B1084" t="str">
            <v>Q1002z001</v>
          </cell>
          <cell r="C1084" t="str">
            <v>K</v>
          </cell>
          <cell r="D1084" t="str">
            <v>name</v>
          </cell>
          <cell r="E1084" t="str">
            <v>Heil- und Gewürzpflanzen, Delta</v>
          </cell>
          <cell r="F1084" t="str">
            <v>L1019yy</v>
          </cell>
          <cell r="G1084">
            <v>7</v>
          </cell>
        </row>
        <row r="1085">
          <cell r="A1085" t="str">
            <v>K|Andere Heil- und Gewürzpflanzen</v>
          </cell>
          <cell r="B1085" t="str">
            <v>Q1002z002</v>
          </cell>
          <cell r="C1085" t="str">
            <v>K</v>
          </cell>
          <cell r="D1085" t="str">
            <v>D</v>
          </cell>
          <cell r="E1085" t="str">
            <v>Andere Heil- und Gewürzpflanzen</v>
          </cell>
          <cell r="F1085" t="str">
            <v>L1019zz</v>
          </cell>
          <cell r="G1085">
            <v>7</v>
          </cell>
        </row>
        <row r="1086">
          <cell r="A1086" t="str">
            <v>K|L1019zz</v>
          </cell>
          <cell r="B1086" t="str">
            <v>Q1002z002</v>
          </cell>
          <cell r="C1086" t="str">
            <v>K</v>
          </cell>
          <cell r="D1086" t="str">
            <v>code</v>
          </cell>
          <cell r="E1086" t="str">
            <v>L1019zz</v>
          </cell>
          <cell r="F1086" t="str">
            <v>L1019zz</v>
          </cell>
          <cell r="G1086">
            <v>7</v>
          </cell>
        </row>
        <row r="1087">
          <cell r="A1087" t="str">
            <v>K|Medicinal and aromatic plants, other</v>
          </cell>
          <cell r="B1087" t="str">
            <v>Q1002z002</v>
          </cell>
          <cell r="C1087" t="str">
            <v>K</v>
          </cell>
          <cell r="D1087" t="str">
            <v>name</v>
          </cell>
          <cell r="E1087" t="str">
            <v>Medicinal and aromatic plants, other</v>
          </cell>
          <cell r="F1087" t="str">
            <v>L1019zz</v>
          </cell>
          <cell r="G1087">
            <v>7</v>
          </cell>
        </row>
        <row r="1088">
          <cell r="A1088" t="str">
            <v>K|Other Medicinal and aromatic plants</v>
          </cell>
          <cell r="B1088" t="str">
            <v>Q1002z002</v>
          </cell>
          <cell r="C1088" t="str">
            <v>K</v>
          </cell>
          <cell r="D1088" t="str">
            <v>E</v>
          </cell>
          <cell r="E1088" t="str">
            <v>Other Medicinal and aromatic plants</v>
          </cell>
          <cell r="F1088" t="str">
            <v>L1019zz</v>
          </cell>
          <cell r="G1088">
            <v>7</v>
          </cell>
        </row>
        <row r="1089">
          <cell r="A1089" t="str">
            <v>K|L101a</v>
          </cell>
          <cell r="B1089" t="str">
            <v>Q1002z001</v>
          </cell>
          <cell r="C1089" t="str">
            <v>K</v>
          </cell>
          <cell r="D1089" t="str">
            <v>code</v>
          </cell>
          <cell r="E1089" t="str">
            <v>L101a</v>
          </cell>
          <cell r="F1089" t="str">
            <v>L101a</v>
          </cell>
          <cell r="G1089">
            <v>5</v>
          </cell>
        </row>
        <row r="1090">
          <cell r="A1090" t="str">
            <v>K|Sugar cane</v>
          </cell>
          <cell r="B1090" t="str">
            <v>Q1009</v>
          </cell>
          <cell r="C1090" t="str">
            <v>K</v>
          </cell>
          <cell r="D1090" t="str">
            <v>E</v>
          </cell>
          <cell r="E1090" t="str">
            <v>Sugar cane</v>
          </cell>
          <cell r="F1090" t="str">
            <v>L101a</v>
          </cell>
          <cell r="G1090">
            <v>5</v>
          </cell>
        </row>
        <row r="1091">
          <cell r="A1091" t="str">
            <v>K|Sugarcane</v>
          </cell>
          <cell r="B1091" t="str">
            <v>Q1002z001</v>
          </cell>
          <cell r="C1091" t="str">
            <v>K</v>
          </cell>
          <cell r="D1091" t="str">
            <v>name</v>
          </cell>
          <cell r="E1091" t="str">
            <v>Sugarcane</v>
          </cell>
          <cell r="F1091" t="str">
            <v>L101a</v>
          </cell>
          <cell r="G1091">
            <v>5</v>
          </cell>
        </row>
        <row r="1092">
          <cell r="A1092" t="str">
            <v>K|Zuckerrohr</v>
          </cell>
          <cell r="B1092" t="str">
            <v>Q1002z001</v>
          </cell>
          <cell r="C1092" t="str">
            <v>K</v>
          </cell>
          <cell r="D1092" t="str">
            <v>D</v>
          </cell>
          <cell r="E1092" t="str">
            <v>Zuckerrohr</v>
          </cell>
          <cell r="F1092" t="str">
            <v>L101a</v>
          </cell>
          <cell r="G1092">
            <v>5</v>
          </cell>
        </row>
        <row r="1093">
          <cell r="A1093" t="str">
            <v>K|Fresh vegetables and melons</v>
          </cell>
          <cell r="B1093" t="str">
            <v>Q1002z001</v>
          </cell>
          <cell r="C1093" t="str">
            <v>K</v>
          </cell>
          <cell r="D1093" t="str">
            <v>E</v>
          </cell>
          <cell r="E1093" t="str">
            <v>Fresh vegetables and melons</v>
          </cell>
          <cell r="F1093" t="str">
            <v>L101c</v>
          </cell>
          <cell r="G1093">
            <v>5</v>
          </cell>
        </row>
        <row r="1094">
          <cell r="A1094" t="str">
            <v>K|Frischgemüse und Melonen</v>
          </cell>
          <cell r="B1094" t="str">
            <v>Q1002z001</v>
          </cell>
          <cell r="C1094" t="str">
            <v>K</v>
          </cell>
          <cell r="D1094" t="str">
            <v>D</v>
          </cell>
          <cell r="E1094" t="str">
            <v>Frischgemüse und Melonen</v>
          </cell>
          <cell r="F1094" t="str">
            <v>L101c</v>
          </cell>
          <cell r="G1094">
            <v>5</v>
          </cell>
        </row>
        <row r="1095">
          <cell r="A1095" t="str">
            <v>K|Gemüse</v>
          </cell>
          <cell r="B1095" t="str">
            <v>Q1002z001</v>
          </cell>
          <cell r="C1095" t="str">
            <v>K</v>
          </cell>
          <cell r="D1095" t="str">
            <v>name</v>
          </cell>
          <cell r="E1095" t="str">
            <v>Gemüse</v>
          </cell>
          <cell r="F1095" t="str">
            <v>L101c</v>
          </cell>
          <cell r="G1095">
            <v>5</v>
          </cell>
        </row>
        <row r="1096">
          <cell r="A1096" t="str">
            <v>K|L101c</v>
          </cell>
          <cell r="B1096" t="str">
            <v>Q1002z001</v>
          </cell>
          <cell r="C1096" t="str">
            <v>K</v>
          </cell>
          <cell r="D1096" t="str">
            <v>code</v>
          </cell>
          <cell r="E1096" t="str">
            <v>L101c</v>
          </cell>
          <cell r="F1096" t="str">
            <v>L101c</v>
          </cell>
          <cell r="G1096">
            <v>5</v>
          </cell>
        </row>
        <row r="1097">
          <cell r="A1097" t="str">
            <v>K|Vegetables</v>
          </cell>
          <cell r="B1097" t="str">
            <v>Q1002z001</v>
          </cell>
          <cell r="C1097" t="str">
            <v>K</v>
          </cell>
          <cell r="D1097" t="str">
            <v>name</v>
          </cell>
          <cell r="E1097" t="str">
            <v>Vegetables</v>
          </cell>
          <cell r="F1097" t="str">
            <v>L101c</v>
          </cell>
          <cell r="G1097">
            <v>5</v>
          </cell>
        </row>
        <row r="1098">
          <cell r="A1098" t="str">
            <v>K|Vegetables&amp;Melons, Total +</v>
          </cell>
          <cell r="B1098" t="str">
            <v>Q1009</v>
          </cell>
          <cell r="C1098" t="str">
            <v>K</v>
          </cell>
          <cell r="D1098" t="str">
            <v>E</v>
          </cell>
          <cell r="E1098" t="str">
            <v>Vegetables&amp;Melons, Total +</v>
          </cell>
          <cell r="F1098" t="str">
            <v>L101c</v>
          </cell>
          <cell r="G1098">
            <v>5</v>
          </cell>
        </row>
        <row r="1099">
          <cell r="A1099" t="str">
            <v>K|Frischgemüse und Melonen, ohne Details</v>
          </cell>
          <cell r="B1099" t="str">
            <v>Q1003z001</v>
          </cell>
          <cell r="C1099" t="str">
            <v>K</v>
          </cell>
          <cell r="D1099" t="str">
            <v>D</v>
          </cell>
          <cell r="E1099" t="str">
            <v>Frischgemüse und Melonen, ohne Details</v>
          </cell>
          <cell r="F1099" t="str">
            <v>L101c00</v>
          </cell>
          <cell r="G1099">
            <v>7</v>
          </cell>
        </row>
        <row r="1100">
          <cell r="A1100" t="str">
            <v>K|L101c00</v>
          </cell>
          <cell r="B1100" t="str">
            <v>Q1003z001</v>
          </cell>
          <cell r="C1100" t="str">
            <v>K</v>
          </cell>
          <cell r="D1100" t="str">
            <v>code</v>
          </cell>
          <cell r="E1100" t="str">
            <v>L101c00</v>
          </cell>
          <cell r="F1100" t="str">
            <v>L101c00</v>
          </cell>
          <cell r="G1100">
            <v>7</v>
          </cell>
        </row>
        <row r="1101">
          <cell r="A1101" t="str">
            <v>K|Vegetables fresh nes</v>
          </cell>
          <cell r="B1101" t="str">
            <v>Q1009</v>
          </cell>
          <cell r="C1101" t="str">
            <v>K</v>
          </cell>
          <cell r="D1101" t="str">
            <v>E</v>
          </cell>
          <cell r="E1101" t="str">
            <v>Vegetables fresh nes</v>
          </cell>
          <cell r="F1101" t="str">
            <v>L101c00</v>
          </cell>
          <cell r="G1101">
            <v>7</v>
          </cell>
        </row>
        <row r="1102">
          <cell r="A1102" t="str">
            <v>K|Vegetables, no details</v>
          </cell>
          <cell r="B1102" t="str">
            <v>Q1003</v>
          </cell>
          <cell r="C1102" t="str">
            <v>K</v>
          </cell>
          <cell r="D1102" t="str">
            <v>name</v>
          </cell>
          <cell r="E1102" t="str">
            <v>Vegetables, no details</v>
          </cell>
          <cell r="F1102" t="str">
            <v>L101c00</v>
          </cell>
          <cell r="G1102">
            <v>7</v>
          </cell>
        </row>
        <row r="1103">
          <cell r="A1103" t="str">
            <v>K|Brassicas</v>
          </cell>
          <cell r="B1103" t="str">
            <v>Q1002z001</v>
          </cell>
          <cell r="C1103" t="str">
            <v>K</v>
          </cell>
          <cell r="D1103" t="str">
            <v>name</v>
          </cell>
          <cell r="E1103" t="str">
            <v>Brassicas</v>
          </cell>
          <cell r="F1103" t="str">
            <v>L101c01</v>
          </cell>
          <cell r="G1103">
            <v>7</v>
          </cell>
        </row>
        <row r="1104">
          <cell r="A1104" t="str">
            <v>K|Kohlgemüse</v>
          </cell>
          <cell r="B1104" t="str">
            <v>Q1002z001</v>
          </cell>
          <cell r="C1104" t="str">
            <v>K</v>
          </cell>
          <cell r="D1104" t="str">
            <v>D</v>
          </cell>
          <cell r="E1104" t="str">
            <v>Kohlgemüse</v>
          </cell>
          <cell r="F1104" t="str">
            <v>L101c01</v>
          </cell>
          <cell r="G1104">
            <v>7</v>
          </cell>
        </row>
        <row r="1105">
          <cell r="A1105" t="str">
            <v>K|L101c01</v>
          </cell>
          <cell r="B1105" t="str">
            <v>Q1002z001</v>
          </cell>
          <cell r="C1105" t="str">
            <v>K</v>
          </cell>
          <cell r="D1105" t="str">
            <v>code</v>
          </cell>
          <cell r="E1105" t="str">
            <v>L101c01</v>
          </cell>
          <cell r="F1105" t="str">
            <v>L101c01</v>
          </cell>
          <cell r="G1105">
            <v>7</v>
          </cell>
        </row>
        <row r="1106">
          <cell r="A1106" t="str">
            <v>K|Brassicas, no details</v>
          </cell>
          <cell r="B1106" t="str">
            <v>Q1003</v>
          </cell>
          <cell r="C1106" t="str">
            <v>K</v>
          </cell>
          <cell r="D1106" t="str">
            <v>name</v>
          </cell>
          <cell r="E1106" t="str">
            <v>Brassicas, no details</v>
          </cell>
          <cell r="F1106" t="str">
            <v>L101c010</v>
          </cell>
          <cell r="G1106">
            <v>8</v>
          </cell>
        </row>
        <row r="1107">
          <cell r="A1107" t="str">
            <v>K|Kohlgemüse, ohne Details</v>
          </cell>
          <cell r="B1107" t="str">
            <v>Q1003z001</v>
          </cell>
          <cell r="C1107" t="str">
            <v>K</v>
          </cell>
          <cell r="D1107" t="str">
            <v>D</v>
          </cell>
          <cell r="E1107" t="str">
            <v>Kohlgemüse, ohne Details</v>
          </cell>
          <cell r="F1107" t="str">
            <v>L101c010</v>
          </cell>
          <cell r="G1107">
            <v>8</v>
          </cell>
        </row>
        <row r="1108">
          <cell r="A1108" t="str">
            <v>K|L101c010</v>
          </cell>
          <cell r="B1108" t="str">
            <v>Q1003z001</v>
          </cell>
          <cell r="C1108" t="str">
            <v>K</v>
          </cell>
          <cell r="D1108" t="str">
            <v>code</v>
          </cell>
          <cell r="E1108" t="str">
            <v>L101c010</v>
          </cell>
          <cell r="F1108" t="str">
            <v>L101c010</v>
          </cell>
          <cell r="G1108">
            <v>8</v>
          </cell>
        </row>
        <row r="1109">
          <cell r="A1109" t="str">
            <v>K|Blumenkohl und Brokkoli</v>
          </cell>
          <cell r="B1109" t="str">
            <v>Q1003z001</v>
          </cell>
          <cell r="C1109" t="str">
            <v>K</v>
          </cell>
          <cell r="D1109" t="str">
            <v>D</v>
          </cell>
          <cell r="E1109" t="str">
            <v>Blumenkohl und Brokkoli</v>
          </cell>
          <cell r="F1109" t="str">
            <v>L101c011</v>
          </cell>
          <cell r="G1109">
            <v>8</v>
          </cell>
        </row>
        <row r="1110">
          <cell r="A1110" t="str">
            <v>K|Cauliflower and Broccoli, no details</v>
          </cell>
          <cell r="B1110" t="str">
            <v>Q1003</v>
          </cell>
          <cell r="C1110" t="str">
            <v>K</v>
          </cell>
          <cell r="D1110" t="str">
            <v>name</v>
          </cell>
          <cell r="E1110" t="str">
            <v>Cauliflower and Broccoli, no details</v>
          </cell>
          <cell r="F1110" t="str">
            <v>L101c011</v>
          </cell>
          <cell r="G1110">
            <v>8</v>
          </cell>
        </row>
        <row r="1111">
          <cell r="A1111" t="str">
            <v>K|Cauliflowers and broccoli</v>
          </cell>
          <cell r="B1111" t="str">
            <v>Q1009</v>
          </cell>
          <cell r="C1111" t="str">
            <v>K</v>
          </cell>
          <cell r="D1111" t="str">
            <v>E</v>
          </cell>
          <cell r="E1111" t="str">
            <v>Cauliflowers and broccoli</v>
          </cell>
          <cell r="F1111" t="str">
            <v>L101c011</v>
          </cell>
          <cell r="G1111">
            <v>8</v>
          </cell>
        </row>
        <row r="1112">
          <cell r="A1112" t="str">
            <v>K|L101c011</v>
          </cell>
          <cell r="B1112" t="str">
            <v>Q1003z001</v>
          </cell>
          <cell r="C1112" t="str">
            <v>K</v>
          </cell>
          <cell r="D1112" t="str">
            <v>code</v>
          </cell>
          <cell r="E1112" t="str">
            <v>L101c011</v>
          </cell>
          <cell r="F1112" t="str">
            <v>L101c011</v>
          </cell>
          <cell r="G1112">
            <v>8</v>
          </cell>
        </row>
        <row r="1113">
          <cell r="A1113" t="str">
            <v>K|Blumenkohl</v>
          </cell>
          <cell r="B1113" t="str">
            <v>Q1002z001</v>
          </cell>
          <cell r="C1113" t="str">
            <v>K</v>
          </cell>
          <cell r="D1113" t="str">
            <v>D</v>
          </cell>
          <cell r="E1113" t="str">
            <v>Blumenkohl</v>
          </cell>
          <cell r="F1113" t="str">
            <v>L101c012</v>
          </cell>
          <cell r="G1113">
            <v>8</v>
          </cell>
        </row>
        <row r="1114">
          <cell r="A1114" t="str">
            <v>K|Cauliflower</v>
          </cell>
          <cell r="B1114" t="str">
            <v>Q1002z001</v>
          </cell>
          <cell r="C1114" t="str">
            <v>K</v>
          </cell>
          <cell r="D1114" t="str">
            <v>name</v>
          </cell>
          <cell r="E1114" t="str">
            <v>Cauliflower</v>
          </cell>
          <cell r="F1114" t="str">
            <v>L101c012</v>
          </cell>
          <cell r="G1114">
            <v>8</v>
          </cell>
        </row>
        <row r="1115">
          <cell r="A1115" t="str">
            <v>K|L101c012</v>
          </cell>
          <cell r="B1115" t="str">
            <v>Q1002z001</v>
          </cell>
          <cell r="C1115" t="str">
            <v>K</v>
          </cell>
          <cell r="D1115" t="str">
            <v>code</v>
          </cell>
          <cell r="E1115" t="str">
            <v>L101c012</v>
          </cell>
          <cell r="F1115" t="str">
            <v>L101c012</v>
          </cell>
          <cell r="G1115">
            <v>8</v>
          </cell>
        </row>
        <row r="1116">
          <cell r="A1116" t="str">
            <v>K|Broccoli</v>
          </cell>
          <cell r="B1116" t="str">
            <v>Q1002z001</v>
          </cell>
          <cell r="C1116" t="str">
            <v>K</v>
          </cell>
          <cell r="D1116" t="str">
            <v>name</v>
          </cell>
          <cell r="E1116" t="str">
            <v>Broccoli</v>
          </cell>
          <cell r="F1116" t="str">
            <v>L101c013</v>
          </cell>
          <cell r="G1116">
            <v>8</v>
          </cell>
        </row>
        <row r="1117">
          <cell r="A1117" t="str">
            <v>K|Brokkoli</v>
          </cell>
          <cell r="B1117" t="str">
            <v>Q1002z001</v>
          </cell>
          <cell r="C1117" t="str">
            <v>K</v>
          </cell>
          <cell r="D1117" t="str">
            <v>D</v>
          </cell>
          <cell r="E1117" t="str">
            <v>Brokkoli</v>
          </cell>
          <cell r="F1117" t="str">
            <v>L101c013</v>
          </cell>
          <cell r="G1117">
            <v>8</v>
          </cell>
        </row>
        <row r="1118">
          <cell r="A1118" t="str">
            <v>K|L101c013</v>
          </cell>
          <cell r="B1118" t="str">
            <v>Q1002z001</v>
          </cell>
          <cell r="C1118" t="str">
            <v>K</v>
          </cell>
          <cell r="D1118" t="str">
            <v>code</v>
          </cell>
          <cell r="E1118" t="str">
            <v>L101c013</v>
          </cell>
          <cell r="F1118" t="str">
            <v>L101c013</v>
          </cell>
          <cell r="G1118">
            <v>8</v>
          </cell>
        </row>
        <row r="1119">
          <cell r="A1119" t="str">
            <v>K|Cabbage</v>
          </cell>
          <cell r="B1119" t="str">
            <v>Q1002z001</v>
          </cell>
          <cell r="C1119" t="str">
            <v>K</v>
          </cell>
          <cell r="D1119" t="str">
            <v>name</v>
          </cell>
          <cell r="E1119" t="str">
            <v>Cabbage</v>
          </cell>
          <cell r="F1119" t="str">
            <v>L101c014</v>
          </cell>
          <cell r="G1119">
            <v>8</v>
          </cell>
        </row>
        <row r="1120">
          <cell r="A1120" t="str">
            <v>K|Cabbage, no details</v>
          </cell>
          <cell r="B1120" t="str">
            <v>Q1002z001</v>
          </cell>
          <cell r="C1120" t="str">
            <v>K</v>
          </cell>
          <cell r="D1120" t="str">
            <v>E</v>
          </cell>
          <cell r="E1120" t="str">
            <v>Cabbage, no details</v>
          </cell>
          <cell r="F1120" t="str">
            <v>L101c014</v>
          </cell>
          <cell r="G1120">
            <v>8</v>
          </cell>
        </row>
        <row r="1121">
          <cell r="A1121" t="str">
            <v>K|Cabbages and other brassicas</v>
          </cell>
          <cell r="B1121" t="str">
            <v>Q1009</v>
          </cell>
          <cell r="C1121" t="str">
            <v>K</v>
          </cell>
          <cell r="D1121" t="str">
            <v>E</v>
          </cell>
          <cell r="E1121" t="str">
            <v>Cabbages and other brassicas</v>
          </cell>
          <cell r="F1121" t="str">
            <v>L101c014</v>
          </cell>
          <cell r="G1121">
            <v>8</v>
          </cell>
        </row>
        <row r="1122">
          <cell r="A1122" t="str">
            <v>K|Kopfkohl</v>
          </cell>
          <cell r="B1122" t="str">
            <v>Q1002z001</v>
          </cell>
          <cell r="C1122" t="str">
            <v>K</v>
          </cell>
          <cell r="D1122" t="str">
            <v>D</v>
          </cell>
          <cell r="E1122" t="str">
            <v>Kopfkohl</v>
          </cell>
          <cell r="F1122" t="str">
            <v>L101c014</v>
          </cell>
          <cell r="G1122">
            <v>8</v>
          </cell>
        </row>
        <row r="1123">
          <cell r="A1123" t="str">
            <v>K|L101c014</v>
          </cell>
          <cell r="B1123" t="str">
            <v>Q1002z001</v>
          </cell>
          <cell r="C1123" t="str">
            <v>K</v>
          </cell>
          <cell r="D1123" t="str">
            <v>code</v>
          </cell>
          <cell r="E1123" t="str">
            <v>L101c014</v>
          </cell>
          <cell r="F1123" t="str">
            <v>L101c014</v>
          </cell>
          <cell r="G1123">
            <v>8</v>
          </cell>
        </row>
        <row r="1124">
          <cell r="A1124" t="str">
            <v>K|Cabbage, white</v>
          </cell>
          <cell r="B1124" t="str">
            <v>Q1003</v>
          </cell>
          <cell r="C1124" t="str">
            <v>K</v>
          </cell>
          <cell r="D1124" t="str">
            <v>name</v>
          </cell>
          <cell r="E1124" t="str">
            <v>Cabbage, white</v>
          </cell>
          <cell r="F1124" t="str">
            <v>L101c015</v>
          </cell>
          <cell r="G1124">
            <v>8</v>
          </cell>
        </row>
        <row r="1125">
          <cell r="A1125" t="str">
            <v>K|L101c015</v>
          </cell>
          <cell r="B1125" t="str">
            <v>Q1003z001</v>
          </cell>
          <cell r="C1125" t="str">
            <v>K</v>
          </cell>
          <cell r="D1125" t="str">
            <v>code</v>
          </cell>
          <cell r="E1125" t="str">
            <v>L101c015</v>
          </cell>
          <cell r="F1125" t="str">
            <v>L101c015</v>
          </cell>
          <cell r="G1125">
            <v>8</v>
          </cell>
        </row>
        <row r="1126">
          <cell r="A1126" t="str">
            <v>K|Weisskohl</v>
          </cell>
          <cell r="B1126" t="str">
            <v>Q1003z001</v>
          </cell>
          <cell r="C1126" t="str">
            <v>K</v>
          </cell>
          <cell r="D1126" t="str">
            <v>D</v>
          </cell>
          <cell r="E1126" t="str">
            <v>Weisskohl</v>
          </cell>
          <cell r="F1126" t="str">
            <v>L101c015</v>
          </cell>
          <cell r="G1126">
            <v>8</v>
          </cell>
        </row>
        <row r="1127">
          <cell r="A1127" t="str">
            <v>K|Brussels sprouts</v>
          </cell>
          <cell r="B1127" t="str">
            <v>Q1002z001</v>
          </cell>
          <cell r="C1127" t="str">
            <v>K</v>
          </cell>
          <cell r="D1127" t="str">
            <v>name</v>
          </cell>
          <cell r="E1127" t="str">
            <v>Brussels sprouts</v>
          </cell>
          <cell r="F1127" t="str">
            <v>L101c016</v>
          </cell>
          <cell r="G1127">
            <v>8</v>
          </cell>
        </row>
        <row r="1128">
          <cell r="A1128" t="str">
            <v>K|L101c016</v>
          </cell>
          <cell r="B1128" t="str">
            <v>Q1002z001</v>
          </cell>
          <cell r="C1128" t="str">
            <v>K</v>
          </cell>
          <cell r="D1128" t="str">
            <v>code</v>
          </cell>
          <cell r="E1128" t="str">
            <v>L101c016</v>
          </cell>
          <cell r="F1128" t="str">
            <v>L101c016</v>
          </cell>
          <cell r="G1128">
            <v>8</v>
          </cell>
        </row>
        <row r="1129">
          <cell r="A1129" t="str">
            <v>K|Rosenkohl</v>
          </cell>
          <cell r="B1129" t="str">
            <v>Q1002z001</v>
          </cell>
          <cell r="C1129" t="str">
            <v>K</v>
          </cell>
          <cell r="D1129" t="str">
            <v>D</v>
          </cell>
          <cell r="E1129" t="str">
            <v>Rosenkohl</v>
          </cell>
          <cell r="F1129" t="str">
            <v>L101c016</v>
          </cell>
          <cell r="G1129">
            <v>8</v>
          </cell>
        </row>
        <row r="1130">
          <cell r="A1130" t="str">
            <v>K|Kohlrabi</v>
          </cell>
          <cell r="B1130" t="str">
            <v>Q1002z001</v>
          </cell>
          <cell r="C1130" t="str">
            <v>K</v>
          </cell>
          <cell r="D1130" t="str">
            <v>name</v>
          </cell>
          <cell r="E1130" t="str">
            <v>Kohlrabi</v>
          </cell>
          <cell r="F1130" t="str">
            <v>L101c017</v>
          </cell>
          <cell r="G1130">
            <v>8</v>
          </cell>
        </row>
        <row r="1131">
          <cell r="A1131" t="str">
            <v>K|L101c017</v>
          </cell>
          <cell r="B1131" t="str">
            <v>Q1002z001</v>
          </cell>
          <cell r="C1131" t="str">
            <v>K</v>
          </cell>
          <cell r="D1131" t="str">
            <v>code</v>
          </cell>
          <cell r="E1131" t="str">
            <v>L101c017</v>
          </cell>
          <cell r="F1131" t="str">
            <v>L101c017</v>
          </cell>
          <cell r="G1131">
            <v>8</v>
          </cell>
        </row>
        <row r="1132">
          <cell r="A1132" t="str">
            <v>K|Curley kale</v>
          </cell>
          <cell r="B1132" t="str">
            <v>Q1003z001</v>
          </cell>
          <cell r="C1132" t="str">
            <v>K</v>
          </cell>
          <cell r="D1132" t="str">
            <v>name</v>
          </cell>
          <cell r="E1132" t="str">
            <v>Curley kale</v>
          </cell>
          <cell r="F1132" t="str">
            <v>L101c018</v>
          </cell>
          <cell r="G1132">
            <v>8</v>
          </cell>
        </row>
        <row r="1133">
          <cell r="A1133" t="str">
            <v>K|Curly kale</v>
          </cell>
          <cell r="B1133" t="str">
            <v>Q1002z001</v>
          </cell>
          <cell r="C1133" t="str">
            <v>K</v>
          </cell>
          <cell r="D1133" t="str">
            <v>name</v>
          </cell>
          <cell r="E1133" t="str">
            <v>Curly kale</v>
          </cell>
          <cell r="F1133" t="str">
            <v>L101c018</v>
          </cell>
          <cell r="G1133">
            <v>8</v>
          </cell>
        </row>
        <row r="1134">
          <cell r="A1134" t="str">
            <v>K|Grünkohl</v>
          </cell>
          <cell r="B1134" t="str">
            <v>Q1002z001</v>
          </cell>
          <cell r="C1134" t="str">
            <v>K</v>
          </cell>
          <cell r="D1134" t="str">
            <v>D</v>
          </cell>
          <cell r="E1134" t="str">
            <v>Grünkohl</v>
          </cell>
          <cell r="F1134" t="str">
            <v>L101c018</v>
          </cell>
          <cell r="G1134">
            <v>8</v>
          </cell>
        </row>
        <row r="1135">
          <cell r="A1135" t="str">
            <v>K|L101c018</v>
          </cell>
          <cell r="B1135" t="str">
            <v>Q1002z001</v>
          </cell>
          <cell r="C1135" t="str">
            <v>K</v>
          </cell>
          <cell r="D1135" t="str">
            <v>code</v>
          </cell>
          <cell r="E1135" t="str">
            <v>L101c018</v>
          </cell>
          <cell r="F1135" t="str">
            <v>L101c018</v>
          </cell>
          <cell r="G1135">
            <v>8</v>
          </cell>
        </row>
        <row r="1136">
          <cell r="A1136" t="str">
            <v>K|Chinakohl</v>
          </cell>
          <cell r="B1136" t="str">
            <v>Q1002z001</v>
          </cell>
          <cell r="C1136" t="str">
            <v>K</v>
          </cell>
          <cell r="D1136" t="str">
            <v>D</v>
          </cell>
          <cell r="E1136" t="str">
            <v>Chinakohl</v>
          </cell>
          <cell r="F1136" t="str">
            <v>L101c019</v>
          </cell>
          <cell r="G1136">
            <v>8</v>
          </cell>
        </row>
        <row r="1137">
          <cell r="A1137" t="str">
            <v>K|Chinese cabbage</v>
          </cell>
          <cell r="B1137" t="str">
            <v>Q1002z001</v>
          </cell>
          <cell r="C1137" t="str">
            <v>K</v>
          </cell>
          <cell r="D1137" t="str">
            <v>name</v>
          </cell>
          <cell r="E1137" t="str">
            <v>Chinese cabbage</v>
          </cell>
          <cell r="F1137" t="str">
            <v>L101c019</v>
          </cell>
          <cell r="G1137">
            <v>8</v>
          </cell>
        </row>
        <row r="1138">
          <cell r="A1138" t="str">
            <v>K|L101c019</v>
          </cell>
          <cell r="B1138" t="str">
            <v>Q1002z001</v>
          </cell>
          <cell r="C1138" t="str">
            <v>K</v>
          </cell>
          <cell r="D1138" t="str">
            <v>code</v>
          </cell>
          <cell r="E1138" t="str">
            <v>L101c019</v>
          </cell>
          <cell r="F1138" t="str">
            <v>L101c019</v>
          </cell>
          <cell r="G1138">
            <v>8</v>
          </cell>
        </row>
        <row r="1139">
          <cell r="A1139" t="str">
            <v>K|Kohlgemüse, Delta</v>
          </cell>
          <cell r="B1139" t="str">
            <v>Q1002z001</v>
          </cell>
          <cell r="C1139" t="str">
            <v>K</v>
          </cell>
          <cell r="D1139" t="str">
            <v>name</v>
          </cell>
          <cell r="E1139" t="str">
            <v>Kohlgemüse, Delta</v>
          </cell>
          <cell r="F1139" t="str">
            <v>L101c01y</v>
          </cell>
          <cell r="G1139">
            <v>8</v>
          </cell>
        </row>
        <row r="1140">
          <cell r="A1140" t="str">
            <v>K|Δ Kohlgemüse</v>
          </cell>
          <cell r="B1140" t="str">
            <v>Q1002z001</v>
          </cell>
          <cell r="C1140" t="str">
            <v>K</v>
          </cell>
          <cell r="D1140" t="str">
            <v>name</v>
          </cell>
          <cell r="E1140" t="str">
            <v>Δ Kohlgemüse</v>
          </cell>
          <cell r="F1140" t="str">
            <v>L101c01y</v>
          </cell>
          <cell r="G1140">
            <v>8</v>
          </cell>
        </row>
        <row r="1141">
          <cell r="A1141" t="str">
            <v>K|Brassicas, other</v>
          </cell>
          <cell r="B1141" t="str">
            <v>Q1002z001</v>
          </cell>
          <cell r="C1141" t="str">
            <v>K</v>
          </cell>
          <cell r="D1141" t="str">
            <v>name</v>
          </cell>
          <cell r="E1141" t="str">
            <v>Brassicas, other</v>
          </cell>
          <cell r="F1141" t="str">
            <v>L101c01z</v>
          </cell>
          <cell r="G1141">
            <v>8</v>
          </cell>
        </row>
        <row r="1142">
          <cell r="A1142" t="str">
            <v>K|Kohlgemüse, anderes</v>
          </cell>
          <cell r="B1142" t="str">
            <v>Q1002z001</v>
          </cell>
          <cell r="C1142" t="str">
            <v>K</v>
          </cell>
          <cell r="D1142" t="str">
            <v>D</v>
          </cell>
          <cell r="E1142" t="str">
            <v>Kohlgemüse, anderes</v>
          </cell>
          <cell r="F1142" t="str">
            <v>L101c01z</v>
          </cell>
          <cell r="G1142">
            <v>8</v>
          </cell>
        </row>
        <row r="1143">
          <cell r="A1143" t="str">
            <v>K|L101c01z</v>
          </cell>
          <cell r="B1143" t="str">
            <v>Q1002z001</v>
          </cell>
          <cell r="C1143" t="str">
            <v>K</v>
          </cell>
          <cell r="D1143" t="str">
            <v>code</v>
          </cell>
          <cell r="E1143" t="str">
            <v>L101c01z</v>
          </cell>
          <cell r="F1143" t="str">
            <v>L101c01z</v>
          </cell>
          <cell r="G1143">
            <v>8</v>
          </cell>
        </row>
        <row r="1144">
          <cell r="A1144" t="str">
            <v>K|Other brassicas</v>
          </cell>
          <cell r="B1144" t="str">
            <v>Q1002z001</v>
          </cell>
          <cell r="C1144" t="str">
            <v>K</v>
          </cell>
          <cell r="D1144" t="str">
            <v>E</v>
          </cell>
          <cell r="E1144" t="str">
            <v>Other brassicas</v>
          </cell>
          <cell r="F1144" t="str">
            <v>L101c01z</v>
          </cell>
          <cell r="G1144">
            <v>8</v>
          </cell>
        </row>
        <row r="1145">
          <cell r="A1145" t="str">
            <v>K|sonstiges Kohlgemüse</v>
          </cell>
          <cell r="B1145" t="str">
            <v>Q1002z001</v>
          </cell>
          <cell r="C1145" t="str">
            <v>K</v>
          </cell>
          <cell r="D1145" t="str">
            <v>D</v>
          </cell>
          <cell r="E1145" t="str">
            <v>sonstiges Kohlgemüse</v>
          </cell>
          <cell r="F1145" t="str">
            <v>L101c01z</v>
          </cell>
          <cell r="G1145">
            <v>8</v>
          </cell>
        </row>
        <row r="1146">
          <cell r="A1146" t="str">
            <v>K|Blatt- und Stängelgemüse</v>
          </cell>
          <cell r="B1146" t="str">
            <v>Q1002z001</v>
          </cell>
          <cell r="C1146" t="str">
            <v>K</v>
          </cell>
          <cell r="D1146" t="str">
            <v>D</v>
          </cell>
          <cell r="E1146" t="str">
            <v>Blatt- und Stängelgemüse</v>
          </cell>
          <cell r="F1146" t="str">
            <v>L101c02</v>
          </cell>
          <cell r="G1146">
            <v>7</v>
          </cell>
        </row>
        <row r="1147">
          <cell r="A1147" t="str">
            <v>K|L101c02</v>
          </cell>
          <cell r="B1147" t="str">
            <v>Q1002z001</v>
          </cell>
          <cell r="C1147" t="str">
            <v>K</v>
          </cell>
          <cell r="D1147" t="str">
            <v>code</v>
          </cell>
          <cell r="E1147" t="str">
            <v>L101c02</v>
          </cell>
          <cell r="F1147" t="str">
            <v>L101c02</v>
          </cell>
          <cell r="G1147">
            <v>7</v>
          </cell>
        </row>
        <row r="1148">
          <cell r="A1148" t="str">
            <v>K|Leafy or stalked vegetables</v>
          </cell>
          <cell r="B1148" t="str">
            <v>Q1002z001</v>
          </cell>
          <cell r="C1148" t="str">
            <v>K</v>
          </cell>
          <cell r="D1148" t="str">
            <v>E</v>
          </cell>
          <cell r="E1148" t="str">
            <v>Leafy or stalked vegetables</v>
          </cell>
          <cell r="F1148" t="str">
            <v>L101c02</v>
          </cell>
          <cell r="G1148">
            <v>7</v>
          </cell>
        </row>
        <row r="1149">
          <cell r="A1149" t="str">
            <v>K|Vegetables, leafy or stalked</v>
          </cell>
          <cell r="B1149" t="str">
            <v>Q1002z001</v>
          </cell>
          <cell r="C1149" t="str">
            <v>K</v>
          </cell>
          <cell r="D1149" t="str">
            <v>name</v>
          </cell>
          <cell r="E1149" t="str">
            <v>Vegetables, leafy or stalked</v>
          </cell>
          <cell r="F1149" t="str">
            <v>L101c02</v>
          </cell>
          <cell r="G1149">
            <v>7</v>
          </cell>
        </row>
        <row r="1150">
          <cell r="A1150" t="str">
            <v>K|Blatt- und Stängelgemüse, ohne Details</v>
          </cell>
          <cell r="B1150" t="str">
            <v>Q1003z001</v>
          </cell>
          <cell r="C1150" t="str">
            <v>K</v>
          </cell>
          <cell r="D1150" t="str">
            <v>D</v>
          </cell>
          <cell r="E1150" t="str">
            <v>Blatt- und Stängelgemüse, ohne Details</v>
          </cell>
          <cell r="F1150" t="str">
            <v>L101c020</v>
          </cell>
          <cell r="G1150">
            <v>8</v>
          </cell>
        </row>
        <row r="1151">
          <cell r="A1151" t="str">
            <v>K|L101c020</v>
          </cell>
          <cell r="B1151" t="str">
            <v>Q1003z001</v>
          </cell>
          <cell r="C1151" t="str">
            <v>K</v>
          </cell>
          <cell r="D1151" t="str">
            <v>code</v>
          </cell>
          <cell r="E1151" t="str">
            <v>L101c020</v>
          </cell>
          <cell r="F1151" t="str">
            <v>L101c020</v>
          </cell>
          <cell r="G1151">
            <v>8</v>
          </cell>
        </row>
        <row r="1152">
          <cell r="A1152" t="str">
            <v>K|Leafy or stalked vegetables, no details</v>
          </cell>
          <cell r="B1152" t="str">
            <v>Q1003z001</v>
          </cell>
          <cell r="C1152" t="str">
            <v>K</v>
          </cell>
          <cell r="D1152" t="str">
            <v>E</v>
          </cell>
          <cell r="E1152" t="str">
            <v>Leafy or stalked vegetables, no details</v>
          </cell>
          <cell r="F1152" t="str">
            <v>L101c020</v>
          </cell>
          <cell r="G1152">
            <v>8</v>
          </cell>
        </row>
        <row r="1153">
          <cell r="A1153" t="str">
            <v>K|Vegetables, leafy or stalked, no details</v>
          </cell>
          <cell r="B1153" t="str">
            <v>Q1003</v>
          </cell>
          <cell r="C1153" t="str">
            <v>K</v>
          </cell>
          <cell r="D1153" t="str">
            <v>name</v>
          </cell>
          <cell r="E1153" t="str">
            <v>Vegetables, leafy or stalked, no details</v>
          </cell>
          <cell r="F1153" t="str">
            <v>L101c020</v>
          </cell>
          <cell r="G1153">
            <v>8</v>
          </cell>
        </row>
        <row r="1154">
          <cell r="A1154" t="str">
            <v>K|Celery</v>
          </cell>
          <cell r="B1154" t="str">
            <v>Q1002z001</v>
          </cell>
          <cell r="C1154" t="str">
            <v>K</v>
          </cell>
          <cell r="D1154" t="str">
            <v>name</v>
          </cell>
          <cell r="E1154" t="str">
            <v>Celery</v>
          </cell>
          <cell r="F1154" t="str">
            <v>L101c021</v>
          </cell>
          <cell r="G1154">
            <v>8</v>
          </cell>
        </row>
        <row r="1155">
          <cell r="A1155" t="str">
            <v>K|L101c021</v>
          </cell>
          <cell r="B1155" t="str">
            <v>Q1002z001</v>
          </cell>
          <cell r="C1155" t="str">
            <v>K</v>
          </cell>
          <cell r="D1155" t="str">
            <v>code</v>
          </cell>
          <cell r="E1155" t="str">
            <v>L101c021</v>
          </cell>
          <cell r="F1155" t="str">
            <v>L101c021</v>
          </cell>
          <cell r="G1155">
            <v>8</v>
          </cell>
        </row>
        <row r="1156">
          <cell r="A1156" t="str">
            <v>K|Sellerie</v>
          </cell>
          <cell r="B1156" t="str">
            <v>Q1002z001</v>
          </cell>
          <cell r="C1156" t="str">
            <v>K</v>
          </cell>
          <cell r="D1156" t="str">
            <v>D</v>
          </cell>
          <cell r="E1156" t="str">
            <v>Sellerie</v>
          </cell>
          <cell r="F1156" t="str">
            <v>L101c021</v>
          </cell>
          <cell r="G1156">
            <v>8</v>
          </cell>
        </row>
        <row r="1157">
          <cell r="A1157" t="str">
            <v>K|Stangensellerie</v>
          </cell>
          <cell r="B1157" t="str">
            <v>Q1002z001</v>
          </cell>
          <cell r="C1157" t="str">
            <v>K</v>
          </cell>
          <cell r="D1157" t="str">
            <v>D</v>
          </cell>
          <cell r="E1157" t="str">
            <v>Stangensellerie</v>
          </cell>
          <cell r="F1157" t="str">
            <v>L101c021</v>
          </cell>
          <cell r="G1157">
            <v>8</v>
          </cell>
        </row>
        <row r="1158">
          <cell r="A1158" t="str">
            <v>K|L101c022</v>
          </cell>
          <cell r="B1158" t="str">
            <v>Q1002z001</v>
          </cell>
          <cell r="C1158" t="str">
            <v>K</v>
          </cell>
          <cell r="D1158" t="str">
            <v>code</v>
          </cell>
          <cell r="E1158" t="str">
            <v>L101c022</v>
          </cell>
          <cell r="F1158" t="str">
            <v>L101c022</v>
          </cell>
          <cell r="G1158">
            <v>8</v>
          </cell>
        </row>
        <row r="1159">
          <cell r="A1159" t="str">
            <v>K|Leeks</v>
          </cell>
          <cell r="B1159" t="str">
            <v>Q1002z001</v>
          </cell>
          <cell r="C1159" t="str">
            <v>K</v>
          </cell>
          <cell r="D1159" t="str">
            <v>name</v>
          </cell>
          <cell r="E1159" t="str">
            <v>Leeks</v>
          </cell>
          <cell r="F1159" t="str">
            <v>L101c022</v>
          </cell>
          <cell r="G1159">
            <v>8</v>
          </cell>
        </row>
        <row r="1160">
          <cell r="A1160" t="str">
            <v>K|Porree</v>
          </cell>
          <cell r="B1160" t="str">
            <v>Q1002z001</v>
          </cell>
          <cell r="C1160" t="str">
            <v>K</v>
          </cell>
          <cell r="D1160" t="str">
            <v>D</v>
          </cell>
          <cell r="E1160" t="str">
            <v>Porree</v>
          </cell>
          <cell r="F1160" t="str">
            <v>L101c022</v>
          </cell>
          <cell r="G1160">
            <v>8</v>
          </cell>
        </row>
        <row r="1161">
          <cell r="A1161" t="str">
            <v>K|L101c023</v>
          </cell>
          <cell r="B1161" t="str">
            <v>Q1002z001</v>
          </cell>
          <cell r="C1161" t="str">
            <v>K</v>
          </cell>
          <cell r="D1161" t="str">
            <v>code</v>
          </cell>
          <cell r="E1161" t="str">
            <v>L101c023</v>
          </cell>
          <cell r="F1161" t="str">
            <v>L101c023</v>
          </cell>
          <cell r="G1161">
            <v>8</v>
          </cell>
        </row>
        <row r="1162">
          <cell r="A1162" t="str">
            <v>K|Lettuce</v>
          </cell>
          <cell r="B1162" t="str">
            <v>Q1002z001</v>
          </cell>
          <cell r="C1162" t="str">
            <v>K</v>
          </cell>
          <cell r="D1162" t="str">
            <v>name</v>
          </cell>
          <cell r="E1162" t="str">
            <v>Lettuce</v>
          </cell>
          <cell r="F1162" t="str">
            <v>L101c023</v>
          </cell>
          <cell r="G1162">
            <v>8</v>
          </cell>
        </row>
        <row r="1163">
          <cell r="A1163" t="str">
            <v>K|Lettuce and chicory</v>
          </cell>
          <cell r="B1163" t="str">
            <v>Q1009</v>
          </cell>
          <cell r="C1163" t="str">
            <v>K</v>
          </cell>
          <cell r="D1163" t="str">
            <v>E</v>
          </cell>
          <cell r="E1163" t="str">
            <v>Lettuce and chicory</v>
          </cell>
          <cell r="F1163" t="str">
            <v>L101c023</v>
          </cell>
          <cell r="G1163">
            <v>8</v>
          </cell>
        </row>
        <row r="1164">
          <cell r="A1164" t="str">
            <v>K|Lettuces</v>
          </cell>
          <cell r="B1164" t="str">
            <v>Q1002z001</v>
          </cell>
          <cell r="C1164" t="str">
            <v>K</v>
          </cell>
          <cell r="D1164" t="str">
            <v>E</v>
          </cell>
          <cell r="E1164" t="str">
            <v>Lettuces</v>
          </cell>
          <cell r="F1164" t="str">
            <v>L101c023</v>
          </cell>
          <cell r="G1164">
            <v>8</v>
          </cell>
        </row>
        <row r="1165">
          <cell r="A1165" t="str">
            <v>K|Salat</v>
          </cell>
          <cell r="B1165" t="str">
            <v>Q1002z001</v>
          </cell>
          <cell r="C1165" t="str">
            <v>K</v>
          </cell>
          <cell r="D1165" t="str">
            <v>D</v>
          </cell>
          <cell r="E1165" t="str">
            <v>Salat</v>
          </cell>
          <cell r="F1165" t="str">
            <v>L101c023</v>
          </cell>
          <cell r="G1165">
            <v>8</v>
          </cell>
        </row>
        <row r="1166">
          <cell r="A1166" t="str">
            <v>K|Endive</v>
          </cell>
          <cell r="B1166" t="str">
            <v>Q1002z001</v>
          </cell>
          <cell r="C1166" t="str">
            <v>K</v>
          </cell>
          <cell r="D1166" t="str">
            <v>name</v>
          </cell>
          <cell r="E1166" t="str">
            <v>Endive</v>
          </cell>
          <cell r="F1166" t="str">
            <v>L101c024</v>
          </cell>
          <cell r="G1166">
            <v>8</v>
          </cell>
        </row>
        <row r="1167">
          <cell r="A1167" t="str">
            <v>K|Endives</v>
          </cell>
          <cell r="B1167" t="str">
            <v>Q1002z001</v>
          </cell>
          <cell r="C1167" t="str">
            <v>K</v>
          </cell>
          <cell r="D1167" t="str">
            <v>E</v>
          </cell>
          <cell r="E1167" t="str">
            <v>Endives</v>
          </cell>
          <cell r="F1167" t="str">
            <v>L101c024</v>
          </cell>
          <cell r="G1167">
            <v>8</v>
          </cell>
        </row>
        <row r="1168">
          <cell r="A1168" t="str">
            <v>K|Endivien</v>
          </cell>
          <cell r="B1168" t="str">
            <v>Q1002z001</v>
          </cell>
          <cell r="C1168" t="str">
            <v>K</v>
          </cell>
          <cell r="D1168" t="str">
            <v>D</v>
          </cell>
          <cell r="E1168" t="str">
            <v>Endivien</v>
          </cell>
          <cell r="F1168" t="str">
            <v>L101c024</v>
          </cell>
          <cell r="G1168">
            <v>8</v>
          </cell>
        </row>
        <row r="1169">
          <cell r="A1169" t="str">
            <v>K|L101c024</v>
          </cell>
          <cell r="B1169" t="str">
            <v>Q1002z001</v>
          </cell>
          <cell r="C1169" t="str">
            <v>K</v>
          </cell>
          <cell r="D1169" t="str">
            <v>code</v>
          </cell>
          <cell r="E1169" t="str">
            <v>L101c024</v>
          </cell>
          <cell r="F1169" t="str">
            <v>L101c024</v>
          </cell>
          <cell r="G1169">
            <v>8</v>
          </cell>
        </row>
        <row r="1170">
          <cell r="A1170" t="str">
            <v>K|L101c025</v>
          </cell>
          <cell r="B1170" t="str">
            <v>Q1002z001</v>
          </cell>
          <cell r="C1170" t="str">
            <v>K</v>
          </cell>
          <cell r="D1170" t="str">
            <v>code</v>
          </cell>
          <cell r="E1170" t="str">
            <v>L101c025</v>
          </cell>
          <cell r="F1170" t="str">
            <v>L101c025</v>
          </cell>
          <cell r="G1170">
            <v>8</v>
          </cell>
        </row>
        <row r="1171">
          <cell r="A1171" t="str">
            <v>K|Spinach</v>
          </cell>
          <cell r="B1171" t="str">
            <v>Q1002z001</v>
          </cell>
          <cell r="C1171" t="str">
            <v>K</v>
          </cell>
          <cell r="D1171" t="str">
            <v>name</v>
          </cell>
          <cell r="E1171" t="str">
            <v>Spinach</v>
          </cell>
          <cell r="F1171" t="str">
            <v>L101c025</v>
          </cell>
          <cell r="G1171">
            <v>8</v>
          </cell>
        </row>
        <row r="1172">
          <cell r="A1172" t="str">
            <v>K|Spinat</v>
          </cell>
          <cell r="B1172" t="str">
            <v>Q1002z001</v>
          </cell>
          <cell r="C1172" t="str">
            <v>K</v>
          </cell>
          <cell r="D1172" t="str">
            <v>D</v>
          </cell>
          <cell r="E1172" t="str">
            <v>Spinat</v>
          </cell>
          <cell r="F1172" t="str">
            <v>L101c025</v>
          </cell>
          <cell r="G1172">
            <v>8</v>
          </cell>
        </row>
        <row r="1173">
          <cell r="A1173" t="str">
            <v>K|Asparagus</v>
          </cell>
          <cell r="B1173" t="str">
            <v>Q1002z001</v>
          </cell>
          <cell r="C1173" t="str">
            <v>K</v>
          </cell>
          <cell r="D1173" t="str">
            <v>name</v>
          </cell>
          <cell r="E1173" t="str">
            <v>Asparagus</v>
          </cell>
          <cell r="F1173" t="str">
            <v>L101c026</v>
          </cell>
          <cell r="G1173">
            <v>8</v>
          </cell>
        </row>
        <row r="1174">
          <cell r="A1174" t="str">
            <v>K|L101c026</v>
          </cell>
          <cell r="B1174" t="str">
            <v>Q1002z001</v>
          </cell>
          <cell r="C1174" t="str">
            <v>K</v>
          </cell>
          <cell r="D1174" t="str">
            <v>code</v>
          </cell>
          <cell r="E1174" t="str">
            <v>L101c026</v>
          </cell>
          <cell r="F1174" t="str">
            <v>L101c026</v>
          </cell>
          <cell r="G1174">
            <v>8</v>
          </cell>
        </row>
        <row r="1175">
          <cell r="A1175" t="str">
            <v>K|Spargel</v>
          </cell>
          <cell r="B1175" t="str">
            <v>Q1002z001</v>
          </cell>
          <cell r="C1175" t="str">
            <v>K</v>
          </cell>
          <cell r="D1175" t="str">
            <v>D</v>
          </cell>
          <cell r="E1175" t="str">
            <v>Spargel</v>
          </cell>
          <cell r="F1175" t="str">
            <v>L101c026</v>
          </cell>
          <cell r="G1175">
            <v>8</v>
          </cell>
        </row>
        <row r="1176">
          <cell r="A1176" t="str">
            <v>K|Chicoree</v>
          </cell>
          <cell r="B1176" t="str">
            <v>Q1002z001</v>
          </cell>
          <cell r="C1176" t="str">
            <v>K</v>
          </cell>
          <cell r="D1176" t="str">
            <v>D</v>
          </cell>
          <cell r="E1176" t="str">
            <v>Chicoree</v>
          </cell>
          <cell r="F1176" t="str">
            <v>L101c027</v>
          </cell>
          <cell r="G1176">
            <v>8</v>
          </cell>
        </row>
        <row r="1177">
          <cell r="A1177" t="str">
            <v>K|Chicory</v>
          </cell>
          <cell r="B1177" t="str">
            <v>Q1002z001</v>
          </cell>
          <cell r="C1177" t="str">
            <v>K</v>
          </cell>
          <cell r="D1177" t="str">
            <v>name</v>
          </cell>
          <cell r="E1177" t="str">
            <v>Chicory</v>
          </cell>
          <cell r="F1177" t="str">
            <v>L101c027</v>
          </cell>
          <cell r="G1177">
            <v>8</v>
          </cell>
        </row>
        <row r="1178">
          <cell r="A1178" t="str">
            <v>K|Chicory roots</v>
          </cell>
          <cell r="B1178" t="str">
            <v>Q1009</v>
          </cell>
          <cell r="C1178" t="str">
            <v>K</v>
          </cell>
          <cell r="D1178" t="str">
            <v>E</v>
          </cell>
          <cell r="E1178" t="str">
            <v>Chicory roots</v>
          </cell>
          <cell r="F1178" t="str">
            <v>L101c027</v>
          </cell>
          <cell r="G1178">
            <v>8</v>
          </cell>
        </row>
        <row r="1179">
          <cell r="A1179" t="str">
            <v>K|L101c027</v>
          </cell>
          <cell r="B1179" t="str">
            <v>Q1002z001</v>
          </cell>
          <cell r="C1179" t="str">
            <v>K</v>
          </cell>
          <cell r="D1179" t="str">
            <v>code</v>
          </cell>
          <cell r="E1179" t="str">
            <v>L101c027</v>
          </cell>
          <cell r="F1179" t="str">
            <v>L101c027</v>
          </cell>
          <cell r="G1179">
            <v>8</v>
          </cell>
        </row>
        <row r="1180">
          <cell r="A1180" t="str">
            <v>K|Artichokes</v>
          </cell>
          <cell r="B1180" t="str">
            <v>Q1002z001</v>
          </cell>
          <cell r="C1180" t="str">
            <v>K</v>
          </cell>
          <cell r="D1180" t="str">
            <v>name</v>
          </cell>
          <cell r="E1180" t="str">
            <v>Artichokes</v>
          </cell>
          <cell r="F1180" t="str">
            <v>L101c028</v>
          </cell>
          <cell r="G1180">
            <v>8</v>
          </cell>
        </row>
        <row r="1181">
          <cell r="A1181" t="str">
            <v>K|Artischocke</v>
          </cell>
          <cell r="B1181" t="str">
            <v>Q1002z001</v>
          </cell>
          <cell r="C1181" t="str">
            <v>K</v>
          </cell>
          <cell r="D1181" t="str">
            <v>D</v>
          </cell>
          <cell r="E1181" t="str">
            <v>Artischocke</v>
          </cell>
          <cell r="F1181" t="str">
            <v>L101c028</v>
          </cell>
          <cell r="G1181">
            <v>8</v>
          </cell>
        </row>
        <row r="1182">
          <cell r="A1182" t="str">
            <v>K|L101c028</v>
          </cell>
          <cell r="B1182" t="str">
            <v>Q1002z001</v>
          </cell>
          <cell r="C1182" t="str">
            <v>K</v>
          </cell>
          <cell r="D1182" t="str">
            <v>code</v>
          </cell>
          <cell r="E1182" t="str">
            <v>L101c028</v>
          </cell>
          <cell r="F1182" t="str">
            <v>L101c028</v>
          </cell>
          <cell r="G1182">
            <v>8</v>
          </cell>
        </row>
        <row r="1183">
          <cell r="A1183" t="str">
            <v>K|Fresh herbs</v>
          </cell>
          <cell r="B1183" t="str">
            <v>Q1002z001</v>
          </cell>
          <cell r="C1183" t="str">
            <v>K</v>
          </cell>
          <cell r="D1183" t="str">
            <v>name</v>
          </cell>
          <cell r="E1183" t="str">
            <v>Fresh herbs</v>
          </cell>
          <cell r="F1183" t="str">
            <v>L101c029</v>
          </cell>
          <cell r="G1183">
            <v>8</v>
          </cell>
        </row>
        <row r="1184">
          <cell r="A1184" t="str">
            <v>K|Frischkräuter</v>
          </cell>
          <cell r="B1184" t="str">
            <v>Q1002z001</v>
          </cell>
          <cell r="C1184" t="str">
            <v>K</v>
          </cell>
          <cell r="D1184" t="str">
            <v>D</v>
          </cell>
          <cell r="E1184" t="str">
            <v>Frischkräuter</v>
          </cell>
          <cell r="F1184" t="str">
            <v>L101c029</v>
          </cell>
          <cell r="G1184">
            <v>8</v>
          </cell>
        </row>
        <row r="1185">
          <cell r="A1185" t="str">
            <v>K|L101c029</v>
          </cell>
          <cell r="B1185" t="str">
            <v>Q1002z001</v>
          </cell>
          <cell r="C1185" t="str">
            <v>K</v>
          </cell>
          <cell r="D1185" t="str">
            <v>code</v>
          </cell>
          <cell r="E1185" t="str">
            <v>L101c029</v>
          </cell>
          <cell r="F1185" t="str">
            <v>L101c029</v>
          </cell>
          <cell r="G1185">
            <v>8</v>
          </cell>
        </row>
        <row r="1186">
          <cell r="A1186" t="str">
            <v>K|L101c02a</v>
          </cell>
          <cell r="B1186" t="str">
            <v>Q1002z001</v>
          </cell>
          <cell r="C1186" t="str">
            <v>K</v>
          </cell>
          <cell r="D1186" t="str">
            <v>code</v>
          </cell>
          <cell r="E1186" t="str">
            <v>L101c02a</v>
          </cell>
          <cell r="F1186" t="str">
            <v>L101c02a</v>
          </cell>
          <cell r="G1186">
            <v>8</v>
          </cell>
        </row>
        <row r="1187">
          <cell r="A1187" t="str">
            <v>K|Rhabarber</v>
          </cell>
          <cell r="B1187" t="str">
            <v>Q1002z001</v>
          </cell>
          <cell r="C1187" t="str">
            <v>K</v>
          </cell>
          <cell r="D1187" t="str">
            <v>D</v>
          </cell>
          <cell r="E1187" t="str">
            <v>Rhabarber</v>
          </cell>
          <cell r="F1187" t="str">
            <v>L101c02a</v>
          </cell>
          <cell r="G1187">
            <v>8</v>
          </cell>
        </row>
        <row r="1188">
          <cell r="A1188" t="str">
            <v>K|Rhubarb</v>
          </cell>
          <cell r="B1188" t="str">
            <v>Q1002z001</v>
          </cell>
          <cell r="C1188" t="str">
            <v>K</v>
          </cell>
          <cell r="D1188" t="str">
            <v>name</v>
          </cell>
          <cell r="E1188" t="str">
            <v>Rhubarb</v>
          </cell>
          <cell r="F1188" t="str">
            <v>L101c02a</v>
          </cell>
          <cell r="G1188">
            <v>8</v>
          </cell>
        </row>
        <row r="1189">
          <cell r="A1189" t="str">
            <v>K|Celeriac/Celery</v>
          </cell>
          <cell r="B1189" t="str">
            <v>Q1002z001</v>
          </cell>
          <cell r="C1189" t="str">
            <v>K</v>
          </cell>
          <cell r="D1189" t="str">
            <v>name</v>
          </cell>
          <cell r="E1189" t="str">
            <v>Celeriac/Celery</v>
          </cell>
          <cell r="F1189" t="str">
            <v>L101c02b</v>
          </cell>
          <cell r="G1189">
            <v>8</v>
          </cell>
        </row>
        <row r="1190">
          <cell r="A1190" t="str">
            <v>K|L101c02b</v>
          </cell>
          <cell r="B1190" t="str">
            <v>Q1002z001</v>
          </cell>
          <cell r="C1190" t="str">
            <v>K</v>
          </cell>
          <cell r="D1190" t="str">
            <v>code</v>
          </cell>
          <cell r="E1190" t="str">
            <v>L101c02b</v>
          </cell>
          <cell r="F1190" t="str">
            <v>L101c02b</v>
          </cell>
          <cell r="G1190">
            <v>8</v>
          </cell>
        </row>
        <row r="1191">
          <cell r="A1191" t="str">
            <v>K|Blatt- und Stängelgemüse, Delta</v>
          </cell>
          <cell r="B1191" t="str">
            <v>Q1002z001</v>
          </cell>
          <cell r="C1191" t="str">
            <v>K</v>
          </cell>
          <cell r="D1191" t="str">
            <v>name</v>
          </cell>
          <cell r="E1191" t="str">
            <v>Blatt- und Stängelgemüse, Delta</v>
          </cell>
          <cell r="F1191" t="str">
            <v>L101c02y</v>
          </cell>
          <cell r="G1191">
            <v>8</v>
          </cell>
        </row>
        <row r="1192">
          <cell r="A1192" t="str">
            <v>K|Blatt- und Stängelgemüse, andere</v>
          </cell>
          <cell r="B1192" t="str">
            <v>Q1002z001</v>
          </cell>
          <cell r="C1192" t="str">
            <v>K</v>
          </cell>
          <cell r="D1192" t="str">
            <v>D</v>
          </cell>
          <cell r="E1192" t="str">
            <v>Blatt- und Stängelgemüse, andere</v>
          </cell>
          <cell r="F1192" t="str">
            <v>L101c02z</v>
          </cell>
          <cell r="G1192">
            <v>8</v>
          </cell>
        </row>
        <row r="1193">
          <cell r="A1193" t="str">
            <v>K|L101c02z</v>
          </cell>
          <cell r="B1193" t="str">
            <v>Q1002z001</v>
          </cell>
          <cell r="C1193" t="str">
            <v>K</v>
          </cell>
          <cell r="D1193" t="str">
            <v>code</v>
          </cell>
          <cell r="E1193" t="str">
            <v>L101c02z</v>
          </cell>
          <cell r="F1193" t="str">
            <v>L101c02z</v>
          </cell>
          <cell r="G1193">
            <v>8</v>
          </cell>
        </row>
        <row r="1194">
          <cell r="A1194" t="str">
            <v>K|Other leafy or stalked vegetables</v>
          </cell>
          <cell r="B1194" t="str">
            <v>Q1002z001</v>
          </cell>
          <cell r="C1194" t="str">
            <v>K</v>
          </cell>
          <cell r="D1194" t="str">
            <v>E</v>
          </cell>
          <cell r="E1194" t="str">
            <v>Other leafy or stalked vegetables</v>
          </cell>
          <cell r="F1194" t="str">
            <v>L101c02z</v>
          </cell>
          <cell r="G1194">
            <v>8</v>
          </cell>
        </row>
        <row r="1195">
          <cell r="A1195" t="str">
            <v>K|sonstiges Blatt- und Stängelgemüse</v>
          </cell>
          <cell r="B1195" t="str">
            <v>Q1002z001</v>
          </cell>
          <cell r="C1195" t="str">
            <v>K</v>
          </cell>
          <cell r="D1195" t="str">
            <v>D</v>
          </cell>
          <cell r="E1195" t="str">
            <v>sonstiges Blatt- und Stängelgemüse</v>
          </cell>
          <cell r="F1195" t="str">
            <v>L101c02z</v>
          </cell>
          <cell r="G1195">
            <v>8</v>
          </cell>
        </row>
        <row r="1196">
          <cell r="A1196" t="str">
            <v>K|Vegetables, leafy or stalked, other</v>
          </cell>
          <cell r="B1196" t="str">
            <v>Q1002z001</v>
          </cell>
          <cell r="C1196" t="str">
            <v>K</v>
          </cell>
          <cell r="D1196" t="str">
            <v>name</v>
          </cell>
          <cell r="E1196" t="str">
            <v>Vegetables, leafy or stalked, other</v>
          </cell>
          <cell r="F1196" t="str">
            <v>L101c02z</v>
          </cell>
          <cell r="G1196">
            <v>8</v>
          </cell>
        </row>
        <row r="1197">
          <cell r="A1197" t="str">
            <v>K|Fruchtgemüse</v>
          </cell>
          <cell r="B1197" t="str">
            <v>Q1002z001</v>
          </cell>
          <cell r="C1197" t="str">
            <v>K</v>
          </cell>
          <cell r="D1197" t="str">
            <v>D</v>
          </cell>
          <cell r="E1197" t="str">
            <v>Fruchtgemüse</v>
          </cell>
          <cell r="F1197" t="str">
            <v>L101c03</v>
          </cell>
          <cell r="G1197">
            <v>7</v>
          </cell>
        </row>
        <row r="1198">
          <cell r="A1198" t="str">
            <v>K|L101c03</v>
          </cell>
          <cell r="B1198" t="str">
            <v>Q1002z001</v>
          </cell>
          <cell r="C1198" t="str">
            <v>K</v>
          </cell>
          <cell r="D1198" t="str">
            <v>code</v>
          </cell>
          <cell r="E1198" t="str">
            <v>L101c03</v>
          </cell>
          <cell r="F1198" t="str">
            <v>L101c03</v>
          </cell>
          <cell r="G1198">
            <v>7</v>
          </cell>
        </row>
        <row r="1199">
          <cell r="A1199" t="str">
            <v>K|Vegetables cultivated for fruit</v>
          </cell>
          <cell r="B1199" t="str">
            <v>Q1002z001</v>
          </cell>
          <cell r="C1199" t="str">
            <v>K</v>
          </cell>
          <cell r="D1199" t="str">
            <v>E</v>
          </cell>
          <cell r="E1199" t="str">
            <v>Vegetables cultivated for fruit</v>
          </cell>
          <cell r="F1199" t="str">
            <v>L101c03</v>
          </cell>
          <cell r="G1199">
            <v>7</v>
          </cell>
        </row>
        <row r="1200">
          <cell r="A1200" t="str">
            <v>K|Vegetables, fruit</v>
          </cell>
          <cell r="B1200" t="str">
            <v>Q1002z001</v>
          </cell>
          <cell r="C1200" t="str">
            <v>K</v>
          </cell>
          <cell r="D1200" t="str">
            <v>name</v>
          </cell>
          <cell r="E1200" t="str">
            <v>Vegetables, fruit</v>
          </cell>
          <cell r="F1200" t="str">
            <v>L101c03</v>
          </cell>
          <cell r="G1200">
            <v>7</v>
          </cell>
        </row>
        <row r="1201">
          <cell r="A1201" t="str">
            <v>K|Fruchtgemüse, ohne Details</v>
          </cell>
          <cell r="B1201" t="str">
            <v>Q1003z001</v>
          </cell>
          <cell r="C1201" t="str">
            <v>K</v>
          </cell>
          <cell r="D1201" t="str">
            <v>D</v>
          </cell>
          <cell r="E1201" t="str">
            <v>Fruchtgemüse, ohne Details</v>
          </cell>
          <cell r="F1201" t="str">
            <v>L101c030</v>
          </cell>
          <cell r="G1201">
            <v>8</v>
          </cell>
        </row>
        <row r="1202">
          <cell r="A1202" t="str">
            <v>K|L101c030</v>
          </cell>
          <cell r="B1202" t="str">
            <v>Q1003z001</v>
          </cell>
          <cell r="C1202" t="str">
            <v>K</v>
          </cell>
          <cell r="D1202" t="str">
            <v>code</v>
          </cell>
          <cell r="E1202" t="str">
            <v>L101c030</v>
          </cell>
          <cell r="F1202" t="str">
            <v>L101c030</v>
          </cell>
          <cell r="G1202">
            <v>8</v>
          </cell>
        </row>
        <row r="1203">
          <cell r="A1203" t="str">
            <v>K|Vegetables cultivated for fruit, no details</v>
          </cell>
          <cell r="B1203" t="str">
            <v>Q1003z001</v>
          </cell>
          <cell r="C1203" t="str">
            <v>K</v>
          </cell>
          <cell r="D1203" t="str">
            <v>E</v>
          </cell>
          <cell r="E1203" t="str">
            <v>Vegetables cultivated for fruit, no details</v>
          </cell>
          <cell r="F1203" t="str">
            <v>L101c030</v>
          </cell>
          <cell r="G1203">
            <v>8</v>
          </cell>
        </row>
        <row r="1204">
          <cell r="A1204" t="str">
            <v>K|Vegetables, fruit, no details</v>
          </cell>
          <cell r="B1204" t="str">
            <v>Q1003</v>
          </cell>
          <cell r="C1204" t="str">
            <v>K</v>
          </cell>
          <cell r="D1204" t="str">
            <v>name</v>
          </cell>
          <cell r="E1204" t="str">
            <v>Vegetables, fruit, no details</v>
          </cell>
          <cell r="F1204" t="str">
            <v>L101c030</v>
          </cell>
          <cell r="G1204">
            <v>8</v>
          </cell>
        </row>
        <row r="1205">
          <cell r="A1205" t="str">
            <v>K|L101c031</v>
          </cell>
          <cell r="B1205" t="str">
            <v>Q1002z001</v>
          </cell>
          <cell r="C1205" t="str">
            <v>K</v>
          </cell>
          <cell r="D1205" t="str">
            <v>code</v>
          </cell>
          <cell r="E1205" t="str">
            <v>L101c031</v>
          </cell>
          <cell r="F1205" t="str">
            <v>L101c031</v>
          </cell>
          <cell r="G1205">
            <v>8</v>
          </cell>
        </row>
        <row r="1206">
          <cell r="A1206" t="str">
            <v>K|Tomaten</v>
          </cell>
          <cell r="B1206" t="str">
            <v>Q1002z001</v>
          </cell>
          <cell r="C1206" t="str">
            <v>K</v>
          </cell>
          <cell r="D1206" t="str">
            <v>D</v>
          </cell>
          <cell r="E1206" t="str">
            <v>Tomaten</v>
          </cell>
          <cell r="F1206" t="str">
            <v>L101c031</v>
          </cell>
          <cell r="G1206">
            <v>8</v>
          </cell>
        </row>
        <row r="1207">
          <cell r="A1207" t="str">
            <v>K|Tomatoes</v>
          </cell>
          <cell r="B1207" t="str">
            <v>Q1002z001</v>
          </cell>
          <cell r="C1207" t="str">
            <v>K</v>
          </cell>
          <cell r="D1207" t="str">
            <v>name</v>
          </cell>
          <cell r="E1207" t="str">
            <v>Tomatoes</v>
          </cell>
          <cell r="F1207" t="str">
            <v>L101c031</v>
          </cell>
          <cell r="G1207">
            <v>8</v>
          </cell>
        </row>
        <row r="1208">
          <cell r="A1208" t="str">
            <v>K|Cucumbers and gherkins, no details</v>
          </cell>
          <cell r="B1208" t="str">
            <v>Q1003</v>
          </cell>
          <cell r="C1208" t="str">
            <v>K</v>
          </cell>
          <cell r="D1208" t="str">
            <v>name</v>
          </cell>
          <cell r="E1208" t="str">
            <v>Cucumbers and gherkins, no details</v>
          </cell>
          <cell r="F1208" t="str">
            <v>L101c032</v>
          </cell>
          <cell r="G1208">
            <v>8</v>
          </cell>
        </row>
        <row r="1209">
          <cell r="A1209" t="str">
            <v>K|Gurken, ohne Details</v>
          </cell>
          <cell r="B1209" t="str">
            <v>Q1003z001</v>
          </cell>
          <cell r="C1209" t="str">
            <v>K</v>
          </cell>
          <cell r="D1209" t="str">
            <v>D</v>
          </cell>
          <cell r="E1209" t="str">
            <v>Gurken, ohne Details</v>
          </cell>
          <cell r="F1209" t="str">
            <v>L101c032</v>
          </cell>
          <cell r="G1209">
            <v>8</v>
          </cell>
        </row>
        <row r="1210">
          <cell r="A1210" t="str">
            <v>K|L101c032</v>
          </cell>
          <cell r="B1210" t="str">
            <v>Q1003z001</v>
          </cell>
          <cell r="C1210" t="str">
            <v>K</v>
          </cell>
          <cell r="D1210" t="str">
            <v>code</v>
          </cell>
          <cell r="E1210" t="str">
            <v>L101c032</v>
          </cell>
          <cell r="F1210" t="str">
            <v>L101c032</v>
          </cell>
          <cell r="G1210">
            <v>8</v>
          </cell>
        </row>
        <row r="1211">
          <cell r="A1211" t="str">
            <v>K|Cucumbers</v>
          </cell>
          <cell r="B1211" t="str">
            <v>Q1002z001</v>
          </cell>
          <cell r="C1211" t="str">
            <v>K</v>
          </cell>
          <cell r="D1211" t="str">
            <v>name</v>
          </cell>
          <cell r="E1211" t="str">
            <v>Cucumbers</v>
          </cell>
          <cell r="F1211" t="str">
            <v>L101c033</v>
          </cell>
          <cell r="G1211">
            <v>8</v>
          </cell>
        </row>
        <row r="1212">
          <cell r="A1212" t="str">
            <v>K|Cucumbers and gherkins</v>
          </cell>
          <cell r="B1212" t="str">
            <v>Q1009</v>
          </cell>
          <cell r="C1212" t="str">
            <v>K</v>
          </cell>
          <cell r="D1212" t="str">
            <v>E</v>
          </cell>
          <cell r="E1212" t="str">
            <v>Cucumbers and gherkins</v>
          </cell>
          <cell r="F1212" t="str">
            <v>L101c033</v>
          </cell>
          <cell r="G1212">
            <v>8</v>
          </cell>
        </row>
        <row r="1213">
          <cell r="A1213" t="str">
            <v>K|Gurken</v>
          </cell>
          <cell r="B1213" t="str">
            <v>Q1002z001</v>
          </cell>
          <cell r="C1213" t="str">
            <v>K</v>
          </cell>
          <cell r="D1213" t="str">
            <v>D</v>
          </cell>
          <cell r="E1213" t="str">
            <v>Gurken</v>
          </cell>
          <cell r="F1213" t="str">
            <v>L101c033</v>
          </cell>
          <cell r="G1213">
            <v>8</v>
          </cell>
        </row>
        <row r="1214">
          <cell r="A1214" t="str">
            <v>K|L101c033</v>
          </cell>
          <cell r="B1214" t="str">
            <v>Q1002z001</v>
          </cell>
          <cell r="C1214" t="str">
            <v>K</v>
          </cell>
          <cell r="D1214" t="str">
            <v>code</v>
          </cell>
          <cell r="E1214" t="str">
            <v>L101c033</v>
          </cell>
          <cell r="F1214" t="str">
            <v>L101c033</v>
          </cell>
          <cell r="G1214">
            <v>8</v>
          </cell>
        </row>
        <row r="1215">
          <cell r="A1215" t="str">
            <v>K|Gewürzgurken</v>
          </cell>
          <cell r="B1215" t="str">
            <v>Q1002z001</v>
          </cell>
          <cell r="C1215" t="str">
            <v>K</v>
          </cell>
          <cell r="D1215" t="str">
            <v>D</v>
          </cell>
          <cell r="E1215" t="str">
            <v>Gewürzgurken</v>
          </cell>
          <cell r="F1215" t="str">
            <v>L101c034</v>
          </cell>
          <cell r="G1215">
            <v>8</v>
          </cell>
        </row>
        <row r="1216">
          <cell r="A1216" t="str">
            <v>K|Gherkins</v>
          </cell>
          <cell r="B1216" t="str">
            <v>Q1002z001</v>
          </cell>
          <cell r="C1216" t="str">
            <v>K</v>
          </cell>
          <cell r="D1216" t="str">
            <v>name</v>
          </cell>
          <cell r="E1216" t="str">
            <v>Gherkins</v>
          </cell>
          <cell r="F1216" t="str">
            <v>L101c034</v>
          </cell>
          <cell r="G1216">
            <v>8</v>
          </cell>
        </row>
        <row r="1217">
          <cell r="A1217" t="str">
            <v>K|L101c034</v>
          </cell>
          <cell r="B1217" t="str">
            <v>Q1002z001</v>
          </cell>
          <cell r="C1217" t="str">
            <v>K</v>
          </cell>
          <cell r="D1217" t="str">
            <v>code</v>
          </cell>
          <cell r="E1217" t="str">
            <v>L101c034</v>
          </cell>
          <cell r="F1217" t="str">
            <v>L101c034</v>
          </cell>
          <cell r="G1217">
            <v>8</v>
          </cell>
        </row>
        <row r="1218">
          <cell r="A1218" t="str">
            <v>K|L101c035</v>
          </cell>
          <cell r="B1218" t="str">
            <v>Q1002z001</v>
          </cell>
          <cell r="C1218" t="str">
            <v>K</v>
          </cell>
          <cell r="D1218" t="str">
            <v>code</v>
          </cell>
          <cell r="E1218" t="str">
            <v>L101c035</v>
          </cell>
          <cell r="F1218" t="str">
            <v>L101c035</v>
          </cell>
          <cell r="G1218">
            <v>8</v>
          </cell>
        </row>
        <row r="1219">
          <cell r="A1219" t="str">
            <v>K|Melonen</v>
          </cell>
          <cell r="B1219" t="str">
            <v>Q1002z001</v>
          </cell>
          <cell r="C1219" t="str">
            <v>K</v>
          </cell>
          <cell r="D1219" t="str">
            <v>D</v>
          </cell>
          <cell r="E1219" t="str">
            <v>Melonen</v>
          </cell>
          <cell r="F1219" t="str">
            <v>L101c035</v>
          </cell>
          <cell r="G1219">
            <v>8</v>
          </cell>
        </row>
        <row r="1220">
          <cell r="A1220" t="str">
            <v>K|Melons</v>
          </cell>
          <cell r="B1220" t="str">
            <v>Q1003z001</v>
          </cell>
          <cell r="C1220" t="str">
            <v>K</v>
          </cell>
          <cell r="D1220" t="str">
            <v>name</v>
          </cell>
          <cell r="E1220" t="str">
            <v>Melons</v>
          </cell>
          <cell r="F1220" t="str">
            <v>L101c035</v>
          </cell>
          <cell r="G1220">
            <v>8</v>
          </cell>
        </row>
        <row r="1221">
          <cell r="A1221" t="str">
            <v>K|Melons, no details</v>
          </cell>
          <cell r="B1221" t="str">
            <v>Q1002z001</v>
          </cell>
          <cell r="C1221" t="str">
            <v>K</v>
          </cell>
          <cell r="D1221" t="str">
            <v>name</v>
          </cell>
          <cell r="E1221" t="str">
            <v>Melons, no details</v>
          </cell>
          <cell r="F1221" t="str">
            <v>L101c035</v>
          </cell>
          <cell r="G1221">
            <v>8</v>
          </cell>
        </row>
        <row r="1222">
          <cell r="A1222" t="str">
            <v>K|L101c036</v>
          </cell>
          <cell r="B1222" t="str">
            <v>Q1002z001</v>
          </cell>
          <cell r="C1222" t="str">
            <v>K</v>
          </cell>
          <cell r="D1222" t="str">
            <v>code</v>
          </cell>
          <cell r="E1222" t="str">
            <v>L101c036</v>
          </cell>
          <cell r="F1222" t="str">
            <v>L101c036</v>
          </cell>
          <cell r="G1222">
            <v>8</v>
          </cell>
        </row>
        <row r="1223">
          <cell r="A1223" t="str">
            <v>K|Melons, water</v>
          </cell>
          <cell r="B1223" t="str">
            <v>Q1002z001</v>
          </cell>
          <cell r="C1223" t="str">
            <v>K</v>
          </cell>
          <cell r="D1223" t="str">
            <v>name</v>
          </cell>
          <cell r="E1223" t="str">
            <v>Melons, water</v>
          </cell>
          <cell r="F1223" t="str">
            <v>L101c036</v>
          </cell>
          <cell r="G1223">
            <v>8</v>
          </cell>
        </row>
        <row r="1224">
          <cell r="A1224" t="str">
            <v>K|Wassermelonen</v>
          </cell>
          <cell r="B1224" t="str">
            <v>Q1002z001</v>
          </cell>
          <cell r="C1224" t="str">
            <v>K</v>
          </cell>
          <cell r="D1224" t="str">
            <v>D</v>
          </cell>
          <cell r="E1224" t="str">
            <v>Wassermelonen</v>
          </cell>
          <cell r="F1224" t="str">
            <v>L101c036</v>
          </cell>
          <cell r="G1224">
            <v>8</v>
          </cell>
        </row>
        <row r="1225">
          <cell r="A1225" t="str">
            <v>K|Water melons</v>
          </cell>
          <cell r="B1225" t="str">
            <v>Q1002z001</v>
          </cell>
          <cell r="C1225" t="str">
            <v>K</v>
          </cell>
          <cell r="D1225" t="str">
            <v>E</v>
          </cell>
          <cell r="E1225" t="str">
            <v>Water melons</v>
          </cell>
          <cell r="F1225" t="str">
            <v>L101c036</v>
          </cell>
          <cell r="G1225">
            <v>8</v>
          </cell>
        </row>
        <row r="1226">
          <cell r="A1226" t="str">
            <v>K|Watermelons</v>
          </cell>
          <cell r="B1226" t="str">
            <v>Q1009</v>
          </cell>
          <cell r="C1226" t="str">
            <v>K</v>
          </cell>
          <cell r="D1226" t="str">
            <v>E</v>
          </cell>
          <cell r="E1226" t="str">
            <v>Watermelons</v>
          </cell>
          <cell r="F1226" t="str">
            <v>L101c036</v>
          </cell>
          <cell r="G1226">
            <v>8</v>
          </cell>
        </row>
        <row r="1227">
          <cell r="A1227" t="str">
            <v>K|L101c037</v>
          </cell>
          <cell r="B1227" t="str">
            <v>Q1002z001</v>
          </cell>
          <cell r="C1227" t="str">
            <v>K</v>
          </cell>
          <cell r="D1227" t="str">
            <v>code</v>
          </cell>
          <cell r="E1227" t="str">
            <v>L101c037</v>
          </cell>
          <cell r="F1227" t="str">
            <v>L101c037</v>
          </cell>
          <cell r="G1227">
            <v>8</v>
          </cell>
        </row>
        <row r="1228">
          <cell r="A1228" t="str">
            <v>K|Melons, sugar</v>
          </cell>
          <cell r="B1228" t="str">
            <v>Q1002z001</v>
          </cell>
          <cell r="C1228" t="str">
            <v>K</v>
          </cell>
          <cell r="D1228" t="str">
            <v>name</v>
          </cell>
          <cell r="E1228" t="str">
            <v>Melons, sugar</v>
          </cell>
          <cell r="F1228" t="str">
            <v>L101c037</v>
          </cell>
          <cell r="G1228">
            <v>8</v>
          </cell>
        </row>
        <row r="1229">
          <cell r="A1229" t="str">
            <v>K|Sugar melons</v>
          </cell>
          <cell r="B1229" t="str">
            <v>Q1002z001</v>
          </cell>
          <cell r="C1229" t="str">
            <v>K</v>
          </cell>
          <cell r="D1229" t="str">
            <v>E</v>
          </cell>
          <cell r="E1229" t="str">
            <v>Sugar melons</v>
          </cell>
          <cell r="F1229" t="str">
            <v>L101c037</v>
          </cell>
          <cell r="G1229">
            <v>8</v>
          </cell>
        </row>
        <row r="1230">
          <cell r="A1230" t="str">
            <v>K|Zuckermelonen</v>
          </cell>
          <cell r="B1230" t="str">
            <v>Q1002z001</v>
          </cell>
          <cell r="C1230" t="str">
            <v>K</v>
          </cell>
          <cell r="D1230" t="str">
            <v>D</v>
          </cell>
          <cell r="E1230" t="str">
            <v>Zuckermelonen</v>
          </cell>
          <cell r="F1230" t="str">
            <v>L101c037</v>
          </cell>
          <cell r="G1230">
            <v>8</v>
          </cell>
        </row>
        <row r="1231">
          <cell r="A1231" t="str">
            <v>K|L101c038</v>
          </cell>
          <cell r="B1231" t="str">
            <v>Q1002z001</v>
          </cell>
          <cell r="C1231" t="str">
            <v>K</v>
          </cell>
          <cell r="D1231" t="str">
            <v>code</v>
          </cell>
          <cell r="E1231" t="str">
            <v>L101c038</v>
          </cell>
          <cell r="F1231" t="str">
            <v>L101c038</v>
          </cell>
          <cell r="G1231">
            <v>8</v>
          </cell>
        </row>
        <row r="1232">
          <cell r="A1232" t="str">
            <v>K|Melonen, andere</v>
          </cell>
          <cell r="B1232" t="str">
            <v>Q1002z001</v>
          </cell>
          <cell r="C1232" t="str">
            <v>K</v>
          </cell>
          <cell r="D1232" t="str">
            <v>D</v>
          </cell>
          <cell r="E1232" t="str">
            <v>Melonen, andere</v>
          </cell>
          <cell r="F1232" t="str">
            <v>L101c038</v>
          </cell>
          <cell r="G1232">
            <v>8</v>
          </cell>
        </row>
        <row r="1233">
          <cell r="A1233" t="str">
            <v>K|Melons, other</v>
          </cell>
          <cell r="B1233" t="str">
            <v>Q1002z001</v>
          </cell>
          <cell r="C1233" t="str">
            <v>K</v>
          </cell>
          <cell r="D1233" t="str">
            <v>name</v>
          </cell>
          <cell r="E1233" t="str">
            <v>Melons, other</v>
          </cell>
          <cell r="F1233" t="str">
            <v>L101c038</v>
          </cell>
          <cell r="G1233">
            <v>8</v>
          </cell>
        </row>
        <row r="1234">
          <cell r="A1234" t="str">
            <v>K|Other melons</v>
          </cell>
          <cell r="B1234" t="str">
            <v>Q1002z001</v>
          </cell>
          <cell r="C1234" t="str">
            <v>K</v>
          </cell>
          <cell r="D1234" t="str">
            <v>E</v>
          </cell>
          <cell r="E1234" t="str">
            <v>Other melons</v>
          </cell>
          <cell r="F1234" t="str">
            <v>L101c038</v>
          </cell>
          <cell r="G1234">
            <v>8</v>
          </cell>
        </row>
        <row r="1235">
          <cell r="A1235" t="str">
            <v>K|Other melons (inc.cantaloupes)</v>
          </cell>
          <cell r="B1235" t="str">
            <v>Q1009</v>
          </cell>
          <cell r="C1235" t="str">
            <v>K</v>
          </cell>
          <cell r="D1235" t="str">
            <v>E</v>
          </cell>
          <cell r="E1235" t="str">
            <v>Other melons (inc.cantaloupes)</v>
          </cell>
          <cell r="F1235" t="str">
            <v>L101c038</v>
          </cell>
          <cell r="G1235">
            <v>8</v>
          </cell>
        </row>
        <row r="1236">
          <cell r="A1236" t="str">
            <v>K|sonstige Melonen</v>
          </cell>
          <cell r="B1236" t="str">
            <v>Q1002z001</v>
          </cell>
          <cell r="C1236" t="str">
            <v>K</v>
          </cell>
          <cell r="D1236" t="str">
            <v>D</v>
          </cell>
          <cell r="E1236" t="str">
            <v>sonstige Melonen</v>
          </cell>
          <cell r="F1236" t="str">
            <v>L101c038</v>
          </cell>
          <cell r="G1236">
            <v>8</v>
          </cell>
        </row>
        <row r="1237">
          <cell r="A1237" t="str">
            <v>K|L101c039</v>
          </cell>
          <cell r="B1237" t="str">
            <v>Q1002z001</v>
          </cell>
          <cell r="C1237" t="str">
            <v>K</v>
          </cell>
          <cell r="D1237" t="str">
            <v>code</v>
          </cell>
          <cell r="E1237" t="str">
            <v>L101c039</v>
          </cell>
          <cell r="F1237" t="str">
            <v>L101c039</v>
          </cell>
          <cell r="G1237">
            <v>8</v>
          </cell>
        </row>
        <row r="1238">
          <cell r="A1238" t="str">
            <v>K|Paprika</v>
          </cell>
          <cell r="B1238" t="str">
            <v>Q1002z001</v>
          </cell>
          <cell r="C1238" t="str">
            <v>K</v>
          </cell>
          <cell r="D1238" t="str">
            <v>D</v>
          </cell>
          <cell r="E1238" t="str">
            <v>Paprika</v>
          </cell>
          <cell r="F1238" t="str">
            <v>L101c039</v>
          </cell>
          <cell r="G1238">
            <v>8</v>
          </cell>
        </row>
        <row r="1239">
          <cell r="A1239" t="str">
            <v>K|Sweet peppers</v>
          </cell>
          <cell r="B1239" t="str">
            <v>Q1002z001</v>
          </cell>
          <cell r="C1239" t="str">
            <v>K</v>
          </cell>
          <cell r="D1239" t="str">
            <v>name</v>
          </cell>
          <cell r="E1239" t="str">
            <v>Sweet peppers</v>
          </cell>
          <cell r="F1239" t="str">
            <v>L101c039</v>
          </cell>
          <cell r="G1239">
            <v>8</v>
          </cell>
        </row>
        <row r="1240">
          <cell r="A1240" t="str">
            <v>K|Courgettes</v>
          </cell>
          <cell r="B1240" t="str">
            <v>Q1002z001</v>
          </cell>
          <cell r="C1240" t="str">
            <v>K</v>
          </cell>
          <cell r="D1240" t="str">
            <v>name</v>
          </cell>
          <cell r="E1240" t="str">
            <v>Courgettes</v>
          </cell>
          <cell r="F1240" t="str">
            <v>L101c03a</v>
          </cell>
          <cell r="G1240">
            <v>8</v>
          </cell>
        </row>
        <row r="1241">
          <cell r="A1241" t="str">
            <v>K|L101c03a</v>
          </cell>
          <cell r="B1241" t="str">
            <v>Q1002z001</v>
          </cell>
          <cell r="C1241" t="str">
            <v>K</v>
          </cell>
          <cell r="D1241" t="str">
            <v>code</v>
          </cell>
          <cell r="E1241" t="str">
            <v>L101c03a</v>
          </cell>
          <cell r="F1241" t="str">
            <v>L101c03a</v>
          </cell>
          <cell r="G1241">
            <v>8</v>
          </cell>
        </row>
        <row r="1242">
          <cell r="A1242" t="str">
            <v>K|Zucchini</v>
          </cell>
          <cell r="B1242" t="str">
            <v>Q1002z001</v>
          </cell>
          <cell r="C1242" t="str">
            <v>K</v>
          </cell>
          <cell r="D1242" t="str">
            <v>D</v>
          </cell>
          <cell r="E1242" t="str">
            <v>Zucchini</v>
          </cell>
          <cell r="F1242" t="str">
            <v>L101c03a</v>
          </cell>
          <cell r="G1242">
            <v>8</v>
          </cell>
        </row>
        <row r="1243">
          <cell r="A1243" t="str">
            <v>K|Auberginen</v>
          </cell>
          <cell r="B1243" t="str">
            <v>Q1002z001</v>
          </cell>
          <cell r="C1243" t="str">
            <v>K</v>
          </cell>
          <cell r="D1243" t="str">
            <v>D</v>
          </cell>
          <cell r="E1243" t="str">
            <v>Auberginen</v>
          </cell>
          <cell r="F1243" t="str">
            <v>L101c03b</v>
          </cell>
          <cell r="G1243">
            <v>8</v>
          </cell>
        </row>
        <row r="1244">
          <cell r="A1244" t="str">
            <v>K|Eggplants</v>
          </cell>
          <cell r="B1244" t="str">
            <v>Q1002z001</v>
          </cell>
          <cell r="C1244" t="str">
            <v>K</v>
          </cell>
          <cell r="D1244" t="str">
            <v>name</v>
          </cell>
          <cell r="E1244" t="str">
            <v>Eggplants</v>
          </cell>
          <cell r="F1244" t="str">
            <v>L101c03b</v>
          </cell>
          <cell r="G1244">
            <v>8</v>
          </cell>
        </row>
        <row r="1245">
          <cell r="A1245" t="str">
            <v>K|Eggplants (aubergines)</v>
          </cell>
          <cell r="B1245" t="str">
            <v>Q1009</v>
          </cell>
          <cell r="C1245" t="str">
            <v>K</v>
          </cell>
          <cell r="D1245" t="str">
            <v>E</v>
          </cell>
          <cell r="E1245" t="str">
            <v>Eggplants (aubergines)</v>
          </cell>
          <cell r="F1245" t="str">
            <v>L101c03b</v>
          </cell>
          <cell r="G1245">
            <v>8</v>
          </cell>
        </row>
        <row r="1246">
          <cell r="A1246" t="str">
            <v>K|L101c03b</v>
          </cell>
          <cell r="B1246" t="str">
            <v>Q1002z001</v>
          </cell>
          <cell r="C1246" t="str">
            <v>K</v>
          </cell>
          <cell r="D1246" t="str">
            <v>code</v>
          </cell>
          <cell r="E1246" t="str">
            <v>L101c03b</v>
          </cell>
          <cell r="F1246" t="str">
            <v>L101c03b</v>
          </cell>
          <cell r="G1246">
            <v>8</v>
          </cell>
        </row>
        <row r="1247">
          <cell r="A1247" t="str">
            <v>K|Kürbissse</v>
          </cell>
          <cell r="B1247" t="str">
            <v>Q1002z001</v>
          </cell>
          <cell r="C1247" t="str">
            <v>K</v>
          </cell>
          <cell r="D1247" t="str">
            <v>D</v>
          </cell>
          <cell r="E1247" t="str">
            <v>Kürbissse</v>
          </cell>
          <cell r="F1247" t="str">
            <v>L101c03c</v>
          </cell>
          <cell r="G1247">
            <v>8</v>
          </cell>
        </row>
        <row r="1248">
          <cell r="A1248" t="str">
            <v>K|L101c03c</v>
          </cell>
          <cell r="B1248" t="str">
            <v>Q1002z001</v>
          </cell>
          <cell r="C1248" t="str">
            <v>K</v>
          </cell>
          <cell r="D1248" t="str">
            <v>code</v>
          </cell>
          <cell r="E1248" t="str">
            <v>L101c03c</v>
          </cell>
          <cell r="F1248" t="str">
            <v>L101c03c</v>
          </cell>
          <cell r="G1248">
            <v>8</v>
          </cell>
        </row>
        <row r="1249">
          <cell r="A1249" t="str">
            <v>K|Pumpkin</v>
          </cell>
          <cell r="B1249" t="str">
            <v>Q1003z001</v>
          </cell>
          <cell r="C1249" t="str">
            <v>K</v>
          </cell>
          <cell r="D1249" t="str">
            <v>name</v>
          </cell>
          <cell r="E1249" t="str">
            <v>Pumpkin</v>
          </cell>
          <cell r="F1249" t="str">
            <v>L101c03c</v>
          </cell>
          <cell r="G1249">
            <v>8</v>
          </cell>
        </row>
        <row r="1250">
          <cell r="A1250" t="str">
            <v>K|Pumpkins</v>
          </cell>
          <cell r="B1250" t="str">
            <v>Q1002z001</v>
          </cell>
          <cell r="C1250" t="str">
            <v>K</v>
          </cell>
          <cell r="D1250" t="str">
            <v>name</v>
          </cell>
          <cell r="E1250" t="str">
            <v>Pumpkins</v>
          </cell>
          <cell r="F1250" t="str">
            <v>L101c03c</v>
          </cell>
          <cell r="G1250">
            <v>8</v>
          </cell>
        </row>
        <row r="1251">
          <cell r="A1251" t="str">
            <v>K|L101c03d</v>
          </cell>
          <cell r="B1251" t="str">
            <v>Q1002z001</v>
          </cell>
          <cell r="C1251" t="str">
            <v>K</v>
          </cell>
          <cell r="D1251" t="str">
            <v>code</v>
          </cell>
          <cell r="E1251" t="str">
            <v>L101c03d</v>
          </cell>
          <cell r="F1251" t="str">
            <v>L101c03d</v>
          </cell>
          <cell r="G1251">
            <v>8</v>
          </cell>
        </row>
        <row r="1252">
          <cell r="A1252" t="str">
            <v>K|Maize, sweet corn</v>
          </cell>
          <cell r="B1252" t="str">
            <v>Q1002z001</v>
          </cell>
          <cell r="C1252" t="str">
            <v>K</v>
          </cell>
          <cell r="D1252" t="str">
            <v>name</v>
          </cell>
          <cell r="E1252" t="str">
            <v>Maize, sweet corn</v>
          </cell>
          <cell r="F1252" t="str">
            <v>L101c03d</v>
          </cell>
          <cell r="G1252">
            <v>8</v>
          </cell>
        </row>
        <row r="1253">
          <cell r="A1253" t="str">
            <v>K|Sweet corn</v>
          </cell>
          <cell r="B1253" t="str">
            <v>Q1002z001</v>
          </cell>
          <cell r="C1253" t="str">
            <v>K</v>
          </cell>
          <cell r="D1253" t="str">
            <v>E</v>
          </cell>
          <cell r="E1253" t="str">
            <v>Sweet corn</v>
          </cell>
          <cell r="F1253" t="str">
            <v>L101c03d</v>
          </cell>
          <cell r="G1253">
            <v>8</v>
          </cell>
        </row>
        <row r="1254">
          <cell r="A1254" t="str">
            <v>K|Zuckermais</v>
          </cell>
          <cell r="B1254" t="str">
            <v>Q1002z001</v>
          </cell>
          <cell r="C1254" t="str">
            <v>K</v>
          </cell>
          <cell r="D1254" t="str">
            <v>D</v>
          </cell>
          <cell r="E1254" t="str">
            <v>Zuckermais</v>
          </cell>
          <cell r="F1254" t="str">
            <v>L101c03d</v>
          </cell>
          <cell r="G1254">
            <v>8</v>
          </cell>
        </row>
        <row r="1255">
          <cell r="A1255" t="str">
            <v>K|L101c03e</v>
          </cell>
          <cell r="B1255" t="str">
            <v>Q1003z001</v>
          </cell>
          <cell r="C1255" t="str">
            <v>K</v>
          </cell>
          <cell r="D1255" t="str">
            <v>code</v>
          </cell>
          <cell r="E1255" t="str">
            <v>L101c03e</v>
          </cell>
          <cell r="F1255" t="str">
            <v>L101c03e</v>
          </cell>
          <cell r="G1255">
            <v>8</v>
          </cell>
        </row>
        <row r="1256">
          <cell r="A1256" t="str">
            <v>K|Okra</v>
          </cell>
          <cell r="B1256" t="str">
            <v>Q1009</v>
          </cell>
          <cell r="C1256" t="str">
            <v>K</v>
          </cell>
          <cell r="D1256" t="str">
            <v>E</v>
          </cell>
          <cell r="E1256" t="str">
            <v>Okra</v>
          </cell>
          <cell r="F1256" t="str">
            <v>L101c03e</v>
          </cell>
          <cell r="G1256">
            <v>8</v>
          </cell>
        </row>
        <row r="1257">
          <cell r="A1257" t="str">
            <v>K|Okras</v>
          </cell>
          <cell r="B1257" t="str">
            <v>Q1003</v>
          </cell>
          <cell r="C1257" t="str">
            <v>K</v>
          </cell>
          <cell r="D1257" t="str">
            <v>name</v>
          </cell>
          <cell r="E1257" t="str">
            <v>Okras</v>
          </cell>
          <cell r="F1257" t="str">
            <v>L101c03e</v>
          </cell>
          <cell r="G1257">
            <v>8</v>
          </cell>
        </row>
        <row r="1258">
          <cell r="A1258" t="str">
            <v>K|Fruchtgemüse, Delta</v>
          </cell>
          <cell r="B1258" t="str">
            <v>Q1002z001</v>
          </cell>
          <cell r="C1258" t="str">
            <v>K</v>
          </cell>
          <cell r="D1258" t="str">
            <v>name</v>
          </cell>
          <cell r="E1258" t="str">
            <v>Fruchtgemüse, Delta</v>
          </cell>
          <cell r="F1258" t="str">
            <v>L101c03y</v>
          </cell>
          <cell r="G1258">
            <v>8</v>
          </cell>
        </row>
        <row r="1259">
          <cell r="A1259" t="str">
            <v>K|Fruchtgemüse, andere</v>
          </cell>
          <cell r="B1259" t="str">
            <v>Q1002z001</v>
          </cell>
          <cell r="C1259" t="str">
            <v>K</v>
          </cell>
          <cell r="D1259" t="str">
            <v>D</v>
          </cell>
          <cell r="E1259" t="str">
            <v>Fruchtgemüse, andere</v>
          </cell>
          <cell r="F1259" t="str">
            <v>L101c03z</v>
          </cell>
          <cell r="G1259">
            <v>8</v>
          </cell>
        </row>
        <row r="1260">
          <cell r="A1260" t="str">
            <v>K|L101c03z</v>
          </cell>
          <cell r="B1260" t="str">
            <v>Q1002z001</v>
          </cell>
          <cell r="C1260" t="str">
            <v>K</v>
          </cell>
          <cell r="D1260" t="str">
            <v>code</v>
          </cell>
          <cell r="E1260" t="str">
            <v>L101c03z</v>
          </cell>
          <cell r="F1260" t="str">
            <v>L101c03z</v>
          </cell>
          <cell r="G1260">
            <v>8</v>
          </cell>
        </row>
        <row r="1261">
          <cell r="A1261" t="str">
            <v>K|Other vegetables cultivated for fruit</v>
          </cell>
          <cell r="B1261" t="str">
            <v>Q1002z001</v>
          </cell>
          <cell r="C1261" t="str">
            <v>K</v>
          </cell>
          <cell r="D1261" t="str">
            <v>E</v>
          </cell>
          <cell r="E1261" t="str">
            <v>Other vegetables cultivated for fruit</v>
          </cell>
          <cell r="F1261" t="str">
            <v>L101c03z</v>
          </cell>
          <cell r="G1261">
            <v>8</v>
          </cell>
        </row>
        <row r="1262">
          <cell r="A1262" t="str">
            <v>K|sonstiges Fruchtgemüse</v>
          </cell>
          <cell r="B1262" t="str">
            <v>Q1002z001</v>
          </cell>
          <cell r="C1262" t="str">
            <v>K</v>
          </cell>
          <cell r="D1262" t="str">
            <v>D</v>
          </cell>
          <cell r="E1262" t="str">
            <v>sonstiges Fruchtgemüse</v>
          </cell>
          <cell r="F1262" t="str">
            <v>L101c03z</v>
          </cell>
          <cell r="G1262">
            <v>8</v>
          </cell>
        </row>
        <row r="1263">
          <cell r="A1263" t="str">
            <v>K|Vegetables, fruit, other</v>
          </cell>
          <cell r="B1263" t="str">
            <v>Q1002z001</v>
          </cell>
          <cell r="C1263" t="str">
            <v>K</v>
          </cell>
          <cell r="D1263" t="str">
            <v>name</v>
          </cell>
          <cell r="E1263" t="str">
            <v>Vegetables, fruit, other</v>
          </cell>
          <cell r="F1263" t="str">
            <v>L101c03z</v>
          </cell>
          <cell r="G1263">
            <v>8</v>
          </cell>
        </row>
        <row r="1264">
          <cell r="A1264" t="str">
            <v>K|L101c04</v>
          </cell>
          <cell r="B1264" t="str">
            <v>Q1002z001</v>
          </cell>
          <cell r="C1264" t="str">
            <v>K</v>
          </cell>
          <cell r="D1264" t="str">
            <v>code</v>
          </cell>
          <cell r="E1264" t="str">
            <v>L101c04</v>
          </cell>
          <cell r="F1264" t="str">
            <v>L101c04</v>
          </cell>
          <cell r="G1264">
            <v>7</v>
          </cell>
        </row>
        <row r="1265">
          <cell r="A1265" t="str">
            <v>K|Root tuber and bulb vegetables</v>
          </cell>
          <cell r="B1265" t="str">
            <v>Q1002z001</v>
          </cell>
          <cell r="C1265" t="str">
            <v>K</v>
          </cell>
          <cell r="D1265" t="str">
            <v>E</v>
          </cell>
          <cell r="E1265" t="str">
            <v>Root tuber and bulb vegetables</v>
          </cell>
          <cell r="F1265" t="str">
            <v>L101c04</v>
          </cell>
          <cell r="G1265">
            <v>7</v>
          </cell>
        </row>
        <row r="1266">
          <cell r="A1266" t="str">
            <v>K|Vegetables, root tuber and bulb</v>
          </cell>
          <cell r="B1266" t="str">
            <v>Q1002z001</v>
          </cell>
          <cell r="C1266" t="str">
            <v>K</v>
          </cell>
          <cell r="D1266" t="str">
            <v>name</v>
          </cell>
          <cell r="E1266" t="str">
            <v>Vegetables, root tuber and bulb</v>
          </cell>
          <cell r="F1266" t="str">
            <v>L101c04</v>
          </cell>
          <cell r="G1266">
            <v>7</v>
          </cell>
        </row>
        <row r="1267">
          <cell r="A1267" t="str">
            <v>K|Wurzelgemüse</v>
          </cell>
          <cell r="B1267" t="str">
            <v>Q1002z001</v>
          </cell>
          <cell r="C1267" t="str">
            <v>K</v>
          </cell>
          <cell r="D1267" t="str">
            <v>D</v>
          </cell>
          <cell r="E1267" t="str">
            <v>Wurzelgemüse</v>
          </cell>
          <cell r="F1267" t="str">
            <v>L101c04</v>
          </cell>
          <cell r="G1267">
            <v>7</v>
          </cell>
        </row>
        <row r="1268">
          <cell r="A1268" t="str">
            <v>K|L101c040</v>
          </cell>
          <cell r="B1268" t="str">
            <v>Q1003z001</v>
          </cell>
          <cell r="C1268" t="str">
            <v>K</v>
          </cell>
          <cell r="D1268" t="str">
            <v>code</v>
          </cell>
          <cell r="E1268" t="str">
            <v>L101c040</v>
          </cell>
          <cell r="F1268" t="str">
            <v>L101c040</v>
          </cell>
          <cell r="G1268">
            <v>8</v>
          </cell>
        </row>
        <row r="1269">
          <cell r="A1269" t="str">
            <v>K|Root tuber and bulb vegetables, no details</v>
          </cell>
          <cell r="B1269" t="str">
            <v>Q1003z001</v>
          </cell>
          <cell r="C1269" t="str">
            <v>K</v>
          </cell>
          <cell r="D1269" t="str">
            <v>E</v>
          </cell>
          <cell r="E1269" t="str">
            <v>Root tuber and bulb vegetables, no details</v>
          </cell>
          <cell r="F1269" t="str">
            <v>L101c040</v>
          </cell>
          <cell r="G1269">
            <v>8</v>
          </cell>
        </row>
        <row r="1270">
          <cell r="A1270" t="str">
            <v>K|Vegetables, root tuber and bulb, no details</v>
          </cell>
          <cell r="B1270" t="str">
            <v>Q1003</v>
          </cell>
          <cell r="C1270" t="str">
            <v>K</v>
          </cell>
          <cell r="D1270" t="str">
            <v>name</v>
          </cell>
          <cell r="E1270" t="str">
            <v>Vegetables, root tuber and bulb, no details</v>
          </cell>
          <cell r="F1270" t="str">
            <v>L101c040</v>
          </cell>
          <cell r="G1270">
            <v>8</v>
          </cell>
        </row>
        <row r="1271">
          <cell r="A1271" t="str">
            <v>K|Wurzelgemüse, ohne Details</v>
          </cell>
          <cell r="B1271" t="str">
            <v>Q1003z001</v>
          </cell>
          <cell r="C1271" t="str">
            <v>K</v>
          </cell>
          <cell r="D1271" t="str">
            <v>D</v>
          </cell>
          <cell r="E1271" t="str">
            <v>Wurzelgemüse, ohne Details</v>
          </cell>
          <cell r="F1271" t="str">
            <v>L101c040</v>
          </cell>
          <cell r="G1271">
            <v>8</v>
          </cell>
        </row>
        <row r="1272">
          <cell r="A1272" t="str">
            <v>K|Carrots</v>
          </cell>
          <cell r="B1272" t="str">
            <v>Q1002z001</v>
          </cell>
          <cell r="C1272" t="str">
            <v>K</v>
          </cell>
          <cell r="D1272" t="str">
            <v>name</v>
          </cell>
          <cell r="E1272" t="str">
            <v>Carrots</v>
          </cell>
          <cell r="F1272" t="str">
            <v>L101c041</v>
          </cell>
          <cell r="G1272">
            <v>8</v>
          </cell>
        </row>
        <row r="1273">
          <cell r="A1273" t="str">
            <v>K|L101c041</v>
          </cell>
          <cell r="B1273" t="str">
            <v>Q1002z001</v>
          </cell>
          <cell r="C1273" t="str">
            <v>K</v>
          </cell>
          <cell r="D1273" t="str">
            <v>code</v>
          </cell>
          <cell r="E1273" t="str">
            <v>L101c041</v>
          </cell>
          <cell r="F1273" t="str">
            <v>L101c041</v>
          </cell>
          <cell r="G1273">
            <v>8</v>
          </cell>
        </row>
        <row r="1274">
          <cell r="A1274" t="str">
            <v>K|Möhren</v>
          </cell>
          <cell r="B1274" t="str">
            <v>Q1002z001</v>
          </cell>
          <cell r="C1274" t="str">
            <v>K</v>
          </cell>
          <cell r="D1274" t="str">
            <v>D</v>
          </cell>
          <cell r="E1274" t="str">
            <v>Möhren</v>
          </cell>
          <cell r="F1274" t="str">
            <v>L101c041</v>
          </cell>
          <cell r="G1274">
            <v>8</v>
          </cell>
        </row>
        <row r="1275">
          <cell r="A1275" t="str">
            <v>K|Garlic</v>
          </cell>
          <cell r="B1275" t="str">
            <v>Q1002z001</v>
          </cell>
          <cell r="C1275" t="str">
            <v>K</v>
          </cell>
          <cell r="D1275" t="str">
            <v>name</v>
          </cell>
          <cell r="E1275" t="str">
            <v>Garlic</v>
          </cell>
          <cell r="F1275" t="str">
            <v>L101c042</v>
          </cell>
          <cell r="G1275">
            <v>8</v>
          </cell>
        </row>
        <row r="1276">
          <cell r="A1276" t="str">
            <v>K|Knoblauch</v>
          </cell>
          <cell r="B1276" t="str">
            <v>Q1002z001</v>
          </cell>
          <cell r="C1276" t="str">
            <v>K</v>
          </cell>
          <cell r="D1276" t="str">
            <v>D</v>
          </cell>
          <cell r="E1276" t="str">
            <v>Knoblauch</v>
          </cell>
          <cell r="F1276" t="str">
            <v>L101c042</v>
          </cell>
          <cell r="G1276">
            <v>8</v>
          </cell>
        </row>
        <row r="1277">
          <cell r="A1277" t="str">
            <v>K|L101c042</v>
          </cell>
          <cell r="B1277" t="str">
            <v>Q1002z001</v>
          </cell>
          <cell r="C1277" t="str">
            <v>K</v>
          </cell>
          <cell r="D1277" t="str">
            <v>code</v>
          </cell>
          <cell r="E1277" t="str">
            <v>L101c042</v>
          </cell>
          <cell r="F1277" t="str">
            <v>L101c042</v>
          </cell>
          <cell r="G1277">
            <v>8</v>
          </cell>
        </row>
        <row r="1278">
          <cell r="A1278" t="str">
            <v>K|L101c043</v>
          </cell>
          <cell r="B1278" t="str">
            <v>Q1002z001</v>
          </cell>
          <cell r="C1278" t="str">
            <v>K</v>
          </cell>
          <cell r="D1278" t="str">
            <v>code</v>
          </cell>
          <cell r="E1278" t="str">
            <v>L101c043</v>
          </cell>
          <cell r="F1278" t="str">
            <v>L101c043</v>
          </cell>
          <cell r="G1278">
            <v>8</v>
          </cell>
        </row>
        <row r="1279">
          <cell r="A1279" t="str">
            <v>K|Onions</v>
          </cell>
          <cell r="B1279" t="str">
            <v>Q1002z001</v>
          </cell>
          <cell r="C1279" t="str">
            <v>K</v>
          </cell>
          <cell r="D1279" t="str">
            <v>name</v>
          </cell>
          <cell r="E1279" t="str">
            <v>Onions</v>
          </cell>
          <cell r="F1279" t="str">
            <v>L101c043</v>
          </cell>
          <cell r="G1279">
            <v>8</v>
          </cell>
        </row>
        <row r="1280">
          <cell r="A1280" t="str">
            <v>K|Onions (inc. shallots), green</v>
          </cell>
          <cell r="B1280" t="str">
            <v>Q1009</v>
          </cell>
          <cell r="C1280" t="str">
            <v>K</v>
          </cell>
          <cell r="D1280" t="str">
            <v>E</v>
          </cell>
          <cell r="E1280" t="str">
            <v>Onions (inc. shallots), green</v>
          </cell>
          <cell r="F1280" t="str">
            <v>L101c043</v>
          </cell>
          <cell r="G1280">
            <v>8</v>
          </cell>
        </row>
        <row r="1281">
          <cell r="A1281" t="str">
            <v>K|Onions and shallot</v>
          </cell>
          <cell r="B1281" t="str">
            <v>Q1002z001</v>
          </cell>
          <cell r="C1281" t="str">
            <v>K</v>
          </cell>
          <cell r="D1281" t="str">
            <v>E</v>
          </cell>
          <cell r="E1281" t="str">
            <v>Onions and shallot</v>
          </cell>
          <cell r="F1281" t="str">
            <v>L101c043</v>
          </cell>
          <cell r="G1281">
            <v>8</v>
          </cell>
        </row>
        <row r="1282">
          <cell r="A1282" t="str">
            <v>K|Onions, dry</v>
          </cell>
          <cell r="B1282" t="str">
            <v>Q1009</v>
          </cell>
          <cell r="C1282" t="str">
            <v>K</v>
          </cell>
          <cell r="D1282" t="str">
            <v>E</v>
          </cell>
          <cell r="E1282" t="str">
            <v>Onions, dry</v>
          </cell>
          <cell r="F1282" t="str">
            <v>L101c043</v>
          </cell>
          <cell r="G1282">
            <v>8</v>
          </cell>
        </row>
        <row r="1283">
          <cell r="A1283" t="str">
            <v>K|Zwiebeln</v>
          </cell>
          <cell r="B1283" t="str">
            <v>Q1002z001</v>
          </cell>
          <cell r="C1283" t="str">
            <v>K</v>
          </cell>
          <cell r="D1283" t="str">
            <v>D</v>
          </cell>
          <cell r="E1283" t="str">
            <v>Zwiebeln</v>
          </cell>
          <cell r="F1283" t="str">
            <v>L101c043</v>
          </cell>
          <cell r="G1283">
            <v>8</v>
          </cell>
        </row>
        <row r="1284">
          <cell r="A1284" t="str">
            <v>K|Beet roots</v>
          </cell>
          <cell r="B1284" t="str">
            <v>Q1002z001</v>
          </cell>
          <cell r="C1284" t="str">
            <v>K</v>
          </cell>
          <cell r="D1284" t="str">
            <v>name</v>
          </cell>
          <cell r="E1284" t="str">
            <v>Beet roots</v>
          </cell>
          <cell r="F1284" t="str">
            <v>L101c044</v>
          </cell>
          <cell r="G1284">
            <v>8</v>
          </cell>
        </row>
        <row r="1285">
          <cell r="A1285" t="str">
            <v>K|L101c044</v>
          </cell>
          <cell r="B1285" t="str">
            <v>Q1002z001</v>
          </cell>
          <cell r="C1285" t="str">
            <v>K</v>
          </cell>
          <cell r="D1285" t="str">
            <v>code</v>
          </cell>
          <cell r="E1285" t="str">
            <v>L101c044</v>
          </cell>
          <cell r="F1285" t="str">
            <v>L101c044</v>
          </cell>
          <cell r="G1285">
            <v>8</v>
          </cell>
        </row>
        <row r="1286">
          <cell r="A1286" t="str">
            <v>K|Rote Beete</v>
          </cell>
          <cell r="B1286" t="str">
            <v>Q1002z001</v>
          </cell>
          <cell r="C1286" t="str">
            <v>K</v>
          </cell>
          <cell r="D1286" t="str">
            <v>D</v>
          </cell>
          <cell r="E1286" t="str">
            <v>Rote Beete</v>
          </cell>
          <cell r="F1286" t="str">
            <v>L101c044</v>
          </cell>
          <cell r="G1286">
            <v>8</v>
          </cell>
        </row>
        <row r="1287">
          <cell r="A1287" t="str">
            <v>K|Celeriac</v>
          </cell>
          <cell r="B1287" t="str">
            <v>Q1003z001</v>
          </cell>
          <cell r="C1287" t="str">
            <v>K</v>
          </cell>
          <cell r="D1287" t="str">
            <v>name</v>
          </cell>
          <cell r="E1287" t="str">
            <v>Celeriac</v>
          </cell>
          <cell r="F1287" t="str">
            <v>L101c045</v>
          </cell>
          <cell r="G1287">
            <v>8</v>
          </cell>
        </row>
        <row r="1288">
          <cell r="A1288" t="str">
            <v>K|Knollensellerie</v>
          </cell>
          <cell r="B1288" t="str">
            <v>Q1003z001</v>
          </cell>
          <cell r="C1288" t="str">
            <v>K</v>
          </cell>
          <cell r="D1288" t="str">
            <v>D</v>
          </cell>
          <cell r="E1288" t="str">
            <v>Knollensellerie</v>
          </cell>
          <cell r="F1288" t="str">
            <v>L101c045</v>
          </cell>
          <cell r="G1288">
            <v>8</v>
          </cell>
        </row>
        <row r="1289">
          <cell r="A1289" t="str">
            <v>K|L101c045</v>
          </cell>
          <cell r="B1289" t="str">
            <v>Q1003z001</v>
          </cell>
          <cell r="C1289" t="str">
            <v>K</v>
          </cell>
          <cell r="D1289" t="str">
            <v>code</v>
          </cell>
          <cell r="E1289" t="str">
            <v>L101c045</v>
          </cell>
          <cell r="F1289" t="str">
            <v>L101c045</v>
          </cell>
          <cell r="G1289">
            <v>8</v>
          </cell>
        </row>
        <row r="1290">
          <cell r="A1290" t="str">
            <v>K|L101c046</v>
          </cell>
          <cell r="B1290" t="str">
            <v>Q1002z001</v>
          </cell>
          <cell r="C1290" t="str">
            <v>K</v>
          </cell>
          <cell r="D1290" t="str">
            <v>code</v>
          </cell>
          <cell r="E1290" t="str">
            <v>L101c046</v>
          </cell>
          <cell r="F1290" t="str">
            <v>L101c046</v>
          </cell>
          <cell r="G1290">
            <v>8</v>
          </cell>
        </row>
        <row r="1291">
          <cell r="A1291" t="str">
            <v>K|Rutabaga</v>
          </cell>
          <cell r="B1291" t="str">
            <v>Q1002z001</v>
          </cell>
          <cell r="C1291" t="str">
            <v>K</v>
          </cell>
          <cell r="D1291" t="str">
            <v>name</v>
          </cell>
          <cell r="E1291" t="str">
            <v>Rutabaga</v>
          </cell>
          <cell r="F1291" t="str">
            <v>L101c046</v>
          </cell>
          <cell r="G1291">
            <v>8</v>
          </cell>
        </row>
        <row r="1292">
          <cell r="A1292" t="str">
            <v>K|Steckrüben</v>
          </cell>
          <cell r="B1292" t="str">
            <v>Q1002z001</v>
          </cell>
          <cell r="C1292" t="str">
            <v>K</v>
          </cell>
          <cell r="D1292" t="str">
            <v>D</v>
          </cell>
          <cell r="E1292" t="str">
            <v>Steckrüben</v>
          </cell>
          <cell r="F1292" t="str">
            <v>L101c046</v>
          </cell>
          <cell r="G1292">
            <v>8</v>
          </cell>
        </row>
        <row r="1293">
          <cell r="A1293" t="str">
            <v>K|L101c047</v>
          </cell>
          <cell r="B1293" t="str">
            <v>Q1002z001</v>
          </cell>
          <cell r="C1293" t="str">
            <v>K</v>
          </cell>
          <cell r="D1293" t="str">
            <v>code</v>
          </cell>
          <cell r="E1293" t="str">
            <v>L101c047</v>
          </cell>
          <cell r="F1293" t="str">
            <v>L101c047</v>
          </cell>
          <cell r="G1293">
            <v>8</v>
          </cell>
        </row>
        <row r="1294">
          <cell r="A1294" t="str">
            <v>K|Radies</v>
          </cell>
          <cell r="B1294" t="str">
            <v>Q1002z001</v>
          </cell>
          <cell r="C1294" t="str">
            <v>K</v>
          </cell>
          <cell r="D1294" t="str">
            <v>D</v>
          </cell>
          <cell r="E1294" t="str">
            <v>Radies</v>
          </cell>
          <cell r="F1294" t="str">
            <v>L101c047</v>
          </cell>
          <cell r="G1294">
            <v>8</v>
          </cell>
        </row>
        <row r="1295">
          <cell r="A1295" t="str">
            <v>K|Radish</v>
          </cell>
          <cell r="B1295" t="str">
            <v>Q1002z001</v>
          </cell>
          <cell r="C1295" t="str">
            <v>K</v>
          </cell>
          <cell r="D1295" t="str">
            <v>name</v>
          </cell>
          <cell r="E1295" t="str">
            <v>Radish</v>
          </cell>
          <cell r="F1295" t="str">
            <v>L101c047</v>
          </cell>
          <cell r="G1295">
            <v>8</v>
          </cell>
        </row>
        <row r="1296">
          <cell r="A1296" t="str">
            <v>K|L101c048</v>
          </cell>
          <cell r="B1296" t="str">
            <v>Q1002z001</v>
          </cell>
          <cell r="C1296" t="str">
            <v>K</v>
          </cell>
          <cell r="D1296" t="str">
            <v>code</v>
          </cell>
          <cell r="E1296" t="str">
            <v>L101c048</v>
          </cell>
          <cell r="F1296" t="str">
            <v>L101c048</v>
          </cell>
          <cell r="G1296">
            <v>8</v>
          </cell>
        </row>
        <row r="1297">
          <cell r="A1297" t="str">
            <v>K|Parsnips</v>
          </cell>
          <cell r="B1297" t="str">
            <v>Q1002z001</v>
          </cell>
          <cell r="C1297" t="str">
            <v>K</v>
          </cell>
          <cell r="D1297" t="str">
            <v>name</v>
          </cell>
          <cell r="E1297" t="str">
            <v>Parsnips</v>
          </cell>
          <cell r="F1297" t="str">
            <v>L101c048</v>
          </cell>
          <cell r="G1297">
            <v>8</v>
          </cell>
        </row>
        <row r="1298">
          <cell r="A1298" t="str">
            <v>K|Pastinaken</v>
          </cell>
          <cell r="B1298" t="str">
            <v>Q1002z001</v>
          </cell>
          <cell r="C1298" t="str">
            <v>K</v>
          </cell>
          <cell r="D1298" t="str">
            <v>D</v>
          </cell>
          <cell r="E1298" t="str">
            <v>Pastinaken</v>
          </cell>
          <cell r="F1298" t="str">
            <v>L101c048</v>
          </cell>
          <cell r="G1298">
            <v>8</v>
          </cell>
        </row>
        <row r="1299">
          <cell r="A1299" t="str">
            <v>K|L101c049</v>
          </cell>
          <cell r="B1299" t="str">
            <v>Q1002z001</v>
          </cell>
          <cell r="C1299" t="str">
            <v>K</v>
          </cell>
          <cell r="D1299" t="str">
            <v>code</v>
          </cell>
          <cell r="E1299" t="str">
            <v>L101c049</v>
          </cell>
          <cell r="F1299" t="str">
            <v>L101c049</v>
          </cell>
          <cell r="G1299">
            <v>8</v>
          </cell>
        </row>
        <row r="1300">
          <cell r="A1300" t="str">
            <v>K|Root parsley</v>
          </cell>
          <cell r="B1300" t="str">
            <v>Q1002z001</v>
          </cell>
          <cell r="C1300" t="str">
            <v>K</v>
          </cell>
          <cell r="D1300" t="str">
            <v>name</v>
          </cell>
          <cell r="E1300" t="str">
            <v>Root parsley</v>
          </cell>
          <cell r="F1300" t="str">
            <v>L101c049</v>
          </cell>
          <cell r="G1300">
            <v>8</v>
          </cell>
        </row>
        <row r="1301">
          <cell r="A1301" t="str">
            <v>K|Wurzelpetersilie</v>
          </cell>
          <cell r="B1301" t="str">
            <v>Q1002z001</v>
          </cell>
          <cell r="C1301" t="str">
            <v>K</v>
          </cell>
          <cell r="D1301" t="str">
            <v>D</v>
          </cell>
          <cell r="E1301" t="str">
            <v>Wurzelpetersilie</v>
          </cell>
          <cell r="F1301" t="str">
            <v>L101c049</v>
          </cell>
          <cell r="G1301">
            <v>8</v>
          </cell>
        </row>
        <row r="1302">
          <cell r="A1302" t="str">
            <v>K|bulb vegetable</v>
          </cell>
          <cell r="B1302" t="str">
            <v>Q1002z001</v>
          </cell>
          <cell r="C1302" t="str">
            <v>K</v>
          </cell>
          <cell r="D1302" t="str">
            <v>E</v>
          </cell>
          <cell r="E1302" t="str">
            <v>bulb vegetable</v>
          </cell>
          <cell r="F1302" t="str">
            <v>L101c04a</v>
          </cell>
          <cell r="G1302">
            <v>8</v>
          </cell>
        </row>
        <row r="1303">
          <cell r="A1303" t="str">
            <v>K|bulb vegetable, no Details</v>
          </cell>
          <cell r="B1303" t="str">
            <v>Q1002z001</v>
          </cell>
          <cell r="C1303" t="str">
            <v>K</v>
          </cell>
          <cell r="D1303" t="str">
            <v>E</v>
          </cell>
          <cell r="E1303" t="str">
            <v>bulb vegetable, no Details</v>
          </cell>
          <cell r="F1303" t="str">
            <v>L101c04a</v>
          </cell>
          <cell r="G1303">
            <v>8</v>
          </cell>
        </row>
        <row r="1304">
          <cell r="A1304" t="str">
            <v>K|K101715</v>
          </cell>
          <cell r="B1304" t="str">
            <v>Q1002z001</v>
          </cell>
          <cell r="C1304" t="str">
            <v>K</v>
          </cell>
          <cell r="D1304" t="str">
            <v>code</v>
          </cell>
          <cell r="E1304" t="str">
            <v>K101715</v>
          </cell>
          <cell r="F1304" t="str">
            <v>L101c04a</v>
          </cell>
          <cell r="G1304">
            <v>8</v>
          </cell>
        </row>
        <row r="1305">
          <cell r="A1305" t="str">
            <v>K|L101c04a</v>
          </cell>
          <cell r="B1305" t="str">
            <v>Q1002z001</v>
          </cell>
          <cell r="C1305" t="str">
            <v>K</v>
          </cell>
          <cell r="D1305" t="str">
            <v>code</v>
          </cell>
          <cell r="E1305" t="str">
            <v>L101c04a</v>
          </cell>
          <cell r="F1305" t="str">
            <v>L101c04a</v>
          </cell>
          <cell r="G1305">
            <v>8</v>
          </cell>
        </row>
        <row r="1306">
          <cell r="A1306" t="str">
            <v>K|Zwiebelgemüse</v>
          </cell>
          <cell r="B1306" t="str">
            <v>Q1002z001</v>
          </cell>
          <cell r="C1306" t="str">
            <v>K</v>
          </cell>
          <cell r="D1306" t="str">
            <v>name</v>
          </cell>
          <cell r="E1306" t="str">
            <v>Zwiebelgemüse</v>
          </cell>
          <cell r="F1306" t="str">
            <v>L101c04a</v>
          </cell>
          <cell r="G1306">
            <v>8</v>
          </cell>
        </row>
        <row r="1307">
          <cell r="A1307" t="str">
            <v>K|Zwiebelgemüse, no Details</v>
          </cell>
          <cell r="B1307" t="str">
            <v>Q1002z001</v>
          </cell>
          <cell r="C1307" t="str">
            <v>K</v>
          </cell>
          <cell r="D1307" t="str">
            <v>name</v>
          </cell>
          <cell r="E1307" t="str">
            <v>Zwiebelgemüse, no Details</v>
          </cell>
          <cell r="F1307" t="str">
            <v>L101c04a</v>
          </cell>
          <cell r="G1307">
            <v>8</v>
          </cell>
        </row>
        <row r="1308">
          <cell r="A1308" t="str">
            <v>K|Zwiebelgemüse, ohne Details</v>
          </cell>
          <cell r="B1308" t="str">
            <v>Q1002z001</v>
          </cell>
          <cell r="C1308" t="str">
            <v>K</v>
          </cell>
          <cell r="D1308" t="str">
            <v>D</v>
          </cell>
          <cell r="E1308" t="str">
            <v>Zwiebelgemüse, ohne Details</v>
          </cell>
          <cell r="F1308" t="str">
            <v>L101c04a</v>
          </cell>
          <cell r="G1308">
            <v>8</v>
          </cell>
        </row>
        <row r="1309">
          <cell r="A1309" t="str">
            <v>K|bulb vegetables, other</v>
          </cell>
          <cell r="B1309" t="str">
            <v>Q1002z001</v>
          </cell>
          <cell r="C1309" t="str">
            <v>K</v>
          </cell>
          <cell r="D1309" t="str">
            <v>name</v>
          </cell>
          <cell r="E1309" t="str">
            <v>bulb vegetables, other</v>
          </cell>
          <cell r="F1309" t="str">
            <v>L101c04b</v>
          </cell>
          <cell r="G1309">
            <v>8</v>
          </cell>
        </row>
        <row r="1310">
          <cell r="A1310" t="str">
            <v>K|K101715_</v>
          </cell>
          <cell r="B1310" t="str">
            <v>Q1002z001</v>
          </cell>
          <cell r="C1310" t="str">
            <v>K</v>
          </cell>
          <cell r="D1310" t="str">
            <v>code</v>
          </cell>
          <cell r="E1310" t="str">
            <v>K101715_</v>
          </cell>
          <cell r="F1310" t="str">
            <v>L101c04b</v>
          </cell>
          <cell r="G1310">
            <v>8</v>
          </cell>
        </row>
        <row r="1311">
          <cell r="A1311" t="str">
            <v>K|L101c04b</v>
          </cell>
          <cell r="B1311" t="str">
            <v>Q1002z001</v>
          </cell>
          <cell r="C1311" t="str">
            <v>K</v>
          </cell>
          <cell r="D1311" t="str">
            <v>code</v>
          </cell>
          <cell r="E1311" t="str">
            <v>L101c04b</v>
          </cell>
          <cell r="F1311" t="str">
            <v>L101c04b</v>
          </cell>
          <cell r="G1311">
            <v>8</v>
          </cell>
        </row>
        <row r="1312">
          <cell r="A1312" t="str">
            <v>K|other bulb vegetables</v>
          </cell>
          <cell r="B1312" t="str">
            <v>Q1002z001</v>
          </cell>
          <cell r="C1312" t="str">
            <v>K</v>
          </cell>
          <cell r="D1312" t="str">
            <v>E</v>
          </cell>
          <cell r="E1312" t="str">
            <v>other bulb vegetables</v>
          </cell>
          <cell r="F1312" t="str">
            <v>L101c04b</v>
          </cell>
          <cell r="G1312">
            <v>8</v>
          </cell>
        </row>
        <row r="1313">
          <cell r="A1313" t="str">
            <v>K|sonstiges Zwiebelgemüse</v>
          </cell>
          <cell r="B1313" t="str">
            <v>Q1002z001</v>
          </cell>
          <cell r="C1313" t="str">
            <v>K</v>
          </cell>
          <cell r="D1313" t="str">
            <v>name</v>
          </cell>
          <cell r="E1313" t="str">
            <v>sonstiges Zwiebelgemüse</v>
          </cell>
          <cell r="F1313" t="str">
            <v>L101c04b</v>
          </cell>
          <cell r="G1313">
            <v>8</v>
          </cell>
        </row>
        <row r="1314">
          <cell r="A1314" t="str">
            <v>K|Zwiebelgemüse, anderes</v>
          </cell>
          <cell r="B1314" t="str">
            <v>Q1002z001</v>
          </cell>
          <cell r="C1314" t="str">
            <v>K</v>
          </cell>
          <cell r="D1314" t="str">
            <v>D</v>
          </cell>
          <cell r="E1314" t="str">
            <v>Zwiebelgemüse, anderes</v>
          </cell>
          <cell r="F1314" t="str">
            <v>L101c04b</v>
          </cell>
          <cell r="G1314">
            <v>8</v>
          </cell>
        </row>
        <row r="1315">
          <cell r="A1315" t="str">
            <v>K|Zwiebelgemüse, other</v>
          </cell>
          <cell r="B1315" t="str">
            <v>Q1002z001</v>
          </cell>
          <cell r="C1315" t="str">
            <v>K</v>
          </cell>
          <cell r="D1315" t="str">
            <v>name</v>
          </cell>
          <cell r="E1315" t="str">
            <v>Zwiebelgemüse, other</v>
          </cell>
          <cell r="F1315" t="str">
            <v>L101c04b</v>
          </cell>
          <cell r="G1315">
            <v>8</v>
          </cell>
        </row>
        <row r="1316">
          <cell r="A1316" t="str">
            <v>K|bulb vegetables, delta</v>
          </cell>
          <cell r="B1316" t="str">
            <v>Q1002z001</v>
          </cell>
          <cell r="C1316" t="str">
            <v>K</v>
          </cell>
          <cell r="D1316" t="str">
            <v>name</v>
          </cell>
          <cell r="E1316" t="str">
            <v>bulb vegetables, delta</v>
          </cell>
          <cell r="F1316" t="str">
            <v>L101c04d</v>
          </cell>
          <cell r="G1316">
            <v>8</v>
          </cell>
        </row>
        <row r="1317">
          <cell r="A1317" t="str">
            <v>K|L101c04d</v>
          </cell>
          <cell r="B1317" t="str">
            <v>Q1002z001</v>
          </cell>
          <cell r="C1317" t="str">
            <v>K</v>
          </cell>
          <cell r="D1317" t="str">
            <v>code</v>
          </cell>
          <cell r="E1317" t="str">
            <v>L101c04d</v>
          </cell>
          <cell r="F1317" t="str">
            <v>L101c04d</v>
          </cell>
          <cell r="G1317">
            <v>8</v>
          </cell>
        </row>
        <row r="1318">
          <cell r="A1318" t="str">
            <v>K|Zwiebelgemüse, Delta</v>
          </cell>
          <cell r="B1318" t="str">
            <v>Q1002z001</v>
          </cell>
          <cell r="C1318" t="str">
            <v>K</v>
          </cell>
          <cell r="D1318" t="str">
            <v>name</v>
          </cell>
          <cell r="E1318" t="str">
            <v>Zwiebelgemüse, Delta</v>
          </cell>
          <cell r="F1318" t="str">
            <v>L101c04d</v>
          </cell>
          <cell r="G1318">
            <v>8</v>
          </cell>
        </row>
        <row r="1319">
          <cell r="A1319" t="str">
            <v>K|Carrots and turnips</v>
          </cell>
          <cell r="B1319" t="str">
            <v>Q1009</v>
          </cell>
          <cell r="C1319" t="str">
            <v>K</v>
          </cell>
          <cell r="D1319" t="str">
            <v>E</v>
          </cell>
          <cell r="E1319" t="str">
            <v>Carrots and turnips</v>
          </cell>
          <cell r="F1319" t="str">
            <v>L101c04g</v>
          </cell>
          <cell r="G1319">
            <v>8</v>
          </cell>
        </row>
        <row r="1320">
          <cell r="A1320" t="str">
            <v>K|Carrots and turnips, no Details</v>
          </cell>
          <cell r="B1320" t="str">
            <v>Q1009</v>
          </cell>
          <cell r="C1320" t="str">
            <v>K</v>
          </cell>
          <cell r="D1320" t="str">
            <v>name</v>
          </cell>
          <cell r="E1320" t="str">
            <v>Carrots and turnips, no Details</v>
          </cell>
          <cell r="F1320" t="str">
            <v>L101c04g</v>
          </cell>
          <cell r="G1320">
            <v>8</v>
          </cell>
        </row>
        <row r="1321">
          <cell r="A1321" t="str">
            <v>K|L101c04g</v>
          </cell>
          <cell r="B1321" t="str">
            <v>Q1009</v>
          </cell>
          <cell r="C1321" t="str">
            <v>K</v>
          </cell>
          <cell r="D1321" t="str">
            <v>code</v>
          </cell>
          <cell r="E1321" t="str">
            <v>L101c04g</v>
          </cell>
          <cell r="F1321" t="str">
            <v>L101c04g</v>
          </cell>
          <cell r="G1321">
            <v>8</v>
          </cell>
        </row>
        <row r="1322">
          <cell r="A1322" t="str">
            <v>K|Wurzelgemüse, Delta</v>
          </cell>
          <cell r="B1322" t="str">
            <v>Q1002z001</v>
          </cell>
          <cell r="C1322" t="str">
            <v>K</v>
          </cell>
          <cell r="D1322" t="str">
            <v>name</v>
          </cell>
          <cell r="E1322" t="str">
            <v>Wurzelgemüse, Delta</v>
          </cell>
          <cell r="F1322" t="str">
            <v>L101c04y</v>
          </cell>
          <cell r="G1322">
            <v>8</v>
          </cell>
        </row>
        <row r="1323">
          <cell r="A1323" t="str">
            <v>K|L101c04z</v>
          </cell>
          <cell r="B1323" t="str">
            <v>Q1002z001</v>
          </cell>
          <cell r="C1323" t="str">
            <v>K</v>
          </cell>
          <cell r="D1323" t="str">
            <v>code</v>
          </cell>
          <cell r="E1323" t="str">
            <v>L101c04z</v>
          </cell>
          <cell r="F1323" t="str">
            <v>L101c04z</v>
          </cell>
          <cell r="G1323">
            <v>8</v>
          </cell>
        </row>
        <row r="1324">
          <cell r="A1324" t="str">
            <v>K|Other root tuber and bulb vegetables</v>
          </cell>
          <cell r="B1324" t="str">
            <v>Q1002z001</v>
          </cell>
          <cell r="C1324" t="str">
            <v>K</v>
          </cell>
          <cell r="D1324" t="str">
            <v>E</v>
          </cell>
          <cell r="E1324" t="str">
            <v>Other root tuber and bulb vegetables</v>
          </cell>
          <cell r="F1324" t="str">
            <v>L101c04z</v>
          </cell>
          <cell r="G1324">
            <v>8</v>
          </cell>
        </row>
        <row r="1325">
          <cell r="A1325" t="str">
            <v>K|sonstiges Wurzelgemüse</v>
          </cell>
          <cell r="B1325" t="str">
            <v>Q1002z001</v>
          </cell>
          <cell r="C1325" t="str">
            <v>K</v>
          </cell>
          <cell r="D1325" t="str">
            <v>D</v>
          </cell>
          <cell r="E1325" t="str">
            <v>sonstiges Wurzelgemüse</v>
          </cell>
          <cell r="F1325" t="str">
            <v>L101c04z</v>
          </cell>
          <cell r="G1325">
            <v>8</v>
          </cell>
        </row>
        <row r="1326">
          <cell r="A1326" t="str">
            <v>K|Vegetables, root tuber and bulb, other</v>
          </cell>
          <cell r="B1326" t="str">
            <v>Q1002z001</v>
          </cell>
          <cell r="C1326" t="str">
            <v>K</v>
          </cell>
          <cell r="D1326" t="str">
            <v>name</v>
          </cell>
          <cell r="E1326" t="str">
            <v>Vegetables, root tuber and bulb, other</v>
          </cell>
          <cell r="F1326" t="str">
            <v>L101c04z</v>
          </cell>
          <cell r="G1326">
            <v>8</v>
          </cell>
        </row>
        <row r="1327">
          <cell r="A1327" t="str">
            <v>K|Wurzelgemüse, anderes</v>
          </cell>
          <cell r="B1327" t="str">
            <v>Q1002z001</v>
          </cell>
          <cell r="C1327" t="str">
            <v>K</v>
          </cell>
          <cell r="D1327" t="str">
            <v>D</v>
          </cell>
          <cell r="E1327" t="str">
            <v>Wurzelgemüse, anderes</v>
          </cell>
          <cell r="F1327" t="str">
            <v>L101c04z</v>
          </cell>
          <cell r="G1327">
            <v>8</v>
          </cell>
        </row>
        <row r="1328">
          <cell r="A1328" t="str">
            <v>K|Hülsenfrüchte</v>
          </cell>
          <cell r="B1328" t="str">
            <v>Q1002z001</v>
          </cell>
          <cell r="C1328" t="str">
            <v>K</v>
          </cell>
          <cell r="D1328" t="str">
            <v>D</v>
          </cell>
          <cell r="E1328" t="str">
            <v>Hülsenfrüchte</v>
          </cell>
          <cell r="F1328" t="str">
            <v>L101c05</v>
          </cell>
          <cell r="G1328">
            <v>7</v>
          </cell>
        </row>
        <row r="1329">
          <cell r="A1329" t="str">
            <v>K|L101c05</v>
          </cell>
          <cell r="B1329" t="str">
            <v>Q1002z001</v>
          </cell>
          <cell r="C1329" t="str">
            <v>K</v>
          </cell>
          <cell r="D1329" t="str">
            <v>code</v>
          </cell>
          <cell r="E1329" t="str">
            <v>L101c05</v>
          </cell>
          <cell r="F1329" t="str">
            <v>L101c05</v>
          </cell>
          <cell r="G1329">
            <v>7</v>
          </cell>
        </row>
        <row r="1330">
          <cell r="A1330" t="str">
            <v>K|Pulses</v>
          </cell>
          <cell r="B1330" t="str">
            <v>Q1002z001</v>
          </cell>
          <cell r="C1330" t="str">
            <v>K</v>
          </cell>
          <cell r="D1330" t="str">
            <v>name</v>
          </cell>
          <cell r="E1330" t="str">
            <v>Pulses</v>
          </cell>
          <cell r="F1330" t="str">
            <v>L101c05</v>
          </cell>
          <cell r="G1330">
            <v>7</v>
          </cell>
        </row>
        <row r="1331">
          <cell r="A1331" t="str">
            <v>K|Hülsenfrüchte, ohne Details</v>
          </cell>
          <cell r="B1331" t="str">
            <v>Q1003z001</v>
          </cell>
          <cell r="C1331" t="str">
            <v>K</v>
          </cell>
          <cell r="D1331" t="str">
            <v>D</v>
          </cell>
          <cell r="E1331" t="str">
            <v>Hülsenfrüchte, ohne Details</v>
          </cell>
          <cell r="F1331" t="str">
            <v>L101c050</v>
          </cell>
          <cell r="G1331">
            <v>8</v>
          </cell>
        </row>
        <row r="1332">
          <cell r="A1332" t="str">
            <v>K|L101c050</v>
          </cell>
          <cell r="B1332" t="str">
            <v>Q1003z001</v>
          </cell>
          <cell r="C1332" t="str">
            <v>K</v>
          </cell>
          <cell r="D1332" t="str">
            <v>code</v>
          </cell>
          <cell r="E1332" t="str">
            <v>L101c050</v>
          </cell>
          <cell r="F1332" t="str">
            <v>L101c050</v>
          </cell>
          <cell r="G1332">
            <v>8</v>
          </cell>
        </row>
        <row r="1333">
          <cell r="A1333" t="str">
            <v>K|Leguminous vegetables, nes</v>
          </cell>
          <cell r="B1333" t="str">
            <v>Q1009</v>
          </cell>
          <cell r="C1333" t="str">
            <v>K</v>
          </cell>
          <cell r="D1333" t="str">
            <v>E</v>
          </cell>
          <cell r="E1333" t="str">
            <v>Leguminous vegetables, nes</v>
          </cell>
          <cell r="F1333" t="str">
            <v>L101c050</v>
          </cell>
          <cell r="G1333">
            <v>8</v>
          </cell>
        </row>
        <row r="1334">
          <cell r="A1334" t="str">
            <v>K|Pulses, nes</v>
          </cell>
          <cell r="B1334" t="str">
            <v>Q1009</v>
          </cell>
          <cell r="C1334" t="str">
            <v>K</v>
          </cell>
          <cell r="D1334" t="str">
            <v>E</v>
          </cell>
          <cell r="E1334" t="str">
            <v>Pulses, nes</v>
          </cell>
          <cell r="F1334" t="str">
            <v>L101c050</v>
          </cell>
          <cell r="G1334">
            <v>8</v>
          </cell>
        </row>
        <row r="1335">
          <cell r="A1335" t="str">
            <v>K|Pulses, no details</v>
          </cell>
          <cell r="B1335" t="str">
            <v>Q1003</v>
          </cell>
          <cell r="C1335" t="str">
            <v>K</v>
          </cell>
          <cell r="D1335" t="str">
            <v>name</v>
          </cell>
          <cell r="E1335" t="str">
            <v>Pulses, no details</v>
          </cell>
          <cell r="F1335" t="str">
            <v>L101c050</v>
          </cell>
          <cell r="G1335">
            <v>8</v>
          </cell>
        </row>
        <row r="1336">
          <cell r="A1336" t="str">
            <v>K|Beans</v>
          </cell>
          <cell r="B1336" t="str">
            <v>Q1002z001</v>
          </cell>
          <cell r="C1336" t="str">
            <v>K</v>
          </cell>
          <cell r="D1336" t="str">
            <v>E</v>
          </cell>
          <cell r="E1336" t="str">
            <v>Beans</v>
          </cell>
          <cell r="F1336" t="str">
            <v>L101c051</v>
          </cell>
          <cell r="G1336">
            <v>8</v>
          </cell>
        </row>
        <row r="1337">
          <cell r="A1337" t="str">
            <v>K|Beans, fresh</v>
          </cell>
          <cell r="B1337" t="str">
            <v>Q1002z001</v>
          </cell>
          <cell r="C1337" t="str">
            <v>K</v>
          </cell>
          <cell r="D1337" t="str">
            <v>name</v>
          </cell>
          <cell r="E1337" t="str">
            <v>Beans, fresh</v>
          </cell>
          <cell r="F1337" t="str">
            <v>L101c051</v>
          </cell>
          <cell r="G1337">
            <v>8</v>
          </cell>
        </row>
        <row r="1338">
          <cell r="A1338" t="str">
            <v>K|Beans, green</v>
          </cell>
          <cell r="B1338" t="str">
            <v>Q1009</v>
          </cell>
          <cell r="C1338" t="str">
            <v>K</v>
          </cell>
          <cell r="D1338" t="str">
            <v>E</v>
          </cell>
          <cell r="E1338" t="str">
            <v>Beans, green</v>
          </cell>
          <cell r="F1338" t="str">
            <v>L101c051</v>
          </cell>
          <cell r="G1338">
            <v>8</v>
          </cell>
        </row>
        <row r="1339">
          <cell r="A1339" t="str">
            <v>K|Brechbohnen</v>
          </cell>
          <cell r="B1339" t="str">
            <v>Q1002z001</v>
          </cell>
          <cell r="C1339" t="str">
            <v>K</v>
          </cell>
          <cell r="D1339" t="str">
            <v>D</v>
          </cell>
          <cell r="E1339" t="str">
            <v>Brechbohnen</v>
          </cell>
          <cell r="F1339" t="str">
            <v>L101c051</v>
          </cell>
          <cell r="G1339">
            <v>8</v>
          </cell>
        </row>
        <row r="1340">
          <cell r="A1340" t="str">
            <v>K|L101c051</v>
          </cell>
          <cell r="B1340" t="str">
            <v>Q1002z001</v>
          </cell>
          <cell r="C1340" t="str">
            <v>K</v>
          </cell>
          <cell r="D1340" t="str">
            <v>code</v>
          </cell>
          <cell r="E1340" t="str">
            <v>L101c051</v>
          </cell>
          <cell r="F1340" t="str">
            <v>L101c051</v>
          </cell>
          <cell r="G1340">
            <v>8</v>
          </cell>
        </row>
        <row r="1341">
          <cell r="A1341" t="str">
            <v>K|String beans</v>
          </cell>
          <cell r="B1341" t="str">
            <v>Q1009</v>
          </cell>
          <cell r="C1341" t="str">
            <v>K</v>
          </cell>
          <cell r="D1341" t="str">
            <v>E</v>
          </cell>
          <cell r="E1341" t="str">
            <v>String beans</v>
          </cell>
          <cell r="F1341" t="str">
            <v>L101c051</v>
          </cell>
          <cell r="G1341">
            <v>8</v>
          </cell>
        </row>
        <row r="1342">
          <cell r="A1342" t="str">
            <v>K|Erbsen</v>
          </cell>
          <cell r="B1342" t="str">
            <v>Q1002z001</v>
          </cell>
          <cell r="C1342" t="str">
            <v>K</v>
          </cell>
          <cell r="D1342" t="str">
            <v>D</v>
          </cell>
          <cell r="E1342" t="str">
            <v>Erbsen</v>
          </cell>
          <cell r="F1342" t="str">
            <v>L101c052</v>
          </cell>
          <cell r="G1342">
            <v>8</v>
          </cell>
        </row>
        <row r="1343">
          <cell r="A1343" t="str">
            <v>K|L101c052</v>
          </cell>
          <cell r="B1343" t="str">
            <v>Q1002z001</v>
          </cell>
          <cell r="C1343" t="str">
            <v>K</v>
          </cell>
          <cell r="D1343" t="str">
            <v>code</v>
          </cell>
          <cell r="E1343" t="str">
            <v>L101c052</v>
          </cell>
          <cell r="F1343" t="str">
            <v>L101c052</v>
          </cell>
          <cell r="G1343">
            <v>8</v>
          </cell>
        </row>
        <row r="1344">
          <cell r="A1344" t="str">
            <v>K|Peas</v>
          </cell>
          <cell r="B1344" t="str">
            <v>Q1002z001</v>
          </cell>
          <cell r="C1344" t="str">
            <v>K</v>
          </cell>
          <cell r="D1344" t="str">
            <v>E</v>
          </cell>
          <cell r="E1344" t="str">
            <v>Peas</v>
          </cell>
          <cell r="F1344" t="str">
            <v>L101c052</v>
          </cell>
          <cell r="G1344">
            <v>8</v>
          </cell>
        </row>
        <row r="1345">
          <cell r="A1345" t="str">
            <v>K|Peas, fresh</v>
          </cell>
          <cell r="B1345" t="str">
            <v>Q1002z001</v>
          </cell>
          <cell r="C1345" t="str">
            <v>K</v>
          </cell>
          <cell r="D1345" t="str">
            <v>name</v>
          </cell>
          <cell r="E1345" t="str">
            <v>Peas, fresh</v>
          </cell>
          <cell r="F1345" t="str">
            <v>L101c052</v>
          </cell>
          <cell r="G1345">
            <v>8</v>
          </cell>
        </row>
        <row r="1346">
          <cell r="A1346" t="str">
            <v>K|Peas, green</v>
          </cell>
          <cell r="B1346" t="str">
            <v>Q1009</v>
          </cell>
          <cell r="C1346" t="str">
            <v>K</v>
          </cell>
          <cell r="D1346" t="str">
            <v>E</v>
          </cell>
          <cell r="E1346" t="str">
            <v>Peas, green</v>
          </cell>
          <cell r="F1346" t="str">
            <v>L101c052</v>
          </cell>
          <cell r="G1346">
            <v>8</v>
          </cell>
        </row>
        <row r="1347">
          <cell r="A1347" t="str">
            <v>K|Pigeon peas</v>
          </cell>
          <cell r="B1347" t="str">
            <v>Q1009</v>
          </cell>
          <cell r="C1347" t="str">
            <v>K</v>
          </cell>
          <cell r="D1347" t="str">
            <v>E</v>
          </cell>
          <cell r="E1347" t="str">
            <v>Pigeon peas</v>
          </cell>
          <cell r="F1347" t="str">
            <v>L101c052</v>
          </cell>
          <cell r="G1347">
            <v>8</v>
          </cell>
        </row>
        <row r="1348">
          <cell r="A1348" t="str">
            <v>K|Hülsenfrüchte, andere</v>
          </cell>
          <cell r="B1348" t="str">
            <v>Q1002z001</v>
          </cell>
          <cell r="C1348" t="str">
            <v>K</v>
          </cell>
          <cell r="D1348" t="str">
            <v>D</v>
          </cell>
          <cell r="E1348" t="str">
            <v>Hülsenfrüchte, andere</v>
          </cell>
          <cell r="F1348" t="str">
            <v>L101c05z</v>
          </cell>
          <cell r="G1348">
            <v>8</v>
          </cell>
        </row>
        <row r="1349">
          <cell r="A1349" t="str">
            <v>K|L101c05z</v>
          </cell>
          <cell r="B1349" t="str">
            <v>Q1002z001</v>
          </cell>
          <cell r="C1349" t="str">
            <v>K</v>
          </cell>
          <cell r="D1349" t="str">
            <v>code</v>
          </cell>
          <cell r="E1349" t="str">
            <v>L101c05z</v>
          </cell>
          <cell r="F1349" t="str">
            <v>L101c05z</v>
          </cell>
          <cell r="G1349">
            <v>8</v>
          </cell>
        </row>
        <row r="1350">
          <cell r="A1350" t="str">
            <v>K|Other pulses</v>
          </cell>
          <cell r="B1350" t="str">
            <v>Q1002z001</v>
          </cell>
          <cell r="C1350" t="str">
            <v>K</v>
          </cell>
          <cell r="D1350" t="str">
            <v>E</v>
          </cell>
          <cell r="E1350" t="str">
            <v>Other pulses</v>
          </cell>
          <cell r="F1350" t="str">
            <v>L101c05z</v>
          </cell>
          <cell r="G1350">
            <v>8</v>
          </cell>
        </row>
        <row r="1351">
          <cell r="A1351" t="str">
            <v>K|Pulses, other</v>
          </cell>
          <cell r="B1351" t="str">
            <v>Q1002z001</v>
          </cell>
          <cell r="C1351" t="str">
            <v>K</v>
          </cell>
          <cell r="D1351" t="str">
            <v>name</v>
          </cell>
          <cell r="E1351" t="str">
            <v>Pulses, other</v>
          </cell>
          <cell r="F1351" t="str">
            <v>L101c05z</v>
          </cell>
          <cell r="G1351">
            <v>8</v>
          </cell>
        </row>
        <row r="1352">
          <cell r="A1352" t="str">
            <v>K|sonstige Hülsenfrüchte</v>
          </cell>
          <cell r="B1352" t="str">
            <v>Q1002z001</v>
          </cell>
          <cell r="C1352" t="str">
            <v>K</v>
          </cell>
          <cell r="D1352" t="str">
            <v>D</v>
          </cell>
          <cell r="E1352" t="str">
            <v>sonstige Hülsenfrüchte</v>
          </cell>
          <cell r="F1352" t="str">
            <v>L101c05z</v>
          </cell>
          <cell r="G1352">
            <v>8</v>
          </cell>
        </row>
        <row r="1353">
          <cell r="A1353" t="str">
            <v>K|Fresh market vegetables</v>
          </cell>
          <cell r="B1353" t="str">
            <v>Q1002z001</v>
          </cell>
          <cell r="C1353" t="str">
            <v>K</v>
          </cell>
          <cell r="D1353" t="str">
            <v>E</v>
          </cell>
          <cell r="E1353" t="str">
            <v>Fresh market vegetables</v>
          </cell>
          <cell r="F1353" t="str">
            <v>L101c11</v>
          </cell>
          <cell r="G1353">
            <v>7</v>
          </cell>
        </row>
        <row r="1354">
          <cell r="A1354" t="str">
            <v>K|Frischmarktgemüse</v>
          </cell>
          <cell r="B1354" t="str">
            <v>Q1002z001</v>
          </cell>
          <cell r="C1354" t="str">
            <v>K</v>
          </cell>
          <cell r="D1354" t="str">
            <v>D</v>
          </cell>
          <cell r="E1354" t="str">
            <v>Frischmarktgemüse</v>
          </cell>
          <cell r="F1354" t="str">
            <v>L101c11</v>
          </cell>
          <cell r="G1354">
            <v>7</v>
          </cell>
        </row>
        <row r="1355">
          <cell r="A1355" t="str">
            <v>K|L101c11</v>
          </cell>
          <cell r="B1355" t="str">
            <v>Q1002z001</v>
          </cell>
          <cell r="C1355" t="str">
            <v>K</v>
          </cell>
          <cell r="D1355" t="str">
            <v>code</v>
          </cell>
          <cell r="E1355" t="str">
            <v>L101c11</v>
          </cell>
          <cell r="F1355" t="str">
            <v>L101c11</v>
          </cell>
          <cell r="G1355">
            <v>7</v>
          </cell>
        </row>
        <row r="1356">
          <cell r="A1356" t="str">
            <v>K|Vegetables, fresh market</v>
          </cell>
          <cell r="B1356" t="str">
            <v>Q1002z001</v>
          </cell>
          <cell r="C1356" t="str">
            <v>K</v>
          </cell>
          <cell r="D1356" t="str">
            <v>name</v>
          </cell>
          <cell r="E1356" t="str">
            <v>Vegetables, fresh market</v>
          </cell>
          <cell r="F1356" t="str">
            <v>L101c11</v>
          </cell>
          <cell r="G1356">
            <v>7</v>
          </cell>
        </row>
        <row r="1357">
          <cell r="A1357" t="str">
            <v>K|Frischmarktgemüse, ohne Details</v>
          </cell>
          <cell r="B1357" t="str">
            <v>Q1002z002</v>
          </cell>
          <cell r="C1357" t="str">
            <v>K</v>
          </cell>
          <cell r="D1357" t="str">
            <v>D</v>
          </cell>
          <cell r="E1357" t="str">
            <v>Frischmarktgemüse, ohne Details</v>
          </cell>
          <cell r="F1357" t="str">
            <v>L101c110</v>
          </cell>
          <cell r="G1357">
            <v>8</v>
          </cell>
        </row>
        <row r="1358">
          <cell r="A1358" t="str">
            <v>K|L101c110</v>
          </cell>
          <cell r="B1358" t="str">
            <v>Q1002z002</v>
          </cell>
          <cell r="C1358" t="str">
            <v>K</v>
          </cell>
          <cell r="D1358" t="str">
            <v>code</v>
          </cell>
          <cell r="E1358" t="str">
            <v>L101c110</v>
          </cell>
          <cell r="F1358" t="str">
            <v>L101c110</v>
          </cell>
          <cell r="G1358">
            <v>8</v>
          </cell>
        </row>
        <row r="1359">
          <cell r="A1359" t="str">
            <v>K|Vegetables, fresh market, no details</v>
          </cell>
          <cell r="B1359" t="str">
            <v>Q1002z002</v>
          </cell>
          <cell r="C1359" t="str">
            <v>K</v>
          </cell>
          <cell r="D1359" t="str">
            <v>name</v>
          </cell>
          <cell r="E1359" t="str">
            <v>Vegetables, fresh market, no details</v>
          </cell>
          <cell r="F1359" t="str">
            <v>L101c110</v>
          </cell>
          <cell r="G1359">
            <v>8</v>
          </cell>
        </row>
        <row r="1360">
          <cell r="A1360" t="str">
            <v>K|Andere Frischmarktgemüse</v>
          </cell>
          <cell r="B1360" t="str">
            <v>Q1002z002</v>
          </cell>
          <cell r="C1360" t="str">
            <v>K</v>
          </cell>
          <cell r="D1360" t="str">
            <v>D</v>
          </cell>
          <cell r="E1360" t="str">
            <v>Andere Frischmarktgemüse</v>
          </cell>
          <cell r="F1360" t="str">
            <v>L101c11z</v>
          </cell>
          <cell r="G1360">
            <v>8</v>
          </cell>
        </row>
        <row r="1361">
          <cell r="A1361" t="str">
            <v>K|Frischmarktgemüse, andere</v>
          </cell>
          <cell r="B1361" t="str">
            <v>Q1002z002</v>
          </cell>
          <cell r="C1361" t="str">
            <v>K</v>
          </cell>
          <cell r="D1361" t="str">
            <v>D</v>
          </cell>
          <cell r="E1361" t="str">
            <v>Frischmarktgemüse, andere</v>
          </cell>
          <cell r="F1361" t="str">
            <v>L101c11z</v>
          </cell>
          <cell r="G1361">
            <v>8</v>
          </cell>
        </row>
        <row r="1362">
          <cell r="A1362" t="str">
            <v>K|L101c11z</v>
          </cell>
          <cell r="B1362" t="str">
            <v>Q1002z002</v>
          </cell>
          <cell r="C1362" t="str">
            <v>K</v>
          </cell>
          <cell r="D1362" t="str">
            <v>code</v>
          </cell>
          <cell r="E1362" t="str">
            <v>L101c11z</v>
          </cell>
          <cell r="F1362" t="str">
            <v>L101c11z</v>
          </cell>
          <cell r="G1362">
            <v>8</v>
          </cell>
        </row>
        <row r="1363">
          <cell r="A1363" t="str">
            <v>K|Other Fresh market vegetables</v>
          </cell>
          <cell r="B1363" t="str">
            <v>Q1002z002</v>
          </cell>
          <cell r="C1363" t="str">
            <v>K</v>
          </cell>
          <cell r="D1363" t="str">
            <v>E</v>
          </cell>
          <cell r="E1363" t="str">
            <v>Other Fresh market vegetables</v>
          </cell>
          <cell r="F1363" t="str">
            <v>L101c11z</v>
          </cell>
          <cell r="G1363">
            <v>8</v>
          </cell>
        </row>
        <row r="1364">
          <cell r="A1364" t="str">
            <v>K|Vegetables, fresh market, other</v>
          </cell>
          <cell r="B1364" t="str">
            <v>Q1002z002</v>
          </cell>
          <cell r="C1364" t="str">
            <v>K</v>
          </cell>
          <cell r="D1364" t="str">
            <v>name</v>
          </cell>
          <cell r="E1364" t="str">
            <v>Vegetables, fresh market, other</v>
          </cell>
          <cell r="F1364" t="str">
            <v>L101c11z</v>
          </cell>
          <cell r="G1364">
            <v>8</v>
          </cell>
        </row>
        <row r="1365">
          <cell r="A1365" t="str">
            <v>K|Industriegemüse</v>
          </cell>
          <cell r="B1365" t="str">
            <v>Q1002z001</v>
          </cell>
          <cell r="C1365" t="str">
            <v>K</v>
          </cell>
          <cell r="D1365" t="str">
            <v>D</v>
          </cell>
          <cell r="E1365" t="str">
            <v>Industriegemüse</v>
          </cell>
          <cell r="F1365" t="str">
            <v>L101c12</v>
          </cell>
          <cell r="G1365">
            <v>7</v>
          </cell>
        </row>
        <row r="1366">
          <cell r="A1366" t="str">
            <v>K|Industry vegetables</v>
          </cell>
          <cell r="B1366" t="str">
            <v>Q1002z001</v>
          </cell>
          <cell r="C1366" t="str">
            <v>K</v>
          </cell>
          <cell r="D1366" t="str">
            <v>E</v>
          </cell>
          <cell r="E1366" t="str">
            <v>Industry vegetables</v>
          </cell>
          <cell r="F1366" t="str">
            <v>L101c12</v>
          </cell>
          <cell r="G1366">
            <v>7</v>
          </cell>
        </row>
        <row r="1367">
          <cell r="A1367" t="str">
            <v>K|L101c12</v>
          </cell>
          <cell r="B1367" t="str">
            <v>Q1002z001</v>
          </cell>
          <cell r="C1367" t="str">
            <v>K</v>
          </cell>
          <cell r="D1367" t="str">
            <v>code</v>
          </cell>
          <cell r="E1367" t="str">
            <v>L101c12</v>
          </cell>
          <cell r="F1367" t="str">
            <v>L101c12</v>
          </cell>
          <cell r="G1367">
            <v>7</v>
          </cell>
        </row>
        <row r="1368">
          <cell r="A1368" t="str">
            <v>K|Vegetables, industry</v>
          </cell>
          <cell r="B1368" t="str">
            <v>Q1002z001</v>
          </cell>
          <cell r="C1368" t="str">
            <v>K</v>
          </cell>
          <cell r="D1368" t="str">
            <v>name</v>
          </cell>
          <cell r="E1368" t="str">
            <v>Vegetables, industry</v>
          </cell>
          <cell r="F1368" t="str">
            <v>L101c12</v>
          </cell>
          <cell r="G1368">
            <v>7</v>
          </cell>
        </row>
        <row r="1369">
          <cell r="A1369" t="str">
            <v>K|L101c21</v>
          </cell>
          <cell r="B1369" t="str">
            <v>Q1002z001</v>
          </cell>
          <cell r="C1369" t="str">
            <v>K</v>
          </cell>
          <cell r="D1369" t="str">
            <v>code</v>
          </cell>
          <cell r="E1369" t="str">
            <v>L101c21</v>
          </cell>
          <cell r="F1369" t="str">
            <v>L101c21</v>
          </cell>
          <cell r="G1369">
            <v>7</v>
          </cell>
        </row>
        <row r="1370">
          <cell r="A1370" t="str">
            <v>K|Protected cropping vegetables</v>
          </cell>
          <cell r="B1370" t="str">
            <v>Q1002z001</v>
          </cell>
          <cell r="C1370" t="str">
            <v>K</v>
          </cell>
          <cell r="D1370" t="str">
            <v>E</v>
          </cell>
          <cell r="E1370" t="str">
            <v>Protected cropping vegetables</v>
          </cell>
          <cell r="F1370" t="str">
            <v>L101c21</v>
          </cell>
          <cell r="G1370">
            <v>7</v>
          </cell>
        </row>
        <row r="1371">
          <cell r="A1371" t="str">
            <v>K|Unterglasfläche</v>
          </cell>
          <cell r="B1371" t="str">
            <v>Q1002z001</v>
          </cell>
          <cell r="C1371" t="str">
            <v>K</v>
          </cell>
          <cell r="D1371" t="str">
            <v>D</v>
          </cell>
          <cell r="E1371" t="str">
            <v>Unterglasfläche</v>
          </cell>
          <cell r="F1371" t="str">
            <v>L101c21</v>
          </cell>
          <cell r="G1371">
            <v>7</v>
          </cell>
        </row>
        <row r="1372">
          <cell r="A1372" t="str">
            <v>K|Vegetables, protected</v>
          </cell>
          <cell r="B1372" t="str">
            <v>Q1002z001</v>
          </cell>
          <cell r="C1372" t="str">
            <v>K</v>
          </cell>
          <cell r="D1372" t="str">
            <v>name</v>
          </cell>
          <cell r="E1372" t="str">
            <v>Vegetables, protected</v>
          </cell>
          <cell r="F1372" t="str">
            <v>L101c21</v>
          </cell>
          <cell r="G1372">
            <v>7</v>
          </cell>
        </row>
        <row r="1373">
          <cell r="A1373" t="str">
            <v>K|Freilandgemüse</v>
          </cell>
          <cell r="B1373" t="str">
            <v>Q1002z001</v>
          </cell>
          <cell r="C1373" t="str">
            <v>K</v>
          </cell>
          <cell r="D1373" t="str">
            <v>D</v>
          </cell>
          <cell r="E1373" t="str">
            <v>Freilandgemüse</v>
          </cell>
          <cell r="F1373" t="str">
            <v>L101c22</v>
          </cell>
          <cell r="G1373">
            <v>7</v>
          </cell>
        </row>
        <row r="1374">
          <cell r="A1374" t="str">
            <v>K|L101c22</v>
          </cell>
          <cell r="B1374" t="str">
            <v>Q1002z001</v>
          </cell>
          <cell r="C1374" t="str">
            <v>K</v>
          </cell>
          <cell r="D1374" t="str">
            <v>code</v>
          </cell>
          <cell r="E1374" t="str">
            <v>L101c22</v>
          </cell>
          <cell r="F1374" t="str">
            <v>L101c22</v>
          </cell>
          <cell r="G1374">
            <v>7</v>
          </cell>
        </row>
        <row r="1375">
          <cell r="A1375" t="str">
            <v>K|Open field vegetables</v>
          </cell>
          <cell r="B1375" t="str">
            <v>Q1002z001</v>
          </cell>
          <cell r="C1375" t="str">
            <v>K</v>
          </cell>
          <cell r="D1375" t="str">
            <v>E</v>
          </cell>
          <cell r="E1375" t="str">
            <v>Open field vegetables</v>
          </cell>
          <cell r="F1375" t="str">
            <v>L101c22</v>
          </cell>
          <cell r="G1375">
            <v>7</v>
          </cell>
        </row>
        <row r="1376">
          <cell r="A1376" t="str">
            <v>K|Vegetables, open field</v>
          </cell>
          <cell r="B1376" t="str">
            <v>Q1002z001</v>
          </cell>
          <cell r="C1376" t="str">
            <v>K</v>
          </cell>
          <cell r="D1376" t="str">
            <v>name</v>
          </cell>
          <cell r="E1376" t="str">
            <v>Vegetables, open field</v>
          </cell>
          <cell r="F1376" t="str">
            <v>L101c22</v>
          </cell>
          <cell r="G1376">
            <v>7</v>
          </cell>
        </row>
        <row r="1377">
          <cell r="A1377" t="str">
            <v>K|Gemüse, Delta</v>
          </cell>
          <cell r="B1377" t="str">
            <v>Q1002z001</v>
          </cell>
          <cell r="C1377" t="str">
            <v>K</v>
          </cell>
          <cell r="D1377" t="str">
            <v>name</v>
          </cell>
          <cell r="E1377" t="str">
            <v>Gemüse, Delta</v>
          </cell>
          <cell r="F1377" t="str">
            <v>L101cyy</v>
          </cell>
          <cell r="G1377">
            <v>7</v>
          </cell>
        </row>
        <row r="1378">
          <cell r="A1378" t="str">
            <v>K|Gemüse, anderes</v>
          </cell>
          <cell r="B1378" t="str">
            <v>Q1002z001</v>
          </cell>
          <cell r="C1378" t="str">
            <v>K</v>
          </cell>
          <cell r="D1378" t="str">
            <v>D</v>
          </cell>
          <cell r="E1378" t="str">
            <v>Gemüse, anderes</v>
          </cell>
          <cell r="F1378" t="str">
            <v>L101czz</v>
          </cell>
          <cell r="G1378">
            <v>7</v>
          </cell>
        </row>
        <row r="1379">
          <cell r="A1379" t="str">
            <v>K|L101czz</v>
          </cell>
          <cell r="B1379" t="str">
            <v>Q1002z001</v>
          </cell>
          <cell r="C1379" t="str">
            <v>K</v>
          </cell>
          <cell r="D1379" t="str">
            <v>code</v>
          </cell>
          <cell r="E1379" t="str">
            <v>L101czz</v>
          </cell>
          <cell r="F1379" t="str">
            <v>L101czz</v>
          </cell>
          <cell r="G1379">
            <v>7</v>
          </cell>
        </row>
        <row r="1380">
          <cell r="A1380" t="str">
            <v>K|Other vegetables</v>
          </cell>
          <cell r="B1380" t="str">
            <v>Q1002z001</v>
          </cell>
          <cell r="C1380" t="str">
            <v>K</v>
          </cell>
          <cell r="D1380" t="str">
            <v>E</v>
          </cell>
          <cell r="E1380" t="str">
            <v>Other vegetables</v>
          </cell>
          <cell r="F1380" t="str">
            <v>L101czz</v>
          </cell>
          <cell r="G1380">
            <v>7</v>
          </cell>
        </row>
        <row r="1381">
          <cell r="A1381" t="str">
            <v>K|sonstiges Gemüse</v>
          </cell>
          <cell r="B1381" t="str">
            <v>Q1002z001</v>
          </cell>
          <cell r="C1381" t="str">
            <v>K</v>
          </cell>
          <cell r="D1381" t="str">
            <v>D</v>
          </cell>
          <cell r="E1381" t="str">
            <v>sonstiges Gemüse</v>
          </cell>
          <cell r="F1381" t="str">
            <v>L101czz</v>
          </cell>
          <cell r="G1381">
            <v>7</v>
          </cell>
        </row>
        <row r="1382">
          <cell r="A1382" t="str">
            <v>K|Vegetables, other</v>
          </cell>
          <cell r="B1382" t="str">
            <v>Q1002z001</v>
          </cell>
          <cell r="C1382" t="str">
            <v>K</v>
          </cell>
          <cell r="D1382" t="str">
            <v>name</v>
          </cell>
          <cell r="E1382" t="str">
            <v>Vegetables, other</v>
          </cell>
          <cell r="F1382" t="str">
            <v>L101czz</v>
          </cell>
          <cell r="G1382">
            <v>7</v>
          </cell>
        </row>
        <row r="1383">
          <cell r="A1383" t="str">
            <v>K|Erdbeeren</v>
          </cell>
          <cell r="B1383" t="str">
            <v>Q1002z001</v>
          </cell>
          <cell r="C1383" t="str">
            <v>K</v>
          </cell>
          <cell r="D1383" t="str">
            <v>D</v>
          </cell>
          <cell r="E1383" t="str">
            <v>Erdbeeren</v>
          </cell>
          <cell r="F1383" t="str">
            <v>L101d</v>
          </cell>
          <cell r="G1383">
            <v>5</v>
          </cell>
        </row>
        <row r="1384">
          <cell r="A1384" t="str">
            <v>K|L101d</v>
          </cell>
          <cell r="B1384" t="str">
            <v>Q1002z001</v>
          </cell>
          <cell r="C1384" t="str">
            <v>K</v>
          </cell>
          <cell r="D1384" t="str">
            <v>code</v>
          </cell>
          <cell r="E1384" t="str">
            <v>L101d</v>
          </cell>
          <cell r="F1384" t="str">
            <v>L101d</v>
          </cell>
          <cell r="G1384">
            <v>5</v>
          </cell>
        </row>
        <row r="1385">
          <cell r="A1385" t="str">
            <v>K|Strawberries</v>
          </cell>
          <cell r="B1385" t="str">
            <v>Q1002z001</v>
          </cell>
          <cell r="C1385" t="str">
            <v>K</v>
          </cell>
          <cell r="D1385" t="str">
            <v>name</v>
          </cell>
          <cell r="E1385" t="str">
            <v>Strawberries</v>
          </cell>
          <cell r="F1385" t="str">
            <v>L101d</v>
          </cell>
          <cell r="G1385">
            <v>5</v>
          </cell>
        </row>
        <row r="1386">
          <cell r="A1386" t="str">
            <v>K|Cultivated mushrooms</v>
          </cell>
          <cell r="B1386" t="str">
            <v>Q1002z001</v>
          </cell>
          <cell r="C1386" t="str">
            <v>K</v>
          </cell>
          <cell r="D1386" t="str">
            <v>E</v>
          </cell>
          <cell r="E1386" t="str">
            <v>Cultivated mushrooms</v>
          </cell>
          <cell r="F1386" t="str">
            <v>L101e</v>
          </cell>
          <cell r="G1386">
            <v>5</v>
          </cell>
        </row>
        <row r="1387">
          <cell r="A1387" t="str">
            <v>K|L101e</v>
          </cell>
          <cell r="B1387" t="str">
            <v>Q1002z001</v>
          </cell>
          <cell r="C1387" t="str">
            <v>K</v>
          </cell>
          <cell r="D1387" t="str">
            <v>code</v>
          </cell>
          <cell r="E1387" t="str">
            <v>L101e</v>
          </cell>
          <cell r="F1387" t="str">
            <v>L101e</v>
          </cell>
          <cell r="G1387">
            <v>5</v>
          </cell>
        </row>
        <row r="1388">
          <cell r="A1388" t="str">
            <v>K|Mushrooms</v>
          </cell>
          <cell r="B1388" t="str">
            <v>Q1002z001</v>
          </cell>
          <cell r="C1388" t="str">
            <v>K</v>
          </cell>
          <cell r="D1388" t="str">
            <v>name</v>
          </cell>
          <cell r="E1388" t="str">
            <v>Mushrooms</v>
          </cell>
          <cell r="F1388" t="str">
            <v>L101e</v>
          </cell>
          <cell r="G1388">
            <v>5</v>
          </cell>
        </row>
        <row r="1389">
          <cell r="A1389" t="str">
            <v>K|Mushrooms and truffles</v>
          </cell>
          <cell r="B1389" t="str">
            <v>Q1009</v>
          </cell>
          <cell r="C1389" t="str">
            <v>K</v>
          </cell>
          <cell r="D1389" t="str">
            <v>E</v>
          </cell>
          <cell r="E1389" t="str">
            <v>Mushrooms and truffles</v>
          </cell>
          <cell r="F1389" t="str">
            <v>L101e</v>
          </cell>
          <cell r="G1389">
            <v>5</v>
          </cell>
        </row>
        <row r="1390">
          <cell r="A1390" t="str">
            <v>K|Pilze</v>
          </cell>
          <cell r="B1390" t="str">
            <v>Q1002z001</v>
          </cell>
          <cell r="C1390" t="str">
            <v>K</v>
          </cell>
          <cell r="D1390" t="str">
            <v>D</v>
          </cell>
          <cell r="E1390" t="str">
            <v>Pilze</v>
          </cell>
          <cell r="F1390" t="str">
            <v>L101e</v>
          </cell>
          <cell r="G1390">
            <v>5</v>
          </cell>
        </row>
        <row r="1391">
          <cell r="A1391" t="str">
            <v>K|Futterbau</v>
          </cell>
          <cell r="B1391" t="str">
            <v>Q1002z001</v>
          </cell>
          <cell r="C1391" t="str">
            <v>K</v>
          </cell>
          <cell r="D1391" t="str">
            <v>D</v>
          </cell>
          <cell r="E1391" t="str">
            <v>Futterbau</v>
          </cell>
          <cell r="F1391" t="str">
            <v>L101f</v>
          </cell>
          <cell r="G1391">
            <v>5</v>
          </cell>
        </row>
        <row r="1392">
          <cell r="A1392" t="str">
            <v>K|L101f</v>
          </cell>
          <cell r="B1392" t="str">
            <v>Q1002z001</v>
          </cell>
          <cell r="C1392" t="str">
            <v>K</v>
          </cell>
          <cell r="D1392" t="str">
            <v>code</v>
          </cell>
          <cell r="E1392" t="str">
            <v>L101f</v>
          </cell>
          <cell r="F1392" t="str">
            <v>L101f</v>
          </cell>
          <cell r="G1392">
            <v>5</v>
          </cell>
        </row>
        <row r="1393">
          <cell r="A1393" t="str">
            <v>K|Plants harvested green</v>
          </cell>
          <cell r="B1393" t="str">
            <v>Q1002z001</v>
          </cell>
          <cell r="C1393" t="str">
            <v>K</v>
          </cell>
          <cell r="D1393" t="str">
            <v>name</v>
          </cell>
          <cell r="E1393" t="str">
            <v>Plants harvested green</v>
          </cell>
          <cell r="F1393" t="str">
            <v>L101f</v>
          </cell>
          <cell r="G1393">
            <v>5</v>
          </cell>
        </row>
        <row r="1394">
          <cell r="A1394" t="str">
            <v>K|Feldrauhfutterbau, ohne Angaben</v>
          </cell>
          <cell r="B1394" t="str">
            <v>Q1003z001</v>
          </cell>
          <cell r="C1394" t="str">
            <v>K</v>
          </cell>
          <cell r="D1394" t="str">
            <v>D</v>
          </cell>
          <cell r="E1394" t="str">
            <v>Feldrauhfutterbau, ohne Angaben</v>
          </cell>
          <cell r="F1394" t="str">
            <v>L101f00</v>
          </cell>
          <cell r="G1394">
            <v>7</v>
          </cell>
        </row>
        <row r="1395">
          <cell r="A1395" t="str">
            <v>K|L101f00</v>
          </cell>
          <cell r="B1395" t="str">
            <v>Q1003z001</v>
          </cell>
          <cell r="C1395" t="str">
            <v>K</v>
          </cell>
          <cell r="D1395" t="str">
            <v>code</v>
          </cell>
          <cell r="E1395" t="str">
            <v>L101f00</v>
          </cell>
          <cell r="F1395" t="str">
            <v>L101f00</v>
          </cell>
          <cell r="G1395">
            <v>7</v>
          </cell>
        </row>
        <row r="1396">
          <cell r="A1396" t="str">
            <v>K|Plants harvested green, no details</v>
          </cell>
          <cell r="B1396" t="str">
            <v>Q1003</v>
          </cell>
          <cell r="C1396" t="str">
            <v>K</v>
          </cell>
          <cell r="D1396" t="str">
            <v>name</v>
          </cell>
          <cell r="E1396" t="str">
            <v>Plants harvested green, no details</v>
          </cell>
          <cell r="F1396" t="str">
            <v>L101f00</v>
          </cell>
          <cell r="G1396">
            <v>7</v>
          </cell>
        </row>
        <row r="1397">
          <cell r="A1397" t="str">
            <v>K|Annual plants harvested green</v>
          </cell>
          <cell r="B1397" t="str">
            <v>Q1002z001</v>
          </cell>
          <cell r="C1397" t="str">
            <v>K</v>
          </cell>
          <cell r="D1397" t="str">
            <v>name</v>
          </cell>
          <cell r="E1397" t="str">
            <v>Annual plants harvested green</v>
          </cell>
          <cell r="F1397" t="str">
            <v>L101f01</v>
          </cell>
          <cell r="G1397">
            <v>7</v>
          </cell>
        </row>
        <row r="1398">
          <cell r="A1398" t="str">
            <v>K|Einjähriger Futterbau</v>
          </cell>
          <cell r="B1398" t="str">
            <v>Q1002z001</v>
          </cell>
          <cell r="C1398" t="str">
            <v>K</v>
          </cell>
          <cell r="D1398" t="str">
            <v>D</v>
          </cell>
          <cell r="E1398" t="str">
            <v>Einjähriger Futterbau</v>
          </cell>
          <cell r="F1398" t="str">
            <v>L101f01</v>
          </cell>
          <cell r="G1398">
            <v>7</v>
          </cell>
        </row>
        <row r="1399">
          <cell r="A1399" t="str">
            <v>K|L101f01</v>
          </cell>
          <cell r="B1399" t="str">
            <v>Q1002z001</v>
          </cell>
          <cell r="C1399" t="str">
            <v>K</v>
          </cell>
          <cell r="D1399" t="str">
            <v>code</v>
          </cell>
          <cell r="E1399" t="str">
            <v>L101f01</v>
          </cell>
          <cell r="F1399" t="str">
            <v>L101f01</v>
          </cell>
          <cell r="G1399">
            <v>7</v>
          </cell>
        </row>
        <row r="1400">
          <cell r="A1400" t="str">
            <v>K|Annual plants harvested green, no details</v>
          </cell>
          <cell r="B1400" t="str">
            <v>Q1003</v>
          </cell>
          <cell r="C1400" t="str">
            <v>K</v>
          </cell>
          <cell r="D1400" t="str">
            <v>name</v>
          </cell>
          <cell r="E1400" t="str">
            <v>Annual plants harvested green, no details</v>
          </cell>
          <cell r="F1400" t="str">
            <v>L101f010</v>
          </cell>
          <cell r="G1400">
            <v>8</v>
          </cell>
        </row>
        <row r="1401">
          <cell r="A1401" t="str">
            <v>K|Einjähriger Futterbau, ohne Details</v>
          </cell>
          <cell r="B1401" t="str">
            <v>Q1003z001</v>
          </cell>
          <cell r="C1401" t="str">
            <v>K</v>
          </cell>
          <cell r="D1401" t="str">
            <v>D</v>
          </cell>
          <cell r="E1401" t="str">
            <v>Einjähriger Futterbau, ohne Details</v>
          </cell>
          <cell r="F1401" t="str">
            <v>L101f010</v>
          </cell>
          <cell r="G1401">
            <v>8</v>
          </cell>
        </row>
        <row r="1402">
          <cell r="A1402" t="str">
            <v>K|L101f010</v>
          </cell>
          <cell r="B1402" t="str">
            <v>Q1003z001</v>
          </cell>
          <cell r="C1402" t="str">
            <v>K</v>
          </cell>
          <cell r="D1402" t="str">
            <v>code</v>
          </cell>
          <cell r="E1402" t="str">
            <v>L101f010</v>
          </cell>
          <cell r="F1402" t="str">
            <v>L101f010</v>
          </cell>
          <cell r="G1402">
            <v>8</v>
          </cell>
        </row>
        <row r="1403">
          <cell r="A1403" t="str">
            <v>K|Green maize</v>
          </cell>
          <cell r="B1403" t="str">
            <v>Q1002z001</v>
          </cell>
          <cell r="C1403" t="str">
            <v>K</v>
          </cell>
          <cell r="D1403" t="str">
            <v>E</v>
          </cell>
          <cell r="E1403" t="str">
            <v>Green maize</v>
          </cell>
          <cell r="F1403" t="str">
            <v>L101f011</v>
          </cell>
          <cell r="G1403">
            <v>8</v>
          </cell>
        </row>
        <row r="1404">
          <cell r="A1404" t="str">
            <v>K|L101f011</v>
          </cell>
          <cell r="B1404" t="str">
            <v>Q1002z001</v>
          </cell>
          <cell r="C1404" t="str">
            <v>K</v>
          </cell>
          <cell r="D1404" t="str">
            <v>code</v>
          </cell>
          <cell r="E1404" t="str">
            <v>L101f011</v>
          </cell>
          <cell r="F1404" t="str">
            <v>L101f011</v>
          </cell>
          <cell r="G1404">
            <v>8</v>
          </cell>
        </row>
        <row r="1405">
          <cell r="A1405" t="str">
            <v>K|Maize, green</v>
          </cell>
          <cell r="B1405" t="str">
            <v>Q1002z001</v>
          </cell>
          <cell r="C1405" t="str">
            <v>K</v>
          </cell>
          <cell r="D1405" t="str">
            <v>name</v>
          </cell>
          <cell r="E1405" t="str">
            <v>Maize, green</v>
          </cell>
          <cell r="F1405" t="str">
            <v>L101f011</v>
          </cell>
          <cell r="G1405">
            <v>8</v>
          </cell>
        </row>
        <row r="1406">
          <cell r="A1406" t="str">
            <v>K|Silomais</v>
          </cell>
          <cell r="B1406" t="str">
            <v>Q1002z001</v>
          </cell>
          <cell r="C1406" t="str">
            <v>K</v>
          </cell>
          <cell r="D1406" t="str">
            <v>D</v>
          </cell>
          <cell r="E1406" t="str">
            <v>Silomais</v>
          </cell>
          <cell r="F1406" t="str">
            <v>L101f011</v>
          </cell>
          <cell r="G1406">
            <v>8</v>
          </cell>
        </row>
        <row r="1407">
          <cell r="A1407" t="str">
            <v>K|Gemengeanbau</v>
          </cell>
          <cell r="B1407" t="str">
            <v>Q1002z001</v>
          </cell>
          <cell r="C1407" t="str">
            <v>K</v>
          </cell>
          <cell r="D1407" t="str">
            <v>D</v>
          </cell>
          <cell r="E1407" t="str">
            <v>Gemengeanbau</v>
          </cell>
          <cell r="F1407" t="str">
            <v>L101f012</v>
          </cell>
          <cell r="G1407">
            <v>8</v>
          </cell>
        </row>
        <row r="1408">
          <cell r="A1408" t="str">
            <v>K|L101f012</v>
          </cell>
          <cell r="B1408" t="str">
            <v>Q1002z001</v>
          </cell>
          <cell r="C1408" t="str">
            <v>K</v>
          </cell>
          <cell r="D1408" t="str">
            <v>code</v>
          </cell>
          <cell r="E1408" t="str">
            <v>L101f012</v>
          </cell>
          <cell r="F1408" t="str">
            <v>L101f012</v>
          </cell>
          <cell r="G1408">
            <v>8</v>
          </cell>
        </row>
        <row r="1409">
          <cell r="A1409" t="str">
            <v>K|Maslin</v>
          </cell>
          <cell r="B1409" t="str">
            <v>Q1002z001</v>
          </cell>
          <cell r="C1409" t="str">
            <v>K</v>
          </cell>
          <cell r="D1409" t="str">
            <v>name</v>
          </cell>
          <cell r="E1409" t="str">
            <v>Maslin</v>
          </cell>
          <cell r="F1409" t="str">
            <v>L101f012</v>
          </cell>
          <cell r="G1409">
            <v>8</v>
          </cell>
        </row>
        <row r="1410">
          <cell r="A1410" t="str">
            <v>K|Gemengeanbau Getreide/Leguminosen</v>
          </cell>
          <cell r="B1410" t="str">
            <v>Q1002z001</v>
          </cell>
          <cell r="C1410" t="str">
            <v>K</v>
          </cell>
          <cell r="D1410" t="str">
            <v>D</v>
          </cell>
          <cell r="E1410" t="str">
            <v>Gemengeanbau Getreide/Leguminosen</v>
          </cell>
          <cell r="F1410" t="str">
            <v>L101f013</v>
          </cell>
          <cell r="G1410">
            <v>8</v>
          </cell>
        </row>
        <row r="1411">
          <cell r="A1411" t="str">
            <v>K|L101f013</v>
          </cell>
          <cell r="B1411" t="str">
            <v>Q1002z001</v>
          </cell>
          <cell r="C1411" t="str">
            <v>K</v>
          </cell>
          <cell r="D1411" t="str">
            <v>code</v>
          </cell>
          <cell r="E1411" t="str">
            <v>L101f013</v>
          </cell>
          <cell r="F1411" t="str">
            <v>L101f013</v>
          </cell>
          <cell r="G1411">
            <v>8</v>
          </cell>
        </row>
        <row r="1412">
          <cell r="A1412" t="str">
            <v>K|Mixed pulses and cereals</v>
          </cell>
          <cell r="B1412" t="str">
            <v>Q1002z001</v>
          </cell>
          <cell r="C1412" t="str">
            <v>K</v>
          </cell>
          <cell r="D1412" t="str">
            <v>name</v>
          </cell>
          <cell r="E1412" t="str">
            <v>Mixed pulses and cereals</v>
          </cell>
          <cell r="F1412" t="str">
            <v>L101f013</v>
          </cell>
          <cell r="G1412">
            <v>8</v>
          </cell>
        </row>
        <row r="1413">
          <cell r="A1413" t="str">
            <v>K|Gemengeanbau Getreide</v>
          </cell>
          <cell r="B1413" t="str">
            <v>Q1002z001</v>
          </cell>
          <cell r="C1413" t="str">
            <v>K</v>
          </cell>
          <cell r="D1413" t="str">
            <v>D</v>
          </cell>
          <cell r="E1413" t="str">
            <v>Gemengeanbau Getreide</v>
          </cell>
          <cell r="F1413" t="str">
            <v>L101f014</v>
          </cell>
          <cell r="G1413">
            <v>8</v>
          </cell>
        </row>
        <row r="1414">
          <cell r="A1414" t="str">
            <v>K|L101f014</v>
          </cell>
          <cell r="B1414" t="str">
            <v>Q1002z001</v>
          </cell>
          <cell r="C1414" t="str">
            <v>K</v>
          </cell>
          <cell r="D1414" t="str">
            <v>code</v>
          </cell>
          <cell r="E1414" t="str">
            <v>L101f014</v>
          </cell>
          <cell r="F1414" t="str">
            <v>L101f014</v>
          </cell>
          <cell r="G1414">
            <v>8</v>
          </cell>
        </row>
        <row r="1415">
          <cell r="A1415" t="str">
            <v>K|Mixed cereals</v>
          </cell>
          <cell r="B1415" t="str">
            <v>Q1002z001</v>
          </cell>
          <cell r="C1415" t="str">
            <v>K</v>
          </cell>
          <cell r="D1415" t="str">
            <v>name</v>
          </cell>
          <cell r="E1415" t="str">
            <v>Mixed cereals</v>
          </cell>
          <cell r="F1415" t="str">
            <v>L101f014</v>
          </cell>
          <cell r="G1415">
            <v>8</v>
          </cell>
        </row>
        <row r="1416">
          <cell r="A1416" t="str">
            <v>K|Mixed grain</v>
          </cell>
          <cell r="B1416" t="str">
            <v>Q1009</v>
          </cell>
          <cell r="C1416" t="str">
            <v>K</v>
          </cell>
          <cell r="D1416" t="str">
            <v>E</v>
          </cell>
          <cell r="E1416" t="str">
            <v>Mixed grain</v>
          </cell>
          <cell r="F1416" t="str">
            <v>L101f014</v>
          </cell>
          <cell r="G1416">
            <v>8</v>
          </cell>
        </row>
        <row r="1417">
          <cell r="A1417" t="str">
            <v>K|L101f015</v>
          </cell>
          <cell r="B1417" t="str">
            <v>Q1002z001</v>
          </cell>
          <cell r="C1417" t="str">
            <v>K</v>
          </cell>
          <cell r="D1417" t="str">
            <v>code</v>
          </cell>
          <cell r="E1417" t="str">
            <v>L101f015</v>
          </cell>
          <cell r="F1417" t="str">
            <v>L101f015</v>
          </cell>
          <cell r="G1417">
            <v>8</v>
          </cell>
        </row>
        <row r="1418">
          <cell r="A1418" t="str">
            <v>K|Lucerne</v>
          </cell>
          <cell r="B1418" t="str">
            <v>Q1002z001</v>
          </cell>
          <cell r="C1418" t="str">
            <v>K</v>
          </cell>
          <cell r="D1418" t="str">
            <v>name</v>
          </cell>
          <cell r="E1418" t="str">
            <v>Lucerne</v>
          </cell>
          <cell r="F1418" t="str">
            <v>L101f015</v>
          </cell>
          <cell r="G1418">
            <v>8</v>
          </cell>
        </row>
        <row r="1419">
          <cell r="A1419" t="str">
            <v>K|Luzerne</v>
          </cell>
          <cell r="B1419" t="str">
            <v>Q1002z001</v>
          </cell>
          <cell r="C1419" t="str">
            <v>K</v>
          </cell>
          <cell r="D1419" t="str">
            <v>D</v>
          </cell>
          <cell r="E1419" t="str">
            <v>Luzerne</v>
          </cell>
          <cell r="F1419" t="str">
            <v>L101f015</v>
          </cell>
          <cell r="G1419">
            <v>8</v>
          </cell>
        </row>
        <row r="1420">
          <cell r="A1420" t="str">
            <v>K|Gemengeanbau Leguminosen</v>
          </cell>
          <cell r="B1420" t="str">
            <v>Q1003z001</v>
          </cell>
          <cell r="C1420" t="str">
            <v>K</v>
          </cell>
          <cell r="D1420" t="str">
            <v>D</v>
          </cell>
          <cell r="E1420" t="str">
            <v>Gemengeanbau Leguminosen</v>
          </cell>
          <cell r="F1420" t="str">
            <v>L101f016</v>
          </cell>
          <cell r="G1420">
            <v>8</v>
          </cell>
        </row>
        <row r="1421">
          <cell r="A1421" t="str">
            <v>K|L101f016</v>
          </cell>
          <cell r="B1421" t="str">
            <v>Q1003z001</v>
          </cell>
          <cell r="C1421" t="str">
            <v>K</v>
          </cell>
          <cell r="D1421" t="str">
            <v>code</v>
          </cell>
          <cell r="E1421" t="str">
            <v>L101f016</v>
          </cell>
          <cell r="F1421" t="str">
            <v>L101f016</v>
          </cell>
          <cell r="G1421">
            <v>8</v>
          </cell>
        </row>
        <row r="1422">
          <cell r="A1422" t="str">
            <v>K|Mixed pulses</v>
          </cell>
          <cell r="B1422" t="str">
            <v>Q1003</v>
          </cell>
          <cell r="C1422" t="str">
            <v>K</v>
          </cell>
          <cell r="D1422" t="str">
            <v>name</v>
          </cell>
          <cell r="E1422" t="str">
            <v>Mixed pulses</v>
          </cell>
          <cell r="F1422" t="str">
            <v>L101f016</v>
          </cell>
          <cell r="G1422">
            <v>8</v>
          </cell>
        </row>
        <row r="1423">
          <cell r="A1423" t="str">
            <v>K|K1012016</v>
          </cell>
          <cell r="B1423" t="str">
            <v>Q1002z001</v>
          </cell>
          <cell r="C1423" t="str">
            <v>K</v>
          </cell>
          <cell r="D1423" t="str">
            <v>code</v>
          </cell>
          <cell r="E1423" t="str">
            <v>K1012016</v>
          </cell>
          <cell r="F1423" t="str">
            <v>L101f017</v>
          </cell>
          <cell r="G1423">
            <v>8</v>
          </cell>
        </row>
        <row r="1424">
          <cell r="A1424" t="str">
            <v>K|L101f017</v>
          </cell>
          <cell r="B1424" t="str">
            <v>Q1002z001</v>
          </cell>
          <cell r="C1424" t="str">
            <v>K</v>
          </cell>
          <cell r="D1424" t="str">
            <v>code</v>
          </cell>
          <cell r="E1424" t="str">
            <v>L101f017</v>
          </cell>
          <cell r="F1424" t="str">
            <v>L101f017</v>
          </cell>
          <cell r="G1424">
            <v>8</v>
          </cell>
        </row>
        <row r="1425">
          <cell r="A1425" t="str">
            <v>K|Leguminosen (Wicken, Luzerne)</v>
          </cell>
          <cell r="B1425" t="str">
            <v>Q1002z001</v>
          </cell>
          <cell r="C1425" t="str">
            <v>K</v>
          </cell>
          <cell r="D1425" t="str">
            <v>name</v>
          </cell>
          <cell r="E1425" t="str">
            <v>Leguminosen (Wicken, Luzerne)</v>
          </cell>
          <cell r="F1425" t="str">
            <v>L101f017</v>
          </cell>
          <cell r="G1425">
            <v>8</v>
          </cell>
        </row>
        <row r="1426">
          <cell r="A1426" t="str">
            <v>K|pulses (vetches, lucerne)</v>
          </cell>
          <cell r="B1426" t="str">
            <v>Q1002z001</v>
          </cell>
          <cell r="C1426" t="str">
            <v>K</v>
          </cell>
          <cell r="D1426" t="str">
            <v>E</v>
          </cell>
          <cell r="E1426" t="str">
            <v>pulses (vetches, lucerne)</v>
          </cell>
          <cell r="F1426" t="str">
            <v>L101f017</v>
          </cell>
          <cell r="G1426">
            <v>8</v>
          </cell>
        </row>
        <row r="1427">
          <cell r="A1427" t="str">
            <v>K|Pulses,Total +</v>
          </cell>
          <cell r="B1427" t="str">
            <v>Q1009</v>
          </cell>
          <cell r="C1427" t="str">
            <v>K</v>
          </cell>
          <cell r="D1427" t="str">
            <v>E</v>
          </cell>
          <cell r="E1427" t="str">
            <v>Pulses,Total +</v>
          </cell>
          <cell r="F1427" t="str">
            <v>L101f017</v>
          </cell>
          <cell r="G1427">
            <v>8</v>
          </cell>
        </row>
        <row r="1428">
          <cell r="A1428" t="str">
            <v>K|Vetches</v>
          </cell>
          <cell r="B1428" t="str">
            <v>Q1009</v>
          </cell>
          <cell r="C1428" t="str">
            <v>K</v>
          </cell>
          <cell r="D1428" t="str">
            <v>E</v>
          </cell>
          <cell r="E1428" t="str">
            <v>Vetches</v>
          </cell>
          <cell r="F1428" t="str">
            <v>L101f017</v>
          </cell>
          <cell r="G1428">
            <v>8</v>
          </cell>
        </row>
        <row r="1429">
          <cell r="A1429" t="str">
            <v>K|Einjähriger Futterbau, Delta</v>
          </cell>
          <cell r="B1429" t="str">
            <v>Q1002z001</v>
          </cell>
          <cell r="C1429" t="str">
            <v>K</v>
          </cell>
          <cell r="D1429" t="str">
            <v>name</v>
          </cell>
          <cell r="E1429" t="str">
            <v>Einjähriger Futterbau, Delta</v>
          </cell>
          <cell r="F1429" t="str">
            <v>L101f01y</v>
          </cell>
          <cell r="G1429">
            <v>8</v>
          </cell>
        </row>
        <row r="1430">
          <cell r="A1430" t="str">
            <v>K|Annual plants harvested green, other</v>
          </cell>
          <cell r="B1430" t="str">
            <v>Q1002z001</v>
          </cell>
          <cell r="C1430" t="str">
            <v>K</v>
          </cell>
          <cell r="D1430" t="str">
            <v>name</v>
          </cell>
          <cell r="E1430" t="str">
            <v>Annual plants harvested green, other</v>
          </cell>
          <cell r="F1430" t="str">
            <v>L101f01z</v>
          </cell>
          <cell r="G1430">
            <v>8</v>
          </cell>
        </row>
        <row r="1431">
          <cell r="A1431" t="str">
            <v>K|L101f01z</v>
          </cell>
          <cell r="B1431" t="str">
            <v>Q1002z001</v>
          </cell>
          <cell r="C1431" t="str">
            <v>K</v>
          </cell>
          <cell r="D1431" t="str">
            <v>code</v>
          </cell>
          <cell r="E1431" t="str">
            <v>L101f01z</v>
          </cell>
          <cell r="F1431" t="str">
            <v>L101f01z</v>
          </cell>
          <cell r="G1431">
            <v>8</v>
          </cell>
        </row>
        <row r="1432">
          <cell r="A1432" t="str">
            <v>K|Other annual plants harvested green</v>
          </cell>
          <cell r="B1432" t="str">
            <v>Q1002z001</v>
          </cell>
          <cell r="C1432" t="str">
            <v>K</v>
          </cell>
          <cell r="D1432" t="str">
            <v>E</v>
          </cell>
          <cell r="E1432" t="str">
            <v>Other annual plants harvested green</v>
          </cell>
          <cell r="F1432" t="str">
            <v>L101f01z</v>
          </cell>
          <cell r="G1432">
            <v>8</v>
          </cell>
        </row>
        <row r="1433">
          <cell r="A1433" t="str">
            <v>K|sonstiger einjähriger Futterbau</v>
          </cell>
          <cell r="B1433" t="str">
            <v>Q1002z001</v>
          </cell>
          <cell r="C1433" t="str">
            <v>K</v>
          </cell>
          <cell r="D1433" t="str">
            <v>D</v>
          </cell>
          <cell r="E1433" t="str">
            <v>sonstiger einjähriger Futterbau</v>
          </cell>
          <cell r="F1433" t="str">
            <v>L101f01z</v>
          </cell>
          <cell r="G1433">
            <v>8</v>
          </cell>
        </row>
        <row r="1434">
          <cell r="A1434" t="str">
            <v>K|sonstiger einjähriger Futterbau, andere</v>
          </cell>
          <cell r="B1434" t="str">
            <v>Q1002z001</v>
          </cell>
          <cell r="C1434" t="str">
            <v>K</v>
          </cell>
          <cell r="D1434" t="str">
            <v>D</v>
          </cell>
          <cell r="E1434" t="str">
            <v>sonstiger einjähriger Futterbau, andere</v>
          </cell>
          <cell r="F1434" t="str">
            <v>L101f01z</v>
          </cell>
          <cell r="G1434">
            <v>8</v>
          </cell>
        </row>
        <row r="1435">
          <cell r="A1435" t="str">
            <v>K|L101f02</v>
          </cell>
          <cell r="B1435" t="str">
            <v>Q1002z001</v>
          </cell>
          <cell r="C1435" t="str">
            <v>K</v>
          </cell>
          <cell r="D1435" t="str">
            <v>code</v>
          </cell>
          <cell r="E1435" t="str">
            <v>L101f02</v>
          </cell>
          <cell r="F1435" t="str">
            <v>L101f02</v>
          </cell>
          <cell r="G1435">
            <v>7</v>
          </cell>
        </row>
        <row r="1436">
          <cell r="A1436" t="str">
            <v>K|Mehrjähriger Futterbau</v>
          </cell>
          <cell r="B1436" t="str">
            <v>Q1002z001</v>
          </cell>
          <cell r="C1436" t="str">
            <v>K</v>
          </cell>
          <cell r="D1436" t="str">
            <v>D</v>
          </cell>
          <cell r="E1436" t="str">
            <v>Mehrjähriger Futterbau</v>
          </cell>
          <cell r="F1436" t="str">
            <v>L101f02</v>
          </cell>
          <cell r="G1436">
            <v>7</v>
          </cell>
        </row>
        <row r="1437">
          <cell r="A1437" t="str">
            <v>K|Perennial green fodder</v>
          </cell>
          <cell r="B1437" t="str">
            <v>Q1002z001</v>
          </cell>
          <cell r="C1437" t="str">
            <v>K</v>
          </cell>
          <cell r="D1437" t="str">
            <v>name</v>
          </cell>
          <cell r="E1437" t="str">
            <v>Perennial green fodder</v>
          </cell>
          <cell r="F1437" t="str">
            <v>L101f02</v>
          </cell>
          <cell r="G1437">
            <v>7</v>
          </cell>
        </row>
        <row r="1438">
          <cell r="A1438" t="str">
            <v>K|L101f020</v>
          </cell>
          <cell r="B1438" t="str">
            <v>Q1003z001</v>
          </cell>
          <cell r="C1438" t="str">
            <v>K</v>
          </cell>
          <cell r="D1438" t="str">
            <v>code</v>
          </cell>
          <cell r="E1438" t="str">
            <v>L101f020</v>
          </cell>
          <cell r="F1438" t="str">
            <v>L101f020</v>
          </cell>
          <cell r="G1438">
            <v>8</v>
          </cell>
        </row>
        <row r="1439">
          <cell r="A1439" t="str">
            <v>K|Mehrjähriger Feldrauhfutterbau, ohne Details</v>
          </cell>
          <cell r="B1439" t="str">
            <v>Q1003z001</v>
          </cell>
          <cell r="C1439" t="str">
            <v>K</v>
          </cell>
          <cell r="D1439" t="str">
            <v>D</v>
          </cell>
          <cell r="E1439" t="str">
            <v>Mehrjähriger Feldrauhfutterbau, ohne Details</v>
          </cell>
          <cell r="F1439" t="str">
            <v>L101f020</v>
          </cell>
          <cell r="G1439">
            <v>8</v>
          </cell>
        </row>
        <row r="1440">
          <cell r="A1440" t="str">
            <v>K|Perennial green fodder, no details</v>
          </cell>
          <cell r="B1440" t="str">
            <v>Q1003</v>
          </cell>
          <cell r="C1440" t="str">
            <v>K</v>
          </cell>
          <cell r="D1440" t="str">
            <v>name</v>
          </cell>
          <cell r="E1440" t="str">
            <v>Perennial green fodder, no details</v>
          </cell>
          <cell r="F1440" t="str">
            <v>L101f020</v>
          </cell>
          <cell r="G1440">
            <v>8</v>
          </cell>
        </row>
        <row r="1441">
          <cell r="A1441" t="str">
            <v>K|Clover</v>
          </cell>
          <cell r="B1441" t="str">
            <v>Q1002z001</v>
          </cell>
          <cell r="C1441" t="str">
            <v>K</v>
          </cell>
          <cell r="D1441" t="str">
            <v>name</v>
          </cell>
          <cell r="E1441" t="str">
            <v>Clover</v>
          </cell>
          <cell r="F1441" t="str">
            <v>L101f021</v>
          </cell>
          <cell r="G1441">
            <v>8</v>
          </cell>
        </row>
        <row r="1442">
          <cell r="A1442" t="str">
            <v>K|Kleegras</v>
          </cell>
          <cell r="B1442" t="str">
            <v>Q1002z001</v>
          </cell>
          <cell r="C1442" t="str">
            <v>K</v>
          </cell>
          <cell r="D1442" t="str">
            <v>D</v>
          </cell>
          <cell r="E1442" t="str">
            <v>Kleegras</v>
          </cell>
          <cell r="F1442" t="str">
            <v>L101f021</v>
          </cell>
          <cell r="G1442">
            <v>8</v>
          </cell>
        </row>
        <row r="1443">
          <cell r="A1443" t="str">
            <v>K|L101f021</v>
          </cell>
          <cell r="B1443" t="str">
            <v>Q1002z001</v>
          </cell>
          <cell r="C1443" t="str">
            <v>K</v>
          </cell>
          <cell r="D1443" t="str">
            <v>code</v>
          </cell>
          <cell r="E1443" t="str">
            <v>L101f021</v>
          </cell>
          <cell r="F1443" t="str">
            <v>L101f021</v>
          </cell>
          <cell r="G1443">
            <v>8</v>
          </cell>
        </row>
        <row r="1444">
          <cell r="A1444" t="str">
            <v>K|Feinleguminosen</v>
          </cell>
          <cell r="B1444" t="str">
            <v>Q1002z001</v>
          </cell>
          <cell r="C1444" t="str">
            <v>K</v>
          </cell>
          <cell r="D1444" t="str">
            <v>D</v>
          </cell>
          <cell r="E1444" t="str">
            <v>Feinleguminosen</v>
          </cell>
          <cell r="F1444" t="str">
            <v>L101f022</v>
          </cell>
          <cell r="G1444">
            <v>8</v>
          </cell>
        </row>
        <row r="1445">
          <cell r="A1445" t="str">
            <v>K|Fine legumes</v>
          </cell>
          <cell r="B1445" t="str">
            <v>Q1002z001</v>
          </cell>
          <cell r="C1445" t="str">
            <v>K</v>
          </cell>
          <cell r="D1445" t="str">
            <v>name</v>
          </cell>
          <cell r="E1445" t="str">
            <v>Fine legumes</v>
          </cell>
          <cell r="F1445" t="str">
            <v>L101f022</v>
          </cell>
          <cell r="G1445">
            <v>8</v>
          </cell>
        </row>
        <row r="1446">
          <cell r="A1446" t="str">
            <v>K|Hülsenfrüchte, frisch</v>
          </cell>
          <cell r="B1446" t="str">
            <v>Q1002z001</v>
          </cell>
          <cell r="C1446" t="str">
            <v>K</v>
          </cell>
          <cell r="D1446" t="str">
            <v>D</v>
          </cell>
          <cell r="E1446" t="str">
            <v>Hülsenfrüchte, frisch</v>
          </cell>
          <cell r="F1446" t="str">
            <v>L101f022</v>
          </cell>
          <cell r="G1446">
            <v>8</v>
          </cell>
        </row>
        <row r="1447">
          <cell r="A1447" t="str">
            <v>K|L101f022</v>
          </cell>
          <cell r="B1447" t="str">
            <v>Q1002z001</v>
          </cell>
          <cell r="C1447" t="str">
            <v>K</v>
          </cell>
          <cell r="D1447" t="str">
            <v>code</v>
          </cell>
          <cell r="E1447" t="str">
            <v>L101f022</v>
          </cell>
          <cell r="F1447" t="str">
            <v>L101f022</v>
          </cell>
          <cell r="G1447">
            <v>8</v>
          </cell>
        </row>
        <row r="1448">
          <cell r="A1448" t="str">
            <v>K|L101f02z</v>
          </cell>
          <cell r="B1448" t="str">
            <v>Q1002z001</v>
          </cell>
          <cell r="C1448" t="str">
            <v>K</v>
          </cell>
          <cell r="D1448" t="str">
            <v>code</v>
          </cell>
          <cell r="E1448" t="str">
            <v>L101f02z</v>
          </cell>
          <cell r="F1448" t="str">
            <v>L101f02z</v>
          </cell>
          <cell r="G1448">
            <v>8</v>
          </cell>
        </row>
        <row r="1449">
          <cell r="A1449" t="str">
            <v>K|Other perennial green fodder</v>
          </cell>
          <cell r="B1449" t="str">
            <v>Q1002z001</v>
          </cell>
          <cell r="C1449" t="str">
            <v>K</v>
          </cell>
          <cell r="D1449" t="str">
            <v>E</v>
          </cell>
          <cell r="E1449" t="str">
            <v>Other perennial green fodder</v>
          </cell>
          <cell r="F1449" t="str">
            <v>L101f02z</v>
          </cell>
          <cell r="G1449">
            <v>8</v>
          </cell>
        </row>
        <row r="1450">
          <cell r="A1450" t="str">
            <v>K|Perennial green fodder, other</v>
          </cell>
          <cell r="B1450" t="str">
            <v>Q1002z001</v>
          </cell>
          <cell r="C1450" t="str">
            <v>K</v>
          </cell>
          <cell r="D1450" t="str">
            <v>name</v>
          </cell>
          <cell r="E1450" t="str">
            <v>Perennial green fodder, other</v>
          </cell>
          <cell r="F1450" t="str">
            <v>L101f02z</v>
          </cell>
          <cell r="G1450">
            <v>8</v>
          </cell>
        </row>
        <row r="1451">
          <cell r="A1451" t="str">
            <v>K|sonstiger mehrjähriger Futterbau</v>
          </cell>
          <cell r="B1451" t="str">
            <v>Q1002z001</v>
          </cell>
          <cell r="C1451" t="str">
            <v>K</v>
          </cell>
          <cell r="D1451" t="str">
            <v>D</v>
          </cell>
          <cell r="E1451" t="str">
            <v>sonstiger mehrjähriger Futterbau</v>
          </cell>
          <cell r="F1451" t="str">
            <v>L101f02z</v>
          </cell>
          <cell r="G1451">
            <v>8</v>
          </cell>
        </row>
        <row r="1452">
          <cell r="A1452" t="str">
            <v>K|sonstiger mehrjähriger Futterbau, andere</v>
          </cell>
          <cell r="B1452" t="str">
            <v>Q1002z001</v>
          </cell>
          <cell r="C1452" t="str">
            <v>K</v>
          </cell>
          <cell r="D1452" t="str">
            <v>D</v>
          </cell>
          <cell r="E1452" t="str">
            <v>sonstiger mehrjähriger Futterbau, andere</v>
          </cell>
          <cell r="F1452" t="str">
            <v>L101f02z</v>
          </cell>
          <cell r="G1452">
            <v>8</v>
          </cell>
        </row>
        <row r="1453">
          <cell r="A1453" t="str">
            <v>K|Ackerwiesen -und Weiden</v>
          </cell>
          <cell r="B1453" t="str">
            <v>Q1002z001</v>
          </cell>
          <cell r="C1453" t="str">
            <v>K</v>
          </cell>
          <cell r="D1453" t="str">
            <v>D</v>
          </cell>
          <cell r="E1453" t="str">
            <v>Ackerwiesen -und Weiden</v>
          </cell>
          <cell r="F1453" t="str">
            <v>L101f03</v>
          </cell>
          <cell r="G1453">
            <v>7</v>
          </cell>
        </row>
        <row r="1454">
          <cell r="A1454" t="str">
            <v>K|L101f03</v>
          </cell>
          <cell r="B1454" t="str">
            <v>Q1002z001</v>
          </cell>
          <cell r="C1454" t="str">
            <v>K</v>
          </cell>
          <cell r="D1454" t="str">
            <v>code</v>
          </cell>
          <cell r="E1454" t="str">
            <v>L101f03</v>
          </cell>
          <cell r="F1454" t="str">
            <v>L101f03</v>
          </cell>
          <cell r="G1454">
            <v>7</v>
          </cell>
        </row>
        <row r="1455">
          <cell r="A1455" t="str">
            <v>K|Temporary grasses and grazings</v>
          </cell>
          <cell r="B1455" t="str">
            <v>Q1002z001</v>
          </cell>
          <cell r="C1455" t="str">
            <v>K</v>
          </cell>
          <cell r="D1455" t="str">
            <v>name</v>
          </cell>
          <cell r="E1455" t="str">
            <v>Temporary grasses and grazings</v>
          </cell>
          <cell r="F1455" t="str">
            <v>L101f03</v>
          </cell>
          <cell r="G1455">
            <v>7</v>
          </cell>
        </row>
        <row r="1456">
          <cell r="A1456" t="str">
            <v>K|Futterbau/Ackerfutter, Delta</v>
          </cell>
          <cell r="B1456" t="str">
            <v>Q1002z001</v>
          </cell>
          <cell r="C1456" t="str">
            <v>K</v>
          </cell>
          <cell r="D1456" t="str">
            <v>name</v>
          </cell>
          <cell r="E1456" t="str">
            <v>Futterbau/Ackerfutter, Delta</v>
          </cell>
          <cell r="F1456" t="str">
            <v>L101fyy</v>
          </cell>
          <cell r="G1456">
            <v>7</v>
          </cell>
        </row>
        <row r="1457">
          <cell r="A1457" t="str">
            <v>K|L101fzz</v>
          </cell>
          <cell r="B1457" t="str">
            <v>Q1002z001</v>
          </cell>
          <cell r="C1457" t="str">
            <v>K</v>
          </cell>
          <cell r="D1457" t="str">
            <v>code</v>
          </cell>
          <cell r="E1457" t="str">
            <v>L101fzz</v>
          </cell>
          <cell r="F1457" t="str">
            <v>L101fzz</v>
          </cell>
          <cell r="G1457">
            <v>7</v>
          </cell>
        </row>
        <row r="1458">
          <cell r="A1458" t="str">
            <v>K|Other plants harvested green</v>
          </cell>
          <cell r="B1458" t="str">
            <v>Q1002z001</v>
          </cell>
          <cell r="C1458" t="str">
            <v>K</v>
          </cell>
          <cell r="D1458" t="str">
            <v>E</v>
          </cell>
          <cell r="E1458" t="str">
            <v>Other plants harvested green</v>
          </cell>
          <cell r="F1458" t="str">
            <v>L101fzz</v>
          </cell>
          <cell r="G1458">
            <v>7</v>
          </cell>
        </row>
        <row r="1459">
          <cell r="A1459" t="str">
            <v>K|Plants harvested green, other</v>
          </cell>
          <cell r="B1459" t="str">
            <v>Q1002z001</v>
          </cell>
          <cell r="C1459" t="str">
            <v>K</v>
          </cell>
          <cell r="D1459" t="str">
            <v>name</v>
          </cell>
          <cell r="E1459" t="str">
            <v>Plants harvested green, other</v>
          </cell>
          <cell r="F1459" t="str">
            <v>L101fzz</v>
          </cell>
          <cell r="G1459">
            <v>7</v>
          </cell>
        </row>
        <row r="1460">
          <cell r="A1460" t="str">
            <v>K|Sonstiger Futterbau</v>
          </cell>
          <cell r="B1460" t="str">
            <v>Q1002z001</v>
          </cell>
          <cell r="C1460" t="str">
            <v>K</v>
          </cell>
          <cell r="D1460" t="str">
            <v>D</v>
          </cell>
          <cell r="E1460" t="str">
            <v>Sonstiger Futterbau</v>
          </cell>
          <cell r="F1460" t="str">
            <v>L101fzz</v>
          </cell>
          <cell r="G1460">
            <v>7</v>
          </cell>
        </row>
        <row r="1461">
          <cell r="A1461" t="str">
            <v>K|Sonstiger Futterbau, andere</v>
          </cell>
          <cell r="B1461" t="str">
            <v>Q1002z001</v>
          </cell>
          <cell r="C1461" t="str">
            <v>K</v>
          </cell>
          <cell r="D1461" t="str">
            <v>D</v>
          </cell>
          <cell r="E1461" t="str">
            <v>Sonstiger Futterbau, andere</v>
          </cell>
          <cell r="F1461" t="str">
            <v>L101fzz</v>
          </cell>
          <cell r="G1461">
            <v>7</v>
          </cell>
        </row>
        <row r="1462">
          <cell r="A1462" t="str">
            <v>K|Blumen u. Zierpflanzen</v>
          </cell>
          <cell r="B1462" t="str">
            <v>Q1002z001</v>
          </cell>
          <cell r="C1462" t="str">
            <v>K</v>
          </cell>
          <cell r="D1462" t="str">
            <v>D</v>
          </cell>
          <cell r="E1462" t="str">
            <v>Blumen u. Zierpflanzen</v>
          </cell>
          <cell r="F1462" t="str">
            <v>L101g</v>
          </cell>
          <cell r="G1462">
            <v>5</v>
          </cell>
        </row>
        <row r="1463">
          <cell r="A1463" t="str">
            <v>K|Flowers and ornamental plants</v>
          </cell>
          <cell r="B1463" t="str">
            <v>Q1002z001</v>
          </cell>
          <cell r="C1463" t="str">
            <v>K</v>
          </cell>
          <cell r="D1463" t="str">
            <v>name</v>
          </cell>
          <cell r="E1463" t="str">
            <v>Flowers and ornamental plants</v>
          </cell>
          <cell r="F1463" t="str">
            <v>L101g</v>
          </cell>
          <cell r="G1463">
            <v>5</v>
          </cell>
        </row>
        <row r="1464">
          <cell r="A1464" t="str">
            <v>K|L101g</v>
          </cell>
          <cell r="B1464" t="str">
            <v>Q1002z001</v>
          </cell>
          <cell r="C1464" t="str">
            <v>K</v>
          </cell>
          <cell r="D1464" t="str">
            <v>code</v>
          </cell>
          <cell r="E1464" t="str">
            <v>L101g</v>
          </cell>
          <cell r="F1464" t="str">
            <v>L101g</v>
          </cell>
          <cell r="G1464">
            <v>5</v>
          </cell>
        </row>
        <row r="1465">
          <cell r="A1465" t="str">
            <v>K|Blumen und Zierpflanzen, ohne Details</v>
          </cell>
          <cell r="B1465" t="str">
            <v>Q1003z001</v>
          </cell>
          <cell r="C1465" t="str">
            <v>K</v>
          </cell>
          <cell r="D1465" t="str">
            <v>D</v>
          </cell>
          <cell r="E1465" t="str">
            <v>Blumen und Zierpflanzen, ohne Details</v>
          </cell>
          <cell r="F1465" t="str">
            <v>L101g00</v>
          </cell>
          <cell r="G1465">
            <v>7</v>
          </cell>
        </row>
        <row r="1466">
          <cell r="A1466" t="str">
            <v>K|Flowers and ornamental plants, no details</v>
          </cell>
          <cell r="B1466" t="str">
            <v>Q1003</v>
          </cell>
          <cell r="C1466" t="str">
            <v>K</v>
          </cell>
          <cell r="D1466" t="str">
            <v>name</v>
          </cell>
          <cell r="E1466" t="str">
            <v>Flowers and ornamental plants, no details</v>
          </cell>
          <cell r="F1466" t="str">
            <v>L101g00</v>
          </cell>
          <cell r="G1466">
            <v>7</v>
          </cell>
        </row>
        <row r="1467">
          <cell r="A1467" t="str">
            <v>K|L101g00</v>
          </cell>
          <cell r="B1467" t="str">
            <v>Q1003z001</v>
          </cell>
          <cell r="C1467" t="str">
            <v>K</v>
          </cell>
          <cell r="D1467" t="str">
            <v>code</v>
          </cell>
          <cell r="E1467" t="str">
            <v>L101g00</v>
          </cell>
          <cell r="F1467" t="str">
            <v>L101g00</v>
          </cell>
          <cell r="G1467">
            <v>7</v>
          </cell>
        </row>
        <row r="1468">
          <cell r="A1468" t="str">
            <v>K|Cartucho</v>
          </cell>
          <cell r="B1468" t="str">
            <v>Q1002z001</v>
          </cell>
          <cell r="C1468" t="str">
            <v>K</v>
          </cell>
          <cell r="D1468" t="str">
            <v>name</v>
          </cell>
          <cell r="E1468" t="str">
            <v>Cartucho</v>
          </cell>
          <cell r="F1468" t="str">
            <v>L101g01</v>
          </cell>
          <cell r="G1468">
            <v>7</v>
          </cell>
        </row>
        <row r="1469">
          <cell r="A1469" t="str">
            <v>K|L101g01</v>
          </cell>
          <cell r="B1469" t="str">
            <v>Q1002z001</v>
          </cell>
          <cell r="C1469" t="str">
            <v>K</v>
          </cell>
          <cell r="D1469" t="str">
            <v>code</v>
          </cell>
          <cell r="E1469" t="str">
            <v>L101g01</v>
          </cell>
          <cell r="F1469" t="str">
            <v>L101g01</v>
          </cell>
          <cell r="G1469">
            <v>7</v>
          </cell>
        </row>
        <row r="1470">
          <cell r="A1470" t="str">
            <v>K|L101g02</v>
          </cell>
          <cell r="B1470" t="str">
            <v>Q1002z001</v>
          </cell>
          <cell r="C1470" t="str">
            <v>K</v>
          </cell>
          <cell r="D1470" t="str">
            <v>code</v>
          </cell>
          <cell r="E1470" t="str">
            <v>L101g02</v>
          </cell>
          <cell r="F1470" t="str">
            <v>L101g02</v>
          </cell>
          <cell r="G1470">
            <v>7</v>
          </cell>
        </row>
        <row r="1471">
          <cell r="A1471" t="str">
            <v>K|Studentenblumen</v>
          </cell>
          <cell r="B1471" t="str">
            <v>Q1002z001</v>
          </cell>
          <cell r="C1471" t="str">
            <v>K</v>
          </cell>
          <cell r="D1471" t="str">
            <v>D</v>
          </cell>
          <cell r="E1471" t="str">
            <v>Studentenblumen</v>
          </cell>
          <cell r="F1471" t="str">
            <v>L101g02</v>
          </cell>
          <cell r="G1471">
            <v>7</v>
          </cell>
        </row>
        <row r="1472">
          <cell r="A1472" t="str">
            <v>K|Tagetes</v>
          </cell>
          <cell r="B1472" t="str">
            <v>Q1002z001</v>
          </cell>
          <cell r="C1472" t="str">
            <v>K</v>
          </cell>
          <cell r="D1472" t="str">
            <v>name</v>
          </cell>
          <cell r="E1472" t="str">
            <v>Tagetes</v>
          </cell>
          <cell r="F1472" t="str">
            <v>L101g02</v>
          </cell>
          <cell r="G1472">
            <v>7</v>
          </cell>
        </row>
        <row r="1473">
          <cell r="A1473" t="str">
            <v>K|Blumen und Zierpflanzen, andere</v>
          </cell>
          <cell r="B1473" t="str">
            <v>Q1002z001</v>
          </cell>
          <cell r="C1473" t="str">
            <v>K</v>
          </cell>
          <cell r="D1473" t="str">
            <v>D</v>
          </cell>
          <cell r="E1473" t="str">
            <v>Blumen und Zierpflanzen, andere</v>
          </cell>
          <cell r="F1473" t="str">
            <v>L101gzz</v>
          </cell>
          <cell r="G1473">
            <v>7</v>
          </cell>
        </row>
        <row r="1474">
          <cell r="A1474" t="str">
            <v>K|Flowers and ornamental plants, other</v>
          </cell>
          <cell r="B1474" t="str">
            <v>Q1002z001</v>
          </cell>
          <cell r="C1474" t="str">
            <v>K</v>
          </cell>
          <cell r="D1474" t="str">
            <v>name</v>
          </cell>
          <cell r="E1474" t="str">
            <v>Flowers and ornamental plants, other</v>
          </cell>
          <cell r="F1474" t="str">
            <v>L101gzz</v>
          </cell>
          <cell r="G1474">
            <v>7</v>
          </cell>
        </row>
        <row r="1475">
          <cell r="A1475" t="str">
            <v>K|L101gzz</v>
          </cell>
          <cell r="B1475" t="str">
            <v>Q1002z001</v>
          </cell>
          <cell r="C1475" t="str">
            <v>K</v>
          </cell>
          <cell r="D1475" t="str">
            <v>code</v>
          </cell>
          <cell r="E1475" t="str">
            <v>L101gzz</v>
          </cell>
          <cell r="F1475" t="str">
            <v>L101gzz</v>
          </cell>
          <cell r="G1475">
            <v>7</v>
          </cell>
        </row>
        <row r="1476">
          <cell r="A1476" t="str">
            <v>K|Other flowers and ornamental plants</v>
          </cell>
          <cell r="B1476" t="str">
            <v>Q1002z001</v>
          </cell>
          <cell r="C1476" t="str">
            <v>K</v>
          </cell>
          <cell r="D1476" t="str">
            <v>E</v>
          </cell>
          <cell r="E1476" t="str">
            <v>Other flowers and ornamental plants</v>
          </cell>
          <cell r="F1476" t="str">
            <v>L101gzz</v>
          </cell>
          <cell r="G1476">
            <v>7</v>
          </cell>
        </row>
        <row r="1477">
          <cell r="A1477" t="str">
            <v>K|Sonstige Blumen und Zierpflanzen</v>
          </cell>
          <cell r="B1477" t="str">
            <v>Q1002z001</v>
          </cell>
          <cell r="C1477" t="str">
            <v>K</v>
          </cell>
          <cell r="D1477" t="str">
            <v>D</v>
          </cell>
          <cell r="E1477" t="str">
            <v>Sonstige Blumen und Zierpflanzen</v>
          </cell>
          <cell r="F1477" t="str">
            <v>L101gzz</v>
          </cell>
          <cell r="G1477">
            <v>7</v>
          </cell>
        </row>
        <row r="1478">
          <cell r="A1478" t="str">
            <v>K|L101h</v>
          </cell>
          <cell r="B1478" t="str">
            <v>Q1002z001</v>
          </cell>
          <cell r="C1478" t="str">
            <v>K</v>
          </cell>
          <cell r="D1478" t="str">
            <v>code</v>
          </cell>
          <cell r="E1478" t="str">
            <v>L101h</v>
          </cell>
          <cell r="F1478" t="str">
            <v>L101h</v>
          </cell>
          <cell r="G1478">
            <v>5</v>
          </cell>
        </row>
        <row r="1479">
          <cell r="A1479" t="str">
            <v>K|Saatgut</v>
          </cell>
          <cell r="B1479" t="str">
            <v>Q1002z001</v>
          </cell>
          <cell r="C1479" t="str">
            <v>K</v>
          </cell>
          <cell r="D1479" t="str">
            <v>D</v>
          </cell>
          <cell r="E1479" t="str">
            <v>Saatgut</v>
          </cell>
          <cell r="F1479" t="str">
            <v>L101h</v>
          </cell>
          <cell r="G1479">
            <v>5</v>
          </cell>
        </row>
        <row r="1480">
          <cell r="A1480" t="str">
            <v>K|Seeds and seedlings</v>
          </cell>
          <cell r="B1480" t="str">
            <v>Q1002z001</v>
          </cell>
          <cell r="C1480" t="str">
            <v>K</v>
          </cell>
          <cell r="D1480" t="str">
            <v>name</v>
          </cell>
          <cell r="E1480" t="str">
            <v>Seeds and seedlings</v>
          </cell>
          <cell r="F1480" t="str">
            <v>L101h</v>
          </cell>
          <cell r="G1480">
            <v>5</v>
          </cell>
        </row>
        <row r="1481">
          <cell r="A1481" t="str">
            <v>K|L101h00</v>
          </cell>
          <cell r="B1481" t="str">
            <v>Q1003z001</v>
          </cell>
          <cell r="C1481" t="str">
            <v>K</v>
          </cell>
          <cell r="D1481" t="str">
            <v>code</v>
          </cell>
          <cell r="E1481" t="str">
            <v>L101h00</v>
          </cell>
          <cell r="F1481" t="str">
            <v>L101h00</v>
          </cell>
          <cell r="G1481">
            <v>7</v>
          </cell>
        </row>
        <row r="1482">
          <cell r="A1482" t="str">
            <v>K|Saatgut und Setzlinge, ohne Details</v>
          </cell>
          <cell r="B1482" t="str">
            <v>Q1003z001</v>
          </cell>
          <cell r="C1482" t="str">
            <v>K</v>
          </cell>
          <cell r="D1482" t="str">
            <v>D</v>
          </cell>
          <cell r="E1482" t="str">
            <v>Saatgut und Setzlinge, ohne Details</v>
          </cell>
          <cell r="F1482" t="str">
            <v>L101h00</v>
          </cell>
          <cell r="G1482">
            <v>7</v>
          </cell>
        </row>
        <row r="1483">
          <cell r="A1483" t="str">
            <v>K|Seeds and seedlings, no details</v>
          </cell>
          <cell r="B1483" t="str">
            <v>Q1003</v>
          </cell>
          <cell r="C1483" t="str">
            <v>K</v>
          </cell>
          <cell r="D1483" t="str">
            <v>name</v>
          </cell>
          <cell r="E1483" t="str">
            <v>Seeds and seedlings, no details</v>
          </cell>
          <cell r="F1483" t="str">
            <v>L101h00</v>
          </cell>
          <cell r="G1483">
            <v>7</v>
          </cell>
        </row>
        <row r="1484">
          <cell r="A1484" t="str">
            <v>K|L101h01</v>
          </cell>
          <cell r="B1484" t="str">
            <v>Q1002z001</v>
          </cell>
          <cell r="C1484" t="str">
            <v>K</v>
          </cell>
          <cell r="D1484" t="str">
            <v>code</v>
          </cell>
          <cell r="E1484" t="str">
            <v>L101h01</v>
          </cell>
          <cell r="F1484" t="str">
            <v>L101h01</v>
          </cell>
          <cell r="G1484">
            <v>7</v>
          </cell>
        </row>
        <row r="1485">
          <cell r="A1485" t="str">
            <v>K|Samen</v>
          </cell>
          <cell r="B1485" t="str">
            <v>Q1002z001</v>
          </cell>
          <cell r="C1485" t="str">
            <v>K</v>
          </cell>
          <cell r="D1485" t="str">
            <v>D</v>
          </cell>
          <cell r="E1485" t="str">
            <v>Samen</v>
          </cell>
          <cell r="F1485" t="str">
            <v>L101h01</v>
          </cell>
          <cell r="G1485">
            <v>7</v>
          </cell>
        </row>
        <row r="1486">
          <cell r="A1486" t="str">
            <v>K|Seedlings</v>
          </cell>
          <cell r="B1486" t="str">
            <v>Q1002z001</v>
          </cell>
          <cell r="C1486" t="str">
            <v>K</v>
          </cell>
          <cell r="D1486" t="str">
            <v>name</v>
          </cell>
          <cell r="E1486" t="str">
            <v>Seedlings</v>
          </cell>
          <cell r="F1486" t="str">
            <v>L101h01</v>
          </cell>
          <cell r="G1486">
            <v>7</v>
          </cell>
        </row>
        <row r="1487">
          <cell r="A1487" t="str">
            <v>K|L101h02</v>
          </cell>
          <cell r="B1487" t="str">
            <v>Q1002z001</v>
          </cell>
          <cell r="C1487" t="str">
            <v>K</v>
          </cell>
          <cell r="D1487" t="str">
            <v>code</v>
          </cell>
          <cell r="E1487" t="str">
            <v>L101h02</v>
          </cell>
          <cell r="F1487" t="str">
            <v>L101h02</v>
          </cell>
          <cell r="G1487">
            <v>7</v>
          </cell>
        </row>
        <row r="1488">
          <cell r="A1488" t="str">
            <v>K|Seeds</v>
          </cell>
          <cell r="B1488" t="str">
            <v>Q1002z001</v>
          </cell>
          <cell r="C1488" t="str">
            <v>K</v>
          </cell>
          <cell r="D1488" t="str">
            <v>name</v>
          </cell>
          <cell r="E1488" t="str">
            <v>Seeds</v>
          </cell>
          <cell r="F1488" t="str">
            <v>L101h02</v>
          </cell>
          <cell r="G1488">
            <v>7</v>
          </cell>
        </row>
        <row r="1489">
          <cell r="A1489" t="str">
            <v>K|Setzlinge</v>
          </cell>
          <cell r="B1489" t="str">
            <v>Q1002z001</v>
          </cell>
          <cell r="C1489" t="str">
            <v>K</v>
          </cell>
          <cell r="D1489" t="str">
            <v>D</v>
          </cell>
          <cell r="E1489" t="str">
            <v>Setzlinge</v>
          </cell>
          <cell r="F1489" t="str">
            <v>L101h02</v>
          </cell>
          <cell r="G1489">
            <v>7</v>
          </cell>
        </row>
        <row r="1490">
          <cell r="A1490" t="str">
            <v>K|_ Saatgut</v>
          </cell>
          <cell r="B1490" t="str">
            <v>Q1002z002</v>
          </cell>
          <cell r="C1490" t="str">
            <v>K</v>
          </cell>
          <cell r="D1490" t="str">
            <v>D</v>
          </cell>
          <cell r="E1490" t="str">
            <v>_ Saatgut</v>
          </cell>
          <cell r="F1490" t="str">
            <v>L101hzz</v>
          </cell>
          <cell r="G1490">
            <v>7</v>
          </cell>
        </row>
        <row r="1491">
          <cell r="A1491" t="str">
            <v>K|L101hzz</v>
          </cell>
          <cell r="B1491" t="str">
            <v>Q1002z002</v>
          </cell>
          <cell r="C1491" t="str">
            <v>K</v>
          </cell>
          <cell r="D1491" t="str">
            <v>code</v>
          </cell>
          <cell r="E1491" t="str">
            <v>L101hzz</v>
          </cell>
          <cell r="F1491" t="str">
            <v>L101hzz</v>
          </cell>
          <cell r="G1491">
            <v>7</v>
          </cell>
        </row>
        <row r="1492">
          <cell r="A1492" t="str">
            <v>K|Other seeds and seedlings</v>
          </cell>
          <cell r="B1492" t="str">
            <v>Q1002z002</v>
          </cell>
          <cell r="C1492" t="str">
            <v>K</v>
          </cell>
          <cell r="D1492" t="str">
            <v>E</v>
          </cell>
          <cell r="E1492" t="str">
            <v>Other seeds and seedlings</v>
          </cell>
          <cell r="F1492" t="str">
            <v>L101hzz</v>
          </cell>
          <cell r="G1492">
            <v>7</v>
          </cell>
        </row>
        <row r="1493">
          <cell r="A1493" t="str">
            <v>K|Seeds and seedlings, other</v>
          </cell>
          <cell r="B1493" t="str">
            <v>Q1002z002</v>
          </cell>
          <cell r="C1493" t="str">
            <v>K</v>
          </cell>
          <cell r="D1493" t="str">
            <v>name</v>
          </cell>
          <cell r="E1493" t="str">
            <v>Seeds and seedlings, other</v>
          </cell>
          <cell r="F1493" t="str">
            <v>L101hzz</v>
          </cell>
          <cell r="G1493">
            <v>7</v>
          </cell>
        </row>
        <row r="1494">
          <cell r="A1494" t="str">
            <v>K|andere Ackerkulturen</v>
          </cell>
          <cell r="B1494" t="str">
            <v>Q1002z001</v>
          </cell>
          <cell r="C1494" t="str">
            <v>K</v>
          </cell>
          <cell r="D1494" t="str">
            <v>D</v>
          </cell>
          <cell r="E1494" t="str">
            <v>andere Ackerkulturen</v>
          </cell>
          <cell r="F1494" t="str">
            <v>L101o</v>
          </cell>
          <cell r="G1494">
            <v>5</v>
          </cell>
        </row>
        <row r="1495">
          <cell r="A1495" t="str">
            <v>K|L101o</v>
          </cell>
          <cell r="B1495" t="str">
            <v>Q1002z001</v>
          </cell>
          <cell r="C1495" t="str">
            <v>K</v>
          </cell>
          <cell r="D1495" t="str">
            <v>code</v>
          </cell>
          <cell r="E1495" t="str">
            <v>L101o</v>
          </cell>
          <cell r="F1495" t="str">
            <v>L101o</v>
          </cell>
          <cell r="G1495">
            <v>5</v>
          </cell>
        </row>
        <row r="1496">
          <cell r="A1496" t="str">
            <v>K|Other arable crops</v>
          </cell>
          <cell r="B1496" t="str">
            <v>Q1002z001</v>
          </cell>
          <cell r="C1496" t="str">
            <v>K</v>
          </cell>
          <cell r="D1496" t="str">
            <v>name</v>
          </cell>
          <cell r="E1496" t="str">
            <v>Other arable crops</v>
          </cell>
          <cell r="F1496" t="str">
            <v>L101o</v>
          </cell>
          <cell r="G1496">
            <v>5</v>
          </cell>
        </row>
        <row r="1497">
          <cell r="A1497" t="str">
            <v>K|Andere Ackerkulturen, ohne Details</v>
          </cell>
          <cell r="B1497" t="str">
            <v>Q1002z001</v>
          </cell>
          <cell r="C1497" t="str">
            <v>K</v>
          </cell>
          <cell r="D1497" t="str">
            <v>D</v>
          </cell>
          <cell r="E1497" t="str">
            <v>Andere Ackerkulturen, ohne Details</v>
          </cell>
          <cell r="F1497" t="str">
            <v>L101o00</v>
          </cell>
          <cell r="G1497">
            <v>7</v>
          </cell>
        </row>
        <row r="1498">
          <cell r="A1498" t="str">
            <v>K|L101o00</v>
          </cell>
          <cell r="B1498" t="str">
            <v>Q1002z001</v>
          </cell>
          <cell r="C1498" t="str">
            <v>K</v>
          </cell>
          <cell r="D1498" t="str">
            <v>code</v>
          </cell>
          <cell r="E1498" t="str">
            <v>L101o00</v>
          </cell>
          <cell r="F1498" t="str">
            <v>L101o00</v>
          </cell>
          <cell r="G1498">
            <v>7</v>
          </cell>
        </row>
        <row r="1499">
          <cell r="A1499" t="str">
            <v>K|Other arable crops, no details</v>
          </cell>
          <cell r="B1499" t="str">
            <v>Q1002z001</v>
          </cell>
          <cell r="C1499" t="str">
            <v>K</v>
          </cell>
          <cell r="D1499" t="str">
            <v>name</v>
          </cell>
          <cell r="E1499" t="str">
            <v>Other arable crops, no details</v>
          </cell>
          <cell r="F1499" t="str">
            <v>L101o00</v>
          </cell>
          <cell r="G1499">
            <v>7</v>
          </cell>
        </row>
        <row r="1500">
          <cell r="A1500" t="str">
            <v>K|sonstige Ackerflächen</v>
          </cell>
          <cell r="B1500" t="str">
            <v>Q1002z001</v>
          </cell>
          <cell r="C1500" t="str">
            <v>K</v>
          </cell>
          <cell r="D1500" t="str">
            <v>D</v>
          </cell>
          <cell r="E1500" t="str">
            <v>sonstige Ackerflächen</v>
          </cell>
          <cell r="F1500" t="str">
            <v>L101o00</v>
          </cell>
          <cell r="G1500">
            <v>7</v>
          </cell>
        </row>
        <row r="1501">
          <cell r="A1501" t="str">
            <v>K|L101o01</v>
          </cell>
          <cell r="B1501" t="str">
            <v>Q1002z001</v>
          </cell>
          <cell r="C1501" t="str">
            <v>K</v>
          </cell>
          <cell r="D1501" t="str">
            <v>code</v>
          </cell>
          <cell r="E1501" t="str">
            <v>L101o01</v>
          </cell>
          <cell r="F1501" t="str">
            <v>L101o01</v>
          </cell>
          <cell r="G1501">
            <v>7</v>
          </cell>
        </row>
        <row r="1502">
          <cell r="A1502" t="str">
            <v>K|Mischanbau</v>
          </cell>
          <cell r="B1502" t="str">
            <v>Q1002z001</v>
          </cell>
          <cell r="C1502" t="str">
            <v>K</v>
          </cell>
          <cell r="D1502" t="str">
            <v>D</v>
          </cell>
          <cell r="E1502" t="str">
            <v>Mischanbau</v>
          </cell>
          <cell r="F1502" t="str">
            <v>L101o01</v>
          </cell>
          <cell r="G1502">
            <v>7</v>
          </cell>
        </row>
        <row r="1503">
          <cell r="A1503" t="str">
            <v>K|Mixed cropping</v>
          </cell>
          <cell r="B1503" t="str">
            <v>Q1002z001</v>
          </cell>
          <cell r="C1503" t="str">
            <v>K</v>
          </cell>
          <cell r="D1503" t="str">
            <v>name</v>
          </cell>
          <cell r="E1503" t="str">
            <v>Mixed cropping</v>
          </cell>
          <cell r="F1503" t="str">
            <v>L101o01</v>
          </cell>
          <cell r="G1503">
            <v>7</v>
          </cell>
        </row>
        <row r="1504">
          <cell r="A1504" t="str">
            <v>K|L101o02</v>
          </cell>
          <cell r="B1504" t="str">
            <v>Q1002z001</v>
          </cell>
          <cell r="C1504" t="str">
            <v>K</v>
          </cell>
          <cell r="D1504" t="str">
            <v>code</v>
          </cell>
          <cell r="E1504" t="str">
            <v>L101o02</v>
          </cell>
          <cell r="F1504" t="str">
            <v>L101o02</v>
          </cell>
          <cell r="G1504">
            <v>7</v>
          </cell>
        </row>
        <row r="1505">
          <cell r="A1505" t="str">
            <v>K|Luffa</v>
          </cell>
          <cell r="B1505" t="str">
            <v>Q1002z001</v>
          </cell>
          <cell r="C1505" t="str">
            <v>K</v>
          </cell>
          <cell r="D1505" t="str">
            <v>name</v>
          </cell>
          <cell r="E1505" t="str">
            <v>Luffa</v>
          </cell>
          <cell r="F1505" t="str">
            <v>L101o02</v>
          </cell>
          <cell r="G1505">
            <v>7</v>
          </cell>
        </row>
        <row r="1506">
          <cell r="A1506" t="str">
            <v>K|Luffa Schwammkürbis</v>
          </cell>
          <cell r="B1506" t="str">
            <v>Q1002z001</v>
          </cell>
          <cell r="C1506" t="str">
            <v>K</v>
          </cell>
          <cell r="D1506" t="str">
            <v>D</v>
          </cell>
          <cell r="E1506" t="str">
            <v>Luffa Schwammkürbis</v>
          </cell>
          <cell r="F1506" t="str">
            <v>L101o02</v>
          </cell>
          <cell r="G1506">
            <v>7</v>
          </cell>
        </row>
        <row r="1507">
          <cell r="A1507" t="str">
            <v>K|L101o03</v>
          </cell>
          <cell r="B1507" t="str">
            <v>Q1002z001</v>
          </cell>
          <cell r="C1507" t="str">
            <v>K</v>
          </cell>
          <cell r="D1507" t="str">
            <v>code</v>
          </cell>
          <cell r="E1507" t="str">
            <v>L101o03</v>
          </cell>
          <cell r="F1507" t="str">
            <v>L101o03</v>
          </cell>
          <cell r="G1507">
            <v>7</v>
          </cell>
        </row>
        <row r="1508">
          <cell r="A1508" t="str">
            <v>K|Panela</v>
          </cell>
          <cell r="B1508" t="str">
            <v>Q1002z001</v>
          </cell>
          <cell r="C1508" t="str">
            <v>K</v>
          </cell>
          <cell r="D1508" t="str">
            <v>name</v>
          </cell>
          <cell r="E1508" t="str">
            <v>Panela</v>
          </cell>
          <cell r="F1508" t="str">
            <v>L101o03</v>
          </cell>
          <cell r="G1508">
            <v>7</v>
          </cell>
        </row>
        <row r="1509">
          <cell r="A1509" t="str">
            <v>K|L101o04</v>
          </cell>
          <cell r="B1509" t="str">
            <v>Q1002z001</v>
          </cell>
          <cell r="C1509" t="str">
            <v>K</v>
          </cell>
          <cell r="D1509" t="str">
            <v>code</v>
          </cell>
          <cell r="E1509" t="str">
            <v>L101o04</v>
          </cell>
          <cell r="F1509" t="str">
            <v>L101o04</v>
          </cell>
          <cell r="G1509">
            <v>7</v>
          </cell>
        </row>
        <row r="1510">
          <cell r="A1510" t="str">
            <v>K|Selbstversorgung</v>
          </cell>
          <cell r="B1510" t="str">
            <v>Q1002z001</v>
          </cell>
          <cell r="C1510" t="str">
            <v>K</v>
          </cell>
          <cell r="D1510" t="str">
            <v>D</v>
          </cell>
          <cell r="E1510" t="str">
            <v>Selbstversorgung</v>
          </cell>
          <cell r="F1510" t="str">
            <v>L101o04</v>
          </cell>
          <cell r="G1510">
            <v>7</v>
          </cell>
        </row>
        <row r="1511">
          <cell r="A1511" t="str">
            <v>K|Self sufficiency crops</v>
          </cell>
          <cell r="B1511" t="str">
            <v>Q1002z001</v>
          </cell>
          <cell r="C1511" t="str">
            <v>K</v>
          </cell>
          <cell r="D1511" t="str">
            <v>name</v>
          </cell>
          <cell r="E1511" t="str">
            <v>Self sufficiency crops</v>
          </cell>
          <cell r="F1511" t="str">
            <v>L101o04</v>
          </cell>
          <cell r="G1511">
            <v>7</v>
          </cell>
        </row>
        <row r="1512">
          <cell r="A1512" t="str">
            <v>K|L101o05</v>
          </cell>
          <cell r="B1512" t="str">
            <v>Q1002z001</v>
          </cell>
          <cell r="C1512" t="str">
            <v>K</v>
          </cell>
          <cell r="D1512" t="str">
            <v>code</v>
          </cell>
          <cell r="E1512" t="str">
            <v>L101o05</v>
          </cell>
          <cell r="F1512" t="str">
            <v>L101o05</v>
          </cell>
          <cell r="G1512">
            <v>7</v>
          </cell>
        </row>
        <row r="1513">
          <cell r="A1513" t="str">
            <v>K|Stevia</v>
          </cell>
          <cell r="B1513" t="str">
            <v>Q1002z001</v>
          </cell>
          <cell r="C1513" t="str">
            <v>K</v>
          </cell>
          <cell r="D1513" t="str">
            <v>name</v>
          </cell>
          <cell r="E1513" t="str">
            <v>Stevia</v>
          </cell>
          <cell r="F1513" t="str">
            <v>L101o05</v>
          </cell>
          <cell r="G1513">
            <v>7</v>
          </cell>
        </row>
        <row r="1514">
          <cell r="A1514" t="str">
            <v>K|Stevien</v>
          </cell>
          <cell r="B1514" t="str">
            <v>Q1002z001</v>
          </cell>
          <cell r="C1514" t="str">
            <v>K</v>
          </cell>
          <cell r="D1514" t="str">
            <v>D</v>
          </cell>
          <cell r="E1514" t="str">
            <v>Stevien</v>
          </cell>
          <cell r="F1514" t="str">
            <v>L101o05</v>
          </cell>
          <cell r="G1514">
            <v>7</v>
          </cell>
        </row>
        <row r="1515">
          <cell r="A1515" t="str">
            <v>K|L101o06</v>
          </cell>
          <cell r="B1515" t="str">
            <v>Q1002z001</v>
          </cell>
          <cell r="C1515" t="str">
            <v>K</v>
          </cell>
          <cell r="D1515" t="str">
            <v>code</v>
          </cell>
          <cell r="E1515" t="str">
            <v>L101o06</v>
          </cell>
          <cell r="F1515" t="str">
            <v>L101o06</v>
          </cell>
          <cell r="G1515">
            <v>7</v>
          </cell>
        </row>
        <row r="1516">
          <cell r="A1516" t="str">
            <v>K|Yacon</v>
          </cell>
          <cell r="B1516" t="str">
            <v>Q1002z001</v>
          </cell>
          <cell r="C1516" t="str">
            <v>K</v>
          </cell>
          <cell r="D1516" t="str">
            <v>name</v>
          </cell>
          <cell r="E1516" t="str">
            <v>Yacon</v>
          </cell>
          <cell r="F1516" t="str">
            <v>L101o06</v>
          </cell>
          <cell r="G1516">
            <v>7</v>
          </cell>
        </row>
        <row r="1517">
          <cell r="A1517" t="str">
            <v>K|Andere Ackerkulturen, andere</v>
          </cell>
          <cell r="B1517" t="str">
            <v>Q1002z001</v>
          </cell>
          <cell r="C1517" t="str">
            <v>K</v>
          </cell>
          <cell r="D1517" t="str">
            <v>D</v>
          </cell>
          <cell r="E1517" t="str">
            <v>Andere Ackerkulturen, andere</v>
          </cell>
          <cell r="F1517" t="str">
            <v>L101ozz</v>
          </cell>
          <cell r="G1517">
            <v>7</v>
          </cell>
        </row>
        <row r="1518">
          <cell r="A1518" t="str">
            <v>K|L101ozz</v>
          </cell>
          <cell r="B1518" t="str">
            <v>Q1002z001</v>
          </cell>
          <cell r="C1518" t="str">
            <v>K</v>
          </cell>
          <cell r="D1518" t="str">
            <v>code</v>
          </cell>
          <cell r="E1518" t="str">
            <v>L101ozz</v>
          </cell>
          <cell r="F1518" t="str">
            <v>L101ozz</v>
          </cell>
          <cell r="G1518">
            <v>7</v>
          </cell>
        </row>
        <row r="1519">
          <cell r="A1519" t="str">
            <v>K|Other arable crops, other</v>
          </cell>
          <cell r="B1519" t="str">
            <v>Q1002z001</v>
          </cell>
          <cell r="C1519" t="str">
            <v>K</v>
          </cell>
          <cell r="D1519" t="str">
            <v>name</v>
          </cell>
          <cell r="E1519" t="str">
            <v>Other arable crops, other</v>
          </cell>
          <cell r="F1519" t="str">
            <v>L101ozz</v>
          </cell>
          <cell r="G1519">
            <v>7</v>
          </cell>
        </row>
        <row r="1520">
          <cell r="A1520" t="str">
            <v>K|Other other arable crops</v>
          </cell>
          <cell r="B1520" t="str">
            <v>Q1002z001</v>
          </cell>
          <cell r="C1520" t="str">
            <v>K</v>
          </cell>
          <cell r="D1520" t="str">
            <v>E</v>
          </cell>
          <cell r="E1520" t="str">
            <v>Other other arable crops</v>
          </cell>
          <cell r="F1520" t="str">
            <v>L101ozz</v>
          </cell>
          <cell r="G1520">
            <v>7</v>
          </cell>
        </row>
        <row r="1521">
          <cell r="A1521" t="str">
            <v>K|sonstige andere Ackerkulturen</v>
          </cell>
          <cell r="B1521" t="str">
            <v>Q1002z001</v>
          </cell>
          <cell r="C1521" t="str">
            <v>K</v>
          </cell>
          <cell r="D1521" t="str">
            <v>D</v>
          </cell>
          <cell r="E1521" t="str">
            <v>sonstige andere Ackerkulturen</v>
          </cell>
          <cell r="F1521" t="str">
            <v>L101ozz</v>
          </cell>
          <cell r="G1521">
            <v>7</v>
          </cell>
        </row>
        <row r="1522">
          <cell r="A1522" t="str">
            <v>K|Ackerland, Delta</v>
          </cell>
          <cell r="B1522" t="str">
            <v>Q1002z001</v>
          </cell>
          <cell r="C1522" t="str">
            <v>K</v>
          </cell>
          <cell r="D1522" t="str">
            <v>name</v>
          </cell>
          <cell r="E1522" t="str">
            <v>Ackerland, Delta</v>
          </cell>
          <cell r="F1522" t="str">
            <v>L101y</v>
          </cell>
          <cell r="G1522">
            <v>5</v>
          </cell>
        </row>
        <row r="1523">
          <cell r="A1523" t="str">
            <v>K|Ackerland, andere</v>
          </cell>
          <cell r="B1523" t="str">
            <v>Q1002z002</v>
          </cell>
          <cell r="C1523" t="str">
            <v>K</v>
          </cell>
          <cell r="D1523" t="str">
            <v>D</v>
          </cell>
          <cell r="E1523" t="str">
            <v>Ackerland, andere</v>
          </cell>
          <cell r="F1523" t="str">
            <v>L101z</v>
          </cell>
          <cell r="G1523">
            <v>5</v>
          </cell>
        </row>
        <row r="1524">
          <cell r="A1524" t="str">
            <v>K|Ackerland, anderes</v>
          </cell>
          <cell r="B1524" t="str">
            <v>Q1002z002</v>
          </cell>
          <cell r="C1524" t="str">
            <v>K</v>
          </cell>
          <cell r="D1524" t="str">
            <v>D</v>
          </cell>
          <cell r="E1524" t="str">
            <v>Ackerland, anderes</v>
          </cell>
          <cell r="F1524" t="str">
            <v>L101z</v>
          </cell>
          <cell r="G1524">
            <v>5</v>
          </cell>
        </row>
        <row r="1525">
          <cell r="A1525" t="str">
            <v>K|Arable crops, other</v>
          </cell>
          <cell r="B1525" t="str">
            <v>Q1002z002</v>
          </cell>
          <cell r="C1525" t="str">
            <v>K</v>
          </cell>
          <cell r="D1525" t="str">
            <v>name</v>
          </cell>
          <cell r="E1525" t="str">
            <v>Arable crops, other</v>
          </cell>
          <cell r="F1525" t="str">
            <v>L101z</v>
          </cell>
          <cell r="G1525">
            <v>5</v>
          </cell>
        </row>
        <row r="1526">
          <cell r="A1526" t="str">
            <v>K|L101z</v>
          </cell>
          <cell r="B1526" t="str">
            <v>Q1002z002</v>
          </cell>
          <cell r="C1526" t="str">
            <v>K</v>
          </cell>
          <cell r="D1526" t="str">
            <v>code</v>
          </cell>
          <cell r="E1526" t="str">
            <v>L101z</v>
          </cell>
          <cell r="F1526" t="str">
            <v>L101z</v>
          </cell>
          <cell r="G1526">
            <v>5</v>
          </cell>
        </row>
        <row r="1527">
          <cell r="A1527" t="str">
            <v>K|Dauerkulturen</v>
          </cell>
          <cell r="B1527" t="str">
            <v>Q1002z001</v>
          </cell>
          <cell r="C1527" t="str">
            <v>K</v>
          </cell>
          <cell r="D1527" t="str">
            <v>D</v>
          </cell>
          <cell r="E1527" t="str">
            <v>Dauerkulturen</v>
          </cell>
          <cell r="F1527" t="str">
            <v>L102</v>
          </cell>
          <cell r="G1527">
            <v>4</v>
          </cell>
        </row>
        <row r="1528">
          <cell r="A1528" t="str">
            <v>K|L102</v>
          </cell>
          <cell r="B1528" t="str">
            <v>Q1002z001</v>
          </cell>
          <cell r="C1528" t="str">
            <v>K</v>
          </cell>
          <cell r="D1528" t="str">
            <v>code</v>
          </cell>
          <cell r="E1528" t="str">
            <v>L102</v>
          </cell>
          <cell r="F1528" t="str">
            <v>L102</v>
          </cell>
          <cell r="G1528">
            <v>4</v>
          </cell>
        </row>
        <row r="1529">
          <cell r="A1529" t="str">
            <v>K|Permanent crops</v>
          </cell>
          <cell r="B1529" t="str">
            <v>Q1002z001</v>
          </cell>
          <cell r="C1529" t="str">
            <v>K</v>
          </cell>
          <cell r="D1529" t="str">
            <v>name</v>
          </cell>
          <cell r="E1529" t="str">
            <v>Permanent crops</v>
          </cell>
          <cell r="F1529" t="str">
            <v>L102</v>
          </cell>
          <cell r="G1529">
            <v>4</v>
          </cell>
        </row>
        <row r="1530">
          <cell r="A1530" t="str">
            <v>K|Dauerkulturen, ohne Details</v>
          </cell>
          <cell r="B1530" t="str">
            <v>Q1003z001</v>
          </cell>
          <cell r="C1530" t="str">
            <v>K</v>
          </cell>
          <cell r="D1530" t="str">
            <v>D</v>
          </cell>
          <cell r="E1530" t="str">
            <v>Dauerkulturen, ohne Details</v>
          </cell>
          <cell r="F1530" t="str">
            <v>L1020</v>
          </cell>
          <cell r="G1530">
            <v>5</v>
          </cell>
        </row>
        <row r="1531">
          <cell r="A1531" t="str">
            <v>K|L1020</v>
          </cell>
          <cell r="B1531" t="str">
            <v>Q1003z001</v>
          </cell>
          <cell r="C1531" t="str">
            <v>K</v>
          </cell>
          <cell r="D1531" t="str">
            <v>code</v>
          </cell>
          <cell r="E1531" t="str">
            <v>L1020</v>
          </cell>
          <cell r="F1531" t="str">
            <v>L1020</v>
          </cell>
          <cell r="G1531">
            <v>5</v>
          </cell>
        </row>
        <row r="1532">
          <cell r="A1532" t="str">
            <v>K|Permanent crops, no details</v>
          </cell>
          <cell r="B1532" t="str">
            <v>Q1003</v>
          </cell>
          <cell r="C1532" t="str">
            <v>K</v>
          </cell>
          <cell r="D1532" t="str">
            <v>name</v>
          </cell>
          <cell r="E1532" t="str">
            <v>Permanent crops, no details</v>
          </cell>
          <cell r="F1532" t="str">
            <v>L1020</v>
          </cell>
          <cell r="G1532">
            <v>5</v>
          </cell>
        </row>
        <row r="1533">
          <cell r="A1533" t="str">
            <v>K|Fruit, temperate</v>
          </cell>
          <cell r="B1533" t="str">
            <v>Q1002z001</v>
          </cell>
          <cell r="C1533" t="str">
            <v>K</v>
          </cell>
          <cell r="D1533" t="str">
            <v>name</v>
          </cell>
          <cell r="E1533" t="str">
            <v>Fruit, temperate</v>
          </cell>
          <cell r="F1533" t="str">
            <v>L1021</v>
          </cell>
          <cell r="G1533">
            <v>5</v>
          </cell>
        </row>
        <row r="1534">
          <cell r="A1534" t="str">
            <v>K|L1021</v>
          </cell>
          <cell r="B1534" t="str">
            <v>Q1002z001</v>
          </cell>
          <cell r="C1534" t="str">
            <v>K</v>
          </cell>
          <cell r="D1534" t="str">
            <v>code</v>
          </cell>
          <cell r="E1534" t="str">
            <v>L1021</v>
          </cell>
          <cell r="F1534" t="str">
            <v>L1021</v>
          </cell>
          <cell r="G1534">
            <v>5</v>
          </cell>
        </row>
        <row r="1535">
          <cell r="A1535" t="str">
            <v>K|Obst, gemässigte Breiten</v>
          </cell>
          <cell r="B1535" t="str">
            <v>Q1002z001</v>
          </cell>
          <cell r="C1535" t="str">
            <v>K</v>
          </cell>
          <cell r="D1535" t="str">
            <v>D</v>
          </cell>
          <cell r="E1535" t="str">
            <v>Obst, gemässigte Breiten</v>
          </cell>
          <cell r="F1535" t="str">
            <v>L1021</v>
          </cell>
          <cell r="G1535">
            <v>5</v>
          </cell>
        </row>
        <row r="1536">
          <cell r="A1536" t="str">
            <v>K|Temperate fruit</v>
          </cell>
          <cell r="B1536" t="str">
            <v>Q1002z001</v>
          </cell>
          <cell r="C1536" t="str">
            <v>K</v>
          </cell>
          <cell r="D1536" t="str">
            <v>E</v>
          </cell>
          <cell r="E1536" t="str">
            <v>Temperate fruit</v>
          </cell>
          <cell r="F1536" t="str">
            <v>L1021</v>
          </cell>
          <cell r="G1536">
            <v>5</v>
          </cell>
        </row>
        <row r="1537">
          <cell r="A1537" t="str">
            <v>K|Fruit, temperate, no details</v>
          </cell>
          <cell r="B1537" t="str">
            <v>Q1003</v>
          </cell>
          <cell r="C1537" t="str">
            <v>K</v>
          </cell>
          <cell r="D1537" t="str">
            <v>name</v>
          </cell>
          <cell r="E1537" t="str">
            <v>Fruit, temperate, no details</v>
          </cell>
          <cell r="F1537" t="str">
            <v>L102100</v>
          </cell>
          <cell r="G1537">
            <v>7</v>
          </cell>
        </row>
        <row r="1538">
          <cell r="A1538" t="str">
            <v>K|L102100</v>
          </cell>
          <cell r="B1538" t="str">
            <v>Q1003z001</v>
          </cell>
          <cell r="C1538" t="str">
            <v>K</v>
          </cell>
          <cell r="D1538" t="str">
            <v>code</v>
          </cell>
          <cell r="E1538" t="str">
            <v>L102100</v>
          </cell>
          <cell r="F1538" t="str">
            <v>L102100</v>
          </cell>
          <cell r="G1538">
            <v>7</v>
          </cell>
        </row>
        <row r="1539">
          <cell r="A1539" t="str">
            <v>K|Obst, gemässigte Breiten, ohne Details</v>
          </cell>
          <cell r="B1539" t="str">
            <v>Q1003z001</v>
          </cell>
          <cell r="C1539" t="str">
            <v>K</v>
          </cell>
          <cell r="D1539" t="str">
            <v>D</v>
          </cell>
          <cell r="E1539" t="str">
            <v>Obst, gemässigte Breiten, ohne Details</v>
          </cell>
          <cell r="F1539" t="str">
            <v>L102100</v>
          </cell>
          <cell r="G1539">
            <v>7</v>
          </cell>
        </row>
        <row r="1540">
          <cell r="A1540" t="str">
            <v>K|Temperate fruit, no details</v>
          </cell>
          <cell r="B1540" t="str">
            <v>Q1003z001</v>
          </cell>
          <cell r="C1540" t="str">
            <v>K</v>
          </cell>
          <cell r="D1540" t="str">
            <v>E</v>
          </cell>
          <cell r="E1540" t="str">
            <v>Temperate fruit, no details</v>
          </cell>
          <cell r="F1540" t="str">
            <v>L102100</v>
          </cell>
          <cell r="G1540">
            <v>7</v>
          </cell>
        </row>
        <row r="1541">
          <cell r="A1541" t="str">
            <v>K|Kernobst</v>
          </cell>
          <cell r="B1541" t="str">
            <v>Q1002z001</v>
          </cell>
          <cell r="C1541" t="str">
            <v>K</v>
          </cell>
          <cell r="D1541" t="str">
            <v>D</v>
          </cell>
          <cell r="E1541" t="str">
            <v>Kernobst</v>
          </cell>
          <cell r="F1541" t="str">
            <v>L102101</v>
          </cell>
          <cell r="G1541">
            <v>7</v>
          </cell>
        </row>
        <row r="1542">
          <cell r="A1542" t="str">
            <v>K|L102101</v>
          </cell>
          <cell r="B1542" t="str">
            <v>Q1002z001</v>
          </cell>
          <cell r="C1542" t="str">
            <v>K</v>
          </cell>
          <cell r="D1542" t="str">
            <v>code</v>
          </cell>
          <cell r="E1542" t="str">
            <v>L102101</v>
          </cell>
          <cell r="F1542" t="str">
            <v>L102101</v>
          </cell>
          <cell r="G1542">
            <v>7</v>
          </cell>
        </row>
        <row r="1543">
          <cell r="A1543" t="str">
            <v>K|Pome fruit</v>
          </cell>
          <cell r="B1543" t="str">
            <v>Q1002z001</v>
          </cell>
          <cell r="C1543" t="str">
            <v>K</v>
          </cell>
          <cell r="D1543" t="str">
            <v>name</v>
          </cell>
          <cell r="E1543" t="str">
            <v>Pome fruit</v>
          </cell>
          <cell r="F1543" t="str">
            <v>L102101</v>
          </cell>
          <cell r="G1543">
            <v>7</v>
          </cell>
        </row>
        <row r="1544">
          <cell r="A1544" t="str">
            <v>K|Kernobst, ohne Details</v>
          </cell>
          <cell r="B1544" t="str">
            <v>Q1003z001</v>
          </cell>
          <cell r="C1544" t="str">
            <v>K</v>
          </cell>
          <cell r="D1544" t="str">
            <v>D</v>
          </cell>
          <cell r="E1544" t="str">
            <v>Kernobst, ohne Details</v>
          </cell>
          <cell r="F1544" t="str">
            <v>L1021010</v>
          </cell>
          <cell r="G1544">
            <v>8</v>
          </cell>
        </row>
        <row r="1545">
          <cell r="A1545" t="str">
            <v>K|L1021010</v>
          </cell>
          <cell r="B1545" t="str">
            <v>Q1003z001</v>
          </cell>
          <cell r="C1545" t="str">
            <v>K</v>
          </cell>
          <cell r="D1545" t="str">
            <v>code</v>
          </cell>
          <cell r="E1545" t="str">
            <v>L1021010</v>
          </cell>
          <cell r="F1545" t="str">
            <v>L1021010</v>
          </cell>
          <cell r="G1545">
            <v>8</v>
          </cell>
        </row>
        <row r="1546">
          <cell r="A1546" t="str">
            <v>K|Pome fruit, no details</v>
          </cell>
          <cell r="B1546" t="str">
            <v>Q1003</v>
          </cell>
          <cell r="C1546" t="str">
            <v>K</v>
          </cell>
          <cell r="D1546" t="str">
            <v>name</v>
          </cell>
          <cell r="E1546" t="str">
            <v>Pome fruit, no details</v>
          </cell>
          <cell r="F1546" t="str">
            <v>L1021010</v>
          </cell>
          <cell r="G1546">
            <v>8</v>
          </cell>
        </row>
        <row r="1547">
          <cell r="A1547" t="str">
            <v>K|Äpfel</v>
          </cell>
          <cell r="B1547" t="str">
            <v>Q1002z001</v>
          </cell>
          <cell r="C1547" t="str">
            <v>K</v>
          </cell>
          <cell r="D1547" t="str">
            <v>D</v>
          </cell>
          <cell r="E1547" t="str">
            <v>Äpfel</v>
          </cell>
          <cell r="F1547" t="str">
            <v>L1021011</v>
          </cell>
          <cell r="G1547">
            <v>8</v>
          </cell>
        </row>
        <row r="1548">
          <cell r="A1548" t="str">
            <v>K|Apples</v>
          </cell>
          <cell r="B1548" t="str">
            <v>Q1002z001</v>
          </cell>
          <cell r="C1548" t="str">
            <v>K</v>
          </cell>
          <cell r="D1548" t="str">
            <v>name</v>
          </cell>
          <cell r="E1548" t="str">
            <v>Apples</v>
          </cell>
          <cell r="F1548" t="str">
            <v>L1021011</v>
          </cell>
          <cell r="G1548">
            <v>8</v>
          </cell>
        </row>
        <row r="1549">
          <cell r="A1549" t="str">
            <v>K|L1021011</v>
          </cell>
          <cell r="B1549" t="str">
            <v>Q1002z001</v>
          </cell>
          <cell r="C1549" t="str">
            <v>K</v>
          </cell>
          <cell r="D1549" t="str">
            <v>code</v>
          </cell>
          <cell r="E1549" t="str">
            <v>L1021011</v>
          </cell>
          <cell r="F1549" t="str">
            <v>L1021011</v>
          </cell>
          <cell r="G1549">
            <v>8</v>
          </cell>
        </row>
        <row r="1550">
          <cell r="A1550" t="str">
            <v>K|Birnen</v>
          </cell>
          <cell r="B1550" t="str">
            <v>Q1002z001</v>
          </cell>
          <cell r="C1550" t="str">
            <v>K</v>
          </cell>
          <cell r="D1550" t="str">
            <v>D</v>
          </cell>
          <cell r="E1550" t="str">
            <v>Birnen</v>
          </cell>
          <cell r="F1550" t="str">
            <v>L1021012</v>
          </cell>
          <cell r="G1550">
            <v>8</v>
          </cell>
        </row>
        <row r="1551">
          <cell r="A1551" t="str">
            <v>K|L1021012</v>
          </cell>
          <cell r="B1551" t="str">
            <v>Q1002z001</v>
          </cell>
          <cell r="C1551" t="str">
            <v>K</v>
          </cell>
          <cell r="D1551" t="str">
            <v>code</v>
          </cell>
          <cell r="E1551" t="str">
            <v>L1021012</v>
          </cell>
          <cell r="F1551" t="str">
            <v>L1021012</v>
          </cell>
          <cell r="G1551">
            <v>8</v>
          </cell>
        </row>
        <row r="1552">
          <cell r="A1552" t="str">
            <v>K|Pears</v>
          </cell>
          <cell r="B1552" t="str">
            <v>Q1002z001</v>
          </cell>
          <cell r="C1552" t="str">
            <v>K</v>
          </cell>
          <cell r="D1552" t="str">
            <v>name</v>
          </cell>
          <cell r="E1552" t="str">
            <v>Pears</v>
          </cell>
          <cell r="F1552" t="str">
            <v>L1021012</v>
          </cell>
          <cell r="G1552">
            <v>8</v>
          </cell>
        </row>
        <row r="1553">
          <cell r="A1553" t="str">
            <v>K|L1021013</v>
          </cell>
          <cell r="B1553" t="str">
            <v>Q1002z001</v>
          </cell>
          <cell r="C1553" t="str">
            <v>K</v>
          </cell>
          <cell r="D1553" t="str">
            <v>code</v>
          </cell>
          <cell r="E1553" t="str">
            <v>L1021013</v>
          </cell>
          <cell r="F1553" t="str">
            <v>L1021013</v>
          </cell>
          <cell r="G1553">
            <v>8</v>
          </cell>
        </row>
        <row r="1554">
          <cell r="A1554" t="str">
            <v>K|Quinces</v>
          </cell>
          <cell r="B1554" t="str">
            <v>Q1002z001</v>
          </cell>
          <cell r="C1554" t="str">
            <v>K</v>
          </cell>
          <cell r="D1554" t="str">
            <v>name</v>
          </cell>
          <cell r="E1554" t="str">
            <v>Quinces</v>
          </cell>
          <cell r="F1554" t="str">
            <v>L1021013</v>
          </cell>
          <cell r="G1554">
            <v>8</v>
          </cell>
        </row>
        <row r="1555">
          <cell r="A1555" t="str">
            <v>K|Quitten</v>
          </cell>
          <cell r="B1555" t="str">
            <v>Q1002z001</v>
          </cell>
          <cell r="C1555" t="str">
            <v>K</v>
          </cell>
          <cell r="D1555" t="str">
            <v>D</v>
          </cell>
          <cell r="E1555" t="str">
            <v>Quitten</v>
          </cell>
          <cell r="F1555" t="str">
            <v>L1021013</v>
          </cell>
          <cell r="G1555">
            <v>8</v>
          </cell>
        </row>
        <row r="1556">
          <cell r="A1556" t="str">
            <v>K|Kernobst, Delta</v>
          </cell>
          <cell r="B1556" t="str">
            <v>Q1002z001</v>
          </cell>
          <cell r="C1556" t="str">
            <v>K</v>
          </cell>
          <cell r="D1556" t="str">
            <v>name</v>
          </cell>
          <cell r="E1556" t="str">
            <v>Kernobst, Delta</v>
          </cell>
          <cell r="F1556" t="str">
            <v>L102101y</v>
          </cell>
          <cell r="G1556">
            <v>8</v>
          </cell>
        </row>
        <row r="1557">
          <cell r="A1557" t="str">
            <v>K|Δ Kernobst</v>
          </cell>
          <cell r="B1557" t="str">
            <v>Q1002z001</v>
          </cell>
          <cell r="C1557" t="str">
            <v>K</v>
          </cell>
          <cell r="D1557" t="str">
            <v>name</v>
          </cell>
          <cell r="E1557" t="str">
            <v>Δ Kernobst</v>
          </cell>
          <cell r="F1557" t="str">
            <v>L102101y</v>
          </cell>
          <cell r="G1557">
            <v>8</v>
          </cell>
        </row>
        <row r="1558">
          <cell r="A1558" t="str">
            <v>K|Kernobst, anderes</v>
          </cell>
          <cell r="B1558" t="str">
            <v>Q1002z001</v>
          </cell>
          <cell r="C1558" t="str">
            <v>K</v>
          </cell>
          <cell r="D1558" t="str">
            <v>D</v>
          </cell>
          <cell r="E1558" t="str">
            <v>Kernobst, anderes</v>
          </cell>
          <cell r="F1558" t="str">
            <v>L102101z</v>
          </cell>
          <cell r="G1558">
            <v>8</v>
          </cell>
        </row>
        <row r="1559">
          <cell r="A1559" t="str">
            <v>K|L102101z</v>
          </cell>
          <cell r="B1559" t="str">
            <v>Q1002z001</v>
          </cell>
          <cell r="C1559" t="str">
            <v>K</v>
          </cell>
          <cell r="D1559" t="str">
            <v>code</v>
          </cell>
          <cell r="E1559" t="str">
            <v>L102101z</v>
          </cell>
          <cell r="F1559" t="str">
            <v>L102101z</v>
          </cell>
          <cell r="G1559">
            <v>8</v>
          </cell>
        </row>
        <row r="1560">
          <cell r="A1560" t="str">
            <v>K|Other pome fruit</v>
          </cell>
          <cell r="B1560" t="str">
            <v>Q1002z001</v>
          </cell>
          <cell r="C1560" t="str">
            <v>K</v>
          </cell>
          <cell r="D1560" t="str">
            <v>E</v>
          </cell>
          <cell r="E1560" t="str">
            <v>Other pome fruit</v>
          </cell>
          <cell r="F1560" t="str">
            <v>L102101z</v>
          </cell>
          <cell r="G1560">
            <v>8</v>
          </cell>
        </row>
        <row r="1561">
          <cell r="A1561" t="str">
            <v>K|Pome fruit, other</v>
          </cell>
          <cell r="B1561" t="str">
            <v>Q1002z001</v>
          </cell>
          <cell r="C1561" t="str">
            <v>K</v>
          </cell>
          <cell r="D1561" t="str">
            <v>name</v>
          </cell>
          <cell r="E1561" t="str">
            <v>Pome fruit, other</v>
          </cell>
          <cell r="F1561" t="str">
            <v>L102101z</v>
          </cell>
          <cell r="G1561">
            <v>8</v>
          </cell>
        </row>
        <row r="1562">
          <cell r="A1562" t="str">
            <v>K|sonstiges Kernobst</v>
          </cell>
          <cell r="B1562" t="str">
            <v>Q1002z001</v>
          </cell>
          <cell r="C1562" t="str">
            <v>K</v>
          </cell>
          <cell r="D1562" t="str">
            <v>D</v>
          </cell>
          <cell r="E1562" t="str">
            <v>sonstiges Kernobst</v>
          </cell>
          <cell r="F1562" t="str">
            <v>L102101z</v>
          </cell>
          <cell r="G1562">
            <v>8</v>
          </cell>
        </row>
        <row r="1563">
          <cell r="A1563" t="str">
            <v>K|L102102</v>
          </cell>
          <cell r="B1563" t="str">
            <v>Q1002z001</v>
          </cell>
          <cell r="C1563" t="str">
            <v>K</v>
          </cell>
          <cell r="D1563" t="str">
            <v>code</v>
          </cell>
          <cell r="E1563" t="str">
            <v>L102102</v>
          </cell>
          <cell r="F1563" t="str">
            <v>L102102</v>
          </cell>
          <cell r="G1563">
            <v>7</v>
          </cell>
        </row>
        <row r="1564">
          <cell r="A1564" t="str">
            <v>K|Steinobst</v>
          </cell>
          <cell r="B1564" t="str">
            <v>Q1002z001</v>
          </cell>
          <cell r="C1564" t="str">
            <v>K</v>
          </cell>
          <cell r="D1564" t="str">
            <v>D</v>
          </cell>
          <cell r="E1564" t="str">
            <v>Steinobst</v>
          </cell>
          <cell r="F1564" t="str">
            <v>L102102</v>
          </cell>
          <cell r="G1564">
            <v>7</v>
          </cell>
        </row>
        <row r="1565">
          <cell r="A1565" t="str">
            <v>K|Stone fruit</v>
          </cell>
          <cell r="B1565" t="str">
            <v>Q1002z001</v>
          </cell>
          <cell r="C1565" t="str">
            <v>K</v>
          </cell>
          <cell r="D1565" t="str">
            <v>name</v>
          </cell>
          <cell r="E1565" t="str">
            <v>Stone fruit</v>
          </cell>
          <cell r="F1565" t="str">
            <v>L102102</v>
          </cell>
          <cell r="G1565">
            <v>7</v>
          </cell>
        </row>
        <row r="1566">
          <cell r="A1566" t="str">
            <v>K|Stone fruit, nes</v>
          </cell>
          <cell r="B1566" t="str">
            <v>Q1009</v>
          </cell>
          <cell r="C1566" t="str">
            <v>K</v>
          </cell>
          <cell r="D1566" t="str">
            <v>E</v>
          </cell>
          <cell r="E1566" t="str">
            <v>Stone fruit, nes</v>
          </cell>
          <cell r="F1566" t="str">
            <v>L102102</v>
          </cell>
          <cell r="G1566">
            <v>7</v>
          </cell>
        </row>
        <row r="1567">
          <cell r="A1567" t="str">
            <v>K|L1021020</v>
          </cell>
          <cell r="B1567" t="str">
            <v>Q1003z001</v>
          </cell>
          <cell r="C1567" t="str">
            <v>K</v>
          </cell>
          <cell r="D1567" t="str">
            <v>code</v>
          </cell>
          <cell r="E1567" t="str">
            <v>L1021020</v>
          </cell>
          <cell r="F1567" t="str">
            <v>L1021020</v>
          </cell>
          <cell r="G1567">
            <v>8</v>
          </cell>
        </row>
        <row r="1568">
          <cell r="A1568" t="str">
            <v>K|Steinobst, ohne Details</v>
          </cell>
          <cell r="B1568" t="str">
            <v>Q1003z001</v>
          </cell>
          <cell r="C1568" t="str">
            <v>K</v>
          </cell>
          <cell r="D1568" t="str">
            <v>D</v>
          </cell>
          <cell r="E1568" t="str">
            <v>Steinobst, ohne Details</v>
          </cell>
          <cell r="F1568" t="str">
            <v>L1021020</v>
          </cell>
          <cell r="G1568">
            <v>8</v>
          </cell>
        </row>
        <row r="1569">
          <cell r="A1569" t="str">
            <v>K|Stone fruit, no details</v>
          </cell>
          <cell r="B1569" t="str">
            <v>Q1003</v>
          </cell>
          <cell r="C1569" t="str">
            <v>K</v>
          </cell>
          <cell r="D1569" t="str">
            <v>name</v>
          </cell>
          <cell r="E1569" t="str">
            <v>Stone fruit, no details</v>
          </cell>
          <cell r="F1569" t="str">
            <v>L1021020</v>
          </cell>
          <cell r="G1569">
            <v>8</v>
          </cell>
        </row>
        <row r="1570">
          <cell r="A1570" t="str">
            <v>K|L1021021</v>
          </cell>
          <cell r="B1570" t="str">
            <v>Q1002z001</v>
          </cell>
          <cell r="C1570" t="str">
            <v>K</v>
          </cell>
          <cell r="D1570" t="str">
            <v>code</v>
          </cell>
          <cell r="E1570" t="str">
            <v>L1021021</v>
          </cell>
          <cell r="F1570" t="str">
            <v>L1021021</v>
          </cell>
          <cell r="G1570">
            <v>8</v>
          </cell>
        </row>
        <row r="1571">
          <cell r="A1571" t="str">
            <v>K|Peaches &amp; nectarines</v>
          </cell>
          <cell r="B1571" t="str">
            <v>Q1003z001</v>
          </cell>
          <cell r="C1571" t="str">
            <v>K</v>
          </cell>
          <cell r="D1571" t="str">
            <v>name</v>
          </cell>
          <cell r="E1571" t="str">
            <v>Peaches &amp; nectarines</v>
          </cell>
          <cell r="F1571" t="str">
            <v>L1021021</v>
          </cell>
          <cell r="G1571">
            <v>8</v>
          </cell>
        </row>
        <row r="1572">
          <cell r="A1572" t="str">
            <v>K|Peaches and nectarines</v>
          </cell>
          <cell r="B1572" t="str">
            <v>Q1003z001</v>
          </cell>
          <cell r="C1572" t="str">
            <v>K</v>
          </cell>
          <cell r="D1572" t="str">
            <v>name</v>
          </cell>
          <cell r="E1572" t="str">
            <v>Peaches and nectarines</v>
          </cell>
          <cell r="F1572" t="str">
            <v>L1021021</v>
          </cell>
          <cell r="G1572">
            <v>8</v>
          </cell>
        </row>
        <row r="1573">
          <cell r="A1573" t="str">
            <v>K|Peaches and nectarines, no details</v>
          </cell>
          <cell r="B1573" t="str">
            <v>Q1002z001</v>
          </cell>
          <cell r="C1573" t="str">
            <v>K</v>
          </cell>
          <cell r="D1573" t="str">
            <v>name</v>
          </cell>
          <cell r="E1573" t="str">
            <v>Peaches and nectarines, no details</v>
          </cell>
          <cell r="F1573" t="str">
            <v>L1021021</v>
          </cell>
          <cell r="G1573">
            <v>8</v>
          </cell>
        </row>
        <row r="1574">
          <cell r="A1574" t="str">
            <v>K|Peaches and nestarines</v>
          </cell>
          <cell r="B1574" t="str">
            <v>Q1009</v>
          </cell>
          <cell r="C1574" t="str">
            <v>K</v>
          </cell>
          <cell r="D1574" t="str">
            <v>E</v>
          </cell>
          <cell r="E1574" t="str">
            <v>Peaches and nestarines</v>
          </cell>
          <cell r="F1574" t="str">
            <v>L1021021</v>
          </cell>
          <cell r="G1574">
            <v>8</v>
          </cell>
        </row>
        <row r="1575">
          <cell r="A1575" t="str">
            <v>K|Pfirsiche &amp; Nektarinen</v>
          </cell>
          <cell r="B1575" t="str">
            <v>Q1002z001</v>
          </cell>
          <cell r="C1575" t="str">
            <v>K</v>
          </cell>
          <cell r="D1575" t="str">
            <v>name</v>
          </cell>
          <cell r="E1575" t="str">
            <v>Pfirsiche &amp; Nektarinen</v>
          </cell>
          <cell r="F1575" t="str">
            <v>L1021021</v>
          </cell>
          <cell r="G1575">
            <v>8</v>
          </cell>
        </row>
        <row r="1576">
          <cell r="A1576" t="str">
            <v>K|Pfirsiche oder Nektarinen</v>
          </cell>
          <cell r="B1576" t="str">
            <v>Q1002z001</v>
          </cell>
          <cell r="C1576" t="str">
            <v>K</v>
          </cell>
          <cell r="D1576" t="str">
            <v>D</v>
          </cell>
          <cell r="E1576" t="str">
            <v>Pfirsiche oder Nektarinen</v>
          </cell>
          <cell r="F1576" t="str">
            <v>L1021021</v>
          </cell>
          <cell r="G1576">
            <v>8</v>
          </cell>
        </row>
        <row r="1577">
          <cell r="A1577" t="str">
            <v>K|Pfirsiche und Nektarinen, ohne Details</v>
          </cell>
          <cell r="B1577" t="str">
            <v>Q1002z001</v>
          </cell>
          <cell r="C1577" t="str">
            <v>K</v>
          </cell>
          <cell r="D1577" t="str">
            <v>D</v>
          </cell>
          <cell r="E1577" t="str">
            <v>Pfirsiche und Nektarinen, ohne Details</v>
          </cell>
          <cell r="F1577" t="str">
            <v>L1021021</v>
          </cell>
          <cell r="G1577">
            <v>8</v>
          </cell>
        </row>
        <row r="1578">
          <cell r="A1578" t="str">
            <v>K|L1021022</v>
          </cell>
          <cell r="B1578" t="str">
            <v>Q1003z001</v>
          </cell>
          <cell r="C1578" t="str">
            <v>K</v>
          </cell>
          <cell r="D1578" t="str">
            <v>code</v>
          </cell>
          <cell r="E1578" t="str">
            <v>L1021022</v>
          </cell>
          <cell r="F1578" t="str">
            <v>L1021022</v>
          </cell>
          <cell r="G1578">
            <v>8</v>
          </cell>
        </row>
        <row r="1579">
          <cell r="A1579" t="str">
            <v>K|Peaches</v>
          </cell>
          <cell r="B1579" t="str">
            <v>Q1003</v>
          </cell>
          <cell r="C1579" t="str">
            <v>K</v>
          </cell>
          <cell r="D1579" t="str">
            <v>name</v>
          </cell>
          <cell r="E1579" t="str">
            <v>Peaches</v>
          </cell>
          <cell r="F1579" t="str">
            <v>L1021022</v>
          </cell>
          <cell r="G1579">
            <v>8</v>
          </cell>
        </row>
        <row r="1580">
          <cell r="A1580" t="str">
            <v>K|Peas, dry</v>
          </cell>
          <cell r="B1580" t="str">
            <v>Q1009</v>
          </cell>
          <cell r="C1580" t="str">
            <v>K</v>
          </cell>
          <cell r="D1580" t="str">
            <v>E</v>
          </cell>
          <cell r="E1580" t="str">
            <v>Peas, dry</v>
          </cell>
          <cell r="F1580" t="str">
            <v>L1021022</v>
          </cell>
          <cell r="G1580">
            <v>8</v>
          </cell>
        </row>
        <row r="1581">
          <cell r="A1581" t="str">
            <v>K|Pfirsiche</v>
          </cell>
          <cell r="B1581" t="str">
            <v>Q1003z001</v>
          </cell>
          <cell r="C1581" t="str">
            <v>K</v>
          </cell>
          <cell r="D1581" t="str">
            <v>D</v>
          </cell>
          <cell r="E1581" t="str">
            <v>Pfirsiche</v>
          </cell>
          <cell r="F1581" t="str">
            <v>L1021022</v>
          </cell>
          <cell r="G1581">
            <v>8</v>
          </cell>
        </row>
        <row r="1582">
          <cell r="A1582" t="str">
            <v>K|L1021023</v>
          </cell>
          <cell r="B1582" t="str">
            <v>Q1003z001</v>
          </cell>
          <cell r="C1582" t="str">
            <v>K</v>
          </cell>
          <cell r="D1582" t="str">
            <v>code</v>
          </cell>
          <cell r="E1582" t="str">
            <v>L1021023</v>
          </cell>
          <cell r="F1582" t="str">
            <v>L1021023</v>
          </cell>
          <cell r="G1582">
            <v>8</v>
          </cell>
        </row>
        <row r="1583">
          <cell r="A1583" t="str">
            <v>K|Nectarines</v>
          </cell>
          <cell r="B1583" t="str">
            <v>Q1003</v>
          </cell>
          <cell r="C1583" t="str">
            <v>K</v>
          </cell>
          <cell r="D1583" t="str">
            <v>name</v>
          </cell>
          <cell r="E1583" t="str">
            <v>Nectarines</v>
          </cell>
          <cell r="F1583" t="str">
            <v>L1021023</v>
          </cell>
          <cell r="G1583">
            <v>8</v>
          </cell>
        </row>
        <row r="1584">
          <cell r="A1584" t="str">
            <v>K|Nektarinen</v>
          </cell>
          <cell r="B1584" t="str">
            <v>Q1003z001</v>
          </cell>
          <cell r="C1584" t="str">
            <v>K</v>
          </cell>
          <cell r="D1584" t="str">
            <v>D</v>
          </cell>
          <cell r="E1584" t="str">
            <v>Nektarinen</v>
          </cell>
          <cell r="F1584" t="str">
            <v>L1021023</v>
          </cell>
          <cell r="G1584">
            <v>8</v>
          </cell>
        </row>
        <row r="1585">
          <cell r="A1585" t="str">
            <v>K|Apricots</v>
          </cell>
          <cell r="B1585" t="str">
            <v>Q1002z001</v>
          </cell>
          <cell r="C1585" t="str">
            <v>K</v>
          </cell>
          <cell r="D1585" t="str">
            <v>name</v>
          </cell>
          <cell r="E1585" t="str">
            <v>Apricots</v>
          </cell>
          <cell r="F1585" t="str">
            <v>L1021024</v>
          </cell>
          <cell r="G1585">
            <v>8</v>
          </cell>
        </row>
        <row r="1586">
          <cell r="A1586" t="str">
            <v>K|Aprikosen</v>
          </cell>
          <cell r="B1586" t="str">
            <v>Q1002z001</v>
          </cell>
          <cell r="C1586" t="str">
            <v>K</v>
          </cell>
          <cell r="D1586" t="str">
            <v>D</v>
          </cell>
          <cell r="E1586" t="str">
            <v>Aprikosen</v>
          </cell>
          <cell r="F1586" t="str">
            <v>L1021024</v>
          </cell>
          <cell r="G1586">
            <v>8</v>
          </cell>
        </row>
        <row r="1587">
          <cell r="A1587" t="str">
            <v>K|L1021024</v>
          </cell>
          <cell r="B1587" t="str">
            <v>Q1002z001</v>
          </cell>
          <cell r="C1587" t="str">
            <v>K</v>
          </cell>
          <cell r="D1587" t="str">
            <v>code</v>
          </cell>
          <cell r="E1587" t="str">
            <v>L1021024</v>
          </cell>
          <cell r="F1587" t="str">
            <v>L1021024</v>
          </cell>
          <cell r="G1587">
            <v>8</v>
          </cell>
        </row>
        <row r="1588">
          <cell r="A1588" t="str">
            <v>K|Cherries</v>
          </cell>
          <cell r="B1588" t="str">
            <v>Q1002z001</v>
          </cell>
          <cell r="C1588" t="str">
            <v>K</v>
          </cell>
          <cell r="D1588" t="str">
            <v>name</v>
          </cell>
          <cell r="E1588" t="str">
            <v>Cherries</v>
          </cell>
          <cell r="F1588" t="str">
            <v>L1021025</v>
          </cell>
          <cell r="G1588">
            <v>8</v>
          </cell>
        </row>
        <row r="1589">
          <cell r="A1589" t="str">
            <v>K|Kirschen</v>
          </cell>
          <cell r="B1589" t="str">
            <v>Q1002z001</v>
          </cell>
          <cell r="C1589" t="str">
            <v>K</v>
          </cell>
          <cell r="D1589" t="str">
            <v>D</v>
          </cell>
          <cell r="E1589" t="str">
            <v>Kirschen</v>
          </cell>
          <cell r="F1589" t="str">
            <v>L1021025</v>
          </cell>
          <cell r="G1589">
            <v>8</v>
          </cell>
        </row>
        <row r="1590">
          <cell r="A1590" t="str">
            <v>K|L1021025</v>
          </cell>
          <cell r="B1590" t="str">
            <v>Q1002z001</v>
          </cell>
          <cell r="C1590" t="str">
            <v>K</v>
          </cell>
          <cell r="D1590" t="str">
            <v>code</v>
          </cell>
          <cell r="E1590" t="str">
            <v>L1021025</v>
          </cell>
          <cell r="F1590" t="str">
            <v>L1021025</v>
          </cell>
          <cell r="G1590">
            <v>8</v>
          </cell>
        </row>
        <row r="1591">
          <cell r="A1591" t="str">
            <v>K|L1021026</v>
          </cell>
          <cell r="B1591" t="str">
            <v>Q1002z001</v>
          </cell>
          <cell r="C1591" t="str">
            <v>K</v>
          </cell>
          <cell r="D1591" t="str">
            <v>code</v>
          </cell>
          <cell r="E1591" t="str">
            <v>L1021026</v>
          </cell>
          <cell r="F1591" t="str">
            <v>L1021026</v>
          </cell>
          <cell r="G1591">
            <v>8</v>
          </cell>
        </row>
        <row r="1592">
          <cell r="A1592" t="str">
            <v>K|Pflaumen</v>
          </cell>
          <cell r="B1592" t="str">
            <v>Q1002z001</v>
          </cell>
          <cell r="C1592" t="str">
            <v>K</v>
          </cell>
          <cell r="D1592" t="str">
            <v>D</v>
          </cell>
          <cell r="E1592" t="str">
            <v>Pflaumen</v>
          </cell>
          <cell r="F1592" t="str">
            <v>L1021026</v>
          </cell>
          <cell r="G1592">
            <v>8</v>
          </cell>
        </row>
        <row r="1593">
          <cell r="A1593" t="str">
            <v>K|Plums</v>
          </cell>
          <cell r="B1593" t="str">
            <v>Q1002z001</v>
          </cell>
          <cell r="C1593" t="str">
            <v>K</v>
          </cell>
          <cell r="D1593" t="str">
            <v>name</v>
          </cell>
          <cell r="E1593" t="str">
            <v>Plums</v>
          </cell>
          <cell r="F1593" t="str">
            <v>L1021026</v>
          </cell>
          <cell r="G1593">
            <v>8</v>
          </cell>
        </row>
        <row r="1594">
          <cell r="A1594" t="str">
            <v>K|L1021027</v>
          </cell>
          <cell r="B1594" t="str">
            <v>Q1907x002</v>
          </cell>
          <cell r="C1594" t="str">
            <v>K</v>
          </cell>
          <cell r="D1594" t="str">
            <v>code</v>
          </cell>
          <cell r="E1594" t="str">
            <v>L1021027</v>
          </cell>
          <cell r="F1594" t="str">
            <v>L1021027</v>
          </cell>
          <cell r="G1594">
            <v>8</v>
          </cell>
        </row>
        <row r="1595">
          <cell r="A1595" t="str">
            <v>K|Sauerkirschen</v>
          </cell>
          <cell r="B1595" t="str">
            <v>Q1907x002</v>
          </cell>
          <cell r="C1595" t="str">
            <v>K</v>
          </cell>
          <cell r="D1595" t="str">
            <v>D</v>
          </cell>
          <cell r="E1595" t="str">
            <v>Sauerkirschen</v>
          </cell>
          <cell r="F1595" t="str">
            <v>L1021027</v>
          </cell>
          <cell r="G1595">
            <v>8</v>
          </cell>
        </row>
        <row r="1596">
          <cell r="A1596" t="str">
            <v>K|Sour cherries</v>
          </cell>
          <cell r="B1596" t="str">
            <v>Q1009</v>
          </cell>
          <cell r="C1596" t="str">
            <v>K</v>
          </cell>
          <cell r="D1596" t="str">
            <v>E</v>
          </cell>
          <cell r="E1596" t="str">
            <v>Sour cherries</v>
          </cell>
          <cell r="F1596" t="str">
            <v>L1021027</v>
          </cell>
          <cell r="G1596">
            <v>8</v>
          </cell>
        </row>
        <row r="1597">
          <cell r="A1597" t="str">
            <v>K|Steinobst, Delta</v>
          </cell>
          <cell r="B1597" t="str">
            <v>Q1002z001</v>
          </cell>
          <cell r="C1597" t="str">
            <v>K</v>
          </cell>
          <cell r="D1597" t="str">
            <v>name</v>
          </cell>
          <cell r="E1597" t="str">
            <v>Steinobst, Delta</v>
          </cell>
          <cell r="F1597" t="str">
            <v>L102102y</v>
          </cell>
          <cell r="G1597">
            <v>8</v>
          </cell>
        </row>
        <row r="1598">
          <cell r="A1598" t="str">
            <v>K|Δ Steinobst</v>
          </cell>
          <cell r="B1598" t="str">
            <v>Q1002z001</v>
          </cell>
          <cell r="C1598" t="str">
            <v>K</v>
          </cell>
          <cell r="D1598" t="str">
            <v>name</v>
          </cell>
          <cell r="E1598" t="str">
            <v>Δ Steinobst</v>
          </cell>
          <cell r="F1598" t="str">
            <v>L102102y</v>
          </cell>
          <cell r="G1598">
            <v>8</v>
          </cell>
        </row>
        <row r="1599">
          <cell r="A1599" t="str">
            <v>K|L102102z</v>
          </cell>
          <cell r="B1599" t="str">
            <v>Q1002z001</v>
          </cell>
          <cell r="C1599" t="str">
            <v>K</v>
          </cell>
          <cell r="D1599" t="str">
            <v>code</v>
          </cell>
          <cell r="E1599" t="str">
            <v>L102102z</v>
          </cell>
          <cell r="F1599" t="str">
            <v>L102102z</v>
          </cell>
          <cell r="G1599">
            <v>8</v>
          </cell>
        </row>
        <row r="1600">
          <cell r="A1600" t="str">
            <v>K|Other stone fruit</v>
          </cell>
          <cell r="B1600" t="str">
            <v>Q1002z001</v>
          </cell>
          <cell r="C1600" t="str">
            <v>K</v>
          </cell>
          <cell r="D1600" t="str">
            <v>E</v>
          </cell>
          <cell r="E1600" t="str">
            <v>Other stone fruit</v>
          </cell>
          <cell r="F1600" t="str">
            <v>L102102z</v>
          </cell>
          <cell r="G1600">
            <v>8</v>
          </cell>
        </row>
        <row r="1601">
          <cell r="A1601" t="str">
            <v>K|sonstiges Steinobst</v>
          </cell>
          <cell r="B1601" t="str">
            <v>Q1002z001</v>
          </cell>
          <cell r="C1601" t="str">
            <v>K</v>
          </cell>
          <cell r="D1601" t="str">
            <v>D</v>
          </cell>
          <cell r="E1601" t="str">
            <v>sonstiges Steinobst</v>
          </cell>
          <cell r="F1601" t="str">
            <v>L102102z</v>
          </cell>
          <cell r="G1601">
            <v>8</v>
          </cell>
        </row>
        <row r="1602">
          <cell r="A1602" t="str">
            <v>K|Steinobst, anderes</v>
          </cell>
          <cell r="B1602" t="str">
            <v>Q1002z001</v>
          </cell>
          <cell r="C1602" t="str">
            <v>K</v>
          </cell>
          <cell r="D1602" t="str">
            <v>D</v>
          </cell>
          <cell r="E1602" t="str">
            <v>Steinobst, anderes</v>
          </cell>
          <cell r="F1602" t="str">
            <v>L102102z</v>
          </cell>
          <cell r="G1602">
            <v>8</v>
          </cell>
        </row>
        <row r="1603">
          <cell r="A1603" t="str">
            <v>K|Stone fruit, other</v>
          </cell>
          <cell r="B1603" t="str">
            <v>Q1002z001</v>
          </cell>
          <cell r="C1603" t="str">
            <v>K</v>
          </cell>
          <cell r="D1603" t="str">
            <v>name</v>
          </cell>
          <cell r="E1603" t="str">
            <v>Stone fruit, other</v>
          </cell>
          <cell r="F1603" t="str">
            <v>L102102z</v>
          </cell>
          <cell r="G1603">
            <v>8</v>
          </cell>
        </row>
        <row r="1604">
          <cell r="A1604" t="str">
            <v>K|extensive fruit on grassland</v>
          </cell>
          <cell r="B1604" t="str">
            <v>Q1002z001</v>
          </cell>
          <cell r="C1604" t="str">
            <v>K</v>
          </cell>
          <cell r="D1604" t="str">
            <v>E</v>
          </cell>
          <cell r="E1604" t="str">
            <v>extensive fruit on grassland</v>
          </cell>
          <cell r="F1604" t="str">
            <v>L102103</v>
          </cell>
          <cell r="G1604">
            <v>7</v>
          </cell>
        </row>
        <row r="1605">
          <cell r="A1605" t="str">
            <v>K|fruit and grassland</v>
          </cell>
          <cell r="B1605" t="str">
            <v>Q1002z001</v>
          </cell>
          <cell r="C1605" t="str">
            <v>K</v>
          </cell>
          <cell r="D1605" t="str">
            <v>E</v>
          </cell>
          <cell r="E1605" t="str">
            <v>fruit and grassland</v>
          </cell>
          <cell r="F1605" t="str">
            <v>L102103</v>
          </cell>
          <cell r="G1605">
            <v>7</v>
          </cell>
        </row>
        <row r="1606">
          <cell r="A1606" t="str">
            <v>K|K102112</v>
          </cell>
          <cell r="B1606" t="str">
            <v>Q1002z001</v>
          </cell>
          <cell r="C1606" t="str">
            <v>K</v>
          </cell>
          <cell r="D1606" t="str">
            <v>code</v>
          </cell>
          <cell r="E1606" t="str">
            <v>K102112</v>
          </cell>
          <cell r="F1606" t="str">
            <v>L102103</v>
          </cell>
          <cell r="G1606">
            <v>7</v>
          </cell>
        </row>
        <row r="1607">
          <cell r="A1607" t="str">
            <v>K|L102103</v>
          </cell>
          <cell r="B1607" t="str">
            <v>Q1002z001</v>
          </cell>
          <cell r="C1607" t="str">
            <v>K</v>
          </cell>
          <cell r="D1607" t="str">
            <v>code</v>
          </cell>
          <cell r="E1607" t="str">
            <v>L102103</v>
          </cell>
          <cell r="F1607" t="str">
            <v>L102103</v>
          </cell>
          <cell r="G1607">
            <v>7</v>
          </cell>
        </row>
        <row r="1608">
          <cell r="A1608" t="str">
            <v>K|Streuobstfläche</v>
          </cell>
          <cell r="B1608" t="str">
            <v>Q1002z001</v>
          </cell>
          <cell r="C1608" t="str">
            <v>K</v>
          </cell>
          <cell r="D1608" t="str">
            <v>name</v>
          </cell>
          <cell r="E1608" t="str">
            <v>Streuobstfläche</v>
          </cell>
          <cell r="F1608" t="str">
            <v>L102103</v>
          </cell>
          <cell r="G1608">
            <v>7</v>
          </cell>
        </row>
        <row r="1609">
          <cell r="A1609" t="str">
            <v>K|intensive fruit growing</v>
          </cell>
          <cell r="B1609" t="str">
            <v>Q1002z001</v>
          </cell>
          <cell r="C1609" t="str">
            <v>K</v>
          </cell>
          <cell r="D1609" t="str">
            <v>E</v>
          </cell>
          <cell r="E1609" t="str">
            <v>intensive fruit growing</v>
          </cell>
          <cell r="F1609" t="str">
            <v>L102104</v>
          </cell>
          <cell r="G1609">
            <v>7</v>
          </cell>
        </row>
        <row r="1610">
          <cell r="A1610" t="str">
            <v>K|intensive fruits</v>
          </cell>
          <cell r="B1610" t="str">
            <v>Q1002z001</v>
          </cell>
          <cell r="C1610" t="str">
            <v>K</v>
          </cell>
          <cell r="D1610" t="str">
            <v>E</v>
          </cell>
          <cell r="E1610" t="str">
            <v>intensive fruits</v>
          </cell>
          <cell r="F1610" t="str">
            <v>L102104</v>
          </cell>
          <cell r="G1610">
            <v>7</v>
          </cell>
        </row>
        <row r="1611">
          <cell r="A1611" t="str">
            <v>K|Intensivobst</v>
          </cell>
          <cell r="B1611" t="str">
            <v>Q1002z001</v>
          </cell>
          <cell r="C1611" t="str">
            <v>K</v>
          </cell>
          <cell r="D1611" t="str">
            <v>name</v>
          </cell>
          <cell r="E1611" t="str">
            <v>Intensivobst</v>
          </cell>
          <cell r="F1611" t="str">
            <v>L102104</v>
          </cell>
          <cell r="G1611">
            <v>7</v>
          </cell>
        </row>
        <row r="1612">
          <cell r="A1612" t="str">
            <v>K|K102121</v>
          </cell>
          <cell r="B1612" t="str">
            <v>Q1002z001</v>
          </cell>
          <cell r="C1612" t="str">
            <v>K</v>
          </cell>
          <cell r="D1612" t="str">
            <v>code</v>
          </cell>
          <cell r="E1612" t="str">
            <v>K102121</v>
          </cell>
          <cell r="F1612" t="str">
            <v>L102104</v>
          </cell>
          <cell r="G1612">
            <v>7</v>
          </cell>
        </row>
        <row r="1613">
          <cell r="A1613" t="str">
            <v>K|L102104</v>
          </cell>
          <cell r="B1613" t="str">
            <v>Q1002z001</v>
          </cell>
          <cell r="C1613" t="str">
            <v>K</v>
          </cell>
          <cell r="D1613" t="str">
            <v>code</v>
          </cell>
          <cell r="E1613" t="str">
            <v>L102104</v>
          </cell>
          <cell r="F1613" t="str">
            <v>L102104</v>
          </cell>
          <cell r="G1613">
            <v>7</v>
          </cell>
        </row>
        <row r="1614">
          <cell r="A1614" t="str">
            <v>K|Obst, Delta</v>
          </cell>
          <cell r="B1614" t="str">
            <v>Q1002z001</v>
          </cell>
          <cell r="C1614" t="str">
            <v>K</v>
          </cell>
          <cell r="D1614" t="str">
            <v>name</v>
          </cell>
          <cell r="E1614" t="str">
            <v>Obst, Delta</v>
          </cell>
          <cell r="F1614" t="str">
            <v>L1021yy</v>
          </cell>
          <cell r="G1614">
            <v>7</v>
          </cell>
        </row>
        <row r="1615">
          <cell r="A1615" t="str">
            <v>K|Δ Obst</v>
          </cell>
          <cell r="B1615" t="str">
            <v>Q1002z001</v>
          </cell>
          <cell r="C1615" t="str">
            <v>K</v>
          </cell>
          <cell r="D1615" t="str">
            <v>name</v>
          </cell>
          <cell r="E1615" t="str">
            <v>Δ Obst</v>
          </cell>
          <cell r="F1615" t="str">
            <v>L1021yy</v>
          </cell>
          <cell r="G1615">
            <v>7</v>
          </cell>
        </row>
        <row r="1616">
          <cell r="A1616" t="str">
            <v>K|Fruit of temperate climate zones, other</v>
          </cell>
          <cell r="B1616" t="str">
            <v>Q1002z001</v>
          </cell>
          <cell r="C1616" t="str">
            <v>K</v>
          </cell>
          <cell r="D1616" t="str">
            <v>E</v>
          </cell>
          <cell r="E1616" t="str">
            <v>Fruit of temperate climate zones, other</v>
          </cell>
          <cell r="F1616" t="str">
            <v>L1021zz</v>
          </cell>
          <cell r="G1616">
            <v>7</v>
          </cell>
        </row>
        <row r="1617">
          <cell r="A1617" t="str">
            <v>K|Fruit, temperate, other</v>
          </cell>
          <cell r="B1617" t="str">
            <v>Q1002z001</v>
          </cell>
          <cell r="C1617" t="str">
            <v>K</v>
          </cell>
          <cell r="D1617" t="str">
            <v>name</v>
          </cell>
          <cell r="E1617" t="str">
            <v>Fruit, temperate, other</v>
          </cell>
          <cell r="F1617" t="str">
            <v>L1021zz</v>
          </cell>
          <cell r="G1617">
            <v>7</v>
          </cell>
        </row>
        <row r="1618">
          <cell r="A1618" t="str">
            <v>K|L1021zz</v>
          </cell>
          <cell r="B1618" t="str">
            <v>Q1002z001</v>
          </cell>
          <cell r="C1618" t="str">
            <v>K</v>
          </cell>
          <cell r="D1618" t="str">
            <v>code</v>
          </cell>
          <cell r="E1618" t="str">
            <v>L1021zz</v>
          </cell>
          <cell r="F1618" t="str">
            <v>L1021zz</v>
          </cell>
          <cell r="G1618">
            <v>7</v>
          </cell>
        </row>
        <row r="1619">
          <cell r="A1619" t="str">
            <v>K|Obst, gemässigte Breiten, anderes</v>
          </cell>
          <cell r="B1619" t="str">
            <v>Q1002z001</v>
          </cell>
          <cell r="C1619" t="str">
            <v>K</v>
          </cell>
          <cell r="D1619" t="str">
            <v>D</v>
          </cell>
          <cell r="E1619" t="str">
            <v>Obst, gemässigte Breiten, anderes</v>
          </cell>
          <cell r="F1619" t="str">
            <v>L1021zz</v>
          </cell>
          <cell r="G1619">
            <v>7</v>
          </cell>
        </row>
        <row r="1620">
          <cell r="A1620" t="str">
            <v>K|sonstiges Obst</v>
          </cell>
          <cell r="B1620" t="str">
            <v>Q1002z001</v>
          </cell>
          <cell r="C1620" t="str">
            <v>K</v>
          </cell>
          <cell r="D1620" t="str">
            <v>D</v>
          </cell>
          <cell r="E1620" t="str">
            <v>sonstiges Obst</v>
          </cell>
          <cell r="F1620" t="str">
            <v>L1021zz</v>
          </cell>
          <cell r="G1620">
            <v>7</v>
          </cell>
        </row>
        <row r="1621">
          <cell r="A1621" t="str">
            <v>K|Temperate fruit, other</v>
          </cell>
          <cell r="B1621" t="str">
            <v>Q1003z001</v>
          </cell>
          <cell r="C1621" t="str">
            <v>K</v>
          </cell>
          <cell r="D1621" t="str">
            <v>name</v>
          </cell>
          <cell r="E1621" t="str">
            <v>Temperate fruit, other</v>
          </cell>
          <cell r="F1621" t="str">
            <v>L1021zz</v>
          </cell>
          <cell r="G1621">
            <v>7</v>
          </cell>
        </row>
        <row r="1622">
          <cell r="A1622" t="str">
            <v>K|Citrus fruit</v>
          </cell>
          <cell r="B1622" t="str">
            <v>Q1002z001</v>
          </cell>
          <cell r="C1622" t="str">
            <v>K</v>
          </cell>
          <cell r="D1622" t="str">
            <v>name</v>
          </cell>
          <cell r="E1622" t="str">
            <v>Citrus fruit</v>
          </cell>
          <cell r="F1622" t="str">
            <v>L1022</v>
          </cell>
          <cell r="G1622">
            <v>5</v>
          </cell>
        </row>
        <row r="1623">
          <cell r="A1623" t="str">
            <v>K|Citrus Fruit,Total +</v>
          </cell>
          <cell r="B1623" t="str">
            <v>Q1009</v>
          </cell>
          <cell r="C1623" t="str">
            <v>K</v>
          </cell>
          <cell r="D1623" t="str">
            <v>E</v>
          </cell>
          <cell r="E1623" t="str">
            <v>Citrus Fruit,Total +</v>
          </cell>
          <cell r="F1623" t="str">
            <v>L1022</v>
          </cell>
          <cell r="G1623">
            <v>5</v>
          </cell>
        </row>
        <row r="1624">
          <cell r="A1624" t="str">
            <v>K|L1022</v>
          </cell>
          <cell r="B1624" t="str">
            <v>Q1002z001</v>
          </cell>
          <cell r="C1624" t="str">
            <v>K</v>
          </cell>
          <cell r="D1624" t="str">
            <v>code</v>
          </cell>
          <cell r="E1624" t="str">
            <v>L1022</v>
          </cell>
          <cell r="F1624" t="str">
            <v>L1022</v>
          </cell>
          <cell r="G1624">
            <v>5</v>
          </cell>
        </row>
        <row r="1625">
          <cell r="A1625" t="str">
            <v>K|Zitrus</v>
          </cell>
          <cell r="B1625" t="str">
            <v>Q1002z001</v>
          </cell>
          <cell r="C1625" t="str">
            <v>K</v>
          </cell>
          <cell r="D1625" t="str">
            <v>D</v>
          </cell>
          <cell r="E1625" t="str">
            <v>Zitrus</v>
          </cell>
          <cell r="F1625" t="str">
            <v>L1022</v>
          </cell>
          <cell r="G1625">
            <v>5</v>
          </cell>
        </row>
        <row r="1626">
          <cell r="A1626" t="str">
            <v>K|Citrus fruit, nes</v>
          </cell>
          <cell r="B1626" t="str">
            <v>Q1009</v>
          </cell>
          <cell r="C1626" t="str">
            <v>K</v>
          </cell>
          <cell r="D1626" t="str">
            <v>E</v>
          </cell>
          <cell r="E1626" t="str">
            <v>Citrus fruit, nes</v>
          </cell>
          <cell r="F1626" t="str">
            <v>L102200</v>
          </cell>
          <cell r="G1626">
            <v>7</v>
          </cell>
        </row>
        <row r="1627">
          <cell r="A1627" t="str">
            <v>K|Citrus fruit, no details</v>
          </cell>
          <cell r="B1627" t="str">
            <v>Q1003</v>
          </cell>
          <cell r="C1627" t="str">
            <v>K</v>
          </cell>
          <cell r="D1627" t="str">
            <v>name</v>
          </cell>
          <cell r="E1627" t="str">
            <v>Citrus fruit, no details</v>
          </cell>
          <cell r="F1627" t="str">
            <v>L102200</v>
          </cell>
          <cell r="G1627">
            <v>7</v>
          </cell>
        </row>
        <row r="1628">
          <cell r="A1628" t="str">
            <v>K|L102200</v>
          </cell>
          <cell r="B1628" t="str">
            <v>Q1003z001</v>
          </cell>
          <cell r="C1628" t="str">
            <v>K</v>
          </cell>
          <cell r="D1628" t="str">
            <v>code</v>
          </cell>
          <cell r="E1628" t="str">
            <v>L102200</v>
          </cell>
          <cell r="F1628" t="str">
            <v>L102200</v>
          </cell>
          <cell r="G1628">
            <v>7</v>
          </cell>
        </row>
        <row r="1629">
          <cell r="A1629" t="str">
            <v>K|Zitrusfrüchte, ohne Details</v>
          </cell>
          <cell r="B1629" t="str">
            <v>Q1003z001</v>
          </cell>
          <cell r="C1629" t="str">
            <v>K</v>
          </cell>
          <cell r="D1629" t="str">
            <v>D</v>
          </cell>
          <cell r="E1629" t="str">
            <v>Zitrusfrüchte, ohne Details</v>
          </cell>
          <cell r="F1629" t="str">
            <v>L102200</v>
          </cell>
          <cell r="G1629">
            <v>7</v>
          </cell>
        </row>
        <row r="1630">
          <cell r="A1630" t="str">
            <v>K|Grapefruit (inc. pomelos)</v>
          </cell>
          <cell r="B1630" t="str">
            <v>Q1009</v>
          </cell>
          <cell r="C1630" t="str">
            <v>K</v>
          </cell>
          <cell r="D1630" t="str">
            <v>E</v>
          </cell>
          <cell r="E1630" t="str">
            <v>Grapefruit (inc. pomelos)</v>
          </cell>
          <cell r="F1630" t="str">
            <v>L102201</v>
          </cell>
          <cell r="G1630">
            <v>7</v>
          </cell>
        </row>
        <row r="1631">
          <cell r="A1631" t="str">
            <v>K|Grapefruit/Pomelos</v>
          </cell>
          <cell r="B1631" t="str">
            <v>Q1002z001</v>
          </cell>
          <cell r="C1631" t="str">
            <v>K</v>
          </cell>
          <cell r="D1631" t="str">
            <v>name</v>
          </cell>
          <cell r="E1631" t="str">
            <v>Grapefruit/Pomelos</v>
          </cell>
          <cell r="F1631" t="str">
            <v>L102201</v>
          </cell>
          <cell r="G1631">
            <v>7</v>
          </cell>
        </row>
        <row r="1632">
          <cell r="A1632" t="str">
            <v>K|L102201</v>
          </cell>
          <cell r="B1632" t="str">
            <v>Q1002z001</v>
          </cell>
          <cell r="C1632" t="str">
            <v>K</v>
          </cell>
          <cell r="D1632" t="str">
            <v>code</v>
          </cell>
          <cell r="E1632" t="str">
            <v>L102201</v>
          </cell>
          <cell r="F1632" t="str">
            <v>L102201</v>
          </cell>
          <cell r="G1632">
            <v>7</v>
          </cell>
        </row>
        <row r="1633">
          <cell r="A1633" t="str">
            <v>K|Pomelos and grapefruit</v>
          </cell>
          <cell r="B1633" t="str">
            <v>Q1002z001</v>
          </cell>
          <cell r="C1633" t="str">
            <v>K</v>
          </cell>
          <cell r="D1633" t="str">
            <v>E</v>
          </cell>
          <cell r="E1633" t="str">
            <v>Pomelos and grapefruit</v>
          </cell>
          <cell r="F1633" t="str">
            <v>L102201</v>
          </cell>
          <cell r="G1633">
            <v>7</v>
          </cell>
        </row>
        <row r="1634">
          <cell r="A1634" t="str">
            <v>K|L102202</v>
          </cell>
          <cell r="B1634" t="str">
            <v>Q1002z001</v>
          </cell>
          <cell r="C1634" t="str">
            <v>K</v>
          </cell>
          <cell r="D1634" t="str">
            <v>code</v>
          </cell>
          <cell r="E1634" t="str">
            <v>L102202</v>
          </cell>
          <cell r="F1634" t="str">
            <v>L102202</v>
          </cell>
          <cell r="G1634">
            <v>7</v>
          </cell>
        </row>
        <row r="1635">
          <cell r="A1635" t="str">
            <v>K|Lemons and limes</v>
          </cell>
          <cell r="B1635" t="str">
            <v>Q1002z001</v>
          </cell>
          <cell r="C1635" t="str">
            <v>K</v>
          </cell>
          <cell r="D1635" t="str">
            <v>name</v>
          </cell>
          <cell r="E1635" t="str">
            <v>Lemons and limes</v>
          </cell>
          <cell r="F1635" t="str">
            <v>L102202</v>
          </cell>
          <cell r="G1635">
            <v>7</v>
          </cell>
        </row>
        <row r="1636">
          <cell r="A1636" t="str">
            <v>K|Zitronen</v>
          </cell>
          <cell r="B1636" t="str">
            <v>Q1002z001</v>
          </cell>
          <cell r="C1636" t="str">
            <v>K</v>
          </cell>
          <cell r="D1636" t="str">
            <v>D</v>
          </cell>
          <cell r="E1636" t="str">
            <v>Zitronen</v>
          </cell>
          <cell r="F1636" t="str">
            <v>L102202</v>
          </cell>
          <cell r="G1636">
            <v>7</v>
          </cell>
        </row>
        <row r="1637">
          <cell r="A1637" t="str">
            <v>K|L102203</v>
          </cell>
          <cell r="B1637" t="str">
            <v>Q1002z001</v>
          </cell>
          <cell r="C1637" t="str">
            <v>K</v>
          </cell>
          <cell r="D1637" t="str">
            <v>code</v>
          </cell>
          <cell r="E1637" t="str">
            <v>L102203</v>
          </cell>
          <cell r="F1637" t="str">
            <v>L102203</v>
          </cell>
          <cell r="G1637">
            <v>7</v>
          </cell>
        </row>
        <row r="1638">
          <cell r="A1638" t="str">
            <v>K|Orangen</v>
          </cell>
          <cell r="B1638" t="str">
            <v>Q1002z001</v>
          </cell>
          <cell r="C1638" t="str">
            <v>K</v>
          </cell>
          <cell r="D1638" t="str">
            <v>D</v>
          </cell>
          <cell r="E1638" t="str">
            <v>Orangen</v>
          </cell>
          <cell r="F1638" t="str">
            <v>L102203</v>
          </cell>
          <cell r="G1638">
            <v>7</v>
          </cell>
        </row>
        <row r="1639">
          <cell r="A1639" t="str">
            <v>K|Oranges</v>
          </cell>
          <cell r="B1639" t="str">
            <v>Q1002z001</v>
          </cell>
          <cell r="C1639" t="str">
            <v>K</v>
          </cell>
          <cell r="D1639" t="str">
            <v>name</v>
          </cell>
          <cell r="E1639" t="str">
            <v>Oranges</v>
          </cell>
          <cell r="F1639" t="str">
            <v>L102203</v>
          </cell>
          <cell r="G1639">
            <v>7</v>
          </cell>
        </row>
        <row r="1640">
          <cell r="A1640" t="str">
            <v>K|L102204</v>
          </cell>
          <cell r="B1640" t="str">
            <v>Q1002z001</v>
          </cell>
          <cell r="C1640" t="str">
            <v>K</v>
          </cell>
          <cell r="D1640" t="str">
            <v>code</v>
          </cell>
          <cell r="E1640" t="str">
            <v>L102204</v>
          </cell>
          <cell r="F1640" t="str">
            <v>L102204</v>
          </cell>
          <cell r="G1640">
            <v>7</v>
          </cell>
        </row>
        <row r="1641">
          <cell r="A1641" t="str">
            <v>K|Mandarinen</v>
          </cell>
          <cell r="B1641" t="str">
            <v>Q1002z001</v>
          </cell>
          <cell r="C1641" t="str">
            <v>K</v>
          </cell>
          <cell r="D1641" t="str">
            <v>D</v>
          </cell>
          <cell r="E1641" t="str">
            <v>Mandarinen</v>
          </cell>
          <cell r="F1641" t="str">
            <v>L102204</v>
          </cell>
          <cell r="G1641">
            <v>7</v>
          </cell>
        </row>
        <row r="1642">
          <cell r="A1642" t="str">
            <v>K|Tangerine</v>
          </cell>
          <cell r="B1642" t="str">
            <v>Q1002z001</v>
          </cell>
          <cell r="C1642" t="str">
            <v>K</v>
          </cell>
          <cell r="D1642" t="str">
            <v>name</v>
          </cell>
          <cell r="E1642" t="str">
            <v>Tangerine</v>
          </cell>
          <cell r="F1642" t="str">
            <v>L102204</v>
          </cell>
          <cell r="G1642">
            <v>7</v>
          </cell>
        </row>
        <row r="1643">
          <cell r="A1643" t="str">
            <v>K|Tangerines, mandarins, clem.</v>
          </cell>
          <cell r="B1643" t="str">
            <v>Q1009</v>
          </cell>
          <cell r="C1643" t="str">
            <v>K</v>
          </cell>
          <cell r="D1643" t="str">
            <v>E</v>
          </cell>
          <cell r="E1643" t="str">
            <v>Tangerines, mandarins, clem.</v>
          </cell>
          <cell r="F1643" t="str">
            <v>L102204</v>
          </cell>
          <cell r="G1643">
            <v>7</v>
          </cell>
        </row>
        <row r="1644">
          <cell r="A1644" t="str">
            <v>K|Easy peelers</v>
          </cell>
          <cell r="B1644" t="str">
            <v>Q1002z001</v>
          </cell>
          <cell r="C1644" t="str">
            <v>K</v>
          </cell>
          <cell r="D1644" t="str">
            <v>name</v>
          </cell>
          <cell r="E1644" t="str">
            <v>Easy peelers</v>
          </cell>
          <cell r="F1644" t="str">
            <v>L102205</v>
          </cell>
          <cell r="G1644">
            <v>7</v>
          </cell>
        </row>
        <row r="1645">
          <cell r="A1645" t="str">
            <v>K|L102205</v>
          </cell>
          <cell r="B1645" t="str">
            <v>Q1002z001</v>
          </cell>
          <cell r="C1645" t="str">
            <v>K</v>
          </cell>
          <cell r="D1645" t="str">
            <v>code</v>
          </cell>
          <cell r="E1645" t="str">
            <v>L102205</v>
          </cell>
          <cell r="F1645" t="str">
            <v>L102205</v>
          </cell>
          <cell r="G1645">
            <v>7</v>
          </cell>
        </row>
        <row r="1646">
          <cell r="A1646" t="str">
            <v>K|Zitrus, Delta</v>
          </cell>
          <cell r="B1646" t="str">
            <v>Q1002z001</v>
          </cell>
          <cell r="C1646" t="str">
            <v>K</v>
          </cell>
          <cell r="D1646" t="str">
            <v>name</v>
          </cell>
          <cell r="E1646" t="str">
            <v>Zitrus, Delta</v>
          </cell>
          <cell r="F1646" t="str">
            <v>L1022yy</v>
          </cell>
          <cell r="G1646">
            <v>7</v>
          </cell>
        </row>
        <row r="1647">
          <cell r="A1647" t="str">
            <v>K|Citrus fruit, other</v>
          </cell>
          <cell r="B1647" t="str">
            <v>Q1002z001</v>
          </cell>
          <cell r="C1647" t="str">
            <v>K</v>
          </cell>
          <cell r="D1647" t="str">
            <v>name</v>
          </cell>
          <cell r="E1647" t="str">
            <v>Citrus fruit, other</v>
          </cell>
          <cell r="F1647" t="str">
            <v>L1022zz</v>
          </cell>
          <cell r="G1647">
            <v>7</v>
          </cell>
        </row>
        <row r="1648">
          <cell r="A1648" t="str">
            <v>K|L1022zz</v>
          </cell>
          <cell r="B1648" t="str">
            <v>Q1002z001</v>
          </cell>
          <cell r="C1648" t="str">
            <v>K</v>
          </cell>
          <cell r="D1648" t="str">
            <v>code</v>
          </cell>
          <cell r="E1648" t="str">
            <v>L1022zz</v>
          </cell>
          <cell r="F1648" t="str">
            <v>L1022zz</v>
          </cell>
          <cell r="G1648">
            <v>7</v>
          </cell>
        </row>
        <row r="1649">
          <cell r="A1649" t="str">
            <v>K|Other citrus fruit</v>
          </cell>
          <cell r="B1649" t="str">
            <v>Q1002z001</v>
          </cell>
          <cell r="C1649" t="str">
            <v>K</v>
          </cell>
          <cell r="D1649" t="str">
            <v>E</v>
          </cell>
          <cell r="E1649" t="str">
            <v>Other citrus fruit</v>
          </cell>
          <cell r="F1649" t="str">
            <v>L1022zz</v>
          </cell>
          <cell r="G1649">
            <v>7</v>
          </cell>
        </row>
        <row r="1650">
          <cell r="A1650" t="str">
            <v>K|sonstige Zitrus</v>
          </cell>
          <cell r="B1650" t="str">
            <v>Q1002z001</v>
          </cell>
          <cell r="C1650" t="str">
            <v>K</v>
          </cell>
          <cell r="D1650" t="str">
            <v>D</v>
          </cell>
          <cell r="E1650" t="str">
            <v>sonstige Zitrus</v>
          </cell>
          <cell r="F1650" t="str">
            <v>L1022zz</v>
          </cell>
          <cell r="G1650">
            <v>7</v>
          </cell>
        </row>
        <row r="1651">
          <cell r="A1651" t="str">
            <v>K|Zitrusfrüchte, andere</v>
          </cell>
          <cell r="B1651" t="str">
            <v>Q1002z001</v>
          </cell>
          <cell r="C1651" t="str">
            <v>K</v>
          </cell>
          <cell r="D1651" t="str">
            <v>D</v>
          </cell>
          <cell r="E1651" t="str">
            <v>Zitrusfrüchte, andere</v>
          </cell>
          <cell r="F1651" t="str">
            <v>L1022zz</v>
          </cell>
          <cell r="G1651">
            <v>7</v>
          </cell>
        </row>
        <row r="1652">
          <cell r="A1652" t="str">
            <v>K|Fruit, tropical and subtropical</v>
          </cell>
          <cell r="B1652" t="str">
            <v>Q1002z001</v>
          </cell>
          <cell r="C1652" t="str">
            <v>K</v>
          </cell>
          <cell r="D1652" t="str">
            <v>name</v>
          </cell>
          <cell r="E1652" t="str">
            <v>Fruit, tropical and subtropical</v>
          </cell>
          <cell r="F1652" t="str">
            <v>L1023</v>
          </cell>
          <cell r="G1652">
            <v>5</v>
          </cell>
        </row>
        <row r="1653">
          <cell r="A1653" t="str">
            <v>K|L1023</v>
          </cell>
          <cell r="B1653" t="str">
            <v>Q1002z001</v>
          </cell>
          <cell r="C1653" t="str">
            <v>K</v>
          </cell>
          <cell r="D1653" t="str">
            <v>code</v>
          </cell>
          <cell r="E1653" t="str">
            <v>L1023</v>
          </cell>
          <cell r="F1653" t="str">
            <v>L1023</v>
          </cell>
          <cell r="G1653">
            <v>5</v>
          </cell>
        </row>
        <row r="1654">
          <cell r="A1654" t="str">
            <v>K|Tropical and subtropical fruit</v>
          </cell>
          <cell r="B1654" t="str">
            <v>Q1002z001</v>
          </cell>
          <cell r="C1654" t="str">
            <v>K</v>
          </cell>
          <cell r="D1654" t="str">
            <v>E</v>
          </cell>
          <cell r="E1654" t="str">
            <v>Tropical and subtropical fruit</v>
          </cell>
          <cell r="F1654" t="str">
            <v>L1023</v>
          </cell>
          <cell r="G1654">
            <v>5</v>
          </cell>
        </row>
        <row r="1655">
          <cell r="A1655" t="str">
            <v>K|Tropical and subtropical fruit/nuts/berries</v>
          </cell>
          <cell r="B1655" t="str">
            <v>Q1003z001</v>
          </cell>
          <cell r="C1655" t="str">
            <v>K</v>
          </cell>
          <cell r="D1655" t="str">
            <v>name</v>
          </cell>
          <cell r="E1655" t="str">
            <v>Tropical and subtropical fruit/nuts/berries</v>
          </cell>
          <cell r="F1655" t="str">
            <v>L1023</v>
          </cell>
          <cell r="G1655">
            <v>5</v>
          </cell>
        </row>
        <row r="1656">
          <cell r="A1656" t="str">
            <v>K|tropisches &amp; subtropisches Obst</v>
          </cell>
          <cell r="B1656" t="str">
            <v>Q1002z001</v>
          </cell>
          <cell r="C1656" t="str">
            <v>K</v>
          </cell>
          <cell r="D1656" t="str">
            <v>D</v>
          </cell>
          <cell r="E1656" t="str">
            <v>tropisches &amp; subtropisches Obst</v>
          </cell>
          <cell r="F1656" t="str">
            <v>L1023</v>
          </cell>
          <cell r="G1656">
            <v>5</v>
          </cell>
        </row>
        <row r="1657">
          <cell r="A1657" t="str">
            <v>K|Tropisches und subtropisches Obst</v>
          </cell>
          <cell r="B1657" t="str">
            <v>Q1002z001</v>
          </cell>
          <cell r="C1657" t="str">
            <v>K</v>
          </cell>
          <cell r="D1657" t="str">
            <v>D</v>
          </cell>
          <cell r="E1657" t="str">
            <v>Tropisches und subtropisches Obst</v>
          </cell>
          <cell r="F1657" t="str">
            <v>L1023</v>
          </cell>
          <cell r="G1657">
            <v>5</v>
          </cell>
        </row>
        <row r="1658">
          <cell r="A1658" t="str">
            <v>K|Fruit, tropical and subtropical, no details</v>
          </cell>
          <cell r="B1658" t="str">
            <v>Q1003</v>
          </cell>
          <cell r="C1658" t="str">
            <v>K</v>
          </cell>
          <cell r="D1658" t="str">
            <v>name</v>
          </cell>
          <cell r="E1658" t="str">
            <v>Fruit, tropical and subtropical, no details</v>
          </cell>
          <cell r="F1658" t="str">
            <v>L102300</v>
          </cell>
          <cell r="G1658">
            <v>7</v>
          </cell>
        </row>
        <row r="1659">
          <cell r="A1659" t="str">
            <v>K|L102300</v>
          </cell>
          <cell r="B1659" t="str">
            <v>Q1003z001</v>
          </cell>
          <cell r="C1659" t="str">
            <v>K</v>
          </cell>
          <cell r="D1659" t="str">
            <v>code</v>
          </cell>
          <cell r="E1659" t="str">
            <v>L102300</v>
          </cell>
          <cell r="F1659" t="str">
            <v>L102300</v>
          </cell>
          <cell r="G1659">
            <v>7</v>
          </cell>
        </row>
        <row r="1660">
          <cell r="A1660" t="str">
            <v>K|Mangoes, mangosteens, guavas</v>
          </cell>
          <cell r="B1660" t="str">
            <v>Q1009</v>
          </cell>
          <cell r="C1660" t="str">
            <v>K</v>
          </cell>
          <cell r="D1660" t="str">
            <v>E</v>
          </cell>
          <cell r="E1660" t="str">
            <v>Mangoes, mangosteens, guavas</v>
          </cell>
          <cell r="F1660" t="str">
            <v>L102300</v>
          </cell>
          <cell r="G1660">
            <v>7</v>
          </cell>
        </row>
        <row r="1661">
          <cell r="A1661" t="str">
            <v>K|Tropical and subtropical fruit, no details</v>
          </cell>
          <cell r="B1661" t="str">
            <v>Q1003z001</v>
          </cell>
          <cell r="C1661" t="str">
            <v>K</v>
          </cell>
          <cell r="D1661" t="str">
            <v>E</v>
          </cell>
          <cell r="E1661" t="str">
            <v>Tropical and subtropical fruit, no details</v>
          </cell>
          <cell r="F1661" t="str">
            <v>L102300</v>
          </cell>
          <cell r="G1661">
            <v>7</v>
          </cell>
        </row>
        <row r="1662">
          <cell r="A1662" t="str">
            <v>K|Tropisches und subtropisches Obst, keine Details</v>
          </cell>
          <cell r="B1662" t="str">
            <v>Q1003z001</v>
          </cell>
          <cell r="C1662" t="str">
            <v>K</v>
          </cell>
          <cell r="D1662" t="str">
            <v>D</v>
          </cell>
          <cell r="E1662" t="str">
            <v>Tropisches und subtropisches Obst, keine Details</v>
          </cell>
          <cell r="F1662" t="str">
            <v>L102300</v>
          </cell>
          <cell r="G1662">
            <v>7</v>
          </cell>
        </row>
        <row r="1663">
          <cell r="A1663" t="str">
            <v>K|Araza</v>
          </cell>
          <cell r="B1663" t="str">
            <v>Q1003</v>
          </cell>
          <cell r="C1663" t="str">
            <v>K</v>
          </cell>
          <cell r="D1663" t="str">
            <v>name</v>
          </cell>
          <cell r="E1663" t="str">
            <v>Araza</v>
          </cell>
          <cell r="F1663" t="str">
            <v>L102301</v>
          </cell>
          <cell r="G1663">
            <v>7</v>
          </cell>
        </row>
        <row r="1664">
          <cell r="A1664" t="str">
            <v>K|L102301</v>
          </cell>
          <cell r="B1664" t="str">
            <v>Q1003</v>
          </cell>
          <cell r="C1664" t="str">
            <v>K</v>
          </cell>
          <cell r="D1664" t="str">
            <v>code</v>
          </cell>
          <cell r="E1664" t="str">
            <v>L102301</v>
          </cell>
          <cell r="F1664" t="str">
            <v>L102301</v>
          </cell>
          <cell r="G1664">
            <v>7</v>
          </cell>
        </row>
        <row r="1665">
          <cell r="A1665" t="str">
            <v>K|Avocados</v>
          </cell>
          <cell r="B1665" t="str">
            <v>Q1002z001</v>
          </cell>
          <cell r="C1665" t="str">
            <v>K</v>
          </cell>
          <cell r="D1665" t="str">
            <v>name</v>
          </cell>
          <cell r="E1665" t="str">
            <v>Avocados</v>
          </cell>
          <cell r="F1665" t="str">
            <v>L102302</v>
          </cell>
          <cell r="G1665">
            <v>7</v>
          </cell>
        </row>
        <row r="1666">
          <cell r="A1666" t="str">
            <v>K|L102302</v>
          </cell>
          <cell r="B1666" t="str">
            <v>Q1002z001</v>
          </cell>
          <cell r="C1666" t="str">
            <v>K</v>
          </cell>
          <cell r="D1666" t="str">
            <v>code</v>
          </cell>
          <cell r="E1666" t="str">
            <v>L102302</v>
          </cell>
          <cell r="F1666" t="str">
            <v>L102302</v>
          </cell>
          <cell r="G1666">
            <v>7</v>
          </cell>
        </row>
        <row r="1667">
          <cell r="A1667" t="str">
            <v>K|Bananas</v>
          </cell>
          <cell r="B1667" t="str">
            <v>Q1002z001</v>
          </cell>
          <cell r="C1667" t="str">
            <v>K</v>
          </cell>
          <cell r="D1667" t="str">
            <v>name</v>
          </cell>
          <cell r="E1667" t="str">
            <v>Bananas</v>
          </cell>
          <cell r="F1667" t="str">
            <v>L102303</v>
          </cell>
          <cell r="G1667">
            <v>7</v>
          </cell>
        </row>
        <row r="1668">
          <cell r="A1668" t="str">
            <v>K|Bananen</v>
          </cell>
          <cell r="B1668" t="str">
            <v>Q1002z001</v>
          </cell>
          <cell r="C1668" t="str">
            <v>K</v>
          </cell>
          <cell r="D1668" t="str">
            <v>D</v>
          </cell>
          <cell r="E1668" t="str">
            <v>Bananen</v>
          </cell>
          <cell r="F1668" t="str">
            <v>L102303</v>
          </cell>
          <cell r="G1668">
            <v>7</v>
          </cell>
        </row>
        <row r="1669">
          <cell r="A1669" t="str">
            <v>K|L102303</v>
          </cell>
          <cell r="B1669" t="str">
            <v>Q1002z001</v>
          </cell>
          <cell r="C1669" t="str">
            <v>K</v>
          </cell>
          <cell r="D1669" t="str">
            <v>code</v>
          </cell>
          <cell r="E1669" t="str">
            <v>L102303</v>
          </cell>
          <cell r="F1669" t="str">
            <v>L102303</v>
          </cell>
          <cell r="G1669">
            <v>7</v>
          </cell>
        </row>
        <row r="1670">
          <cell r="A1670" t="str">
            <v>K|Bananas, no details</v>
          </cell>
          <cell r="B1670" t="str">
            <v>Q1003</v>
          </cell>
          <cell r="C1670" t="str">
            <v>K</v>
          </cell>
          <cell r="D1670" t="str">
            <v>name</v>
          </cell>
          <cell r="E1670" t="str">
            <v>Bananas, no details</v>
          </cell>
          <cell r="F1670" t="str">
            <v>L1023030</v>
          </cell>
          <cell r="G1670">
            <v>8</v>
          </cell>
        </row>
        <row r="1671">
          <cell r="A1671" t="str">
            <v>K|Bananen, ohne Details</v>
          </cell>
          <cell r="B1671" t="str">
            <v>Q1003z001</v>
          </cell>
          <cell r="C1671" t="str">
            <v>K</v>
          </cell>
          <cell r="D1671" t="str">
            <v>D</v>
          </cell>
          <cell r="E1671" t="str">
            <v>Bananen, ohne Details</v>
          </cell>
          <cell r="F1671" t="str">
            <v>L1023030</v>
          </cell>
          <cell r="G1671">
            <v>8</v>
          </cell>
        </row>
        <row r="1672">
          <cell r="A1672" t="str">
            <v>K|L1023030</v>
          </cell>
          <cell r="B1672" t="str">
            <v>Q1003z001</v>
          </cell>
          <cell r="C1672" t="str">
            <v>K</v>
          </cell>
          <cell r="D1672" t="str">
            <v>code</v>
          </cell>
          <cell r="E1672" t="str">
            <v>L1023030</v>
          </cell>
          <cell r="F1672" t="str">
            <v>L1023030</v>
          </cell>
          <cell r="G1672">
            <v>8</v>
          </cell>
        </row>
        <row r="1673">
          <cell r="A1673" t="str">
            <v>K|Bananas associated with other crops</v>
          </cell>
          <cell r="B1673" t="str">
            <v>Q1002z001</v>
          </cell>
          <cell r="C1673" t="str">
            <v>K</v>
          </cell>
          <cell r="D1673" t="str">
            <v>name</v>
          </cell>
          <cell r="E1673" t="str">
            <v>Bananas associated with other crops</v>
          </cell>
          <cell r="F1673" t="str">
            <v>L1023031</v>
          </cell>
          <cell r="G1673">
            <v>8</v>
          </cell>
        </row>
        <row r="1674">
          <cell r="A1674" t="str">
            <v>K|Bananen Mischkultur</v>
          </cell>
          <cell r="B1674" t="str">
            <v>Q1002z001</v>
          </cell>
          <cell r="C1674" t="str">
            <v>K</v>
          </cell>
          <cell r="D1674" t="str">
            <v>D</v>
          </cell>
          <cell r="E1674" t="str">
            <v>Bananen Mischkultur</v>
          </cell>
          <cell r="F1674" t="str">
            <v>L1023031</v>
          </cell>
          <cell r="G1674">
            <v>8</v>
          </cell>
        </row>
        <row r="1675">
          <cell r="A1675" t="str">
            <v>K|L1023031</v>
          </cell>
          <cell r="B1675" t="str">
            <v>Q1002z001</v>
          </cell>
          <cell r="C1675" t="str">
            <v>K</v>
          </cell>
          <cell r="D1675" t="str">
            <v>code</v>
          </cell>
          <cell r="E1675" t="str">
            <v>L1023031</v>
          </cell>
          <cell r="F1675" t="str">
            <v>L1023031</v>
          </cell>
          <cell r="G1675">
            <v>8</v>
          </cell>
        </row>
        <row r="1676">
          <cell r="A1676" t="str">
            <v>K|Bananas, guineos</v>
          </cell>
          <cell r="B1676" t="str">
            <v>Q1002z001</v>
          </cell>
          <cell r="C1676" t="str">
            <v>K</v>
          </cell>
          <cell r="D1676" t="str">
            <v>name</v>
          </cell>
          <cell r="E1676" t="str">
            <v>Bananas, guineos</v>
          </cell>
          <cell r="F1676" t="str">
            <v>L1023032</v>
          </cell>
          <cell r="G1676">
            <v>8</v>
          </cell>
        </row>
        <row r="1677">
          <cell r="A1677" t="str">
            <v>K|Bananen guineos</v>
          </cell>
          <cell r="B1677" t="str">
            <v>Q1002z001</v>
          </cell>
          <cell r="C1677" t="str">
            <v>K</v>
          </cell>
          <cell r="D1677" t="str">
            <v>D</v>
          </cell>
          <cell r="E1677" t="str">
            <v>Bananen guineos</v>
          </cell>
          <cell r="F1677" t="str">
            <v>L1023032</v>
          </cell>
          <cell r="G1677">
            <v>8</v>
          </cell>
        </row>
        <row r="1678">
          <cell r="A1678" t="str">
            <v>K|L1023032</v>
          </cell>
          <cell r="B1678" t="str">
            <v>Q1002z001</v>
          </cell>
          <cell r="C1678" t="str">
            <v>K</v>
          </cell>
          <cell r="D1678" t="str">
            <v>code</v>
          </cell>
          <cell r="E1678" t="str">
            <v>L1023032</v>
          </cell>
          <cell r="F1678" t="str">
            <v>L1023032</v>
          </cell>
          <cell r="G1678">
            <v>8</v>
          </cell>
        </row>
        <row r="1679">
          <cell r="A1679" t="str">
            <v>K|Bananas, orito</v>
          </cell>
          <cell r="B1679" t="str">
            <v>Q1002z001</v>
          </cell>
          <cell r="C1679" t="str">
            <v>K</v>
          </cell>
          <cell r="D1679" t="str">
            <v>name</v>
          </cell>
          <cell r="E1679" t="str">
            <v>Bananas, orito</v>
          </cell>
          <cell r="F1679" t="str">
            <v>L1023033</v>
          </cell>
          <cell r="G1679">
            <v>8</v>
          </cell>
        </row>
        <row r="1680">
          <cell r="A1680" t="str">
            <v>K|Bananen orito</v>
          </cell>
          <cell r="B1680" t="str">
            <v>Q1002z001</v>
          </cell>
          <cell r="C1680" t="str">
            <v>K</v>
          </cell>
          <cell r="D1680" t="str">
            <v>D</v>
          </cell>
          <cell r="E1680" t="str">
            <v>Bananen orito</v>
          </cell>
          <cell r="F1680" t="str">
            <v>L1023033</v>
          </cell>
          <cell r="G1680">
            <v>8</v>
          </cell>
        </row>
        <row r="1681">
          <cell r="A1681" t="str">
            <v>K|L1023033</v>
          </cell>
          <cell r="B1681" t="str">
            <v>Q1002z001</v>
          </cell>
          <cell r="C1681" t="str">
            <v>K</v>
          </cell>
          <cell r="D1681" t="str">
            <v>code</v>
          </cell>
          <cell r="E1681" t="str">
            <v>L1023033</v>
          </cell>
          <cell r="F1681" t="str">
            <v>L1023033</v>
          </cell>
          <cell r="G1681">
            <v>8</v>
          </cell>
        </row>
        <row r="1682">
          <cell r="A1682" t="str">
            <v>K|Bananas, Plantain</v>
          </cell>
          <cell r="B1682" t="str">
            <v>Q1003</v>
          </cell>
          <cell r="C1682" t="str">
            <v>K</v>
          </cell>
          <cell r="D1682" t="str">
            <v>name</v>
          </cell>
          <cell r="E1682" t="str">
            <v>Bananas, Plantain</v>
          </cell>
          <cell r="F1682" t="str">
            <v>L1023034</v>
          </cell>
          <cell r="G1682">
            <v>8</v>
          </cell>
        </row>
        <row r="1683">
          <cell r="A1683" t="str">
            <v>K|Kochbananen</v>
          </cell>
          <cell r="B1683" t="str">
            <v>Q1003z001</v>
          </cell>
          <cell r="C1683" t="str">
            <v>K</v>
          </cell>
          <cell r="D1683" t="str">
            <v>D</v>
          </cell>
          <cell r="E1683" t="str">
            <v>Kochbananen</v>
          </cell>
          <cell r="F1683" t="str">
            <v>L1023034</v>
          </cell>
          <cell r="G1683">
            <v>8</v>
          </cell>
        </row>
        <row r="1684">
          <cell r="A1684" t="str">
            <v>K|L1023034</v>
          </cell>
          <cell r="B1684" t="str">
            <v>Q1003z001</v>
          </cell>
          <cell r="C1684" t="str">
            <v>K</v>
          </cell>
          <cell r="D1684" t="str">
            <v>code</v>
          </cell>
          <cell r="E1684" t="str">
            <v>L1023034</v>
          </cell>
          <cell r="F1684" t="str">
            <v>L1023034</v>
          </cell>
          <cell r="G1684">
            <v>8</v>
          </cell>
        </row>
        <row r="1685">
          <cell r="A1685" t="str">
            <v>K|Plantain</v>
          </cell>
          <cell r="B1685" t="str">
            <v>Q1003z001</v>
          </cell>
          <cell r="C1685" t="str">
            <v>K</v>
          </cell>
          <cell r="D1685" t="str">
            <v>E</v>
          </cell>
          <cell r="E1685" t="str">
            <v>Plantain</v>
          </cell>
          <cell r="F1685" t="str">
            <v>L1023034</v>
          </cell>
          <cell r="G1685">
            <v>8</v>
          </cell>
        </row>
        <row r="1686">
          <cell r="A1686" t="str">
            <v>K|Plantains</v>
          </cell>
          <cell r="B1686" t="str">
            <v>Q1009</v>
          </cell>
          <cell r="C1686" t="str">
            <v>K</v>
          </cell>
          <cell r="D1686" t="str">
            <v>E</v>
          </cell>
          <cell r="E1686" t="str">
            <v>Plantains</v>
          </cell>
          <cell r="F1686" t="str">
            <v>L1023034</v>
          </cell>
          <cell r="G1686">
            <v>8</v>
          </cell>
        </row>
        <row r="1687">
          <cell r="A1687" t="str">
            <v>K|Bananas, Musa paradisiaca</v>
          </cell>
          <cell r="B1687" t="str">
            <v>Q1003</v>
          </cell>
          <cell r="C1687" t="str">
            <v>K</v>
          </cell>
          <cell r="D1687" t="str">
            <v>name</v>
          </cell>
          <cell r="E1687" t="str">
            <v>Bananas, Musa paradisiaca</v>
          </cell>
          <cell r="F1687" t="str">
            <v>L1023035</v>
          </cell>
          <cell r="G1687">
            <v>8</v>
          </cell>
        </row>
        <row r="1688">
          <cell r="A1688" t="str">
            <v>K|L1023035</v>
          </cell>
          <cell r="B1688" t="str">
            <v>Q1003</v>
          </cell>
          <cell r="C1688" t="str">
            <v>K</v>
          </cell>
          <cell r="D1688" t="str">
            <v>code</v>
          </cell>
          <cell r="E1688" t="str">
            <v>L1023035</v>
          </cell>
          <cell r="F1688" t="str">
            <v>L1023035</v>
          </cell>
          <cell r="G1688">
            <v>8</v>
          </cell>
        </row>
        <row r="1689">
          <cell r="A1689" t="str">
            <v>K|Bananas, Cardaba</v>
          </cell>
          <cell r="B1689" t="str">
            <v>Q1003</v>
          </cell>
          <cell r="C1689" t="str">
            <v>K</v>
          </cell>
          <cell r="D1689" t="str">
            <v>name</v>
          </cell>
          <cell r="E1689" t="str">
            <v>Bananas, Cardaba</v>
          </cell>
          <cell r="F1689" t="str">
            <v>L1023036</v>
          </cell>
          <cell r="G1689">
            <v>8</v>
          </cell>
        </row>
        <row r="1690">
          <cell r="A1690" t="str">
            <v>K|L1023036</v>
          </cell>
          <cell r="B1690" t="str">
            <v>Q1003</v>
          </cell>
          <cell r="C1690" t="str">
            <v>K</v>
          </cell>
          <cell r="D1690" t="str">
            <v>code</v>
          </cell>
          <cell r="E1690" t="str">
            <v>L1023036</v>
          </cell>
          <cell r="F1690" t="str">
            <v>L1023036</v>
          </cell>
          <cell r="G1690">
            <v>8</v>
          </cell>
        </row>
        <row r="1691">
          <cell r="A1691" t="str">
            <v>K|_ Bananen</v>
          </cell>
          <cell r="B1691" t="str">
            <v>Q1002z002</v>
          </cell>
          <cell r="C1691" t="str">
            <v>K</v>
          </cell>
          <cell r="D1691" t="str">
            <v>D</v>
          </cell>
          <cell r="E1691" t="str">
            <v>_ Bananen</v>
          </cell>
          <cell r="F1691" t="str">
            <v>L102303z</v>
          </cell>
          <cell r="G1691">
            <v>8</v>
          </cell>
        </row>
        <row r="1692">
          <cell r="A1692" t="str">
            <v>K|Bananas, other</v>
          </cell>
          <cell r="B1692" t="str">
            <v>Q1002z002</v>
          </cell>
          <cell r="C1692" t="str">
            <v>K</v>
          </cell>
          <cell r="D1692" t="str">
            <v>name</v>
          </cell>
          <cell r="E1692" t="str">
            <v>Bananas, other</v>
          </cell>
          <cell r="F1692" t="str">
            <v>L102303z</v>
          </cell>
          <cell r="G1692">
            <v>8</v>
          </cell>
        </row>
        <row r="1693">
          <cell r="A1693" t="str">
            <v>K|Bananen, andere</v>
          </cell>
          <cell r="B1693" t="str">
            <v>Q1002z002</v>
          </cell>
          <cell r="C1693" t="str">
            <v>K</v>
          </cell>
          <cell r="D1693" t="str">
            <v>D</v>
          </cell>
          <cell r="E1693" t="str">
            <v>Bananen, andere</v>
          </cell>
          <cell r="F1693" t="str">
            <v>L102303z</v>
          </cell>
          <cell r="G1693">
            <v>8</v>
          </cell>
        </row>
        <row r="1694">
          <cell r="A1694" t="str">
            <v>K|Bananen, andere, andere</v>
          </cell>
          <cell r="B1694" t="str">
            <v>Q1002z002</v>
          </cell>
          <cell r="C1694" t="str">
            <v>K</v>
          </cell>
          <cell r="D1694" t="str">
            <v>D</v>
          </cell>
          <cell r="E1694" t="str">
            <v>Bananen, andere, andere</v>
          </cell>
          <cell r="F1694" t="str">
            <v>L102303z</v>
          </cell>
          <cell r="G1694">
            <v>8</v>
          </cell>
        </row>
        <row r="1695">
          <cell r="A1695" t="str">
            <v>K|L102303z</v>
          </cell>
          <cell r="B1695" t="str">
            <v>Q1002z002</v>
          </cell>
          <cell r="C1695" t="str">
            <v>K</v>
          </cell>
          <cell r="D1695" t="str">
            <v>code</v>
          </cell>
          <cell r="E1695" t="str">
            <v>L102303z</v>
          </cell>
          <cell r="F1695" t="str">
            <v>L102303z</v>
          </cell>
          <cell r="G1695">
            <v>8</v>
          </cell>
        </row>
        <row r="1696">
          <cell r="A1696" t="str">
            <v>K|Camu camu</v>
          </cell>
          <cell r="B1696" t="str">
            <v>Q1002z001</v>
          </cell>
          <cell r="C1696" t="str">
            <v>K</v>
          </cell>
          <cell r="D1696" t="str">
            <v>name</v>
          </cell>
          <cell r="E1696" t="str">
            <v>Camu camu</v>
          </cell>
          <cell r="F1696" t="str">
            <v>L102304</v>
          </cell>
          <cell r="G1696">
            <v>7</v>
          </cell>
        </row>
        <row r="1697">
          <cell r="A1697" t="str">
            <v>K|L102304</v>
          </cell>
          <cell r="B1697" t="str">
            <v>Q1002z001</v>
          </cell>
          <cell r="C1697" t="str">
            <v>K</v>
          </cell>
          <cell r="D1697" t="str">
            <v>code</v>
          </cell>
          <cell r="E1697" t="str">
            <v>L102304</v>
          </cell>
          <cell r="F1697" t="str">
            <v>L102304</v>
          </cell>
          <cell r="G1697">
            <v>7</v>
          </cell>
        </row>
        <row r="1698">
          <cell r="A1698" t="str">
            <v>K|Carob</v>
          </cell>
          <cell r="B1698" t="str">
            <v>Q1002z001</v>
          </cell>
          <cell r="C1698" t="str">
            <v>K</v>
          </cell>
          <cell r="D1698" t="str">
            <v>name</v>
          </cell>
          <cell r="E1698" t="str">
            <v>Carob</v>
          </cell>
          <cell r="F1698" t="str">
            <v>L102305</v>
          </cell>
          <cell r="G1698">
            <v>7</v>
          </cell>
        </row>
        <row r="1699">
          <cell r="A1699" t="str">
            <v>K|Carobs</v>
          </cell>
          <cell r="B1699" t="str">
            <v>Q1009</v>
          </cell>
          <cell r="C1699" t="str">
            <v>K</v>
          </cell>
          <cell r="D1699" t="str">
            <v>E</v>
          </cell>
          <cell r="E1699" t="str">
            <v>Carobs</v>
          </cell>
          <cell r="F1699" t="str">
            <v>L102305</v>
          </cell>
          <cell r="G1699">
            <v>7</v>
          </cell>
        </row>
        <row r="1700">
          <cell r="A1700" t="str">
            <v>K|Johannisbrotbaum</v>
          </cell>
          <cell r="B1700" t="str">
            <v>Q1002z001</v>
          </cell>
          <cell r="C1700" t="str">
            <v>K</v>
          </cell>
          <cell r="D1700" t="str">
            <v>D</v>
          </cell>
          <cell r="E1700" t="str">
            <v>Johannisbrotbaum</v>
          </cell>
          <cell r="F1700" t="str">
            <v>L102305</v>
          </cell>
          <cell r="G1700">
            <v>7</v>
          </cell>
        </row>
        <row r="1701">
          <cell r="A1701" t="str">
            <v>K|L102305</v>
          </cell>
          <cell r="B1701" t="str">
            <v>Q1002z001</v>
          </cell>
          <cell r="C1701" t="str">
            <v>K</v>
          </cell>
          <cell r="D1701" t="str">
            <v>code</v>
          </cell>
          <cell r="E1701" t="str">
            <v>L102305</v>
          </cell>
          <cell r="F1701" t="str">
            <v>L102305</v>
          </cell>
          <cell r="G1701">
            <v>7</v>
          </cell>
        </row>
        <row r="1702">
          <cell r="A1702" t="str">
            <v>K|Cashew apples</v>
          </cell>
          <cell r="B1702" t="str">
            <v>Q1002z001</v>
          </cell>
          <cell r="C1702" t="str">
            <v>K</v>
          </cell>
          <cell r="D1702" t="str">
            <v>name</v>
          </cell>
          <cell r="E1702" t="str">
            <v>Cashew apples</v>
          </cell>
          <cell r="F1702" t="str">
            <v>L102306</v>
          </cell>
          <cell r="G1702">
            <v>7</v>
          </cell>
        </row>
        <row r="1703">
          <cell r="A1703" t="str">
            <v>K|Cashewapple</v>
          </cell>
          <cell r="B1703" t="str">
            <v>Q1009</v>
          </cell>
          <cell r="C1703" t="str">
            <v>K</v>
          </cell>
          <cell r="D1703" t="str">
            <v>E</v>
          </cell>
          <cell r="E1703" t="str">
            <v>Cashewapple</v>
          </cell>
          <cell r="F1703" t="str">
            <v>L102306</v>
          </cell>
          <cell r="G1703">
            <v>7</v>
          </cell>
        </row>
        <row r="1704">
          <cell r="A1704" t="str">
            <v>K|Kaschu-Äpfel</v>
          </cell>
          <cell r="B1704" t="str">
            <v>Q1002z001</v>
          </cell>
          <cell r="C1704" t="str">
            <v>K</v>
          </cell>
          <cell r="D1704" t="str">
            <v>D</v>
          </cell>
          <cell r="E1704" t="str">
            <v>Kaschu-Äpfel</v>
          </cell>
          <cell r="F1704" t="str">
            <v>L102306</v>
          </cell>
          <cell r="G1704">
            <v>7</v>
          </cell>
        </row>
        <row r="1705">
          <cell r="A1705" t="str">
            <v>K|L102306</v>
          </cell>
          <cell r="B1705" t="str">
            <v>Q1002z001</v>
          </cell>
          <cell r="C1705" t="str">
            <v>K</v>
          </cell>
          <cell r="D1705" t="str">
            <v>code</v>
          </cell>
          <cell r="E1705" t="str">
            <v>L102306</v>
          </cell>
          <cell r="F1705" t="str">
            <v>L102306</v>
          </cell>
          <cell r="G1705">
            <v>7</v>
          </cell>
        </row>
        <row r="1706">
          <cell r="A1706" t="str">
            <v>K|Dates</v>
          </cell>
          <cell r="B1706" t="str">
            <v>Q1002z001</v>
          </cell>
          <cell r="C1706" t="str">
            <v>K</v>
          </cell>
          <cell r="D1706" t="str">
            <v>name</v>
          </cell>
          <cell r="E1706" t="str">
            <v>Dates</v>
          </cell>
          <cell r="F1706" t="str">
            <v>L102307</v>
          </cell>
          <cell r="G1706">
            <v>7</v>
          </cell>
        </row>
        <row r="1707">
          <cell r="A1707" t="str">
            <v>K|Datteln</v>
          </cell>
          <cell r="B1707" t="str">
            <v>Q1002z001</v>
          </cell>
          <cell r="C1707" t="str">
            <v>K</v>
          </cell>
          <cell r="D1707" t="str">
            <v>D</v>
          </cell>
          <cell r="E1707" t="str">
            <v>Datteln</v>
          </cell>
          <cell r="F1707" t="str">
            <v>L102307</v>
          </cell>
          <cell r="G1707">
            <v>7</v>
          </cell>
        </row>
        <row r="1708">
          <cell r="A1708" t="str">
            <v>K|L102307</v>
          </cell>
          <cell r="B1708" t="str">
            <v>Q1002z001</v>
          </cell>
          <cell r="C1708" t="str">
            <v>K</v>
          </cell>
          <cell r="D1708" t="str">
            <v>code</v>
          </cell>
          <cell r="E1708" t="str">
            <v>L102307</v>
          </cell>
          <cell r="F1708" t="str">
            <v>L102307</v>
          </cell>
          <cell r="G1708">
            <v>7</v>
          </cell>
        </row>
        <row r="1709">
          <cell r="A1709" t="str">
            <v>K|Feigen</v>
          </cell>
          <cell r="B1709" t="str">
            <v>Q1002z001</v>
          </cell>
          <cell r="C1709" t="str">
            <v>K</v>
          </cell>
          <cell r="D1709" t="str">
            <v>D</v>
          </cell>
          <cell r="E1709" t="str">
            <v>Feigen</v>
          </cell>
          <cell r="F1709" t="str">
            <v>L102308</v>
          </cell>
          <cell r="G1709">
            <v>7</v>
          </cell>
        </row>
        <row r="1710">
          <cell r="A1710" t="str">
            <v>K|Figs</v>
          </cell>
          <cell r="B1710" t="str">
            <v>Q1002z001</v>
          </cell>
          <cell r="C1710" t="str">
            <v>K</v>
          </cell>
          <cell r="D1710" t="str">
            <v>name</v>
          </cell>
          <cell r="E1710" t="str">
            <v>Figs</v>
          </cell>
          <cell r="F1710" t="str">
            <v>L102308</v>
          </cell>
          <cell r="G1710">
            <v>7</v>
          </cell>
        </row>
        <row r="1711">
          <cell r="A1711" t="str">
            <v>K|Jelly figs</v>
          </cell>
          <cell r="B1711" t="str">
            <v>Q1003z001</v>
          </cell>
          <cell r="C1711" t="str">
            <v>K</v>
          </cell>
          <cell r="D1711" t="str">
            <v>name</v>
          </cell>
          <cell r="E1711" t="str">
            <v>Jelly figs</v>
          </cell>
          <cell r="F1711" t="str">
            <v>L102308</v>
          </cell>
          <cell r="G1711">
            <v>7</v>
          </cell>
        </row>
        <row r="1712">
          <cell r="A1712" t="str">
            <v>K|L102308</v>
          </cell>
          <cell r="B1712" t="str">
            <v>Q1002z001</v>
          </cell>
          <cell r="C1712" t="str">
            <v>K</v>
          </cell>
          <cell r="D1712" t="str">
            <v>code</v>
          </cell>
          <cell r="E1712" t="str">
            <v>L102308</v>
          </cell>
          <cell r="F1712" t="str">
            <v>L102308</v>
          </cell>
          <cell r="G1712">
            <v>7</v>
          </cell>
        </row>
        <row r="1713">
          <cell r="A1713" t="str">
            <v>K|Guava</v>
          </cell>
          <cell r="B1713" t="str">
            <v>Q1002z001</v>
          </cell>
          <cell r="C1713" t="str">
            <v>K</v>
          </cell>
          <cell r="D1713" t="str">
            <v>name</v>
          </cell>
          <cell r="E1713" t="str">
            <v>Guava</v>
          </cell>
          <cell r="F1713" t="str">
            <v>L102309</v>
          </cell>
          <cell r="G1713">
            <v>7</v>
          </cell>
        </row>
        <row r="1714">
          <cell r="A1714" t="str">
            <v>K|Guaven</v>
          </cell>
          <cell r="B1714" t="str">
            <v>Q1002z001</v>
          </cell>
          <cell r="C1714" t="str">
            <v>K</v>
          </cell>
          <cell r="D1714" t="str">
            <v>D</v>
          </cell>
          <cell r="E1714" t="str">
            <v>Guaven</v>
          </cell>
          <cell r="F1714" t="str">
            <v>L102309</v>
          </cell>
          <cell r="G1714">
            <v>7</v>
          </cell>
        </row>
        <row r="1715">
          <cell r="A1715" t="str">
            <v>K|L102309</v>
          </cell>
          <cell r="B1715" t="str">
            <v>Q1002z001</v>
          </cell>
          <cell r="C1715" t="str">
            <v>K</v>
          </cell>
          <cell r="D1715" t="str">
            <v>code</v>
          </cell>
          <cell r="E1715" t="str">
            <v>L102309</v>
          </cell>
          <cell r="F1715" t="str">
            <v>L102309</v>
          </cell>
          <cell r="G1715">
            <v>7</v>
          </cell>
        </row>
        <row r="1716">
          <cell r="A1716" t="str">
            <v>K|Jocote</v>
          </cell>
          <cell r="B1716" t="str">
            <v>Q1002z001</v>
          </cell>
          <cell r="C1716" t="str">
            <v>K</v>
          </cell>
          <cell r="D1716" t="str">
            <v>name</v>
          </cell>
          <cell r="E1716" t="str">
            <v>Jocote</v>
          </cell>
          <cell r="F1716" t="str">
            <v>L102310</v>
          </cell>
          <cell r="G1716">
            <v>7</v>
          </cell>
        </row>
        <row r="1717">
          <cell r="A1717" t="str">
            <v>K|L102310</v>
          </cell>
          <cell r="B1717" t="str">
            <v>Q1002z001</v>
          </cell>
          <cell r="C1717" t="str">
            <v>K</v>
          </cell>
          <cell r="D1717" t="str">
            <v>code</v>
          </cell>
          <cell r="E1717" t="str">
            <v>L102310</v>
          </cell>
          <cell r="F1717" t="str">
            <v>L102310</v>
          </cell>
          <cell r="G1717">
            <v>7</v>
          </cell>
        </row>
        <row r="1718">
          <cell r="A1718" t="str">
            <v>K|Kiwi fruit</v>
          </cell>
          <cell r="B1718" t="str">
            <v>Q1009</v>
          </cell>
          <cell r="C1718" t="str">
            <v>K</v>
          </cell>
          <cell r="D1718" t="str">
            <v>E</v>
          </cell>
          <cell r="E1718" t="str">
            <v>Kiwi fruit</v>
          </cell>
          <cell r="F1718" t="str">
            <v>L102311</v>
          </cell>
          <cell r="G1718">
            <v>7</v>
          </cell>
        </row>
        <row r="1719">
          <cell r="A1719" t="str">
            <v>K|Kiwis</v>
          </cell>
          <cell r="B1719" t="str">
            <v>Q1002z001</v>
          </cell>
          <cell r="C1719" t="str">
            <v>K</v>
          </cell>
          <cell r="D1719" t="str">
            <v>name</v>
          </cell>
          <cell r="E1719" t="str">
            <v>Kiwis</v>
          </cell>
          <cell r="F1719" t="str">
            <v>L102311</v>
          </cell>
          <cell r="G1719">
            <v>7</v>
          </cell>
        </row>
        <row r="1720">
          <cell r="A1720" t="str">
            <v>K|L102311</v>
          </cell>
          <cell r="B1720" t="str">
            <v>Q1002z001</v>
          </cell>
          <cell r="C1720" t="str">
            <v>K</v>
          </cell>
          <cell r="D1720" t="str">
            <v>code</v>
          </cell>
          <cell r="E1720" t="str">
            <v>L102311</v>
          </cell>
          <cell r="F1720" t="str">
            <v>L102311</v>
          </cell>
          <cell r="G1720">
            <v>7</v>
          </cell>
        </row>
        <row r="1721">
          <cell r="A1721" t="str">
            <v>K|L102312</v>
          </cell>
          <cell r="B1721" t="str">
            <v>Q1002z001</v>
          </cell>
          <cell r="C1721" t="str">
            <v>K</v>
          </cell>
          <cell r="D1721" t="str">
            <v>code</v>
          </cell>
          <cell r="E1721" t="str">
            <v>L102312</v>
          </cell>
          <cell r="F1721" t="str">
            <v>L102312</v>
          </cell>
          <cell r="G1721">
            <v>7</v>
          </cell>
        </row>
        <row r="1722">
          <cell r="A1722" t="str">
            <v>K|Litchi</v>
          </cell>
          <cell r="B1722" t="str">
            <v>Q1002z001</v>
          </cell>
          <cell r="C1722" t="str">
            <v>K</v>
          </cell>
          <cell r="D1722" t="str">
            <v>name</v>
          </cell>
          <cell r="E1722" t="str">
            <v>Litchi</v>
          </cell>
          <cell r="F1722" t="str">
            <v>L102312</v>
          </cell>
          <cell r="G1722">
            <v>7</v>
          </cell>
        </row>
        <row r="1723">
          <cell r="A1723" t="str">
            <v>K|Litschi</v>
          </cell>
          <cell r="B1723" t="str">
            <v>Q1002z001</v>
          </cell>
          <cell r="C1723" t="str">
            <v>K</v>
          </cell>
          <cell r="D1723" t="str">
            <v>D</v>
          </cell>
          <cell r="E1723" t="str">
            <v>Litschi</v>
          </cell>
          <cell r="F1723" t="str">
            <v>L102312</v>
          </cell>
          <cell r="G1723">
            <v>7</v>
          </cell>
        </row>
        <row r="1724">
          <cell r="A1724" t="str">
            <v>K|L102313</v>
          </cell>
          <cell r="B1724" t="str">
            <v>Q1002z001</v>
          </cell>
          <cell r="C1724" t="str">
            <v>K</v>
          </cell>
          <cell r="D1724" t="str">
            <v>code</v>
          </cell>
          <cell r="E1724" t="str">
            <v>L102313</v>
          </cell>
          <cell r="F1724" t="str">
            <v>L102313</v>
          </cell>
          <cell r="G1724">
            <v>7</v>
          </cell>
        </row>
        <row r="1725">
          <cell r="A1725" t="str">
            <v>K|Mamey</v>
          </cell>
          <cell r="B1725" t="str">
            <v>Q1002z001</v>
          </cell>
          <cell r="C1725" t="str">
            <v>K</v>
          </cell>
          <cell r="D1725" t="str">
            <v>name</v>
          </cell>
          <cell r="E1725" t="str">
            <v>Mamey</v>
          </cell>
          <cell r="F1725" t="str">
            <v>L102313</v>
          </cell>
          <cell r="G1725">
            <v>7</v>
          </cell>
        </row>
        <row r="1726">
          <cell r="A1726" t="str">
            <v>K|L102314</v>
          </cell>
          <cell r="B1726" t="str">
            <v>Q1002z001</v>
          </cell>
          <cell r="C1726" t="str">
            <v>K</v>
          </cell>
          <cell r="D1726" t="str">
            <v>code</v>
          </cell>
          <cell r="E1726" t="str">
            <v>L102314</v>
          </cell>
          <cell r="F1726" t="str">
            <v>L102314</v>
          </cell>
          <cell r="G1726">
            <v>7</v>
          </cell>
        </row>
        <row r="1727">
          <cell r="A1727" t="str">
            <v>K|Mangos</v>
          </cell>
          <cell r="B1727" t="str">
            <v>Q1002z001</v>
          </cell>
          <cell r="C1727" t="str">
            <v>K</v>
          </cell>
          <cell r="D1727" t="str">
            <v>name</v>
          </cell>
          <cell r="E1727" t="str">
            <v>Mangos</v>
          </cell>
          <cell r="F1727" t="str">
            <v>L102314</v>
          </cell>
          <cell r="G1727">
            <v>7</v>
          </cell>
        </row>
        <row r="1728">
          <cell r="A1728" t="str">
            <v>K|L102315</v>
          </cell>
          <cell r="B1728" t="str">
            <v>Q1002z001</v>
          </cell>
          <cell r="C1728" t="str">
            <v>K</v>
          </cell>
          <cell r="D1728" t="str">
            <v>code</v>
          </cell>
          <cell r="E1728" t="str">
            <v>L102315</v>
          </cell>
          <cell r="F1728" t="str">
            <v>L102315</v>
          </cell>
          <cell r="G1728">
            <v>7</v>
          </cell>
        </row>
        <row r="1729">
          <cell r="A1729" t="str">
            <v>K|Nanche</v>
          </cell>
          <cell r="B1729" t="str">
            <v>Q1002z001</v>
          </cell>
          <cell r="C1729" t="str">
            <v>K</v>
          </cell>
          <cell r="D1729" t="str">
            <v>name</v>
          </cell>
          <cell r="E1729" t="str">
            <v>Nanche</v>
          </cell>
          <cell r="F1729" t="str">
            <v>L102315</v>
          </cell>
          <cell r="G1729">
            <v>7</v>
          </cell>
        </row>
        <row r="1730">
          <cell r="A1730" t="str">
            <v>K|L102316</v>
          </cell>
          <cell r="B1730" t="str">
            <v>Q1002z001</v>
          </cell>
          <cell r="C1730" t="str">
            <v>K</v>
          </cell>
          <cell r="D1730" t="str">
            <v>code</v>
          </cell>
          <cell r="E1730" t="str">
            <v>L102316</v>
          </cell>
          <cell r="F1730" t="str">
            <v>L102316</v>
          </cell>
          <cell r="G1730">
            <v>7</v>
          </cell>
        </row>
        <row r="1731">
          <cell r="A1731" t="str">
            <v>K|Noni</v>
          </cell>
          <cell r="B1731" t="str">
            <v>Q1002z001</v>
          </cell>
          <cell r="C1731" t="str">
            <v>K</v>
          </cell>
          <cell r="D1731" t="str">
            <v>name</v>
          </cell>
          <cell r="E1731" t="str">
            <v>Noni</v>
          </cell>
          <cell r="F1731" t="str">
            <v>L102316</v>
          </cell>
          <cell r="G1731">
            <v>7</v>
          </cell>
        </row>
        <row r="1732">
          <cell r="A1732" t="str">
            <v>K|Kaktusfeigen</v>
          </cell>
          <cell r="B1732" t="str">
            <v>Q1002z001</v>
          </cell>
          <cell r="C1732" t="str">
            <v>K</v>
          </cell>
          <cell r="D1732" t="str">
            <v>D</v>
          </cell>
          <cell r="E1732" t="str">
            <v>Kaktusfeigen</v>
          </cell>
          <cell r="F1732" t="str">
            <v>L102317</v>
          </cell>
          <cell r="G1732">
            <v>7</v>
          </cell>
        </row>
        <row r="1733">
          <cell r="A1733" t="str">
            <v>K|L102317</v>
          </cell>
          <cell r="B1733" t="str">
            <v>Q1002z001</v>
          </cell>
          <cell r="C1733" t="str">
            <v>K</v>
          </cell>
          <cell r="D1733" t="str">
            <v>code</v>
          </cell>
          <cell r="E1733" t="str">
            <v>L102317</v>
          </cell>
          <cell r="F1733" t="str">
            <v>L102317</v>
          </cell>
          <cell r="G1733">
            <v>7</v>
          </cell>
        </row>
        <row r="1734">
          <cell r="A1734" t="str">
            <v>K|Opuntia</v>
          </cell>
          <cell r="B1734" t="str">
            <v>Q1002z001</v>
          </cell>
          <cell r="C1734" t="str">
            <v>K</v>
          </cell>
          <cell r="D1734" t="str">
            <v>name</v>
          </cell>
          <cell r="E1734" t="str">
            <v>Opuntia</v>
          </cell>
          <cell r="F1734" t="str">
            <v>L102317</v>
          </cell>
          <cell r="G1734">
            <v>7</v>
          </cell>
        </row>
        <row r="1735">
          <cell r="A1735" t="str">
            <v>K|L102318</v>
          </cell>
          <cell r="B1735" t="str">
            <v>Q1002z001</v>
          </cell>
          <cell r="C1735" t="str">
            <v>K</v>
          </cell>
          <cell r="D1735" t="str">
            <v>code</v>
          </cell>
          <cell r="E1735" t="str">
            <v>L102318</v>
          </cell>
          <cell r="F1735" t="str">
            <v>L102318</v>
          </cell>
          <cell r="G1735">
            <v>7</v>
          </cell>
        </row>
        <row r="1736">
          <cell r="A1736" t="str">
            <v>K|Papayas</v>
          </cell>
          <cell r="B1736" t="str">
            <v>Q1002z001</v>
          </cell>
          <cell r="C1736" t="str">
            <v>K</v>
          </cell>
          <cell r="D1736" t="str">
            <v>name</v>
          </cell>
          <cell r="E1736" t="str">
            <v>Papayas</v>
          </cell>
          <cell r="F1736" t="str">
            <v>L102318</v>
          </cell>
          <cell r="G1736">
            <v>7</v>
          </cell>
        </row>
        <row r="1737">
          <cell r="A1737" t="str">
            <v>K|L102319</v>
          </cell>
          <cell r="B1737" t="str">
            <v>Q1002z001</v>
          </cell>
          <cell r="C1737" t="str">
            <v>K</v>
          </cell>
          <cell r="D1737" t="str">
            <v>code</v>
          </cell>
          <cell r="E1737" t="str">
            <v>L102319</v>
          </cell>
          <cell r="F1737" t="str">
            <v>L102319</v>
          </cell>
          <cell r="G1737">
            <v>7</v>
          </cell>
        </row>
        <row r="1738">
          <cell r="A1738" t="str">
            <v>K|Passion fruit</v>
          </cell>
          <cell r="B1738" t="str">
            <v>Q1002z001</v>
          </cell>
          <cell r="C1738" t="str">
            <v>K</v>
          </cell>
          <cell r="D1738" t="str">
            <v>name</v>
          </cell>
          <cell r="E1738" t="str">
            <v>Passion fruit</v>
          </cell>
          <cell r="F1738" t="str">
            <v>L102319</v>
          </cell>
          <cell r="G1738">
            <v>7</v>
          </cell>
        </row>
        <row r="1739">
          <cell r="A1739" t="str">
            <v>K|Passionsfrucht</v>
          </cell>
          <cell r="B1739" t="str">
            <v>Q1002z001</v>
          </cell>
          <cell r="C1739" t="str">
            <v>K</v>
          </cell>
          <cell r="D1739" t="str">
            <v>D</v>
          </cell>
          <cell r="E1739" t="str">
            <v>Passionsfrucht</v>
          </cell>
          <cell r="F1739" t="str">
            <v>L102319</v>
          </cell>
          <cell r="G1739">
            <v>7</v>
          </cell>
        </row>
        <row r="1740">
          <cell r="A1740" t="str">
            <v>K|Kakipflaumen</v>
          </cell>
          <cell r="B1740" t="str">
            <v>Q1002z001</v>
          </cell>
          <cell r="C1740" t="str">
            <v>K</v>
          </cell>
          <cell r="D1740" t="str">
            <v>D</v>
          </cell>
          <cell r="E1740" t="str">
            <v>Kakipflaumen</v>
          </cell>
          <cell r="F1740" t="str">
            <v>L102320</v>
          </cell>
          <cell r="G1740">
            <v>7</v>
          </cell>
        </row>
        <row r="1741">
          <cell r="A1741" t="str">
            <v>K|L102320</v>
          </cell>
          <cell r="B1741" t="str">
            <v>Q1002z001</v>
          </cell>
          <cell r="C1741" t="str">
            <v>K</v>
          </cell>
          <cell r="D1741" t="str">
            <v>code</v>
          </cell>
          <cell r="E1741" t="str">
            <v>L102320</v>
          </cell>
          <cell r="F1741" t="str">
            <v>L102320</v>
          </cell>
          <cell r="G1741">
            <v>7</v>
          </cell>
        </row>
        <row r="1742">
          <cell r="A1742" t="str">
            <v>K|Persimmons</v>
          </cell>
          <cell r="B1742" t="str">
            <v>Q1002z001</v>
          </cell>
          <cell r="C1742" t="str">
            <v>K</v>
          </cell>
          <cell r="D1742" t="str">
            <v>name</v>
          </cell>
          <cell r="E1742" t="str">
            <v>Persimmons</v>
          </cell>
          <cell r="F1742" t="str">
            <v>L102320</v>
          </cell>
          <cell r="G1742">
            <v>7</v>
          </cell>
        </row>
        <row r="1743">
          <cell r="A1743" t="str">
            <v>K|Ananas</v>
          </cell>
          <cell r="B1743" t="str">
            <v>Q1002z001</v>
          </cell>
          <cell r="C1743" t="str">
            <v>K</v>
          </cell>
          <cell r="D1743" t="str">
            <v>D</v>
          </cell>
          <cell r="E1743" t="str">
            <v>Ananas</v>
          </cell>
          <cell r="F1743" t="str">
            <v>L102321</v>
          </cell>
          <cell r="G1743">
            <v>7</v>
          </cell>
        </row>
        <row r="1744">
          <cell r="A1744" t="str">
            <v>K|L102321</v>
          </cell>
          <cell r="B1744" t="str">
            <v>Q1002z001</v>
          </cell>
          <cell r="C1744" t="str">
            <v>K</v>
          </cell>
          <cell r="D1744" t="str">
            <v>code</v>
          </cell>
          <cell r="E1744" t="str">
            <v>L102321</v>
          </cell>
          <cell r="F1744" t="str">
            <v>L102321</v>
          </cell>
          <cell r="G1744">
            <v>7</v>
          </cell>
        </row>
        <row r="1745">
          <cell r="A1745" t="str">
            <v>K|Pineapples</v>
          </cell>
          <cell r="B1745" t="str">
            <v>Q1002z001</v>
          </cell>
          <cell r="C1745" t="str">
            <v>K</v>
          </cell>
          <cell r="D1745" t="str">
            <v>name</v>
          </cell>
          <cell r="E1745" t="str">
            <v>Pineapples</v>
          </cell>
          <cell r="F1745" t="str">
            <v>L102321</v>
          </cell>
          <cell r="G1745">
            <v>7</v>
          </cell>
        </row>
        <row r="1746">
          <cell r="A1746" t="str">
            <v>K|L102322</v>
          </cell>
          <cell r="B1746" t="str">
            <v>Q1002z001</v>
          </cell>
          <cell r="C1746" t="str">
            <v>K</v>
          </cell>
          <cell r="D1746" t="str">
            <v>code</v>
          </cell>
          <cell r="E1746" t="str">
            <v>L102322</v>
          </cell>
          <cell r="F1746" t="str">
            <v>L102322</v>
          </cell>
          <cell r="G1746">
            <v>7</v>
          </cell>
        </row>
        <row r="1747">
          <cell r="A1747" t="str">
            <v>K|Pitaya</v>
          </cell>
          <cell r="B1747" t="str">
            <v>Q1002z001</v>
          </cell>
          <cell r="C1747" t="str">
            <v>K</v>
          </cell>
          <cell r="D1747" t="str">
            <v>name</v>
          </cell>
          <cell r="E1747" t="str">
            <v>Pitaya</v>
          </cell>
          <cell r="F1747" t="str">
            <v>L102322</v>
          </cell>
          <cell r="G1747">
            <v>7</v>
          </cell>
        </row>
        <row r="1748">
          <cell r="A1748" t="str">
            <v>K|Granatäpfel</v>
          </cell>
          <cell r="B1748" t="str">
            <v>Q1002z001</v>
          </cell>
          <cell r="C1748" t="str">
            <v>K</v>
          </cell>
          <cell r="D1748" t="str">
            <v>D</v>
          </cell>
          <cell r="E1748" t="str">
            <v>Granatäpfel</v>
          </cell>
          <cell r="F1748" t="str">
            <v>L102323</v>
          </cell>
          <cell r="G1748">
            <v>7</v>
          </cell>
        </row>
        <row r="1749">
          <cell r="A1749" t="str">
            <v>K|L102323</v>
          </cell>
          <cell r="B1749" t="str">
            <v>Q1002z001</v>
          </cell>
          <cell r="C1749" t="str">
            <v>K</v>
          </cell>
          <cell r="D1749" t="str">
            <v>code</v>
          </cell>
          <cell r="E1749" t="str">
            <v>L102323</v>
          </cell>
          <cell r="F1749" t="str">
            <v>L102323</v>
          </cell>
          <cell r="G1749">
            <v>7</v>
          </cell>
        </row>
        <row r="1750">
          <cell r="A1750" t="str">
            <v>K|Pomegranate</v>
          </cell>
          <cell r="B1750" t="str">
            <v>Q1002z001</v>
          </cell>
          <cell r="C1750" t="str">
            <v>K</v>
          </cell>
          <cell r="D1750" t="str">
            <v>name</v>
          </cell>
          <cell r="E1750" t="str">
            <v>Pomegranate</v>
          </cell>
          <cell r="F1750" t="str">
            <v>L102323</v>
          </cell>
          <cell r="G1750">
            <v>7</v>
          </cell>
        </row>
        <row r="1751">
          <cell r="A1751" t="str">
            <v>K|Egg fruit</v>
          </cell>
          <cell r="B1751" t="str">
            <v>Q1003</v>
          </cell>
          <cell r="C1751" t="str">
            <v>K</v>
          </cell>
          <cell r="D1751" t="str">
            <v>name</v>
          </cell>
          <cell r="E1751" t="str">
            <v>Egg fruit</v>
          </cell>
          <cell r="F1751" t="str">
            <v>L102324</v>
          </cell>
          <cell r="G1751">
            <v>7</v>
          </cell>
        </row>
        <row r="1752">
          <cell r="A1752" t="str">
            <v>K|L102324</v>
          </cell>
          <cell r="B1752" t="str">
            <v>Q1003</v>
          </cell>
          <cell r="C1752" t="str">
            <v>K</v>
          </cell>
          <cell r="D1752" t="str">
            <v>code</v>
          </cell>
          <cell r="E1752" t="str">
            <v>L102324</v>
          </cell>
          <cell r="F1752" t="str">
            <v>L102324</v>
          </cell>
          <cell r="G1752">
            <v>7</v>
          </cell>
        </row>
        <row r="1753">
          <cell r="A1753" t="str">
            <v>K|Khaki</v>
          </cell>
          <cell r="B1753" t="str">
            <v>Q1003</v>
          </cell>
          <cell r="C1753" t="str">
            <v>K</v>
          </cell>
          <cell r="D1753" t="str">
            <v>name</v>
          </cell>
          <cell r="E1753" t="str">
            <v>Khaki</v>
          </cell>
          <cell r="F1753" t="str">
            <v>L102325</v>
          </cell>
          <cell r="G1753">
            <v>7</v>
          </cell>
        </row>
        <row r="1754">
          <cell r="A1754" t="str">
            <v>K|L102325</v>
          </cell>
          <cell r="B1754" t="str">
            <v>Q1003</v>
          </cell>
          <cell r="C1754" t="str">
            <v>K</v>
          </cell>
          <cell r="D1754" t="str">
            <v>code</v>
          </cell>
          <cell r="E1754" t="str">
            <v>L102325</v>
          </cell>
          <cell r="F1754" t="str">
            <v>L102325</v>
          </cell>
          <cell r="G1754">
            <v>7</v>
          </cell>
        </row>
        <row r="1755">
          <cell r="A1755" t="str">
            <v>K|L102327</v>
          </cell>
          <cell r="B1755" t="str">
            <v>Q1003</v>
          </cell>
          <cell r="C1755" t="str">
            <v>K</v>
          </cell>
          <cell r="D1755" t="str">
            <v>code</v>
          </cell>
          <cell r="E1755" t="str">
            <v>L102327</v>
          </cell>
          <cell r="F1755" t="str">
            <v>L102327</v>
          </cell>
          <cell r="G1755">
            <v>7</v>
          </cell>
        </row>
        <row r="1756">
          <cell r="A1756" t="str">
            <v>K|Prickly pear</v>
          </cell>
          <cell r="B1756" t="str">
            <v>Q1003</v>
          </cell>
          <cell r="C1756" t="str">
            <v>K</v>
          </cell>
          <cell r="D1756" t="str">
            <v>name</v>
          </cell>
          <cell r="E1756" t="str">
            <v>Prickly pear</v>
          </cell>
          <cell r="F1756" t="str">
            <v>L102327</v>
          </cell>
          <cell r="G1756">
            <v>7</v>
          </cell>
        </row>
        <row r="1757">
          <cell r="A1757" t="str">
            <v>K|Cape gooseberry</v>
          </cell>
          <cell r="B1757" t="str">
            <v>Q1003</v>
          </cell>
          <cell r="C1757" t="str">
            <v>K</v>
          </cell>
          <cell r="D1757" t="str">
            <v>name</v>
          </cell>
          <cell r="E1757" t="str">
            <v>Cape gooseberry</v>
          </cell>
          <cell r="F1757" t="str">
            <v>L102328</v>
          </cell>
          <cell r="G1757">
            <v>7</v>
          </cell>
        </row>
        <row r="1758">
          <cell r="A1758" t="str">
            <v>K|L102328</v>
          </cell>
          <cell r="B1758" t="str">
            <v>Q1003</v>
          </cell>
          <cell r="C1758" t="str">
            <v>K</v>
          </cell>
          <cell r="D1758" t="str">
            <v>code</v>
          </cell>
          <cell r="E1758" t="str">
            <v>L102328</v>
          </cell>
          <cell r="F1758" t="str">
            <v>L102328</v>
          </cell>
          <cell r="G1758">
            <v>7</v>
          </cell>
        </row>
        <row r="1759">
          <cell r="A1759" t="str">
            <v>K|Fruit, tropical and subtropical, other</v>
          </cell>
          <cell r="B1759" t="str">
            <v>Q1002z001</v>
          </cell>
          <cell r="C1759" t="str">
            <v>K</v>
          </cell>
          <cell r="D1759" t="str">
            <v>name</v>
          </cell>
          <cell r="E1759" t="str">
            <v>Fruit, tropical and subtropical, other</v>
          </cell>
          <cell r="F1759" t="str">
            <v>L1023zz</v>
          </cell>
          <cell r="G1759">
            <v>7</v>
          </cell>
        </row>
        <row r="1760">
          <cell r="A1760" t="str">
            <v>K|L1023zz</v>
          </cell>
          <cell r="B1760" t="str">
            <v>Q1002z001</v>
          </cell>
          <cell r="C1760" t="str">
            <v>K</v>
          </cell>
          <cell r="D1760" t="str">
            <v>code</v>
          </cell>
          <cell r="E1760" t="str">
            <v>L1023zz</v>
          </cell>
          <cell r="F1760" t="str">
            <v>L1023zz</v>
          </cell>
          <cell r="G1760">
            <v>7</v>
          </cell>
        </row>
        <row r="1761">
          <cell r="A1761" t="str">
            <v>K|Other tropical and subtropical fruit</v>
          </cell>
          <cell r="B1761" t="str">
            <v>Q1002z001</v>
          </cell>
          <cell r="C1761" t="str">
            <v>K</v>
          </cell>
          <cell r="D1761" t="str">
            <v>E</v>
          </cell>
          <cell r="E1761" t="str">
            <v>Other tropical and subtropical fruit</v>
          </cell>
          <cell r="F1761" t="str">
            <v>L1023zz</v>
          </cell>
          <cell r="G1761">
            <v>7</v>
          </cell>
        </row>
        <row r="1762">
          <cell r="A1762" t="str">
            <v>K|sonstige trop. &amp; subtrop. Obst</v>
          </cell>
          <cell r="B1762" t="str">
            <v>Q1002z001</v>
          </cell>
          <cell r="C1762" t="str">
            <v>K</v>
          </cell>
          <cell r="D1762" t="str">
            <v>D</v>
          </cell>
          <cell r="E1762" t="str">
            <v>sonstige trop. &amp; subtrop. Obst</v>
          </cell>
          <cell r="F1762" t="str">
            <v>L1023zz</v>
          </cell>
          <cell r="G1762">
            <v>7</v>
          </cell>
        </row>
        <row r="1763">
          <cell r="A1763" t="str">
            <v>K|trop. &amp; subtrop. Obst, andere</v>
          </cell>
          <cell r="B1763" t="str">
            <v>Q1002z001</v>
          </cell>
          <cell r="C1763" t="str">
            <v>K</v>
          </cell>
          <cell r="D1763" t="str">
            <v>D</v>
          </cell>
          <cell r="E1763" t="str">
            <v>trop. &amp; subtrop. Obst, andere</v>
          </cell>
          <cell r="F1763" t="str">
            <v>L1023zz</v>
          </cell>
          <cell r="G1763">
            <v>7</v>
          </cell>
        </row>
        <row r="1764">
          <cell r="A1764" t="str">
            <v>K|Fruit, no details</v>
          </cell>
          <cell r="B1764" t="str">
            <v>Q1003</v>
          </cell>
          <cell r="C1764" t="str">
            <v>K</v>
          </cell>
          <cell r="D1764" t="str">
            <v>name</v>
          </cell>
          <cell r="E1764" t="str">
            <v>Fruit, no details</v>
          </cell>
          <cell r="F1764" t="str">
            <v>L1024</v>
          </cell>
          <cell r="G1764">
            <v>5</v>
          </cell>
        </row>
        <row r="1765">
          <cell r="A1765" t="str">
            <v>K|Fruits</v>
          </cell>
          <cell r="B1765" t="str">
            <v>Q1003z001</v>
          </cell>
          <cell r="C1765" t="str">
            <v>K</v>
          </cell>
          <cell r="D1765" t="str">
            <v>name</v>
          </cell>
          <cell r="E1765" t="str">
            <v>Fruits</v>
          </cell>
          <cell r="F1765" t="str">
            <v>L1024</v>
          </cell>
          <cell r="G1765">
            <v>5</v>
          </cell>
        </row>
        <row r="1766">
          <cell r="A1766" t="str">
            <v>K|L1024</v>
          </cell>
          <cell r="B1766" t="str">
            <v>Q1003z001</v>
          </cell>
          <cell r="C1766" t="str">
            <v>K</v>
          </cell>
          <cell r="D1766" t="str">
            <v>code</v>
          </cell>
          <cell r="E1766" t="str">
            <v>L1024</v>
          </cell>
          <cell r="F1766" t="str">
            <v>L1024</v>
          </cell>
          <cell r="G1766">
            <v>5</v>
          </cell>
        </row>
        <row r="1767">
          <cell r="A1767" t="str">
            <v>K|Obst</v>
          </cell>
          <cell r="B1767" t="str">
            <v>Q1002z001</v>
          </cell>
          <cell r="C1767" t="str">
            <v>K</v>
          </cell>
          <cell r="D1767" t="str">
            <v>D</v>
          </cell>
          <cell r="E1767" t="str">
            <v>Obst</v>
          </cell>
          <cell r="F1767" t="str">
            <v>L1024</v>
          </cell>
          <cell r="G1767">
            <v>5</v>
          </cell>
        </row>
        <row r="1768">
          <cell r="A1768" t="str">
            <v>K|Obst, ohne Details - tropisch, gemässigte Breiten, Zitrus</v>
          </cell>
          <cell r="B1768" t="str">
            <v>Q1003z001</v>
          </cell>
          <cell r="C1768" t="str">
            <v>K</v>
          </cell>
          <cell r="D1768" t="str">
            <v>D</v>
          </cell>
          <cell r="E1768" t="str">
            <v>Obst, ohne Details - tropisch, gemässigte Breiten, Zitrus</v>
          </cell>
          <cell r="F1768" t="str">
            <v>L1024</v>
          </cell>
          <cell r="G1768">
            <v>5</v>
          </cell>
        </row>
        <row r="1769">
          <cell r="A1769" t="str">
            <v>K|Grapes</v>
          </cell>
          <cell r="B1769" t="str">
            <v>Q1002z001</v>
          </cell>
          <cell r="C1769" t="str">
            <v>K</v>
          </cell>
          <cell r="D1769" t="str">
            <v>name</v>
          </cell>
          <cell r="E1769" t="str">
            <v>Grapes</v>
          </cell>
          <cell r="F1769" t="str">
            <v>L1025</v>
          </cell>
          <cell r="G1769">
            <v>5</v>
          </cell>
        </row>
        <row r="1770">
          <cell r="A1770" t="str">
            <v>K|L1025</v>
          </cell>
          <cell r="B1770" t="str">
            <v>Q1002z001</v>
          </cell>
          <cell r="C1770" t="str">
            <v>K</v>
          </cell>
          <cell r="D1770" t="str">
            <v>code</v>
          </cell>
          <cell r="E1770" t="str">
            <v>L1025</v>
          </cell>
          <cell r="F1770" t="str">
            <v>L1025</v>
          </cell>
          <cell r="G1770">
            <v>5</v>
          </cell>
        </row>
        <row r="1771">
          <cell r="A1771" t="str">
            <v>K|Rebland</v>
          </cell>
          <cell r="B1771" t="str">
            <v>Q1002z001</v>
          </cell>
          <cell r="C1771" t="str">
            <v>K</v>
          </cell>
          <cell r="D1771" t="str">
            <v>D</v>
          </cell>
          <cell r="E1771" t="str">
            <v>Rebland</v>
          </cell>
          <cell r="F1771" t="str">
            <v>L1025</v>
          </cell>
          <cell r="G1771">
            <v>5</v>
          </cell>
        </row>
        <row r="1772">
          <cell r="A1772" t="str">
            <v>K|Wein</v>
          </cell>
          <cell r="B1772" t="str">
            <v>Q1002z001</v>
          </cell>
          <cell r="C1772" t="str">
            <v>K</v>
          </cell>
          <cell r="D1772" t="str">
            <v>name</v>
          </cell>
          <cell r="E1772" t="str">
            <v>Wein</v>
          </cell>
          <cell r="F1772" t="str">
            <v>L1025</v>
          </cell>
          <cell r="G1772">
            <v>5</v>
          </cell>
        </row>
        <row r="1773">
          <cell r="A1773" t="str">
            <v>K|Grapes, no details</v>
          </cell>
          <cell r="B1773" t="str">
            <v>Q1003</v>
          </cell>
          <cell r="C1773" t="str">
            <v>K</v>
          </cell>
          <cell r="D1773" t="str">
            <v>name</v>
          </cell>
          <cell r="E1773" t="str">
            <v>Grapes, no details</v>
          </cell>
          <cell r="F1773" t="str">
            <v>L102500</v>
          </cell>
          <cell r="G1773">
            <v>7</v>
          </cell>
        </row>
        <row r="1774">
          <cell r="A1774" t="str">
            <v>K|L102500</v>
          </cell>
          <cell r="B1774" t="str">
            <v>Q1003z001</v>
          </cell>
          <cell r="C1774" t="str">
            <v>K</v>
          </cell>
          <cell r="D1774" t="str">
            <v>code</v>
          </cell>
          <cell r="E1774" t="str">
            <v>L102500</v>
          </cell>
          <cell r="F1774" t="str">
            <v>L102500</v>
          </cell>
          <cell r="G1774">
            <v>7</v>
          </cell>
        </row>
        <row r="1775">
          <cell r="A1775" t="str">
            <v>K|Trauben, ohne Details</v>
          </cell>
          <cell r="B1775" t="str">
            <v>Q1003z001</v>
          </cell>
          <cell r="C1775" t="str">
            <v>K</v>
          </cell>
          <cell r="D1775" t="str">
            <v>D</v>
          </cell>
          <cell r="E1775" t="str">
            <v>Trauben, ohne Details</v>
          </cell>
          <cell r="F1775" t="str">
            <v>L102500</v>
          </cell>
          <cell r="G1775">
            <v>7</v>
          </cell>
        </row>
        <row r="1776">
          <cell r="A1776" t="str">
            <v>K|Weintrauben, ohne Details</v>
          </cell>
          <cell r="B1776" t="str">
            <v>Q1003z001</v>
          </cell>
          <cell r="C1776" t="str">
            <v>K</v>
          </cell>
          <cell r="D1776" t="str">
            <v>D</v>
          </cell>
          <cell r="E1776" t="str">
            <v>Weintrauben, ohne Details</v>
          </cell>
          <cell r="F1776" t="str">
            <v>L102500</v>
          </cell>
          <cell r="G1776">
            <v>7</v>
          </cell>
        </row>
        <row r="1777">
          <cell r="A1777" t="str">
            <v>K|Δ Rebland</v>
          </cell>
          <cell r="B1777" t="str">
            <v>Q1002z001</v>
          </cell>
          <cell r="C1777" t="str">
            <v>K</v>
          </cell>
          <cell r="D1777" t="str">
            <v>name</v>
          </cell>
          <cell r="E1777" t="str">
            <v>Δ Rebland</v>
          </cell>
          <cell r="F1777" t="str">
            <v>L102500</v>
          </cell>
          <cell r="G1777">
            <v>7</v>
          </cell>
        </row>
        <row r="1778">
          <cell r="A1778" t="str">
            <v>K|Grapes for wine</v>
          </cell>
          <cell r="B1778" t="str">
            <v>Q1003z001</v>
          </cell>
          <cell r="C1778" t="str">
            <v>K</v>
          </cell>
          <cell r="D1778" t="str">
            <v>E</v>
          </cell>
          <cell r="E1778" t="str">
            <v>Grapes for wine</v>
          </cell>
          <cell r="F1778" t="str">
            <v>L102501</v>
          </cell>
          <cell r="G1778">
            <v>7</v>
          </cell>
        </row>
        <row r="1779">
          <cell r="A1779" t="str">
            <v>K|Grapes, wine</v>
          </cell>
          <cell r="B1779" t="str">
            <v>Q1003</v>
          </cell>
          <cell r="C1779" t="str">
            <v>K</v>
          </cell>
          <cell r="D1779" t="str">
            <v>name</v>
          </cell>
          <cell r="E1779" t="str">
            <v>Grapes, wine</v>
          </cell>
          <cell r="F1779" t="str">
            <v>L102501</v>
          </cell>
          <cell r="G1779">
            <v>7</v>
          </cell>
        </row>
        <row r="1780">
          <cell r="A1780" t="str">
            <v>K|L102501</v>
          </cell>
          <cell r="B1780" t="str">
            <v>Q1003z001</v>
          </cell>
          <cell r="C1780" t="str">
            <v>K</v>
          </cell>
          <cell r="D1780" t="str">
            <v>code</v>
          </cell>
          <cell r="E1780" t="str">
            <v>L102501</v>
          </cell>
          <cell r="F1780" t="str">
            <v>L102501</v>
          </cell>
          <cell r="G1780">
            <v>7</v>
          </cell>
        </row>
        <row r="1781">
          <cell r="A1781" t="str">
            <v>K|Weintrauben</v>
          </cell>
          <cell r="B1781" t="str">
            <v>Q1003z001</v>
          </cell>
          <cell r="C1781" t="str">
            <v>K</v>
          </cell>
          <cell r="D1781" t="str">
            <v>D</v>
          </cell>
          <cell r="E1781" t="str">
            <v>Weintrauben</v>
          </cell>
          <cell r="F1781" t="str">
            <v>L102501</v>
          </cell>
          <cell r="G1781">
            <v>7</v>
          </cell>
        </row>
        <row r="1782">
          <cell r="A1782" t="str">
            <v>K|Weintrauben, Wein</v>
          </cell>
          <cell r="B1782" t="str">
            <v>Q1003z001</v>
          </cell>
          <cell r="C1782" t="str">
            <v>K</v>
          </cell>
          <cell r="D1782" t="str">
            <v>D</v>
          </cell>
          <cell r="E1782" t="str">
            <v>Weintrauben, Wein</v>
          </cell>
          <cell r="F1782" t="str">
            <v>L102501</v>
          </cell>
          <cell r="G1782">
            <v>7</v>
          </cell>
        </row>
        <row r="1783">
          <cell r="A1783" t="str">
            <v>K|Grapes for wine, no details</v>
          </cell>
          <cell r="B1783" t="str">
            <v>Q1003z001</v>
          </cell>
          <cell r="C1783" t="str">
            <v>K</v>
          </cell>
          <cell r="D1783" t="str">
            <v>E</v>
          </cell>
          <cell r="E1783" t="str">
            <v>Grapes for wine, no details</v>
          </cell>
          <cell r="F1783" t="str">
            <v>L1025010</v>
          </cell>
          <cell r="G1783">
            <v>8</v>
          </cell>
        </row>
        <row r="1784">
          <cell r="A1784" t="str">
            <v>K|Grapes, wine, no details</v>
          </cell>
          <cell r="B1784" t="str">
            <v>Q1003</v>
          </cell>
          <cell r="C1784" t="str">
            <v>K</v>
          </cell>
          <cell r="D1784" t="str">
            <v>name</v>
          </cell>
          <cell r="E1784" t="str">
            <v>Grapes, wine, no details</v>
          </cell>
          <cell r="F1784" t="str">
            <v>L1025010</v>
          </cell>
          <cell r="G1784">
            <v>8</v>
          </cell>
        </row>
        <row r="1785">
          <cell r="A1785" t="str">
            <v>K|L1025010</v>
          </cell>
          <cell r="B1785" t="str">
            <v>Q1003z001</v>
          </cell>
          <cell r="C1785" t="str">
            <v>K</v>
          </cell>
          <cell r="D1785" t="str">
            <v>code</v>
          </cell>
          <cell r="E1785" t="str">
            <v>L1025010</v>
          </cell>
          <cell r="F1785" t="str">
            <v>L1025010</v>
          </cell>
          <cell r="G1785">
            <v>8</v>
          </cell>
        </row>
        <row r="1786">
          <cell r="A1786" t="str">
            <v>K|Weintrauben, keine Details</v>
          </cell>
          <cell r="B1786" t="str">
            <v>Q1003z001</v>
          </cell>
          <cell r="C1786" t="str">
            <v>K</v>
          </cell>
          <cell r="D1786" t="str">
            <v>D</v>
          </cell>
          <cell r="E1786" t="str">
            <v>Weintrauben, keine Details</v>
          </cell>
          <cell r="F1786" t="str">
            <v>L1025010</v>
          </cell>
          <cell r="G1786">
            <v>8</v>
          </cell>
        </row>
        <row r="1787">
          <cell r="A1787" t="str">
            <v>K|Weintrauben, Wein, ohne Details</v>
          </cell>
          <cell r="B1787" t="str">
            <v>Q1003z001</v>
          </cell>
          <cell r="C1787" t="str">
            <v>K</v>
          </cell>
          <cell r="D1787" t="str">
            <v>D</v>
          </cell>
          <cell r="E1787" t="str">
            <v>Weintrauben, Wein, ohne Details</v>
          </cell>
          <cell r="F1787" t="str">
            <v>L1025010</v>
          </cell>
          <cell r="G1787">
            <v>8</v>
          </cell>
        </row>
        <row r="1788">
          <cell r="A1788" t="str">
            <v>K|Grapes for wine, quality</v>
          </cell>
          <cell r="B1788" t="str">
            <v>Q1002z001</v>
          </cell>
          <cell r="C1788" t="str">
            <v>K</v>
          </cell>
          <cell r="D1788" t="str">
            <v>E</v>
          </cell>
          <cell r="E1788" t="str">
            <v>Grapes for wine, quality</v>
          </cell>
          <cell r="F1788" t="str">
            <v>L1025011</v>
          </cell>
          <cell r="G1788">
            <v>8</v>
          </cell>
        </row>
        <row r="1789">
          <cell r="A1789" t="str">
            <v>K|Grapes, wine, quality</v>
          </cell>
          <cell r="B1789" t="str">
            <v>Q1002z001</v>
          </cell>
          <cell r="C1789" t="str">
            <v>K</v>
          </cell>
          <cell r="D1789" t="str">
            <v>name</v>
          </cell>
          <cell r="E1789" t="str">
            <v>Grapes, wine, quality</v>
          </cell>
          <cell r="F1789" t="str">
            <v>L1025011</v>
          </cell>
          <cell r="G1789">
            <v>8</v>
          </cell>
        </row>
        <row r="1790">
          <cell r="A1790" t="str">
            <v>K|L1025011</v>
          </cell>
          <cell r="B1790" t="str">
            <v>Q1002z001</v>
          </cell>
          <cell r="C1790" t="str">
            <v>K</v>
          </cell>
          <cell r="D1790" t="str">
            <v>code</v>
          </cell>
          <cell r="E1790" t="str">
            <v>L1025011</v>
          </cell>
          <cell r="F1790" t="str">
            <v>L1025011</v>
          </cell>
          <cell r="G1790">
            <v>8</v>
          </cell>
        </row>
        <row r="1791">
          <cell r="A1791" t="str">
            <v>K|Rebland, Qualitätswein</v>
          </cell>
          <cell r="B1791" t="str">
            <v>Q1002z001</v>
          </cell>
          <cell r="C1791" t="str">
            <v>K</v>
          </cell>
          <cell r="D1791" t="str">
            <v>D</v>
          </cell>
          <cell r="E1791" t="str">
            <v>Rebland, Qualitätswein</v>
          </cell>
          <cell r="F1791" t="str">
            <v>L1025011</v>
          </cell>
          <cell r="G1791">
            <v>8</v>
          </cell>
        </row>
        <row r="1792">
          <cell r="A1792" t="str">
            <v>K|Weintrauben, Qualitätswein</v>
          </cell>
          <cell r="B1792" t="str">
            <v>Q1002z001</v>
          </cell>
          <cell r="C1792" t="str">
            <v>K</v>
          </cell>
          <cell r="D1792" t="str">
            <v>D</v>
          </cell>
          <cell r="E1792" t="str">
            <v>Weintrauben, Qualitätswein</v>
          </cell>
          <cell r="F1792" t="str">
            <v>L1025011</v>
          </cell>
          <cell r="G1792">
            <v>8</v>
          </cell>
        </row>
        <row r="1793">
          <cell r="A1793" t="str">
            <v>K|Rebland, Delta</v>
          </cell>
          <cell r="B1793" t="str">
            <v>Q1002z001</v>
          </cell>
          <cell r="C1793" t="str">
            <v>K</v>
          </cell>
          <cell r="D1793" t="str">
            <v>name</v>
          </cell>
          <cell r="E1793" t="str">
            <v>Rebland, Delta</v>
          </cell>
          <cell r="F1793" t="str">
            <v>L102501y</v>
          </cell>
          <cell r="G1793">
            <v>8</v>
          </cell>
        </row>
        <row r="1794">
          <cell r="A1794" t="str">
            <v>K|Grapes for wine, other</v>
          </cell>
          <cell r="B1794" t="str">
            <v>Q1002z001</v>
          </cell>
          <cell r="C1794" t="str">
            <v>K</v>
          </cell>
          <cell r="D1794" t="str">
            <v>E</v>
          </cell>
          <cell r="E1794" t="str">
            <v>Grapes for wine, other</v>
          </cell>
          <cell r="F1794" t="str">
            <v>L102501z</v>
          </cell>
          <cell r="G1794">
            <v>8</v>
          </cell>
        </row>
        <row r="1795">
          <cell r="A1795" t="str">
            <v>K|Grapes, wine, other</v>
          </cell>
          <cell r="B1795" t="str">
            <v>Q1002z001</v>
          </cell>
          <cell r="C1795" t="str">
            <v>K</v>
          </cell>
          <cell r="D1795" t="str">
            <v>name</v>
          </cell>
          <cell r="E1795" t="str">
            <v>Grapes, wine, other</v>
          </cell>
          <cell r="F1795" t="str">
            <v>L102501z</v>
          </cell>
          <cell r="G1795">
            <v>8</v>
          </cell>
        </row>
        <row r="1796">
          <cell r="A1796" t="str">
            <v>K|L102501z</v>
          </cell>
          <cell r="B1796" t="str">
            <v>Q1002z001</v>
          </cell>
          <cell r="C1796" t="str">
            <v>K</v>
          </cell>
          <cell r="D1796" t="str">
            <v>code</v>
          </cell>
          <cell r="E1796" t="str">
            <v>L102501z</v>
          </cell>
          <cell r="F1796" t="str">
            <v>L102501z</v>
          </cell>
          <cell r="G1796">
            <v>8</v>
          </cell>
        </row>
        <row r="1797">
          <cell r="A1797" t="str">
            <v>K|Rebland, andere Weine</v>
          </cell>
          <cell r="B1797" t="str">
            <v>Q1002z001</v>
          </cell>
          <cell r="C1797" t="str">
            <v>K</v>
          </cell>
          <cell r="D1797" t="str">
            <v>D</v>
          </cell>
          <cell r="E1797" t="str">
            <v>Rebland, andere Weine</v>
          </cell>
          <cell r="F1797" t="str">
            <v>L102501z</v>
          </cell>
          <cell r="G1797">
            <v>8</v>
          </cell>
        </row>
        <row r="1798">
          <cell r="A1798" t="str">
            <v>K|Weintrauben, Wein, anderes</v>
          </cell>
          <cell r="B1798" t="str">
            <v>Q1002z001</v>
          </cell>
          <cell r="C1798" t="str">
            <v>K</v>
          </cell>
          <cell r="D1798" t="str">
            <v>D</v>
          </cell>
          <cell r="E1798" t="str">
            <v>Weintrauben, Wein, anderes</v>
          </cell>
          <cell r="F1798" t="str">
            <v>L102501z</v>
          </cell>
          <cell r="G1798">
            <v>8</v>
          </cell>
        </row>
        <row r="1799">
          <cell r="A1799" t="str">
            <v>K|Grapes for table grapes</v>
          </cell>
          <cell r="B1799" t="str">
            <v>Q1002z001</v>
          </cell>
          <cell r="C1799" t="str">
            <v>K</v>
          </cell>
          <cell r="D1799" t="str">
            <v>E</v>
          </cell>
          <cell r="E1799" t="str">
            <v>Grapes for table grapes</v>
          </cell>
          <cell r="F1799" t="str">
            <v>L102502</v>
          </cell>
          <cell r="G1799">
            <v>7</v>
          </cell>
        </row>
        <row r="1800">
          <cell r="A1800" t="str">
            <v>K|Grapes, table</v>
          </cell>
          <cell r="B1800" t="str">
            <v>Q1002z001</v>
          </cell>
          <cell r="C1800" t="str">
            <v>K</v>
          </cell>
          <cell r="D1800" t="str">
            <v>name</v>
          </cell>
          <cell r="E1800" t="str">
            <v>Grapes, table</v>
          </cell>
          <cell r="F1800" t="str">
            <v>L102502</v>
          </cell>
          <cell r="G1800">
            <v>7</v>
          </cell>
        </row>
        <row r="1801">
          <cell r="A1801" t="str">
            <v>K|L102502</v>
          </cell>
          <cell r="B1801" t="str">
            <v>Q1002z001</v>
          </cell>
          <cell r="C1801" t="str">
            <v>K</v>
          </cell>
          <cell r="D1801" t="str">
            <v>code</v>
          </cell>
          <cell r="E1801" t="str">
            <v>L102502</v>
          </cell>
          <cell r="F1801" t="str">
            <v>L102502</v>
          </cell>
          <cell r="G1801">
            <v>7</v>
          </cell>
        </row>
        <row r="1802">
          <cell r="A1802" t="str">
            <v>K|Tafeltrauben</v>
          </cell>
          <cell r="B1802" t="str">
            <v>Q1002z001</v>
          </cell>
          <cell r="C1802" t="str">
            <v>K</v>
          </cell>
          <cell r="D1802" t="str">
            <v>D</v>
          </cell>
          <cell r="E1802" t="str">
            <v>Tafeltrauben</v>
          </cell>
          <cell r="F1802" t="str">
            <v>L102502</v>
          </cell>
          <cell r="G1802">
            <v>7</v>
          </cell>
        </row>
        <row r="1803">
          <cell r="A1803" t="str">
            <v>K|Grapes for raisins</v>
          </cell>
          <cell r="B1803" t="str">
            <v>Q1002z001</v>
          </cell>
          <cell r="C1803" t="str">
            <v>K</v>
          </cell>
          <cell r="D1803" t="str">
            <v>E</v>
          </cell>
          <cell r="E1803" t="str">
            <v>Grapes for raisins</v>
          </cell>
          <cell r="F1803" t="str">
            <v>L102503</v>
          </cell>
          <cell r="G1803">
            <v>7</v>
          </cell>
        </row>
        <row r="1804">
          <cell r="A1804" t="str">
            <v>K|Grapes, raisins</v>
          </cell>
          <cell r="B1804" t="str">
            <v>Q1002z001</v>
          </cell>
          <cell r="C1804" t="str">
            <v>K</v>
          </cell>
          <cell r="D1804" t="str">
            <v>name</v>
          </cell>
          <cell r="E1804" t="str">
            <v>Grapes, raisins</v>
          </cell>
          <cell r="F1804" t="str">
            <v>L102503</v>
          </cell>
          <cell r="G1804">
            <v>7</v>
          </cell>
        </row>
        <row r="1805">
          <cell r="A1805" t="str">
            <v>K|L102503</v>
          </cell>
          <cell r="B1805" t="str">
            <v>Q1002z001</v>
          </cell>
          <cell r="C1805" t="str">
            <v>K</v>
          </cell>
          <cell r="D1805" t="str">
            <v>code</v>
          </cell>
          <cell r="E1805" t="str">
            <v>L102503</v>
          </cell>
          <cell r="F1805" t="str">
            <v>L102503</v>
          </cell>
          <cell r="G1805">
            <v>7</v>
          </cell>
        </row>
        <row r="1806">
          <cell r="A1806" t="str">
            <v>K|Rebland, Rosinen</v>
          </cell>
          <cell r="B1806" t="str">
            <v>Q1002z001</v>
          </cell>
          <cell r="C1806" t="str">
            <v>K</v>
          </cell>
          <cell r="D1806" t="str">
            <v>D</v>
          </cell>
          <cell r="E1806" t="str">
            <v>Rebland, Rosinen</v>
          </cell>
          <cell r="F1806" t="str">
            <v>L102503</v>
          </cell>
          <cell r="G1806">
            <v>7</v>
          </cell>
        </row>
        <row r="1807">
          <cell r="A1807" t="str">
            <v>K|Weintrauben, Rosinen</v>
          </cell>
          <cell r="B1807" t="str">
            <v>Q1002z001</v>
          </cell>
          <cell r="C1807" t="str">
            <v>K</v>
          </cell>
          <cell r="D1807" t="str">
            <v>D</v>
          </cell>
          <cell r="E1807" t="str">
            <v>Weintrauben, Rosinen</v>
          </cell>
          <cell r="F1807" t="str">
            <v>L102503</v>
          </cell>
          <cell r="G1807">
            <v>7</v>
          </cell>
        </row>
        <row r="1808">
          <cell r="A1808" t="str">
            <v>K|_ Rebland</v>
          </cell>
          <cell r="B1808" t="str">
            <v>Q1002z001</v>
          </cell>
          <cell r="C1808" t="str">
            <v>K</v>
          </cell>
          <cell r="D1808" t="str">
            <v>D</v>
          </cell>
          <cell r="E1808" t="str">
            <v>_ Rebland</v>
          </cell>
          <cell r="F1808" t="str">
            <v>L1025zz</v>
          </cell>
          <cell r="G1808">
            <v>7</v>
          </cell>
        </row>
        <row r="1809">
          <cell r="A1809" t="str">
            <v>K|Grapes, other</v>
          </cell>
          <cell r="B1809" t="str">
            <v>Q1002z001</v>
          </cell>
          <cell r="C1809" t="str">
            <v>K</v>
          </cell>
          <cell r="D1809" t="str">
            <v>name</v>
          </cell>
          <cell r="E1809" t="str">
            <v>Grapes, other</v>
          </cell>
          <cell r="F1809" t="str">
            <v>L1025zz</v>
          </cell>
          <cell r="G1809">
            <v>7</v>
          </cell>
        </row>
        <row r="1810">
          <cell r="A1810" t="str">
            <v>K|L1025zz</v>
          </cell>
          <cell r="B1810" t="str">
            <v>Q1002z001</v>
          </cell>
          <cell r="C1810" t="str">
            <v>K</v>
          </cell>
          <cell r="D1810" t="str">
            <v>code</v>
          </cell>
          <cell r="E1810" t="str">
            <v>L1025zz</v>
          </cell>
          <cell r="F1810" t="str">
            <v>L1025zz</v>
          </cell>
          <cell r="G1810">
            <v>7</v>
          </cell>
        </row>
        <row r="1811">
          <cell r="A1811" t="str">
            <v>K|Other grapes</v>
          </cell>
          <cell r="B1811" t="str">
            <v>Q1002z001</v>
          </cell>
          <cell r="C1811" t="str">
            <v>K</v>
          </cell>
          <cell r="D1811" t="str">
            <v>E</v>
          </cell>
          <cell r="E1811" t="str">
            <v>Other grapes</v>
          </cell>
          <cell r="F1811" t="str">
            <v>L1025zz</v>
          </cell>
          <cell r="G1811">
            <v>7</v>
          </cell>
        </row>
        <row r="1812">
          <cell r="A1812" t="str">
            <v>K|Weintrauben, andere</v>
          </cell>
          <cell r="B1812" t="str">
            <v>Q1002z001</v>
          </cell>
          <cell r="C1812" t="str">
            <v>K</v>
          </cell>
          <cell r="D1812" t="str">
            <v>D</v>
          </cell>
          <cell r="E1812" t="str">
            <v>Weintrauben, andere</v>
          </cell>
          <cell r="F1812" t="str">
            <v>L1025zz</v>
          </cell>
          <cell r="G1812">
            <v>7</v>
          </cell>
        </row>
        <row r="1813">
          <cell r="A1813" t="str">
            <v>K|L1026</v>
          </cell>
          <cell r="B1813" t="str">
            <v>Q1002z001</v>
          </cell>
          <cell r="C1813" t="str">
            <v>K</v>
          </cell>
          <cell r="D1813" t="str">
            <v>code</v>
          </cell>
          <cell r="E1813" t="str">
            <v>L1026</v>
          </cell>
          <cell r="F1813" t="str">
            <v>L1026</v>
          </cell>
          <cell r="G1813">
            <v>5</v>
          </cell>
        </row>
        <row r="1814">
          <cell r="A1814" t="str">
            <v>K|Nüsse</v>
          </cell>
          <cell r="B1814" t="str">
            <v>Q1002z001</v>
          </cell>
          <cell r="C1814" t="str">
            <v>K</v>
          </cell>
          <cell r="D1814" t="str">
            <v>D</v>
          </cell>
          <cell r="E1814" t="str">
            <v>Nüsse</v>
          </cell>
          <cell r="F1814" t="str">
            <v>L1026</v>
          </cell>
          <cell r="G1814">
            <v>5</v>
          </cell>
        </row>
        <row r="1815">
          <cell r="A1815" t="str">
            <v>K|Nuts</v>
          </cell>
          <cell r="B1815" t="str">
            <v>Q1002z001</v>
          </cell>
          <cell r="C1815" t="str">
            <v>K</v>
          </cell>
          <cell r="D1815" t="str">
            <v>name</v>
          </cell>
          <cell r="E1815" t="str">
            <v>Nuts</v>
          </cell>
          <cell r="F1815" t="str">
            <v>L1026</v>
          </cell>
          <cell r="G1815">
            <v>5</v>
          </cell>
        </row>
        <row r="1816">
          <cell r="A1816" t="str">
            <v>K|L102600</v>
          </cell>
          <cell r="B1816" t="str">
            <v>Q1003z001</v>
          </cell>
          <cell r="C1816" t="str">
            <v>K</v>
          </cell>
          <cell r="D1816" t="str">
            <v>code</v>
          </cell>
          <cell r="E1816" t="str">
            <v>L102600</v>
          </cell>
          <cell r="F1816" t="str">
            <v>L102600</v>
          </cell>
          <cell r="G1816">
            <v>7</v>
          </cell>
        </row>
        <row r="1817">
          <cell r="A1817" t="str">
            <v>K|Nüsse, ohne Details</v>
          </cell>
          <cell r="B1817" t="str">
            <v>Q1003z001</v>
          </cell>
          <cell r="C1817" t="str">
            <v>K</v>
          </cell>
          <cell r="D1817" t="str">
            <v>D</v>
          </cell>
          <cell r="E1817" t="str">
            <v>Nüsse, ohne Details</v>
          </cell>
          <cell r="F1817" t="str">
            <v>L102600</v>
          </cell>
          <cell r="G1817">
            <v>7</v>
          </cell>
        </row>
        <row r="1818">
          <cell r="A1818" t="str">
            <v>K|Nuts, nes</v>
          </cell>
          <cell r="B1818" t="str">
            <v>Q1009</v>
          </cell>
          <cell r="C1818" t="str">
            <v>K</v>
          </cell>
          <cell r="D1818" t="str">
            <v>E</v>
          </cell>
          <cell r="E1818" t="str">
            <v>Nuts, nes</v>
          </cell>
          <cell r="F1818" t="str">
            <v>L102600</v>
          </cell>
          <cell r="G1818">
            <v>7</v>
          </cell>
        </row>
        <row r="1819">
          <cell r="A1819" t="str">
            <v>K|Nuts, no details</v>
          </cell>
          <cell r="B1819" t="str">
            <v>Q1003</v>
          </cell>
          <cell r="C1819" t="str">
            <v>K</v>
          </cell>
          <cell r="D1819" t="str">
            <v>name</v>
          </cell>
          <cell r="E1819" t="str">
            <v>Nuts, no details</v>
          </cell>
          <cell r="F1819" t="str">
            <v>L102600</v>
          </cell>
          <cell r="G1819">
            <v>7</v>
          </cell>
        </row>
        <row r="1820">
          <cell r="A1820" t="str">
            <v>K|Almonds</v>
          </cell>
          <cell r="B1820" t="str">
            <v>Q1002z001</v>
          </cell>
          <cell r="C1820" t="str">
            <v>K</v>
          </cell>
          <cell r="D1820" t="str">
            <v>name</v>
          </cell>
          <cell r="E1820" t="str">
            <v>Almonds</v>
          </cell>
          <cell r="F1820" t="str">
            <v>L102601</v>
          </cell>
          <cell r="G1820">
            <v>7</v>
          </cell>
        </row>
        <row r="1821">
          <cell r="A1821" t="str">
            <v>K|Almonds, with shell</v>
          </cell>
          <cell r="B1821" t="str">
            <v>Q1009</v>
          </cell>
          <cell r="C1821" t="str">
            <v>K</v>
          </cell>
          <cell r="D1821" t="str">
            <v>E</v>
          </cell>
          <cell r="E1821" t="str">
            <v>Almonds, with shell</v>
          </cell>
          <cell r="F1821" t="str">
            <v>L102601</v>
          </cell>
          <cell r="G1821">
            <v>7</v>
          </cell>
        </row>
        <row r="1822">
          <cell r="A1822" t="str">
            <v>K|L102601</v>
          </cell>
          <cell r="B1822" t="str">
            <v>Q1002z001</v>
          </cell>
          <cell r="C1822" t="str">
            <v>K</v>
          </cell>
          <cell r="D1822" t="str">
            <v>code</v>
          </cell>
          <cell r="E1822" t="str">
            <v>L102601</v>
          </cell>
          <cell r="F1822" t="str">
            <v>L102601</v>
          </cell>
          <cell r="G1822">
            <v>7</v>
          </cell>
        </row>
        <row r="1823">
          <cell r="A1823" t="str">
            <v>K|Mandeln</v>
          </cell>
          <cell r="B1823" t="str">
            <v>Q1002z001</v>
          </cell>
          <cell r="C1823" t="str">
            <v>K</v>
          </cell>
          <cell r="D1823" t="str">
            <v>D</v>
          </cell>
          <cell r="E1823" t="str">
            <v>Mandeln</v>
          </cell>
          <cell r="F1823" t="str">
            <v>L102601</v>
          </cell>
          <cell r="G1823">
            <v>7</v>
          </cell>
        </row>
        <row r="1824">
          <cell r="A1824" t="str">
            <v>K|Chestnuts</v>
          </cell>
          <cell r="B1824" t="str">
            <v>Q1002z001</v>
          </cell>
          <cell r="C1824" t="str">
            <v>K</v>
          </cell>
          <cell r="D1824" t="str">
            <v>name</v>
          </cell>
          <cell r="E1824" t="str">
            <v>Chestnuts</v>
          </cell>
          <cell r="F1824" t="str">
            <v>L102602</v>
          </cell>
          <cell r="G1824">
            <v>7</v>
          </cell>
        </row>
        <row r="1825">
          <cell r="A1825" t="str">
            <v>K|L102602</v>
          </cell>
          <cell r="B1825" t="str">
            <v>Q1002z001</v>
          </cell>
          <cell r="C1825" t="str">
            <v>K</v>
          </cell>
          <cell r="D1825" t="str">
            <v>code</v>
          </cell>
          <cell r="E1825" t="str">
            <v>L102602</v>
          </cell>
          <cell r="F1825" t="str">
            <v>L102602</v>
          </cell>
          <cell r="G1825">
            <v>7</v>
          </cell>
        </row>
        <row r="1826">
          <cell r="A1826" t="str">
            <v>K|Maronen</v>
          </cell>
          <cell r="B1826" t="str">
            <v>Q1002z001</v>
          </cell>
          <cell r="C1826" t="str">
            <v>K</v>
          </cell>
          <cell r="D1826" t="str">
            <v>D</v>
          </cell>
          <cell r="E1826" t="str">
            <v>Maronen</v>
          </cell>
          <cell r="F1826" t="str">
            <v>L102602</v>
          </cell>
          <cell r="G1826">
            <v>7</v>
          </cell>
        </row>
        <row r="1827">
          <cell r="A1827" t="str">
            <v>K|Haselnüsse</v>
          </cell>
          <cell r="B1827" t="str">
            <v>Q1002z001</v>
          </cell>
          <cell r="C1827" t="str">
            <v>K</v>
          </cell>
          <cell r="D1827" t="str">
            <v>D</v>
          </cell>
          <cell r="E1827" t="str">
            <v>Haselnüsse</v>
          </cell>
          <cell r="F1827" t="str">
            <v>L102603</v>
          </cell>
          <cell r="G1827">
            <v>7</v>
          </cell>
        </row>
        <row r="1828">
          <cell r="A1828" t="str">
            <v>K|Hazelnuts</v>
          </cell>
          <cell r="B1828" t="str">
            <v>Q1002z001</v>
          </cell>
          <cell r="C1828" t="str">
            <v>K</v>
          </cell>
          <cell r="D1828" t="str">
            <v>name</v>
          </cell>
          <cell r="E1828" t="str">
            <v>Hazelnuts</v>
          </cell>
          <cell r="F1828" t="str">
            <v>L102603</v>
          </cell>
          <cell r="G1828">
            <v>7</v>
          </cell>
        </row>
        <row r="1829">
          <cell r="A1829" t="str">
            <v>K|Hazelnuts, with shell</v>
          </cell>
          <cell r="B1829" t="str">
            <v>Q1009</v>
          </cell>
          <cell r="C1829" t="str">
            <v>K</v>
          </cell>
          <cell r="D1829" t="str">
            <v>E</v>
          </cell>
          <cell r="E1829" t="str">
            <v>Hazelnuts, with shell</v>
          </cell>
          <cell r="F1829" t="str">
            <v>L102603</v>
          </cell>
          <cell r="G1829">
            <v>7</v>
          </cell>
        </row>
        <row r="1830">
          <cell r="A1830" t="str">
            <v>K|L102603</v>
          </cell>
          <cell r="B1830" t="str">
            <v>Q1002z001</v>
          </cell>
          <cell r="C1830" t="str">
            <v>K</v>
          </cell>
          <cell r="D1830" t="str">
            <v>code</v>
          </cell>
          <cell r="E1830" t="str">
            <v>L102603</v>
          </cell>
          <cell r="F1830" t="str">
            <v>L102603</v>
          </cell>
          <cell r="G1830">
            <v>7</v>
          </cell>
        </row>
        <row r="1831">
          <cell r="A1831" t="str">
            <v>K|L102604</v>
          </cell>
          <cell r="B1831" t="str">
            <v>Q1002z001</v>
          </cell>
          <cell r="C1831" t="str">
            <v>K</v>
          </cell>
          <cell r="D1831" t="str">
            <v>code</v>
          </cell>
          <cell r="E1831" t="str">
            <v>L102604</v>
          </cell>
          <cell r="F1831" t="str">
            <v>L102604</v>
          </cell>
          <cell r="G1831">
            <v>7</v>
          </cell>
        </row>
        <row r="1832">
          <cell r="A1832" t="str">
            <v>K|Pecano</v>
          </cell>
          <cell r="B1832" t="str">
            <v>Q1002z001</v>
          </cell>
          <cell r="C1832" t="str">
            <v>K</v>
          </cell>
          <cell r="D1832" t="str">
            <v>name</v>
          </cell>
          <cell r="E1832" t="str">
            <v>Pecano</v>
          </cell>
          <cell r="F1832" t="str">
            <v>L102604</v>
          </cell>
          <cell r="G1832">
            <v>7</v>
          </cell>
        </row>
        <row r="1833">
          <cell r="A1833" t="str">
            <v>K|L102605</v>
          </cell>
          <cell r="B1833" t="str">
            <v>Q1002z001</v>
          </cell>
          <cell r="C1833" t="str">
            <v>K</v>
          </cell>
          <cell r="D1833" t="str">
            <v>code</v>
          </cell>
          <cell r="E1833" t="str">
            <v>L102605</v>
          </cell>
          <cell r="F1833" t="str">
            <v>L102605</v>
          </cell>
          <cell r="G1833">
            <v>7</v>
          </cell>
        </row>
        <row r="1834">
          <cell r="A1834" t="str">
            <v>K|Walnüsse</v>
          </cell>
          <cell r="B1834" t="str">
            <v>Q1002z001</v>
          </cell>
          <cell r="C1834" t="str">
            <v>K</v>
          </cell>
          <cell r="D1834" t="str">
            <v>D</v>
          </cell>
          <cell r="E1834" t="str">
            <v>Walnüsse</v>
          </cell>
          <cell r="F1834" t="str">
            <v>L102605</v>
          </cell>
          <cell r="G1834">
            <v>7</v>
          </cell>
        </row>
        <row r="1835">
          <cell r="A1835" t="str">
            <v>K|Walnuts</v>
          </cell>
          <cell r="B1835" t="str">
            <v>Q1002z001</v>
          </cell>
          <cell r="C1835" t="str">
            <v>K</v>
          </cell>
          <cell r="D1835" t="str">
            <v>name</v>
          </cell>
          <cell r="E1835" t="str">
            <v>Walnuts</v>
          </cell>
          <cell r="F1835" t="str">
            <v>L102605</v>
          </cell>
          <cell r="G1835">
            <v>7</v>
          </cell>
        </row>
        <row r="1836">
          <cell r="A1836" t="str">
            <v>K|Walnuts, with shell</v>
          </cell>
          <cell r="B1836" t="str">
            <v>Q1009</v>
          </cell>
          <cell r="C1836" t="str">
            <v>K</v>
          </cell>
          <cell r="D1836" t="str">
            <v>E</v>
          </cell>
          <cell r="E1836" t="str">
            <v>Walnuts, with shell</v>
          </cell>
          <cell r="F1836" t="str">
            <v>L102605</v>
          </cell>
          <cell r="G1836">
            <v>7</v>
          </cell>
        </row>
        <row r="1837">
          <cell r="A1837" t="str">
            <v>K|Cashew Nüsse</v>
          </cell>
          <cell r="B1837" t="str">
            <v>Q1002z001</v>
          </cell>
          <cell r="C1837" t="str">
            <v>K</v>
          </cell>
          <cell r="D1837" t="str">
            <v>D</v>
          </cell>
          <cell r="E1837" t="str">
            <v>Cashew Nüsse</v>
          </cell>
          <cell r="F1837" t="str">
            <v>L102606</v>
          </cell>
          <cell r="G1837">
            <v>7</v>
          </cell>
        </row>
        <row r="1838">
          <cell r="A1838" t="str">
            <v>K|Cashew nuts</v>
          </cell>
          <cell r="B1838" t="str">
            <v>Q1002z001</v>
          </cell>
          <cell r="C1838" t="str">
            <v>K</v>
          </cell>
          <cell r="D1838" t="str">
            <v>name</v>
          </cell>
          <cell r="E1838" t="str">
            <v>Cashew nuts</v>
          </cell>
          <cell r="F1838" t="str">
            <v>L102606</v>
          </cell>
          <cell r="G1838">
            <v>7</v>
          </cell>
        </row>
        <row r="1839">
          <cell r="A1839" t="str">
            <v>K|L102606</v>
          </cell>
          <cell r="B1839" t="str">
            <v>Q1002z001</v>
          </cell>
          <cell r="C1839" t="str">
            <v>K</v>
          </cell>
          <cell r="D1839" t="str">
            <v>code</v>
          </cell>
          <cell r="E1839" t="str">
            <v>L102606</v>
          </cell>
          <cell r="F1839" t="str">
            <v>L102606</v>
          </cell>
          <cell r="G1839">
            <v>7</v>
          </cell>
        </row>
        <row r="1840">
          <cell r="A1840" t="str">
            <v>K|L102607</v>
          </cell>
          <cell r="B1840" t="str">
            <v>Q1002z001</v>
          </cell>
          <cell r="C1840" t="str">
            <v>K</v>
          </cell>
          <cell r="D1840" t="str">
            <v>code</v>
          </cell>
          <cell r="E1840" t="str">
            <v>L102607</v>
          </cell>
          <cell r="F1840" t="str">
            <v>L102607</v>
          </cell>
          <cell r="G1840">
            <v>7</v>
          </cell>
        </row>
        <row r="1841">
          <cell r="A1841" t="str">
            <v>K|Macadamia</v>
          </cell>
          <cell r="B1841" t="str">
            <v>Q1002z001</v>
          </cell>
          <cell r="C1841" t="str">
            <v>K</v>
          </cell>
          <cell r="D1841" t="str">
            <v>name</v>
          </cell>
          <cell r="E1841" t="str">
            <v>Macadamia</v>
          </cell>
          <cell r="F1841" t="str">
            <v>L102607</v>
          </cell>
          <cell r="G1841">
            <v>7</v>
          </cell>
        </row>
        <row r="1842">
          <cell r="A1842" t="str">
            <v>K|L102608</v>
          </cell>
          <cell r="B1842" t="str">
            <v>Q1002z001</v>
          </cell>
          <cell r="C1842" t="str">
            <v>K</v>
          </cell>
          <cell r="D1842" t="str">
            <v>code</v>
          </cell>
          <cell r="E1842" t="str">
            <v>L102608</v>
          </cell>
          <cell r="F1842" t="str">
            <v>L102608</v>
          </cell>
          <cell r="G1842">
            <v>7</v>
          </cell>
        </row>
        <row r="1843">
          <cell r="A1843" t="str">
            <v>K|Pistachios</v>
          </cell>
          <cell r="B1843" t="str">
            <v>Q1002z001</v>
          </cell>
          <cell r="C1843" t="str">
            <v>K</v>
          </cell>
          <cell r="D1843" t="str">
            <v>name</v>
          </cell>
          <cell r="E1843" t="str">
            <v>Pistachios</v>
          </cell>
          <cell r="F1843" t="str">
            <v>L102608</v>
          </cell>
          <cell r="G1843">
            <v>7</v>
          </cell>
        </row>
        <row r="1844">
          <cell r="A1844" t="str">
            <v>K|Pistazien</v>
          </cell>
          <cell r="B1844" t="str">
            <v>Q1002z001</v>
          </cell>
          <cell r="C1844" t="str">
            <v>K</v>
          </cell>
          <cell r="D1844" t="str">
            <v>D</v>
          </cell>
          <cell r="E1844" t="str">
            <v>Pistazien</v>
          </cell>
          <cell r="F1844" t="str">
            <v>L102608</v>
          </cell>
          <cell r="G1844">
            <v>7</v>
          </cell>
        </row>
        <row r="1845">
          <cell r="A1845" t="str">
            <v>K|L1026zz</v>
          </cell>
          <cell r="B1845" t="str">
            <v>Q1002z001</v>
          </cell>
          <cell r="C1845" t="str">
            <v>K</v>
          </cell>
          <cell r="D1845" t="str">
            <v>code</v>
          </cell>
          <cell r="E1845" t="str">
            <v>L1026zz</v>
          </cell>
          <cell r="F1845" t="str">
            <v>L1026zz</v>
          </cell>
          <cell r="G1845">
            <v>7</v>
          </cell>
        </row>
        <row r="1846">
          <cell r="A1846" t="str">
            <v>K|Nüsse, andere</v>
          </cell>
          <cell r="B1846" t="str">
            <v>Q1002z001</v>
          </cell>
          <cell r="C1846" t="str">
            <v>K</v>
          </cell>
          <cell r="D1846" t="str">
            <v>D</v>
          </cell>
          <cell r="E1846" t="str">
            <v>Nüsse, andere</v>
          </cell>
          <cell r="F1846" t="str">
            <v>L1026zz</v>
          </cell>
          <cell r="G1846">
            <v>7</v>
          </cell>
        </row>
        <row r="1847">
          <cell r="A1847" t="str">
            <v>K|Nuts, other</v>
          </cell>
          <cell r="B1847" t="str">
            <v>Q1002z001</v>
          </cell>
          <cell r="C1847" t="str">
            <v>K</v>
          </cell>
          <cell r="D1847" t="str">
            <v>name</v>
          </cell>
          <cell r="E1847" t="str">
            <v>Nuts, other</v>
          </cell>
          <cell r="F1847" t="str">
            <v>L1026zz</v>
          </cell>
          <cell r="G1847">
            <v>7</v>
          </cell>
        </row>
        <row r="1848">
          <cell r="A1848" t="str">
            <v>K|Other nuts</v>
          </cell>
          <cell r="B1848" t="str">
            <v>Q1002z001</v>
          </cell>
          <cell r="C1848" t="str">
            <v>K</v>
          </cell>
          <cell r="D1848" t="str">
            <v>E</v>
          </cell>
          <cell r="E1848" t="str">
            <v>Other nuts</v>
          </cell>
          <cell r="F1848" t="str">
            <v>L1026zz</v>
          </cell>
          <cell r="G1848">
            <v>7</v>
          </cell>
        </row>
        <row r="1849">
          <cell r="A1849" t="str">
            <v>K|sonstige Nüsse</v>
          </cell>
          <cell r="B1849" t="str">
            <v>Q1002z001</v>
          </cell>
          <cell r="C1849" t="str">
            <v>K</v>
          </cell>
          <cell r="D1849" t="str">
            <v>D</v>
          </cell>
          <cell r="E1849" t="str">
            <v>sonstige Nüsse</v>
          </cell>
          <cell r="F1849" t="str">
            <v>L1026zz</v>
          </cell>
          <cell r="G1849">
            <v>7</v>
          </cell>
        </row>
        <row r="1850">
          <cell r="A1850" t="str">
            <v>K|Beerenobst</v>
          </cell>
          <cell r="B1850" t="str">
            <v>Q1002z001</v>
          </cell>
          <cell r="C1850" t="str">
            <v>K</v>
          </cell>
          <cell r="D1850" t="str">
            <v>D</v>
          </cell>
          <cell r="E1850" t="str">
            <v>Beerenobst</v>
          </cell>
          <cell r="F1850" t="str">
            <v>L1027</v>
          </cell>
          <cell r="G1850">
            <v>5</v>
          </cell>
        </row>
        <row r="1851">
          <cell r="A1851" t="str">
            <v>K|Berries</v>
          </cell>
          <cell r="B1851" t="str">
            <v>Q1002z001</v>
          </cell>
          <cell r="C1851" t="str">
            <v>K</v>
          </cell>
          <cell r="D1851" t="str">
            <v>name</v>
          </cell>
          <cell r="E1851" t="str">
            <v>Berries</v>
          </cell>
          <cell r="F1851" t="str">
            <v>L1027</v>
          </cell>
          <cell r="G1851">
            <v>5</v>
          </cell>
        </row>
        <row r="1852">
          <cell r="A1852" t="str">
            <v>K|L1027</v>
          </cell>
          <cell r="B1852" t="str">
            <v>Q1002z001</v>
          </cell>
          <cell r="C1852" t="str">
            <v>K</v>
          </cell>
          <cell r="D1852" t="str">
            <v>code</v>
          </cell>
          <cell r="E1852" t="str">
            <v>L1027</v>
          </cell>
          <cell r="F1852" t="str">
            <v>L1027</v>
          </cell>
          <cell r="G1852">
            <v>5</v>
          </cell>
        </row>
        <row r="1853">
          <cell r="A1853" t="str">
            <v>K|Beerenobst, ohne Details</v>
          </cell>
          <cell r="B1853" t="str">
            <v>Q1003z001</v>
          </cell>
          <cell r="C1853" t="str">
            <v>K</v>
          </cell>
          <cell r="D1853" t="str">
            <v>D</v>
          </cell>
          <cell r="E1853" t="str">
            <v>Beerenobst, ohne Details</v>
          </cell>
          <cell r="F1853" t="str">
            <v>L102700</v>
          </cell>
          <cell r="G1853">
            <v>7</v>
          </cell>
        </row>
        <row r="1854">
          <cell r="A1854" t="str">
            <v>K|Berries, no details</v>
          </cell>
          <cell r="B1854" t="str">
            <v>Q1003</v>
          </cell>
          <cell r="C1854" t="str">
            <v>K</v>
          </cell>
          <cell r="D1854" t="str">
            <v>name</v>
          </cell>
          <cell r="E1854" t="str">
            <v>Berries, no details</v>
          </cell>
          <cell r="F1854" t="str">
            <v>L102700</v>
          </cell>
          <cell r="G1854">
            <v>7</v>
          </cell>
        </row>
        <row r="1855">
          <cell r="A1855" t="str">
            <v>K|L102700</v>
          </cell>
          <cell r="B1855" t="str">
            <v>Q1003z001</v>
          </cell>
          <cell r="C1855" t="str">
            <v>K</v>
          </cell>
          <cell r="D1855" t="str">
            <v>code</v>
          </cell>
          <cell r="E1855" t="str">
            <v>L102700</v>
          </cell>
          <cell r="F1855" t="str">
            <v>L102700</v>
          </cell>
          <cell r="G1855">
            <v>7</v>
          </cell>
        </row>
        <row r="1856">
          <cell r="A1856" t="str">
            <v>K|Black chokeberries</v>
          </cell>
          <cell r="B1856" t="str">
            <v>Q1002z001</v>
          </cell>
          <cell r="C1856" t="str">
            <v>K</v>
          </cell>
          <cell r="D1856" t="str">
            <v>name</v>
          </cell>
          <cell r="E1856" t="str">
            <v>Black chokeberries</v>
          </cell>
          <cell r="F1856" t="str">
            <v>L102701</v>
          </cell>
          <cell r="G1856">
            <v>7</v>
          </cell>
        </row>
        <row r="1857">
          <cell r="A1857" t="str">
            <v>K|L102701</v>
          </cell>
          <cell r="B1857" t="str">
            <v>Q1002z001</v>
          </cell>
          <cell r="C1857" t="str">
            <v>K</v>
          </cell>
          <cell r="D1857" t="str">
            <v>code</v>
          </cell>
          <cell r="E1857" t="str">
            <v>L102701</v>
          </cell>
          <cell r="F1857" t="str">
            <v>L102701</v>
          </cell>
          <cell r="G1857">
            <v>7</v>
          </cell>
        </row>
        <row r="1858">
          <cell r="A1858" t="str">
            <v>K|Schwarze Apfelbeeren</v>
          </cell>
          <cell r="B1858" t="str">
            <v>Q1002z001</v>
          </cell>
          <cell r="C1858" t="str">
            <v>K</v>
          </cell>
          <cell r="D1858" t="str">
            <v>D</v>
          </cell>
          <cell r="E1858" t="str">
            <v>Schwarze Apfelbeeren</v>
          </cell>
          <cell r="F1858" t="str">
            <v>L102701</v>
          </cell>
          <cell r="G1858">
            <v>7</v>
          </cell>
        </row>
        <row r="1859">
          <cell r="A1859" t="str">
            <v>K|Black currants</v>
          </cell>
          <cell r="B1859" t="str">
            <v>Q1002z001</v>
          </cell>
          <cell r="C1859" t="str">
            <v>K</v>
          </cell>
          <cell r="D1859" t="str">
            <v>name</v>
          </cell>
          <cell r="E1859" t="str">
            <v>Black currants</v>
          </cell>
          <cell r="F1859" t="str">
            <v>L102702</v>
          </cell>
          <cell r="G1859">
            <v>7</v>
          </cell>
        </row>
        <row r="1860">
          <cell r="A1860" t="str">
            <v>K|Currants</v>
          </cell>
          <cell r="B1860" t="str">
            <v>Q1003</v>
          </cell>
          <cell r="C1860" t="str">
            <v>K</v>
          </cell>
          <cell r="D1860" t="str">
            <v>name</v>
          </cell>
          <cell r="E1860" t="str">
            <v>Currants</v>
          </cell>
          <cell r="F1860" t="str">
            <v>L102702</v>
          </cell>
          <cell r="G1860">
            <v>7</v>
          </cell>
        </row>
        <row r="1861">
          <cell r="A1861" t="str">
            <v>K|L102702</v>
          </cell>
          <cell r="B1861" t="str">
            <v>Q1002z001</v>
          </cell>
          <cell r="C1861" t="str">
            <v>K</v>
          </cell>
          <cell r="D1861" t="str">
            <v>code</v>
          </cell>
          <cell r="E1861" t="str">
            <v>L102702</v>
          </cell>
          <cell r="F1861" t="str">
            <v>L102702</v>
          </cell>
          <cell r="G1861">
            <v>7</v>
          </cell>
        </row>
        <row r="1862">
          <cell r="A1862" t="str">
            <v>K|Schwarze Johannisbeere</v>
          </cell>
          <cell r="B1862" t="str">
            <v>Q1002z001</v>
          </cell>
          <cell r="C1862" t="str">
            <v>K</v>
          </cell>
          <cell r="D1862" t="str">
            <v>D</v>
          </cell>
          <cell r="E1862" t="str">
            <v>Schwarze Johannisbeere</v>
          </cell>
          <cell r="F1862" t="str">
            <v>L102702</v>
          </cell>
          <cell r="G1862">
            <v>7</v>
          </cell>
        </row>
        <row r="1863">
          <cell r="A1863" t="str">
            <v>K|Blackberries</v>
          </cell>
          <cell r="B1863" t="str">
            <v>Q1002z001</v>
          </cell>
          <cell r="C1863" t="str">
            <v>K</v>
          </cell>
          <cell r="D1863" t="str">
            <v>name</v>
          </cell>
          <cell r="E1863" t="str">
            <v>Blackberries</v>
          </cell>
          <cell r="F1863" t="str">
            <v>L102703</v>
          </cell>
          <cell r="G1863">
            <v>7</v>
          </cell>
        </row>
        <row r="1864">
          <cell r="A1864" t="str">
            <v>K|Brombeeren</v>
          </cell>
          <cell r="B1864" t="str">
            <v>Q1002z001</v>
          </cell>
          <cell r="C1864" t="str">
            <v>K</v>
          </cell>
          <cell r="D1864" t="str">
            <v>D</v>
          </cell>
          <cell r="E1864" t="str">
            <v>Brombeeren</v>
          </cell>
          <cell r="F1864" t="str">
            <v>L102703</v>
          </cell>
          <cell r="G1864">
            <v>7</v>
          </cell>
        </row>
        <row r="1865">
          <cell r="A1865" t="str">
            <v>K|L102703</v>
          </cell>
          <cell r="B1865" t="str">
            <v>Q1002z001</v>
          </cell>
          <cell r="C1865" t="str">
            <v>K</v>
          </cell>
          <cell r="D1865" t="str">
            <v>code</v>
          </cell>
          <cell r="E1865" t="str">
            <v>L102703</v>
          </cell>
          <cell r="F1865" t="str">
            <v>L102703</v>
          </cell>
          <cell r="G1865">
            <v>7</v>
          </cell>
        </row>
        <row r="1866">
          <cell r="A1866" t="str">
            <v>K|Blueberries</v>
          </cell>
          <cell r="B1866" t="str">
            <v>Q1002z001</v>
          </cell>
          <cell r="C1866" t="str">
            <v>K</v>
          </cell>
          <cell r="D1866" t="str">
            <v>name</v>
          </cell>
          <cell r="E1866" t="str">
            <v>Blueberries</v>
          </cell>
          <cell r="F1866" t="str">
            <v>L102704</v>
          </cell>
          <cell r="G1866">
            <v>7</v>
          </cell>
        </row>
        <row r="1867">
          <cell r="A1867" t="str">
            <v>K|Heidelbeeren</v>
          </cell>
          <cell r="B1867" t="str">
            <v>Q1002z001</v>
          </cell>
          <cell r="C1867" t="str">
            <v>K</v>
          </cell>
          <cell r="D1867" t="str">
            <v>D</v>
          </cell>
          <cell r="E1867" t="str">
            <v>Heidelbeeren</v>
          </cell>
          <cell r="F1867" t="str">
            <v>L102704</v>
          </cell>
          <cell r="G1867">
            <v>7</v>
          </cell>
        </row>
        <row r="1868">
          <cell r="A1868" t="str">
            <v>K|L102704</v>
          </cell>
          <cell r="B1868" t="str">
            <v>Q1002z001</v>
          </cell>
          <cell r="C1868" t="str">
            <v>K</v>
          </cell>
          <cell r="D1868" t="str">
            <v>code</v>
          </cell>
          <cell r="E1868" t="str">
            <v>L102704</v>
          </cell>
          <cell r="F1868" t="str">
            <v>L102704</v>
          </cell>
          <cell r="G1868">
            <v>7</v>
          </cell>
        </row>
        <row r="1869">
          <cell r="A1869" t="str">
            <v>K|Buckthorn</v>
          </cell>
          <cell r="B1869" t="str">
            <v>Q1002z001</v>
          </cell>
          <cell r="C1869" t="str">
            <v>K</v>
          </cell>
          <cell r="D1869" t="str">
            <v>name</v>
          </cell>
          <cell r="E1869" t="str">
            <v>Buckthorn</v>
          </cell>
          <cell r="F1869" t="str">
            <v>L102705</v>
          </cell>
          <cell r="G1869">
            <v>7</v>
          </cell>
        </row>
        <row r="1870">
          <cell r="A1870" t="str">
            <v>K|L102705</v>
          </cell>
          <cell r="B1870" t="str">
            <v>Q1002z001</v>
          </cell>
          <cell r="C1870" t="str">
            <v>K</v>
          </cell>
          <cell r="D1870" t="str">
            <v>code</v>
          </cell>
          <cell r="E1870" t="str">
            <v>L102705</v>
          </cell>
          <cell r="F1870" t="str">
            <v>L102705</v>
          </cell>
          <cell r="G1870">
            <v>7</v>
          </cell>
        </row>
        <row r="1871">
          <cell r="A1871" t="str">
            <v>K|Sanddorn</v>
          </cell>
          <cell r="B1871" t="str">
            <v>Q1002z001</v>
          </cell>
          <cell r="C1871" t="str">
            <v>K</v>
          </cell>
          <cell r="D1871" t="str">
            <v>D</v>
          </cell>
          <cell r="E1871" t="str">
            <v>Sanddorn</v>
          </cell>
          <cell r="F1871" t="str">
            <v>L102705</v>
          </cell>
          <cell r="G1871">
            <v>7</v>
          </cell>
        </row>
        <row r="1872">
          <cell r="A1872" t="str">
            <v>K|Cranberries</v>
          </cell>
          <cell r="B1872" t="str">
            <v>Q1002z001</v>
          </cell>
          <cell r="C1872" t="str">
            <v>K</v>
          </cell>
          <cell r="D1872" t="str">
            <v>name</v>
          </cell>
          <cell r="E1872" t="str">
            <v>Cranberries</v>
          </cell>
          <cell r="F1872" t="str">
            <v>L102706</v>
          </cell>
          <cell r="G1872">
            <v>7</v>
          </cell>
        </row>
        <row r="1873">
          <cell r="A1873" t="str">
            <v>K|L102706</v>
          </cell>
          <cell r="B1873" t="str">
            <v>Q1002z001</v>
          </cell>
          <cell r="C1873" t="str">
            <v>K</v>
          </cell>
          <cell r="D1873" t="str">
            <v>code</v>
          </cell>
          <cell r="E1873" t="str">
            <v>L102706</v>
          </cell>
          <cell r="F1873" t="str">
            <v>L102706</v>
          </cell>
          <cell r="G1873">
            <v>7</v>
          </cell>
        </row>
        <row r="1874">
          <cell r="A1874" t="str">
            <v>K|Preiselbeeren</v>
          </cell>
          <cell r="B1874" t="str">
            <v>Q1002z001</v>
          </cell>
          <cell r="C1874" t="str">
            <v>K</v>
          </cell>
          <cell r="D1874" t="str">
            <v>D</v>
          </cell>
          <cell r="E1874" t="str">
            <v>Preiselbeeren</v>
          </cell>
          <cell r="F1874" t="str">
            <v>L102706</v>
          </cell>
          <cell r="G1874">
            <v>7</v>
          </cell>
        </row>
        <row r="1875">
          <cell r="A1875" t="str">
            <v>K|Elder</v>
          </cell>
          <cell r="B1875" t="str">
            <v>Q1002z001</v>
          </cell>
          <cell r="C1875" t="str">
            <v>K</v>
          </cell>
          <cell r="D1875" t="str">
            <v>name</v>
          </cell>
          <cell r="E1875" t="str">
            <v>Elder</v>
          </cell>
          <cell r="F1875" t="str">
            <v>L102707</v>
          </cell>
          <cell r="G1875">
            <v>7</v>
          </cell>
        </row>
        <row r="1876">
          <cell r="A1876" t="str">
            <v>K|Holunder</v>
          </cell>
          <cell r="B1876" t="str">
            <v>Q1002z001</v>
          </cell>
          <cell r="C1876" t="str">
            <v>K</v>
          </cell>
          <cell r="D1876" t="str">
            <v>D</v>
          </cell>
          <cell r="E1876" t="str">
            <v>Holunder</v>
          </cell>
          <cell r="F1876" t="str">
            <v>L102707</v>
          </cell>
          <cell r="G1876">
            <v>7</v>
          </cell>
        </row>
        <row r="1877">
          <cell r="A1877" t="str">
            <v>K|L102707</v>
          </cell>
          <cell r="B1877" t="str">
            <v>Q1002z001</v>
          </cell>
          <cell r="C1877" t="str">
            <v>K</v>
          </cell>
          <cell r="D1877" t="str">
            <v>code</v>
          </cell>
          <cell r="E1877" t="str">
            <v>L102707</v>
          </cell>
          <cell r="F1877" t="str">
            <v>L102707</v>
          </cell>
          <cell r="G1877">
            <v>7</v>
          </cell>
        </row>
        <row r="1878">
          <cell r="A1878" t="str">
            <v>K|Green currants</v>
          </cell>
          <cell r="B1878" t="str">
            <v>Q1002z001</v>
          </cell>
          <cell r="C1878" t="str">
            <v>K</v>
          </cell>
          <cell r="D1878" t="str">
            <v>name</v>
          </cell>
          <cell r="E1878" t="str">
            <v>Green currants</v>
          </cell>
          <cell r="F1878" t="str">
            <v>L102708</v>
          </cell>
          <cell r="G1878">
            <v>7</v>
          </cell>
        </row>
        <row r="1879">
          <cell r="A1879" t="str">
            <v>K|Grüne Johannisbeeren</v>
          </cell>
          <cell r="B1879" t="str">
            <v>Q1002z001</v>
          </cell>
          <cell r="C1879" t="str">
            <v>K</v>
          </cell>
          <cell r="D1879" t="str">
            <v>D</v>
          </cell>
          <cell r="E1879" t="str">
            <v>Grüne Johannisbeeren</v>
          </cell>
          <cell r="F1879" t="str">
            <v>L102708</v>
          </cell>
          <cell r="G1879">
            <v>7</v>
          </cell>
        </row>
        <row r="1880">
          <cell r="A1880" t="str">
            <v>K|L102708</v>
          </cell>
          <cell r="B1880" t="str">
            <v>Q1002z001</v>
          </cell>
          <cell r="C1880" t="str">
            <v>K</v>
          </cell>
          <cell r="D1880" t="str">
            <v>code</v>
          </cell>
          <cell r="E1880" t="str">
            <v>L102708</v>
          </cell>
          <cell r="F1880" t="str">
            <v>L102708</v>
          </cell>
          <cell r="G1880">
            <v>7</v>
          </cell>
        </row>
        <row r="1881">
          <cell r="A1881" t="str">
            <v>K|Gooseberries</v>
          </cell>
          <cell r="B1881" t="str">
            <v>Q1002z001</v>
          </cell>
          <cell r="C1881" t="str">
            <v>K</v>
          </cell>
          <cell r="D1881" t="str">
            <v>name</v>
          </cell>
          <cell r="E1881" t="str">
            <v>Gooseberries</v>
          </cell>
          <cell r="F1881" t="str">
            <v>L102709</v>
          </cell>
          <cell r="G1881">
            <v>7</v>
          </cell>
        </row>
        <row r="1882">
          <cell r="A1882" t="str">
            <v>K|L102709</v>
          </cell>
          <cell r="B1882" t="str">
            <v>Q1002z001</v>
          </cell>
          <cell r="C1882" t="str">
            <v>K</v>
          </cell>
          <cell r="D1882" t="str">
            <v>code</v>
          </cell>
          <cell r="E1882" t="str">
            <v>L102709</v>
          </cell>
          <cell r="F1882" t="str">
            <v>L102709</v>
          </cell>
          <cell r="G1882">
            <v>7</v>
          </cell>
        </row>
        <row r="1883">
          <cell r="A1883" t="str">
            <v>K|Stachelbeeren</v>
          </cell>
          <cell r="B1883" t="str">
            <v>Q1002z001</v>
          </cell>
          <cell r="C1883" t="str">
            <v>K</v>
          </cell>
          <cell r="D1883" t="str">
            <v>D</v>
          </cell>
          <cell r="E1883" t="str">
            <v>Stachelbeeren</v>
          </cell>
          <cell r="F1883" t="str">
            <v>L102709</v>
          </cell>
          <cell r="G1883">
            <v>7</v>
          </cell>
        </row>
        <row r="1884">
          <cell r="A1884" t="str">
            <v>K|Himbeeren</v>
          </cell>
          <cell r="B1884" t="str">
            <v>Q1002z001</v>
          </cell>
          <cell r="C1884" t="str">
            <v>K</v>
          </cell>
          <cell r="D1884" t="str">
            <v>D</v>
          </cell>
          <cell r="E1884" t="str">
            <v>Himbeeren</v>
          </cell>
          <cell r="F1884" t="str">
            <v>L102710</v>
          </cell>
          <cell r="G1884">
            <v>7</v>
          </cell>
        </row>
        <row r="1885">
          <cell r="A1885" t="str">
            <v>K|L102710</v>
          </cell>
          <cell r="B1885" t="str">
            <v>Q1002z001</v>
          </cell>
          <cell r="C1885" t="str">
            <v>K</v>
          </cell>
          <cell r="D1885" t="str">
            <v>code</v>
          </cell>
          <cell r="E1885" t="str">
            <v>L102710</v>
          </cell>
          <cell r="F1885" t="str">
            <v>L102710</v>
          </cell>
          <cell r="G1885">
            <v>7</v>
          </cell>
        </row>
        <row r="1886">
          <cell r="A1886" t="str">
            <v>K|Raspberries</v>
          </cell>
          <cell r="B1886" t="str">
            <v>Q1002z001</v>
          </cell>
          <cell r="C1886" t="str">
            <v>K</v>
          </cell>
          <cell r="D1886" t="str">
            <v>name</v>
          </cell>
          <cell r="E1886" t="str">
            <v>Raspberries</v>
          </cell>
          <cell r="F1886" t="str">
            <v>L102710</v>
          </cell>
          <cell r="G1886">
            <v>7</v>
          </cell>
        </row>
        <row r="1887">
          <cell r="A1887" t="str">
            <v>K|L102711</v>
          </cell>
          <cell r="B1887" t="str">
            <v>Q1002z001</v>
          </cell>
          <cell r="C1887" t="str">
            <v>K</v>
          </cell>
          <cell r="D1887" t="str">
            <v>code</v>
          </cell>
          <cell r="E1887" t="str">
            <v>L102711</v>
          </cell>
          <cell r="F1887" t="str">
            <v>L102711</v>
          </cell>
          <cell r="G1887">
            <v>7</v>
          </cell>
        </row>
        <row r="1888">
          <cell r="A1888" t="str">
            <v>K|Red currants</v>
          </cell>
          <cell r="B1888" t="str">
            <v>Q1002z001</v>
          </cell>
          <cell r="C1888" t="str">
            <v>K</v>
          </cell>
          <cell r="D1888" t="str">
            <v>name</v>
          </cell>
          <cell r="E1888" t="str">
            <v>Red currants</v>
          </cell>
          <cell r="F1888" t="str">
            <v>L102711</v>
          </cell>
          <cell r="G1888">
            <v>7</v>
          </cell>
        </row>
        <row r="1889">
          <cell r="A1889" t="str">
            <v>K|Rote Johannisbeeren</v>
          </cell>
          <cell r="B1889" t="str">
            <v>Q1002z001</v>
          </cell>
          <cell r="C1889" t="str">
            <v>K</v>
          </cell>
          <cell r="D1889" t="str">
            <v>D</v>
          </cell>
          <cell r="E1889" t="str">
            <v>Rote Johannisbeeren</v>
          </cell>
          <cell r="F1889" t="str">
            <v>L102711</v>
          </cell>
          <cell r="G1889">
            <v>7</v>
          </cell>
        </row>
        <row r="1890">
          <cell r="A1890" t="str">
            <v>K|L102712</v>
          </cell>
          <cell r="B1890" t="str">
            <v>Q1002z001</v>
          </cell>
          <cell r="C1890" t="str">
            <v>K</v>
          </cell>
          <cell r="D1890" t="str">
            <v>code</v>
          </cell>
          <cell r="E1890" t="str">
            <v>L102712</v>
          </cell>
          <cell r="F1890" t="str">
            <v>L102712</v>
          </cell>
          <cell r="G1890">
            <v>7</v>
          </cell>
        </row>
        <row r="1891">
          <cell r="A1891" t="str">
            <v>K|Weiße Johannisbeeren</v>
          </cell>
          <cell r="B1891" t="str">
            <v>Q1002z001</v>
          </cell>
          <cell r="C1891" t="str">
            <v>K</v>
          </cell>
          <cell r="D1891" t="str">
            <v>D</v>
          </cell>
          <cell r="E1891" t="str">
            <v>Weiße Johannisbeeren</v>
          </cell>
          <cell r="F1891" t="str">
            <v>L102712</v>
          </cell>
          <cell r="G1891">
            <v>7</v>
          </cell>
        </row>
        <row r="1892">
          <cell r="A1892" t="str">
            <v>K|White currants</v>
          </cell>
          <cell r="B1892" t="str">
            <v>Q1002z001</v>
          </cell>
          <cell r="C1892" t="str">
            <v>K</v>
          </cell>
          <cell r="D1892" t="str">
            <v>name</v>
          </cell>
          <cell r="E1892" t="str">
            <v>White currants</v>
          </cell>
          <cell r="F1892" t="str">
            <v>L102712</v>
          </cell>
          <cell r="G1892">
            <v>7</v>
          </cell>
        </row>
        <row r="1893">
          <cell r="A1893" t="str">
            <v>K|Currants, no Details</v>
          </cell>
          <cell r="B1893" t="str">
            <v>Q1002z001</v>
          </cell>
          <cell r="C1893" t="str">
            <v>K</v>
          </cell>
          <cell r="D1893" t="str">
            <v>name</v>
          </cell>
          <cell r="E1893" t="str">
            <v>Currants, no Details</v>
          </cell>
          <cell r="F1893" t="str">
            <v>L102713</v>
          </cell>
          <cell r="G1893">
            <v>7</v>
          </cell>
        </row>
        <row r="1894">
          <cell r="A1894" t="str">
            <v>K|Johannisbeeren, no Details</v>
          </cell>
          <cell r="B1894" t="str">
            <v>Q1002z001</v>
          </cell>
          <cell r="C1894" t="str">
            <v>K</v>
          </cell>
          <cell r="D1894" t="str">
            <v>D</v>
          </cell>
          <cell r="E1894" t="str">
            <v>Johannisbeeren, no Details</v>
          </cell>
          <cell r="F1894" t="str">
            <v>L102713</v>
          </cell>
          <cell r="G1894">
            <v>7</v>
          </cell>
        </row>
        <row r="1895">
          <cell r="A1895" t="str">
            <v>K|L102713</v>
          </cell>
          <cell r="B1895" t="str">
            <v>Q1002z001</v>
          </cell>
          <cell r="C1895" t="str">
            <v>K</v>
          </cell>
          <cell r="D1895" t="str">
            <v>code</v>
          </cell>
          <cell r="E1895" t="str">
            <v>L102713</v>
          </cell>
          <cell r="F1895" t="str">
            <v>L102713</v>
          </cell>
          <cell r="G1895">
            <v>7</v>
          </cell>
        </row>
        <row r="1896">
          <cell r="A1896" t="str">
            <v>K|L102714</v>
          </cell>
          <cell r="B1896" t="str">
            <v>Q1003</v>
          </cell>
          <cell r="C1896" t="str">
            <v>K</v>
          </cell>
          <cell r="D1896" t="str">
            <v>code</v>
          </cell>
          <cell r="E1896" t="str">
            <v>L102714</v>
          </cell>
          <cell r="F1896" t="str">
            <v>L102714</v>
          </cell>
          <cell r="G1896">
            <v>7</v>
          </cell>
        </row>
        <row r="1897">
          <cell r="A1897" t="str">
            <v>K|Rosehips</v>
          </cell>
          <cell r="B1897" t="str">
            <v>Q1003</v>
          </cell>
          <cell r="C1897" t="str">
            <v>K</v>
          </cell>
          <cell r="D1897" t="str">
            <v>name</v>
          </cell>
          <cell r="E1897" t="str">
            <v>Rosehips</v>
          </cell>
          <cell r="F1897" t="str">
            <v>L102714</v>
          </cell>
          <cell r="G1897">
            <v>7</v>
          </cell>
        </row>
        <row r="1898">
          <cell r="A1898" t="str">
            <v>K|Beerenobst, Delta</v>
          </cell>
          <cell r="B1898" t="str">
            <v>Q1002z001</v>
          </cell>
          <cell r="C1898" t="str">
            <v>K</v>
          </cell>
          <cell r="D1898" t="str">
            <v>name</v>
          </cell>
          <cell r="E1898" t="str">
            <v>Beerenobst, Delta</v>
          </cell>
          <cell r="F1898" t="str">
            <v>L1027yy</v>
          </cell>
          <cell r="G1898">
            <v>7</v>
          </cell>
        </row>
        <row r="1899">
          <cell r="A1899" t="str">
            <v>K|Δ Beerenobst</v>
          </cell>
          <cell r="B1899" t="str">
            <v>Q1002z001</v>
          </cell>
          <cell r="C1899" t="str">
            <v>K</v>
          </cell>
          <cell r="D1899" t="str">
            <v>name</v>
          </cell>
          <cell r="E1899" t="str">
            <v>Δ Beerenobst</v>
          </cell>
          <cell r="F1899" t="str">
            <v>L1027yy</v>
          </cell>
          <cell r="G1899">
            <v>7</v>
          </cell>
        </row>
        <row r="1900">
          <cell r="A1900" t="str">
            <v>K|Beerenobst, anderes</v>
          </cell>
          <cell r="B1900" t="str">
            <v>Q1002z001</v>
          </cell>
          <cell r="C1900" t="str">
            <v>K</v>
          </cell>
          <cell r="D1900" t="str">
            <v>D</v>
          </cell>
          <cell r="E1900" t="str">
            <v>Beerenobst, anderes</v>
          </cell>
          <cell r="F1900" t="str">
            <v>L1027zz</v>
          </cell>
          <cell r="G1900">
            <v>7</v>
          </cell>
        </row>
        <row r="1901">
          <cell r="A1901" t="str">
            <v>K|Berries, other</v>
          </cell>
          <cell r="B1901" t="str">
            <v>Q1002z001</v>
          </cell>
          <cell r="C1901" t="str">
            <v>K</v>
          </cell>
          <cell r="D1901" t="str">
            <v>name</v>
          </cell>
          <cell r="E1901" t="str">
            <v>Berries, other</v>
          </cell>
          <cell r="F1901" t="str">
            <v>L1027zz</v>
          </cell>
          <cell r="G1901">
            <v>7</v>
          </cell>
        </row>
        <row r="1902">
          <cell r="A1902" t="str">
            <v>K|L1027zz</v>
          </cell>
          <cell r="B1902" t="str">
            <v>Q1002z001</v>
          </cell>
          <cell r="C1902" t="str">
            <v>K</v>
          </cell>
          <cell r="D1902" t="str">
            <v>code</v>
          </cell>
          <cell r="E1902" t="str">
            <v>L1027zz</v>
          </cell>
          <cell r="F1902" t="str">
            <v>L1027zz</v>
          </cell>
          <cell r="G1902">
            <v>7</v>
          </cell>
        </row>
        <row r="1903">
          <cell r="A1903" t="str">
            <v>K|sonstiges Beerenobst</v>
          </cell>
          <cell r="B1903" t="str">
            <v>Q1002z001</v>
          </cell>
          <cell r="C1903" t="str">
            <v>K</v>
          </cell>
          <cell r="D1903" t="str">
            <v>D</v>
          </cell>
          <cell r="E1903" t="str">
            <v>sonstiges Beerenobst</v>
          </cell>
          <cell r="F1903" t="str">
            <v>L1027zz</v>
          </cell>
          <cell r="G1903">
            <v>7</v>
          </cell>
        </row>
        <row r="1904">
          <cell r="A1904" t="str">
            <v>K|L1028</v>
          </cell>
          <cell r="B1904" t="str">
            <v>Q1002z001</v>
          </cell>
          <cell r="C1904" t="str">
            <v>K</v>
          </cell>
          <cell r="D1904" t="str">
            <v>code</v>
          </cell>
          <cell r="E1904" t="str">
            <v>L1028</v>
          </cell>
          <cell r="F1904" t="str">
            <v>L1028</v>
          </cell>
          <cell r="G1904">
            <v>5</v>
          </cell>
        </row>
        <row r="1905">
          <cell r="A1905" t="str">
            <v>K|Oliven</v>
          </cell>
          <cell r="B1905" t="str">
            <v>Q1002z001</v>
          </cell>
          <cell r="C1905" t="str">
            <v>K</v>
          </cell>
          <cell r="D1905" t="str">
            <v>D</v>
          </cell>
          <cell r="E1905" t="str">
            <v>Oliven</v>
          </cell>
          <cell r="F1905" t="str">
            <v>L1028</v>
          </cell>
          <cell r="G1905">
            <v>5</v>
          </cell>
        </row>
        <row r="1906">
          <cell r="A1906" t="str">
            <v>K|Olives</v>
          </cell>
          <cell r="B1906" t="str">
            <v>Q1002z001</v>
          </cell>
          <cell r="C1906" t="str">
            <v>K</v>
          </cell>
          <cell r="D1906" t="str">
            <v>name</v>
          </cell>
          <cell r="E1906" t="str">
            <v>Olives</v>
          </cell>
          <cell r="F1906" t="str">
            <v>L1028</v>
          </cell>
          <cell r="G1906">
            <v>5</v>
          </cell>
        </row>
        <row r="1907">
          <cell r="A1907" t="str">
            <v>K|L102800</v>
          </cell>
          <cell r="B1907" t="str">
            <v>Q1003z001</v>
          </cell>
          <cell r="C1907" t="str">
            <v>K</v>
          </cell>
          <cell r="D1907" t="str">
            <v>code</v>
          </cell>
          <cell r="E1907" t="str">
            <v>L102800</v>
          </cell>
          <cell r="F1907" t="str">
            <v>L102800</v>
          </cell>
          <cell r="G1907">
            <v>7</v>
          </cell>
        </row>
        <row r="1908">
          <cell r="A1908" t="str">
            <v>K|Oliven, keine Details</v>
          </cell>
          <cell r="B1908" t="str">
            <v>Q1003z001</v>
          </cell>
          <cell r="C1908" t="str">
            <v>K</v>
          </cell>
          <cell r="D1908" t="str">
            <v>D</v>
          </cell>
          <cell r="E1908" t="str">
            <v>Oliven, keine Details</v>
          </cell>
          <cell r="F1908" t="str">
            <v>L102800</v>
          </cell>
          <cell r="G1908">
            <v>7</v>
          </cell>
        </row>
        <row r="1909">
          <cell r="A1909" t="str">
            <v>K|Olives, no details</v>
          </cell>
          <cell r="B1909" t="str">
            <v>Q1003</v>
          </cell>
          <cell r="C1909" t="str">
            <v>K</v>
          </cell>
          <cell r="D1909" t="str">
            <v>name</v>
          </cell>
          <cell r="E1909" t="str">
            <v>Olives, no details</v>
          </cell>
          <cell r="F1909" t="str">
            <v>L102800</v>
          </cell>
          <cell r="G1909">
            <v>7</v>
          </cell>
        </row>
        <row r="1910">
          <cell r="A1910" t="str">
            <v>K|L102801</v>
          </cell>
          <cell r="B1910" t="str">
            <v>Q1002z001</v>
          </cell>
          <cell r="C1910" t="str">
            <v>K</v>
          </cell>
          <cell r="D1910" t="str">
            <v>code</v>
          </cell>
          <cell r="E1910" t="str">
            <v>L102801</v>
          </cell>
          <cell r="F1910" t="str">
            <v>L102801</v>
          </cell>
          <cell r="G1910">
            <v>7</v>
          </cell>
        </row>
        <row r="1911">
          <cell r="A1911" t="str">
            <v>K|Olives, table</v>
          </cell>
          <cell r="B1911" t="str">
            <v>Q1002z001</v>
          </cell>
          <cell r="C1911" t="str">
            <v>K</v>
          </cell>
          <cell r="D1911" t="str">
            <v>name</v>
          </cell>
          <cell r="E1911" t="str">
            <v>Olives, table</v>
          </cell>
          <cell r="F1911" t="str">
            <v>L102801</v>
          </cell>
          <cell r="G1911">
            <v>7</v>
          </cell>
        </row>
        <row r="1912">
          <cell r="A1912" t="str">
            <v>K|Table olives</v>
          </cell>
          <cell r="B1912" t="str">
            <v>Q1002z001</v>
          </cell>
          <cell r="C1912" t="str">
            <v>K</v>
          </cell>
          <cell r="D1912" t="str">
            <v>E</v>
          </cell>
          <cell r="E1912" t="str">
            <v>Table olives</v>
          </cell>
          <cell r="F1912" t="str">
            <v>L102801</v>
          </cell>
          <cell r="G1912">
            <v>7</v>
          </cell>
        </row>
        <row r="1913">
          <cell r="A1913" t="str">
            <v>K|Tafeloliven</v>
          </cell>
          <cell r="B1913" t="str">
            <v>Q1002z001</v>
          </cell>
          <cell r="C1913" t="str">
            <v>K</v>
          </cell>
          <cell r="D1913" t="str">
            <v>D</v>
          </cell>
          <cell r="E1913" t="str">
            <v>Tafeloliven</v>
          </cell>
          <cell r="F1913" t="str">
            <v>L102801</v>
          </cell>
          <cell r="G1913">
            <v>7</v>
          </cell>
        </row>
        <row r="1914">
          <cell r="A1914" t="str">
            <v>K|L102802</v>
          </cell>
          <cell r="B1914" t="str">
            <v>Q1002z001</v>
          </cell>
          <cell r="C1914" t="str">
            <v>K</v>
          </cell>
          <cell r="D1914" t="str">
            <v>code</v>
          </cell>
          <cell r="E1914" t="str">
            <v>L102802</v>
          </cell>
          <cell r="F1914" t="str">
            <v>L102802</v>
          </cell>
          <cell r="G1914">
            <v>7</v>
          </cell>
        </row>
        <row r="1915">
          <cell r="A1915" t="str">
            <v>K|Oil olives</v>
          </cell>
          <cell r="B1915" t="str">
            <v>Q1002z001</v>
          </cell>
          <cell r="C1915" t="str">
            <v>K</v>
          </cell>
          <cell r="D1915" t="str">
            <v>E</v>
          </cell>
          <cell r="E1915" t="str">
            <v>Oil olives</v>
          </cell>
          <cell r="F1915" t="str">
            <v>L102802</v>
          </cell>
          <cell r="G1915">
            <v>7</v>
          </cell>
        </row>
        <row r="1916">
          <cell r="A1916" t="str">
            <v>K|Olives for oil</v>
          </cell>
          <cell r="B1916" t="str">
            <v>Q1003z001</v>
          </cell>
          <cell r="C1916" t="str">
            <v>K</v>
          </cell>
          <cell r="D1916" t="str">
            <v>name</v>
          </cell>
          <cell r="E1916" t="str">
            <v>Olives for oil</v>
          </cell>
          <cell r="F1916" t="str">
            <v>L102802</v>
          </cell>
          <cell r="G1916">
            <v>7</v>
          </cell>
        </row>
        <row r="1917">
          <cell r="A1917" t="str">
            <v>K|Olives, oil</v>
          </cell>
          <cell r="B1917" t="str">
            <v>Q1002z001</v>
          </cell>
          <cell r="C1917" t="str">
            <v>K</v>
          </cell>
          <cell r="D1917" t="str">
            <v>name</v>
          </cell>
          <cell r="E1917" t="str">
            <v>Olives, oil</v>
          </cell>
          <cell r="F1917" t="str">
            <v>L102802</v>
          </cell>
          <cell r="G1917">
            <v>7</v>
          </cell>
        </row>
        <row r="1918">
          <cell r="A1918" t="str">
            <v>K|Öloliven</v>
          </cell>
          <cell r="B1918" t="str">
            <v>Q1002z001</v>
          </cell>
          <cell r="C1918" t="str">
            <v>K</v>
          </cell>
          <cell r="D1918" t="str">
            <v>D</v>
          </cell>
          <cell r="E1918" t="str">
            <v>Öloliven</v>
          </cell>
          <cell r="F1918" t="str">
            <v>L102802</v>
          </cell>
          <cell r="G1918">
            <v>7</v>
          </cell>
        </row>
        <row r="1919">
          <cell r="A1919" t="str">
            <v>K|Oliven, Delta</v>
          </cell>
          <cell r="B1919" t="str">
            <v>Q1002z001</v>
          </cell>
          <cell r="C1919" t="str">
            <v>K</v>
          </cell>
          <cell r="D1919" t="str">
            <v>name</v>
          </cell>
          <cell r="E1919" t="str">
            <v>Oliven, Delta</v>
          </cell>
          <cell r="F1919" t="str">
            <v>L1028yy</v>
          </cell>
          <cell r="G1919">
            <v>7</v>
          </cell>
        </row>
        <row r="1920">
          <cell r="A1920" t="str">
            <v>K|L1028zz</v>
          </cell>
          <cell r="B1920" t="str">
            <v>Q1002z001</v>
          </cell>
          <cell r="C1920" t="str">
            <v>K</v>
          </cell>
          <cell r="D1920" t="str">
            <v>code</v>
          </cell>
          <cell r="E1920" t="str">
            <v>L1028zz</v>
          </cell>
          <cell r="F1920" t="str">
            <v>L1028zz</v>
          </cell>
          <cell r="G1920">
            <v>7</v>
          </cell>
        </row>
        <row r="1921">
          <cell r="A1921" t="str">
            <v>K|Oliven, andere</v>
          </cell>
          <cell r="B1921" t="str">
            <v>Q1002z001</v>
          </cell>
          <cell r="C1921" t="str">
            <v>K</v>
          </cell>
          <cell r="D1921" t="str">
            <v>D</v>
          </cell>
          <cell r="E1921" t="str">
            <v>Oliven, andere</v>
          </cell>
          <cell r="F1921" t="str">
            <v>L1028zz</v>
          </cell>
          <cell r="G1921">
            <v>7</v>
          </cell>
        </row>
        <row r="1922">
          <cell r="A1922" t="str">
            <v>K|Olives, other</v>
          </cell>
          <cell r="B1922" t="str">
            <v>Q1002z001</v>
          </cell>
          <cell r="C1922" t="str">
            <v>K</v>
          </cell>
          <cell r="D1922" t="str">
            <v>name</v>
          </cell>
          <cell r="E1922" t="str">
            <v>Olives, other</v>
          </cell>
          <cell r="F1922" t="str">
            <v>L1028zz</v>
          </cell>
          <cell r="G1922">
            <v>7</v>
          </cell>
        </row>
        <row r="1923">
          <cell r="A1923" t="str">
            <v>K|Other olives</v>
          </cell>
          <cell r="B1923" t="str">
            <v>Q1002z001</v>
          </cell>
          <cell r="C1923" t="str">
            <v>K</v>
          </cell>
          <cell r="D1923" t="str">
            <v>E</v>
          </cell>
          <cell r="E1923" t="str">
            <v>Other olives</v>
          </cell>
          <cell r="F1923" t="str">
            <v>L1028zz</v>
          </cell>
          <cell r="G1923">
            <v>7</v>
          </cell>
        </row>
        <row r="1924">
          <cell r="A1924" t="str">
            <v>K|sonstige Oliven</v>
          </cell>
          <cell r="B1924" t="str">
            <v>Q1002z001</v>
          </cell>
          <cell r="C1924" t="str">
            <v>K</v>
          </cell>
          <cell r="D1924" t="str">
            <v>D</v>
          </cell>
          <cell r="E1924" t="str">
            <v>sonstige Oliven</v>
          </cell>
          <cell r="F1924" t="str">
            <v>L1028zz</v>
          </cell>
          <cell r="G1924">
            <v>7</v>
          </cell>
        </row>
        <row r="1925">
          <cell r="A1925" t="str">
            <v>K|Coffee</v>
          </cell>
          <cell r="B1925" t="str">
            <v>Q1002z001</v>
          </cell>
          <cell r="C1925" t="str">
            <v>K</v>
          </cell>
          <cell r="D1925" t="str">
            <v>name</v>
          </cell>
          <cell r="E1925" t="str">
            <v>Coffee</v>
          </cell>
          <cell r="F1925" t="str">
            <v>L102a</v>
          </cell>
          <cell r="G1925">
            <v>5</v>
          </cell>
        </row>
        <row r="1926">
          <cell r="A1926" t="str">
            <v>K|Kaffee</v>
          </cell>
          <cell r="B1926" t="str">
            <v>Q1002z001</v>
          </cell>
          <cell r="C1926" t="str">
            <v>K</v>
          </cell>
          <cell r="D1926" t="str">
            <v>D</v>
          </cell>
          <cell r="E1926" t="str">
            <v>Kaffee</v>
          </cell>
          <cell r="F1926" t="str">
            <v>L102a</v>
          </cell>
          <cell r="G1926">
            <v>5</v>
          </cell>
        </row>
        <row r="1927">
          <cell r="A1927" t="str">
            <v>K|L102a</v>
          </cell>
          <cell r="B1927" t="str">
            <v>Q1002z001</v>
          </cell>
          <cell r="C1927" t="str">
            <v>K</v>
          </cell>
          <cell r="D1927" t="str">
            <v>code</v>
          </cell>
          <cell r="E1927" t="str">
            <v>L102a</v>
          </cell>
          <cell r="F1927" t="str">
            <v>L102a</v>
          </cell>
          <cell r="G1927">
            <v>5</v>
          </cell>
        </row>
        <row r="1928">
          <cell r="A1928" t="str">
            <v>K|Coffee, no details</v>
          </cell>
          <cell r="B1928" t="str">
            <v>Q1003</v>
          </cell>
          <cell r="C1928" t="str">
            <v>K</v>
          </cell>
          <cell r="D1928" t="str">
            <v>name</v>
          </cell>
          <cell r="E1928" t="str">
            <v>Coffee, no details</v>
          </cell>
          <cell r="F1928" t="str">
            <v>L102a00</v>
          </cell>
          <cell r="G1928">
            <v>7</v>
          </cell>
        </row>
        <row r="1929">
          <cell r="A1929" t="str">
            <v>K|Kaffee, ohne Details</v>
          </cell>
          <cell r="B1929" t="str">
            <v>Q1003z001</v>
          </cell>
          <cell r="C1929" t="str">
            <v>K</v>
          </cell>
          <cell r="D1929" t="str">
            <v>D</v>
          </cell>
          <cell r="E1929" t="str">
            <v>Kaffee, ohne Details</v>
          </cell>
          <cell r="F1929" t="str">
            <v>L102a00</v>
          </cell>
          <cell r="G1929">
            <v>7</v>
          </cell>
        </row>
        <row r="1930">
          <cell r="A1930" t="str">
            <v>K|L102a00</v>
          </cell>
          <cell r="B1930" t="str">
            <v>Q1003z001</v>
          </cell>
          <cell r="C1930" t="str">
            <v>K</v>
          </cell>
          <cell r="D1930" t="str">
            <v>code</v>
          </cell>
          <cell r="E1930" t="str">
            <v>L102a00</v>
          </cell>
          <cell r="F1930" t="str">
            <v>L102a00</v>
          </cell>
          <cell r="G1930">
            <v>7</v>
          </cell>
        </row>
        <row r="1931">
          <cell r="A1931" t="str">
            <v>K|Coffee associated with other crops</v>
          </cell>
          <cell r="B1931" t="str">
            <v>Q1002z001</v>
          </cell>
          <cell r="C1931" t="str">
            <v>K</v>
          </cell>
          <cell r="D1931" t="str">
            <v>name</v>
          </cell>
          <cell r="E1931" t="str">
            <v>Coffee associated with other crops</v>
          </cell>
          <cell r="F1931" t="str">
            <v>L102a01</v>
          </cell>
          <cell r="G1931">
            <v>7</v>
          </cell>
        </row>
        <row r="1932">
          <cell r="A1932" t="str">
            <v>K|Kaffee in Mischkultur</v>
          </cell>
          <cell r="B1932" t="str">
            <v>Q1002z001</v>
          </cell>
          <cell r="C1932" t="str">
            <v>K</v>
          </cell>
          <cell r="D1932" t="str">
            <v>D</v>
          </cell>
          <cell r="E1932" t="str">
            <v>Kaffee in Mischkultur</v>
          </cell>
          <cell r="F1932" t="str">
            <v>L102a01</v>
          </cell>
          <cell r="G1932">
            <v>7</v>
          </cell>
        </row>
        <row r="1933">
          <cell r="A1933" t="str">
            <v>K|L102a01</v>
          </cell>
          <cell r="B1933" t="str">
            <v>Q1002z001</v>
          </cell>
          <cell r="C1933" t="str">
            <v>K</v>
          </cell>
          <cell r="D1933" t="str">
            <v>code</v>
          </cell>
          <cell r="E1933" t="str">
            <v>L102a01</v>
          </cell>
          <cell r="F1933" t="str">
            <v>L102a01</v>
          </cell>
          <cell r="G1933">
            <v>7</v>
          </cell>
        </row>
        <row r="1934">
          <cell r="A1934" t="str">
            <v>K|Coffee arabica</v>
          </cell>
          <cell r="B1934" t="str">
            <v>Q1002z001</v>
          </cell>
          <cell r="C1934" t="str">
            <v>K</v>
          </cell>
          <cell r="D1934" t="str">
            <v>name</v>
          </cell>
          <cell r="E1934" t="str">
            <v>Coffee arabica</v>
          </cell>
          <cell r="F1934" t="str">
            <v>L102a02</v>
          </cell>
          <cell r="G1934">
            <v>7</v>
          </cell>
        </row>
        <row r="1935">
          <cell r="A1935" t="str">
            <v>K|Kaffee arabica</v>
          </cell>
          <cell r="B1935" t="str">
            <v>Q1002z001</v>
          </cell>
          <cell r="C1935" t="str">
            <v>K</v>
          </cell>
          <cell r="D1935" t="str">
            <v>D</v>
          </cell>
          <cell r="E1935" t="str">
            <v>Kaffee arabica</v>
          </cell>
          <cell r="F1935" t="str">
            <v>L102a02</v>
          </cell>
          <cell r="G1935">
            <v>7</v>
          </cell>
        </row>
        <row r="1936">
          <cell r="A1936" t="str">
            <v>K|L102a02</v>
          </cell>
          <cell r="B1936" t="str">
            <v>Q1002z001</v>
          </cell>
          <cell r="C1936" t="str">
            <v>K</v>
          </cell>
          <cell r="D1936" t="str">
            <v>code</v>
          </cell>
          <cell r="E1936" t="str">
            <v>L102a02</v>
          </cell>
          <cell r="F1936" t="str">
            <v>L102a02</v>
          </cell>
          <cell r="G1936">
            <v>7</v>
          </cell>
        </row>
        <row r="1937">
          <cell r="A1937" t="str">
            <v>K|Coffee robusta</v>
          </cell>
          <cell r="B1937" t="str">
            <v>Q1002z001</v>
          </cell>
          <cell r="C1937" t="str">
            <v>K</v>
          </cell>
          <cell r="D1937" t="str">
            <v>name</v>
          </cell>
          <cell r="E1937" t="str">
            <v>Coffee robusta</v>
          </cell>
          <cell r="F1937" t="str">
            <v>L102a03</v>
          </cell>
          <cell r="G1937">
            <v>7</v>
          </cell>
        </row>
        <row r="1938">
          <cell r="A1938" t="str">
            <v>K|Kaffee robusta</v>
          </cell>
          <cell r="B1938" t="str">
            <v>Q1002z001</v>
          </cell>
          <cell r="C1938" t="str">
            <v>K</v>
          </cell>
          <cell r="D1938" t="str">
            <v>D</v>
          </cell>
          <cell r="E1938" t="str">
            <v>Kaffee robusta</v>
          </cell>
          <cell r="F1938" t="str">
            <v>L102a03</v>
          </cell>
          <cell r="G1938">
            <v>7</v>
          </cell>
        </row>
        <row r="1939">
          <cell r="A1939" t="str">
            <v>K|L102a03</v>
          </cell>
          <cell r="B1939" t="str">
            <v>Q1002z001</v>
          </cell>
          <cell r="C1939" t="str">
            <v>K</v>
          </cell>
          <cell r="D1939" t="str">
            <v>code</v>
          </cell>
          <cell r="E1939" t="str">
            <v>L102a03</v>
          </cell>
          <cell r="F1939" t="str">
            <v>L102a03</v>
          </cell>
          <cell r="G1939">
            <v>7</v>
          </cell>
        </row>
        <row r="1940">
          <cell r="A1940" t="str">
            <v>K|Coffee, other</v>
          </cell>
          <cell r="B1940" t="str">
            <v>Q1002z001</v>
          </cell>
          <cell r="C1940" t="str">
            <v>K</v>
          </cell>
          <cell r="D1940" t="str">
            <v>name</v>
          </cell>
          <cell r="E1940" t="str">
            <v>Coffee, other</v>
          </cell>
          <cell r="F1940" t="str">
            <v>L102azz</v>
          </cell>
          <cell r="G1940">
            <v>7</v>
          </cell>
        </row>
        <row r="1941">
          <cell r="A1941" t="str">
            <v>K|L102azz</v>
          </cell>
          <cell r="B1941" t="str">
            <v>Q1002z001</v>
          </cell>
          <cell r="C1941" t="str">
            <v>K</v>
          </cell>
          <cell r="D1941" t="str">
            <v>code</v>
          </cell>
          <cell r="E1941" t="str">
            <v>L102azz</v>
          </cell>
          <cell r="F1941" t="str">
            <v>L102azz</v>
          </cell>
          <cell r="G1941">
            <v>7</v>
          </cell>
        </row>
        <row r="1942">
          <cell r="A1942" t="str">
            <v>K|Other coffee</v>
          </cell>
          <cell r="B1942" t="str">
            <v>Q1002z001</v>
          </cell>
          <cell r="C1942" t="str">
            <v>K</v>
          </cell>
          <cell r="D1942" t="str">
            <v>E</v>
          </cell>
          <cell r="E1942" t="str">
            <v>Other coffee</v>
          </cell>
          <cell r="F1942" t="str">
            <v>L102azz</v>
          </cell>
          <cell r="G1942">
            <v>7</v>
          </cell>
        </row>
        <row r="1943">
          <cell r="A1943" t="str">
            <v>K|Sonstiger Kaffee</v>
          </cell>
          <cell r="B1943" t="str">
            <v>Q1002z001</v>
          </cell>
          <cell r="C1943" t="str">
            <v>K</v>
          </cell>
          <cell r="D1943" t="str">
            <v>D</v>
          </cell>
          <cell r="E1943" t="str">
            <v>Sonstiger Kaffee</v>
          </cell>
          <cell r="F1943" t="str">
            <v>L102azz</v>
          </cell>
          <cell r="G1943">
            <v>7</v>
          </cell>
        </row>
        <row r="1944">
          <cell r="A1944" t="str">
            <v>K|Sonstiger Kaffee, andere</v>
          </cell>
          <cell r="B1944" t="str">
            <v>Q1002z001</v>
          </cell>
          <cell r="C1944" t="str">
            <v>K</v>
          </cell>
          <cell r="D1944" t="str">
            <v>D</v>
          </cell>
          <cell r="E1944" t="str">
            <v>Sonstiger Kaffee, andere</v>
          </cell>
          <cell r="F1944" t="str">
            <v>L102azz</v>
          </cell>
          <cell r="G1944">
            <v>7</v>
          </cell>
        </row>
        <row r="1945">
          <cell r="A1945" t="str">
            <v>K|L102b</v>
          </cell>
          <cell r="B1945" t="str">
            <v>Q1002z001</v>
          </cell>
          <cell r="C1945" t="str">
            <v>K</v>
          </cell>
          <cell r="D1945" t="str">
            <v>code</v>
          </cell>
          <cell r="E1945" t="str">
            <v>L102b</v>
          </cell>
          <cell r="F1945" t="str">
            <v>L102b</v>
          </cell>
          <cell r="G1945">
            <v>5</v>
          </cell>
        </row>
        <row r="1946">
          <cell r="A1946" t="str">
            <v>K|Tea/mate</v>
          </cell>
          <cell r="B1946" t="str">
            <v>Q1002z001</v>
          </cell>
          <cell r="C1946" t="str">
            <v>K</v>
          </cell>
          <cell r="D1946" t="str">
            <v>name</v>
          </cell>
          <cell r="E1946" t="str">
            <v>Tea/mate</v>
          </cell>
          <cell r="F1946" t="str">
            <v>L102b</v>
          </cell>
          <cell r="G1946">
            <v>5</v>
          </cell>
        </row>
        <row r="1947">
          <cell r="A1947" t="str">
            <v>K|Tee/Mate</v>
          </cell>
          <cell r="B1947" t="str">
            <v>Q1002z001</v>
          </cell>
          <cell r="C1947" t="str">
            <v>K</v>
          </cell>
          <cell r="D1947" t="str">
            <v>D</v>
          </cell>
          <cell r="E1947" t="str">
            <v>Tee/Mate</v>
          </cell>
          <cell r="F1947" t="str">
            <v>L102b</v>
          </cell>
          <cell r="G1947">
            <v>5</v>
          </cell>
        </row>
        <row r="1948">
          <cell r="A1948" t="str">
            <v>K|K5110</v>
          </cell>
          <cell r="B1948" t="str">
            <v>Q1002z002</v>
          </cell>
          <cell r="C1948" t="str">
            <v>K</v>
          </cell>
          <cell r="D1948" t="str">
            <v>code</v>
          </cell>
          <cell r="E1948" t="str">
            <v>K5110</v>
          </cell>
          <cell r="F1948" t="str">
            <v>L102b00</v>
          </cell>
          <cell r="G1948">
            <v>7</v>
          </cell>
        </row>
        <row r="1949">
          <cell r="A1949" t="str">
            <v>K|K7110</v>
          </cell>
          <cell r="B1949" t="str">
            <v>Q1002z002</v>
          </cell>
          <cell r="C1949" t="str">
            <v>K</v>
          </cell>
          <cell r="D1949" t="str">
            <v>code</v>
          </cell>
          <cell r="E1949" t="str">
            <v>K7110</v>
          </cell>
          <cell r="F1949" t="str">
            <v>L102b00</v>
          </cell>
          <cell r="G1949">
            <v>7</v>
          </cell>
        </row>
        <row r="1950">
          <cell r="A1950" t="str">
            <v>K|L102b00</v>
          </cell>
          <cell r="B1950" t="str">
            <v>Q1003z001</v>
          </cell>
          <cell r="C1950" t="str">
            <v>K</v>
          </cell>
          <cell r="D1950" t="str">
            <v>code</v>
          </cell>
          <cell r="E1950" t="str">
            <v>L102b00</v>
          </cell>
          <cell r="F1950" t="str">
            <v>L102b00</v>
          </cell>
          <cell r="G1950">
            <v>7</v>
          </cell>
        </row>
        <row r="1951">
          <cell r="A1951" t="str">
            <v>K|Tea</v>
          </cell>
          <cell r="B1951" t="str">
            <v>Q1009</v>
          </cell>
          <cell r="C1951" t="str">
            <v>K</v>
          </cell>
          <cell r="D1951" t="str">
            <v>E</v>
          </cell>
          <cell r="E1951" t="str">
            <v>Tea</v>
          </cell>
          <cell r="F1951" t="str">
            <v>L102b00</v>
          </cell>
          <cell r="G1951">
            <v>7</v>
          </cell>
        </row>
        <row r="1952">
          <cell r="A1952" t="str">
            <v>K|Tea, no details</v>
          </cell>
          <cell r="B1952" t="str">
            <v>Q1003</v>
          </cell>
          <cell r="C1952" t="str">
            <v>K</v>
          </cell>
          <cell r="D1952" t="str">
            <v>name</v>
          </cell>
          <cell r="E1952" t="str">
            <v>Tea, no details</v>
          </cell>
          <cell r="F1952" t="str">
            <v>L102b00</v>
          </cell>
          <cell r="G1952">
            <v>7</v>
          </cell>
        </row>
        <row r="1953">
          <cell r="A1953" t="str">
            <v>K|Tea/mate, no details</v>
          </cell>
          <cell r="B1953" t="str">
            <v>Q1003z001</v>
          </cell>
          <cell r="C1953" t="str">
            <v>K</v>
          </cell>
          <cell r="D1953" t="str">
            <v>E</v>
          </cell>
          <cell r="E1953" t="str">
            <v>Tea/mate, no details</v>
          </cell>
          <cell r="F1953" t="str">
            <v>L102b00</v>
          </cell>
          <cell r="G1953">
            <v>7</v>
          </cell>
        </row>
        <row r="1954">
          <cell r="A1954" t="str">
            <v>K|Tee, ohne Details</v>
          </cell>
          <cell r="B1954" t="str">
            <v>Q1003z001</v>
          </cell>
          <cell r="C1954" t="str">
            <v>K</v>
          </cell>
          <cell r="D1954" t="str">
            <v>D</v>
          </cell>
          <cell r="E1954" t="str">
            <v>Tee, ohne Details</v>
          </cell>
          <cell r="F1954" t="str">
            <v>L102b00</v>
          </cell>
          <cell r="G1954">
            <v>7</v>
          </cell>
        </row>
        <row r="1955">
          <cell r="A1955" t="str">
            <v>K|Tees, no details</v>
          </cell>
          <cell r="B1955" t="str">
            <v>Q1002z002</v>
          </cell>
          <cell r="C1955" t="str">
            <v>K</v>
          </cell>
          <cell r="D1955" t="str">
            <v>name</v>
          </cell>
          <cell r="E1955" t="str">
            <v>Tees, no details</v>
          </cell>
          <cell r="F1955" t="str">
            <v>L102b00</v>
          </cell>
          <cell r="G1955">
            <v>7</v>
          </cell>
        </row>
        <row r="1956">
          <cell r="A1956" t="str">
            <v>K|Tees, ohne Details</v>
          </cell>
          <cell r="B1956" t="str">
            <v>Q1002z002</v>
          </cell>
          <cell r="C1956" t="str">
            <v>K</v>
          </cell>
          <cell r="D1956" t="str">
            <v>D</v>
          </cell>
          <cell r="E1956" t="str">
            <v>Tees, ohne Details</v>
          </cell>
          <cell r="F1956" t="str">
            <v>L102b00</v>
          </cell>
          <cell r="G1956">
            <v>7</v>
          </cell>
        </row>
        <row r="1957">
          <cell r="A1957" t="str">
            <v>K|Black tea</v>
          </cell>
          <cell r="B1957" t="str">
            <v>Q1003z001</v>
          </cell>
          <cell r="C1957" t="str">
            <v>K</v>
          </cell>
          <cell r="D1957" t="str">
            <v>name</v>
          </cell>
          <cell r="E1957" t="str">
            <v>Black tea</v>
          </cell>
          <cell r="F1957" t="str">
            <v>L102b01</v>
          </cell>
          <cell r="G1957">
            <v>7</v>
          </cell>
        </row>
        <row r="1958">
          <cell r="A1958" t="str">
            <v>K|L102b01</v>
          </cell>
          <cell r="B1958" t="str">
            <v>Q1002z001</v>
          </cell>
          <cell r="C1958" t="str">
            <v>K</v>
          </cell>
          <cell r="D1958" t="str">
            <v>code</v>
          </cell>
          <cell r="E1958" t="str">
            <v>L102b01</v>
          </cell>
          <cell r="F1958" t="str">
            <v>L102b01</v>
          </cell>
          <cell r="G1958">
            <v>7</v>
          </cell>
        </row>
        <row r="1959">
          <cell r="A1959" t="str">
            <v>K|Schwarzer Tee</v>
          </cell>
          <cell r="B1959" t="str">
            <v>Q1002z001</v>
          </cell>
          <cell r="C1959" t="str">
            <v>K</v>
          </cell>
          <cell r="D1959" t="str">
            <v>D</v>
          </cell>
          <cell r="E1959" t="str">
            <v>Schwarzer Tee</v>
          </cell>
          <cell r="F1959" t="str">
            <v>L102b01</v>
          </cell>
          <cell r="G1959">
            <v>7</v>
          </cell>
        </row>
        <row r="1960">
          <cell r="A1960" t="str">
            <v>K|Tea, black</v>
          </cell>
          <cell r="B1960" t="str">
            <v>Q1002z001</v>
          </cell>
          <cell r="C1960" t="str">
            <v>K</v>
          </cell>
          <cell r="D1960" t="str">
            <v>name</v>
          </cell>
          <cell r="E1960" t="str">
            <v>Tea, black</v>
          </cell>
          <cell r="F1960" t="str">
            <v>L102b01</v>
          </cell>
          <cell r="G1960">
            <v>7</v>
          </cell>
        </row>
        <row r="1961">
          <cell r="A1961" t="str">
            <v>K|Green tea</v>
          </cell>
          <cell r="B1961" t="str">
            <v>Q1003z001</v>
          </cell>
          <cell r="C1961" t="str">
            <v>K</v>
          </cell>
          <cell r="D1961" t="str">
            <v>name</v>
          </cell>
          <cell r="E1961" t="str">
            <v>Green tea</v>
          </cell>
          <cell r="F1961" t="str">
            <v>L102b02</v>
          </cell>
          <cell r="G1961">
            <v>7</v>
          </cell>
        </row>
        <row r="1962">
          <cell r="A1962" t="str">
            <v>K|Grüner Tee</v>
          </cell>
          <cell r="B1962" t="str">
            <v>Q1002z001</v>
          </cell>
          <cell r="C1962" t="str">
            <v>K</v>
          </cell>
          <cell r="D1962" t="str">
            <v>D</v>
          </cell>
          <cell r="E1962" t="str">
            <v>Grüner Tee</v>
          </cell>
          <cell r="F1962" t="str">
            <v>L102b02</v>
          </cell>
          <cell r="G1962">
            <v>7</v>
          </cell>
        </row>
        <row r="1963">
          <cell r="A1963" t="str">
            <v>K|L102b02</v>
          </cell>
          <cell r="B1963" t="str">
            <v>Q1002z001</v>
          </cell>
          <cell r="C1963" t="str">
            <v>K</v>
          </cell>
          <cell r="D1963" t="str">
            <v>code</v>
          </cell>
          <cell r="E1963" t="str">
            <v>L102b02</v>
          </cell>
          <cell r="F1963" t="str">
            <v>L102b02</v>
          </cell>
          <cell r="G1963">
            <v>7</v>
          </cell>
        </row>
        <row r="1964">
          <cell r="A1964" t="str">
            <v>K|Tea, green</v>
          </cell>
          <cell r="B1964" t="str">
            <v>Q1002z001</v>
          </cell>
          <cell r="C1964" t="str">
            <v>K</v>
          </cell>
          <cell r="D1964" t="str">
            <v>name</v>
          </cell>
          <cell r="E1964" t="str">
            <v>Tea, green</v>
          </cell>
          <cell r="F1964" t="str">
            <v>L102b02</v>
          </cell>
          <cell r="G1964">
            <v>7</v>
          </cell>
        </row>
        <row r="1965">
          <cell r="A1965" t="str">
            <v>K|L102b03</v>
          </cell>
          <cell r="B1965" t="str">
            <v>Q1002z001</v>
          </cell>
          <cell r="C1965" t="str">
            <v>K</v>
          </cell>
          <cell r="D1965" t="str">
            <v>code</v>
          </cell>
          <cell r="E1965" t="str">
            <v>L102b03</v>
          </cell>
          <cell r="F1965" t="str">
            <v>L102b03</v>
          </cell>
          <cell r="G1965">
            <v>7</v>
          </cell>
        </row>
        <row r="1966">
          <cell r="A1966" t="str">
            <v>K|Mate</v>
          </cell>
          <cell r="B1966" t="str">
            <v>Q1002z001</v>
          </cell>
          <cell r="C1966" t="str">
            <v>K</v>
          </cell>
          <cell r="D1966" t="str">
            <v>name</v>
          </cell>
          <cell r="E1966" t="str">
            <v>Mate</v>
          </cell>
          <cell r="F1966" t="str">
            <v>L102b03</v>
          </cell>
          <cell r="G1966">
            <v>7</v>
          </cell>
        </row>
        <row r="1967">
          <cell r="A1967" t="str">
            <v>K|Maté</v>
          </cell>
          <cell r="B1967" t="str">
            <v>Q1009</v>
          </cell>
          <cell r="C1967" t="str">
            <v>K</v>
          </cell>
          <cell r="D1967" t="str">
            <v>E</v>
          </cell>
          <cell r="E1967" t="str">
            <v>Maté</v>
          </cell>
          <cell r="F1967" t="str">
            <v>L102b03</v>
          </cell>
          <cell r="G1967">
            <v>7</v>
          </cell>
        </row>
        <row r="1968">
          <cell r="A1968" t="str">
            <v>K|L102b04</v>
          </cell>
          <cell r="B1968" t="str">
            <v>Q1003z001</v>
          </cell>
          <cell r="C1968" t="str">
            <v>K</v>
          </cell>
          <cell r="D1968" t="str">
            <v>code</v>
          </cell>
          <cell r="E1968" t="str">
            <v>L102b04</v>
          </cell>
          <cell r="F1968" t="str">
            <v>L102b04</v>
          </cell>
          <cell r="G1968">
            <v>7</v>
          </cell>
        </row>
        <row r="1969">
          <cell r="A1969" t="str">
            <v>K|Rooibos tea</v>
          </cell>
          <cell r="B1969" t="str">
            <v>Q1003</v>
          </cell>
          <cell r="C1969" t="str">
            <v>K</v>
          </cell>
          <cell r="D1969" t="str">
            <v>name</v>
          </cell>
          <cell r="E1969" t="str">
            <v>Rooibos tea</v>
          </cell>
          <cell r="F1969" t="str">
            <v>L102b04</v>
          </cell>
          <cell r="G1969">
            <v>7</v>
          </cell>
        </row>
        <row r="1970">
          <cell r="A1970" t="str">
            <v>K|Rooibostee</v>
          </cell>
          <cell r="B1970" t="str">
            <v>Q1003z001</v>
          </cell>
          <cell r="C1970" t="str">
            <v>K</v>
          </cell>
          <cell r="D1970" t="str">
            <v>D</v>
          </cell>
          <cell r="E1970" t="str">
            <v>Rooibostee</v>
          </cell>
          <cell r="F1970" t="str">
            <v>L102b04</v>
          </cell>
          <cell r="G1970">
            <v>7</v>
          </cell>
        </row>
        <row r="1971">
          <cell r="A1971" t="str">
            <v>K|anderer Tee</v>
          </cell>
          <cell r="B1971" t="str">
            <v>Q1003z001</v>
          </cell>
          <cell r="C1971" t="str">
            <v>K</v>
          </cell>
          <cell r="D1971" t="str">
            <v>D</v>
          </cell>
          <cell r="E1971" t="str">
            <v>anderer Tee</v>
          </cell>
          <cell r="F1971" t="str">
            <v>L102bzz</v>
          </cell>
          <cell r="G1971">
            <v>7</v>
          </cell>
        </row>
        <row r="1972">
          <cell r="A1972" t="str">
            <v>K|L102bzz</v>
          </cell>
          <cell r="B1972" t="str">
            <v>Q1003z001</v>
          </cell>
          <cell r="C1972" t="str">
            <v>K</v>
          </cell>
          <cell r="D1972" t="str">
            <v>code</v>
          </cell>
          <cell r="E1972" t="str">
            <v>L102bzz</v>
          </cell>
          <cell r="F1972" t="str">
            <v>L102bzz</v>
          </cell>
          <cell r="G1972">
            <v>7</v>
          </cell>
        </row>
        <row r="1973">
          <cell r="A1973" t="str">
            <v>K|Other tea</v>
          </cell>
          <cell r="B1973" t="str">
            <v>Q1003z001</v>
          </cell>
          <cell r="C1973" t="str">
            <v>K</v>
          </cell>
          <cell r="D1973" t="str">
            <v>E</v>
          </cell>
          <cell r="E1973" t="str">
            <v>Other tea</v>
          </cell>
          <cell r="F1973" t="str">
            <v>L102bzz</v>
          </cell>
          <cell r="G1973">
            <v>7</v>
          </cell>
        </row>
        <row r="1974">
          <cell r="A1974" t="str">
            <v>K|Tea, other</v>
          </cell>
          <cell r="B1974" t="str">
            <v>Q1003</v>
          </cell>
          <cell r="C1974" t="str">
            <v>K</v>
          </cell>
          <cell r="D1974" t="str">
            <v>name</v>
          </cell>
          <cell r="E1974" t="str">
            <v>Tea, other</v>
          </cell>
          <cell r="F1974" t="str">
            <v>L102bzz</v>
          </cell>
          <cell r="G1974">
            <v>7</v>
          </cell>
        </row>
        <row r="1975">
          <cell r="A1975" t="str">
            <v>K|Tee, anderer</v>
          </cell>
          <cell r="B1975" t="str">
            <v>Q1003z001</v>
          </cell>
          <cell r="C1975" t="str">
            <v>K</v>
          </cell>
          <cell r="D1975" t="str">
            <v>D</v>
          </cell>
          <cell r="E1975" t="str">
            <v>Tee, anderer</v>
          </cell>
          <cell r="F1975" t="str">
            <v>L102bzz</v>
          </cell>
          <cell r="G1975">
            <v>7</v>
          </cell>
        </row>
        <row r="1976">
          <cell r="A1976" t="str">
            <v>K|Cocoa</v>
          </cell>
          <cell r="B1976" t="str">
            <v>Q1002z001</v>
          </cell>
          <cell r="C1976" t="str">
            <v>K</v>
          </cell>
          <cell r="D1976" t="str">
            <v>name</v>
          </cell>
          <cell r="E1976" t="str">
            <v>Cocoa</v>
          </cell>
          <cell r="F1976" t="str">
            <v>L102c</v>
          </cell>
          <cell r="G1976">
            <v>5</v>
          </cell>
        </row>
        <row r="1977">
          <cell r="A1977" t="str">
            <v>K|Cocoa associated with other crops</v>
          </cell>
          <cell r="B1977" t="str">
            <v>Q1003z001</v>
          </cell>
          <cell r="C1977" t="str">
            <v>K</v>
          </cell>
          <cell r="D1977" t="str">
            <v>name</v>
          </cell>
          <cell r="E1977" t="str">
            <v>Cocoa associated with other crops</v>
          </cell>
          <cell r="F1977" t="str">
            <v>L102c</v>
          </cell>
          <cell r="G1977">
            <v>5</v>
          </cell>
        </row>
        <row r="1978">
          <cell r="A1978" t="str">
            <v>K|Cocoa beans</v>
          </cell>
          <cell r="B1978" t="str">
            <v>Q1009</v>
          </cell>
          <cell r="C1978" t="str">
            <v>K</v>
          </cell>
          <cell r="D1978" t="str">
            <v>E</v>
          </cell>
          <cell r="E1978" t="str">
            <v>Cocoa beans</v>
          </cell>
          <cell r="F1978" t="str">
            <v>L102c</v>
          </cell>
          <cell r="G1978">
            <v>5</v>
          </cell>
        </row>
        <row r="1979">
          <cell r="A1979" t="str">
            <v>K|Kakao</v>
          </cell>
          <cell r="B1979" t="str">
            <v>Q1002z001</v>
          </cell>
          <cell r="C1979" t="str">
            <v>K</v>
          </cell>
          <cell r="D1979" t="str">
            <v>D</v>
          </cell>
          <cell r="E1979" t="str">
            <v>Kakao</v>
          </cell>
          <cell r="F1979" t="str">
            <v>L102c</v>
          </cell>
          <cell r="G1979">
            <v>5</v>
          </cell>
        </row>
        <row r="1980">
          <cell r="A1980" t="str">
            <v>K|L102c</v>
          </cell>
          <cell r="B1980" t="str">
            <v>Q1002z001</v>
          </cell>
          <cell r="C1980" t="str">
            <v>K</v>
          </cell>
          <cell r="D1980" t="str">
            <v>code</v>
          </cell>
          <cell r="E1980" t="str">
            <v>L102c</v>
          </cell>
          <cell r="F1980" t="str">
            <v>L102c</v>
          </cell>
          <cell r="G1980">
            <v>5</v>
          </cell>
        </row>
        <row r="1981">
          <cell r="A1981" t="str">
            <v>K|Coconut</v>
          </cell>
          <cell r="B1981" t="str">
            <v>Q1002z001</v>
          </cell>
          <cell r="C1981" t="str">
            <v>K</v>
          </cell>
          <cell r="D1981" t="str">
            <v>name</v>
          </cell>
          <cell r="E1981" t="str">
            <v>Coconut</v>
          </cell>
          <cell r="F1981" t="str">
            <v>L102d</v>
          </cell>
          <cell r="G1981">
            <v>5</v>
          </cell>
        </row>
        <row r="1982">
          <cell r="A1982" t="str">
            <v>K|Coconuts</v>
          </cell>
          <cell r="B1982" t="str">
            <v>Q1009</v>
          </cell>
          <cell r="C1982" t="str">
            <v>K</v>
          </cell>
          <cell r="D1982" t="str">
            <v>E</v>
          </cell>
          <cell r="E1982" t="str">
            <v>Coconuts</v>
          </cell>
          <cell r="F1982" t="str">
            <v>L102d</v>
          </cell>
          <cell r="G1982">
            <v>5</v>
          </cell>
        </row>
        <row r="1983">
          <cell r="A1983" t="str">
            <v>K|Kokosnüsse</v>
          </cell>
          <cell r="B1983" t="str">
            <v>Q1002z001</v>
          </cell>
          <cell r="C1983" t="str">
            <v>K</v>
          </cell>
          <cell r="D1983" t="str">
            <v>D</v>
          </cell>
          <cell r="E1983" t="str">
            <v>Kokosnüsse</v>
          </cell>
          <cell r="F1983" t="str">
            <v>L102d</v>
          </cell>
          <cell r="G1983">
            <v>5</v>
          </cell>
        </row>
        <row r="1984">
          <cell r="A1984" t="str">
            <v>K|L102d</v>
          </cell>
          <cell r="B1984" t="str">
            <v>Q1002z001</v>
          </cell>
          <cell r="C1984" t="str">
            <v>K</v>
          </cell>
          <cell r="D1984" t="str">
            <v>code</v>
          </cell>
          <cell r="E1984" t="str">
            <v>L102d</v>
          </cell>
          <cell r="F1984" t="str">
            <v>L102d</v>
          </cell>
          <cell r="G1984">
            <v>5</v>
          </cell>
        </row>
        <row r="1985">
          <cell r="A1985" t="str">
            <v>K|Coconuts, no details</v>
          </cell>
          <cell r="B1985" t="str">
            <v>Q1003</v>
          </cell>
          <cell r="C1985" t="str">
            <v>K</v>
          </cell>
          <cell r="D1985" t="str">
            <v>name</v>
          </cell>
          <cell r="E1985" t="str">
            <v>Coconuts, no details</v>
          </cell>
          <cell r="F1985" t="str">
            <v>L102d00</v>
          </cell>
          <cell r="G1985">
            <v>7</v>
          </cell>
        </row>
        <row r="1986">
          <cell r="A1986" t="str">
            <v>K|Kokosnüsse, ohne Details</v>
          </cell>
          <cell r="B1986" t="str">
            <v>Q1003z001</v>
          </cell>
          <cell r="C1986" t="str">
            <v>K</v>
          </cell>
          <cell r="D1986" t="str">
            <v>D</v>
          </cell>
          <cell r="E1986" t="str">
            <v>Kokosnüsse, ohne Details</v>
          </cell>
          <cell r="F1986" t="str">
            <v>L102d00</v>
          </cell>
          <cell r="G1986">
            <v>7</v>
          </cell>
        </row>
        <row r="1987">
          <cell r="A1987" t="str">
            <v>K|L102d00</v>
          </cell>
          <cell r="B1987" t="str">
            <v>Q1003z001</v>
          </cell>
          <cell r="C1987" t="str">
            <v>K</v>
          </cell>
          <cell r="D1987" t="str">
            <v>code</v>
          </cell>
          <cell r="E1987" t="str">
            <v>L102d00</v>
          </cell>
          <cell r="F1987" t="str">
            <v>L102d00</v>
          </cell>
          <cell r="G1987">
            <v>7</v>
          </cell>
        </row>
        <row r="1988">
          <cell r="A1988" t="str">
            <v>K|Coconuts for eating</v>
          </cell>
          <cell r="B1988" t="str">
            <v>Q1002z001</v>
          </cell>
          <cell r="C1988" t="str">
            <v>K</v>
          </cell>
          <cell r="D1988" t="str">
            <v>E</v>
          </cell>
          <cell r="E1988" t="str">
            <v>Coconuts for eating</v>
          </cell>
          <cell r="F1988" t="str">
            <v>L102d01</v>
          </cell>
          <cell r="G1988">
            <v>7</v>
          </cell>
        </row>
        <row r="1989">
          <cell r="A1989" t="str">
            <v>K|Coconuts, eatiing</v>
          </cell>
          <cell r="B1989" t="str">
            <v>Q1002z001</v>
          </cell>
          <cell r="C1989" t="str">
            <v>K</v>
          </cell>
          <cell r="D1989" t="str">
            <v>name</v>
          </cell>
          <cell r="E1989" t="str">
            <v>Coconuts, eatiing</v>
          </cell>
          <cell r="F1989" t="str">
            <v>L102d01</v>
          </cell>
          <cell r="G1989">
            <v>7</v>
          </cell>
        </row>
        <row r="1990">
          <cell r="A1990" t="str">
            <v>K|Kokosnüsse zum Essen</v>
          </cell>
          <cell r="B1990" t="str">
            <v>Q1002z001</v>
          </cell>
          <cell r="C1990" t="str">
            <v>K</v>
          </cell>
          <cell r="D1990" t="str">
            <v>D</v>
          </cell>
          <cell r="E1990" t="str">
            <v>Kokosnüsse zum Essen</v>
          </cell>
          <cell r="F1990" t="str">
            <v>L102d01</v>
          </cell>
          <cell r="G1990">
            <v>7</v>
          </cell>
        </row>
        <row r="1991">
          <cell r="A1991" t="str">
            <v>K|L102d01</v>
          </cell>
          <cell r="B1991" t="str">
            <v>Q1002z001</v>
          </cell>
          <cell r="C1991" t="str">
            <v>K</v>
          </cell>
          <cell r="D1991" t="str">
            <v>code</v>
          </cell>
          <cell r="E1991" t="str">
            <v>L102d01</v>
          </cell>
          <cell r="F1991" t="str">
            <v>L102d01</v>
          </cell>
          <cell r="G1991">
            <v>7</v>
          </cell>
        </row>
        <row r="1992">
          <cell r="A1992" t="str">
            <v>K|Coconuts for oil</v>
          </cell>
          <cell r="B1992" t="str">
            <v>Q1002z001</v>
          </cell>
          <cell r="C1992" t="str">
            <v>K</v>
          </cell>
          <cell r="D1992" t="str">
            <v>E</v>
          </cell>
          <cell r="E1992" t="str">
            <v>Coconuts for oil</v>
          </cell>
          <cell r="F1992" t="str">
            <v>L102d02</v>
          </cell>
          <cell r="G1992">
            <v>7</v>
          </cell>
        </row>
        <row r="1993">
          <cell r="A1993" t="str">
            <v>K|Coconuts, oil</v>
          </cell>
          <cell r="B1993" t="str">
            <v>Q1002z001</v>
          </cell>
          <cell r="C1993" t="str">
            <v>K</v>
          </cell>
          <cell r="D1993" t="str">
            <v>name</v>
          </cell>
          <cell r="E1993" t="str">
            <v>Coconuts, oil</v>
          </cell>
          <cell r="F1993" t="str">
            <v>L102d02</v>
          </cell>
          <cell r="G1993">
            <v>7</v>
          </cell>
        </row>
        <row r="1994">
          <cell r="A1994" t="str">
            <v>K|Kokosnüsse für Öl</v>
          </cell>
          <cell r="B1994" t="str">
            <v>Q1002z001</v>
          </cell>
          <cell r="C1994" t="str">
            <v>K</v>
          </cell>
          <cell r="D1994" t="str">
            <v>D</v>
          </cell>
          <cell r="E1994" t="str">
            <v>Kokosnüsse für Öl</v>
          </cell>
          <cell r="F1994" t="str">
            <v>L102d02</v>
          </cell>
          <cell r="G1994">
            <v>7</v>
          </cell>
        </row>
        <row r="1995">
          <cell r="A1995" t="str">
            <v>K|L102d02</v>
          </cell>
          <cell r="B1995" t="str">
            <v>Q1002z001</v>
          </cell>
          <cell r="C1995" t="str">
            <v>K</v>
          </cell>
          <cell r="D1995" t="str">
            <v>code</v>
          </cell>
          <cell r="E1995" t="str">
            <v>L102d02</v>
          </cell>
          <cell r="F1995" t="str">
            <v>L102d02</v>
          </cell>
          <cell r="G1995">
            <v>7</v>
          </cell>
        </row>
        <row r="1996">
          <cell r="A1996" t="str">
            <v>K|_ Kokosnüsse</v>
          </cell>
          <cell r="B1996" t="str">
            <v>Q1002z002</v>
          </cell>
          <cell r="C1996" t="str">
            <v>K</v>
          </cell>
          <cell r="D1996" t="str">
            <v>D</v>
          </cell>
          <cell r="E1996" t="str">
            <v>_ Kokosnüsse</v>
          </cell>
          <cell r="F1996" t="str">
            <v>L102dzz</v>
          </cell>
          <cell r="G1996">
            <v>7</v>
          </cell>
        </row>
        <row r="1997">
          <cell r="A1997" t="str">
            <v>K|Coconuts, other</v>
          </cell>
          <cell r="B1997" t="str">
            <v>Q1002z002</v>
          </cell>
          <cell r="C1997" t="str">
            <v>K</v>
          </cell>
          <cell r="D1997" t="str">
            <v>name</v>
          </cell>
          <cell r="E1997" t="str">
            <v>Coconuts, other</v>
          </cell>
          <cell r="F1997" t="str">
            <v>L102dzz</v>
          </cell>
          <cell r="G1997">
            <v>7</v>
          </cell>
        </row>
        <row r="1998">
          <cell r="A1998" t="str">
            <v>K|L102dzz</v>
          </cell>
          <cell r="B1998" t="str">
            <v>Q1002z002</v>
          </cell>
          <cell r="C1998" t="str">
            <v>K</v>
          </cell>
          <cell r="D1998" t="str">
            <v>code</v>
          </cell>
          <cell r="E1998" t="str">
            <v>L102dzz</v>
          </cell>
          <cell r="F1998" t="str">
            <v>L102dzz</v>
          </cell>
          <cell r="G1998">
            <v>7</v>
          </cell>
        </row>
        <row r="1999">
          <cell r="A1999" t="str">
            <v>K|Other coconuts</v>
          </cell>
          <cell r="B1999" t="str">
            <v>Q1002z002</v>
          </cell>
          <cell r="C1999" t="str">
            <v>K</v>
          </cell>
          <cell r="D1999" t="str">
            <v>E</v>
          </cell>
          <cell r="E1999" t="str">
            <v>Other coconuts</v>
          </cell>
          <cell r="F1999" t="str">
            <v>L102dzz</v>
          </cell>
          <cell r="G1999">
            <v>7</v>
          </cell>
        </row>
        <row r="2000">
          <cell r="A2000" t="str">
            <v>K|Blumen und Zierpflanzen, mehrjährig</v>
          </cell>
          <cell r="B2000" t="str">
            <v>Q1002z001</v>
          </cell>
          <cell r="C2000" t="str">
            <v>K</v>
          </cell>
          <cell r="D2000" t="str">
            <v>D</v>
          </cell>
          <cell r="E2000" t="str">
            <v>Blumen und Zierpflanzen, mehrjährig</v>
          </cell>
          <cell r="F2000" t="str">
            <v>L102e</v>
          </cell>
          <cell r="G2000">
            <v>5</v>
          </cell>
        </row>
        <row r="2001">
          <cell r="A2001" t="str">
            <v>K|Blumen und Zierplanzen mehrjährig</v>
          </cell>
          <cell r="B2001" t="str">
            <v>Q1002z001</v>
          </cell>
          <cell r="C2001" t="str">
            <v>K</v>
          </cell>
          <cell r="D2001" t="str">
            <v>name</v>
          </cell>
          <cell r="E2001" t="str">
            <v>Blumen und Zierplanzen mehrjährig</v>
          </cell>
          <cell r="F2001" t="str">
            <v>L102e</v>
          </cell>
          <cell r="G2001">
            <v>5</v>
          </cell>
        </row>
        <row r="2002">
          <cell r="A2002" t="str">
            <v>K|Blumen und Zierplanzen, mehrjährig</v>
          </cell>
          <cell r="B2002" t="str">
            <v>Q1002z001</v>
          </cell>
          <cell r="C2002" t="str">
            <v>K</v>
          </cell>
          <cell r="D2002" t="str">
            <v>D</v>
          </cell>
          <cell r="E2002" t="str">
            <v>Blumen und Zierplanzen, mehrjährig</v>
          </cell>
          <cell r="F2002" t="str">
            <v>L102e</v>
          </cell>
          <cell r="G2002">
            <v>5</v>
          </cell>
        </row>
        <row r="2003">
          <cell r="A2003" t="str">
            <v>K|Flowers and ornamental plants, permanent</v>
          </cell>
          <cell r="B2003" t="str">
            <v>Q1002z001</v>
          </cell>
          <cell r="C2003" t="str">
            <v>K</v>
          </cell>
          <cell r="D2003" t="str">
            <v>name</v>
          </cell>
          <cell r="E2003" t="str">
            <v>Flowers and ornamental plants, permanent</v>
          </cell>
          <cell r="F2003" t="str">
            <v>L102e</v>
          </cell>
          <cell r="G2003">
            <v>5</v>
          </cell>
        </row>
        <row r="2004">
          <cell r="A2004" t="str">
            <v>K|L102e</v>
          </cell>
          <cell r="B2004" t="str">
            <v>Q1002z001</v>
          </cell>
          <cell r="C2004" t="str">
            <v>K</v>
          </cell>
          <cell r="D2004" t="str">
            <v>code</v>
          </cell>
          <cell r="E2004" t="str">
            <v>L102e</v>
          </cell>
          <cell r="F2004" t="str">
            <v>L102e</v>
          </cell>
          <cell r="G2004">
            <v>5</v>
          </cell>
        </row>
        <row r="2005">
          <cell r="A2005" t="str">
            <v>K|Permanent flowers and ornamental plants</v>
          </cell>
          <cell r="B2005" t="str">
            <v>Q1002z001</v>
          </cell>
          <cell r="C2005" t="str">
            <v>K</v>
          </cell>
          <cell r="D2005" t="str">
            <v>E</v>
          </cell>
          <cell r="E2005" t="str">
            <v>Permanent flowers and ornamental plants</v>
          </cell>
          <cell r="F2005" t="str">
            <v>L102e</v>
          </cell>
          <cell r="G2005">
            <v>5</v>
          </cell>
        </row>
        <row r="2006">
          <cell r="A2006" t="str">
            <v>K|Blumen und Zierpflanzen, ausdauernd, ohne Details</v>
          </cell>
          <cell r="B2006" t="str">
            <v>Q1003z001</v>
          </cell>
          <cell r="C2006" t="str">
            <v>K</v>
          </cell>
          <cell r="D2006" t="str">
            <v>D</v>
          </cell>
          <cell r="E2006" t="str">
            <v>Blumen und Zierpflanzen, ausdauernd, ohne Details</v>
          </cell>
          <cell r="F2006" t="str">
            <v>L102e00</v>
          </cell>
          <cell r="G2006">
            <v>7</v>
          </cell>
        </row>
        <row r="2007">
          <cell r="A2007" t="str">
            <v>K|Flowers and ornamental plants, permanent, no details</v>
          </cell>
          <cell r="B2007" t="str">
            <v>Q1003</v>
          </cell>
          <cell r="C2007" t="str">
            <v>K</v>
          </cell>
          <cell r="D2007" t="str">
            <v>name</v>
          </cell>
          <cell r="E2007" t="str">
            <v>Flowers and ornamental plants, permanent, no details</v>
          </cell>
          <cell r="F2007" t="str">
            <v>L102e00</v>
          </cell>
          <cell r="G2007">
            <v>7</v>
          </cell>
        </row>
        <row r="2008">
          <cell r="A2008" t="str">
            <v>K|L102e00</v>
          </cell>
          <cell r="B2008" t="str">
            <v>Q1003z001</v>
          </cell>
          <cell r="C2008" t="str">
            <v>K</v>
          </cell>
          <cell r="D2008" t="str">
            <v>code</v>
          </cell>
          <cell r="E2008" t="str">
            <v>L102e00</v>
          </cell>
          <cell r="F2008" t="str">
            <v>L102e00</v>
          </cell>
          <cell r="G2008">
            <v>7</v>
          </cell>
        </row>
        <row r="2009">
          <cell r="A2009" t="str">
            <v>K|Permanent flowers and ornamamental plants, no details</v>
          </cell>
          <cell r="B2009" t="str">
            <v>Q1003z001</v>
          </cell>
          <cell r="C2009" t="str">
            <v>K</v>
          </cell>
          <cell r="D2009" t="str">
            <v>E</v>
          </cell>
          <cell r="E2009" t="str">
            <v>Permanent flowers and ornamamental plants, no details</v>
          </cell>
          <cell r="F2009" t="str">
            <v>L102e00</v>
          </cell>
          <cell r="G2009">
            <v>7</v>
          </cell>
        </row>
        <row r="2010">
          <cell r="A2010" t="str">
            <v>K|L102e01</v>
          </cell>
          <cell r="B2010" t="str">
            <v>Q1002z001</v>
          </cell>
          <cell r="C2010" t="str">
            <v>K</v>
          </cell>
          <cell r="D2010" t="str">
            <v>code</v>
          </cell>
          <cell r="E2010" t="str">
            <v>L102e01</v>
          </cell>
          <cell r="F2010" t="str">
            <v>L102e01</v>
          </cell>
          <cell r="G2010">
            <v>7</v>
          </cell>
        </row>
        <row r="2011">
          <cell r="A2011" t="str">
            <v>K|Rosen</v>
          </cell>
          <cell r="B2011" t="str">
            <v>Q1002z001</v>
          </cell>
          <cell r="C2011" t="str">
            <v>K</v>
          </cell>
          <cell r="D2011" t="str">
            <v>D</v>
          </cell>
          <cell r="E2011" t="str">
            <v>Rosen</v>
          </cell>
          <cell r="F2011" t="str">
            <v>L102e01</v>
          </cell>
          <cell r="G2011">
            <v>7</v>
          </cell>
        </row>
        <row r="2012">
          <cell r="A2012" t="str">
            <v>K|Roses</v>
          </cell>
          <cell r="B2012" t="str">
            <v>Q1002z001</v>
          </cell>
          <cell r="C2012" t="str">
            <v>K</v>
          </cell>
          <cell r="D2012" t="str">
            <v>name</v>
          </cell>
          <cell r="E2012" t="str">
            <v>Roses</v>
          </cell>
          <cell r="F2012" t="str">
            <v>L102e01</v>
          </cell>
          <cell r="G2012">
            <v>7</v>
          </cell>
        </row>
        <row r="2013">
          <cell r="A2013" t="str">
            <v>K|Blumen- und Zierpflanzen, mehrjährig, andere</v>
          </cell>
          <cell r="B2013" t="str">
            <v>Q1002z001</v>
          </cell>
          <cell r="C2013" t="str">
            <v>K</v>
          </cell>
          <cell r="D2013" t="str">
            <v>D</v>
          </cell>
          <cell r="E2013" t="str">
            <v>Blumen- und Zierpflanzen, mehrjährig, andere</v>
          </cell>
          <cell r="F2013" t="str">
            <v>L102ezz</v>
          </cell>
          <cell r="G2013">
            <v>7</v>
          </cell>
        </row>
        <row r="2014">
          <cell r="A2014" t="str">
            <v>K|Flowers and ornamental plants, permanent, other</v>
          </cell>
          <cell r="B2014" t="str">
            <v>Q1002z001</v>
          </cell>
          <cell r="C2014" t="str">
            <v>K</v>
          </cell>
          <cell r="D2014" t="str">
            <v>name</v>
          </cell>
          <cell r="E2014" t="str">
            <v>Flowers and ornamental plants, permanent, other</v>
          </cell>
          <cell r="F2014" t="str">
            <v>L102ezz</v>
          </cell>
          <cell r="G2014">
            <v>7</v>
          </cell>
        </row>
        <row r="2015">
          <cell r="A2015" t="str">
            <v>K|L102ezz</v>
          </cell>
          <cell r="B2015" t="str">
            <v>Q1002z001</v>
          </cell>
          <cell r="C2015" t="str">
            <v>K</v>
          </cell>
          <cell r="D2015" t="str">
            <v>code</v>
          </cell>
          <cell r="E2015" t="str">
            <v>L102ezz</v>
          </cell>
          <cell r="F2015" t="str">
            <v>L102ezz</v>
          </cell>
          <cell r="G2015">
            <v>7</v>
          </cell>
        </row>
        <row r="2016">
          <cell r="A2016" t="str">
            <v>K|Other permanent flowers and ornamental plants</v>
          </cell>
          <cell r="B2016" t="str">
            <v>Q1002z001</v>
          </cell>
          <cell r="C2016" t="str">
            <v>K</v>
          </cell>
          <cell r="D2016" t="str">
            <v>E</v>
          </cell>
          <cell r="E2016" t="str">
            <v>Other permanent flowers and ornamental plants</v>
          </cell>
          <cell r="F2016" t="str">
            <v>L102ezz</v>
          </cell>
          <cell r="G2016">
            <v>7</v>
          </cell>
        </row>
        <row r="2017">
          <cell r="A2017" t="str">
            <v>K|sonstige Blumen- und Zierpflanzen, mehrjährig</v>
          </cell>
          <cell r="B2017" t="str">
            <v>Q1002z001</v>
          </cell>
          <cell r="C2017" t="str">
            <v>K</v>
          </cell>
          <cell r="D2017" t="str">
            <v>D</v>
          </cell>
          <cell r="E2017" t="str">
            <v>sonstige Blumen- und Zierpflanzen, mehrjährig</v>
          </cell>
          <cell r="F2017" t="str">
            <v>L102ezz</v>
          </cell>
          <cell r="G2017">
            <v>7</v>
          </cell>
        </row>
        <row r="2018">
          <cell r="A2018" t="str">
            <v>K|Heil- und Gewürzpflanzen mehrjährig</v>
          </cell>
          <cell r="B2018" t="str">
            <v>Q1002z001</v>
          </cell>
          <cell r="C2018" t="str">
            <v>K</v>
          </cell>
          <cell r="D2018" t="str">
            <v>name</v>
          </cell>
          <cell r="E2018" t="str">
            <v>Heil- und Gewürzpflanzen mehrjährig</v>
          </cell>
          <cell r="F2018" t="str">
            <v>L102f</v>
          </cell>
          <cell r="G2018">
            <v>5</v>
          </cell>
        </row>
        <row r="2019">
          <cell r="A2019" t="str">
            <v>K|Heil- und Gewürzpflanzen, mehrjährig</v>
          </cell>
          <cell r="B2019" t="str">
            <v>Q1002z001</v>
          </cell>
          <cell r="C2019" t="str">
            <v>K</v>
          </cell>
          <cell r="D2019" t="str">
            <v>D</v>
          </cell>
          <cell r="E2019" t="str">
            <v>Heil- und Gewürzpflanzen, mehrjährig</v>
          </cell>
          <cell r="F2019" t="str">
            <v>L102f</v>
          </cell>
          <cell r="G2019">
            <v>5</v>
          </cell>
        </row>
        <row r="2020">
          <cell r="A2020" t="str">
            <v>K|L102f</v>
          </cell>
          <cell r="B2020" t="str">
            <v>Q1002z001</v>
          </cell>
          <cell r="C2020" t="str">
            <v>K</v>
          </cell>
          <cell r="D2020" t="str">
            <v>code</v>
          </cell>
          <cell r="E2020" t="str">
            <v>L102f</v>
          </cell>
          <cell r="F2020" t="str">
            <v>L102f</v>
          </cell>
          <cell r="G2020">
            <v>5</v>
          </cell>
        </row>
        <row r="2021">
          <cell r="A2021" t="str">
            <v>K|Medicinal and aromatic plants, permanent</v>
          </cell>
          <cell r="B2021" t="str">
            <v>Q1002z001</v>
          </cell>
          <cell r="C2021" t="str">
            <v>K</v>
          </cell>
          <cell r="D2021" t="str">
            <v>name</v>
          </cell>
          <cell r="E2021" t="str">
            <v>Medicinal and aromatic plants, permanent</v>
          </cell>
          <cell r="F2021" t="str">
            <v>L102f</v>
          </cell>
          <cell r="G2021">
            <v>5</v>
          </cell>
        </row>
        <row r="2022">
          <cell r="A2022" t="str">
            <v>K|Permanent medicinal and aromatic plants</v>
          </cell>
          <cell r="B2022" t="str">
            <v>Q1002z001</v>
          </cell>
          <cell r="C2022" t="str">
            <v>K</v>
          </cell>
          <cell r="D2022" t="str">
            <v>E</v>
          </cell>
          <cell r="E2022" t="str">
            <v>Permanent medicinal and aromatic plants</v>
          </cell>
          <cell r="F2022" t="str">
            <v>L102f</v>
          </cell>
          <cell r="G2022">
            <v>5</v>
          </cell>
        </row>
        <row r="2023">
          <cell r="A2023" t="str">
            <v>K|L102f00</v>
          </cell>
          <cell r="B2023" t="str">
            <v>Q1003z001</v>
          </cell>
          <cell r="C2023" t="str">
            <v>K</v>
          </cell>
          <cell r="D2023" t="str">
            <v>code</v>
          </cell>
          <cell r="E2023" t="str">
            <v>L102f00</v>
          </cell>
          <cell r="F2023" t="str">
            <v>L102f00</v>
          </cell>
          <cell r="G2023">
            <v>7</v>
          </cell>
        </row>
        <row r="2024">
          <cell r="A2024" t="str">
            <v>K|Medicinal and aromatic plants, permanent, no details</v>
          </cell>
          <cell r="B2024" t="str">
            <v>Q1003</v>
          </cell>
          <cell r="C2024" t="str">
            <v>K</v>
          </cell>
          <cell r="D2024" t="str">
            <v>name</v>
          </cell>
          <cell r="E2024" t="str">
            <v>Medicinal and aromatic plants, permanent, no details</v>
          </cell>
          <cell r="F2024" t="str">
            <v>L102f00</v>
          </cell>
          <cell r="G2024">
            <v>7</v>
          </cell>
        </row>
        <row r="2025">
          <cell r="A2025" t="str">
            <v>K|Medizinal- und Aromapflanzen, Dauerkulturen, ohne Details</v>
          </cell>
          <cell r="B2025" t="str">
            <v>Q1003z001</v>
          </cell>
          <cell r="C2025" t="str">
            <v>K</v>
          </cell>
          <cell r="D2025" t="str">
            <v>D</v>
          </cell>
          <cell r="E2025" t="str">
            <v>Medizinal- und Aromapflanzen, Dauerkulturen, ohne Details</v>
          </cell>
          <cell r="F2025" t="str">
            <v>L102f00</v>
          </cell>
          <cell r="G2025">
            <v>7</v>
          </cell>
        </row>
        <row r="2026">
          <cell r="A2026" t="str">
            <v>K|Permanent medicinal and aromatic plants, no details</v>
          </cell>
          <cell r="B2026" t="str">
            <v>Q1003z001</v>
          </cell>
          <cell r="C2026" t="str">
            <v>K</v>
          </cell>
          <cell r="D2026" t="str">
            <v>E</v>
          </cell>
          <cell r="E2026" t="str">
            <v>Permanent medicinal and aromatic plants, no details</v>
          </cell>
          <cell r="F2026" t="str">
            <v>L102f00</v>
          </cell>
          <cell r="G2026">
            <v>7</v>
          </cell>
        </row>
        <row r="2027">
          <cell r="A2027" t="str">
            <v>K|Aromapflanzen, mehrjährig</v>
          </cell>
          <cell r="B2027" t="str">
            <v>Q1002z001</v>
          </cell>
          <cell r="C2027" t="str">
            <v>K</v>
          </cell>
          <cell r="D2027" t="str">
            <v>D</v>
          </cell>
          <cell r="E2027" t="str">
            <v>Aromapflanzen, mehrjährig</v>
          </cell>
          <cell r="F2027" t="str">
            <v>L102f01</v>
          </cell>
          <cell r="G2027">
            <v>7</v>
          </cell>
        </row>
        <row r="2028">
          <cell r="A2028" t="str">
            <v>K|Aromatic plants, permanent</v>
          </cell>
          <cell r="B2028" t="str">
            <v>Q1002z001</v>
          </cell>
          <cell r="C2028" t="str">
            <v>K</v>
          </cell>
          <cell r="D2028" t="str">
            <v>name</v>
          </cell>
          <cell r="E2028" t="str">
            <v>Aromatic plants, permanent</v>
          </cell>
          <cell r="F2028" t="str">
            <v>L102f01</v>
          </cell>
          <cell r="G2028">
            <v>7</v>
          </cell>
        </row>
        <row r="2029">
          <cell r="A2029" t="str">
            <v>K|L102f01</v>
          </cell>
          <cell r="B2029" t="str">
            <v>Q1002z001</v>
          </cell>
          <cell r="C2029" t="str">
            <v>K</v>
          </cell>
          <cell r="D2029" t="str">
            <v>code</v>
          </cell>
          <cell r="E2029" t="str">
            <v>L102f01</v>
          </cell>
          <cell r="F2029" t="str">
            <v>L102f01</v>
          </cell>
          <cell r="G2029">
            <v>7</v>
          </cell>
        </row>
        <row r="2030">
          <cell r="A2030" t="str">
            <v>K|Permanent aromatic plants</v>
          </cell>
          <cell r="B2030" t="str">
            <v>Q1002z001</v>
          </cell>
          <cell r="C2030" t="str">
            <v>K</v>
          </cell>
          <cell r="D2030" t="str">
            <v>E</v>
          </cell>
          <cell r="E2030" t="str">
            <v>Permanent aromatic plants</v>
          </cell>
          <cell r="F2030" t="str">
            <v>L102f01</v>
          </cell>
          <cell r="G2030">
            <v>7</v>
          </cell>
        </row>
        <row r="2031">
          <cell r="A2031" t="str">
            <v>K|Aromapflanzen, mehrjährig, ohne Details</v>
          </cell>
          <cell r="B2031" t="str">
            <v>Q1003z001</v>
          </cell>
          <cell r="C2031" t="str">
            <v>K</v>
          </cell>
          <cell r="D2031" t="str">
            <v>D</v>
          </cell>
          <cell r="E2031" t="str">
            <v>Aromapflanzen, mehrjährig, ohne Details</v>
          </cell>
          <cell r="F2031" t="str">
            <v>L102f010</v>
          </cell>
          <cell r="G2031">
            <v>8</v>
          </cell>
        </row>
        <row r="2032">
          <cell r="A2032" t="str">
            <v>K|Aromatic plants, not details</v>
          </cell>
          <cell r="B2032" t="str">
            <v>Q1003z001</v>
          </cell>
          <cell r="C2032" t="str">
            <v>K</v>
          </cell>
          <cell r="D2032" t="str">
            <v>E</v>
          </cell>
          <cell r="E2032" t="str">
            <v>Aromatic plants, not details</v>
          </cell>
          <cell r="F2032" t="str">
            <v>L102f010</v>
          </cell>
          <cell r="G2032">
            <v>8</v>
          </cell>
        </row>
        <row r="2033">
          <cell r="A2033" t="str">
            <v>K|Aromatic plants, permanent, no details</v>
          </cell>
          <cell r="B2033" t="str">
            <v>Q1003</v>
          </cell>
          <cell r="C2033" t="str">
            <v>K</v>
          </cell>
          <cell r="D2033" t="str">
            <v>name</v>
          </cell>
          <cell r="E2033" t="str">
            <v>Aromatic plants, permanent, no details</v>
          </cell>
          <cell r="F2033" t="str">
            <v>L102f010</v>
          </cell>
          <cell r="G2033">
            <v>8</v>
          </cell>
        </row>
        <row r="2034">
          <cell r="A2034" t="str">
            <v>K|L102f010</v>
          </cell>
          <cell r="B2034" t="str">
            <v>Q1003z001</v>
          </cell>
          <cell r="C2034" t="str">
            <v>K</v>
          </cell>
          <cell r="D2034" t="str">
            <v>code</v>
          </cell>
          <cell r="E2034" t="str">
            <v>L102f010</v>
          </cell>
          <cell r="F2034" t="str">
            <v>L102f010</v>
          </cell>
          <cell r="G2034">
            <v>8</v>
          </cell>
        </row>
        <row r="2035">
          <cell r="A2035" t="str">
            <v>K|L102f011</v>
          </cell>
          <cell r="B2035" t="str">
            <v>Q1002z001</v>
          </cell>
          <cell r="C2035" t="str">
            <v>K</v>
          </cell>
          <cell r="D2035" t="str">
            <v>code</v>
          </cell>
          <cell r="E2035" t="str">
            <v>L102f011</v>
          </cell>
          <cell r="F2035" t="str">
            <v>L102f011</v>
          </cell>
          <cell r="G2035">
            <v>8</v>
          </cell>
        </row>
        <row r="2036">
          <cell r="A2036" t="str">
            <v>K|Patchouri</v>
          </cell>
          <cell r="B2036" t="str">
            <v>Q1002z001</v>
          </cell>
          <cell r="C2036" t="str">
            <v>K</v>
          </cell>
          <cell r="D2036" t="str">
            <v>name</v>
          </cell>
          <cell r="E2036" t="str">
            <v>Patchouri</v>
          </cell>
          <cell r="F2036" t="str">
            <v>L102f011</v>
          </cell>
          <cell r="G2036">
            <v>8</v>
          </cell>
        </row>
        <row r="2037">
          <cell r="A2037" t="str">
            <v>K|L102f012</v>
          </cell>
          <cell r="B2037" t="str">
            <v>Q1002z001</v>
          </cell>
          <cell r="C2037" t="str">
            <v>K</v>
          </cell>
          <cell r="D2037" t="str">
            <v>code</v>
          </cell>
          <cell r="E2037" t="str">
            <v>L102f012</v>
          </cell>
          <cell r="F2037" t="str">
            <v>L102f012</v>
          </cell>
          <cell r="G2037">
            <v>8</v>
          </cell>
        </row>
        <row r="2038">
          <cell r="A2038" t="str">
            <v>K|Vertiver</v>
          </cell>
          <cell r="B2038" t="str">
            <v>Q1002z001</v>
          </cell>
          <cell r="C2038" t="str">
            <v>K</v>
          </cell>
          <cell r="D2038" t="str">
            <v>name</v>
          </cell>
          <cell r="E2038" t="str">
            <v>Vertiver</v>
          </cell>
          <cell r="F2038" t="str">
            <v>L102f012</v>
          </cell>
          <cell r="G2038">
            <v>8</v>
          </cell>
        </row>
        <row r="2039">
          <cell r="A2039" t="str">
            <v>K|Aromapflanzen, mehrjährig, andere</v>
          </cell>
          <cell r="B2039" t="str">
            <v>Q1002z001</v>
          </cell>
          <cell r="C2039" t="str">
            <v>K</v>
          </cell>
          <cell r="D2039" t="str">
            <v>D</v>
          </cell>
          <cell r="E2039" t="str">
            <v>Aromapflanzen, mehrjährig, andere</v>
          </cell>
          <cell r="F2039" t="str">
            <v>L102f01z</v>
          </cell>
          <cell r="G2039">
            <v>8</v>
          </cell>
        </row>
        <row r="2040">
          <cell r="A2040" t="str">
            <v>K|Aromatic plants, permanent, other</v>
          </cell>
          <cell r="B2040" t="str">
            <v>Q1002z001</v>
          </cell>
          <cell r="C2040" t="str">
            <v>K</v>
          </cell>
          <cell r="D2040" t="str">
            <v>name</v>
          </cell>
          <cell r="E2040" t="str">
            <v>Aromatic plants, permanent, other</v>
          </cell>
          <cell r="F2040" t="str">
            <v>L102f01z</v>
          </cell>
          <cell r="G2040">
            <v>8</v>
          </cell>
        </row>
        <row r="2041">
          <cell r="A2041" t="str">
            <v>K|L102f01z</v>
          </cell>
          <cell r="B2041" t="str">
            <v>Q1002z001</v>
          </cell>
          <cell r="C2041" t="str">
            <v>K</v>
          </cell>
          <cell r="D2041" t="str">
            <v>code</v>
          </cell>
          <cell r="E2041" t="str">
            <v>L102f01z</v>
          </cell>
          <cell r="F2041" t="str">
            <v>L102f01z</v>
          </cell>
          <cell r="G2041">
            <v>8</v>
          </cell>
        </row>
        <row r="2042">
          <cell r="A2042" t="str">
            <v>K|Other permanent aromatic plants</v>
          </cell>
          <cell r="B2042" t="str">
            <v>Q1002z001</v>
          </cell>
          <cell r="C2042" t="str">
            <v>K</v>
          </cell>
          <cell r="D2042" t="str">
            <v>E</v>
          </cell>
          <cell r="E2042" t="str">
            <v>Other permanent aromatic plants</v>
          </cell>
          <cell r="F2042" t="str">
            <v>L102f01z</v>
          </cell>
          <cell r="G2042">
            <v>8</v>
          </cell>
        </row>
        <row r="2043">
          <cell r="A2043" t="str">
            <v>K|sonstige Aromapflanzen, mehrjährig</v>
          </cell>
          <cell r="B2043" t="str">
            <v>Q1002z001</v>
          </cell>
          <cell r="C2043" t="str">
            <v>K</v>
          </cell>
          <cell r="D2043" t="str">
            <v>D</v>
          </cell>
          <cell r="E2043" t="str">
            <v>sonstige Aromapflanzen, mehrjährig</v>
          </cell>
          <cell r="F2043" t="str">
            <v>L102f01z</v>
          </cell>
          <cell r="G2043">
            <v>8</v>
          </cell>
        </row>
        <row r="2044">
          <cell r="A2044" t="str">
            <v>K|Culinary plants and spices, permanent</v>
          </cell>
          <cell r="B2044" t="str">
            <v>Q1002z001</v>
          </cell>
          <cell r="C2044" t="str">
            <v>K</v>
          </cell>
          <cell r="D2044" t="str">
            <v>name</v>
          </cell>
          <cell r="E2044" t="str">
            <v>Culinary plants and spices, permanent</v>
          </cell>
          <cell r="F2044" t="str">
            <v>L102f02</v>
          </cell>
          <cell r="G2044">
            <v>7</v>
          </cell>
        </row>
        <row r="2045">
          <cell r="A2045" t="str">
            <v>K|Gewürze, mehrjährig</v>
          </cell>
          <cell r="B2045" t="str">
            <v>Q1002z001</v>
          </cell>
          <cell r="C2045" t="str">
            <v>K</v>
          </cell>
          <cell r="D2045" t="str">
            <v>D</v>
          </cell>
          <cell r="E2045" t="str">
            <v>Gewürze, mehrjährig</v>
          </cell>
          <cell r="F2045" t="str">
            <v>L102f02</v>
          </cell>
          <cell r="G2045">
            <v>7</v>
          </cell>
        </row>
        <row r="2046">
          <cell r="A2046" t="str">
            <v>K|L102f02</v>
          </cell>
          <cell r="B2046" t="str">
            <v>Q1002z001</v>
          </cell>
          <cell r="C2046" t="str">
            <v>K</v>
          </cell>
          <cell r="D2046" t="str">
            <v>code</v>
          </cell>
          <cell r="E2046" t="str">
            <v>L102f02</v>
          </cell>
          <cell r="F2046" t="str">
            <v>L102f02</v>
          </cell>
          <cell r="G2046">
            <v>7</v>
          </cell>
        </row>
        <row r="2047">
          <cell r="A2047" t="str">
            <v>K|Permanent culinary plants and spices</v>
          </cell>
          <cell r="B2047" t="str">
            <v>Q1002z001</v>
          </cell>
          <cell r="C2047" t="str">
            <v>K</v>
          </cell>
          <cell r="D2047" t="str">
            <v>E</v>
          </cell>
          <cell r="E2047" t="str">
            <v>Permanent culinary plants and spices</v>
          </cell>
          <cell r="F2047" t="str">
            <v>L102f02</v>
          </cell>
          <cell r="G2047">
            <v>7</v>
          </cell>
        </row>
        <row r="2048">
          <cell r="A2048" t="str">
            <v>K|Culinary plants and spices, permanent, no details</v>
          </cell>
          <cell r="B2048" t="str">
            <v>Q1003</v>
          </cell>
          <cell r="C2048" t="str">
            <v>K</v>
          </cell>
          <cell r="D2048" t="str">
            <v>name</v>
          </cell>
          <cell r="E2048" t="str">
            <v>Culinary plants and spices, permanent, no details</v>
          </cell>
          <cell r="F2048" t="str">
            <v>L102f020</v>
          </cell>
          <cell r="G2048">
            <v>8</v>
          </cell>
        </row>
        <row r="2049">
          <cell r="A2049" t="str">
            <v>K|Culinary plants, permanent</v>
          </cell>
          <cell r="B2049" t="str">
            <v>Q1003z001</v>
          </cell>
          <cell r="C2049" t="str">
            <v>K</v>
          </cell>
          <cell r="D2049" t="str">
            <v>name</v>
          </cell>
          <cell r="E2049" t="str">
            <v>Culinary plants, permanent</v>
          </cell>
          <cell r="F2049" t="str">
            <v>L102f020</v>
          </cell>
          <cell r="G2049">
            <v>8</v>
          </cell>
        </row>
        <row r="2050">
          <cell r="A2050" t="str">
            <v>K|Gewürze, mehrjährig, ohne Details</v>
          </cell>
          <cell r="B2050" t="str">
            <v>Q1003z001</v>
          </cell>
          <cell r="C2050" t="str">
            <v>K</v>
          </cell>
          <cell r="D2050" t="str">
            <v>D</v>
          </cell>
          <cell r="E2050" t="str">
            <v>Gewürze, mehrjährig, ohne Details</v>
          </cell>
          <cell r="F2050" t="str">
            <v>L102f020</v>
          </cell>
          <cell r="G2050">
            <v>8</v>
          </cell>
        </row>
        <row r="2051">
          <cell r="A2051" t="str">
            <v>K|L102f020</v>
          </cell>
          <cell r="B2051" t="str">
            <v>Q1003z001</v>
          </cell>
          <cell r="C2051" t="str">
            <v>K</v>
          </cell>
          <cell r="D2051" t="str">
            <v>code</v>
          </cell>
          <cell r="E2051" t="str">
            <v>L102f020</v>
          </cell>
          <cell r="F2051" t="str">
            <v>L102f020</v>
          </cell>
          <cell r="G2051">
            <v>8</v>
          </cell>
        </row>
        <row r="2052">
          <cell r="A2052" t="str">
            <v>K|Caper</v>
          </cell>
          <cell r="B2052" t="str">
            <v>Q1002z001</v>
          </cell>
          <cell r="C2052" t="str">
            <v>K</v>
          </cell>
          <cell r="D2052" t="str">
            <v>name</v>
          </cell>
          <cell r="E2052" t="str">
            <v>Caper</v>
          </cell>
          <cell r="F2052" t="str">
            <v>L102f021</v>
          </cell>
          <cell r="G2052">
            <v>8</v>
          </cell>
        </row>
        <row r="2053">
          <cell r="A2053" t="str">
            <v>K|Kapern</v>
          </cell>
          <cell r="B2053" t="str">
            <v>Q1002z001</v>
          </cell>
          <cell r="C2053" t="str">
            <v>K</v>
          </cell>
          <cell r="D2053" t="str">
            <v>D</v>
          </cell>
          <cell r="E2053" t="str">
            <v>Kapern</v>
          </cell>
          <cell r="F2053" t="str">
            <v>L102f021</v>
          </cell>
          <cell r="G2053">
            <v>8</v>
          </cell>
        </row>
        <row r="2054">
          <cell r="A2054" t="str">
            <v>K|L102f021</v>
          </cell>
          <cell r="B2054" t="str">
            <v>Q1002z001</v>
          </cell>
          <cell r="C2054" t="str">
            <v>K</v>
          </cell>
          <cell r="D2054" t="str">
            <v>code</v>
          </cell>
          <cell r="E2054" t="str">
            <v>L102f021</v>
          </cell>
          <cell r="F2054" t="str">
            <v>L102f021</v>
          </cell>
          <cell r="G2054">
            <v>8</v>
          </cell>
        </row>
        <row r="2055">
          <cell r="A2055" t="str">
            <v>K|Cardamon</v>
          </cell>
          <cell r="B2055" t="str">
            <v>Q1002z001</v>
          </cell>
          <cell r="C2055" t="str">
            <v>K</v>
          </cell>
          <cell r="D2055" t="str">
            <v>name</v>
          </cell>
          <cell r="E2055" t="str">
            <v>Cardamon</v>
          </cell>
          <cell r="F2055" t="str">
            <v>L102f022</v>
          </cell>
          <cell r="G2055">
            <v>8</v>
          </cell>
        </row>
        <row r="2056">
          <cell r="A2056" t="str">
            <v>K|Kardamon</v>
          </cell>
          <cell r="B2056" t="str">
            <v>Q1002z001</v>
          </cell>
          <cell r="C2056" t="str">
            <v>K</v>
          </cell>
          <cell r="D2056" t="str">
            <v>D</v>
          </cell>
          <cell r="E2056" t="str">
            <v>Kardamon</v>
          </cell>
          <cell r="F2056" t="str">
            <v>L102f022</v>
          </cell>
          <cell r="G2056">
            <v>8</v>
          </cell>
        </row>
        <row r="2057">
          <cell r="A2057" t="str">
            <v>K|L102f022</v>
          </cell>
          <cell r="B2057" t="str">
            <v>Q1002z001</v>
          </cell>
          <cell r="C2057" t="str">
            <v>K</v>
          </cell>
          <cell r="D2057" t="str">
            <v>code</v>
          </cell>
          <cell r="E2057" t="str">
            <v>L102f022</v>
          </cell>
          <cell r="F2057" t="str">
            <v>L102f022</v>
          </cell>
          <cell r="G2057">
            <v>8</v>
          </cell>
        </row>
        <row r="2058">
          <cell r="A2058" t="str">
            <v>K|Cinnamon</v>
          </cell>
          <cell r="B2058" t="str">
            <v>Q1002z001</v>
          </cell>
          <cell r="C2058" t="str">
            <v>K</v>
          </cell>
          <cell r="D2058" t="str">
            <v>name</v>
          </cell>
          <cell r="E2058" t="str">
            <v>Cinnamon</v>
          </cell>
          <cell r="F2058" t="str">
            <v>L102f023</v>
          </cell>
          <cell r="G2058">
            <v>8</v>
          </cell>
        </row>
        <row r="2059">
          <cell r="A2059" t="str">
            <v>K|Cinnamon (canella)</v>
          </cell>
          <cell r="B2059" t="str">
            <v>Q1009</v>
          </cell>
          <cell r="C2059" t="str">
            <v>K</v>
          </cell>
          <cell r="D2059" t="str">
            <v>E</v>
          </cell>
          <cell r="E2059" t="str">
            <v>Cinnamon (canella)</v>
          </cell>
          <cell r="F2059" t="str">
            <v>L102f023</v>
          </cell>
          <cell r="G2059">
            <v>8</v>
          </cell>
        </row>
        <row r="2060">
          <cell r="A2060" t="str">
            <v>K|L102f023</v>
          </cell>
          <cell r="B2060" t="str">
            <v>Q1002z001</v>
          </cell>
          <cell r="C2060" t="str">
            <v>K</v>
          </cell>
          <cell r="D2060" t="str">
            <v>code</v>
          </cell>
          <cell r="E2060" t="str">
            <v>L102f023</v>
          </cell>
          <cell r="F2060" t="str">
            <v>L102f023</v>
          </cell>
          <cell r="G2060">
            <v>8</v>
          </cell>
        </row>
        <row r="2061">
          <cell r="A2061" t="str">
            <v>K|Zimt</v>
          </cell>
          <cell r="B2061" t="str">
            <v>Q1002z001</v>
          </cell>
          <cell r="C2061" t="str">
            <v>K</v>
          </cell>
          <cell r="D2061" t="str">
            <v>D</v>
          </cell>
          <cell r="E2061" t="str">
            <v>Zimt</v>
          </cell>
          <cell r="F2061" t="str">
            <v>L102f023</v>
          </cell>
          <cell r="G2061">
            <v>8</v>
          </cell>
        </row>
        <row r="2062">
          <cell r="A2062" t="str">
            <v>K|Cloves</v>
          </cell>
          <cell r="B2062" t="str">
            <v>Q1002z001</v>
          </cell>
          <cell r="C2062" t="str">
            <v>K</v>
          </cell>
          <cell r="D2062" t="str">
            <v>name</v>
          </cell>
          <cell r="E2062" t="str">
            <v>Cloves</v>
          </cell>
          <cell r="F2062" t="str">
            <v>L102f024</v>
          </cell>
          <cell r="G2062">
            <v>8</v>
          </cell>
        </row>
        <row r="2063">
          <cell r="A2063" t="str">
            <v>K|L102f024</v>
          </cell>
          <cell r="B2063" t="str">
            <v>Q1002z001</v>
          </cell>
          <cell r="C2063" t="str">
            <v>K</v>
          </cell>
          <cell r="D2063" t="str">
            <v>code</v>
          </cell>
          <cell r="E2063" t="str">
            <v>L102f024</v>
          </cell>
          <cell r="F2063" t="str">
            <v>L102f024</v>
          </cell>
          <cell r="G2063">
            <v>8</v>
          </cell>
        </row>
        <row r="2064">
          <cell r="A2064" t="str">
            <v>K|Nelken</v>
          </cell>
          <cell r="B2064" t="str">
            <v>Q1002z001</v>
          </cell>
          <cell r="C2064" t="str">
            <v>K</v>
          </cell>
          <cell r="D2064" t="str">
            <v>D</v>
          </cell>
          <cell r="E2064" t="str">
            <v>Nelken</v>
          </cell>
          <cell r="F2064" t="str">
            <v>L102f024</v>
          </cell>
          <cell r="G2064">
            <v>8</v>
          </cell>
        </row>
        <row r="2065">
          <cell r="A2065" t="str">
            <v>K|Ginger</v>
          </cell>
          <cell r="B2065" t="str">
            <v>Q1002z001</v>
          </cell>
          <cell r="C2065" t="str">
            <v>K</v>
          </cell>
          <cell r="D2065" t="str">
            <v>name</v>
          </cell>
          <cell r="E2065" t="str">
            <v>Ginger</v>
          </cell>
          <cell r="F2065" t="str">
            <v>L102f025</v>
          </cell>
          <cell r="G2065">
            <v>8</v>
          </cell>
        </row>
        <row r="2066">
          <cell r="A2066" t="str">
            <v>K|Ingwer</v>
          </cell>
          <cell r="B2066" t="str">
            <v>Q1002z001</v>
          </cell>
          <cell r="C2066" t="str">
            <v>K</v>
          </cell>
          <cell r="D2066" t="str">
            <v>D</v>
          </cell>
          <cell r="E2066" t="str">
            <v>Ingwer</v>
          </cell>
          <cell r="F2066" t="str">
            <v>L102f025</v>
          </cell>
          <cell r="G2066">
            <v>8</v>
          </cell>
        </row>
        <row r="2067">
          <cell r="A2067" t="str">
            <v>K|L102f025</v>
          </cell>
          <cell r="B2067" t="str">
            <v>Q1002z001</v>
          </cell>
          <cell r="C2067" t="str">
            <v>K</v>
          </cell>
          <cell r="D2067" t="str">
            <v>code</v>
          </cell>
          <cell r="E2067" t="str">
            <v>L102f025</v>
          </cell>
          <cell r="F2067" t="str">
            <v>L102f025</v>
          </cell>
          <cell r="G2067">
            <v>8</v>
          </cell>
        </row>
        <row r="2068">
          <cell r="A2068" t="str">
            <v>K|L102f026</v>
          </cell>
          <cell r="B2068" t="str">
            <v>Q1002z001</v>
          </cell>
          <cell r="C2068" t="str">
            <v>K</v>
          </cell>
          <cell r="D2068" t="str">
            <v>code</v>
          </cell>
          <cell r="E2068" t="str">
            <v>L102f026</v>
          </cell>
          <cell r="F2068" t="str">
            <v>L102f026</v>
          </cell>
          <cell r="G2068">
            <v>8</v>
          </cell>
        </row>
        <row r="2069">
          <cell r="A2069" t="str">
            <v>K|Muskat</v>
          </cell>
          <cell r="B2069" t="str">
            <v>Q1002z001</v>
          </cell>
          <cell r="C2069" t="str">
            <v>K</v>
          </cell>
          <cell r="D2069" t="str">
            <v>D</v>
          </cell>
          <cell r="E2069" t="str">
            <v>Muskat</v>
          </cell>
          <cell r="F2069" t="str">
            <v>L102f026</v>
          </cell>
          <cell r="G2069">
            <v>8</v>
          </cell>
        </row>
        <row r="2070">
          <cell r="A2070" t="str">
            <v>K|Nutmeg</v>
          </cell>
          <cell r="B2070" t="str">
            <v>Q1002z001</v>
          </cell>
          <cell r="C2070" t="str">
            <v>K</v>
          </cell>
          <cell r="D2070" t="str">
            <v>name</v>
          </cell>
          <cell r="E2070" t="str">
            <v>Nutmeg</v>
          </cell>
          <cell r="F2070" t="str">
            <v>L102f026</v>
          </cell>
          <cell r="G2070">
            <v>8</v>
          </cell>
        </row>
        <row r="2071">
          <cell r="A2071" t="str">
            <v>K|Black pepper</v>
          </cell>
          <cell r="B2071" t="str">
            <v>Q1003z001</v>
          </cell>
          <cell r="C2071" t="str">
            <v>K</v>
          </cell>
          <cell r="D2071" t="str">
            <v>name</v>
          </cell>
          <cell r="E2071" t="str">
            <v>Black pepper</v>
          </cell>
          <cell r="F2071" t="str">
            <v>L102f027</v>
          </cell>
          <cell r="G2071">
            <v>8</v>
          </cell>
        </row>
        <row r="2072">
          <cell r="A2072" t="str">
            <v>K|L102f027</v>
          </cell>
          <cell r="B2072" t="str">
            <v>Q1002z001</v>
          </cell>
          <cell r="C2072" t="str">
            <v>K</v>
          </cell>
          <cell r="D2072" t="str">
            <v>code</v>
          </cell>
          <cell r="E2072" t="str">
            <v>L102f027</v>
          </cell>
          <cell r="F2072" t="str">
            <v>L102f027</v>
          </cell>
          <cell r="G2072">
            <v>8</v>
          </cell>
        </row>
        <row r="2073">
          <cell r="A2073" t="str">
            <v>K|Pepper</v>
          </cell>
          <cell r="B2073" t="str">
            <v>Q1002z001</v>
          </cell>
          <cell r="C2073" t="str">
            <v>K</v>
          </cell>
          <cell r="D2073" t="str">
            <v>name</v>
          </cell>
          <cell r="E2073" t="str">
            <v>Pepper</v>
          </cell>
          <cell r="F2073" t="str">
            <v>L102f027</v>
          </cell>
          <cell r="G2073">
            <v>8</v>
          </cell>
        </row>
        <row r="2074">
          <cell r="A2074" t="str">
            <v>K|Pfeffer</v>
          </cell>
          <cell r="B2074" t="str">
            <v>Q1002z001</v>
          </cell>
          <cell r="C2074" t="str">
            <v>K</v>
          </cell>
          <cell r="D2074" t="str">
            <v>D</v>
          </cell>
          <cell r="E2074" t="str">
            <v>Pfeffer</v>
          </cell>
          <cell r="F2074" t="str">
            <v>L102f027</v>
          </cell>
          <cell r="G2074">
            <v>8</v>
          </cell>
        </row>
        <row r="2075">
          <cell r="A2075" t="str">
            <v>K|L102f028</v>
          </cell>
          <cell r="B2075" t="str">
            <v>Q1002z001</v>
          </cell>
          <cell r="C2075" t="str">
            <v>K</v>
          </cell>
          <cell r="D2075" t="str">
            <v>code</v>
          </cell>
          <cell r="E2075" t="str">
            <v>L102f028</v>
          </cell>
          <cell r="F2075" t="str">
            <v>L102f028</v>
          </cell>
          <cell r="G2075">
            <v>8</v>
          </cell>
        </row>
        <row r="2076">
          <cell r="A2076" t="str">
            <v>K|Vanilla</v>
          </cell>
          <cell r="B2076" t="str">
            <v>Q1002z001</v>
          </cell>
          <cell r="C2076" t="str">
            <v>K</v>
          </cell>
          <cell r="D2076" t="str">
            <v>name</v>
          </cell>
          <cell r="E2076" t="str">
            <v>Vanilla</v>
          </cell>
          <cell r="F2076" t="str">
            <v>L102f028</v>
          </cell>
          <cell r="G2076">
            <v>8</v>
          </cell>
        </row>
        <row r="2077">
          <cell r="A2077" t="str">
            <v>K|Vanille</v>
          </cell>
          <cell r="B2077" t="str">
            <v>Q1002z001</v>
          </cell>
          <cell r="C2077" t="str">
            <v>K</v>
          </cell>
          <cell r="D2077" t="str">
            <v>D</v>
          </cell>
          <cell r="E2077" t="str">
            <v>Vanille</v>
          </cell>
          <cell r="F2077" t="str">
            <v>L102f028</v>
          </cell>
          <cell r="G2077">
            <v>8</v>
          </cell>
        </row>
        <row r="2078">
          <cell r="A2078" t="str">
            <v>K|Culinary plants and spices, permanent, other</v>
          </cell>
          <cell r="B2078" t="str">
            <v>Q1002z001</v>
          </cell>
          <cell r="C2078" t="str">
            <v>K</v>
          </cell>
          <cell r="D2078" t="str">
            <v>name</v>
          </cell>
          <cell r="E2078" t="str">
            <v>Culinary plants and spices, permanent, other</v>
          </cell>
          <cell r="F2078" t="str">
            <v>L102f02z</v>
          </cell>
          <cell r="G2078">
            <v>8</v>
          </cell>
        </row>
        <row r="2079">
          <cell r="A2079" t="str">
            <v>K|Gewürze, mehrjährig, andere</v>
          </cell>
          <cell r="B2079" t="str">
            <v>Q1002z001</v>
          </cell>
          <cell r="C2079" t="str">
            <v>K</v>
          </cell>
          <cell r="D2079" t="str">
            <v>D</v>
          </cell>
          <cell r="E2079" t="str">
            <v>Gewürze, mehrjährig, andere</v>
          </cell>
          <cell r="F2079" t="str">
            <v>L102f02z</v>
          </cell>
          <cell r="G2079">
            <v>8</v>
          </cell>
        </row>
        <row r="2080">
          <cell r="A2080" t="str">
            <v>K|L102f02z</v>
          </cell>
          <cell r="B2080" t="str">
            <v>Q1002z001</v>
          </cell>
          <cell r="C2080" t="str">
            <v>K</v>
          </cell>
          <cell r="D2080" t="str">
            <v>code</v>
          </cell>
          <cell r="E2080" t="str">
            <v>L102f02z</v>
          </cell>
          <cell r="F2080" t="str">
            <v>L102f02z</v>
          </cell>
          <cell r="G2080">
            <v>8</v>
          </cell>
        </row>
        <row r="2081">
          <cell r="A2081" t="str">
            <v>K|Other permanent culinary plants and spices</v>
          </cell>
          <cell r="B2081" t="str">
            <v>Q1002z001</v>
          </cell>
          <cell r="C2081" t="str">
            <v>K</v>
          </cell>
          <cell r="D2081" t="str">
            <v>E</v>
          </cell>
          <cell r="E2081" t="str">
            <v>Other permanent culinary plants and spices</v>
          </cell>
          <cell r="F2081" t="str">
            <v>L102f02z</v>
          </cell>
          <cell r="G2081">
            <v>8</v>
          </cell>
        </row>
        <row r="2082">
          <cell r="A2082" t="str">
            <v>K|L102f03</v>
          </cell>
          <cell r="B2082" t="str">
            <v>Q1002z001</v>
          </cell>
          <cell r="C2082" t="str">
            <v>K</v>
          </cell>
          <cell r="D2082" t="str">
            <v>code</v>
          </cell>
          <cell r="E2082" t="str">
            <v>L102f03</v>
          </cell>
          <cell r="F2082" t="str">
            <v>L102f03</v>
          </cell>
          <cell r="G2082">
            <v>7</v>
          </cell>
        </row>
        <row r="2083">
          <cell r="A2083" t="str">
            <v>K|Medicinal plants, permanent</v>
          </cell>
          <cell r="B2083" t="str">
            <v>Q1002z001</v>
          </cell>
          <cell r="C2083" t="str">
            <v>K</v>
          </cell>
          <cell r="D2083" t="str">
            <v>name</v>
          </cell>
          <cell r="E2083" t="str">
            <v>Medicinal plants, permanent</v>
          </cell>
          <cell r="F2083" t="str">
            <v>L102f03</v>
          </cell>
          <cell r="G2083">
            <v>7</v>
          </cell>
        </row>
        <row r="2084">
          <cell r="A2084" t="str">
            <v>K|Medizinpflanzen, mehrjährig</v>
          </cell>
          <cell r="B2084" t="str">
            <v>Q1002z001</v>
          </cell>
          <cell r="C2084" t="str">
            <v>K</v>
          </cell>
          <cell r="D2084" t="str">
            <v>D</v>
          </cell>
          <cell r="E2084" t="str">
            <v>Medizinpflanzen, mehrjährig</v>
          </cell>
          <cell r="F2084" t="str">
            <v>L102f03</v>
          </cell>
          <cell r="G2084">
            <v>7</v>
          </cell>
        </row>
        <row r="2085">
          <cell r="A2085" t="str">
            <v>K|Permanent medicinal plants</v>
          </cell>
          <cell r="B2085" t="str">
            <v>Q1002z001</v>
          </cell>
          <cell r="C2085" t="str">
            <v>K</v>
          </cell>
          <cell r="D2085" t="str">
            <v>E</v>
          </cell>
          <cell r="E2085" t="str">
            <v>Permanent medicinal plants</v>
          </cell>
          <cell r="F2085" t="str">
            <v>L102f03</v>
          </cell>
          <cell r="G2085">
            <v>7</v>
          </cell>
        </row>
        <row r="2086">
          <cell r="A2086" t="str">
            <v>K|L102f030</v>
          </cell>
          <cell r="B2086" t="str">
            <v>Q1003z001</v>
          </cell>
          <cell r="C2086" t="str">
            <v>K</v>
          </cell>
          <cell r="D2086" t="str">
            <v>code</v>
          </cell>
          <cell r="E2086" t="str">
            <v>L102f030</v>
          </cell>
          <cell r="F2086" t="str">
            <v>L102f030</v>
          </cell>
          <cell r="G2086">
            <v>8</v>
          </cell>
        </row>
        <row r="2087">
          <cell r="A2087" t="str">
            <v>K|Medicinal plants, permanent, no details</v>
          </cell>
          <cell r="B2087" t="str">
            <v>Q1003</v>
          </cell>
          <cell r="C2087" t="str">
            <v>K</v>
          </cell>
          <cell r="D2087" t="str">
            <v>name</v>
          </cell>
          <cell r="E2087" t="str">
            <v>Medicinal plants, permanent, no details</v>
          </cell>
          <cell r="F2087" t="str">
            <v>L102f030</v>
          </cell>
          <cell r="G2087">
            <v>8</v>
          </cell>
        </row>
        <row r="2088">
          <cell r="A2088" t="str">
            <v>K|Medizinpflanzen, mehrjährig, ohne Details</v>
          </cell>
          <cell r="B2088" t="str">
            <v>Q1003z001</v>
          </cell>
          <cell r="C2088" t="str">
            <v>K</v>
          </cell>
          <cell r="D2088" t="str">
            <v>D</v>
          </cell>
          <cell r="E2088" t="str">
            <v>Medizinpflanzen, mehrjährig, ohne Details</v>
          </cell>
          <cell r="F2088" t="str">
            <v>L102f030</v>
          </cell>
          <cell r="G2088">
            <v>8</v>
          </cell>
        </row>
        <row r="2089">
          <cell r="A2089" t="str">
            <v>K|Jojoba</v>
          </cell>
          <cell r="B2089" t="str">
            <v>Q1002z001</v>
          </cell>
          <cell r="C2089" t="str">
            <v>K</v>
          </cell>
          <cell r="D2089" t="str">
            <v>name</v>
          </cell>
          <cell r="E2089" t="str">
            <v>Jojoba</v>
          </cell>
          <cell r="F2089" t="str">
            <v>L102f031</v>
          </cell>
          <cell r="G2089">
            <v>8</v>
          </cell>
        </row>
        <row r="2090">
          <cell r="A2090" t="str">
            <v>K|L102f031</v>
          </cell>
          <cell r="B2090" t="str">
            <v>Q1002z001</v>
          </cell>
          <cell r="C2090" t="str">
            <v>K</v>
          </cell>
          <cell r="D2090" t="str">
            <v>code</v>
          </cell>
          <cell r="E2090" t="str">
            <v>L102f031</v>
          </cell>
          <cell r="F2090" t="str">
            <v>L102f031</v>
          </cell>
          <cell r="G2090">
            <v>8</v>
          </cell>
        </row>
        <row r="2091">
          <cell r="A2091" t="str">
            <v>K|Tea tree</v>
          </cell>
          <cell r="B2091" t="str">
            <v>Q1003</v>
          </cell>
          <cell r="C2091" t="str">
            <v>K</v>
          </cell>
          <cell r="D2091" t="str">
            <v>name</v>
          </cell>
          <cell r="E2091" t="str">
            <v>Tea tree</v>
          </cell>
          <cell r="F2091" t="str">
            <v>L102f031</v>
          </cell>
          <cell r="G2091">
            <v>8</v>
          </cell>
        </row>
        <row r="2092">
          <cell r="A2092" t="str">
            <v>K|L102f03z</v>
          </cell>
          <cell r="B2092" t="str">
            <v>Q1002z001</v>
          </cell>
          <cell r="C2092" t="str">
            <v>K</v>
          </cell>
          <cell r="D2092" t="str">
            <v>code</v>
          </cell>
          <cell r="E2092" t="str">
            <v>L102f03z</v>
          </cell>
          <cell r="F2092" t="str">
            <v>L102f03z</v>
          </cell>
          <cell r="G2092">
            <v>8</v>
          </cell>
        </row>
        <row r="2093">
          <cell r="A2093" t="str">
            <v>K|Medicinal plants, permanent, other</v>
          </cell>
          <cell r="B2093" t="str">
            <v>Q1002z001</v>
          </cell>
          <cell r="C2093" t="str">
            <v>K</v>
          </cell>
          <cell r="D2093" t="str">
            <v>name</v>
          </cell>
          <cell r="E2093" t="str">
            <v>Medicinal plants, permanent, other</v>
          </cell>
          <cell r="F2093" t="str">
            <v>L102f03z</v>
          </cell>
          <cell r="G2093">
            <v>8</v>
          </cell>
        </row>
        <row r="2094">
          <cell r="A2094" t="str">
            <v>K|Medizinpflanzen, mehrjährig, andere</v>
          </cell>
          <cell r="B2094" t="str">
            <v>Q1002z001</v>
          </cell>
          <cell r="C2094" t="str">
            <v>K</v>
          </cell>
          <cell r="D2094" t="str">
            <v>D</v>
          </cell>
          <cell r="E2094" t="str">
            <v>Medizinpflanzen, mehrjährig, andere</v>
          </cell>
          <cell r="F2094" t="str">
            <v>L102f03z</v>
          </cell>
          <cell r="G2094">
            <v>8</v>
          </cell>
        </row>
        <row r="2095">
          <cell r="A2095" t="str">
            <v>K|Other permanent medicinal plants</v>
          </cell>
          <cell r="B2095" t="str">
            <v>Q1002z001</v>
          </cell>
          <cell r="C2095" t="str">
            <v>K</v>
          </cell>
          <cell r="D2095" t="str">
            <v>E</v>
          </cell>
          <cell r="E2095" t="str">
            <v>Other permanent medicinal plants</v>
          </cell>
          <cell r="F2095" t="str">
            <v>L102f03z</v>
          </cell>
          <cell r="G2095">
            <v>8</v>
          </cell>
        </row>
        <row r="2096">
          <cell r="A2096" t="str">
            <v>K|sonstiger mehrj. Medizinpflanzen</v>
          </cell>
          <cell r="B2096" t="str">
            <v>Q1002z001</v>
          </cell>
          <cell r="C2096" t="str">
            <v>K</v>
          </cell>
          <cell r="D2096" t="str">
            <v>D</v>
          </cell>
          <cell r="E2096" t="str">
            <v>sonstiger mehrj. Medizinpflanzen</v>
          </cell>
          <cell r="F2096" t="str">
            <v>L102f03z</v>
          </cell>
          <cell r="G2096">
            <v>8</v>
          </cell>
        </row>
        <row r="2097">
          <cell r="A2097" t="str">
            <v>K|Heil- und Gewürzpflanzen, andere</v>
          </cell>
          <cell r="B2097" t="str">
            <v>Q1002z001</v>
          </cell>
          <cell r="C2097" t="str">
            <v>K</v>
          </cell>
          <cell r="D2097" t="str">
            <v>D</v>
          </cell>
          <cell r="E2097" t="str">
            <v>Heil- und Gewürzpflanzen, andere</v>
          </cell>
          <cell r="F2097" t="str">
            <v>L102fzz</v>
          </cell>
          <cell r="G2097">
            <v>7</v>
          </cell>
        </row>
        <row r="2098">
          <cell r="A2098" t="str">
            <v>K|L102fzz</v>
          </cell>
          <cell r="B2098" t="str">
            <v>Q1002z001</v>
          </cell>
          <cell r="C2098" t="str">
            <v>K</v>
          </cell>
          <cell r="D2098" t="str">
            <v>code</v>
          </cell>
          <cell r="E2098" t="str">
            <v>L102fzz</v>
          </cell>
          <cell r="F2098" t="str">
            <v>L102fzz</v>
          </cell>
          <cell r="G2098">
            <v>7</v>
          </cell>
        </row>
        <row r="2099">
          <cell r="A2099" t="str">
            <v>K|Medicinal and aromatic plants, permanent, other</v>
          </cell>
          <cell r="B2099" t="str">
            <v>Q1002z001</v>
          </cell>
          <cell r="C2099" t="str">
            <v>K</v>
          </cell>
          <cell r="D2099" t="str">
            <v>name</v>
          </cell>
          <cell r="E2099" t="str">
            <v>Medicinal and aromatic plants, permanent, other</v>
          </cell>
          <cell r="F2099" t="str">
            <v>L102fzz</v>
          </cell>
          <cell r="G2099">
            <v>7</v>
          </cell>
        </row>
        <row r="2100">
          <cell r="A2100" t="str">
            <v>K|Other permanent medicinal and aromatic plants</v>
          </cell>
          <cell r="B2100" t="str">
            <v>Q1002z001</v>
          </cell>
          <cell r="C2100" t="str">
            <v>K</v>
          </cell>
          <cell r="D2100" t="str">
            <v>E</v>
          </cell>
          <cell r="E2100" t="str">
            <v>Other permanent medicinal and aromatic plants</v>
          </cell>
          <cell r="F2100" t="str">
            <v>L102fzz</v>
          </cell>
          <cell r="G2100">
            <v>7</v>
          </cell>
        </row>
        <row r="2101">
          <cell r="A2101" t="str">
            <v>K|Sonstige Heil- und Gewürzpflanzen</v>
          </cell>
          <cell r="B2101" t="str">
            <v>Q1002z001</v>
          </cell>
          <cell r="C2101" t="str">
            <v>K</v>
          </cell>
          <cell r="D2101" t="str">
            <v>D</v>
          </cell>
          <cell r="E2101" t="str">
            <v>Sonstige Heil- und Gewürzpflanzen</v>
          </cell>
          <cell r="F2101" t="str">
            <v>L102fzz</v>
          </cell>
          <cell r="G2101">
            <v>7</v>
          </cell>
        </row>
        <row r="2102">
          <cell r="A2102" t="str">
            <v>K|Baumschulen</v>
          </cell>
          <cell r="B2102" t="str">
            <v>Q1002z001</v>
          </cell>
          <cell r="C2102" t="str">
            <v>K</v>
          </cell>
          <cell r="D2102" t="str">
            <v>D</v>
          </cell>
          <cell r="E2102" t="str">
            <v>Baumschulen</v>
          </cell>
          <cell r="F2102" t="str">
            <v>L102g</v>
          </cell>
          <cell r="G2102">
            <v>5</v>
          </cell>
        </row>
        <row r="2103">
          <cell r="A2103" t="str">
            <v>K|L102g</v>
          </cell>
          <cell r="B2103" t="str">
            <v>Q1002z001</v>
          </cell>
          <cell r="C2103" t="str">
            <v>K</v>
          </cell>
          <cell r="D2103" t="str">
            <v>code</v>
          </cell>
          <cell r="E2103" t="str">
            <v>L102g</v>
          </cell>
          <cell r="F2103" t="str">
            <v>L102g</v>
          </cell>
          <cell r="G2103">
            <v>5</v>
          </cell>
        </row>
        <row r="2104">
          <cell r="A2104" t="str">
            <v>K|Nurseries</v>
          </cell>
          <cell r="B2104" t="str">
            <v>Q1002z001</v>
          </cell>
          <cell r="C2104" t="str">
            <v>K</v>
          </cell>
          <cell r="D2104" t="str">
            <v>name</v>
          </cell>
          <cell r="E2104" t="str">
            <v>Nurseries</v>
          </cell>
          <cell r="F2104" t="str">
            <v>L102g</v>
          </cell>
          <cell r="G2104">
            <v>5</v>
          </cell>
        </row>
        <row r="2105">
          <cell r="A2105" t="str">
            <v>K|Fruit/nuts/berries, temperate</v>
          </cell>
          <cell r="B2105" t="str">
            <v>Q1003z001</v>
          </cell>
          <cell r="C2105" t="str">
            <v>K</v>
          </cell>
          <cell r="D2105" t="str">
            <v>name</v>
          </cell>
          <cell r="E2105" t="str">
            <v>Fruit/nuts/berries, temperate</v>
          </cell>
          <cell r="F2105" t="str">
            <v>L102h</v>
          </cell>
          <cell r="G2105">
            <v>5</v>
          </cell>
        </row>
        <row r="2106">
          <cell r="A2106" t="str">
            <v>K|Fruit/nuts/berries, temperate, no details</v>
          </cell>
          <cell r="B2106" t="str">
            <v>Q1003</v>
          </cell>
          <cell r="C2106" t="str">
            <v>K</v>
          </cell>
          <cell r="D2106" t="str">
            <v>name</v>
          </cell>
          <cell r="E2106" t="str">
            <v>Fruit/nuts/berries, temperate, no details</v>
          </cell>
          <cell r="F2106" t="str">
            <v>L102h</v>
          </cell>
          <cell r="G2106">
            <v>5</v>
          </cell>
        </row>
        <row r="2107">
          <cell r="A2107" t="str">
            <v>K|L102h</v>
          </cell>
          <cell r="B2107" t="str">
            <v>Q1003z001</v>
          </cell>
          <cell r="C2107" t="str">
            <v>K</v>
          </cell>
          <cell r="D2107" t="str">
            <v>code</v>
          </cell>
          <cell r="E2107" t="str">
            <v>L102h</v>
          </cell>
          <cell r="F2107" t="str">
            <v>L102h</v>
          </cell>
          <cell r="G2107">
            <v>5</v>
          </cell>
        </row>
        <row r="2108">
          <cell r="A2108" t="str">
            <v>K|Obst/Nüsse/Beeren, gemässigte Breiten, ohne Details</v>
          </cell>
          <cell r="B2108" t="str">
            <v>Q1003z001</v>
          </cell>
          <cell r="C2108" t="str">
            <v>K</v>
          </cell>
          <cell r="D2108" t="str">
            <v>D</v>
          </cell>
          <cell r="E2108" t="str">
            <v>Obst/Nüsse/Beeren, gemässigte Breiten, ohne Details</v>
          </cell>
          <cell r="F2108" t="str">
            <v>L102h</v>
          </cell>
          <cell r="G2108">
            <v>5</v>
          </cell>
        </row>
        <row r="2109">
          <cell r="A2109" t="str">
            <v>K|Temperate fruit/nuts/berries, no details</v>
          </cell>
          <cell r="B2109" t="str">
            <v>Q1003z001</v>
          </cell>
          <cell r="C2109" t="str">
            <v>K</v>
          </cell>
          <cell r="D2109" t="str">
            <v>E</v>
          </cell>
          <cell r="E2109" t="str">
            <v>Temperate fruit/nuts/berries, no details</v>
          </cell>
          <cell r="F2109" t="str">
            <v>L102h</v>
          </cell>
          <cell r="G2109">
            <v>5</v>
          </cell>
        </row>
        <row r="2110">
          <cell r="A2110" t="str">
            <v>K|Termperate fruit/nuts/berries, no details</v>
          </cell>
          <cell r="B2110" t="str">
            <v>Q1003z001</v>
          </cell>
          <cell r="C2110" t="str">
            <v>K</v>
          </cell>
          <cell r="D2110" t="str">
            <v>E</v>
          </cell>
          <cell r="E2110" t="str">
            <v>Termperate fruit/nuts/berries, no details</v>
          </cell>
          <cell r="F2110" t="str">
            <v>L102h</v>
          </cell>
          <cell r="G2110">
            <v>5</v>
          </cell>
        </row>
        <row r="2111">
          <cell r="A2111" t="str">
            <v>K|Andere Dauerkulturen</v>
          </cell>
          <cell r="B2111" t="str">
            <v>Q1002z001</v>
          </cell>
          <cell r="C2111" t="str">
            <v>K</v>
          </cell>
          <cell r="D2111" t="str">
            <v>D</v>
          </cell>
          <cell r="E2111" t="str">
            <v>Andere Dauerkulturen</v>
          </cell>
          <cell r="F2111" t="str">
            <v>L102o</v>
          </cell>
          <cell r="G2111">
            <v>5</v>
          </cell>
        </row>
        <row r="2112">
          <cell r="A2112" t="str">
            <v>K|L102o</v>
          </cell>
          <cell r="B2112" t="str">
            <v>Q1002z001</v>
          </cell>
          <cell r="C2112" t="str">
            <v>K</v>
          </cell>
          <cell r="D2112" t="str">
            <v>code</v>
          </cell>
          <cell r="E2112" t="str">
            <v>L102o</v>
          </cell>
          <cell r="F2112" t="str">
            <v>L102o</v>
          </cell>
          <cell r="G2112">
            <v>5</v>
          </cell>
        </row>
        <row r="2113">
          <cell r="A2113" t="str">
            <v>K|Other permanent crops</v>
          </cell>
          <cell r="B2113" t="str">
            <v>Q1002z001</v>
          </cell>
          <cell r="C2113" t="str">
            <v>K</v>
          </cell>
          <cell r="D2113" t="str">
            <v>name</v>
          </cell>
          <cell r="E2113" t="str">
            <v>Other permanent crops</v>
          </cell>
          <cell r="F2113" t="str">
            <v>L102o</v>
          </cell>
          <cell r="G2113">
            <v>5</v>
          </cell>
        </row>
        <row r="2114">
          <cell r="A2114" t="str">
            <v>K|Andere Dauerkulturen, ohne Details</v>
          </cell>
          <cell r="B2114" t="str">
            <v>Q1002z001</v>
          </cell>
          <cell r="C2114" t="str">
            <v>K</v>
          </cell>
          <cell r="D2114" t="str">
            <v>D</v>
          </cell>
          <cell r="E2114" t="str">
            <v>Andere Dauerkulturen, ohne Details</v>
          </cell>
          <cell r="F2114" t="str">
            <v>L102o00</v>
          </cell>
          <cell r="G2114">
            <v>7</v>
          </cell>
        </row>
        <row r="2115">
          <cell r="A2115" t="str">
            <v>K|L102o00</v>
          </cell>
          <cell r="B2115" t="str">
            <v>Q1002z001</v>
          </cell>
          <cell r="C2115" t="str">
            <v>K</v>
          </cell>
          <cell r="D2115" t="str">
            <v>code</v>
          </cell>
          <cell r="E2115" t="str">
            <v>L102o00</v>
          </cell>
          <cell r="F2115" t="str">
            <v>L102o00</v>
          </cell>
          <cell r="G2115">
            <v>7</v>
          </cell>
        </row>
        <row r="2116">
          <cell r="A2116" t="str">
            <v>K|Other permanent crops, no details</v>
          </cell>
          <cell r="B2116" t="str">
            <v>Q1002z001</v>
          </cell>
          <cell r="C2116" t="str">
            <v>K</v>
          </cell>
          <cell r="D2116" t="str">
            <v>name</v>
          </cell>
          <cell r="E2116" t="str">
            <v>Other permanent crops, no details</v>
          </cell>
          <cell r="F2116" t="str">
            <v>L102o00</v>
          </cell>
          <cell r="G2116">
            <v>7</v>
          </cell>
        </row>
        <row r="2117">
          <cell r="A2117" t="str">
            <v>K|sonstige Dauerkulturen</v>
          </cell>
          <cell r="B2117" t="str">
            <v>Q1002z001</v>
          </cell>
          <cell r="C2117" t="str">
            <v>K</v>
          </cell>
          <cell r="D2117" t="str">
            <v>D</v>
          </cell>
          <cell r="E2117" t="str">
            <v>sonstige Dauerkulturen</v>
          </cell>
          <cell r="F2117" t="str">
            <v>L102o00</v>
          </cell>
          <cell r="G2117">
            <v>7</v>
          </cell>
        </row>
        <row r="2118">
          <cell r="A2118" t="str">
            <v>K|Hibiscus</v>
          </cell>
          <cell r="B2118" t="str">
            <v>Q1002z001</v>
          </cell>
          <cell r="C2118" t="str">
            <v>K</v>
          </cell>
          <cell r="D2118" t="str">
            <v>name</v>
          </cell>
          <cell r="E2118" t="str">
            <v>Hibiscus</v>
          </cell>
          <cell r="F2118" t="str">
            <v>L102o01</v>
          </cell>
          <cell r="G2118">
            <v>7</v>
          </cell>
        </row>
        <row r="2119">
          <cell r="A2119" t="str">
            <v>K|L102o01</v>
          </cell>
          <cell r="B2119" t="str">
            <v>Q1002z001</v>
          </cell>
          <cell r="C2119" t="str">
            <v>K</v>
          </cell>
          <cell r="D2119" t="str">
            <v>code</v>
          </cell>
          <cell r="E2119" t="str">
            <v>L102o01</v>
          </cell>
          <cell r="F2119" t="str">
            <v>L102o01</v>
          </cell>
          <cell r="G2119">
            <v>7</v>
          </cell>
        </row>
        <row r="2120">
          <cell r="A2120" t="str">
            <v>K|L102o02</v>
          </cell>
          <cell r="B2120" t="str">
            <v>Q1002z001</v>
          </cell>
          <cell r="C2120" t="str">
            <v>K</v>
          </cell>
          <cell r="D2120" t="str">
            <v>code</v>
          </cell>
          <cell r="E2120" t="str">
            <v>L102o02</v>
          </cell>
          <cell r="F2120" t="str">
            <v>L102o02</v>
          </cell>
          <cell r="G2120">
            <v>7</v>
          </cell>
        </row>
        <row r="2121">
          <cell r="A2121" t="str">
            <v>K|Neem</v>
          </cell>
          <cell r="B2121" t="str">
            <v>Q1002z001</v>
          </cell>
          <cell r="C2121" t="str">
            <v>K</v>
          </cell>
          <cell r="D2121" t="str">
            <v>name</v>
          </cell>
          <cell r="E2121" t="str">
            <v>Neem</v>
          </cell>
          <cell r="F2121" t="str">
            <v>L102o02</v>
          </cell>
          <cell r="G2121">
            <v>7</v>
          </cell>
        </row>
        <row r="2122">
          <cell r="A2122" t="str">
            <v>K|L102o03</v>
          </cell>
          <cell r="B2122" t="str">
            <v>Q1002z001</v>
          </cell>
          <cell r="C2122" t="str">
            <v>K</v>
          </cell>
          <cell r="D2122" t="str">
            <v>code</v>
          </cell>
          <cell r="E2122" t="str">
            <v>L102o03</v>
          </cell>
          <cell r="F2122" t="str">
            <v>L102o03</v>
          </cell>
          <cell r="G2122">
            <v>7</v>
          </cell>
        </row>
        <row r="2123">
          <cell r="A2123" t="str">
            <v>K|Oil palm</v>
          </cell>
          <cell r="B2123" t="str">
            <v>Q1002z001</v>
          </cell>
          <cell r="C2123" t="str">
            <v>K</v>
          </cell>
          <cell r="D2123" t="str">
            <v>name</v>
          </cell>
          <cell r="E2123" t="str">
            <v>Oil palm</v>
          </cell>
          <cell r="F2123" t="str">
            <v>L102o03</v>
          </cell>
          <cell r="G2123">
            <v>7</v>
          </cell>
        </row>
        <row r="2124">
          <cell r="A2124" t="str">
            <v>K|Ölpalme</v>
          </cell>
          <cell r="B2124" t="str">
            <v>Q1002z001</v>
          </cell>
          <cell r="C2124" t="str">
            <v>K</v>
          </cell>
          <cell r="D2124" t="str">
            <v>D</v>
          </cell>
          <cell r="E2124" t="str">
            <v>Ölpalme</v>
          </cell>
          <cell r="F2124" t="str">
            <v>L102o03</v>
          </cell>
          <cell r="G2124">
            <v>7</v>
          </cell>
        </row>
        <row r="2125">
          <cell r="A2125" t="str">
            <v>K|L102o04</v>
          </cell>
          <cell r="B2125" t="str">
            <v>Q1002z001</v>
          </cell>
          <cell r="C2125" t="str">
            <v>K</v>
          </cell>
          <cell r="D2125" t="str">
            <v>code</v>
          </cell>
          <cell r="E2125" t="str">
            <v>L102o04</v>
          </cell>
          <cell r="F2125" t="str">
            <v>L102o04</v>
          </cell>
          <cell r="G2125">
            <v>7</v>
          </cell>
        </row>
        <row r="2126">
          <cell r="A2126" t="str">
            <v>K|Palmito</v>
          </cell>
          <cell r="B2126" t="str">
            <v>Q1002z001</v>
          </cell>
          <cell r="C2126" t="str">
            <v>K</v>
          </cell>
          <cell r="D2126" t="str">
            <v>name</v>
          </cell>
          <cell r="E2126" t="str">
            <v>Palmito</v>
          </cell>
          <cell r="F2126" t="str">
            <v>L102o04</v>
          </cell>
          <cell r="G2126">
            <v>7</v>
          </cell>
        </row>
        <row r="2127">
          <cell r="A2127" t="str">
            <v>K|Gummibaum</v>
          </cell>
          <cell r="B2127" t="str">
            <v>Q1002z001</v>
          </cell>
          <cell r="C2127" t="str">
            <v>K</v>
          </cell>
          <cell r="D2127" t="str">
            <v>D</v>
          </cell>
          <cell r="E2127" t="str">
            <v>Gummibaum</v>
          </cell>
          <cell r="F2127" t="str">
            <v>L102o05</v>
          </cell>
          <cell r="G2127">
            <v>7</v>
          </cell>
        </row>
        <row r="2128">
          <cell r="A2128" t="str">
            <v>K|L102o05</v>
          </cell>
          <cell r="B2128" t="str">
            <v>Q1002z001</v>
          </cell>
          <cell r="C2128" t="str">
            <v>K</v>
          </cell>
          <cell r="D2128" t="str">
            <v>code</v>
          </cell>
          <cell r="E2128" t="str">
            <v>L102o05</v>
          </cell>
          <cell r="F2128" t="str">
            <v>L102o05</v>
          </cell>
          <cell r="G2128">
            <v>7</v>
          </cell>
        </row>
        <row r="2129">
          <cell r="A2129" t="str">
            <v>K|Natural rubber</v>
          </cell>
          <cell r="B2129" t="str">
            <v>Q1009</v>
          </cell>
          <cell r="C2129" t="str">
            <v>K</v>
          </cell>
          <cell r="D2129" t="str">
            <v>E</v>
          </cell>
          <cell r="E2129" t="str">
            <v>Natural rubber</v>
          </cell>
          <cell r="F2129" t="str">
            <v>L102o05</v>
          </cell>
          <cell r="G2129">
            <v>7</v>
          </cell>
        </row>
        <row r="2130">
          <cell r="A2130" t="str">
            <v>K|Rubber</v>
          </cell>
          <cell r="B2130" t="str">
            <v>Q1002z001</v>
          </cell>
          <cell r="C2130" t="str">
            <v>K</v>
          </cell>
          <cell r="D2130" t="str">
            <v>name</v>
          </cell>
          <cell r="E2130" t="str">
            <v>Rubber</v>
          </cell>
          <cell r="F2130" t="str">
            <v>L102o05</v>
          </cell>
          <cell r="G2130">
            <v>7</v>
          </cell>
        </row>
        <row r="2131">
          <cell r="A2131" t="str">
            <v>K|L102o06</v>
          </cell>
          <cell r="B2131" t="str">
            <v>Q1002z001</v>
          </cell>
          <cell r="C2131" t="str">
            <v>K</v>
          </cell>
          <cell r="D2131" t="str">
            <v>code</v>
          </cell>
          <cell r="E2131" t="str">
            <v>L102o06</v>
          </cell>
          <cell r="F2131" t="str">
            <v>L102o06</v>
          </cell>
          <cell r="G2131">
            <v>7</v>
          </cell>
        </row>
        <row r="2132">
          <cell r="A2132" t="str">
            <v>K|Sugar palm</v>
          </cell>
          <cell r="B2132" t="str">
            <v>Q1002z001</v>
          </cell>
          <cell r="C2132" t="str">
            <v>K</v>
          </cell>
          <cell r="D2132" t="str">
            <v>name</v>
          </cell>
          <cell r="E2132" t="str">
            <v>Sugar palm</v>
          </cell>
          <cell r="F2132" t="str">
            <v>L102o06</v>
          </cell>
          <cell r="G2132">
            <v>7</v>
          </cell>
        </row>
        <row r="2133">
          <cell r="A2133" t="str">
            <v>K|Zuckerpalme</v>
          </cell>
          <cell r="B2133" t="str">
            <v>Q1002z001</v>
          </cell>
          <cell r="C2133" t="str">
            <v>K</v>
          </cell>
          <cell r="D2133" t="str">
            <v>D</v>
          </cell>
          <cell r="E2133" t="str">
            <v>Zuckerpalme</v>
          </cell>
          <cell r="F2133" t="str">
            <v>L102o06</v>
          </cell>
          <cell r="G2133">
            <v>7</v>
          </cell>
        </row>
        <row r="2134">
          <cell r="A2134" t="str">
            <v>K|Ahorn für Sirup</v>
          </cell>
          <cell r="B2134" t="str">
            <v>Q1002z001</v>
          </cell>
          <cell r="C2134" t="str">
            <v>K</v>
          </cell>
          <cell r="D2134" t="str">
            <v>D</v>
          </cell>
          <cell r="E2134" t="str">
            <v>Ahorn für Sirup</v>
          </cell>
          <cell r="F2134" t="str">
            <v>L102o07</v>
          </cell>
          <cell r="G2134">
            <v>7</v>
          </cell>
        </row>
        <row r="2135">
          <cell r="A2135" t="str">
            <v>K|L102o07</v>
          </cell>
          <cell r="B2135" t="str">
            <v>Q1002z001</v>
          </cell>
          <cell r="C2135" t="str">
            <v>K</v>
          </cell>
          <cell r="D2135" t="str">
            <v>code</v>
          </cell>
          <cell r="E2135" t="str">
            <v>L102o07</v>
          </cell>
          <cell r="F2135" t="str">
            <v>L102o07</v>
          </cell>
          <cell r="G2135">
            <v>7</v>
          </cell>
        </row>
        <row r="2136">
          <cell r="A2136" t="str">
            <v>K|Trees for maple syrup</v>
          </cell>
          <cell r="B2136" t="str">
            <v>Q1002z001</v>
          </cell>
          <cell r="C2136" t="str">
            <v>K</v>
          </cell>
          <cell r="D2136" t="str">
            <v>name</v>
          </cell>
          <cell r="E2136" t="str">
            <v>Trees for maple syrup</v>
          </cell>
          <cell r="F2136" t="str">
            <v>L102o07</v>
          </cell>
          <cell r="G2136">
            <v>7</v>
          </cell>
        </row>
        <row r="2137">
          <cell r="A2137" t="str">
            <v>K|Acacia senegalensis</v>
          </cell>
          <cell r="B2137" t="str">
            <v>Q1003</v>
          </cell>
          <cell r="C2137" t="str">
            <v>K</v>
          </cell>
          <cell r="D2137" t="str">
            <v>name</v>
          </cell>
          <cell r="E2137" t="str">
            <v>Acacia senegalensis</v>
          </cell>
          <cell r="F2137" t="str">
            <v>L102o08</v>
          </cell>
          <cell r="G2137">
            <v>7</v>
          </cell>
        </row>
        <row r="2138">
          <cell r="A2138" t="str">
            <v>K|L102o08</v>
          </cell>
          <cell r="B2138" t="str">
            <v>Q1003z001</v>
          </cell>
          <cell r="C2138" t="str">
            <v>K</v>
          </cell>
          <cell r="D2138" t="str">
            <v>code</v>
          </cell>
          <cell r="E2138" t="str">
            <v>L102o08</v>
          </cell>
          <cell r="F2138" t="str">
            <v>L102o08</v>
          </cell>
          <cell r="G2138">
            <v>7</v>
          </cell>
        </row>
        <row r="2139">
          <cell r="A2139" t="str">
            <v>K|Gum arabic</v>
          </cell>
          <cell r="B2139" t="str">
            <v>Q1003</v>
          </cell>
          <cell r="C2139" t="str">
            <v>K</v>
          </cell>
          <cell r="D2139" t="str">
            <v>name</v>
          </cell>
          <cell r="E2139" t="str">
            <v>Gum arabic</v>
          </cell>
          <cell r="F2139" t="str">
            <v>L102o10</v>
          </cell>
          <cell r="G2139">
            <v>7</v>
          </cell>
        </row>
        <row r="2140">
          <cell r="A2140" t="str">
            <v>K|L102o10</v>
          </cell>
          <cell r="B2140" t="str">
            <v>Q1003</v>
          </cell>
          <cell r="C2140" t="str">
            <v>K</v>
          </cell>
          <cell r="D2140" t="str">
            <v>code</v>
          </cell>
          <cell r="E2140" t="str">
            <v>L102o10</v>
          </cell>
          <cell r="F2140" t="str">
            <v>L102o10</v>
          </cell>
          <cell r="G2140">
            <v>7</v>
          </cell>
        </row>
        <row r="2141">
          <cell r="A2141" t="str">
            <v>K|Eucalyptus</v>
          </cell>
          <cell r="B2141" t="str">
            <v>Q1003</v>
          </cell>
          <cell r="C2141" t="str">
            <v>K</v>
          </cell>
          <cell r="D2141" t="str">
            <v>name</v>
          </cell>
          <cell r="E2141" t="str">
            <v>Eucalyptus</v>
          </cell>
          <cell r="F2141" t="str">
            <v>L102o11</v>
          </cell>
          <cell r="G2141">
            <v>7</v>
          </cell>
        </row>
        <row r="2142">
          <cell r="A2142" t="str">
            <v>K|L102o11</v>
          </cell>
          <cell r="B2142" t="str">
            <v>Q1003</v>
          </cell>
          <cell r="C2142" t="str">
            <v>K</v>
          </cell>
          <cell r="D2142" t="str">
            <v>code</v>
          </cell>
          <cell r="E2142" t="str">
            <v>L102o11</v>
          </cell>
          <cell r="F2142" t="str">
            <v>L102o11</v>
          </cell>
          <cell r="G2142">
            <v>7</v>
          </cell>
        </row>
        <row r="2143">
          <cell r="A2143" t="str">
            <v>K|andere Dauerkulturen, Delta</v>
          </cell>
          <cell r="B2143" t="str">
            <v>Q1002z001</v>
          </cell>
          <cell r="C2143" t="str">
            <v>K</v>
          </cell>
          <cell r="D2143" t="str">
            <v>name</v>
          </cell>
          <cell r="E2143" t="str">
            <v>andere Dauerkulturen, Delta</v>
          </cell>
          <cell r="F2143" t="str">
            <v>L102oyy</v>
          </cell>
          <cell r="G2143">
            <v>7</v>
          </cell>
        </row>
        <row r="2144">
          <cell r="A2144" t="str">
            <v>K|Andere Dauerkulturen, andere</v>
          </cell>
          <cell r="B2144" t="str">
            <v>Q1002z001</v>
          </cell>
          <cell r="C2144" t="str">
            <v>K</v>
          </cell>
          <cell r="D2144" t="str">
            <v>D</v>
          </cell>
          <cell r="E2144" t="str">
            <v>Andere Dauerkulturen, andere</v>
          </cell>
          <cell r="F2144" t="str">
            <v>L102ozz</v>
          </cell>
          <cell r="G2144">
            <v>7</v>
          </cell>
        </row>
        <row r="2145">
          <cell r="A2145" t="str">
            <v>K|L102ozz</v>
          </cell>
          <cell r="B2145" t="str">
            <v>Q1002z001</v>
          </cell>
          <cell r="C2145" t="str">
            <v>K</v>
          </cell>
          <cell r="D2145" t="str">
            <v>code</v>
          </cell>
          <cell r="E2145" t="str">
            <v>L102ozz</v>
          </cell>
          <cell r="F2145" t="str">
            <v>L102ozz</v>
          </cell>
          <cell r="G2145">
            <v>7</v>
          </cell>
        </row>
        <row r="2146">
          <cell r="A2146" t="str">
            <v>K|Other other permanent crops</v>
          </cell>
          <cell r="B2146" t="str">
            <v>Q1002z001</v>
          </cell>
          <cell r="C2146" t="str">
            <v>K</v>
          </cell>
          <cell r="D2146" t="str">
            <v>E</v>
          </cell>
          <cell r="E2146" t="str">
            <v>Other other permanent crops</v>
          </cell>
          <cell r="F2146" t="str">
            <v>L102ozz</v>
          </cell>
          <cell r="G2146">
            <v>7</v>
          </cell>
        </row>
        <row r="2147">
          <cell r="A2147" t="str">
            <v>K|Other permanent crops, other</v>
          </cell>
          <cell r="B2147" t="str">
            <v>Q1002z001</v>
          </cell>
          <cell r="C2147" t="str">
            <v>K</v>
          </cell>
          <cell r="D2147" t="str">
            <v>name</v>
          </cell>
          <cell r="E2147" t="str">
            <v>Other permanent crops, other</v>
          </cell>
          <cell r="F2147" t="str">
            <v>L102ozz</v>
          </cell>
          <cell r="G2147">
            <v>7</v>
          </cell>
        </row>
        <row r="2148">
          <cell r="A2148" t="str">
            <v>K|Sonstige andere Dauerkulturen</v>
          </cell>
          <cell r="B2148" t="str">
            <v>Q1002z001</v>
          </cell>
          <cell r="C2148" t="str">
            <v>K</v>
          </cell>
          <cell r="D2148" t="str">
            <v>D</v>
          </cell>
          <cell r="E2148" t="str">
            <v>Sonstige andere Dauerkulturen</v>
          </cell>
          <cell r="F2148" t="str">
            <v>L102ozz</v>
          </cell>
          <cell r="G2148">
            <v>7</v>
          </cell>
        </row>
        <row r="2149">
          <cell r="A2149" t="str">
            <v>K|Dauerkulturen, Delta</v>
          </cell>
          <cell r="B2149" t="str">
            <v>Q1002z001</v>
          </cell>
          <cell r="C2149" t="str">
            <v>K</v>
          </cell>
          <cell r="D2149" t="str">
            <v>name</v>
          </cell>
          <cell r="E2149" t="str">
            <v>Dauerkulturen, Delta</v>
          </cell>
          <cell r="F2149" t="str">
            <v>L102y</v>
          </cell>
          <cell r="G2149">
            <v>5</v>
          </cell>
        </row>
        <row r="2150">
          <cell r="A2150" t="str">
            <v>K|Δ Dauerkulturen</v>
          </cell>
          <cell r="B2150" t="str">
            <v>Q1002z001</v>
          </cell>
          <cell r="C2150" t="str">
            <v>K</v>
          </cell>
          <cell r="D2150" t="str">
            <v>name</v>
          </cell>
          <cell r="E2150" t="str">
            <v>Δ Dauerkulturen</v>
          </cell>
          <cell r="F2150" t="str">
            <v>L102y</v>
          </cell>
          <cell r="G2150">
            <v>5</v>
          </cell>
        </row>
        <row r="2151">
          <cell r="A2151" t="str">
            <v>K|Dauerkulturen, andere</v>
          </cell>
          <cell r="B2151" t="str">
            <v>Q1002z002</v>
          </cell>
          <cell r="C2151" t="str">
            <v>K</v>
          </cell>
          <cell r="D2151" t="str">
            <v>D</v>
          </cell>
          <cell r="E2151" t="str">
            <v>Dauerkulturen, andere</v>
          </cell>
          <cell r="F2151" t="str">
            <v>L102z</v>
          </cell>
          <cell r="G2151">
            <v>5</v>
          </cell>
        </row>
        <row r="2152">
          <cell r="A2152" t="str">
            <v>K|L102z</v>
          </cell>
          <cell r="B2152" t="str">
            <v>Q1002z002</v>
          </cell>
          <cell r="C2152" t="str">
            <v>K</v>
          </cell>
          <cell r="D2152" t="str">
            <v>code</v>
          </cell>
          <cell r="E2152" t="str">
            <v>L102z</v>
          </cell>
          <cell r="F2152" t="str">
            <v>L102z</v>
          </cell>
          <cell r="G2152">
            <v>5</v>
          </cell>
        </row>
        <row r="2153">
          <cell r="A2153" t="str">
            <v>K|Permanent crops, other</v>
          </cell>
          <cell r="B2153" t="str">
            <v>Q1002z002</v>
          </cell>
          <cell r="C2153" t="str">
            <v>K</v>
          </cell>
          <cell r="D2153" t="str">
            <v>name</v>
          </cell>
          <cell r="E2153" t="str">
            <v>Permanent crops, other</v>
          </cell>
          <cell r="F2153" t="str">
            <v>L102z</v>
          </cell>
          <cell r="G2153">
            <v>5</v>
          </cell>
        </row>
        <row r="2154">
          <cell r="A2154" t="str">
            <v>K|Anbauflächen, ohne Details</v>
          </cell>
          <cell r="B2154" t="str">
            <v>Q1003z001</v>
          </cell>
          <cell r="C2154" t="str">
            <v>K</v>
          </cell>
          <cell r="D2154" t="str">
            <v>D</v>
          </cell>
          <cell r="E2154" t="str">
            <v>Anbauflächen, ohne Details</v>
          </cell>
          <cell r="F2154" t="str">
            <v>L103</v>
          </cell>
          <cell r="G2154">
            <v>4</v>
          </cell>
        </row>
        <row r="2155">
          <cell r="A2155" t="str">
            <v>K|Cropland, no details</v>
          </cell>
          <cell r="B2155" t="str">
            <v>Q1003</v>
          </cell>
          <cell r="C2155" t="str">
            <v>K</v>
          </cell>
          <cell r="D2155" t="str">
            <v>name</v>
          </cell>
          <cell r="E2155" t="str">
            <v>Cropland, no details</v>
          </cell>
          <cell r="F2155" t="str">
            <v>L103</v>
          </cell>
          <cell r="G2155">
            <v>4</v>
          </cell>
        </row>
        <row r="2156">
          <cell r="A2156" t="str">
            <v>K|L103</v>
          </cell>
          <cell r="B2156" t="str">
            <v>Q1003z001</v>
          </cell>
          <cell r="C2156" t="str">
            <v>K</v>
          </cell>
          <cell r="D2156" t="str">
            <v>code</v>
          </cell>
          <cell r="E2156" t="str">
            <v>L103</v>
          </cell>
          <cell r="F2156" t="str">
            <v>L103</v>
          </cell>
          <cell r="G2156">
            <v>4</v>
          </cell>
        </row>
        <row r="2157">
          <cell r="A2157" t="str">
            <v>K|Dauergrünland</v>
          </cell>
          <cell r="B2157" t="str">
            <v>Q1002z001</v>
          </cell>
          <cell r="C2157" t="str">
            <v>K</v>
          </cell>
          <cell r="D2157" t="str">
            <v>D</v>
          </cell>
          <cell r="E2157" t="str">
            <v>Dauergrünland</v>
          </cell>
          <cell r="F2157" t="str">
            <v>L104</v>
          </cell>
          <cell r="G2157">
            <v>4</v>
          </cell>
        </row>
        <row r="2158">
          <cell r="A2158" t="str">
            <v>K|Grünland</v>
          </cell>
          <cell r="B2158" t="str">
            <v>Q1002z001</v>
          </cell>
          <cell r="C2158" t="str">
            <v>K</v>
          </cell>
          <cell r="D2158" t="str">
            <v>D</v>
          </cell>
          <cell r="E2158" t="str">
            <v>Grünland</v>
          </cell>
          <cell r="F2158" t="str">
            <v>L104</v>
          </cell>
          <cell r="G2158">
            <v>4</v>
          </cell>
        </row>
        <row r="2159">
          <cell r="A2159" t="str">
            <v>K|L104</v>
          </cell>
          <cell r="B2159" t="str">
            <v>Q1002z001</v>
          </cell>
          <cell r="C2159" t="str">
            <v>K</v>
          </cell>
          <cell r="D2159" t="str">
            <v>code</v>
          </cell>
          <cell r="E2159" t="str">
            <v>L104</v>
          </cell>
          <cell r="F2159" t="str">
            <v>L104</v>
          </cell>
          <cell r="G2159">
            <v>4</v>
          </cell>
        </row>
        <row r="2160">
          <cell r="A2160" t="str">
            <v>K|Permanent grassland</v>
          </cell>
          <cell r="B2160" t="str">
            <v>Q1002z001</v>
          </cell>
          <cell r="C2160" t="str">
            <v>K</v>
          </cell>
          <cell r="D2160" t="str">
            <v>name</v>
          </cell>
          <cell r="E2160" t="str">
            <v>Permanent grassland</v>
          </cell>
          <cell r="F2160" t="str">
            <v>L104</v>
          </cell>
          <cell r="G2160">
            <v>4</v>
          </cell>
        </row>
        <row r="2161">
          <cell r="A2161" t="str">
            <v>K|Dauergrünland, keine Angaben</v>
          </cell>
          <cell r="B2161" t="str">
            <v>Q1003z001</v>
          </cell>
          <cell r="C2161" t="str">
            <v>K</v>
          </cell>
          <cell r="D2161" t="str">
            <v>D</v>
          </cell>
          <cell r="E2161" t="str">
            <v>Dauergrünland, keine Angaben</v>
          </cell>
          <cell r="F2161" t="str">
            <v>L1040</v>
          </cell>
          <cell r="G2161">
            <v>5</v>
          </cell>
        </row>
        <row r="2162">
          <cell r="A2162" t="str">
            <v>K|L1040</v>
          </cell>
          <cell r="B2162" t="str">
            <v>Q1003z001</v>
          </cell>
          <cell r="C2162" t="str">
            <v>K</v>
          </cell>
          <cell r="D2162" t="str">
            <v>code</v>
          </cell>
          <cell r="E2162" t="str">
            <v>L1040</v>
          </cell>
          <cell r="F2162" t="str">
            <v>L1040</v>
          </cell>
          <cell r="G2162">
            <v>5</v>
          </cell>
        </row>
        <row r="2163">
          <cell r="A2163" t="str">
            <v>K|Permanent grassland, no details</v>
          </cell>
          <cell r="B2163" t="str">
            <v>Q1003</v>
          </cell>
          <cell r="C2163" t="str">
            <v>K</v>
          </cell>
          <cell r="D2163" t="str">
            <v>name</v>
          </cell>
          <cell r="E2163" t="str">
            <v>Permanent grassland, no details</v>
          </cell>
          <cell r="F2163" t="str">
            <v>L1040</v>
          </cell>
          <cell r="G2163">
            <v>5</v>
          </cell>
        </row>
        <row r="2164">
          <cell r="A2164" t="str">
            <v>K|L1041</v>
          </cell>
          <cell r="B2164" t="str">
            <v>Q1003z001</v>
          </cell>
          <cell r="C2164" t="str">
            <v>K</v>
          </cell>
          <cell r="D2164" t="str">
            <v>code</v>
          </cell>
          <cell r="E2164" t="str">
            <v>L1041</v>
          </cell>
          <cell r="F2164" t="str">
            <v>L1041</v>
          </cell>
          <cell r="G2164">
            <v>5</v>
          </cell>
        </row>
        <row r="2165">
          <cell r="A2165" t="str">
            <v>K|Pastures and meadows</v>
          </cell>
          <cell r="B2165" t="str">
            <v>Q1003</v>
          </cell>
          <cell r="C2165" t="str">
            <v>K</v>
          </cell>
          <cell r="D2165" t="str">
            <v>name</v>
          </cell>
          <cell r="E2165" t="str">
            <v>Pastures and meadows</v>
          </cell>
          <cell r="F2165" t="str">
            <v>L1041</v>
          </cell>
          <cell r="G2165">
            <v>5</v>
          </cell>
        </row>
        <row r="2166">
          <cell r="A2166" t="str">
            <v>K|Weiden und Wiesen</v>
          </cell>
          <cell r="B2166" t="str">
            <v>Q1003z001</v>
          </cell>
          <cell r="C2166" t="str">
            <v>K</v>
          </cell>
          <cell r="D2166" t="str">
            <v>D</v>
          </cell>
          <cell r="E2166" t="str">
            <v>Weiden und Wiesen</v>
          </cell>
          <cell r="F2166" t="str">
            <v>L1041</v>
          </cell>
          <cell r="G2166">
            <v>5</v>
          </cell>
        </row>
        <row r="2167">
          <cell r="A2167" t="str">
            <v>K|L104100</v>
          </cell>
          <cell r="B2167" t="str">
            <v>Q1003z001</v>
          </cell>
          <cell r="C2167" t="str">
            <v>K</v>
          </cell>
          <cell r="D2167" t="str">
            <v>code</v>
          </cell>
          <cell r="E2167" t="str">
            <v>L104100</v>
          </cell>
          <cell r="F2167" t="str">
            <v>L104100</v>
          </cell>
          <cell r="G2167">
            <v>7</v>
          </cell>
        </row>
        <row r="2168">
          <cell r="A2168" t="str">
            <v>K|Pastures and meadows, no details</v>
          </cell>
          <cell r="B2168" t="str">
            <v>Q1003</v>
          </cell>
          <cell r="C2168" t="str">
            <v>K</v>
          </cell>
          <cell r="D2168" t="str">
            <v>name</v>
          </cell>
          <cell r="E2168" t="str">
            <v>Pastures and meadows, no details</v>
          </cell>
          <cell r="F2168" t="str">
            <v>L104100</v>
          </cell>
          <cell r="G2168">
            <v>7</v>
          </cell>
        </row>
        <row r="2169">
          <cell r="A2169" t="str">
            <v>K|Weiden und Wiesen, ohne Details</v>
          </cell>
          <cell r="B2169" t="str">
            <v>Q1003z001</v>
          </cell>
          <cell r="C2169" t="str">
            <v>K</v>
          </cell>
          <cell r="D2169" t="str">
            <v>D</v>
          </cell>
          <cell r="E2169" t="str">
            <v>Weiden und Wiesen, ohne Details</v>
          </cell>
          <cell r="F2169" t="str">
            <v>L104100</v>
          </cell>
          <cell r="G2169">
            <v>7</v>
          </cell>
        </row>
        <row r="2170">
          <cell r="A2170" t="str">
            <v>K|L104101</v>
          </cell>
          <cell r="B2170" t="str">
            <v>Q1003z001</v>
          </cell>
          <cell r="C2170" t="str">
            <v>K</v>
          </cell>
          <cell r="D2170" t="str">
            <v>code</v>
          </cell>
          <cell r="E2170" t="str">
            <v>L104101</v>
          </cell>
          <cell r="F2170" t="str">
            <v>L104101</v>
          </cell>
          <cell r="G2170">
            <v>7</v>
          </cell>
        </row>
        <row r="2171">
          <cell r="A2171" t="str">
            <v>K|Pastures</v>
          </cell>
          <cell r="B2171" t="str">
            <v>Q1003</v>
          </cell>
          <cell r="C2171" t="str">
            <v>K</v>
          </cell>
          <cell r="D2171" t="str">
            <v>name</v>
          </cell>
          <cell r="E2171" t="str">
            <v>Pastures</v>
          </cell>
          <cell r="F2171" t="str">
            <v>L104101</v>
          </cell>
          <cell r="G2171">
            <v>7</v>
          </cell>
        </row>
        <row r="2172">
          <cell r="A2172" t="str">
            <v>K|Weiden</v>
          </cell>
          <cell r="B2172" t="str">
            <v>Q1003z001</v>
          </cell>
          <cell r="C2172" t="str">
            <v>K</v>
          </cell>
          <cell r="D2172" t="str">
            <v>D</v>
          </cell>
          <cell r="E2172" t="str">
            <v>Weiden</v>
          </cell>
          <cell r="F2172" t="str">
            <v>L104101</v>
          </cell>
          <cell r="G2172">
            <v>7</v>
          </cell>
        </row>
        <row r="2173">
          <cell r="A2173" t="str">
            <v>K|Dauerwiesen und -weiden, intensiv</v>
          </cell>
          <cell r="B2173" t="str">
            <v>Q1002z001</v>
          </cell>
          <cell r="C2173" t="str">
            <v>K</v>
          </cell>
          <cell r="D2173" t="str">
            <v>D</v>
          </cell>
          <cell r="E2173" t="str">
            <v>Dauerwiesen und -weiden, intensiv</v>
          </cell>
          <cell r="F2173" t="str">
            <v>L104102</v>
          </cell>
          <cell r="G2173">
            <v>7</v>
          </cell>
        </row>
        <row r="2174">
          <cell r="A2174" t="str">
            <v>K|L104102</v>
          </cell>
          <cell r="B2174" t="str">
            <v>Q1002z001</v>
          </cell>
          <cell r="C2174" t="str">
            <v>K</v>
          </cell>
          <cell r="D2174" t="str">
            <v>code</v>
          </cell>
          <cell r="E2174" t="str">
            <v>L104102</v>
          </cell>
          <cell r="F2174" t="str">
            <v>L104102</v>
          </cell>
          <cell r="G2174">
            <v>7</v>
          </cell>
        </row>
        <row r="2175">
          <cell r="A2175" t="str">
            <v>K|Meadows</v>
          </cell>
          <cell r="B2175" t="str">
            <v>Q1002z001</v>
          </cell>
          <cell r="C2175" t="str">
            <v>K</v>
          </cell>
          <cell r="D2175" t="str">
            <v>name</v>
          </cell>
          <cell r="E2175" t="str">
            <v>Meadows</v>
          </cell>
          <cell r="F2175" t="str">
            <v>L104102</v>
          </cell>
          <cell r="G2175">
            <v>7</v>
          </cell>
        </row>
        <row r="2176">
          <cell r="A2176" t="str">
            <v xml:space="preserve">K|Andere </v>
          </cell>
          <cell r="B2176" t="str">
            <v>Q1002z002</v>
          </cell>
          <cell r="C2176" t="str">
            <v>K</v>
          </cell>
          <cell r="D2176" t="str">
            <v>D</v>
          </cell>
          <cell r="E2176" t="str">
            <v xml:space="preserve">Andere </v>
          </cell>
          <cell r="F2176" t="str">
            <v>L1041zz</v>
          </cell>
          <cell r="G2176">
            <v>7</v>
          </cell>
        </row>
        <row r="2177">
          <cell r="A2177" t="str">
            <v>K|L1041zz</v>
          </cell>
          <cell r="B2177" t="str">
            <v>Q1002z002</v>
          </cell>
          <cell r="C2177" t="str">
            <v>K</v>
          </cell>
          <cell r="D2177" t="str">
            <v>code</v>
          </cell>
          <cell r="E2177" t="str">
            <v>L1041zz</v>
          </cell>
          <cell r="F2177" t="str">
            <v>L1041zz</v>
          </cell>
          <cell r="G2177">
            <v>7</v>
          </cell>
        </row>
        <row r="2178">
          <cell r="A2178" t="str">
            <v>K|Other Pastures and meadows</v>
          </cell>
          <cell r="B2178" t="str">
            <v>Q1002z002</v>
          </cell>
          <cell r="C2178" t="str">
            <v>K</v>
          </cell>
          <cell r="D2178" t="str">
            <v>E</v>
          </cell>
          <cell r="E2178" t="str">
            <v>Other Pastures and meadows</v>
          </cell>
          <cell r="F2178" t="str">
            <v>L1041zz</v>
          </cell>
          <cell r="G2178">
            <v>7</v>
          </cell>
        </row>
        <row r="2179">
          <cell r="A2179" t="str">
            <v>K|Pastures and meadows, other</v>
          </cell>
          <cell r="B2179" t="str">
            <v>Q1002z002</v>
          </cell>
          <cell r="C2179" t="str">
            <v>K</v>
          </cell>
          <cell r="D2179" t="str">
            <v>name</v>
          </cell>
          <cell r="E2179" t="str">
            <v>Pastures and meadows, other</v>
          </cell>
          <cell r="F2179" t="str">
            <v>L1041zz</v>
          </cell>
          <cell r="G2179">
            <v>7</v>
          </cell>
        </row>
        <row r="2180">
          <cell r="A2180" t="str">
            <v>K|Weiden und Wiesen, andere</v>
          </cell>
          <cell r="B2180" t="str">
            <v>Q1002z002</v>
          </cell>
          <cell r="C2180" t="str">
            <v>K</v>
          </cell>
          <cell r="D2180" t="str">
            <v>D</v>
          </cell>
          <cell r="E2180" t="str">
            <v>Weiden und Wiesen, andere</v>
          </cell>
          <cell r="F2180" t="str">
            <v>L1041zz</v>
          </cell>
          <cell r="G2180">
            <v>7</v>
          </cell>
        </row>
        <row r="2181">
          <cell r="A2181" t="str">
            <v>K|Ertragsarme Weiden</v>
          </cell>
          <cell r="B2181" t="str">
            <v>Q1002z001</v>
          </cell>
          <cell r="C2181" t="str">
            <v>K</v>
          </cell>
          <cell r="D2181" t="str">
            <v>D</v>
          </cell>
          <cell r="E2181" t="str">
            <v>Ertragsarme Weiden</v>
          </cell>
          <cell r="F2181" t="str">
            <v>L1042</v>
          </cell>
          <cell r="G2181">
            <v>5</v>
          </cell>
        </row>
        <row r="2182">
          <cell r="A2182" t="str">
            <v>K|L1042</v>
          </cell>
          <cell r="B2182" t="str">
            <v>Q1002z001</v>
          </cell>
          <cell r="C2182" t="str">
            <v>K</v>
          </cell>
          <cell r="D2182" t="str">
            <v>code</v>
          </cell>
          <cell r="E2182" t="str">
            <v>L1042</v>
          </cell>
          <cell r="F2182" t="str">
            <v>L1042</v>
          </cell>
          <cell r="G2182">
            <v>5</v>
          </cell>
        </row>
        <row r="2183">
          <cell r="A2183" t="str">
            <v>K|Rough Grazing</v>
          </cell>
          <cell r="B2183" t="str">
            <v>Q1002z001</v>
          </cell>
          <cell r="C2183" t="str">
            <v>K</v>
          </cell>
          <cell r="D2183" t="str">
            <v>name</v>
          </cell>
          <cell r="E2183" t="str">
            <v>Rough Grazing</v>
          </cell>
          <cell r="F2183" t="str">
            <v>L1042</v>
          </cell>
          <cell r="G2183">
            <v>5</v>
          </cell>
        </row>
        <row r="2184">
          <cell r="A2184" t="str">
            <v>K|Grassland with extensive fruit production</v>
          </cell>
          <cell r="B2184" t="str">
            <v>Q1002z001</v>
          </cell>
          <cell r="C2184" t="str">
            <v>K</v>
          </cell>
          <cell r="D2184" t="str">
            <v>name</v>
          </cell>
          <cell r="E2184" t="str">
            <v>Grassland with extensive fruit production</v>
          </cell>
          <cell r="F2184" t="str">
            <v>L1043</v>
          </cell>
          <cell r="G2184">
            <v>5</v>
          </cell>
        </row>
        <row r="2185">
          <cell r="A2185" t="str">
            <v>K|L1043</v>
          </cell>
          <cell r="B2185" t="str">
            <v>Q1003z001</v>
          </cell>
          <cell r="C2185" t="str">
            <v>K</v>
          </cell>
          <cell r="D2185" t="str">
            <v>code</v>
          </cell>
          <cell r="E2185" t="str">
            <v>L1043</v>
          </cell>
          <cell r="F2185" t="str">
            <v>L1043</v>
          </cell>
          <cell r="G2185">
            <v>5</v>
          </cell>
        </row>
        <row r="2186">
          <cell r="A2186" t="str">
            <v>K|Permanent grassland, extensive fruit</v>
          </cell>
          <cell r="B2186" t="str">
            <v>Q1003</v>
          </cell>
          <cell r="C2186" t="str">
            <v>K</v>
          </cell>
          <cell r="D2186" t="str">
            <v>name</v>
          </cell>
          <cell r="E2186" t="str">
            <v>Permanent grassland, extensive fruit</v>
          </cell>
          <cell r="F2186" t="str">
            <v>L1043</v>
          </cell>
          <cell r="G2186">
            <v>5</v>
          </cell>
        </row>
        <row r="2187">
          <cell r="A2187" t="str">
            <v>K|Streuobstwiesen</v>
          </cell>
          <cell r="B2187" t="str">
            <v>Q1003z001</v>
          </cell>
          <cell r="C2187" t="str">
            <v>K</v>
          </cell>
          <cell r="D2187" t="str">
            <v>D</v>
          </cell>
          <cell r="E2187" t="str">
            <v>Streuobstwiesen</v>
          </cell>
          <cell r="F2187" t="str">
            <v>L1043</v>
          </cell>
          <cell r="G2187">
            <v>5</v>
          </cell>
        </row>
        <row r="2188">
          <cell r="A2188" t="str">
            <v>K|Grünland, Delta</v>
          </cell>
          <cell r="B2188" t="str">
            <v>Q1002z001</v>
          </cell>
          <cell r="C2188" t="str">
            <v>K</v>
          </cell>
          <cell r="D2188" t="str">
            <v>name</v>
          </cell>
          <cell r="E2188" t="str">
            <v>Grünland, Delta</v>
          </cell>
          <cell r="F2188" t="str">
            <v>L104y</v>
          </cell>
          <cell r="G2188">
            <v>5</v>
          </cell>
        </row>
        <row r="2189">
          <cell r="A2189" t="str">
            <v>K|Grünland, anderes</v>
          </cell>
          <cell r="B2189" t="str">
            <v>Q1002z001</v>
          </cell>
          <cell r="C2189" t="str">
            <v>K</v>
          </cell>
          <cell r="D2189" t="str">
            <v>D</v>
          </cell>
          <cell r="E2189" t="str">
            <v>Grünland, anderes</v>
          </cell>
          <cell r="F2189" t="str">
            <v>L104z</v>
          </cell>
          <cell r="G2189">
            <v>5</v>
          </cell>
        </row>
        <row r="2190">
          <cell r="A2190" t="str">
            <v>K|L104z</v>
          </cell>
          <cell r="B2190" t="str">
            <v>Q1002z001</v>
          </cell>
          <cell r="C2190" t="str">
            <v>K</v>
          </cell>
          <cell r="D2190" t="str">
            <v>code</v>
          </cell>
          <cell r="E2190" t="str">
            <v>L104z</v>
          </cell>
          <cell r="F2190" t="str">
            <v>L104z</v>
          </cell>
          <cell r="G2190">
            <v>5</v>
          </cell>
        </row>
        <row r="2191">
          <cell r="A2191" t="str">
            <v>K|Other permanent grassland</v>
          </cell>
          <cell r="B2191" t="str">
            <v>Q1002z001</v>
          </cell>
          <cell r="C2191" t="str">
            <v>K</v>
          </cell>
          <cell r="D2191" t="str">
            <v>E</v>
          </cell>
          <cell r="E2191" t="str">
            <v>Other permanent grassland</v>
          </cell>
          <cell r="F2191" t="str">
            <v>L104z</v>
          </cell>
          <cell r="G2191">
            <v>5</v>
          </cell>
        </row>
        <row r="2192">
          <cell r="A2192" t="str">
            <v>K|Permanent grassland, other</v>
          </cell>
          <cell r="B2192" t="str">
            <v>Q1002z001</v>
          </cell>
          <cell r="C2192" t="str">
            <v>K</v>
          </cell>
          <cell r="D2192" t="str">
            <v>name</v>
          </cell>
          <cell r="E2192" t="str">
            <v>Permanent grassland, other</v>
          </cell>
          <cell r="F2192" t="str">
            <v>L104z</v>
          </cell>
          <cell r="G2192">
            <v>5</v>
          </cell>
        </row>
        <row r="2193">
          <cell r="A2193" t="str">
            <v>K|sonstiges Grünland</v>
          </cell>
          <cell r="B2193" t="str">
            <v>Q1002z001</v>
          </cell>
          <cell r="C2193" t="str">
            <v>K</v>
          </cell>
          <cell r="D2193" t="str">
            <v>D</v>
          </cell>
          <cell r="E2193" t="str">
            <v>sonstiges Grünland</v>
          </cell>
          <cell r="F2193" t="str">
            <v>L104z</v>
          </cell>
          <cell r="G2193">
            <v>5</v>
          </cell>
        </row>
        <row r="2194">
          <cell r="A2194" t="str">
            <v>K|Anderer Pflanzenbau</v>
          </cell>
          <cell r="B2194" t="str">
            <v>Q1002z001</v>
          </cell>
          <cell r="C2194" t="str">
            <v>K</v>
          </cell>
          <cell r="D2194" t="str">
            <v>D</v>
          </cell>
          <cell r="E2194" t="str">
            <v>Anderer Pflanzenbau</v>
          </cell>
          <cell r="F2194" t="str">
            <v>L1oo</v>
          </cell>
          <cell r="G2194">
            <v>4</v>
          </cell>
        </row>
        <row r="2195">
          <cell r="A2195" t="str">
            <v>K|L1oo</v>
          </cell>
          <cell r="B2195" t="str">
            <v>Q1002z001</v>
          </cell>
          <cell r="C2195" t="str">
            <v>K</v>
          </cell>
          <cell r="D2195" t="str">
            <v>code</v>
          </cell>
          <cell r="E2195" t="str">
            <v>L1oo</v>
          </cell>
          <cell r="F2195" t="str">
            <v>L1oo</v>
          </cell>
          <cell r="G2195">
            <v>4</v>
          </cell>
        </row>
        <row r="2196">
          <cell r="A2196" t="str">
            <v>K|Other agricultural land</v>
          </cell>
          <cell r="B2196" t="str">
            <v>Q1002z001</v>
          </cell>
          <cell r="C2196" t="str">
            <v>K</v>
          </cell>
          <cell r="D2196" t="str">
            <v>name</v>
          </cell>
          <cell r="E2196" t="str">
            <v>Other agricultural land</v>
          </cell>
          <cell r="F2196" t="str">
            <v>L1oo</v>
          </cell>
          <cell r="G2196">
            <v>4</v>
          </cell>
        </row>
        <row r="2197">
          <cell r="A2197" t="str">
            <v>K|sonstige Fläche</v>
          </cell>
          <cell r="B2197" t="str">
            <v>Q1002z001</v>
          </cell>
          <cell r="C2197" t="str">
            <v>K</v>
          </cell>
          <cell r="D2197" t="str">
            <v>D</v>
          </cell>
          <cell r="E2197" t="str">
            <v>sonstige Fläche</v>
          </cell>
          <cell r="F2197" t="str">
            <v>L1oo</v>
          </cell>
          <cell r="G2197">
            <v>4</v>
          </cell>
        </row>
        <row r="2198">
          <cell r="A2198" t="str">
            <v>K|Anderer Pflanzenbau, ohne Details</v>
          </cell>
          <cell r="B2198" t="str">
            <v>Q1002z001</v>
          </cell>
          <cell r="C2198" t="str">
            <v>K</v>
          </cell>
          <cell r="D2198" t="str">
            <v>D</v>
          </cell>
          <cell r="E2198" t="str">
            <v>Anderer Pflanzenbau, ohne Details</v>
          </cell>
          <cell r="F2198" t="str">
            <v>L1oo0</v>
          </cell>
          <cell r="G2198">
            <v>5</v>
          </cell>
        </row>
        <row r="2199">
          <cell r="A2199" t="str">
            <v>K|L1oo0</v>
          </cell>
          <cell r="B2199" t="str">
            <v>Q1002z001</v>
          </cell>
          <cell r="C2199" t="str">
            <v>K</v>
          </cell>
          <cell r="D2199" t="str">
            <v>code</v>
          </cell>
          <cell r="E2199" t="str">
            <v>L1oo0</v>
          </cell>
          <cell r="F2199" t="str">
            <v>L1oo0</v>
          </cell>
          <cell r="G2199">
            <v>5</v>
          </cell>
        </row>
        <row r="2200">
          <cell r="A2200" t="str">
            <v>K|Other agricultural land, no details</v>
          </cell>
          <cell r="B2200" t="str">
            <v>Q1002z001</v>
          </cell>
          <cell r="C2200" t="str">
            <v>K</v>
          </cell>
          <cell r="D2200" t="str">
            <v>name</v>
          </cell>
          <cell r="E2200" t="str">
            <v>Other agricultural land, no details</v>
          </cell>
          <cell r="F2200" t="str">
            <v>L1oo0</v>
          </cell>
          <cell r="G2200">
            <v>5</v>
          </cell>
        </row>
        <row r="2201">
          <cell r="A2201" t="str">
            <v>K|Other, no details</v>
          </cell>
          <cell r="B2201" t="str">
            <v>Q1002z001</v>
          </cell>
          <cell r="C2201" t="str">
            <v>K</v>
          </cell>
          <cell r="D2201" t="str">
            <v>E</v>
          </cell>
          <cell r="E2201" t="str">
            <v>Other, no details</v>
          </cell>
          <cell r="F2201" t="str">
            <v>L1oo0</v>
          </cell>
          <cell r="G2201">
            <v>5</v>
          </cell>
        </row>
        <row r="2202">
          <cell r="A2202" t="str">
            <v>K|sonstiger Pflanzenbau</v>
          </cell>
          <cell r="B2202" t="str">
            <v>Q1002z001</v>
          </cell>
          <cell r="C2202" t="str">
            <v>K</v>
          </cell>
          <cell r="D2202" t="str">
            <v>D</v>
          </cell>
          <cell r="E2202" t="str">
            <v>sonstiger Pflanzenbau</v>
          </cell>
          <cell r="F2202" t="str">
            <v>L1oo0</v>
          </cell>
          <cell r="G2202">
            <v>5</v>
          </cell>
        </row>
        <row r="2203">
          <cell r="A2203" t="str">
            <v>K|Haus- und Nutzgärten</v>
          </cell>
          <cell r="B2203" t="str">
            <v>Q1002z001</v>
          </cell>
          <cell r="C2203" t="str">
            <v>K</v>
          </cell>
          <cell r="D2203" t="str">
            <v>D</v>
          </cell>
          <cell r="E2203" t="str">
            <v>Haus- und Nutzgärten</v>
          </cell>
          <cell r="F2203" t="str">
            <v>L1oo1</v>
          </cell>
          <cell r="G2203">
            <v>5</v>
          </cell>
        </row>
        <row r="2204">
          <cell r="A2204" t="str">
            <v>K|Home gardens</v>
          </cell>
          <cell r="B2204" t="str">
            <v>Q1002z001</v>
          </cell>
          <cell r="C2204" t="str">
            <v>K</v>
          </cell>
          <cell r="D2204" t="str">
            <v>name</v>
          </cell>
          <cell r="E2204" t="str">
            <v>Home gardens</v>
          </cell>
          <cell r="F2204" t="str">
            <v>L1oo1</v>
          </cell>
          <cell r="G2204">
            <v>5</v>
          </cell>
        </row>
        <row r="2205">
          <cell r="A2205" t="str">
            <v>K|L1oo1</v>
          </cell>
          <cell r="B2205" t="str">
            <v>Q1002z001</v>
          </cell>
          <cell r="C2205" t="str">
            <v>K</v>
          </cell>
          <cell r="D2205" t="str">
            <v>code</v>
          </cell>
          <cell r="E2205" t="str">
            <v>L1oo1</v>
          </cell>
          <cell r="F2205" t="str">
            <v>L1oo1</v>
          </cell>
          <cell r="G2205">
            <v>5</v>
          </cell>
        </row>
        <row r="2206">
          <cell r="A2206" t="str">
            <v>K|L1oo2</v>
          </cell>
          <cell r="B2206" t="str">
            <v>Q1002z001</v>
          </cell>
          <cell r="C2206" t="str">
            <v>K</v>
          </cell>
          <cell r="D2206" t="str">
            <v>code</v>
          </cell>
          <cell r="E2206" t="str">
            <v>L1oo2</v>
          </cell>
          <cell r="F2206" t="str">
            <v>L1oo2</v>
          </cell>
          <cell r="G2206">
            <v>5</v>
          </cell>
        </row>
        <row r="2207">
          <cell r="A2207" t="str">
            <v>K|Pathways</v>
          </cell>
          <cell r="B2207" t="str">
            <v>Q1002z001</v>
          </cell>
          <cell r="C2207" t="str">
            <v>K</v>
          </cell>
          <cell r="D2207" t="str">
            <v>name</v>
          </cell>
          <cell r="E2207" t="str">
            <v>Pathways</v>
          </cell>
          <cell r="F2207" t="str">
            <v>L1oo2</v>
          </cell>
          <cell r="G2207">
            <v>5</v>
          </cell>
        </row>
        <row r="2208">
          <cell r="A2208" t="str">
            <v>K|Wege</v>
          </cell>
          <cell r="B2208" t="str">
            <v>Q1002z001</v>
          </cell>
          <cell r="C2208" t="str">
            <v>K</v>
          </cell>
          <cell r="D2208" t="str">
            <v>D</v>
          </cell>
          <cell r="E2208" t="str">
            <v>Wege</v>
          </cell>
          <cell r="F2208" t="str">
            <v>L1oo2</v>
          </cell>
          <cell r="G2208">
            <v>5</v>
          </cell>
        </row>
        <row r="2209">
          <cell r="A2209" t="str">
            <v>K|Hecken</v>
          </cell>
          <cell r="B2209" t="str">
            <v>Q1002z001</v>
          </cell>
          <cell r="C2209" t="str">
            <v>K</v>
          </cell>
          <cell r="D2209" t="str">
            <v>D</v>
          </cell>
          <cell r="E2209" t="str">
            <v>Hecken</v>
          </cell>
          <cell r="F2209" t="str">
            <v>L1oo3</v>
          </cell>
          <cell r="G2209">
            <v>5</v>
          </cell>
        </row>
        <row r="2210">
          <cell r="A2210" t="str">
            <v>K|Hedges</v>
          </cell>
          <cell r="B2210" t="str">
            <v>Q1002z001</v>
          </cell>
          <cell r="C2210" t="str">
            <v>K</v>
          </cell>
          <cell r="D2210" t="str">
            <v>name</v>
          </cell>
          <cell r="E2210" t="str">
            <v>Hedges</v>
          </cell>
          <cell r="F2210" t="str">
            <v>L1oo3</v>
          </cell>
          <cell r="G2210">
            <v>5</v>
          </cell>
        </row>
        <row r="2211">
          <cell r="A2211" t="str">
            <v>K|L1oo3</v>
          </cell>
          <cell r="B2211" t="str">
            <v>Q1002z001</v>
          </cell>
          <cell r="C2211" t="str">
            <v>K</v>
          </cell>
          <cell r="D2211" t="str">
            <v>code</v>
          </cell>
          <cell r="E2211" t="str">
            <v>L1oo3</v>
          </cell>
          <cell r="F2211" t="str">
            <v>L1oo3</v>
          </cell>
          <cell r="G2211">
            <v>5</v>
          </cell>
        </row>
        <row r="2212">
          <cell r="A2212" t="str">
            <v>K|L1oo4</v>
          </cell>
          <cell r="B2212" t="str">
            <v>Q1002z001</v>
          </cell>
          <cell r="C2212" t="str">
            <v>K</v>
          </cell>
          <cell r="D2212" t="str">
            <v>code</v>
          </cell>
          <cell r="E2212" t="str">
            <v>L1oo4</v>
          </cell>
          <cell r="F2212" t="str">
            <v>L1oo4</v>
          </cell>
          <cell r="G2212">
            <v>5</v>
          </cell>
        </row>
        <row r="2213">
          <cell r="A2213" t="str">
            <v>K|Ponds, water</v>
          </cell>
          <cell r="B2213" t="str">
            <v>Q1002z001</v>
          </cell>
          <cell r="C2213" t="str">
            <v>K</v>
          </cell>
          <cell r="D2213" t="str">
            <v>name</v>
          </cell>
          <cell r="E2213" t="str">
            <v>Ponds, water</v>
          </cell>
          <cell r="F2213" t="str">
            <v>L1oo4</v>
          </cell>
          <cell r="G2213">
            <v>5</v>
          </cell>
        </row>
        <row r="2214">
          <cell r="A2214" t="str">
            <v>K|Teiche, Gewässer</v>
          </cell>
          <cell r="B2214" t="str">
            <v>Q1002z001</v>
          </cell>
          <cell r="C2214" t="str">
            <v>K</v>
          </cell>
          <cell r="D2214" t="str">
            <v>D</v>
          </cell>
          <cell r="E2214" t="str">
            <v>Teiche, Gewässer</v>
          </cell>
          <cell r="F2214" t="str">
            <v>L1oo4</v>
          </cell>
          <cell r="G2214">
            <v>5</v>
          </cell>
        </row>
        <row r="2215">
          <cell r="A2215" t="str">
            <v>K|L1ooa</v>
          </cell>
          <cell r="B2215" t="str">
            <v>Q1002z001</v>
          </cell>
          <cell r="C2215" t="str">
            <v>K</v>
          </cell>
          <cell r="D2215" t="str">
            <v>code</v>
          </cell>
          <cell r="E2215" t="str">
            <v>L1ooa</v>
          </cell>
          <cell r="F2215" t="str">
            <v>L1ooa</v>
          </cell>
          <cell r="G2215">
            <v>5</v>
          </cell>
        </row>
        <row r="2216">
          <cell r="A2216" t="str">
            <v>K|nicht genutzte LF</v>
          </cell>
          <cell r="B2216" t="str">
            <v>Q1002z001</v>
          </cell>
          <cell r="C2216" t="str">
            <v>K</v>
          </cell>
          <cell r="D2216" t="str">
            <v>D</v>
          </cell>
          <cell r="E2216" t="str">
            <v>nicht genutzte LF</v>
          </cell>
          <cell r="F2216" t="str">
            <v>L1ooa</v>
          </cell>
          <cell r="G2216">
            <v>5</v>
          </cell>
        </row>
        <row r="2217">
          <cell r="A2217" t="str">
            <v>K|Unutilised land</v>
          </cell>
          <cell r="B2217" t="str">
            <v>Q1002z001</v>
          </cell>
          <cell r="C2217" t="str">
            <v>K</v>
          </cell>
          <cell r="D2217" t="str">
            <v>name</v>
          </cell>
          <cell r="E2217" t="str">
            <v>Unutilised land</v>
          </cell>
          <cell r="F2217" t="str">
            <v>L1ooa</v>
          </cell>
          <cell r="G2217">
            <v>5</v>
          </cell>
        </row>
        <row r="2218">
          <cell r="A2218" t="str">
            <v>K|Fallow land as part of crop rotation</v>
          </cell>
          <cell r="B2218" t="str">
            <v>Q1003z001</v>
          </cell>
          <cell r="C2218" t="str">
            <v>K</v>
          </cell>
          <cell r="D2218" t="str">
            <v>name</v>
          </cell>
          <cell r="E2218" t="str">
            <v>Fallow land as part of crop rotation</v>
          </cell>
          <cell r="F2218" t="str">
            <v>L1oob</v>
          </cell>
          <cell r="G2218">
            <v>5</v>
          </cell>
        </row>
        <row r="2219">
          <cell r="A2219" t="str">
            <v>K|Fallow land in crop rotation</v>
          </cell>
          <cell r="B2219" t="str">
            <v>Q1002z001</v>
          </cell>
          <cell r="C2219" t="str">
            <v>K</v>
          </cell>
          <cell r="D2219" t="str">
            <v>E</v>
          </cell>
          <cell r="E2219" t="str">
            <v>Fallow land in crop rotation</v>
          </cell>
          <cell r="F2219" t="str">
            <v>L1oob</v>
          </cell>
          <cell r="G2219">
            <v>5</v>
          </cell>
        </row>
        <row r="2220">
          <cell r="A2220" t="str">
            <v>K|Fallow land, crop rotation</v>
          </cell>
          <cell r="B2220" t="str">
            <v>Q1002z001</v>
          </cell>
          <cell r="C2220" t="str">
            <v>K</v>
          </cell>
          <cell r="D2220" t="str">
            <v>name</v>
          </cell>
          <cell r="E2220" t="str">
            <v>Fallow land, crop rotation</v>
          </cell>
          <cell r="F2220" t="str">
            <v>L1oob</v>
          </cell>
          <cell r="G2220">
            <v>5</v>
          </cell>
        </row>
        <row r="2221">
          <cell r="A2221" t="str">
            <v>K|Flächenstillegung/Gründüngung</v>
          </cell>
          <cell r="B2221" t="str">
            <v>Q1002z001</v>
          </cell>
          <cell r="C2221" t="str">
            <v>K</v>
          </cell>
          <cell r="D2221" t="str">
            <v>D</v>
          </cell>
          <cell r="E2221" t="str">
            <v>Flächenstillegung/Gründüngung</v>
          </cell>
          <cell r="F2221" t="str">
            <v>L1oob</v>
          </cell>
          <cell r="G2221">
            <v>5</v>
          </cell>
        </row>
        <row r="2222">
          <cell r="A2222" t="str">
            <v>K|L1oob</v>
          </cell>
          <cell r="B2222" t="str">
            <v>Q1002z001</v>
          </cell>
          <cell r="C2222" t="str">
            <v>K</v>
          </cell>
          <cell r="D2222" t="str">
            <v>code</v>
          </cell>
          <cell r="E2222" t="str">
            <v>L1oob</v>
          </cell>
          <cell r="F2222" t="str">
            <v>L1oob</v>
          </cell>
          <cell r="G2222">
            <v>5</v>
          </cell>
        </row>
        <row r="2223">
          <cell r="A2223" t="str">
            <v>K|Fallow land, crop rotation, no details</v>
          </cell>
          <cell r="B2223" t="str">
            <v>Q1002z002</v>
          </cell>
          <cell r="C2223" t="str">
            <v>K</v>
          </cell>
          <cell r="D2223" t="str">
            <v>name</v>
          </cell>
          <cell r="E2223" t="str">
            <v>Fallow land, crop rotation, no details</v>
          </cell>
          <cell r="F2223" t="str">
            <v>L1oob00</v>
          </cell>
          <cell r="G2223">
            <v>7</v>
          </cell>
        </row>
        <row r="2224">
          <cell r="A2224" t="str">
            <v>K|Flächenstillegung/Gründüngung, ohne Details</v>
          </cell>
          <cell r="B2224" t="str">
            <v>Q1002z002</v>
          </cell>
          <cell r="C2224" t="str">
            <v>K</v>
          </cell>
          <cell r="D2224" t="str">
            <v>D</v>
          </cell>
          <cell r="E2224" t="str">
            <v>Flächenstillegung/Gründüngung, ohne Details</v>
          </cell>
          <cell r="F2224" t="str">
            <v>L1oob00</v>
          </cell>
          <cell r="G2224">
            <v>7</v>
          </cell>
        </row>
        <row r="2225">
          <cell r="A2225" t="str">
            <v>K|L1oob00</v>
          </cell>
          <cell r="B2225" t="str">
            <v>Q1002z002</v>
          </cell>
          <cell r="C2225" t="str">
            <v>K</v>
          </cell>
          <cell r="D2225" t="str">
            <v>code</v>
          </cell>
          <cell r="E2225" t="str">
            <v>L1oob00</v>
          </cell>
          <cell r="F2225" t="str">
            <v>L1oob00</v>
          </cell>
          <cell r="G2225">
            <v>7</v>
          </cell>
        </row>
        <row r="2226">
          <cell r="A2226" t="str">
            <v>K|Green manure</v>
          </cell>
          <cell r="B2226" t="str">
            <v>Q1003</v>
          </cell>
          <cell r="C2226" t="str">
            <v>K</v>
          </cell>
          <cell r="D2226" t="str">
            <v>name</v>
          </cell>
          <cell r="E2226" t="str">
            <v>Green manure</v>
          </cell>
          <cell r="F2226" t="str">
            <v>L1oob01</v>
          </cell>
          <cell r="G2226">
            <v>7</v>
          </cell>
        </row>
        <row r="2227">
          <cell r="A2227" t="str">
            <v>K|L1oob01</v>
          </cell>
          <cell r="B2227" t="str">
            <v>Q1003</v>
          </cell>
          <cell r="C2227" t="str">
            <v>K</v>
          </cell>
          <cell r="D2227" t="str">
            <v>code</v>
          </cell>
          <cell r="E2227" t="str">
            <v>L1oob01</v>
          </cell>
          <cell r="F2227" t="str">
            <v>L1oob01</v>
          </cell>
          <cell r="G2227">
            <v>7</v>
          </cell>
        </row>
        <row r="2228">
          <cell r="A2228" t="str">
            <v>K|K101901</v>
          </cell>
          <cell r="B2228" t="str">
            <v>Q1002z001</v>
          </cell>
          <cell r="C2228" t="str">
            <v>K</v>
          </cell>
          <cell r="D2228" t="str">
            <v>code</v>
          </cell>
          <cell r="E2228" t="str">
            <v>K101901</v>
          </cell>
          <cell r="F2228" t="str">
            <v>L1oob02</v>
          </cell>
          <cell r="G2228">
            <v>7</v>
          </cell>
        </row>
        <row r="2229">
          <cell r="A2229" t="str">
            <v>K|L1oob02</v>
          </cell>
          <cell r="B2229" t="str">
            <v>Q1002z001</v>
          </cell>
          <cell r="C2229" t="str">
            <v>K</v>
          </cell>
          <cell r="D2229" t="str">
            <v>code</v>
          </cell>
          <cell r="E2229" t="str">
            <v>L1oob02</v>
          </cell>
          <cell r="F2229" t="str">
            <v>L1oob02</v>
          </cell>
          <cell r="G2229">
            <v>7</v>
          </cell>
        </row>
        <row r="2230">
          <cell r="A2230" t="str">
            <v>K|set aside with subsidies</v>
          </cell>
          <cell r="B2230" t="str">
            <v>Q1002z001</v>
          </cell>
          <cell r="C2230" t="str">
            <v>K</v>
          </cell>
          <cell r="D2230" t="str">
            <v>E</v>
          </cell>
          <cell r="E2230" t="str">
            <v>set aside with subsidies</v>
          </cell>
          <cell r="F2230" t="str">
            <v>L1oob02</v>
          </cell>
          <cell r="G2230">
            <v>7</v>
          </cell>
        </row>
        <row r="2231">
          <cell r="A2231" t="str">
            <v>K|Stilllegung mit Beihilfe</v>
          </cell>
          <cell r="B2231" t="str">
            <v>Q1002z001</v>
          </cell>
          <cell r="C2231" t="str">
            <v>K</v>
          </cell>
          <cell r="D2231" t="str">
            <v>name</v>
          </cell>
          <cell r="E2231" t="str">
            <v>Stilllegung mit Beihilfe</v>
          </cell>
          <cell r="F2231" t="str">
            <v>L1oob02</v>
          </cell>
          <cell r="G2231">
            <v>7</v>
          </cell>
        </row>
        <row r="2232">
          <cell r="A2232" t="str">
            <v>K|K101902</v>
          </cell>
          <cell r="B2232" t="str">
            <v>Q1002z001</v>
          </cell>
          <cell r="C2232" t="str">
            <v>K</v>
          </cell>
          <cell r="D2232" t="str">
            <v>code</v>
          </cell>
          <cell r="E2232" t="str">
            <v>K101902</v>
          </cell>
          <cell r="F2232" t="str">
            <v>L1oob03</v>
          </cell>
          <cell r="G2232">
            <v>7</v>
          </cell>
        </row>
        <row r="2233">
          <cell r="A2233" t="str">
            <v>K|L1oob03</v>
          </cell>
          <cell r="B2233" t="str">
            <v>Q1002z001</v>
          </cell>
          <cell r="C2233" t="str">
            <v>K</v>
          </cell>
          <cell r="D2233" t="str">
            <v>code</v>
          </cell>
          <cell r="E2233" t="str">
            <v>L1oob03</v>
          </cell>
          <cell r="F2233" t="str">
            <v>L1oob03</v>
          </cell>
          <cell r="G2233">
            <v>7</v>
          </cell>
        </row>
        <row r="2234">
          <cell r="A2234" t="str">
            <v>K|set aside without subsidies</v>
          </cell>
          <cell r="B2234" t="str">
            <v>Q1002z001</v>
          </cell>
          <cell r="C2234" t="str">
            <v>K</v>
          </cell>
          <cell r="D2234" t="str">
            <v>E</v>
          </cell>
          <cell r="E2234" t="str">
            <v>set aside without subsidies</v>
          </cell>
          <cell r="F2234" t="str">
            <v>L1oob03</v>
          </cell>
          <cell r="G2234">
            <v>7</v>
          </cell>
        </row>
        <row r="2235">
          <cell r="A2235" t="str">
            <v>K|Stilllegung ohne Beihilfe</v>
          </cell>
          <cell r="B2235" t="str">
            <v>Q1002z001</v>
          </cell>
          <cell r="C2235" t="str">
            <v>K</v>
          </cell>
          <cell r="D2235" t="str">
            <v>name</v>
          </cell>
          <cell r="E2235" t="str">
            <v>Stilllegung ohne Beihilfe</v>
          </cell>
          <cell r="F2235" t="str">
            <v>L1oob03</v>
          </cell>
          <cell r="G2235">
            <v>7</v>
          </cell>
        </row>
        <row r="2236">
          <cell r="A2236" t="str">
            <v>K| Flächenstillegung/Gründüngung, Delta</v>
          </cell>
          <cell r="B2236" t="str">
            <v>Q1002z001</v>
          </cell>
          <cell r="C2236" t="str">
            <v>K</v>
          </cell>
          <cell r="D2236" t="str">
            <v>name</v>
          </cell>
          <cell r="E2236" t="str">
            <v xml:space="preserve"> Flächenstillegung/Gründüngung, Delta</v>
          </cell>
          <cell r="F2236" t="str">
            <v>L1oobyy</v>
          </cell>
          <cell r="G2236">
            <v>7</v>
          </cell>
        </row>
        <row r="2237">
          <cell r="A2237" t="str">
            <v>K|Andere Flächenstillegung/Gründüngung</v>
          </cell>
          <cell r="B2237" t="str">
            <v>Q1002z002</v>
          </cell>
          <cell r="C2237" t="str">
            <v>K</v>
          </cell>
          <cell r="D2237" t="str">
            <v>D</v>
          </cell>
          <cell r="E2237" t="str">
            <v>Andere Flächenstillegung/Gründüngung</v>
          </cell>
          <cell r="F2237" t="str">
            <v>L1oobzz</v>
          </cell>
          <cell r="G2237">
            <v>7</v>
          </cell>
        </row>
        <row r="2238">
          <cell r="A2238" t="str">
            <v>K|Fallow land, crop rotation, other</v>
          </cell>
          <cell r="B2238" t="str">
            <v>Q1002z002</v>
          </cell>
          <cell r="C2238" t="str">
            <v>K</v>
          </cell>
          <cell r="D2238" t="str">
            <v>name</v>
          </cell>
          <cell r="E2238" t="str">
            <v>Fallow land, crop rotation, other</v>
          </cell>
          <cell r="F2238" t="str">
            <v>L1oobzz</v>
          </cell>
          <cell r="G2238">
            <v>7</v>
          </cell>
        </row>
        <row r="2239">
          <cell r="A2239" t="str">
            <v>K|Flächenstillegung/Gründüngung, andere</v>
          </cell>
          <cell r="B2239" t="str">
            <v>Q1002z002</v>
          </cell>
          <cell r="C2239" t="str">
            <v>K</v>
          </cell>
          <cell r="D2239" t="str">
            <v>D</v>
          </cell>
          <cell r="E2239" t="str">
            <v>Flächenstillegung/Gründüngung, andere</v>
          </cell>
          <cell r="F2239" t="str">
            <v>L1oobzz</v>
          </cell>
          <cell r="G2239">
            <v>7</v>
          </cell>
        </row>
        <row r="2240">
          <cell r="A2240" t="str">
            <v>K|L1oobzz</v>
          </cell>
          <cell r="B2240" t="str">
            <v>Q1002z002</v>
          </cell>
          <cell r="C2240" t="str">
            <v>K</v>
          </cell>
          <cell r="D2240" t="str">
            <v>code</v>
          </cell>
          <cell r="E2240" t="str">
            <v>L1oobzz</v>
          </cell>
          <cell r="F2240" t="str">
            <v>L1oobzz</v>
          </cell>
          <cell r="G2240">
            <v>7</v>
          </cell>
        </row>
        <row r="2241">
          <cell r="A2241" t="str">
            <v>K|Other Fallow land in crop rotation</v>
          </cell>
          <cell r="B2241" t="str">
            <v>Q1002z002</v>
          </cell>
          <cell r="C2241" t="str">
            <v>K</v>
          </cell>
          <cell r="D2241" t="str">
            <v>E</v>
          </cell>
          <cell r="E2241" t="str">
            <v>Other Fallow land in crop rotation</v>
          </cell>
          <cell r="F2241" t="str">
            <v>L1oobzz</v>
          </cell>
          <cell r="G2241">
            <v>7</v>
          </cell>
        </row>
        <row r="2242">
          <cell r="A2242" t="str">
            <v>K|sonstige Fläche, Delta</v>
          </cell>
          <cell r="B2242" t="str">
            <v>Q1002z001</v>
          </cell>
          <cell r="C2242" t="str">
            <v>K</v>
          </cell>
          <cell r="D2242" t="str">
            <v>name</v>
          </cell>
          <cell r="E2242" t="str">
            <v>sonstige Fläche, Delta</v>
          </cell>
          <cell r="F2242" t="str">
            <v>L1ooy</v>
          </cell>
          <cell r="G2242">
            <v>5</v>
          </cell>
        </row>
        <row r="2243">
          <cell r="A2243" t="str">
            <v>K|Andere Fläche, andere</v>
          </cell>
          <cell r="B2243" t="str">
            <v>Q1002z001</v>
          </cell>
          <cell r="C2243" t="str">
            <v>K</v>
          </cell>
          <cell r="D2243" t="str">
            <v>D</v>
          </cell>
          <cell r="E2243" t="str">
            <v>Andere Fläche, andere</v>
          </cell>
          <cell r="F2243" t="str">
            <v>L1ooz</v>
          </cell>
          <cell r="G2243">
            <v>5</v>
          </cell>
        </row>
        <row r="2244">
          <cell r="A2244" t="str">
            <v>K|L1ooz</v>
          </cell>
          <cell r="B2244" t="str">
            <v>Q1002z001</v>
          </cell>
          <cell r="C2244" t="str">
            <v>K</v>
          </cell>
          <cell r="D2244" t="str">
            <v>code</v>
          </cell>
          <cell r="E2244" t="str">
            <v>L1ooz</v>
          </cell>
          <cell r="F2244" t="str">
            <v>L1ooz</v>
          </cell>
          <cell r="G2244">
            <v>5</v>
          </cell>
        </row>
        <row r="2245">
          <cell r="A2245" t="str">
            <v>K|Other agricultural land, other</v>
          </cell>
          <cell r="B2245" t="str">
            <v>Q1002z001</v>
          </cell>
          <cell r="C2245" t="str">
            <v>K</v>
          </cell>
          <cell r="D2245" t="str">
            <v>name</v>
          </cell>
          <cell r="E2245" t="str">
            <v>Other agricultural land, other</v>
          </cell>
          <cell r="F2245" t="str">
            <v>L1ooz</v>
          </cell>
          <cell r="G2245">
            <v>5</v>
          </cell>
        </row>
        <row r="2246">
          <cell r="A2246" t="str">
            <v>K|Other other agricultural land</v>
          </cell>
          <cell r="B2246" t="str">
            <v>Q1002z001</v>
          </cell>
          <cell r="C2246" t="str">
            <v>K</v>
          </cell>
          <cell r="D2246" t="str">
            <v>E</v>
          </cell>
          <cell r="E2246" t="str">
            <v>Other other agricultural land</v>
          </cell>
          <cell r="F2246" t="str">
            <v>L1ooz</v>
          </cell>
          <cell r="G2246">
            <v>5</v>
          </cell>
        </row>
        <row r="2247">
          <cell r="A2247" t="str">
            <v>K|sonstige sonst. Fläche</v>
          </cell>
          <cell r="B2247" t="str">
            <v>Q1002z001</v>
          </cell>
          <cell r="C2247" t="str">
            <v>K</v>
          </cell>
          <cell r="D2247" t="str">
            <v>D</v>
          </cell>
          <cell r="E2247" t="str">
            <v>sonstige sonst. Fläche</v>
          </cell>
          <cell r="F2247" t="str">
            <v>L1ooz</v>
          </cell>
          <cell r="G2247">
            <v>5</v>
          </cell>
        </row>
        <row r="2248">
          <cell r="A2248" t="str">
            <v>K|Pflanzenbau, Delta</v>
          </cell>
          <cell r="B2248" t="str">
            <v>Q1002z001</v>
          </cell>
          <cell r="C2248" t="str">
            <v>K</v>
          </cell>
          <cell r="D2248" t="str">
            <v>name</v>
          </cell>
          <cell r="E2248" t="str">
            <v>Pflanzenbau, Delta</v>
          </cell>
          <cell r="F2248" t="str">
            <v>L1yy</v>
          </cell>
          <cell r="G2248">
            <v>4</v>
          </cell>
        </row>
        <row r="2249">
          <cell r="A2249" t="str">
            <v>K|Δ Pflanzenbau</v>
          </cell>
          <cell r="B2249" t="str">
            <v>Q1002z001</v>
          </cell>
          <cell r="C2249" t="str">
            <v>K</v>
          </cell>
          <cell r="D2249" t="str">
            <v>name</v>
          </cell>
          <cell r="E2249" t="str">
            <v>Δ Pflanzenbau</v>
          </cell>
          <cell r="F2249" t="str">
            <v>L1yy</v>
          </cell>
          <cell r="G2249">
            <v>4</v>
          </cell>
        </row>
        <row r="2250">
          <cell r="A2250" t="str">
            <v>K|Agricultural land and crops, other</v>
          </cell>
          <cell r="B2250" t="str">
            <v>Q1002z002</v>
          </cell>
          <cell r="C2250" t="str">
            <v>K</v>
          </cell>
          <cell r="D2250" t="str">
            <v>name</v>
          </cell>
          <cell r="E2250" t="str">
            <v>Agricultural land and crops, other</v>
          </cell>
          <cell r="F2250" t="str">
            <v>L1zz</v>
          </cell>
          <cell r="G2250">
            <v>4</v>
          </cell>
        </row>
        <row r="2251">
          <cell r="A2251" t="str">
            <v>K|Andere Pflanzenbau</v>
          </cell>
          <cell r="B2251" t="str">
            <v>Q1002z002</v>
          </cell>
          <cell r="C2251" t="str">
            <v>K</v>
          </cell>
          <cell r="D2251" t="str">
            <v>D</v>
          </cell>
          <cell r="E2251" t="str">
            <v>Andere Pflanzenbau</v>
          </cell>
          <cell r="F2251" t="str">
            <v>L1zz</v>
          </cell>
          <cell r="G2251">
            <v>4</v>
          </cell>
        </row>
        <row r="2252">
          <cell r="A2252" t="str">
            <v>K|L1zz</v>
          </cell>
          <cell r="B2252" t="str">
            <v>Q1002z002</v>
          </cell>
          <cell r="C2252" t="str">
            <v>K</v>
          </cell>
          <cell r="D2252" t="str">
            <v>code</v>
          </cell>
          <cell r="E2252" t="str">
            <v>L1zz</v>
          </cell>
          <cell r="F2252" t="str">
            <v>L1zz</v>
          </cell>
          <cell r="G2252">
            <v>4</v>
          </cell>
        </row>
        <row r="2253">
          <cell r="A2253" t="str">
            <v>K|Landwirtschaftlicher Pflanzenbau, andere</v>
          </cell>
          <cell r="B2253" t="str">
            <v>Q1002z002</v>
          </cell>
          <cell r="C2253" t="str">
            <v>K</v>
          </cell>
          <cell r="D2253" t="str">
            <v>D</v>
          </cell>
          <cell r="E2253" t="str">
            <v>Landwirtschaftlicher Pflanzenbau, andere</v>
          </cell>
          <cell r="F2253" t="str">
            <v>L1zz</v>
          </cell>
          <cell r="G2253">
            <v>4</v>
          </cell>
        </row>
        <row r="2254">
          <cell r="A2254" t="str">
            <v>K|Other Agricultural land and crops</v>
          </cell>
          <cell r="B2254" t="str">
            <v>Q1002z002</v>
          </cell>
          <cell r="C2254" t="str">
            <v>K</v>
          </cell>
          <cell r="D2254" t="str">
            <v>E</v>
          </cell>
          <cell r="E2254" t="str">
            <v>Other Agricultural land and crops</v>
          </cell>
          <cell r="F2254" t="str">
            <v>L1zz</v>
          </cell>
          <cell r="G2254">
            <v>4</v>
          </cell>
        </row>
        <row r="2255">
          <cell r="A2255" t="str">
            <v>K|L2</v>
          </cell>
          <cell r="B2255" t="str">
            <v>Q1002z001</v>
          </cell>
          <cell r="C2255" t="str">
            <v>K</v>
          </cell>
          <cell r="D2255" t="str">
            <v>code</v>
          </cell>
          <cell r="E2255" t="str">
            <v>L2</v>
          </cell>
          <cell r="F2255" t="str">
            <v>L2</v>
          </cell>
          <cell r="G2255">
            <v>2</v>
          </cell>
        </row>
        <row r="2256">
          <cell r="A2256" t="str">
            <v>K|live stock</v>
          </cell>
          <cell r="B2256" t="str">
            <v>Q1002z001</v>
          </cell>
          <cell r="C2256" t="str">
            <v>K</v>
          </cell>
          <cell r="D2256" t="str">
            <v>E</v>
          </cell>
          <cell r="E2256" t="str">
            <v>live stock</v>
          </cell>
          <cell r="F2256" t="str">
            <v>L2</v>
          </cell>
          <cell r="G2256">
            <v>2</v>
          </cell>
        </row>
        <row r="2257">
          <cell r="A2257" t="str">
            <v>K|Tierhaltung</v>
          </cell>
          <cell r="B2257" t="str">
            <v>Q1002z001</v>
          </cell>
          <cell r="C2257" t="str">
            <v>K</v>
          </cell>
          <cell r="D2257" t="str">
            <v>name</v>
          </cell>
          <cell r="E2257" t="str">
            <v>Tierhaltung</v>
          </cell>
          <cell r="F2257" t="str">
            <v>L2</v>
          </cell>
          <cell r="G2257">
            <v>2</v>
          </cell>
        </row>
        <row r="2258">
          <cell r="A2258" t="str">
            <v>K|L200</v>
          </cell>
          <cell r="B2258" t="str">
            <v>Q1002z002</v>
          </cell>
          <cell r="C2258" t="str">
            <v>K</v>
          </cell>
          <cell r="D2258" t="str">
            <v>code</v>
          </cell>
          <cell r="E2258" t="str">
            <v>L200</v>
          </cell>
          <cell r="F2258" t="str">
            <v>L200</v>
          </cell>
          <cell r="G2258">
            <v>4</v>
          </cell>
        </row>
        <row r="2259">
          <cell r="A2259" t="str">
            <v>K|Live stock, no details</v>
          </cell>
          <cell r="B2259" t="str">
            <v>Q1002z002</v>
          </cell>
          <cell r="C2259" t="str">
            <v>K</v>
          </cell>
          <cell r="D2259" t="str">
            <v>name</v>
          </cell>
          <cell r="E2259" t="str">
            <v>Live stock, no details</v>
          </cell>
          <cell r="F2259" t="str">
            <v>L200</v>
          </cell>
          <cell r="G2259">
            <v>4</v>
          </cell>
        </row>
        <row r="2260">
          <cell r="A2260" t="str">
            <v>K|Livestock, no details</v>
          </cell>
          <cell r="B2260" t="str">
            <v>Q1003</v>
          </cell>
          <cell r="C2260" t="str">
            <v>K</v>
          </cell>
          <cell r="D2260" t="str">
            <v>name</v>
          </cell>
          <cell r="E2260" t="str">
            <v>Livestock, no details</v>
          </cell>
          <cell r="F2260" t="str">
            <v>L200</v>
          </cell>
          <cell r="G2260">
            <v>4</v>
          </cell>
        </row>
        <row r="2261">
          <cell r="A2261" t="str">
            <v>K|Tierhaltung, no details</v>
          </cell>
          <cell r="B2261" t="str">
            <v>Q1002z002</v>
          </cell>
          <cell r="C2261" t="str">
            <v>K</v>
          </cell>
          <cell r="D2261" t="str">
            <v>name</v>
          </cell>
          <cell r="E2261" t="str">
            <v>Tierhaltung, no details</v>
          </cell>
          <cell r="F2261" t="str">
            <v>L200</v>
          </cell>
          <cell r="G2261">
            <v>4</v>
          </cell>
        </row>
        <row r="2262">
          <cell r="A2262" t="str">
            <v>K|Tierhaltung, ohne Details</v>
          </cell>
          <cell r="B2262" t="str">
            <v>Q1002z002</v>
          </cell>
          <cell r="C2262" t="str">
            <v>K</v>
          </cell>
          <cell r="D2262" t="str">
            <v>D</v>
          </cell>
          <cell r="E2262" t="str">
            <v>Tierhaltung, ohne Details</v>
          </cell>
          <cell r="F2262" t="str">
            <v>L200</v>
          </cell>
          <cell r="G2262">
            <v>4</v>
          </cell>
        </row>
        <row r="2263">
          <cell r="A2263" t="str">
            <v>K|Bovine animals</v>
          </cell>
          <cell r="B2263" t="str">
            <v>Q1003</v>
          </cell>
          <cell r="C2263" t="str">
            <v>K</v>
          </cell>
          <cell r="D2263" t="str">
            <v>name</v>
          </cell>
          <cell r="E2263" t="str">
            <v>Bovine animals</v>
          </cell>
          <cell r="F2263" t="str">
            <v>L201</v>
          </cell>
          <cell r="G2263">
            <v>4</v>
          </cell>
        </row>
        <row r="2264">
          <cell r="A2264" t="str">
            <v>K|Widerkäuer</v>
          </cell>
          <cell r="B2264" t="str">
            <v>Q1002z002</v>
          </cell>
          <cell r="C2264" t="str">
            <v>K</v>
          </cell>
          <cell r="D2264" t="str">
            <v>D</v>
          </cell>
          <cell r="E2264" t="str">
            <v>Widerkäuer</v>
          </cell>
          <cell r="F2264" t="str">
            <v>L201</v>
          </cell>
          <cell r="G2264">
            <v>4</v>
          </cell>
        </row>
        <row r="2265">
          <cell r="A2265" t="str">
            <v>K|Bovine Animals, no details</v>
          </cell>
          <cell r="B2265" t="str">
            <v>Q1002z002</v>
          </cell>
          <cell r="C2265" t="str">
            <v>K</v>
          </cell>
          <cell r="D2265" t="str">
            <v>name</v>
          </cell>
          <cell r="E2265" t="str">
            <v>Bovine Animals, no details</v>
          </cell>
          <cell r="F2265" t="str">
            <v>L2010</v>
          </cell>
          <cell r="G2265">
            <v>5</v>
          </cell>
        </row>
        <row r="2266">
          <cell r="A2266" t="str">
            <v>K|Widerkäuer, ohne Details</v>
          </cell>
          <cell r="B2266" t="str">
            <v>Q1002z002</v>
          </cell>
          <cell r="C2266" t="str">
            <v>K</v>
          </cell>
          <cell r="D2266" t="str">
            <v>D</v>
          </cell>
          <cell r="E2266" t="str">
            <v>Widerkäuer, ohne Details</v>
          </cell>
          <cell r="F2266" t="str">
            <v>L2010</v>
          </cell>
          <cell r="G2266">
            <v>5</v>
          </cell>
        </row>
        <row r="2267">
          <cell r="A2267" t="str">
            <v>K|cattle</v>
          </cell>
          <cell r="B2267" t="str">
            <v>Q1002z001</v>
          </cell>
          <cell r="C2267" t="str">
            <v>K</v>
          </cell>
          <cell r="D2267" t="str">
            <v>E</v>
          </cell>
          <cell r="E2267" t="str">
            <v>cattle</v>
          </cell>
          <cell r="F2267" t="str">
            <v>L2011</v>
          </cell>
          <cell r="G2267">
            <v>5</v>
          </cell>
        </row>
        <row r="2268">
          <cell r="A2268" t="str">
            <v>K|K211</v>
          </cell>
          <cell r="B2268" t="str">
            <v>Q1002z001</v>
          </cell>
          <cell r="C2268" t="str">
            <v>K</v>
          </cell>
          <cell r="D2268" t="str">
            <v>code</v>
          </cell>
          <cell r="E2268" t="str">
            <v>K211</v>
          </cell>
          <cell r="F2268" t="str">
            <v>L2011</v>
          </cell>
          <cell r="G2268">
            <v>5</v>
          </cell>
        </row>
        <row r="2269">
          <cell r="A2269" t="str">
            <v>K|L201</v>
          </cell>
          <cell r="B2269" t="str">
            <v>Q1002z001</v>
          </cell>
          <cell r="C2269" t="str">
            <v>K</v>
          </cell>
          <cell r="D2269" t="str">
            <v>code</v>
          </cell>
          <cell r="E2269" t="str">
            <v>L201</v>
          </cell>
          <cell r="F2269" t="str">
            <v>L2011</v>
          </cell>
          <cell r="G2269">
            <v>5</v>
          </cell>
        </row>
        <row r="2270">
          <cell r="A2270" t="str">
            <v>K|Rinder</v>
          </cell>
          <cell r="B2270" t="str">
            <v>Q1002z001</v>
          </cell>
          <cell r="C2270" t="str">
            <v>K</v>
          </cell>
          <cell r="D2270" t="str">
            <v>name</v>
          </cell>
          <cell r="E2270" t="str">
            <v>Rinder</v>
          </cell>
          <cell r="F2270" t="str">
            <v>L2011</v>
          </cell>
          <cell r="G2270">
            <v>5</v>
          </cell>
        </row>
        <row r="2271">
          <cell r="A2271" t="str">
            <v>K|Cattle, no details</v>
          </cell>
          <cell r="B2271" t="str">
            <v>Q1002z002</v>
          </cell>
          <cell r="C2271" t="str">
            <v>K</v>
          </cell>
          <cell r="D2271" t="str">
            <v>name</v>
          </cell>
          <cell r="E2271" t="str">
            <v>Cattle, no details</v>
          </cell>
          <cell r="F2271" t="str">
            <v>L201100</v>
          </cell>
          <cell r="G2271">
            <v>7</v>
          </cell>
        </row>
        <row r="2272">
          <cell r="A2272" t="str">
            <v>K|L2010</v>
          </cell>
          <cell r="B2272" t="str">
            <v>Q1002z002</v>
          </cell>
          <cell r="C2272" t="str">
            <v>K</v>
          </cell>
          <cell r="D2272" t="str">
            <v>code</v>
          </cell>
          <cell r="E2272" t="str">
            <v>L2010</v>
          </cell>
          <cell r="F2272" t="str">
            <v>L201100</v>
          </cell>
          <cell r="G2272">
            <v>7</v>
          </cell>
        </row>
        <row r="2273">
          <cell r="A2273" t="str">
            <v>K|Rinder, no details</v>
          </cell>
          <cell r="B2273" t="str">
            <v>Q1002z002</v>
          </cell>
          <cell r="C2273" t="str">
            <v>K</v>
          </cell>
          <cell r="D2273" t="str">
            <v>name</v>
          </cell>
          <cell r="E2273" t="str">
            <v>Rinder, no details</v>
          </cell>
          <cell r="F2273" t="str">
            <v>L201100</v>
          </cell>
          <cell r="G2273">
            <v>7</v>
          </cell>
        </row>
        <row r="2274">
          <cell r="A2274" t="str">
            <v>K|Rinder, ohne Details</v>
          </cell>
          <cell r="B2274" t="str">
            <v>Q1002z002</v>
          </cell>
          <cell r="C2274" t="str">
            <v>K</v>
          </cell>
          <cell r="D2274" t="str">
            <v>D</v>
          </cell>
          <cell r="E2274" t="str">
            <v>Rinder, ohne Details</v>
          </cell>
          <cell r="F2274" t="str">
            <v>L201100</v>
          </cell>
          <cell r="G2274">
            <v>7</v>
          </cell>
        </row>
        <row r="2275">
          <cell r="A2275" t="str">
            <v>K|Calves</v>
          </cell>
          <cell r="B2275" t="str">
            <v>Q1002z002</v>
          </cell>
          <cell r="C2275" t="str">
            <v>K</v>
          </cell>
          <cell r="D2275" t="str">
            <v>name</v>
          </cell>
          <cell r="E2275" t="str">
            <v>Calves</v>
          </cell>
          <cell r="F2275" t="str">
            <v>L201101</v>
          </cell>
          <cell r="G2275">
            <v>7</v>
          </cell>
        </row>
        <row r="2276">
          <cell r="A2276" t="str">
            <v>K|Kälber</v>
          </cell>
          <cell r="B2276" t="str">
            <v>Q1002z002</v>
          </cell>
          <cell r="C2276" t="str">
            <v>K</v>
          </cell>
          <cell r="D2276" t="str">
            <v>name</v>
          </cell>
          <cell r="E2276" t="str">
            <v>Kälber</v>
          </cell>
          <cell r="F2276" t="str">
            <v>L201101</v>
          </cell>
          <cell r="G2276">
            <v>7</v>
          </cell>
        </row>
        <row r="2277">
          <cell r="A2277" t="str">
            <v>K|L2011</v>
          </cell>
          <cell r="B2277" t="str">
            <v>Q1002z002</v>
          </cell>
          <cell r="C2277" t="str">
            <v>K</v>
          </cell>
          <cell r="D2277" t="str">
            <v>code</v>
          </cell>
          <cell r="E2277" t="str">
            <v>L2011</v>
          </cell>
          <cell r="F2277" t="str">
            <v>L201101</v>
          </cell>
          <cell r="G2277">
            <v>7</v>
          </cell>
        </row>
        <row r="2278">
          <cell r="A2278" t="str">
            <v>K|Bovine animals less than 1 year old, no details</v>
          </cell>
          <cell r="B2278" t="str">
            <v>Q1003</v>
          </cell>
          <cell r="C2278" t="str">
            <v>K</v>
          </cell>
          <cell r="D2278" t="str">
            <v>name</v>
          </cell>
          <cell r="E2278" t="str">
            <v>Bovine animals less than 1 year old, no details</v>
          </cell>
          <cell r="F2278" t="str">
            <v>L2011010</v>
          </cell>
          <cell r="G2278">
            <v>8</v>
          </cell>
        </row>
        <row r="2279">
          <cell r="A2279" t="str">
            <v>K|Calves, no details</v>
          </cell>
          <cell r="B2279" t="str">
            <v>Q1002z002</v>
          </cell>
          <cell r="C2279" t="str">
            <v>K</v>
          </cell>
          <cell r="D2279" t="str">
            <v>name</v>
          </cell>
          <cell r="E2279" t="str">
            <v>Calves, no details</v>
          </cell>
          <cell r="F2279" t="str">
            <v>L2011010</v>
          </cell>
          <cell r="G2279">
            <v>8</v>
          </cell>
        </row>
        <row r="2280">
          <cell r="A2280" t="str">
            <v>K|Kälber, no details</v>
          </cell>
          <cell r="B2280" t="str">
            <v>Q1002z002</v>
          </cell>
          <cell r="C2280" t="str">
            <v>K</v>
          </cell>
          <cell r="D2280" t="str">
            <v>D</v>
          </cell>
          <cell r="E2280" t="str">
            <v>Kälber, no details</v>
          </cell>
          <cell r="F2280" t="str">
            <v>L2011010</v>
          </cell>
          <cell r="G2280">
            <v>8</v>
          </cell>
        </row>
        <row r="2281">
          <cell r="A2281" t="str">
            <v>K|L2011010</v>
          </cell>
          <cell r="B2281" t="str">
            <v>Q1002z002</v>
          </cell>
          <cell r="C2281" t="str">
            <v>K</v>
          </cell>
          <cell r="D2281" t="str">
            <v>code</v>
          </cell>
          <cell r="E2281" t="str">
            <v>L2011010</v>
          </cell>
          <cell r="F2281" t="str">
            <v>L2011010</v>
          </cell>
          <cell r="G2281">
            <v>8</v>
          </cell>
        </row>
        <row r="2282">
          <cell r="A2282" t="str">
            <v>K|Bovine animals less than 1 year old</v>
          </cell>
          <cell r="B2282" t="str">
            <v>Q1003</v>
          </cell>
          <cell r="C2282" t="str">
            <v>K</v>
          </cell>
          <cell r="D2282" t="str">
            <v>name</v>
          </cell>
          <cell r="E2282" t="str">
            <v>Bovine animals less than 1 year old</v>
          </cell>
          <cell r="F2282" t="str">
            <v>L2011011</v>
          </cell>
          <cell r="G2282">
            <v>8</v>
          </cell>
        </row>
        <row r="2283">
          <cell r="A2283" t="str">
            <v>K|calves to 1 year</v>
          </cell>
          <cell r="B2283" t="str">
            <v>Q1002z001</v>
          </cell>
          <cell r="C2283" t="str">
            <v>K</v>
          </cell>
          <cell r="D2283" t="str">
            <v>E</v>
          </cell>
          <cell r="E2283" t="str">
            <v>calves to 1 year</v>
          </cell>
          <cell r="F2283" t="str">
            <v>L2011011</v>
          </cell>
          <cell r="G2283">
            <v>8</v>
          </cell>
        </row>
        <row r="2284">
          <cell r="A2284" t="str">
            <v>K|K211211</v>
          </cell>
          <cell r="B2284" t="str">
            <v>Q1002z001</v>
          </cell>
          <cell r="C2284" t="str">
            <v>K</v>
          </cell>
          <cell r="D2284" t="str">
            <v>code</v>
          </cell>
          <cell r="E2284" t="str">
            <v>K211211</v>
          </cell>
          <cell r="F2284" t="str">
            <v>L2011011</v>
          </cell>
          <cell r="G2284">
            <v>8</v>
          </cell>
        </row>
        <row r="2285">
          <cell r="A2285" t="str">
            <v>K|Kälber bis 1 Jahr</v>
          </cell>
          <cell r="B2285" t="str">
            <v>Q1002z001</v>
          </cell>
          <cell r="C2285" t="str">
            <v>K</v>
          </cell>
          <cell r="D2285" t="str">
            <v>name</v>
          </cell>
          <cell r="E2285" t="str">
            <v>Kälber bis 1 Jahr</v>
          </cell>
          <cell r="F2285" t="str">
            <v>L2011011</v>
          </cell>
          <cell r="G2285">
            <v>8</v>
          </cell>
        </row>
        <row r="2286">
          <cell r="A2286" t="str">
            <v>K|L201100</v>
          </cell>
          <cell r="B2286" t="str">
            <v>Q1002z001</v>
          </cell>
          <cell r="C2286" t="str">
            <v>K</v>
          </cell>
          <cell r="D2286" t="str">
            <v>code</v>
          </cell>
          <cell r="E2286" t="str">
            <v>L201100</v>
          </cell>
          <cell r="F2286" t="str">
            <v>L2011011</v>
          </cell>
          <cell r="G2286">
            <v>8</v>
          </cell>
        </row>
        <row r="2287">
          <cell r="A2287" t="str">
            <v>K|L2011011</v>
          </cell>
          <cell r="B2287" t="str">
            <v>Q1002z001</v>
          </cell>
          <cell r="C2287" t="str">
            <v>K</v>
          </cell>
          <cell r="D2287" t="str">
            <v>code</v>
          </cell>
          <cell r="E2287" t="str">
            <v>L2011011</v>
          </cell>
          <cell r="F2287" t="str">
            <v>L2011011</v>
          </cell>
          <cell r="G2287">
            <v>8</v>
          </cell>
        </row>
        <row r="2288">
          <cell r="A2288" t="str">
            <v>K|calves for slaughter</v>
          </cell>
          <cell r="B2288" t="str">
            <v>Q1002z001</v>
          </cell>
          <cell r="C2288" t="str">
            <v>K</v>
          </cell>
          <cell r="D2288" t="str">
            <v>E</v>
          </cell>
          <cell r="E2288" t="str">
            <v>calves for slaughter</v>
          </cell>
          <cell r="F2288" t="str">
            <v>L2011012</v>
          </cell>
          <cell r="G2288">
            <v>8</v>
          </cell>
        </row>
        <row r="2289">
          <cell r="A2289" t="str">
            <v>K|K2112111</v>
          </cell>
          <cell r="B2289" t="str">
            <v>Q1002z001</v>
          </cell>
          <cell r="C2289" t="str">
            <v>K</v>
          </cell>
          <cell r="D2289" t="str">
            <v>code</v>
          </cell>
          <cell r="E2289" t="str">
            <v>K2112111</v>
          </cell>
          <cell r="F2289" t="str">
            <v>L2011012</v>
          </cell>
          <cell r="G2289">
            <v>8</v>
          </cell>
        </row>
        <row r="2290">
          <cell r="A2290" t="str">
            <v>K|L201101</v>
          </cell>
          <cell r="B2290" t="str">
            <v>Q1002z001</v>
          </cell>
          <cell r="C2290" t="str">
            <v>K</v>
          </cell>
          <cell r="D2290" t="str">
            <v>code</v>
          </cell>
          <cell r="E2290" t="str">
            <v>L201101</v>
          </cell>
          <cell r="F2290" t="str">
            <v>L2011012</v>
          </cell>
          <cell r="G2290">
            <v>8</v>
          </cell>
        </row>
        <row r="2291">
          <cell r="A2291" t="str">
            <v>K|L2011012</v>
          </cell>
          <cell r="B2291" t="str">
            <v>Q1002z001</v>
          </cell>
          <cell r="C2291" t="str">
            <v>K</v>
          </cell>
          <cell r="D2291" t="str">
            <v>code</v>
          </cell>
          <cell r="E2291" t="str">
            <v>L2011012</v>
          </cell>
          <cell r="F2291" t="str">
            <v>L2011012</v>
          </cell>
          <cell r="G2291">
            <v>8</v>
          </cell>
        </row>
        <row r="2292">
          <cell r="A2292" t="str">
            <v>K|Schlachtkälber</v>
          </cell>
          <cell r="B2292" t="str">
            <v>Q1002z001</v>
          </cell>
          <cell r="C2292" t="str">
            <v>K</v>
          </cell>
          <cell r="D2292" t="str">
            <v>name</v>
          </cell>
          <cell r="E2292" t="str">
            <v>Schlachtkälber</v>
          </cell>
          <cell r="F2292" t="str">
            <v>L2011012</v>
          </cell>
          <cell r="G2292">
            <v>8</v>
          </cell>
        </row>
        <row r="2293">
          <cell r="A2293" t="str">
            <v>K|calves to 1 year male</v>
          </cell>
          <cell r="B2293" t="str">
            <v>Q1002z001</v>
          </cell>
          <cell r="C2293" t="str">
            <v>K</v>
          </cell>
          <cell r="D2293" t="str">
            <v>E</v>
          </cell>
          <cell r="E2293" t="str">
            <v>calves to 1 year male</v>
          </cell>
          <cell r="F2293" t="str">
            <v>L2011013</v>
          </cell>
          <cell r="G2293">
            <v>8</v>
          </cell>
        </row>
        <row r="2294">
          <cell r="A2294" t="str">
            <v>K|K2112112</v>
          </cell>
          <cell r="B2294" t="str">
            <v>Q1002z001</v>
          </cell>
          <cell r="C2294" t="str">
            <v>K</v>
          </cell>
          <cell r="D2294" t="str">
            <v>code</v>
          </cell>
          <cell r="E2294" t="str">
            <v>K2112112</v>
          </cell>
          <cell r="F2294" t="str">
            <v>L2011013</v>
          </cell>
          <cell r="G2294">
            <v>8</v>
          </cell>
        </row>
        <row r="2295">
          <cell r="A2295" t="str">
            <v>K|Kälber bis 1 Jahr, männl.</v>
          </cell>
          <cell r="B2295" t="str">
            <v>Q1002z001</v>
          </cell>
          <cell r="C2295" t="str">
            <v>K</v>
          </cell>
          <cell r="D2295" t="str">
            <v>name</v>
          </cell>
          <cell r="E2295" t="str">
            <v>Kälber bis 1 Jahr, männl.</v>
          </cell>
          <cell r="F2295" t="str">
            <v>L2011013</v>
          </cell>
          <cell r="G2295">
            <v>8</v>
          </cell>
        </row>
        <row r="2296">
          <cell r="A2296" t="str">
            <v>K|L2011013</v>
          </cell>
          <cell r="B2296" t="str">
            <v>Q1002z001</v>
          </cell>
          <cell r="C2296" t="str">
            <v>K</v>
          </cell>
          <cell r="D2296" t="str">
            <v>code</v>
          </cell>
          <cell r="E2296" t="str">
            <v>L2011013</v>
          </cell>
          <cell r="F2296" t="str">
            <v>L2011013</v>
          </cell>
          <cell r="G2296">
            <v>8</v>
          </cell>
        </row>
        <row r="2297">
          <cell r="A2297" t="str">
            <v>K|L201102</v>
          </cell>
          <cell r="B2297" t="str">
            <v>Q1002z001</v>
          </cell>
          <cell r="C2297" t="str">
            <v>K</v>
          </cell>
          <cell r="D2297" t="str">
            <v>code</v>
          </cell>
          <cell r="E2297" t="str">
            <v>L201102</v>
          </cell>
          <cell r="F2297" t="str">
            <v>L2011013</v>
          </cell>
          <cell r="G2297">
            <v>8</v>
          </cell>
        </row>
        <row r="2298">
          <cell r="A2298" t="str">
            <v>K|calves to 1 year female</v>
          </cell>
          <cell r="B2298" t="str">
            <v>Q1002z001</v>
          </cell>
          <cell r="C2298" t="str">
            <v>K</v>
          </cell>
          <cell r="D2298" t="str">
            <v>E</v>
          </cell>
          <cell r="E2298" t="str">
            <v>calves to 1 year female</v>
          </cell>
          <cell r="F2298" t="str">
            <v>L2011014</v>
          </cell>
          <cell r="G2298">
            <v>8</v>
          </cell>
        </row>
        <row r="2299">
          <cell r="A2299" t="str">
            <v>K|K2112113</v>
          </cell>
          <cell r="B2299" t="str">
            <v>Q1002z001</v>
          </cell>
          <cell r="C2299" t="str">
            <v>K</v>
          </cell>
          <cell r="D2299" t="str">
            <v>code</v>
          </cell>
          <cell r="E2299" t="str">
            <v>K2112113</v>
          </cell>
          <cell r="F2299" t="str">
            <v>L2011014</v>
          </cell>
          <cell r="G2299">
            <v>8</v>
          </cell>
        </row>
        <row r="2300">
          <cell r="A2300" t="str">
            <v>K|Käber bis 1 Jahr, weibl.</v>
          </cell>
          <cell r="B2300" t="str">
            <v>Q1002z001</v>
          </cell>
          <cell r="C2300" t="str">
            <v>K</v>
          </cell>
          <cell r="D2300" t="str">
            <v>name</v>
          </cell>
          <cell r="E2300" t="str">
            <v>Käber bis 1 Jahr, weibl.</v>
          </cell>
          <cell r="F2300" t="str">
            <v>L2011014</v>
          </cell>
          <cell r="G2300">
            <v>8</v>
          </cell>
        </row>
        <row r="2301">
          <cell r="A2301" t="str">
            <v>K|Kälber bis 1 Jahr, weibl.</v>
          </cell>
          <cell r="B2301" t="str">
            <v>Q1002z001</v>
          </cell>
          <cell r="C2301" t="str">
            <v>K</v>
          </cell>
          <cell r="D2301" t="str">
            <v>name</v>
          </cell>
          <cell r="E2301" t="str">
            <v>Kälber bis 1 Jahr, weibl.</v>
          </cell>
          <cell r="F2301" t="str">
            <v>L2011014</v>
          </cell>
          <cell r="G2301">
            <v>8</v>
          </cell>
        </row>
        <row r="2302">
          <cell r="A2302" t="str">
            <v>K|L2011014</v>
          </cell>
          <cell r="B2302" t="str">
            <v>Q1002z001</v>
          </cell>
          <cell r="C2302" t="str">
            <v>K</v>
          </cell>
          <cell r="D2302" t="str">
            <v>code</v>
          </cell>
          <cell r="E2302" t="str">
            <v>L2011014</v>
          </cell>
          <cell r="F2302" t="str">
            <v>L2011014</v>
          </cell>
          <cell r="G2302">
            <v>8</v>
          </cell>
        </row>
        <row r="2303">
          <cell r="A2303" t="str">
            <v>K|L201103</v>
          </cell>
          <cell r="B2303" t="str">
            <v>Q1002z001</v>
          </cell>
          <cell r="C2303" t="str">
            <v>K</v>
          </cell>
          <cell r="D2303" t="str">
            <v>code</v>
          </cell>
          <cell r="E2303" t="str">
            <v>L201103</v>
          </cell>
          <cell r="F2303" t="str">
            <v>L2011014</v>
          </cell>
          <cell r="G2303">
            <v>8</v>
          </cell>
        </row>
        <row r="2304">
          <cell r="A2304" t="str">
            <v>K|Kälber bis 1 Jahr, Delta</v>
          </cell>
          <cell r="B2304" t="str">
            <v>Q1002z001</v>
          </cell>
          <cell r="C2304" t="str">
            <v>K</v>
          </cell>
          <cell r="D2304" t="str">
            <v>name</v>
          </cell>
          <cell r="E2304" t="str">
            <v>Kälber bis 1 Jahr, Delta</v>
          </cell>
          <cell r="F2304" t="str">
            <v>L201101y</v>
          </cell>
          <cell r="G2304">
            <v>8</v>
          </cell>
        </row>
        <row r="2305">
          <cell r="A2305" t="str">
            <v>K|Δ Kälber bis 1 Jahr</v>
          </cell>
          <cell r="B2305" t="str">
            <v>Q1002z001</v>
          </cell>
          <cell r="C2305" t="str">
            <v>K</v>
          </cell>
          <cell r="D2305" t="str">
            <v>name</v>
          </cell>
          <cell r="E2305" t="str">
            <v>Δ Kälber bis 1 Jahr</v>
          </cell>
          <cell r="F2305" t="str">
            <v>L201101y</v>
          </cell>
          <cell r="G2305">
            <v>8</v>
          </cell>
        </row>
        <row r="2306">
          <cell r="A2306" t="str">
            <v>K|_ Kälber bis 1 Jahr</v>
          </cell>
          <cell r="B2306" t="str">
            <v>Q1002z001</v>
          </cell>
          <cell r="C2306" t="str">
            <v>K</v>
          </cell>
          <cell r="D2306" t="str">
            <v>name</v>
          </cell>
          <cell r="E2306" t="str">
            <v>_ Kälber bis 1 Jahr</v>
          </cell>
          <cell r="F2306" t="str">
            <v>L201101z</v>
          </cell>
          <cell r="G2306">
            <v>8</v>
          </cell>
        </row>
        <row r="2307">
          <cell r="A2307" t="str">
            <v>K|Andere Kälber bis 1 Jahr</v>
          </cell>
          <cell r="B2307" t="str">
            <v>Q1002z002</v>
          </cell>
          <cell r="C2307" t="str">
            <v>K</v>
          </cell>
          <cell r="D2307" t="str">
            <v>D</v>
          </cell>
          <cell r="E2307" t="str">
            <v>Andere Kälber bis 1 Jahr</v>
          </cell>
          <cell r="F2307" t="str">
            <v>L201101z</v>
          </cell>
          <cell r="G2307">
            <v>8</v>
          </cell>
        </row>
        <row r="2308">
          <cell r="A2308" t="str">
            <v>K|Calves, other</v>
          </cell>
          <cell r="B2308" t="str">
            <v>Q1002z002</v>
          </cell>
          <cell r="C2308" t="str">
            <v>K</v>
          </cell>
          <cell r="D2308" t="str">
            <v>name</v>
          </cell>
          <cell r="E2308" t="str">
            <v>Calves, other</v>
          </cell>
          <cell r="F2308" t="str">
            <v>L201101z</v>
          </cell>
          <cell r="G2308">
            <v>8</v>
          </cell>
        </row>
        <row r="2309">
          <cell r="A2309" t="str">
            <v>K|K211211z</v>
          </cell>
          <cell r="B2309" t="str">
            <v>Q1002z001</v>
          </cell>
          <cell r="C2309" t="str">
            <v>K</v>
          </cell>
          <cell r="D2309" t="str">
            <v>code</v>
          </cell>
          <cell r="E2309" t="str">
            <v>K211211z</v>
          </cell>
          <cell r="F2309" t="str">
            <v>L201101z</v>
          </cell>
          <cell r="G2309">
            <v>8</v>
          </cell>
        </row>
        <row r="2310">
          <cell r="A2310" t="str">
            <v>K|Kälber bis 1 Jahr, andere</v>
          </cell>
          <cell r="B2310" t="str">
            <v>Q1002z002</v>
          </cell>
          <cell r="C2310" t="str">
            <v>K</v>
          </cell>
          <cell r="D2310" t="str">
            <v>D</v>
          </cell>
          <cell r="E2310" t="str">
            <v>Kälber bis 1 Jahr, andere</v>
          </cell>
          <cell r="F2310" t="str">
            <v>L201101z</v>
          </cell>
          <cell r="G2310">
            <v>8</v>
          </cell>
        </row>
        <row r="2311">
          <cell r="A2311" t="str">
            <v>K|Kälber bis 1 Jahr, other</v>
          </cell>
          <cell r="B2311" t="str">
            <v>Q1002z002</v>
          </cell>
          <cell r="C2311" t="str">
            <v>K</v>
          </cell>
          <cell r="D2311" t="str">
            <v>name</v>
          </cell>
          <cell r="E2311" t="str">
            <v>Kälber bis 1 Jahr, other</v>
          </cell>
          <cell r="F2311" t="str">
            <v>L201101z</v>
          </cell>
          <cell r="G2311">
            <v>8</v>
          </cell>
        </row>
        <row r="2312">
          <cell r="A2312" t="str">
            <v>K|L201101z</v>
          </cell>
          <cell r="B2312" t="str">
            <v>Q1002z002</v>
          </cell>
          <cell r="C2312" t="str">
            <v>K</v>
          </cell>
          <cell r="D2312" t="str">
            <v>code</v>
          </cell>
          <cell r="E2312" t="str">
            <v>L201101z</v>
          </cell>
          <cell r="F2312" t="str">
            <v>L201101z</v>
          </cell>
          <cell r="G2312">
            <v>8</v>
          </cell>
        </row>
        <row r="2313">
          <cell r="A2313" t="str">
            <v>K|L20110z</v>
          </cell>
          <cell r="B2313" t="str">
            <v>Q1002z002</v>
          </cell>
          <cell r="C2313" t="str">
            <v>K</v>
          </cell>
          <cell r="D2313" t="str">
            <v>code</v>
          </cell>
          <cell r="E2313" t="str">
            <v>L20110z</v>
          </cell>
          <cell r="F2313" t="str">
            <v>L201101z</v>
          </cell>
          <cell r="G2313">
            <v>8</v>
          </cell>
        </row>
        <row r="2314">
          <cell r="A2314" t="str">
            <v>K|Other calves to 1 year</v>
          </cell>
          <cell r="B2314" t="str">
            <v>Q1002z002</v>
          </cell>
          <cell r="C2314" t="str">
            <v>K</v>
          </cell>
          <cell r="D2314" t="str">
            <v>E</v>
          </cell>
          <cell r="E2314" t="str">
            <v>Other calves to 1 year</v>
          </cell>
          <cell r="F2314" t="str">
            <v>L201101z</v>
          </cell>
          <cell r="G2314">
            <v>8</v>
          </cell>
        </row>
        <row r="2315">
          <cell r="A2315" t="str">
            <v>K|beef cattle 1-2 years</v>
          </cell>
          <cell r="B2315" t="str">
            <v>Q1002z001</v>
          </cell>
          <cell r="C2315" t="str">
            <v>K</v>
          </cell>
          <cell r="D2315" t="str">
            <v>E</v>
          </cell>
          <cell r="E2315" t="str">
            <v>beef cattle 1-2 years</v>
          </cell>
          <cell r="F2315" t="str">
            <v>L201102</v>
          </cell>
          <cell r="G2315">
            <v>7</v>
          </cell>
        </row>
        <row r="2316">
          <cell r="A2316" t="str">
            <v>K|Cattle aged between 1 and 2 years</v>
          </cell>
          <cell r="B2316" t="str">
            <v>Q1003</v>
          </cell>
          <cell r="C2316" t="str">
            <v>K</v>
          </cell>
          <cell r="D2316" t="str">
            <v>name</v>
          </cell>
          <cell r="E2316" t="str">
            <v>Cattle aged between 1 and 2 years</v>
          </cell>
          <cell r="F2316" t="str">
            <v>L201102</v>
          </cell>
          <cell r="G2316">
            <v>7</v>
          </cell>
        </row>
        <row r="2317">
          <cell r="A2317" t="str">
            <v>K|Jungvieh 1-2 Jahre</v>
          </cell>
          <cell r="B2317" t="str">
            <v>Q1002z001</v>
          </cell>
          <cell r="C2317" t="str">
            <v>K</v>
          </cell>
          <cell r="D2317" t="str">
            <v>name</v>
          </cell>
          <cell r="E2317" t="str">
            <v>Jungvieh 1-2 Jahre</v>
          </cell>
          <cell r="F2317" t="str">
            <v>L201102</v>
          </cell>
          <cell r="G2317">
            <v>7</v>
          </cell>
        </row>
        <row r="2318">
          <cell r="A2318" t="str">
            <v>K|K211212</v>
          </cell>
          <cell r="B2318" t="str">
            <v>Q1002z001</v>
          </cell>
          <cell r="C2318" t="str">
            <v>K</v>
          </cell>
          <cell r="D2318" t="str">
            <v>code</v>
          </cell>
          <cell r="E2318" t="str">
            <v>K211212</v>
          </cell>
          <cell r="F2318" t="str">
            <v>L201102</v>
          </cell>
          <cell r="G2318">
            <v>7</v>
          </cell>
        </row>
        <row r="2319">
          <cell r="A2319" t="str">
            <v>K|L2012</v>
          </cell>
          <cell r="B2319" t="str">
            <v>Q1002z001</v>
          </cell>
          <cell r="C2319" t="str">
            <v>K</v>
          </cell>
          <cell r="D2319" t="str">
            <v>code</v>
          </cell>
          <cell r="E2319" t="str">
            <v>L2012</v>
          </cell>
          <cell r="F2319" t="str">
            <v>L201102</v>
          </cell>
          <cell r="G2319">
            <v>7</v>
          </cell>
        </row>
        <row r="2320">
          <cell r="A2320" t="str">
            <v>K|Beef cattle 1-2 years, no details</v>
          </cell>
          <cell r="B2320" t="str">
            <v>Q1002z002</v>
          </cell>
          <cell r="C2320" t="str">
            <v>K</v>
          </cell>
          <cell r="D2320" t="str">
            <v>name</v>
          </cell>
          <cell r="E2320" t="str">
            <v>Beef cattle 1-2 years, no details</v>
          </cell>
          <cell r="F2320" t="str">
            <v>L2011020</v>
          </cell>
          <cell r="G2320">
            <v>8</v>
          </cell>
        </row>
        <row r="2321">
          <cell r="A2321" t="str">
            <v>K|Jungvieh 1-2 Jahre, no details</v>
          </cell>
          <cell r="B2321" t="str">
            <v>Q1002z002</v>
          </cell>
          <cell r="C2321" t="str">
            <v>K</v>
          </cell>
          <cell r="D2321" t="str">
            <v>name</v>
          </cell>
          <cell r="E2321" t="str">
            <v>Jungvieh 1-2 Jahre, no details</v>
          </cell>
          <cell r="F2321" t="str">
            <v>L2011020</v>
          </cell>
          <cell r="G2321">
            <v>8</v>
          </cell>
        </row>
        <row r="2322">
          <cell r="A2322" t="str">
            <v>K|Jungvieh 1-2 Jahre, ohne Details</v>
          </cell>
          <cell r="B2322" t="str">
            <v>Q1002z002</v>
          </cell>
          <cell r="C2322" t="str">
            <v>K</v>
          </cell>
          <cell r="D2322" t="str">
            <v>D</v>
          </cell>
          <cell r="E2322" t="str">
            <v>Jungvieh 1-2 Jahre, ohne Details</v>
          </cell>
          <cell r="F2322" t="str">
            <v>L2011020</v>
          </cell>
          <cell r="G2322">
            <v>8</v>
          </cell>
        </row>
        <row r="2323">
          <cell r="A2323" t="str">
            <v>K|L2011020</v>
          </cell>
          <cell r="B2323" t="str">
            <v>Q1002z002</v>
          </cell>
          <cell r="C2323" t="str">
            <v>K</v>
          </cell>
          <cell r="D2323" t="str">
            <v>code</v>
          </cell>
          <cell r="E2323" t="str">
            <v>L2011020</v>
          </cell>
          <cell r="F2323" t="str">
            <v>L2011020</v>
          </cell>
          <cell r="G2323">
            <v>8</v>
          </cell>
        </row>
        <row r="2324">
          <cell r="A2324" t="str">
            <v>K|L201200</v>
          </cell>
          <cell r="B2324" t="str">
            <v>Q1002z002</v>
          </cell>
          <cell r="C2324" t="str">
            <v>K</v>
          </cell>
          <cell r="D2324" t="str">
            <v>code</v>
          </cell>
          <cell r="E2324" t="str">
            <v>L201200</v>
          </cell>
          <cell r="F2324" t="str">
            <v>L2011020</v>
          </cell>
          <cell r="G2324">
            <v>8</v>
          </cell>
        </row>
        <row r="2325">
          <cell r="A2325" t="str">
            <v>K|Beef cattle 1-2 years male</v>
          </cell>
          <cell r="B2325" t="str">
            <v>Q1002z001</v>
          </cell>
          <cell r="C2325" t="str">
            <v>K</v>
          </cell>
          <cell r="D2325" t="str">
            <v>name</v>
          </cell>
          <cell r="E2325" t="str">
            <v>Beef cattle 1-2 years male</v>
          </cell>
          <cell r="F2325" t="str">
            <v>L2011021</v>
          </cell>
          <cell r="G2325">
            <v>8</v>
          </cell>
        </row>
        <row r="2326">
          <cell r="A2326" t="str">
            <v>K|bovine animals 1-2 years male</v>
          </cell>
          <cell r="B2326" t="str">
            <v>Q1002z001</v>
          </cell>
          <cell r="C2326" t="str">
            <v>K</v>
          </cell>
          <cell r="D2326" t="str">
            <v>E</v>
          </cell>
          <cell r="E2326" t="str">
            <v>bovine animals 1-2 years male</v>
          </cell>
          <cell r="F2326" t="str">
            <v>L2011021</v>
          </cell>
          <cell r="G2326">
            <v>8</v>
          </cell>
        </row>
        <row r="2327">
          <cell r="A2327" t="str">
            <v>K|Cattle aged between 1 and 2 years, for slaughter</v>
          </cell>
          <cell r="B2327" t="str">
            <v>Q1003</v>
          </cell>
          <cell r="C2327" t="str">
            <v>K</v>
          </cell>
          <cell r="D2327" t="str">
            <v>name</v>
          </cell>
          <cell r="E2327" t="str">
            <v>Cattle aged between 1 and 2 years, for slaughter</v>
          </cell>
          <cell r="F2327" t="str">
            <v>L2011021</v>
          </cell>
          <cell r="G2327">
            <v>8</v>
          </cell>
        </row>
        <row r="2328">
          <cell r="A2328" t="str">
            <v>K|Jungrinder 1-2 J. männl.</v>
          </cell>
          <cell r="B2328" t="str">
            <v>Q1002z001</v>
          </cell>
          <cell r="C2328" t="str">
            <v>K</v>
          </cell>
          <cell r="D2328" t="str">
            <v>name</v>
          </cell>
          <cell r="E2328" t="str">
            <v>Jungrinder 1-2 J. männl.</v>
          </cell>
          <cell r="F2328" t="str">
            <v>L2011021</v>
          </cell>
          <cell r="G2328">
            <v>8</v>
          </cell>
        </row>
        <row r="2329">
          <cell r="A2329" t="str">
            <v>K|K2112121</v>
          </cell>
          <cell r="B2329" t="str">
            <v>Q1002z001</v>
          </cell>
          <cell r="C2329" t="str">
            <v>K</v>
          </cell>
          <cell r="D2329" t="str">
            <v>code</v>
          </cell>
          <cell r="E2329" t="str">
            <v>K2112121</v>
          </cell>
          <cell r="F2329" t="str">
            <v>L2011021</v>
          </cell>
          <cell r="G2329">
            <v>8</v>
          </cell>
        </row>
        <row r="2330">
          <cell r="A2330" t="str">
            <v>K|L2011021</v>
          </cell>
          <cell r="B2330" t="str">
            <v>Q1002z001</v>
          </cell>
          <cell r="C2330" t="str">
            <v>K</v>
          </cell>
          <cell r="D2330" t="str">
            <v>code</v>
          </cell>
          <cell r="E2330" t="str">
            <v>L2011021</v>
          </cell>
          <cell r="F2330" t="str">
            <v>L2011021</v>
          </cell>
          <cell r="G2330">
            <v>8</v>
          </cell>
        </row>
        <row r="2331">
          <cell r="A2331" t="str">
            <v>K|L201201</v>
          </cell>
          <cell r="B2331" t="str">
            <v>Q1002z001</v>
          </cell>
          <cell r="C2331" t="str">
            <v>K</v>
          </cell>
          <cell r="D2331" t="str">
            <v>code</v>
          </cell>
          <cell r="E2331" t="str">
            <v>L201201</v>
          </cell>
          <cell r="F2331" t="str">
            <v>L2011021</v>
          </cell>
          <cell r="G2331">
            <v>8</v>
          </cell>
        </row>
        <row r="2332">
          <cell r="A2332" t="str">
            <v>K|Beef cattle 1-2 years female</v>
          </cell>
          <cell r="B2332" t="str">
            <v>Q1002z001</v>
          </cell>
          <cell r="C2332" t="str">
            <v>K</v>
          </cell>
          <cell r="D2332" t="str">
            <v>name</v>
          </cell>
          <cell r="E2332" t="str">
            <v>Beef cattle 1-2 years female</v>
          </cell>
          <cell r="F2332" t="str">
            <v>L2011022</v>
          </cell>
          <cell r="G2332">
            <v>8</v>
          </cell>
        </row>
        <row r="2333">
          <cell r="A2333" t="str">
            <v>K|bovine animals 1-2 years female</v>
          </cell>
          <cell r="B2333" t="str">
            <v>Q1002z001</v>
          </cell>
          <cell r="C2333" t="str">
            <v>K</v>
          </cell>
          <cell r="D2333" t="str">
            <v>E</v>
          </cell>
          <cell r="E2333" t="str">
            <v>bovine animals 1-2 years female</v>
          </cell>
          <cell r="F2333" t="str">
            <v>L2011022</v>
          </cell>
          <cell r="G2333">
            <v>8</v>
          </cell>
        </row>
        <row r="2334">
          <cell r="A2334" t="str">
            <v>K|Jungrinder 1-2 J. weibl.</v>
          </cell>
          <cell r="B2334" t="str">
            <v>Q1002z001</v>
          </cell>
          <cell r="C2334" t="str">
            <v>K</v>
          </cell>
          <cell r="D2334" t="str">
            <v>name</v>
          </cell>
          <cell r="E2334" t="str">
            <v>Jungrinder 1-2 J. weibl.</v>
          </cell>
          <cell r="F2334" t="str">
            <v>L2011022</v>
          </cell>
          <cell r="G2334">
            <v>8</v>
          </cell>
        </row>
        <row r="2335">
          <cell r="A2335" t="str">
            <v>K|K2112122</v>
          </cell>
          <cell r="B2335" t="str">
            <v>Q1002z001</v>
          </cell>
          <cell r="C2335" t="str">
            <v>K</v>
          </cell>
          <cell r="D2335" t="str">
            <v>code</v>
          </cell>
          <cell r="E2335" t="str">
            <v>K2112122</v>
          </cell>
          <cell r="F2335" t="str">
            <v>L2011022</v>
          </cell>
          <cell r="G2335">
            <v>8</v>
          </cell>
        </row>
        <row r="2336">
          <cell r="A2336" t="str">
            <v>K|L2011022</v>
          </cell>
          <cell r="B2336" t="str">
            <v>Q1002z001</v>
          </cell>
          <cell r="C2336" t="str">
            <v>K</v>
          </cell>
          <cell r="D2336" t="str">
            <v>code</v>
          </cell>
          <cell r="E2336" t="str">
            <v>L2011022</v>
          </cell>
          <cell r="F2336" t="str">
            <v>L2011022</v>
          </cell>
          <cell r="G2336">
            <v>8</v>
          </cell>
        </row>
        <row r="2337">
          <cell r="A2337" t="str">
            <v>K|L201202</v>
          </cell>
          <cell r="B2337" t="str">
            <v>Q1002z001</v>
          </cell>
          <cell r="C2337" t="str">
            <v>K</v>
          </cell>
          <cell r="D2337" t="str">
            <v>code</v>
          </cell>
          <cell r="E2337" t="str">
            <v>L201202</v>
          </cell>
          <cell r="F2337" t="str">
            <v>L2011022</v>
          </cell>
          <cell r="G2337">
            <v>8</v>
          </cell>
        </row>
        <row r="2338">
          <cell r="A2338" t="str">
            <v>K|Jungvieh 1-2 Jahre, Delta</v>
          </cell>
          <cell r="B2338" t="str">
            <v>Q1002z001</v>
          </cell>
          <cell r="C2338" t="str">
            <v>K</v>
          </cell>
          <cell r="D2338" t="str">
            <v>name</v>
          </cell>
          <cell r="E2338" t="str">
            <v>Jungvieh 1-2 Jahre, Delta</v>
          </cell>
          <cell r="F2338" t="str">
            <v>L201102y</v>
          </cell>
          <cell r="G2338">
            <v>8</v>
          </cell>
        </row>
        <row r="2339">
          <cell r="A2339" t="str">
            <v>K|_ Jungvieh 1-2 Jahre</v>
          </cell>
          <cell r="B2339" t="str">
            <v>Q1002z001</v>
          </cell>
          <cell r="C2339" t="str">
            <v>K</v>
          </cell>
          <cell r="D2339" t="str">
            <v>name</v>
          </cell>
          <cell r="E2339" t="str">
            <v>_ Jungvieh 1-2 Jahre</v>
          </cell>
          <cell r="F2339" t="str">
            <v>L201102z</v>
          </cell>
          <cell r="G2339">
            <v>8</v>
          </cell>
        </row>
        <row r="2340">
          <cell r="A2340" t="str">
            <v>K|Andere Jungvieh 1-2 Jahre</v>
          </cell>
          <cell r="B2340" t="str">
            <v>Q1002z002</v>
          </cell>
          <cell r="C2340" t="str">
            <v>K</v>
          </cell>
          <cell r="D2340" t="str">
            <v>D</v>
          </cell>
          <cell r="E2340" t="str">
            <v>Andere Jungvieh 1-2 Jahre</v>
          </cell>
          <cell r="F2340" t="str">
            <v>L201102z</v>
          </cell>
          <cell r="G2340">
            <v>8</v>
          </cell>
        </row>
        <row r="2341">
          <cell r="A2341" t="str">
            <v>K|Beef cattle 1-2 years, other</v>
          </cell>
          <cell r="B2341" t="str">
            <v>Q1002z002</v>
          </cell>
          <cell r="C2341" t="str">
            <v>K</v>
          </cell>
          <cell r="D2341" t="str">
            <v>name</v>
          </cell>
          <cell r="E2341" t="str">
            <v>Beef cattle 1-2 years, other</v>
          </cell>
          <cell r="F2341" t="str">
            <v>L201102z</v>
          </cell>
          <cell r="G2341">
            <v>8</v>
          </cell>
        </row>
        <row r="2342">
          <cell r="A2342" t="str">
            <v>K|Jungvieh 1-2 Jahre, andere</v>
          </cell>
          <cell r="B2342" t="str">
            <v>Q1002z002</v>
          </cell>
          <cell r="C2342" t="str">
            <v>K</v>
          </cell>
          <cell r="D2342" t="str">
            <v>D</v>
          </cell>
          <cell r="E2342" t="str">
            <v>Jungvieh 1-2 Jahre, andere</v>
          </cell>
          <cell r="F2342" t="str">
            <v>L201102z</v>
          </cell>
          <cell r="G2342">
            <v>8</v>
          </cell>
        </row>
        <row r="2343">
          <cell r="A2343" t="str">
            <v>K|Jungvieh 1-2 Jahre, other</v>
          </cell>
          <cell r="B2343" t="str">
            <v>Q1002z002</v>
          </cell>
          <cell r="C2343" t="str">
            <v>K</v>
          </cell>
          <cell r="D2343" t="str">
            <v>name</v>
          </cell>
          <cell r="E2343" t="str">
            <v>Jungvieh 1-2 Jahre, other</v>
          </cell>
          <cell r="F2343" t="str">
            <v>L201102z</v>
          </cell>
          <cell r="G2343">
            <v>8</v>
          </cell>
        </row>
        <row r="2344">
          <cell r="A2344" t="str">
            <v>K|K211212z</v>
          </cell>
          <cell r="B2344" t="str">
            <v>Q1002z002</v>
          </cell>
          <cell r="C2344" t="str">
            <v>K</v>
          </cell>
          <cell r="D2344" t="str">
            <v>code</v>
          </cell>
          <cell r="E2344" t="str">
            <v>K211212z</v>
          </cell>
          <cell r="F2344" t="str">
            <v>L201102z</v>
          </cell>
          <cell r="G2344">
            <v>8</v>
          </cell>
        </row>
        <row r="2345">
          <cell r="A2345" t="str">
            <v>K|L201102z</v>
          </cell>
          <cell r="B2345" t="str">
            <v>Q1002z002</v>
          </cell>
          <cell r="C2345" t="str">
            <v>K</v>
          </cell>
          <cell r="D2345" t="str">
            <v>code</v>
          </cell>
          <cell r="E2345" t="str">
            <v>L201102z</v>
          </cell>
          <cell r="F2345" t="str">
            <v>L201102z</v>
          </cell>
          <cell r="G2345">
            <v>8</v>
          </cell>
        </row>
        <row r="2346">
          <cell r="A2346" t="str">
            <v>K|L2012zz</v>
          </cell>
          <cell r="B2346" t="str">
            <v>Q1002z002</v>
          </cell>
          <cell r="C2346" t="str">
            <v>K</v>
          </cell>
          <cell r="D2346" t="str">
            <v>code</v>
          </cell>
          <cell r="E2346" t="str">
            <v>L2012zz</v>
          </cell>
          <cell r="F2346" t="str">
            <v>L201102z</v>
          </cell>
          <cell r="G2346">
            <v>8</v>
          </cell>
        </row>
        <row r="2347">
          <cell r="A2347" t="str">
            <v>K|Other beef cattle 1-2 years</v>
          </cell>
          <cell r="B2347" t="str">
            <v>Q1002z002</v>
          </cell>
          <cell r="C2347" t="str">
            <v>K</v>
          </cell>
          <cell r="D2347" t="str">
            <v>E</v>
          </cell>
          <cell r="E2347" t="str">
            <v>Other beef cattle 1-2 years</v>
          </cell>
          <cell r="F2347" t="str">
            <v>L201102z</v>
          </cell>
          <cell r="G2347">
            <v>8</v>
          </cell>
        </row>
        <row r="2348">
          <cell r="A2348" t="str">
            <v>K|cattle &gt; 2 years</v>
          </cell>
          <cell r="B2348" t="str">
            <v>Q1002z001</v>
          </cell>
          <cell r="C2348" t="str">
            <v>K</v>
          </cell>
          <cell r="D2348" t="str">
            <v>E</v>
          </cell>
          <cell r="E2348" t="str">
            <v>cattle &gt; 2 years</v>
          </cell>
          <cell r="F2348" t="str">
            <v>L201103</v>
          </cell>
          <cell r="G2348">
            <v>7</v>
          </cell>
        </row>
        <row r="2349">
          <cell r="A2349" t="str">
            <v>K|K211213</v>
          </cell>
          <cell r="B2349" t="str">
            <v>Q1002z001</v>
          </cell>
          <cell r="C2349" t="str">
            <v>K</v>
          </cell>
          <cell r="D2349" t="str">
            <v>code</v>
          </cell>
          <cell r="E2349" t="str">
            <v>K211213</v>
          </cell>
          <cell r="F2349" t="str">
            <v>L201103</v>
          </cell>
          <cell r="G2349">
            <v>7</v>
          </cell>
        </row>
        <row r="2350">
          <cell r="A2350" t="str">
            <v>K|L2013</v>
          </cell>
          <cell r="B2350" t="str">
            <v>Q1002z001</v>
          </cell>
          <cell r="C2350" t="str">
            <v>K</v>
          </cell>
          <cell r="D2350" t="str">
            <v>code</v>
          </cell>
          <cell r="E2350" t="str">
            <v>L2013</v>
          </cell>
          <cell r="F2350" t="str">
            <v>L201103</v>
          </cell>
          <cell r="G2350">
            <v>7</v>
          </cell>
        </row>
        <row r="2351">
          <cell r="A2351" t="str">
            <v>K|Rinder &gt; 2 Jahre</v>
          </cell>
          <cell r="B2351" t="str">
            <v>Q1002z001</v>
          </cell>
          <cell r="C2351" t="str">
            <v>K</v>
          </cell>
          <cell r="D2351" t="str">
            <v>name</v>
          </cell>
          <cell r="E2351" t="str">
            <v>Rinder &gt; 2 Jahre</v>
          </cell>
          <cell r="F2351" t="str">
            <v>L201103</v>
          </cell>
          <cell r="G2351">
            <v>7</v>
          </cell>
        </row>
        <row r="2352">
          <cell r="A2352" t="str">
            <v>K|Cattle &gt; 2 years, no details</v>
          </cell>
          <cell r="B2352" t="str">
            <v>Q1002z002</v>
          </cell>
          <cell r="C2352" t="str">
            <v>K</v>
          </cell>
          <cell r="D2352" t="str">
            <v>name</v>
          </cell>
          <cell r="E2352" t="str">
            <v>Cattle &gt; 2 years, no details</v>
          </cell>
          <cell r="F2352" t="str">
            <v>L2011030</v>
          </cell>
          <cell r="G2352">
            <v>8</v>
          </cell>
        </row>
        <row r="2353">
          <cell r="A2353" t="str">
            <v>K|L2011030</v>
          </cell>
          <cell r="B2353" t="str">
            <v>Q1002z002</v>
          </cell>
          <cell r="C2353" t="str">
            <v>K</v>
          </cell>
          <cell r="D2353" t="str">
            <v>code</v>
          </cell>
          <cell r="E2353" t="str">
            <v>L2011030</v>
          </cell>
          <cell r="F2353" t="str">
            <v>L2011030</v>
          </cell>
          <cell r="G2353">
            <v>8</v>
          </cell>
        </row>
        <row r="2354">
          <cell r="A2354" t="str">
            <v>K|L201300</v>
          </cell>
          <cell r="B2354" t="str">
            <v>Q1002z002</v>
          </cell>
          <cell r="C2354" t="str">
            <v>K</v>
          </cell>
          <cell r="D2354" t="str">
            <v>code</v>
          </cell>
          <cell r="E2354" t="str">
            <v>L201300</v>
          </cell>
          <cell r="F2354" t="str">
            <v>L2011030</v>
          </cell>
          <cell r="G2354">
            <v>8</v>
          </cell>
        </row>
        <row r="2355">
          <cell r="A2355" t="str">
            <v>K|Rinder &gt; 2 Jahre, no details</v>
          </cell>
          <cell r="B2355" t="str">
            <v>Q1002z002</v>
          </cell>
          <cell r="C2355" t="str">
            <v>K</v>
          </cell>
          <cell r="D2355" t="str">
            <v>name</v>
          </cell>
          <cell r="E2355" t="str">
            <v>Rinder &gt; 2 Jahre, no details</v>
          </cell>
          <cell r="F2355" t="str">
            <v>L2011030</v>
          </cell>
          <cell r="G2355">
            <v>8</v>
          </cell>
        </row>
        <row r="2356">
          <cell r="A2356" t="str">
            <v>K|Rinder &gt; 2 Jahre, ohne Details</v>
          </cell>
          <cell r="B2356" t="str">
            <v>Q1002z002</v>
          </cell>
          <cell r="C2356" t="str">
            <v>K</v>
          </cell>
          <cell r="D2356" t="str">
            <v>D</v>
          </cell>
          <cell r="E2356" t="str">
            <v>Rinder &gt; 2 Jahre, ohne Details</v>
          </cell>
          <cell r="F2356" t="str">
            <v>L2011030</v>
          </cell>
          <cell r="G2356">
            <v>8</v>
          </cell>
        </row>
        <row r="2357">
          <cell r="A2357" t="str">
            <v>K|Bovine animals of 2 years and over for slaughter</v>
          </cell>
          <cell r="B2357" t="str">
            <v>Q1003</v>
          </cell>
          <cell r="C2357" t="str">
            <v>K</v>
          </cell>
          <cell r="D2357" t="str">
            <v>name</v>
          </cell>
          <cell r="E2357" t="str">
            <v>Bovine animals of 2 years and over for slaughter</v>
          </cell>
          <cell r="F2357" t="str">
            <v>L2011031</v>
          </cell>
          <cell r="G2357">
            <v>8</v>
          </cell>
        </row>
        <row r="2358">
          <cell r="A2358" t="str">
            <v>K|bovine animals over 2 years male</v>
          </cell>
          <cell r="B2358" t="str">
            <v>Q1002z001</v>
          </cell>
          <cell r="C2358" t="str">
            <v>K</v>
          </cell>
          <cell r="D2358" t="str">
            <v>E</v>
          </cell>
          <cell r="E2358" t="str">
            <v>bovine animals over 2 years male</v>
          </cell>
          <cell r="F2358" t="str">
            <v>L2011031</v>
          </cell>
          <cell r="G2358">
            <v>8</v>
          </cell>
        </row>
        <row r="2359">
          <cell r="A2359" t="str">
            <v>K|cattle &gt; 2 years, male</v>
          </cell>
          <cell r="B2359" t="str">
            <v>Q1002z001</v>
          </cell>
          <cell r="C2359" t="str">
            <v>K</v>
          </cell>
          <cell r="D2359" t="str">
            <v>name</v>
          </cell>
          <cell r="E2359" t="str">
            <v>cattle &gt; 2 years, male</v>
          </cell>
          <cell r="F2359" t="str">
            <v>L2011031</v>
          </cell>
          <cell r="G2359">
            <v>8</v>
          </cell>
        </row>
        <row r="2360">
          <cell r="A2360" t="str">
            <v>K|Jungrinder über 2 J. männl.</v>
          </cell>
          <cell r="B2360" t="str">
            <v>Q1002z001</v>
          </cell>
          <cell r="C2360" t="str">
            <v>K</v>
          </cell>
          <cell r="D2360" t="str">
            <v>name</v>
          </cell>
          <cell r="E2360" t="str">
            <v>Jungrinder über 2 J. männl.</v>
          </cell>
          <cell r="F2360" t="str">
            <v>L2011031</v>
          </cell>
          <cell r="G2360">
            <v>8</v>
          </cell>
        </row>
        <row r="2361">
          <cell r="A2361" t="str">
            <v>K|K2112131</v>
          </cell>
          <cell r="B2361" t="str">
            <v>Q1002z001</v>
          </cell>
          <cell r="C2361" t="str">
            <v>K</v>
          </cell>
          <cell r="D2361" t="str">
            <v>code</v>
          </cell>
          <cell r="E2361" t="str">
            <v>K2112131</v>
          </cell>
          <cell r="F2361" t="str">
            <v>L2011031</v>
          </cell>
          <cell r="G2361">
            <v>8</v>
          </cell>
        </row>
        <row r="2362">
          <cell r="A2362" t="str">
            <v>K|L2011031</v>
          </cell>
          <cell r="B2362" t="str">
            <v>Q1002z001</v>
          </cell>
          <cell r="C2362" t="str">
            <v>K</v>
          </cell>
          <cell r="D2362" t="str">
            <v>code</v>
          </cell>
          <cell r="E2362" t="str">
            <v>L2011031</v>
          </cell>
          <cell r="F2362" t="str">
            <v>L2011031</v>
          </cell>
          <cell r="G2362">
            <v>8</v>
          </cell>
        </row>
        <row r="2363">
          <cell r="A2363" t="str">
            <v>K|L201301</v>
          </cell>
          <cell r="B2363" t="str">
            <v>Q1002z001</v>
          </cell>
          <cell r="C2363" t="str">
            <v>K</v>
          </cell>
          <cell r="D2363" t="str">
            <v>code</v>
          </cell>
          <cell r="E2363" t="str">
            <v>L201301</v>
          </cell>
          <cell r="F2363" t="str">
            <v>L2011031</v>
          </cell>
          <cell r="G2363">
            <v>8</v>
          </cell>
        </row>
        <row r="2364">
          <cell r="A2364" t="str">
            <v>K|Rinder &gt; 2 Jahre, männl.</v>
          </cell>
          <cell r="B2364" t="str">
            <v>Q1002z001</v>
          </cell>
          <cell r="C2364" t="str">
            <v>K</v>
          </cell>
          <cell r="D2364" t="str">
            <v>name</v>
          </cell>
          <cell r="E2364" t="str">
            <v>Rinder &gt; 2 Jahre, männl.</v>
          </cell>
          <cell r="F2364" t="str">
            <v>L2011031</v>
          </cell>
          <cell r="G2364">
            <v>8</v>
          </cell>
        </row>
        <row r="2365">
          <cell r="A2365" t="str">
            <v>K|breeding bull</v>
          </cell>
          <cell r="B2365" t="str">
            <v>Q1002z001</v>
          </cell>
          <cell r="C2365" t="str">
            <v>K</v>
          </cell>
          <cell r="D2365" t="str">
            <v>E</v>
          </cell>
          <cell r="E2365" t="str">
            <v>breeding bull</v>
          </cell>
          <cell r="F2365" t="str">
            <v>L2011032</v>
          </cell>
          <cell r="G2365">
            <v>8</v>
          </cell>
        </row>
        <row r="2366">
          <cell r="A2366" t="str">
            <v>K|Breeding bulls</v>
          </cell>
          <cell r="B2366" t="str">
            <v>Q1003</v>
          </cell>
          <cell r="C2366" t="str">
            <v>K</v>
          </cell>
          <cell r="D2366" t="str">
            <v>name</v>
          </cell>
          <cell r="E2366" t="str">
            <v>Breeding bulls</v>
          </cell>
          <cell r="F2366" t="str">
            <v>L2011032</v>
          </cell>
          <cell r="G2366">
            <v>8</v>
          </cell>
        </row>
        <row r="2367">
          <cell r="A2367" t="str">
            <v>K|K2113</v>
          </cell>
          <cell r="B2367" t="str">
            <v>Q1002z001</v>
          </cell>
          <cell r="C2367" t="str">
            <v>K</v>
          </cell>
          <cell r="D2367" t="str">
            <v>code</v>
          </cell>
          <cell r="E2367" t="str">
            <v>K2113</v>
          </cell>
          <cell r="F2367" t="str">
            <v>L2011032</v>
          </cell>
          <cell r="G2367">
            <v>8</v>
          </cell>
        </row>
        <row r="2368">
          <cell r="A2368" t="str">
            <v>K|L2011032</v>
          </cell>
          <cell r="B2368" t="str">
            <v>Q1003</v>
          </cell>
          <cell r="C2368" t="str">
            <v>K</v>
          </cell>
          <cell r="D2368" t="str">
            <v>code</v>
          </cell>
          <cell r="E2368" t="str">
            <v>L2011032</v>
          </cell>
          <cell r="F2368" t="str">
            <v>L2011032</v>
          </cell>
          <cell r="G2368">
            <v>8</v>
          </cell>
        </row>
        <row r="2369">
          <cell r="A2369" t="str">
            <v>K|L201302</v>
          </cell>
          <cell r="B2369" t="str">
            <v>Q1002z001</v>
          </cell>
          <cell r="C2369" t="str">
            <v>K</v>
          </cell>
          <cell r="D2369" t="str">
            <v>code</v>
          </cell>
          <cell r="E2369" t="str">
            <v>L201302</v>
          </cell>
          <cell r="F2369" t="str">
            <v>L2011032</v>
          </cell>
          <cell r="G2369">
            <v>8</v>
          </cell>
        </row>
        <row r="2370">
          <cell r="A2370" t="str">
            <v>K|Zuchtbullen</v>
          </cell>
          <cell r="B2370" t="str">
            <v>Q1002z001</v>
          </cell>
          <cell r="C2370" t="str">
            <v>K</v>
          </cell>
          <cell r="D2370" t="str">
            <v>name</v>
          </cell>
          <cell r="E2370" t="str">
            <v>Zuchtbullen</v>
          </cell>
          <cell r="F2370" t="str">
            <v>L2011032</v>
          </cell>
          <cell r="G2370">
            <v>8</v>
          </cell>
        </row>
        <row r="2371">
          <cell r="A2371" t="str">
            <v>K|Cows</v>
          </cell>
          <cell r="B2371" t="str">
            <v>Q1002z001</v>
          </cell>
          <cell r="C2371" t="str">
            <v>K</v>
          </cell>
          <cell r="D2371" t="str">
            <v>name</v>
          </cell>
          <cell r="E2371" t="str">
            <v>Cows</v>
          </cell>
          <cell r="F2371" t="str">
            <v>L2011033</v>
          </cell>
          <cell r="G2371">
            <v>8</v>
          </cell>
        </row>
        <row r="2372">
          <cell r="A2372" t="str">
            <v>K|cows total</v>
          </cell>
          <cell r="B2372" t="str">
            <v>Q1002z001</v>
          </cell>
          <cell r="C2372" t="str">
            <v>K</v>
          </cell>
          <cell r="D2372" t="str">
            <v>E</v>
          </cell>
          <cell r="E2372" t="str">
            <v>cows total</v>
          </cell>
          <cell r="F2372" t="str">
            <v>L2011033</v>
          </cell>
          <cell r="G2372">
            <v>8</v>
          </cell>
        </row>
        <row r="2373">
          <cell r="A2373" t="str">
            <v>K|K2111</v>
          </cell>
          <cell r="B2373" t="str">
            <v>Q1002z001</v>
          </cell>
          <cell r="C2373" t="str">
            <v>K</v>
          </cell>
          <cell r="D2373" t="str">
            <v>code</v>
          </cell>
          <cell r="E2373" t="str">
            <v>K2111</v>
          </cell>
          <cell r="F2373" t="str">
            <v>L2011033</v>
          </cell>
          <cell r="G2373">
            <v>8</v>
          </cell>
        </row>
        <row r="2374">
          <cell r="A2374" t="str">
            <v>K|Kühe</v>
          </cell>
          <cell r="B2374" t="str">
            <v>Q1002z001</v>
          </cell>
          <cell r="C2374" t="str">
            <v>K</v>
          </cell>
          <cell r="D2374" t="str">
            <v>D</v>
          </cell>
          <cell r="E2374" t="str">
            <v>Kühe</v>
          </cell>
          <cell r="F2374" t="str">
            <v>L2011033</v>
          </cell>
          <cell r="G2374">
            <v>8</v>
          </cell>
        </row>
        <row r="2375">
          <cell r="A2375" t="str">
            <v>K|Kühe insgesamt</v>
          </cell>
          <cell r="B2375" t="str">
            <v>Q1002z001</v>
          </cell>
          <cell r="C2375" t="str">
            <v>K</v>
          </cell>
          <cell r="D2375" t="str">
            <v>name</v>
          </cell>
          <cell r="E2375" t="str">
            <v>Kühe insgesamt</v>
          </cell>
          <cell r="F2375" t="str">
            <v>L2011033</v>
          </cell>
          <cell r="G2375">
            <v>8</v>
          </cell>
        </row>
        <row r="2376">
          <cell r="A2376" t="str">
            <v>K|L2011033</v>
          </cell>
          <cell r="B2376" t="str">
            <v>Q1002z001</v>
          </cell>
          <cell r="C2376" t="str">
            <v>K</v>
          </cell>
          <cell r="D2376" t="str">
            <v>code</v>
          </cell>
          <cell r="E2376" t="str">
            <v>L2011033</v>
          </cell>
          <cell r="F2376" t="str">
            <v>L2011033</v>
          </cell>
          <cell r="G2376">
            <v>8</v>
          </cell>
        </row>
        <row r="2377">
          <cell r="A2377" t="str">
            <v>K|L201303</v>
          </cell>
          <cell r="B2377" t="str">
            <v>Q1002z001</v>
          </cell>
          <cell r="C2377" t="str">
            <v>K</v>
          </cell>
          <cell r="D2377" t="str">
            <v>code</v>
          </cell>
          <cell r="E2377" t="str">
            <v>L201303</v>
          </cell>
          <cell r="F2377" t="str">
            <v>L2011033</v>
          </cell>
          <cell r="G2377">
            <v>8</v>
          </cell>
        </row>
        <row r="2378">
          <cell r="A2378" t="str">
            <v>K|Cows, no details</v>
          </cell>
          <cell r="B2378" t="str">
            <v>Q1002z002</v>
          </cell>
          <cell r="C2378" t="str">
            <v>K</v>
          </cell>
          <cell r="D2378" t="str">
            <v>name</v>
          </cell>
          <cell r="E2378" t="str">
            <v>Cows, no details</v>
          </cell>
          <cell r="F2378" t="str">
            <v>L2011034</v>
          </cell>
          <cell r="G2378">
            <v>8</v>
          </cell>
        </row>
        <row r="2379">
          <cell r="A2379" t="str">
            <v>K|Kühe insgesamt, no details</v>
          </cell>
          <cell r="B2379" t="str">
            <v>Q1002z002</v>
          </cell>
          <cell r="C2379" t="str">
            <v>K</v>
          </cell>
          <cell r="D2379" t="str">
            <v>E</v>
          </cell>
          <cell r="E2379" t="str">
            <v>Kühe insgesamt, no details</v>
          </cell>
          <cell r="F2379" t="str">
            <v>L2011034</v>
          </cell>
          <cell r="G2379">
            <v>8</v>
          </cell>
        </row>
        <row r="2380">
          <cell r="A2380" t="str">
            <v>K|Kühe, no details</v>
          </cell>
          <cell r="B2380" t="str">
            <v>Q1002z002</v>
          </cell>
          <cell r="C2380" t="str">
            <v>K</v>
          </cell>
          <cell r="D2380" t="str">
            <v>name</v>
          </cell>
          <cell r="E2380" t="str">
            <v>Kühe, no details</v>
          </cell>
          <cell r="F2380" t="str">
            <v>L2011034</v>
          </cell>
          <cell r="G2380">
            <v>8</v>
          </cell>
        </row>
        <row r="2381">
          <cell r="A2381" t="str">
            <v>K|Kühe, ohne Details</v>
          </cell>
          <cell r="B2381" t="str">
            <v>Q1002z002</v>
          </cell>
          <cell r="C2381" t="str">
            <v>K</v>
          </cell>
          <cell r="D2381" t="str">
            <v>D</v>
          </cell>
          <cell r="E2381" t="str">
            <v>Kühe, ohne Details</v>
          </cell>
          <cell r="F2381" t="str">
            <v>L2011034</v>
          </cell>
          <cell r="G2381">
            <v>8</v>
          </cell>
        </row>
        <row r="2382">
          <cell r="A2382" t="str">
            <v>K|L2011034</v>
          </cell>
          <cell r="B2382" t="str">
            <v>Q1002z002</v>
          </cell>
          <cell r="C2382" t="str">
            <v>K</v>
          </cell>
          <cell r="D2382" t="str">
            <v>code</v>
          </cell>
          <cell r="E2382" t="str">
            <v>L2011034</v>
          </cell>
          <cell r="F2382" t="str">
            <v>L2011034</v>
          </cell>
          <cell r="G2382">
            <v>8</v>
          </cell>
        </row>
        <row r="2383">
          <cell r="A2383" t="str">
            <v>K|L2013030</v>
          </cell>
          <cell r="B2383" t="str">
            <v>Q1002z002</v>
          </cell>
          <cell r="C2383" t="str">
            <v>K</v>
          </cell>
          <cell r="D2383" t="str">
            <v>code</v>
          </cell>
          <cell r="E2383" t="str">
            <v>L2013030</v>
          </cell>
          <cell r="F2383" t="str">
            <v>L2011034</v>
          </cell>
          <cell r="G2383">
            <v>8</v>
          </cell>
        </row>
        <row r="2384">
          <cell r="A2384" t="str">
            <v>K|dairy cow</v>
          </cell>
          <cell r="B2384" t="str">
            <v>Q1002z001</v>
          </cell>
          <cell r="C2384" t="str">
            <v>K</v>
          </cell>
          <cell r="D2384" t="str">
            <v>E</v>
          </cell>
          <cell r="E2384" t="str">
            <v>dairy cow</v>
          </cell>
          <cell r="F2384" t="str">
            <v>L2011035</v>
          </cell>
          <cell r="G2384">
            <v>8</v>
          </cell>
        </row>
        <row r="2385">
          <cell r="A2385" t="str">
            <v>K|Dairy cows</v>
          </cell>
          <cell r="B2385" t="str">
            <v>Q1003</v>
          </cell>
          <cell r="C2385" t="str">
            <v>K</v>
          </cell>
          <cell r="D2385" t="str">
            <v>name</v>
          </cell>
          <cell r="E2385" t="str">
            <v>Dairy cows</v>
          </cell>
          <cell r="F2385" t="str">
            <v>L2011035</v>
          </cell>
          <cell r="G2385">
            <v>8</v>
          </cell>
        </row>
        <row r="2386">
          <cell r="A2386" t="str">
            <v>K|K211101</v>
          </cell>
          <cell r="B2386" t="str">
            <v>Q1002z001</v>
          </cell>
          <cell r="C2386" t="str">
            <v>K</v>
          </cell>
          <cell r="D2386" t="str">
            <v>code</v>
          </cell>
          <cell r="E2386" t="str">
            <v>K211101</v>
          </cell>
          <cell r="F2386" t="str">
            <v>L2011035</v>
          </cell>
          <cell r="G2386">
            <v>8</v>
          </cell>
        </row>
        <row r="2387">
          <cell r="A2387" t="str">
            <v>K|L2011035</v>
          </cell>
          <cell r="B2387" t="str">
            <v>Q1002z001</v>
          </cell>
          <cell r="C2387" t="str">
            <v>K</v>
          </cell>
          <cell r="D2387" t="str">
            <v>code</v>
          </cell>
          <cell r="E2387" t="str">
            <v>L2011035</v>
          </cell>
          <cell r="F2387" t="str">
            <v>L2011035</v>
          </cell>
          <cell r="G2387">
            <v>8</v>
          </cell>
        </row>
        <row r="2388">
          <cell r="A2388" t="str">
            <v>K|L2013031</v>
          </cell>
          <cell r="B2388" t="str">
            <v>Q1002z001</v>
          </cell>
          <cell r="C2388" t="str">
            <v>K</v>
          </cell>
          <cell r="D2388" t="str">
            <v>code</v>
          </cell>
          <cell r="E2388" t="str">
            <v>L2013031</v>
          </cell>
          <cell r="F2388" t="str">
            <v>L2011035</v>
          </cell>
          <cell r="G2388">
            <v>8</v>
          </cell>
        </row>
        <row r="2389">
          <cell r="A2389" t="str">
            <v>K|Milchkühe</v>
          </cell>
          <cell r="B2389" t="str">
            <v>Q1002z001</v>
          </cell>
          <cell r="C2389" t="str">
            <v>K</v>
          </cell>
          <cell r="D2389" t="str">
            <v>name</v>
          </cell>
          <cell r="E2389" t="str">
            <v>Milchkühe</v>
          </cell>
          <cell r="F2389" t="str">
            <v>L2011035</v>
          </cell>
          <cell r="G2389">
            <v>8</v>
          </cell>
        </row>
        <row r="2390">
          <cell r="A2390" t="str">
            <v>K|Ammen- und Mutterkühe</v>
          </cell>
          <cell r="B2390" t="str">
            <v>Q1002z001</v>
          </cell>
          <cell r="C2390" t="str">
            <v>K</v>
          </cell>
          <cell r="D2390" t="str">
            <v>name</v>
          </cell>
          <cell r="E2390" t="str">
            <v>Ammen- und Mutterkühe</v>
          </cell>
          <cell r="F2390" t="str">
            <v>L2011036</v>
          </cell>
          <cell r="G2390">
            <v>8</v>
          </cell>
        </row>
        <row r="2391">
          <cell r="A2391" t="str">
            <v>K|K211102</v>
          </cell>
          <cell r="B2391" t="str">
            <v>Q1002z001</v>
          </cell>
          <cell r="C2391" t="str">
            <v>K</v>
          </cell>
          <cell r="D2391" t="str">
            <v>code</v>
          </cell>
          <cell r="E2391" t="str">
            <v>K211102</v>
          </cell>
          <cell r="F2391" t="str">
            <v>L2011036</v>
          </cell>
          <cell r="G2391">
            <v>8</v>
          </cell>
        </row>
        <row r="2392">
          <cell r="A2392" t="str">
            <v>K|L2011036</v>
          </cell>
          <cell r="B2392" t="str">
            <v>Q1002z001</v>
          </cell>
          <cell r="C2392" t="str">
            <v>K</v>
          </cell>
          <cell r="D2392" t="str">
            <v>code</v>
          </cell>
          <cell r="E2392" t="str">
            <v>L2011036</v>
          </cell>
          <cell r="F2392" t="str">
            <v>L2011036</v>
          </cell>
          <cell r="G2392">
            <v>8</v>
          </cell>
        </row>
        <row r="2393">
          <cell r="A2393" t="str">
            <v>K|L2013032</v>
          </cell>
          <cell r="B2393" t="str">
            <v>Q1002z001</v>
          </cell>
          <cell r="C2393" t="str">
            <v>K</v>
          </cell>
          <cell r="D2393" t="str">
            <v>code</v>
          </cell>
          <cell r="E2393" t="str">
            <v>L2013032</v>
          </cell>
          <cell r="F2393" t="str">
            <v>L2011036</v>
          </cell>
          <cell r="G2393">
            <v>8</v>
          </cell>
        </row>
        <row r="2394">
          <cell r="A2394" t="str">
            <v>K|nurse and suckling cows</v>
          </cell>
          <cell r="B2394" t="str">
            <v>Q1002z001</v>
          </cell>
          <cell r="C2394" t="str">
            <v>K</v>
          </cell>
          <cell r="D2394" t="str">
            <v>E</v>
          </cell>
          <cell r="E2394" t="str">
            <v>nurse and suckling cows</v>
          </cell>
          <cell r="F2394" t="str">
            <v>L2011036</v>
          </cell>
          <cell r="G2394">
            <v>8</v>
          </cell>
        </row>
        <row r="2395">
          <cell r="A2395" t="str">
            <v>K|Suckler cows</v>
          </cell>
          <cell r="B2395" t="str">
            <v>Q1003</v>
          </cell>
          <cell r="C2395" t="str">
            <v>K</v>
          </cell>
          <cell r="D2395" t="str">
            <v>name</v>
          </cell>
          <cell r="E2395" t="str">
            <v>Suckler cows</v>
          </cell>
          <cell r="F2395" t="str">
            <v>L2011036</v>
          </cell>
          <cell r="G2395">
            <v>8</v>
          </cell>
        </row>
        <row r="2396">
          <cell r="A2396" t="str">
            <v>K|Cows, other</v>
          </cell>
          <cell r="B2396" t="str">
            <v>Q1002z002</v>
          </cell>
          <cell r="C2396" t="str">
            <v>K</v>
          </cell>
          <cell r="D2396" t="str">
            <v>name</v>
          </cell>
          <cell r="E2396" t="str">
            <v>Cows, other</v>
          </cell>
          <cell r="F2396" t="str">
            <v>L2011037</v>
          </cell>
          <cell r="G2396">
            <v>8</v>
          </cell>
        </row>
        <row r="2397">
          <cell r="A2397" t="str">
            <v>K|Kühe insgesamt, Delta</v>
          </cell>
          <cell r="B2397" t="str">
            <v>Q1002z001</v>
          </cell>
          <cell r="C2397" t="str">
            <v>K</v>
          </cell>
          <cell r="D2397" t="str">
            <v>name</v>
          </cell>
          <cell r="E2397" t="str">
            <v>Kühe insgesamt, Delta</v>
          </cell>
          <cell r="F2397" t="str">
            <v>L2011037</v>
          </cell>
          <cell r="G2397">
            <v>8</v>
          </cell>
        </row>
        <row r="2398">
          <cell r="A2398" t="str">
            <v>K|Kühe, andere</v>
          </cell>
          <cell r="B2398" t="str">
            <v>Q1002z002</v>
          </cell>
          <cell r="C2398" t="str">
            <v>K</v>
          </cell>
          <cell r="D2398" t="str">
            <v>D</v>
          </cell>
          <cell r="E2398" t="str">
            <v>Kühe, andere</v>
          </cell>
          <cell r="F2398" t="str">
            <v>L2011037</v>
          </cell>
          <cell r="G2398">
            <v>8</v>
          </cell>
        </row>
        <row r="2399">
          <cell r="A2399" t="str">
            <v>K|Kühe, other</v>
          </cell>
          <cell r="B2399" t="str">
            <v>Q1002z002</v>
          </cell>
          <cell r="C2399" t="str">
            <v>K</v>
          </cell>
          <cell r="D2399" t="str">
            <v>name</v>
          </cell>
          <cell r="E2399" t="str">
            <v>Kühe, other</v>
          </cell>
          <cell r="F2399" t="str">
            <v>L2011037</v>
          </cell>
          <cell r="G2399">
            <v>8</v>
          </cell>
        </row>
        <row r="2400">
          <cell r="A2400" t="str">
            <v>K|L2011037</v>
          </cell>
          <cell r="B2400" t="str">
            <v>Q1002z002</v>
          </cell>
          <cell r="C2400" t="str">
            <v>K</v>
          </cell>
          <cell r="D2400" t="str">
            <v>code</v>
          </cell>
          <cell r="E2400" t="str">
            <v>L2011037</v>
          </cell>
          <cell r="F2400" t="str">
            <v>L2011037</v>
          </cell>
          <cell r="G2400">
            <v>8</v>
          </cell>
        </row>
        <row r="2401">
          <cell r="A2401" t="str">
            <v>K|L201303z</v>
          </cell>
          <cell r="B2401" t="str">
            <v>Q1002z002</v>
          </cell>
          <cell r="C2401" t="str">
            <v>K</v>
          </cell>
          <cell r="D2401" t="str">
            <v>code</v>
          </cell>
          <cell r="E2401" t="str">
            <v>L201303z</v>
          </cell>
          <cell r="F2401" t="str">
            <v>L2011037</v>
          </cell>
          <cell r="G2401">
            <v>8</v>
          </cell>
        </row>
        <row r="2402">
          <cell r="A2402" t="str">
            <v>K|sonstige Kühe</v>
          </cell>
          <cell r="B2402" t="str">
            <v>Q1002z001</v>
          </cell>
          <cell r="C2402" t="str">
            <v>K</v>
          </cell>
          <cell r="D2402" t="str">
            <v>name</v>
          </cell>
          <cell r="E2402" t="str">
            <v>sonstige Kühe</v>
          </cell>
          <cell r="F2402" t="str">
            <v>L2011037</v>
          </cell>
          <cell r="G2402">
            <v>8</v>
          </cell>
        </row>
        <row r="2403">
          <cell r="A2403" t="str">
            <v>K|K211221</v>
          </cell>
          <cell r="B2403" t="str">
            <v>Q1002z001</v>
          </cell>
          <cell r="C2403" t="str">
            <v>K</v>
          </cell>
          <cell r="D2403" t="str">
            <v>code</v>
          </cell>
          <cell r="E2403" t="str">
            <v>K211221</v>
          </cell>
          <cell r="F2403" t="str">
            <v>L2011038</v>
          </cell>
          <cell r="G2403">
            <v>8</v>
          </cell>
        </row>
        <row r="2404">
          <cell r="A2404" t="str">
            <v>K|L2011038</v>
          </cell>
          <cell r="B2404" t="str">
            <v>Q1002z001</v>
          </cell>
          <cell r="C2404" t="str">
            <v>K</v>
          </cell>
          <cell r="D2404" t="str">
            <v>code</v>
          </cell>
          <cell r="E2404" t="str">
            <v>L2011038</v>
          </cell>
          <cell r="F2404" t="str">
            <v>L2011038</v>
          </cell>
          <cell r="G2404">
            <v>8</v>
          </cell>
        </row>
        <row r="2405">
          <cell r="A2405" t="str">
            <v>K|L201304</v>
          </cell>
          <cell r="B2405" t="str">
            <v>Q1002z001</v>
          </cell>
          <cell r="C2405" t="str">
            <v>K</v>
          </cell>
          <cell r="D2405" t="str">
            <v>code</v>
          </cell>
          <cell r="E2405" t="str">
            <v>L201304</v>
          </cell>
          <cell r="F2405" t="str">
            <v>L2011038</v>
          </cell>
          <cell r="G2405">
            <v>8</v>
          </cell>
        </row>
        <row r="2406">
          <cell r="A2406" t="str">
            <v>K|Ochsen</v>
          </cell>
          <cell r="B2406" t="str">
            <v>Q1002z001</v>
          </cell>
          <cell r="C2406" t="str">
            <v>K</v>
          </cell>
          <cell r="D2406" t="str">
            <v>name</v>
          </cell>
          <cell r="E2406" t="str">
            <v>Ochsen</v>
          </cell>
          <cell r="F2406" t="str">
            <v>L2011038</v>
          </cell>
          <cell r="G2406">
            <v>8</v>
          </cell>
        </row>
        <row r="2407">
          <cell r="A2407" t="str">
            <v>K|oxes</v>
          </cell>
          <cell r="B2407" t="str">
            <v>Q1002z001</v>
          </cell>
          <cell r="C2407" t="str">
            <v>K</v>
          </cell>
          <cell r="D2407" t="str">
            <v>E</v>
          </cell>
          <cell r="E2407" t="str">
            <v>oxes</v>
          </cell>
          <cell r="F2407" t="str">
            <v>L2011038</v>
          </cell>
          <cell r="G2407">
            <v>8</v>
          </cell>
        </row>
        <row r="2408">
          <cell r="A2408" t="str">
            <v>K|bovine animals over 2 years female</v>
          </cell>
          <cell r="B2408" t="str">
            <v>Q1002z001</v>
          </cell>
          <cell r="C2408" t="str">
            <v>K</v>
          </cell>
          <cell r="D2408" t="str">
            <v>E</v>
          </cell>
          <cell r="E2408" t="str">
            <v>bovine animals over 2 years female</v>
          </cell>
          <cell r="F2408" t="str">
            <v>L2011039</v>
          </cell>
          <cell r="G2408">
            <v>8</v>
          </cell>
        </row>
        <row r="2409">
          <cell r="A2409" t="str">
            <v>K|Cattle &gt; 2 years, female</v>
          </cell>
          <cell r="B2409" t="str">
            <v>Q1002z001</v>
          </cell>
          <cell r="C2409" t="str">
            <v>K</v>
          </cell>
          <cell r="D2409" t="str">
            <v>name</v>
          </cell>
          <cell r="E2409" t="str">
            <v>Cattle &gt; 2 years, female</v>
          </cell>
          <cell r="F2409" t="str">
            <v>L2011039</v>
          </cell>
          <cell r="G2409">
            <v>8</v>
          </cell>
        </row>
        <row r="2410">
          <cell r="A2410" t="str">
            <v>K|Cattle over 2 years female</v>
          </cell>
          <cell r="B2410" t="str">
            <v>Q1002z001</v>
          </cell>
          <cell r="C2410" t="str">
            <v>K</v>
          </cell>
          <cell r="D2410" t="str">
            <v>E</v>
          </cell>
          <cell r="E2410" t="str">
            <v>Cattle over 2 years female</v>
          </cell>
          <cell r="F2410" t="str">
            <v>L2011039</v>
          </cell>
          <cell r="G2410">
            <v>8</v>
          </cell>
        </row>
        <row r="2411">
          <cell r="A2411" t="str">
            <v>K|Jungrinder über 2 J. weibl.</v>
          </cell>
          <cell r="B2411" t="str">
            <v>Q1002z001</v>
          </cell>
          <cell r="C2411" t="str">
            <v>K</v>
          </cell>
          <cell r="D2411" t="str">
            <v>name</v>
          </cell>
          <cell r="E2411" t="str">
            <v>Jungrinder über 2 J. weibl.</v>
          </cell>
          <cell r="F2411" t="str">
            <v>L2011039</v>
          </cell>
          <cell r="G2411">
            <v>8</v>
          </cell>
        </row>
        <row r="2412">
          <cell r="A2412" t="str">
            <v>K|K2112132</v>
          </cell>
          <cell r="B2412" t="str">
            <v>Q1002z001</v>
          </cell>
          <cell r="C2412" t="str">
            <v>K</v>
          </cell>
          <cell r="D2412" t="str">
            <v>code</v>
          </cell>
          <cell r="E2412" t="str">
            <v>K2112132</v>
          </cell>
          <cell r="F2412" t="str">
            <v>L2011039</v>
          </cell>
          <cell r="G2412">
            <v>8</v>
          </cell>
        </row>
        <row r="2413">
          <cell r="A2413" t="str">
            <v>K|L2011039</v>
          </cell>
          <cell r="B2413" t="str">
            <v>Q1002z001</v>
          </cell>
          <cell r="C2413" t="str">
            <v>K</v>
          </cell>
          <cell r="D2413" t="str">
            <v>code</v>
          </cell>
          <cell r="E2413" t="str">
            <v>L2011039</v>
          </cell>
          <cell r="F2413" t="str">
            <v>L2011039</v>
          </cell>
          <cell r="G2413">
            <v>8</v>
          </cell>
        </row>
        <row r="2414">
          <cell r="A2414" t="str">
            <v>K|L201305</v>
          </cell>
          <cell r="B2414" t="str">
            <v>Q1002z001</v>
          </cell>
          <cell r="C2414" t="str">
            <v>K</v>
          </cell>
          <cell r="D2414" t="str">
            <v>code</v>
          </cell>
          <cell r="E2414" t="str">
            <v>L201305</v>
          </cell>
          <cell r="F2414" t="str">
            <v>L2011039</v>
          </cell>
          <cell r="G2414">
            <v>8</v>
          </cell>
        </row>
        <row r="2415">
          <cell r="A2415" t="str">
            <v>K|Rinder &gt; 2 Jahre, weibl.</v>
          </cell>
          <cell r="B2415" t="str">
            <v>Q1002z001</v>
          </cell>
          <cell r="C2415" t="str">
            <v>K</v>
          </cell>
          <cell r="D2415" t="str">
            <v>name</v>
          </cell>
          <cell r="E2415" t="str">
            <v>Rinder &gt; 2 Jahre, weibl.</v>
          </cell>
          <cell r="F2415" t="str">
            <v>L2011039</v>
          </cell>
          <cell r="G2415">
            <v>8</v>
          </cell>
        </row>
        <row r="2416">
          <cell r="A2416" t="str">
            <v>K|Rinder &gt; 2 Jahre, Delta</v>
          </cell>
          <cell r="B2416" t="str">
            <v>Q1002z001</v>
          </cell>
          <cell r="C2416" t="str">
            <v>K</v>
          </cell>
          <cell r="D2416" t="str">
            <v>name</v>
          </cell>
          <cell r="E2416" t="str">
            <v>Rinder &gt; 2 Jahre, Delta</v>
          </cell>
          <cell r="F2416" t="str">
            <v>L201103y</v>
          </cell>
          <cell r="G2416">
            <v>8</v>
          </cell>
        </row>
        <row r="2417">
          <cell r="A2417" t="str">
            <v>K|_ Rinder &gt; 2 Jahre</v>
          </cell>
          <cell r="B2417" t="str">
            <v>Q1002z001</v>
          </cell>
          <cell r="C2417" t="str">
            <v>K</v>
          </cell>
          <cell r="D2417" t="str">
            <v>name</v>
          </cell>
          <cell r="E2417" t="str">
            <v>_ Rinder &gt; 2 Jahre</v>
          </cell>
          <cell r="F2417" t="str">
            <v>L201103z</v>
          </cell>
          <cell r="G2417">
            <v>8</v>
          </cell>
        </row>
        <row r="2418">
          <cell r="A2418" t="str">
            <v>K|Andere Rinder &gt; 2 Jahre</v>
          </cell>
          <cell r="B2418" t="str">
            <v>Q1002z002</v>
          </cell>
          <cell r="C2418" t="str">
            <v>K</v>
          </cell>
          <cell r="D2418" t="str">
            <v>D</v>
          </cell>
          <cell r="E2418" t="str">
            <v>Andere Rinder &gt; 2 Jahre</v>
          </cell>
          <cell r="F2418" t="str">
            <v>L201103z</v>
          </cell>
          <cell r="G2418">
            <v>8</v>
          </cell>
        </row>
        <row r="2419">
          <cell r="A2419" t="str">
            <v>K|Bovine animals of 2 years and over, other</v>
          </cell>
          <cell r="B2419" t="str">
            <v>Q1003</v>
          </cell>
          <cell r="C2419" t="str">
            <v>K</v>
          </cell>
          <cell r="D2419" t="str">
            <v>name</v>
          </cell>
          <cell r="E2419" t="str">
            <v>Bovine animals of 2 years and over, other</v>
          </cell>
          <cell r="F2419" t="str">
            <v>L201103z</v>
          </cell>
          <cell r="G2419">
            <v>8</v>
          </cell>
        </row>
        <row r="2420">
          <cell r="A2420" t="str">
            <v>K|Cattle &gt; 2 years, other</v>
          </cell>
          <cell r="B2420" t="str">
            <v>Q1002z002</v>
          </cell>
          <cell r="C2420" t="str">
            <v>K</v>
          </cell>
          <cell r="D2420" t="str">
            <v>name</v>
          </cell>
          <cell r="E2420" t="str">
            <v>Cattle &gt; 2 years, other</v>
          </cell>
          <cell r="F2420" t="str">
            <v>L201103z</v>
          </cell>
          <cell r="G2420">
            <v>8</v>
          </cell>
        </row>
        <row r="2421">
          <cell r="A2421" t="str">
            <v>K|K211213z</v>
          </cell>
          <cell r="B2421" t="str">
            <v>Q1002z002</v>
          </cell>
          <cell r="C2421" t="str">
            <v>K</v>
          </cell>
          <cell r="D2421" t="str">
            <v>code</v>
          </cell>
          <cell r="E2421" t="str">
            <v>K211213z</v>
          </cell>
          <cell r="F2421" t="str">
            <v>L201103z</v>
          </cell>
          <cell r="G2421">
            <v>8</v>
          </cell>
        </row>
        <row r="2422">
          <cell r="A2422" t="str">
            <v>K|L201103z</v>
          </cell>
          <cell r="B2422" t="str">
            <v>Q1002z002</v>
          </cell>
          <cell r="C2422" t="str">
            <v>K</v>
          </cell>
          <cell r="D2422" t="str">
            <v>code</v>
          </cell>
          <cell r="E2422" t="str">
            <v>L201103z</v>
          </cell>
          <cell r="F2422" t="str">
            <v>L201103z</v>
          </cell>
          <cell r="G2422">
            <v>8</v>
          </cell>
        </row>
        <row r="2423">
          <cell r="A2423" t="str">
            <v>K|L2013zz</v>
          </cell>
          <cell r="B2423" t="str">
            <v>Q1002z002</v>
          </cell>
          <cell r="C2423" t="str">
            <v>K</v>
          </cell>
          <cell r="D2423" t="str">
            <v>code</v>
          </cell>
          <cell r="E2423" t="str">
            <v>L2013zz</v>
          </cell>
          <cell r="F2423" t="str">
            <v>L201103z</v>
          </cell>
          <cell r="G2423">
            <v>8</v>
          </cell>
        </row>
        <row r="2424">
          <cell r="A2424" t="str">
            <v>K|Other cattle &gt; 2 years</v>
          </cell>
          <cell r="B2424" t="str">
            <v>Q1002z002</v>
          </cell>
          <cell r="C2424" t="str">
            <v>K</v>
          </cell>
          <cell r="D2424" t="str">
            <v>E</v>
          </cell>
          <cell r="E2424" t="str">
            <v>Other cattle &gt; 2 years</v>
          </cell>
          <cell r="F2424" t="str">
            <v>L201103z</v>
          </cell>
          <cell r="G2424">
            <v>8</v>
          </cell>
        </row>
        <row r="2425">
          <cell r="A2425" t="str">
            <v>K|Rinder &gt; 2 Jahre, andere</v>
          </cell>
          <cell r="B2425" t="str">
            <v>Q1002z002</v>
          </cell>
          <cell r="C2425" t="str">
            <v>K</v>
          </cell>
          <cell r="D2425" t="str">
            <v>D</v>
          </cell>
          <cell r="E2425" t="str">
            <v>Rinder &gt; 2 Jahre, andere</v>
          </cell>
          <cell r="F2425" t="str">
            <v>L201103z</v>
          </cell>
          <cell r="G2425">
            <v>8</v>
          </cell>
        </row>
        <row r="2426">
          <cell r="A2426" t="str">
            <v>K|Rinder &gt; 2 Jahre, other</v>
          </cell>
          <cell r="B2426" t="str">
            <v>Q1002z002</v>
          </cell>
          <cell r="C2426" t="str">
            <v>K</v>
          </cell>
          <cell r="D2426" t="str">
            <v>name</v>
          </cell>
          <cell r="E2426" t="str">
            <v>Rinder &gt; 2 Jahre, other</v>
          </cell>
          <cell r="F2426" t="str">
            <v>L201103z</v>
          </cell>
          <cell r="G2426">
            <v>8</v>
          </cell>
        </row>
        <row r="2427">
          <cell r="A2427" t="str">
            <v>K|cattle [beef production]</v>
          </cell>
          <cell r="B2427" t="str">
            <v>Q1002z001</v>
          </cell>
          <cell r="C2427" t="str">
            <v>K</v>
          </cell>
          <cell r="D2427" t="str">
            <v>E</v>
          </cell>
          <cell r="E2427" t="str">
            <v>cattle [beef production]</v>
          </cell>
          <cell r="F2427" t="str">
            <v>L201104</v>
          </cell>
          <cell r="G2427">
            <v>7</v>
          </cell>
        </row>
        <row r="2428">
          <cell r="A2428" t="str">
            <v>K|Cattle [meat production]</v>
          </cell>
          <cell r="B2428" t="str">
            <v>Q1002z001</v>
          </cell>
          <cell r="C2428" t="str">
            <v>K</v>
          </cell>
          <cell r="D2428" t="str">
            <v>name</v>
          </cell>
          <cell r="E2428" t="str">
            <v>Cattle [meat production]</v>
          </cell>
          <cell r="F2428" t="str">
            <v>L201104</v>
          </cell>
          <cell r="G2428">
            <v>7</v>
          </cell>
        </row>
        <row r="2429">
          <cell r="A2429" t="str">
            <v>K|Cattle for slaughter</v>
          </cell>
          <cell r="B2429" t="str">
            <v>Q1003</v>
          </cell>
          <cell r="C2429" t="str">
            <v>K</v>
          </cell>
          <cell r="D2429" t="str">
            <v>name</v>
          </cell>
          <cell r="E2429" t="str">
            <v>Cattle for slaughter</v>
          </cell>
          <cell r="F2429" t="str">
            <v>L201104</v>
          </cell>
          <cell r="G2429">
            <v>7</v>
          </cell>
        </row>
        <row r="2430">
          <cell r="A2430" t="str">
            <v>K|K2112</v>
          </cell>
          <cell r="B2430" t="str">
            <v>Q1002z001</v>
          </cell>
          <cell r="C2430" t="str">
            <v>K</v>
          </cell>
          <cell r="D2430" t="str">
            <v>code</v>
          </cell>
          <cell r="E2430" t="str">
            <v>K2112</v>
          </cell>
          <cell r="F2430" t="str">
            <v>L201104</v>
          </cell>
          <cell r="G2430">
            <v>7</v>
          </cell>
        </row>
        <row r="2431">
          <cell r="A2431" t="str">
            <v>K|L201104</v>
          </cell>
          <cell r="B2431" t="str">
            <v>Q1002z001</v>
          </cell>
          <cell r="C2431" t="str">
            <v>K</v>
          </cell>
          <cell r="D2431" t="str">
            <v>code</v>
          </cell>
          <cell r="E2431" t="str">
            <v>L201104</v>
          </cell>
          <cell r="F2431" t="str">
            <v>L201104</v>
          </cell>
          <cell r="G2431">
            <v>7</v>
          </cell>
        </row>
        <row r="2432">
          <cell r="A2432" t="str">
            <v>K|Rinder [Fleischproduktion]</v>
          </cell>
          <cell r="B2432" t="str">
            <v>Q1002z001</v>
          </cell>
          <cell r="C2432" t="str">
            <v>K</v>
          </cell>
          <cell r="D2432" t="str">
            <v>name</v>
          </cell>
          <cell r="E2432" t="str">
            <v>Rinder [Fleischproduktion]</v>
          </cell>
          <cell r="F2432" t="str">
            <v>L201104</v>
          </cell>
          <cell r="G2432">
            <v>7</v>
          </cell>
        </row>
        <row r="2433">
          <cell r="A2433" t="str">
            <v>K|Cattle [meat produciont], no details</v>
          </cell>
          <cell r="B2433" t="str">
            <v>Q1002z002</v>
          </cell>
          <cell r="C2433" t="str">
            <v>K</v>
          </cell>
          <cell r="D2433" t="str">
            <v>name</v>
          </cell>
          <cell r="E2433" t="str">
            <v>Cattle [meat produciont], no details</v>
          </cell>
          <cell r="F2433" t="str">
            <v>L2011040</v>
          </cell>
          <cell r="G2433">
            <v>8</v>
          </cell>
        </row>
        <row r="2434">
          <cell r="A2434" t="str">
            <v>K|L2011040</v>
          </cell>
          <cell r="B2434" t="str">
            <v>Q1002z002</v>
          </cell>
          <cell r="C2434" t="str">
            <v>K</v>
          </cell>
          <cell r="D2434" t="str">
            <v>code</v>
          </cell>
          <cell r="E2434" t="str">
            <v>L2011040</v>
          </cell>
          <cell r="F2434" t="str">
            <v>L2011040</v>
          </cell>
          <cell r="G2434">
            <v>8</v>
          </cell>
        </row>
        <row r="2435">
          <cell r="A2435" t="str">
            <v>K|Rinder [Fleischproduktion], no details</v>
          </cell>
          <cell r="B2435" t="str">
            <v>Q1002z002</v>
          </cell>
          <cell r="C2435" t="str">
            <v>K</v>
          </cell>
          <cell r="D2435" t="str">
            <v>E</v>
          </cell>
          <cell r="E2435" t="str">
            <v>Rinder [Fleischproduktion], no details</v>
          </cell>
          <cell r="F2435" t="str">
            <v>L2011040</v>
          </cell>
          <cell r="G2435">
            <v>8</v>
          </cell>
        </row>
        <row r="2436">
          <cell r="A2436" t="str">
            <v>K|Rinder [Fleischproduktion], ohne Details</v>
          </cell>
          <cell r="B2436" t="str">
            <v>Q1002z002</v>
          </cell>
          <cell r="C2436" t="str">
            <v>K</v>
          </cell>
          <cell r="D2436" t="str">
            <v>D</v>
          </cell>
          <cell r="E2436" t="str">
            <v>Rinder [Fleischproduktion], ohne Details</v>
          </cell>
          <cell r="F2436" t="str">
            <v>L2011040</v>
          </cell>
          <cell r="G2436">
            <v>8</v>
          </cell>
        </row>
        <row r="2437">
          <cell r="A2437" t="str">
            <v>K|cattle max.100 kg</v>
          </cell>
          <cell r="B2437" t="str">
            <v>Q1002z001</v>
          </cell>
          <cell r="C2437" t="str">
            <v>K</v>
          </cell>
          <cell r="D2437" t="str">
            <v>E</v>
          </cell>
          <cell r="E2437" t="str">
            <v>cattle max.100 kg</v>
          </cell>
          <cell r="F2437" t="str">
            <v>L2011041</v>
          </cell>
          <cell r="G2437">
            <v>8</v>
          </cell>
        </row>
        <row r="2438">
          <cell r="A2438" t="str">
            <v>K|Cattle to 100 kg</v>
          </cell>
          <cell r="B2438" t="str">
            <v>Q1002z001</v>
          </cell>
          <cell r="C2438" t="str">
            <v>K</v>
          </cell>
          <cell r="D2438" t="str">
            <v>name</v>
          </cell>
          <cell r="E2438" t="str">
            <v>Cattle to 100 kg</v>
          </cell>
          <cell r="F2438" t="str">
            <v>L2011041</v>
          </cell>
          <cell r="G2438">
            <v>8</v>
          </cell>
        </row>
        <row r="2439">
          <cell r="A2439" t="str">
            <v>K|K211201</v>
          </cell>
          <cell r="B2439" t="str">
            <v>Q1002z001</v>
          </cell>
          <cell r="C2439" t="str">
            <v>K</v>
          </cell>
          <cell r="D2439" t="str">
            <v>code</v>
          </cell>
          <cell r="E2439" t="str">
            <v>K211201</v>
          </cell>
          <cell r="F2439" t="str">
            <v>L2011041</v>
          </cell>
          <cell r="G2439">
            <v>8</v>
          </cell>
        </row>
        <row r="2440">
          <cell r="A2440" t="str">
            <v>K|L2011041</v>
          </cell>
          <cell r="B2440" t="str">
            <v>Q1002z001</v>
          </cell>
          <cell r="C2440" t="str">
            <v>K</v>
          </cell>
          <cell r="D2440" t="str">
            <v>code</v>
          </cell>
          <cell r="E2440" t="str">
            <v>L2011041</v>
          </cell>
          <cell r="F2440" t="str">
            <v>L2011041</v>
          </cell>
          <cell r="G2440">
            <v>8</v>
          </cell>
        </row>
        <row r="2441">
          <cell r="A2441" t="str">
            <v>K|Rinder bis 100 kg [LG]</v>
          </cell>
          <cell r="B2441" t="str">
            <v>Q1002z001</v>
          </cell>
          <cell r="C2441" t="str">
            <v>K</v>
          </cell>
          <cell r="D2441" t="str">
            <v>name</v>
          </cell>
          <cell r="E2441" t="str">
            <v>Rinder bis 100 kg [LG]</v>
          </cell>
          <cell r="F2441" t="str">
            <v>L2011041</v>
          </cell>
          <cell r="G2441">
            <v>8</v>
          </cell>
        </row>
        <row r="2442">
          <cell r="A2442" t="str">
            <v>K|Cattle to  200 kg</v>
          </cell>
          <cell r="B2442" t="str">
            <v>Q1002z001</v>
          </cell>
          <cell r="C2442" t="str">
            <v>K</v>
          </cell>
          <cell r="D2442" t="str">
            <v>name</v>
          </cell>
          <cell r="E2442" t="str">
            <v>Cattle to  200 kg</v>
          </cell>
          <cell r="F2442" t="str">
            <v>L2011042</v>
          </cell>
          <cell r="G2442">
            <v>8</v>
          </cell>
        </row>
        <row r="2443">
          <cell r="A2443" t="str">
            <v>K|cattle to 200 kg</v>
          </cell>
          <cell r="B2443" t="str">
            <v>Q1002z001</v>
          </cell>
          <cell r="C2443" t="str">
            <v>K</v>
          </cell>
          <cell r="D2443" t="str">
            <v>E</v>
          </cell>
          <cell r="E2443" t="str">
            <v>cattle to 200 kg</v>
          </cell>
          <cell r="F2443" t="str">
            <v>L2011042</v>
          </cell>
          <cell r="G2443">
            <v>8</v>
          </cell>
        </row>
        <row r="2444">
          <cell r="A2444" t="str">
            <v>K|K211202</v>
          </cell>
          <cell r="B2444" t="str">
            <v>Q1002z001</v>
          </cell>
          <cell r="C2444" t="str">
            <v>K</v>
          </cell>
          <cell r="D2444" t="str">
            <v>code</v>
          </cell>
          <cell r="E2444" t="str">
            <v>K211202</v>
          </cell>
          <cell r="F2444" t="str">
            <v>L2011042</v>
          </cell>
          <cell r="G2444">
            <v>8</v>
          </cell>
        </row>
        <row r="2445">
          <cell r="A2445" t="str">
            <v>K|L2011042</v>
          </cell>
          <cell r="B2445" t="str">
            <v>Q1002z001</v>
          </cell>
          <cell r="C2445" t="str">
            <v>K</v>
          </cell>
          <cell r="D2445" t="str">
            <v>code</v>
          </cell>
          <cell r="E2445" t="str">
            <v>L2011042</v>
          </cell>
          <cell r="F2445" t="str">
            <v>L2011042</v>
          </cell>
          <cell r="G2445">
            <v>8</v>
          </cell>
        </row>
        <row r="2446">
          <cell r="A2446" t="str">
            <v>K|Rinder bis 200 kg</v>
          </cell>
          <cell r="B2446" t="str">
            <v>Q1002z001</v>
          </cell>
          <cell r="C2446" t="str">
            <v>K</v>
          </cell>
          <cell r="D2446" t="str">
            <v>name</v>
          </cell>
          <cell r="E2446" t="str">
            <v>Rinder bis 200 kg</v>
          </cell>
          <cell r="F2446" t="str">
            <v>L2011042</v>
          </cell>
          <cell r="G2446">
            <v>8</v>
          </cell>
        </row>
        <row r="2447">
          <cell r="A2447" t="str">
            <v>K|cattle to 350 kg</v>
          </cell>
          <cell r="B2447" t="str">
            <v>Q1002z001</v>
          </cell>
          <cell r="C2447" t="str">
            <v>K</v>
          </cell>
          <cell r="D2447" t="str">
            <v>E</v>
          </cell>
          <cell r="E2447" t="str">
            <v>cattle to 350 kg</v>
          </cell>
          <cell r="F2447" t="str">
            <v>L2011043</v>
          </cell>
          <cell r="G2447">
            <v>8</v>
          </cell>
        </row>
        <row r="2448">
          <cell r="A2448" t="str">
            <v>K|K211203</v>
          </cell>
          <cell r="B2448" t="str">
            <v>Q1002z001</v>
          </cell>
          <cell r="C2448" t="str">
            <v>K</v>
          </cell>
          <cell r="D2448" t="str">
            <v>code</v>
          </cell>
          <cell r="E2448" t="str">
            <v>K211203</v>
          </cell>
          <cell r="F2448" t="str">
            <v>L2011043</v>
          </cell>
          <cell r="G2448">
            <v>8</v>
          </cell>
        </row>
        <row r="2449">
          <cell r="A2449" t="str">
            <v>K|L2011043</v>
          </cell>
          <cell r="B2449" t="str">
            <v>Q1002z001</v>
          </cell>
          <cell r="C2449" t="str">
            <v>K</v>
          </cell>
          <cell r="D2449" t="str">
            <v>code</v>
          </cell>
          <cell r="E2449" t="str">
            <v>L2011043</v>
          </cell>
          <cell r="F2449" t="str">
            <v>L2011043</v>
          </cell>
          <cell r="G2449">
            <v>8</v>
          </cell>
        </row>
        <row r="2450">
          <cell r="A2450" t="str">
            <v>K|Rinder bis 350 kg</v>
          </cell>
          <cell r="B2450" t="str">
            <v>Q1002z001</v>
          </cell>
          <cell r="C2450" t="str">
            <v>K</v>
          </cell>
          <cell r="D2450" t="str">
            <v>name</v>
          </cell>
          <cell r="E2450" t="str">
            <v>Rinder bis 350 kg</v>
          </cell>
          <cell r="F2450" t="str">
            <v>L2011043</v>
          </cell>
          <cell r="G2450">
            <v>8</v>
          </cell>
        </row>
        <row r="2451">
          <cell r="A2451" t="str">
            <v>K|cattle over 350 kg</v>
          </cell>
          <cell r="B2451" t="str">
            <v>Q1002z001</v>
          </cell>
          <cell r="C2451" t="str">
            <v>K</v>
          </cell>
          <cell r="D2451" t="str">
            <v>E</v>
          </cell>
          <cell r="E2451" t="str">
            <v>cattle over 350 kg</v>
          </cell>
          <cell r="F2451" t="str">
            <v>L2011044</v>
          </cell>
          <cell r="G2451">
            <v>8</v>
          </cell>
        </row>
        <row r="2452">
          <cell r="A2452" t="str">
            <v>K|K211204</v>
          </cell>
          <cell r="B2452" t="str">
            <v>Q1002z001</v>
          </cell>
          <cell r="C2452" t="str">
            <v>K</v>
          </cell>
          <cell r="D2452" t="str">
            <v>code</v>
          </cell>
          <cell r="E2452" t="str">
            <v>K211204</v>
          </cell>
          <cell r="F2452" t="str">
            <v>L2011044</v>
          </cell>
          <cell r="G2452">
            <v>8</v>
          </cell>
        </row>
        <row r="2453">
          <cell r="A2453" t="str">
            <v>K|L2011044</v>
          </cell>
          <cell r="B2453" t="str">
            <v>Q1002z001</v>
          </cell>
          <cell r="C2453" t="str">
            <v>K</v>
          </cell>
          <cell r="D2453" t="str">
            <v>code</v>
          </cell>
          <cell r="E2453" t="str">
            <v>L2011044</v>
          </cell>
          <cell r="F2453" t="str">
            <v>L2011044</v>
          </cell>
          <cell r="G2453">
            <v>8</v>
          </cell>
        </row>
        <row r="2454">
          <cell r="A2454" t="str">
            <v>K|Rinder über 350 kg</v>
          </cell>
          <cell r="B2454" t="str">
            <v>Q1002z001</v>
          </cell>
          <cell r="C2454" t="str">
            <v>K</v>
          </cell>
          <cell r="D2454" t="str">
            <v>name</v>
          </cell>
          <cell r="E2454" t="str">
            <v>Rinder über 350 kg</v>
          </cell>
          <cell r="F2454" t="str">
            <v>L2011044</v>
          </cell>
          <cell r="G2454">
            <v>8</v>
          </cell>
        </row>
        <row r="2455">
          <cell r="A2455" t="str">
            <v>K|Rinder [Fleischproduktion], Delta</v>
          </cell>
          <cell r="B2455" t="str">
            <v>Q1002z001</v>
          </cell>
          <cell r="C2455" t="str">
            <v>K</v>
          </cell>
          <cell r="D2455" t="str">
            <v>name</v>
          </cell>
          <cell r="E2455" t="str">
            <v>Rinder [Fleischproduktion], Delta</v>
          </cell>
          <cell r="F2455" t="str">
            <v>L201104y</v>
          </cell>
          <cell r="G2455">
            <v>8</v>
          </cell>
        </row>
        <row r="2456">
          <cell r="A2456" t="str">
            <v>K|Andere Rinder [Fleischproduktion]</v>
          </cell>
          <cell r="B2456" t="str">
            <v>Q1002z002</v>
          </cell>
          <cell r="C2456" t="str">
            <v>K</v>
          </cell>
          <cell r="D2456" t="str">
            <v>D</v>
          </cell>
          <cell r="E2456" t="str">
            <v>Andere Rinder [Fleischproduktion]</v>
          </cell>
          <cell r="F2456" t="str">
            <v>L201104z</v>
          </cell>
          <cell r="G2456">
            <v>8</v>
          </cell>
        </row>
        <row r="2457">
          <cell r="A2457" t="str">
            <v>K|Cattle [meat production], other</v>
          </cell>
          <cell r="B2457" t="str">
            <v>Q1002z002</v>
          </cell>
          <cell r="C2457" t="str">
            <v>K</v>
          </cell>
          <cell r="D2457" t="str">
            <v>name</v>
          </cell>
          <cell r="E2457" t="str">
            <v>Cattle [meat production], other</v>
          </cell>
          <cell r="F2457" t="str">
            <v>L201104z</v>
          </cell>
          <cell r="G2457">
            <v>8</v>
          </cell>
        </row>
        <row r="2458">
          <cell r="A2458" t="str">
            <v>K|K2112zz</v>
          </cell>
          <cell r="B2458" t="str">
            <v>Q1002z002</v>
          </cell>
          <cell r="C2458" t="str">
            <v>K</v>
          </cell>
          <cell r="D2458" t="str">
            <v>code</v>
          </cell>
          <cell r="E2458" t="str">
            <v>K2112zz</v>
          </cell>
          <cell r="F2458" t="str">
            <v>L201104z</v>
          </cell>
          <cell r="G2458">
            <v>8</v>
          </cell>
        </row>
        <row r="2459">
          <cell r="A2459" t="str">
            <v>K|L201104z</v>
          </cell>
          <cell r="B2459" t="str">
            <v>Q1002z002</v>
          </cell>
          <cell r="C2459" t="str">
            <v>K</v>
          </cell>
          <cell r="D2459" t="str">
            <v>code</v>
          </cell>
          <cell r="E2459" t="str">
            <v>L201104z</v>
          </cell>
          <cell r="F2459" t="str">
            <v>L201104z</v>
          </cell>
          <cell r="G2459">
            <v>8</v>
          </cell>
        </row>
        <row r="2460">
          <cell r="A2460" t="str">
            <v>K|Other cattle [beef production]</v>
          </cell>
          <cell r="B2460" t="str">
            <v>Q1002z002</v>
          </cell>
          <cell r="C2460" t="str">
            <v>K</v>
          </cell>
          <cell r="D2460" t="str">
            <v>E</v>
          </cell>
          <cell r="E2460" t="str">
            <v>Other cattle [beef production]</v>
          </cell>
          <cell r="F2460" t="str">
            <v>L201104z</v>
          </cell>
          <cell r="G2460">
            <v>8</v>
          </cell>
        </row>
        <row r="2461">
          <cell r="A2461" t="str">
            <v>K|Rinder [Fleischproduktion], andere</v>
          </cell>
          <cell r="B2461" t="str">
            <v>Q1002z002</v>
          </cell>
          <cell r="C2461" t="str">
            <v>K</v>
          </cell>
          <cell r="D2461" t="str">
            <v>D</v>
          </cell>
          <cell r="E2461" t="str">
            <v>Rinder [Fleischproduktion], andere</v>
          </cell>
          <cell r="F2461" t="str">
            <v>L201104z</v>
          </cell>
          <cell r="G2461">
            <v>8</v>
          </cell>
        </row>
        <row r="2462">
          <cell r="A2462" t="str">
            <v>K|Rinder [Fleischproduktion], other</v>
          </cell>
          <cell r="B2462" t="str">
            <v>Q1002z002</v>
          </cell>
          <cell r="C2462" t="str">
            <v>K</v>
          </cell>
          <cell r="D2462" t="str">
            <v>name</v>
          </cell>
          <cell r="E2462" t="str">
            <v>Rinder [Fleischproduktion], other</v>
          </cell>
          <cell r="F2462" t="str">
            <v>L201104z</v>
          </cell>
          <cell r="G2462">
            <v>8</v>
          </cell>
        </row>
        <row r="2463">
          <cell r="A2463" t="str">
            <v>K|Rinder, Delta</v>
          </cell>
          <cell r="B2463" t="str">
            <v>Q1002z001</v>
          </cell>
          <cell r="C2463" t="str">
            <v>K</v>
          </cell>
          <cell r="D2463" t="str">
            <v>name</v>
          </cell>
          <cell r="E2463" t="str">
            <v>Rinder, Delta</v>
          </cell>
          <cell r="F2463" t="str">
            <v>L2011yy</v>
          </cell>
          <cell r="G2463">
            <v>7</v>
          </cell>
        </row>
        <row r="2464">
          <cell r="A2464" t="str">
            <v>K|Δ Rinder</v>
          </cell>
          <cell r="B2464" t="str">
            <v>Q1002z001</v>
          </cell>
          <cell r="C2464" t="str">
            <v>K</v>
          </cell>
          <cell r="D2464" t="str">
            <v>name</v>
          </cell>
          <cell r="E2464" t="str">
            <v>Δ Rinder</v>
          </cell>
          <cell r="F2464" t="str">
            <v>L2011yy</v>
          </cell>
          <cell r="G2464">
            <v>7</v>
          </cell>
        </row>
        <row r="2465">
          <cell r="A2465" t="str">
            <v>K|Andere Rinder</v>
          </cell>
          <cell r="B2465" t="str">
            <v>Q1002z002</v>
          </cell>
          <cell r="C2465" t="str">
            <v>K</v>
          </cell>
          <cell r="D2465" t="str">
            <v>D</v>
          </cell>
          <cell r="E2465" t="str">
            <v>Andere Rinder</v>
          </cell>
          <cell r="F2465" t="str">
            <v>L2011zz</v>
          </cell>
          <cell r="G2465">
            <v>7</v>
          </cell>
        </row>
        <row r="2466">
          <cell r="A2466" t="str">
            <v>K|Cattle, other</v>
          </cell>
          <cell r="B2466" t="str">
            <v>Q1003</v>
          </cell>
          <cell r="C2466" t="str">
            <v>K</v>
          </cell>
          <cell r="D2466" t="str">
            <v>name</v>
          </cell>
          <cell r="E2466" t="str">
            <v>Cattle, other</v>
          </cell>
          <cell r="F2466" t="str">
            <v>L2011zz</v>
          </cell>
          <cell r="G2466">
            <v>7</v>
          </cell>
        </row>
        <row r="2467">
          <cell r="A2467" t="str">
            <v>K|K211_</v>
          </cell>
          <cell r="B2467" t="str">
            <v>Q1002z001</v>
          </cell>
          <cell r="C2467" t="str">
            <v>K</v>
          </cell>
          <cell r="D2467" t="str">
            <v>code</v>
          </cell>
          <cell r="E2467" t="str">
            <v>K211_</v>
          </cell>
          <cell r="F2467" t="str">
            <v>L2011zz</v>
          </cell>
          <cell r="G2467">
            <v>7</v>
          </cell>
        </row>
        <row r="2468">
          <cell r="A2468" t="str">
            <v>K|K211z</v>
          </cell>
          <cell r="B2468" t="str">
            <v>Q1002z002</v>
          </cell>
          <cell r="C2468" t="str">
            <v>K</v>
          </cell>
          <cell r="D2468" t="str">
            <v>code</v>
          </cell>
          <cell r="E2468" t="str">
            <v>K211z</v>
          </cell>
          <cell r="F2468" t="str">
            <v>L2011zz</v>
          </cell>
          <cell r="G2468">
            <v>7</v>
          </cell>
        </row>
        <row r="2469">
          <cell r="A2469" t="str">
            <v>K|L2011zz</v>
          </cell>
          <cell r="B2469" t="str">
            <v>Q1002z002</v>
          </cell>
          <cell r="C2469" t="str">
            <v>K</v>
          </cell>
          <cell r="D2469" t="str">
            <v>code</v>
          </cell>
          <cell r="E2469" t="str">
            <v>L2011zz</v>
          </cell>
          <cell r="F2469" t="str">
            <v>L2011zz</v>
          </cell>
          <cell r="G2469">
            <v>7</v>
          </cell>
        </row>
        <row r="2470">
          <cell r="A2470" t="str">
            <v>K|L201z</v>
          </cell>
          <cell r="B2470" t="str">
            <v>Q1002z002</v>
          </cell>
          <cell r="C2470" t="str">
            <v>K</v>
          </cell>
          <cell r="D2470" t="str">
            <v>code</v>
          </cell>
          <cell r="E2470" t="str">
            <v>L201z</v>
          </cell>
          <cell r="F2470" t="str">
            <v>L2011zz</v>
          </cell>
          <cell r="G2470">
            <v>7</v>
          </cell>
        </row>
        <row r="2471">
          <cell r="A2471" t="str">
            <v>K|Other cattle</v>
          </cell>
          <cell r="B2471" t="str">
            <v>Q1002z002</v>
          </cell>
          <cell r="C2471" t="str">
            <v>K</v>
          </cell>
          <cell r="D2471" t="str">
            <v>E</v>
          </cell>
          <cell r="E2471" t="str">
            <v>Other cattle</v>
          </cell>
          <cell r="F2471" t="str">
            <v>L2011zz</v>
          </cell>
          <cell r="G2471">
            <v>7</v>
          </cell>
        </row>
        <row r="2472">
          <cell r="A2472" t="str">
            <v>K|Rinder, andere</v>
          </cell>
          <cell r="B2472" t="str">
            <v>Q1002z002</v>
          </cell>
          <cell r="C2472" t="str">
            <v>K</v>
          </cell>
          <cell r="D2472" t="str">
            <v>D</v>
          </cell>
          <cell r="E2472" t="str">
            <v>Rinder, andere</v>
          </cell>
          <cell r="F2472" t="str">
            <v>L2011zz</v>
          </cell>
          <cell r="G2472">
            <v>7</v>
          </cell>
        </row>
        <row r="2473">
          <cell r="A2473" t="str">
            <v>K|Rinder, other</v>
          </cell>
          <cell r="B2473" t="str">
            <v>Q1002z002</v>
          </cell>
          <cell r="C2473" t="str">
            <v>K</v>
          </cell>
          <cell r="D2473" t="str">
            <v>name</v>
          </cell>
          <cell r="E2473" t="str">
            <v>Rinder, other</v>
          </cell>
          <cell r="F2473" t="str">
            <v>L2011zz</v>
          </cell>
          <cell r="G2473">
            <v>7</v>
          </cell>
        </row>
        <row r="2474">
          <cell r="A2474" t="str">
            <v>K|sonstige Rinder</v>
          </cell>
          <cell r="B2474" t="str">
            <v>Q1002z001</v>
          </cell>
          <cell r="C2474" t="str">
            <v>K</v>
          </cell>
          <cell r="D2474" t="str">
            <v>name</v>
          </cell>
          <cell r="E2474" t="str">
            <v>sonstige Rinder</v>
          </cell>
          <cell r="F2474" t="str">
            <v>L2011zz</v>
          </cell>
          <cell r="G2474">
            <v>7</v>
          </cell>
        </row>
        <row r="2475">
          <cell r="A2475" t="str">
            <v>K|Bisons</v>
          </cell>
          <cell r="B2475" t="str">
            <v>Q1002z001</v>
          </cell>
          <cell r="C2475" t="str">
            <v>K</v>
          </cell>
          <cell r="D2475" t="str">
            <v>name</v>
          </cell>
          <cell r="E2475" t="str">
            <v>Bisons</v>
          </cell>
          <cell r="F2475" t="str">
            <v>L2012</v>
          </cell>
          <cell r="G2475">
            <v>5</v>
          </cell>
        </row>
        <row r="2476">
          <cell r="A2476" t="str">
            <v>K|Bisons, no details</v>
          </cell>
          <cell r="B2476" t="str">
            <v>Q1002z002</v>
          </cell>
          <cell r="C2476" t="str">
            <v>K</v>
          </cell>
          <cell r="D2476" t="str">
            <v>name</v>
          </cell>
          <cell r="E2476" t="str">
            <v>Bisons, no details</v>
          </cell>
          <cell r="F2476" t="str">
            <v>L201200</v>
          </cell>
          <cell r="G2476">
            <v>7</v>
          </cell>
        </row>
        <row r="2477">
          <cell r="A2477" t="str">
            <v>K|Bisons, ohne Details</v>
          </cell>
          <cell r="B2477" t="str">
            <v>Q1002z002</v>
          </cell>
          <cell r="C2477" t="str">
            <v>K</v>
          </cell>
          <cell r="D2477" t="str">
            <v>D</v>
          </cell>
          <cell r="E2477" t="str">
            <v>Bisons, ohne Details</v>
          </cell>
          <cell r="F2477" t="str">
            <v>L201200</v>
          </cell>
          <cell r="G2477">
            <v>7</v>
          </cell>
        </row>
        <row r="2478">
          <cell r="A2478" t="str">
            <v>K|Bisons, andere</v>
          </cell>
          <cell r="B2478" t="str">
            <v>Q1002z002</v>
          </cell>
          <cell r="C2478" t="str">
            <v>K</v>
          </cell>
          <cell r="D2478" t="str">
            <v>D</v>
          </cell>
          <cell r="E2478" t="str">
            <v>Bisons, andere</v>
          </cell>
          <cell r="F2478" t="str">
            <v>L2012zz</v>
          </cell>
          <cell r="G2478">
            <v>7</v>
          </cell>
        </row>
        <row r="2479">
          <cell r="A2479" t="str">
            <v>K|Bisons, other</v>
          </cell>
          <cell r="B2479" t="str">
            <v>Q1002z002</v>
          </cell>
          <cell r="C2479" t="str">
            <v>K</v>
          </cell>
          <cell r="D2479" t="str">
            <v>name</v>
          </cell>
          <cell r="E2479" t="str">
            <v>Bisons, other</v>
          </cell>
          <cell r="F2479" t="str">
            <v>L2012zz</v>
          </cell>
          <cell r="G2479">
            <v>7</v>
          </cell>
        </row>
        <row r="2480">
          <cell r="A2480" t="str">
            <v>K|Yaks</v>
          </cell>
          <cell r="B2480" t="str">
            <v>Q1002z001</v>
          </cell>
          <cell r="C2480" t="str">
            <v>K</v>
          </cell>
          <cell r="D2480" t="str">
            <v>name</v>
          </cell>
          <cell r="E2480" t="str">
            <v>Yaks</v>
          </cell>
          <cell r="F2480" t="str">
            <v>L2013</v>
          </cell>
          <cell r="G2480">
            <v>5</v>
          </cell>
        </row>
        <row r="2481">
          <cell r="A2481" t="str">
            <v>K|Yaks, no details</v>
          </cell>
          <cell r="B2481" t="str">
            <v>Q1002z002</v>
          </cell>
          <cell r="C2481" t="str">
            <v>K</v>
          </cell>
          <cell r="D2481" t="str">
            <v>name</v>
          </cell>
          <cell r="E2481" t="str">
            <v>Yaks, no details</v>
          </cell>
          <cell r="F2481" t="str">
            <v>L201300</v>
          </cell>
          <cell r="G2481">
            <v>7</v>
          </cell>
        </row>
        <row r="2482">
          <cell r="A2482" t="str">
            <v>K|Yaks, ohne Details</v>
          </cell>
          <cell r="B2482" t="str">
            <v>Q1002z002</v>
          </cell>
          <cell r="C2482" t="str">
            <v>K</v>
          </cell>
          <cell r="D2482" t="str">
            <v>D</v>
          </cell>
          <cell r="E2482" t="str">
            <v>Yaks, ohne Details</v>
          </cell>
          <cell r="F2482" t="str">
            <v>L201300</v>
          </cell>
          <cell r="G2482">
            <v>7</v>
          </cell>
        </row>
        <row r="2483">
          <cell r="A2483" t="str">
            <v>K|Yaks, andere</v>
          </cell>
          <cell r="B2483" t="str">
            <v>Q1002z002</v>
          </cell>
          <cell r="C2483" t="str">
            <v>K</v>
          </cell>
          <cell r="D2483" t="str">
            <v>D</v>
          </cell>
          <cell r="E2483" t="str">
            <v>Yaks, andere</v>
          </cell>
          <cell r="F2483" t="str">
            <v>L2013zz</v>
          </cell>
          <cell r="G2483">
            <v>7</v>
          </cell>
        </row>
        <row r="2484">
          <cell r="A2484" t="str">
            <v>K|Yaks, other</v>
          </cell>
          <cell r="B2484" t="str">
            <v>Q1002z002</v>
          </cell>
          <cell r="C2484" t="str">
            <v>K</v>
          </cell>
          <cell r="D2484" t="str">
            <v>name</v>
          </cell>
          <cell r="E2484" t="str">
            <v>Yaks, other</v>
          </cell>
          <cell r="F2484" t="str">
            <v>L2013zz</v>
          </cell>
          <cell r="G2484">
            <v>7</v>
          </cell>
        </row>
        <row r="2485">
          <cell r="A2485" t="str">
            <v>K|Bovine Animals, other</v>
          </cell>
          <cell r="B2485" t="str">
            <v>Q1002z002</v>
          </cell>
          <cell r="C2485" t="str">
            <v>K</v>
          </cell>
          <cell r="D2485" t="str">
            <v>name</v>
          </cell>
          <cell r="E2485" t="str">
            <v>Bovine Animals, other</v>
          </cell>
          <cell r="F2485" t="str">
            <v>L201z</v>
          </cell>
          <cell r="G2485">
            <v>5</v>
          </cell>
        </row>
        <row r="2486">
          <cell r="A2486" t="str">
            <v>K|Widerkäuer, andere</v>
          </cell>
          <cell r="B2486" t="str">
            <v>Q1002z002</v>
          </cell>
          <cell r="C2486" t="str">
            <v>K</v>
          </cell>
          <cell r="D2486" t="str">
            <v>D</v>
          </cell>
          <cell r="E2486" t="str">
            <v>Widerkäuer, andere</v>
          </cell>
          <cell r="F2486" t="str">
            <v>L201z</v>
          </cell>
          <cell r="G2486">
            <v>5</v>
          </cell>
        </row>
        <row r="2487">
          <cell r="A2487" t="str">
            <v>K|K221</v>
          </cell>
          <cell r="B2487" t="str">
            <v>Q1002z001</v>
          </cell>
          <cell r="C2487" t="str">
            <v>K</v>
          </cell>
          <cell r="D2487" t="str">
            <v>code</v>
          </cell>
          <cell r="E2487" t="str">
            <v>K221</v>
          </cell>
          <cell r="F2487" t="str">
            <v>L202</v>
          </cell>
          <cell r="G2487">
            <v>4</v>
          </cell>
        </row>
        <row r="2488">
          <cell r="A2488" t="str">
            <v>K|L202</v>
          </cell>
          <cell r="B2488" t="str">
            <v>Q1002z001</v>
          </cell>
          <cell r="C2488" t="str">
            <v>K</v>
          </cell>
          <cell r="D2488" t="str">
            <v>code</v>
          </cell>
          <cell r="E2488" t="str">
            <v>L202</v>
          </cell>
          <cell r="F2488" t="str">
            <v>L202</v>
          </cell>
          <cell r="G2488">
            <v>4</v>
          </cell>
        </row>
        <row r="2489">
          <cell r="A2489" t="str">
            <v>K|pigs</v>
          </cell>
          <cell r="B2489" t="str">
            <v>Q1002z001</v>
          </cell>
          <cell r="C2489" t="str">
            <v>K</v>
          </cell>
          <cell r="D2489" t="str">
            <v>E</v>
          </cell>
          <cell r="E2489" t="str">
            <v>pigs</v>
          </cell>
          <cell r="F2489" t="str">
            <v>L202</v>
          </cell>
          <cell r="G2489">
            <v>4</v>
          </cell>
        </row>
        <row r="2490">
          <cell r="A2490" t="str">
            <v>K|Schweine</v>
          </cell>
          <cell r="B2490" t="str">
            <v>Q1002z001</v>
          </cell>
          <cell r="C2490" t="str">
            <v>K</v>
          </cell>
          <cell r="D2490" t="str">
            <v>name</v>
          </cell>
          <cell r="E2490" t="str">
            <v>Schweine</v>
          </cell>
          <cell r="F2490" t="str">
            <v>L202</v>
          </cell>
          <cell r="G2490">
            <v>4</v>
          </cell>
        </row>
        <row r="2491">
          <cell r="A2491" t="str">
            <v>K|L2020</v>
          </cell>
          <cell r="B2491" t="str">
            <v>Q1002z002</v>
          </cell>
          <cell r="C2491" t="str">
            <v>K</v>
          </cell>
          <cell r="D2491" t="str">
            <v>code</v>
          </cell>
          <cell r="E2491" t="str">
            <v>L2020</v>
          </cell>
          <cell r="F2491" t="str">
            <v>L2020</v>
          </cell>
          <cell r="G2491">
            <v>5</v>
          </cell>
        </row>
        <row r="2492">
          <cell r="A2492" t="str">
            <v>K|Pigs, no details</v>
          </cell>
          <cell r="B2492" t="str">
            <v>Q1002z002</v>
          </cell>
          <cell r="C2492" t="str">
            <v>K</v>
          </cell>
          <cell r="D2492" t="str">
            <v>name</v>
          </cell>
          <cell r="E2492" t="str">
            <v>Pigs, no details</v>
          </cell>
          <cell r="F2492" t="str">
            <v>L2020</v>
          </cell>
          <cell r="G2492">
            <v>5</v>
          </cell>
        </row>
        <row r="2493">
          <cell r="A2493" t="str">
            <v>K|Schweine, no details</v>
          </cell>
          <cell r="B2493" t="str">
            <v>Q1002z002</v>
          </cell>
          <cell r="C2493" t="str">
            <v>K</v>
          </cell>
          <cell r="D2493" t="str">
            <v>name</v>
          </cell>
          <cell r="E2493" t="str">
            <v>Schweine, no details</v>
          </cell>
          <cell r="F2493" t="str">
            <v>L2020</v>
          </cell>
          <cell r="G2493">
            <v>5</v>
          </cell>
        </row>
        <row r="2494">
          <cell r="A2494" t="str">
            <v>K|Schweine, ohne Details</v>
          </cell>
          <cell r="B2494" t="str">
            <v>Q1002z002</v>
          </cell>
          <cell r="C2494" t="str">
            <v>K</v>
          </cell>
          <cell r="D2494" t="str">
            <v>D</v>
          </cell>
          <cell r="E2494" t="str">
            <v>Schweine, ohne Details</v>
          </cell>
          <cell r="F2494" t="str">
            <v>L2020</v>
          </cell>
          <cell r="G2494">
            <v>5</v>
          </cell>
        </row>
        <row r="2495">
          <cell r="A2495" t="str">
            <v>K|Fattening pigs</v>
          </cell>
          <cell r="B2495" t="str">
            <v>Q1003</v>
          </cell>
          <cell r="C2495" t="str">
            <v>K</v>
          </cell>
          <cell r="D2495" t="str">
            <v>name</v>
          </cell>
          <cell r="E2495" t="str">
            <v>Fattening pigs</v>
          </cell>
          <cell r="F2495" t="str">
            <v>L2021</v>
          </cell>
          <cell r="G2495">
            <v>5</v>
          </cell>
        </row>
        <row r="2496">
          <cell r="A2496" t="str">
            <v>K|fattening pigs total</v>
          </cell>
          <cell r="B2496" t="str">
            <v>Q1002z001</v>
          </cell>
          <cell r="C2496" t="str">
            <v>K</v>
          </cell>
          <cell r="D2496" t="str">
            <v>E</v>
          </cell>
          <cell r="E2496" t="str">
            <v>fattening pigs total</v>
          </cell>
          <cell r="F2496" t="str">
            <v>L2021</v>
          </cell>
          <cell r="G2496">
            <v>5</v>
          </cell>
        </row>
        <row r="2497">
          <cell r="A2497" t="str">
            <v>K|K2211</v>
          </cell>
          <cell r="B2497" t="str">
            <v>Q1002z001</v>
          </cell>
          <cell r="C2497" t="str">
            <v>K</v>
          </cell>
          <cell r="D2497" t="str">
            <v>code</v>
          </cell>
          <cell r="E2497" t="str">
            <v>K2211</v>
          </cell>
          <cell r="F2497" t="str">
            <v>L2021</v>
          </cell>
          <cell r="G2497">
            <v>5</v>
          </cell>
        </row>
        <row r="2498">
          <cell r="A2498" t="str">
            <v>K|L2021</v>
          </cell>
          <cell r="B2498" t="str">
            <v>Q1002z001</v>
          </cell>
          <cell r="C2498" t="str">
            <v>K</v>
          </cell>
          <cell r="D2498" t="str">
            <v>code</v>
          </cell>
          <cell r="E2498" t="str">
            <v>L2021</v>
          </cell>
          <cell r="F2498" t="str">
            <v>L2021</v>
          </cell>
          <cell r="G2498">
            <v>5</v>
          </cell>
        </row>
        <row r="2499">
          <cell r="A2499" t="str">
            <v>K|Mastschweine</v>
          </cell>
          <cell r="B2499" t="str">
            <v>Q1002z001</v>
          </cell>
          <cell r="C2499" t="str">
            <v>K</v>
          </cell>
          <cell r="D2499" t="str">
            <v>name</v>
          </cell>
          <cell r="E2499" t="str">
            <v>Mastschweine</v>
          </cell>
          <cell r="F2499" t="str">
            <v>L2021</v>
          </cell>
          <cell r="G2499">
            <v>5</v>
          </cell>
        </row>
        <row r="2500">
          <cell r="A2500" t="str">
            <v>K|Mastschweine gesamt</v>
          </cell>
          <cell r="B2500" t="str">
            <v>Q1002z001</v>
          </cell>
          <cell r="C2500" t="str">
            <v>K</v>
          </cell>
          <cell r="D2500" t="str">
            <v>name</v>
          </cell>
          <cell r="E2500" t="str">
            <v>Mastschweine gesamt</v>
          </cell>
          <cell r="F2500" t="str">
            <v>L2021</v>
          </cell>
          <cell r="G2500">
            <v>5</v>
          </cell>
        </row>
        <row r="2501">
          <cell r="A2501" t="str">
            <v>K|Fattening pigs, no details</v>
          </cell>
          <cell r="B2501" t="str">
            <v>Q1002z002</v>
          </cell>
          <cell r="C2501" t="str">
            <v>K</v>
          </cell>
          <cell r="D2501" t="str">
            <v>name</v>
          </cell>
          <cell r="E2501" t="str">
            <v>Fattening pigs, no details</v>
          </cell>
          <cell r="F2501" t="str">
            <v>L202100</v>
          </cell>
          <cell r="G2501">
            <v>7</v>
          </cell>
        </row>
        <row r="2502">
          <cell r="A2502" t="str">
            <v>K|L202100</v>
          </cell>
          <cell r="B2502" t="str">
            <v>Q1002z002</v>
          </cell>
          <cell r="C2502" t="str">
            <v>K</v>
          </cell>
          <cell r="D2502" t="str">
            <v>code</v>
          </cell>
          <cell r="E2502" t="str">
            <v>L202100</v>
          </cell>
          <cell r="F2502" t="str">
            <v>L202100</v>
          </cell>
          <cell r="G2502">
            <v>7</v>
          </cell>
        </row>
        <row r="2503">
          <cell r="A2503" t="str">
            <v>K|Mastschweine gesamt, no details</v>
          </cell>
          <cell r="B2503" t="str">
            <v>Q1002z002</v>
          </cell>
          <cell r="C2503" t="str">
            <v>K</v>
          </cell>
          <cell r="D2503" t="str">
            <v>E</v>
          </cell>
          <cell r="E2503" t="str">
            <v>Mastschweine gesamt, no details</v>
          </cell>
          <cell r="F2503" t="str">
            <v>L202100</v>
          </cell>
          <cell r="G2503">
            <v>7</v>
          </cell>
        </row>
        <row r="2504">
          <cell r="A2504" t="str">
            <v>K|Mastschweine gesamt, ohne Details</v>
          </cell>
          <cell r="B2504" t="str">
            <v>Q1002z002</v>
          </cell>
          <cell r="C2504" t="str">
            <v>K</v>
          </cell>
          <cell r="D2504" t="str">
            <v>D</v>
          </cell>
          <cell r="E2504" t="str">
            <v>Mastschweine gesamt, ohne Details</v>
          </cell>
          <cell r="F2504" t="str">
            <v>L202100</v>
          </cell>
          <cell r="G2504">
            <v>7</v>
          </cell>
        </row>
        <row r="2505">
          <cell r="A2505" t="str">
            <v>K|Mastschweine, no details</v>
          </cell>
          <cell r="B2505" t="str">
            <v>Q1002z002</v>
          </cell>
          <cell r="C2505" t="str">
            <v>K</v>
          </cell>
          <cell r="D2505" t="str">
            <v>name</v>
          </cell>
          <cell r="E2505" t="str">
            <v>Mastschweine, no details</v>
          </cell>
          <cell r="F2505" t="str">
            <v>L202100</v>
          </cell>
          <cell r="G2505">
            <v>7</v>
          </cell>
        </row>
        <row r="2506">
          <cell r="A2506" t="str">
            <v>K|Fattening pigs to 50 kg</v>
          </cell>
          <cell r="B2506" t="str">
            <v>Q1002z001</v>
          </cell>
          <cell r="C2506" t="str">
            <v>K</v>
          </cell>
          <cell r="D2506" t="str">
            <v>name</v>
          </cell>
          <cell r="E2506" t="str">
            <v>Fattening pigs to 50 kg</v>
          </cell>
          <cell r="F2506" t="str">
            <v>L202101</v>
          </cell>
          <cell r="G2506">
            <v>7</v>
          </cell>
        </row>
        <row r="2507">
          <cell r="A2507" t="str">
            <v>K|fattening pigs to 50 kg [live weight]</v>
          </cell>
          <cell r="B2507" t="str">
            <v>Q1002z001</v>
          </cell>
          <cell r="C2507" t="str">
            <v>K</v>
          </cell>
          <cell r="D2507" t="str">
            <v>E</v>
          </cell>
          <cell r="E2507" t="str">
            <v>fattening pigs to 50 kg [live weight]</v>
          </cell>
          <cell r="F2507" t="str">
            <v>L202101</v>
          </cell>
          <cell r="G2507">
            <v>7</v>
          </cell>
        </row>
        <row r="2508">
          <cell r="A2508" t="str">
            <v>K|K221101</v>
          </cell>
          <cell r="B2508" t="str">
            <v>Q1002z001</v>
          </cell>
          <cell r="C2508" t="str">
            <v>K</v>
          </cell>
          <cell r="D2508" t="str">
            <v>code</v>
          </cell>
          <cell r="E2508" t="str">
            <v>K221101</v>
          </cell>
          <cell r="F2508" t="str">
            <v>L202101</v>
          </cell>
          <cell r="G2508">
            <v>7</v>
          </cell>
        </row>
        <row r="2509">
          <cell r="A2509" t="str">
            <v>K|L202101</v>
          </cell>
          <cell r="B2509" t="str">
            <v>Q1002z001</v>
          </cell>
          <cell r="C2509" t="str">
            <v>K</v>
          </cell>
          <cell r="D2509" t="str">
            <v>code</v>
          </cell>
          <cell r="E2509" t="str">
            <v>L202101</v>
          </cell>
          <cell r="F2509" t="str">
            <v>L202101</v>
          </cell>
          <cell r="G2509">
            <v>7</v>
          </cell>
        </row>
        <row r="2510">
          <cell r="A2510" t="str">
            <v>K|Mastschweine bis 50 kg [LG]</v>
          </cell>
          <cell r="B2510" t="str">
            <v>Q1002z001</v>
          </cell>
          <cell r="C2510" t="str">
            <v>K</v>
          </cell>
          <cell r="D2510" t="str">
            <v>name</v>
          </cell>
          <cell r="E2510" t="str">
            <v>Mastschweine bis 50 kg [LG]</v>
          </cell>
          <cell r="F2510" t="str">
            <v>L202101</v>
          </cell>
          <cell r="G2510">
            <v>7</v>
          </cell>
        </row>
        <row r="2511">
          <cell r="A2511" t="str">
            <v>K|Fattening pigs to 85 kg [LG]</v>
          </cell>
          <cell r="B2511" t="str">
            <v>Q1002z001</v>
          </cell>
          <cell r="C2511" t="str">
            <v>K</v>
          </cell>
          <cell r="D2511" t="str">
            <v>name</v>
          </cell>
          <cell r="E2511" t="str">
            <v>Fattening pigs to 85 kg [LG]</v>
          </cell>
          <cell r="F2511" t="str">
            <v>L202102</v>
          </cell>
          <cell r="G2511">
            <v>7</v>
          </cell>
        </row>
        <row r="2512">
          <cell r="A2512" t="str">
            <v>K|fattening pigs to 85 kg [live weight]</v>
          </cell>
          <cell r="B2512" t="str">
            <v>Q1002z001</v>
          </cell>
          <cell r="C2512" t="str">
            <v>K</v>
          </cell>
          <cell r="D2512" t="str">
            <v>E</v>
          </cell>
          <cell r="E2512" t="str">
            <v>fattening pigs to 85 kg [live weight]</v>
          </cell>
          <cell r="F2512" t="str">
            <v>L202102</v>
          </cell>
          <cell r="G2512">
            <v>7</v>
          </cell>
        </row>
        <row r="2513">
          <cell r="A2513" t="str">
            <v>K|K221102</v>
          </cell>
          <cell r="B2513" t="str">
            <v>Q1002z001</v>
          </cell>
          <cell r="C2513" t="str">
            <v>K</v>
          </cell>
          <cell r="D2513" t="str">
            <v>code</v>
          </cell>
          <cell r="E2513" t="str">
            <v>K221102</v>
          </cell>
          <cell r="F2513" t="str">
            <v>L202102</v>
          </cell>
          <cell r="G2513">
            <v>7</v>
          </cell>
        </row>
        <row r="2514">
          <cell r="A2514" t="str">
            <v>K|L202102</v>
          </cell>
          <cell r="B2514" t="str">
            <v>Q1002z001</v>
          </cell>
          <cell r="C2514" t="str">
            <v>K</v>
          </cell>
          <cell r="D2514" t="str">
            <v>code</v>
          </cell>
          <cell r="E2514" t="str">
            <v>L202102</v>
          </cell>
          <cell r="F2514" t="str">
            <v>L202102</v>
          </cell>
          <cell r="G2514">
            <v>7</v>
          </cell>
        </row>
        <row r="2515">
          <cell r="A2515" t="str">
            <v>K|Mastschweine bis 85 kg [LG]</v>
          </cell>
          <cell r="B2515" t="str">
            <v>Q1002z001</v>
          </cell>
          <cell r="C2515" t="str">
            <v>K</v>
          </cell>
          <cell r="D2515" t="str">
            <v>name</v>
          </cell>
          <cell r="E2515" t="str">
            <v>Mastschweine bis 85 kg [LG]</v>
          </cell>
          <cell r="F2515" t="str">
            <v>L202102</v>
          </cell>
          <cell r="G2515">
            <v>7</v>
          </cell>
        </row>
        <row r="2516">
          <cell r="A2516" t="str">
            <v>K|Fattening pigs to 110 kg [LG]</v>
          </cell>
          <cell r="B2516" t="str">
            <v>Q1002z001</v>
          </cell>
          <cell r="C2516" t="str">
            <v>K</v>
          </cell>
          <cell r="D2516" t="str">
            <v>name</v>
          </cell>
          <cell r="E2516" t="str">
            <v>Fattening pigs to 110 kg [LG]</v>
          </cell>
          <cell r="F2516" t="str">
            <v>L202103</v>
          </cell>
          <cell r="G2516">
            <v>7</v>
          </cell>
        </row>
        <row r="2517">
          <cell r="A2517" t="str">
            <v>K|fattening pigs to 110 kg [live weight]</v>
          </cell>
          <cell r="B2517" t="str">
            <v>Q1002z001</v>
          </cell>
          <cell r="C2517" t="str">
            <v>K</v>
          </cell>
          <cell r="D2517" t="str">
            <v>E</v>
          </cell>
          <cell r="E2517" t="str">
            <v>fattening pigs to 110 kg [live weight]</v>
          </cell>
          <cell r="F2517" t="str">
            <v>L202103</v>
          </cell>
          <cell r="G2517">
            <v>7</v>
          </cell>
        </row>
        <row r="2518">
          <cell r="A2518" t="str">
            <v>K|K221103</v>
          </cell>
          <cell r="B2518" t="str">
            <v>Q1002z001</v>
          </cell>
          <cell r="C2518" t="str">
            <v>K</v>
          </cell>
          <cell r="D2518" t="str">
            <v>code</v>
          </cell>
          <cell r="E2518" t="str">
            <v>K221103</v>
          </cell>
          <cell r="F2518" t="str">
            <v>L202103</v>
          </cell>
          <cell r="G2518">
            <v>7</v>
          </cell>
        </row>
        <row r="2519">
          <cell r="A2519" t="str">
            <v>K|L202103</v>
          </cell>
          <cell r="B2519" t="str">
            <v>Q1002z001</v>
          </cell>
          <cell r="C2519" t="str">
            <v>K</v>
          </cell>
          <cell r="D2519" t="str">
            <v>code</v>
          </cell>
          <cell r="E2519" t="str">
            <v>L202103</v>
          </cell>
          <cell r="F2519" t="str">
            <v>L202103</v>
          </cell>
          <cell r="G2519">
            <v>7</v>
          </cell>
        </row>
        <row r="2520">
          <cell r="A2520" t="str">
            <v>K|Mastschweine bis 110 kg [LG]</v>
          </cell>
          <cell r="B2520" t="str">
            <v>Q1002z001</v>
          </cell>
          <cell r="C2520" t="str">
            <v>K</v>
          </cell>
          <cell r="D2520" t="str">
            <v>name</v>
          </cell>
          <cell r="E2520" t="str">
            <v>Mastschweine bis 110 kg [LG]</v>
          </cell>
          <cell r="F2520" t="str">
            <v>L202103</v>
          </cell>
          <cell r="G2520">
            <v>7</v>
          </cell>
        </row>
        <row r="2521">
          <cell r="A2521" t="str">
            <v>K|Andere Mastschweine gesamt</v>
          </cell>
          <cell r="B2521" t="str">
            <v>Q1002z002</v>
          </cell>
          <cell r="C2521" t="str">
            <v>K</v>
          </cell>
          <cell r="D2521" t="str">
            <v>D</v>
          </cell>
          <cell r="E2521" t="str">
            <v>Andere Mastschweine gesamt</v>
          </cell>
          <cell r="F2521" t="str">
            <v>L2021zz</v>
          </cell>
          <cell r="G2521">
            <v>7</v>
          </cell>
        </row>
        <row r="2522">
          <cell r="A2522" t="str">
            <v>K|Fattening pigs, other</v>
          </cell>
          <cell r="B2522" t="str">
            <v>Q1002z002</v>
          </cell>
          <cell r="C2522" t="str">
            <v>K</v>
          </cell>
          <cell r="D2522" t="str">
            <v>name</v>
          </cell>
          <cell r="E2522" t="str">
            <v>Fattening pigs, other</v>
          </cell>
          <cell r="F2522" t="str">
            <v>L2021zz</v>
          </cell>
          <cell r="G2522">
            <v>7</v>
          </cell>
        </row>
        <row r="2523">
          <cell r="A2523" t="str">
            <v>K|K2211__</v>
          </cell>
          <cell r="B2523" t="str">
            <v>Q1002z001</v>
          </cell>
          <cell r="C2523" t="str">
            <v>K</v>
          </cell>
          <cell r="D2523" t="str">
            <v>code</v>
          </cell>
          <cell r="E2523" t="str">
            <v>K2211__</v>
          </cell>
          <cell r="F2523" t="str">
            <v>L2021zz</v>
          </cell>
          <cell r="G2523">
            <v>7</v>
          </cell>
        </row>
        <row r="2524">
          <cell r="A2524" t="str">
            <v>K|K2211zz</v>
          </cell>
          <cell r="B2524" t="str">
            <v>Q1002z002</v>
          </cell>
          <cell r="C2524" t="str">
            <v>K</v>
          </cell>
          <cell r="D2524" t="str">
            <v>code</v>
          </cell>
          <cell r="E2524" t="str">
            <v>K2211zz</v>
          </cell>
          <cell r="F2524" t="str">
            <v>L2021zz</v>
          </cell>
          <cell r="G2524">
            <v>7</v>
          </cell>
        </row>
        <row r="2525">
          <cell r="A2525" t="str">
            <v>K|L2021zz</v>
          </cell>
          <cell r="B2525" t="str">
            <v>Q1002z002</v>
          </cell>
          <cell r="C2525" t="str">
            <v>K</v>
          </cell>
          <cell r="D2525" t="str">
            <v>code</v>
          </cell>
          <cell r="E2525" t="str">
            <v>L2021zz</v>
          </cell>
          <cell r="F2525" t="str">
            <v>L2021zz</v>
          </cell>
          <cell r="G2525">
            <v>7</v>
          </cell>
        </row>
        <row r="2526">
          <cell r="A2526" t="str">
            <v>K|Mastschweine gesamt, other</v>
          </cell>
          <cell r="B2526" t="str">
            <v>Q1002z002</v>
          </cell>
          <cell r="C2526" t="str">
            <v>K</v>
          </cell>
          <cell r="D2526" t="str">
            <v>name</v>
          </cell>
          <cell r="E2526" t="str">
            <v>Mastschweine gesamt, other</v>
          </cell>
          <cell r="F2526" t="str">
            <v>L2021zz</v>
          </cell>
          <cell r="G2526">
            <v>7</v>
          </cell>
        </row>
        <row r="2527">
          <cell r="A2527" t="str">
            <v>K|Mastschweine, andere</v>
          </cell>
          <cell r="B2527" t="str">
            <v>Q1002z002</v>
          </cell>
          <cell r="C2527" t="str">
            <v>K</v>
          </cell>
          <cell r="D2527" t="str">
            <v>D</v>
          </cell>
          <cell r="E2527" t="str">
            <v>Mastschweine, andere</v>
          </cell>
          <cell r="F2527" t="str">
            <v>L2021zz</v>
          </cell>
          <cell r="G2527">
            <v>7</v>
          </cell>
        </row>
        <row r="2528">
          <cell r="A2528" t="str">
            <v>K|Mastschweine, other</v>
          </cell>
          <cell r="B2528" t="str">
            <v>Q1002z002</v>
          </cell>
          <cell r="C2528" t="str">
            <v>K</v>
          </cell>
          <cell r="D2528" t="str">
            <v>name</v>
          </cell>
          <cell r="E2528" t="str">
            <v>Mastschweine, other</v>
          </cell>
          <cell r="F2528" t="str">
            <v>L2021zz</v>
          </cell>
          <cell r="G2528">
            <v>7</v>
          </cell>
        </row>
        <row r="2529">
          <cell r="A2529" t="str">
            <v>K|Other fattening pigs total</v>
          </cell>
          <cell r="B2529" t="str">
            <v>Q1002z002</v>
          </cell>
          <cell r="C2529" t="str">
            <v>K</v>
          </cell>
          <cell r="D2529" t="str">
            <v>E</v>
          </cell>
          <cell r="E2529" t="str">
            <v>Other fattening pigs total</v>
          </cell>
          <cell r="F2529" t="str">
            <v>L2021zz</v>
          </cell>
          <cell r="G2529">
            <v>7</v>
          </cell>
        </row>
        <row r="2530">
          <cell r="A2530" t="str">
            <v>K|sonstige Mastschweine gesamt</v>
          </cell>
          <cell r="B2530" t="str">
            <v>Q1002z001</v>
          </cell>
          <cell r="C2530" t="str">
            <v>K</v>
          </cell>
          <cell r="D2530" t="str">
            <v>name</v>
          </cell>
          <cell r="E2530" t="str">
            <v>sonstige Mastschweine gesamt</v>
          </cell>
          <cell r="F2530" t="str">
            <v>L2021zz</v>
          </cell>
          <cell r="G2530">
            <v>7</v>
          </cell>
        </row>
        <row r="2531">
          <cell r="A2531" t="str">
            <v>K|K2212</v>
          </cell>
          <cell r="B2531" t="str">
            <v>Q1002z001</v>
          </cell>
          <cell r="C2531" t="str">
            <v>K</v>
          </cell>
          <cell r="D2531" t="str">
            <v>code</v>
          </cell>
          <cell r="E2531" t="str">
            <v>K2212</v>
          </cell>
          <cell r="F2531" t="str">
            <v>L2022</v>
          </cell>
          <cell r="G2531">
            <v>5</v>
          </cell>
        </row>
        <row r="2532">
          <cell r="A2532" t="str">
            <v>K|L2022</v>
          </cell>
          <cell r="B2532" t="str">
            <v>Q1002z001</v>
          </cell>
          <cell r="C2532" t="str">
            <v>K</v>
          </cell>
          <cell r="D2532" t="str">
            <v>code</v>
          </cell>
          <cell r="E2532" t="str">
            <v>L2022</v>
          </cell>
          <cell r="F2532" t="str">
            <v>L2022</v>
          </cell>
          <cell r="G2532">
            <v>5</v>
          </cell>
        </row>
        <row r="2533">
          <cell r="A2533" t="str">
            <v>K|Sauen</v>
          </cell>
          <cell r="B2533" t="str">
            <v>Q1002z001</v>
          </cell>
          <cell r="C2533" t="str">
            <v>K</v>
          </cell>
          <cell r="D2533" t="str">
            <v>name</v>
          </cell>
          <cell r="E2533" t="str">
            <v>Sauen</v>
          </cell>
          <cell r="F2533" t="str">
            <v>L2022</v>
          </cell>
          <cell r="G2533">
            <v>5</v>
          </cell>
        </row>
        <row r="2534">
          <cell r="A2534" t="str">
            <v>K|sows</v>
          </cell>
          <cell r="B2534" t="str">
            <v>Q1002z001</v>
          </cell>
          <cell r="C2534" t="str">
            <v>K</v>
          </cell>
          <cell r="D2534" t="str">
            <v>E</v>
          </cell>
          <cell r="E2534" t="str">
            <v>sows</v>
          </cell>
          <cell r="F2534" t="str">
            <v>L2022</v>
          </cell>
          <cell r="G2534">
            <v>5</v>
          </cell>
        </row>
        <row r="2535">
          <cell r="A2535" t="str">
            <v>K|L202200</v>
          </cell>
          <cell r="B2535" t="str">
            <v>Q1002z002</v>
          </cell>
          <cell r="C2535" t="str">
            <v>K</v>
          </cell>
          <cell r="D2535" t="str">
            <v>code</v>
          </cell>
          <cell r="E2535" t="str">
            <v>L202200</v>
          </cell>
          <cell r="F2535" t="str">
            <v>L202200</v>
          </cell>
          <cell r="G2535">
            <v>7</v>
          </cell>
        </row>
        <row r="2536">
          <cell r="A2536" t="str">
            <v>K|Sauen, no details</v>
          </cell>
          <cell r="B2536" t="str">
            <v>Q1002z002</v>
          </cell>
          <cell r="C2536" t="str">
            <v>K</v>
          </cell>
          <cell r="D2536" t="str">
            <v>E</v>
          </cell>
          <cell r="E2536" t="str">
            <v>Sauen, no details</v>
          </cell>
          <cell r="F2536" t="str">
            <v>L202200</v>
          </cell>
          <cell r="G2536">
            <v>7</v>
          </cell>
        </row>
        <row r="2537">
          <cell r="A2537" t="str">
            <v>K|Sauen, ohne Details</v>
          </cell>
          <cell r="B2537" t="str">
            <v>Q1002z002</v>
          </cell>
          <cell r="C2537" t="str">
            <v>K</v>
          </cell>
          <cell r="D2537" t="str">
            <v>D</v>
          </cell>
          <cell r="E2537" t="str">
            <v>Sauen, ohne Details</v>
          </cell>
          <cell r="F2537" t="str">
            <v>L202200</v>
          </cell>
          <cell r="G2537">
            <v>7</v>
          </cell>
        </row>
        <row r="2538">
          <cell r="A2538" t="str">
            <v>K|Sows, no details</v>
          </cell>
          <cell r="B2538" t="str">
            <v>Q1002z002</v>
          </cell>
          <cell r="C2538" t="str">
            <v>K</v>
          </cell>
          <cell r="D2538" t="str">
            <v>name</v>
          </cell>
          <cell r="E2538" t="str">
            <v>Sows, no details</v>
          </cell>
          <cell r="F2538" t="str">
            <v>L202200</v>
          </cell>
          <cell r="G2538">
            <v>7</v>
          </cell>
        </row>
        <row r="2539">
          <cell r="A2539" t="str">
            <v>K|K221201</v>
          </cell>
          <cell r="B2539" t="str">
            <v>Q1002z001</v>
          </cell>
          <cell r="C2539" t="str">
            <v>K</v>
          </cell>
          <cell r="D2539" t="str">
            <v>code</v>
          </cell>
          <cell r="E2539" t="str">
            <v>K221201</v>
          </cell>
          <cell r="F2539" t="str">
            <v>L202201</v>
          </cell>
          <cell r="G2539">
            <v>7</v>
          </cell>
        </row>
        <row r="2540">
          <cell r="A2540" t="str">
            <v>K|L202201</v>
          </cell>
          <cell r="B2540" t="str">
            <v>Q1002z001</v>
          </cell>
          <cell r="C2540" t="str">
            <v>K</v>
          </cell>
          <cell r="D2540" t="str">
            <v>code</v>
          </cell>
          <cell r="E2540" t="str">
            <v>L202201</v>
          </cell>
          <cell r="F2540" t="str">
            <v>L202201</v>
          </cell>
          <cell r="G2540">
            <v>7</v>
          </cell>
        </row>
        <row r="2541">
          <cell r="A2541" t="str">
            <v>K|Säugende Sauen [mit Ferkel]</v>
          </cell>
          <cell r="B2541" t="str">
            <v>Q1002z001</v>
          </cell>
          <cell r="C2541" t="str">
            <v>K</v>
          </cell>
          <cell r="D2541" t="str">
            <v>name</v>
          </cell>
          <cell r="E2541" t="str">
            <v>Säugende Sauen [mit Ferkel]</v>
          </cell>
          <cell r="F2541" t="str">
            <v>L202201</v>
          </cell>
          <cell r="G2541">
            <v>7</v>
          </cell>
        </row>
        <row r="2542">
          <cell r="A2542" t="str">
            <v>K|suckling sow [with piglets]</v>
          </cell>
          <cell r="B2542" t="str">
            <v>Q1002z001</v>
          </cell>
          <cell r="C2542" t="str">
            <v>K</v>
          </cell>
          <cell r="D2542" t="str">
            <v>E</v>
          </cell>
          <cell r="E2542" t="str">
            <v>suckling sow [with piglets]</v>
          </cell>
          <cell r="F2542" t="str">
            <v>L202201</v>
          </cell>
          <cell r="G2542">
            <v>7</v>
          </cell>
        </row>
        <row r="2543">
          <cell r="A2543" t="str">
            <v>K|Suckling Sows</v>
          </cell>
          <cell r="B2543" t="str">
            <v>Q1002z001</v>
          </cell>
          <cell r="C2543" t="str">
            <v>K</v>
          </cell>
          <cell r="D2543" t="str">
            <v>name</v>
          </cell>
          <cell r="E2543" t="str">
            <v>Suckling Sows</v>
          </cell>
          <cell r="F2543" t="str">
            <v>L202201</v>
          </cell>
          <cell r="G2543">
            <v>7</v>
          </cell>
        </row>
        <row r="2544">
          <cell r="A2544" t="str">
            <v>K|breeding sow</v>
          </cell>
          <cell r="B2544" t="str">
            <v>Q1002z001</v>
          </cell>
          <cell r="C2544" t="str">
            <v>K</v>
          </cell>
          <cell r="D2544" t="str">
            <v>E</v>
          </cell>
          <cell r="E2544" t="str">
            <v>breeding sow</v>
          </cell>
          <cell r="F2544" t="str">
            <v>L202202</v>
          </cell>
          <cell r="G2544">
            <v>7</v>
          </cell>
        </row>
        <row r="2545">
          <cell r="A2545" t="str">
            <v>K|Breeding sows</v>
          </cell>
          <cell r="B2545" t="str">
            <v>Q1003</v>
          </cell>
          <cell r="C2545" t="str">
            <v>K</v>
          </cell>
          <cell r="D2545" t="str">
            <v>name</v>
          </cell>
          <cell r="E2545" t="str">
            <v>Breeding sows</v>
          </cell>
          <cell r="F2545" t="str">
            <v>L202202</v>
          </cell>
          <cell r="G2545">
            <v>7</v>
          </cell>
        </row>
        <row r="2546">
          <cell r="A2546" t="str">
            <v>K|K221202</v>
          </cell>
          <cell r="B2546" t="str">
            <v>Q1002z001</v>
          </cell>
          <cell r="C2546" t="str">
            <v>K</v>
          </cell>
          <cell r="D2546" t="str">
            <v>code</v>
          </cell>
          <cell r="E2546" t="str">
            <v>K221202</v>
          </cell>
          <cell r="F2546" t="str">
            <v>L202202</v>
          </cell>
          <cell r="G2546">
            <v>7</v>
          </cell>
        </row>
        <row r="2547">
          <cell r="A2547" t="str">
            <v>K|L202202</v>
          </cell>
          <cell r="B2547" t="str">
            <v>Q1002z001</v>
          </cell>
          <cell r="C2547" t="str">
            <v>K</v>
          </cell>
          <cell r="D2547" t="str">
            <v>code</v>
          </cell>
          <cell r="E2547" t="str">
            <v>L202202</v>
          </cell>
          <cell r="F2547" t="str">
            <v>L202202</v>
          </cell>
          <cell r="G2547">
            <v>7</v>
          </cell>
        </row>
        <row r="2548">
          <cell r="A2548" t="str">
            <v>K|Zuchtsauen</v>
          </cell>
          <cell r="B2548" t="str">
            <v>Q1002z001</v>
          </cell>
          <cell r="C2548" t="str">
            <v>K</v>
          </cell>
          <cell r="D2548" t="str">
            <v>name</v>
          </cell>
          <cell r="E2548" t="str">
            <v>Zuchtsauen</v>
          </cell>
          <cell r="F2548" t="str">
            <v>L202202</v>
          </cell>
          <cell r="G2548">
            <v>7</v>
          </cell>
        </row>
        <row r="2549">
          <cell r="A2549" t="str">
            <v>K|Sauen, Delta</v>
          </cell>
          <cell r="B2549" t="str">
            <v>Q1002z001</v>
          </cell>
          <cell r="C2549" t="str">
            <v>K</v>
          </cell>
          <cell r="D2549" t="str">
            <v>name</v>
          </cell>
          <cell r="E2549" t="str">
            <v>Sauen, Delta</v>
          </cell>
          <cell r="F2549" t="str">
            <v>L2022yy</v>
          </cell>
          <cell r="G2549">
            <v>7</v>
          </cell>
        </row>
        <row r="2550">
          <cell r="A2550" t="str">
            <v>K|Andere Sauen</v>
          </cell>
          <cell r="B2550" t="str">
            <v>Q1002z002</v>
          </cell>
          <cell r="C2550" t="str">
            <v>K</v>
          </cell>
          <cell r="D2550" t="str">
            <v>D</v>
          </cell>
          <cell r="E2550" t="str">
            <v>Andere Sauen</v>
          </cell>
          <cell r="F2550" t="str">
            <v>L2022zz</v>
          </cell>
          <cell r="G2550">
            <v>7</v>
          </cell>
        </row>
        <row r="2551">
          <cell r="A2551" t="str">
            <v>K|K2212zz</v>
          </cell>
          <cell r="B2551" t="str">
            <v>Q1002z002</v>
          </cell>
          <cell r="C2551" t="str">
            <v>K</v>
          </cell>
          <cell r="D2551" t="str">
            <v>code</v>
          </cell>
          <cell r="E2551" t="str">
            <v>K2212zz</v>
          </cell>
          <cell r="F2551" t="str">
            <v>L2022zz</v>
          </cell>
          <cell r="G2551">
            <v>7</v>
          </cell>
        </row>
        <row r="2552">
          <cell r="A2552" t="str">
            <v>K|L2022zz</v>
          </cell>
          <cell r="B2552" t="str">
            <v>Q1002z002</v>
          </cell>
          <cell r="C2552" t="str">
            <v>K</v>
          </cell>
          <cell r="D2552" t="str">
            <v>code</v>
          </cell>
          <cell r="E2552" t="str">
            <v>L2022zz</v>
          </cell>
          <cell r="F2552" t="str">
            <v>L2022zz</v>
          </cell>
          <cell r="G2552">
            <v>7</v>
          </cell>
        </row>
        <row r="2553">
          <cell r="A2553" t="str">
            <v>K|Other sows</v>
          </cell>
          <cell r="B2553" t="str">
            <v>Q1002z002</v>
          </cell>
          <cell r="C2553" t="str">
            <v>K</v>
          </cell>
          <cell r="D2553" t="str">
            <v>E</v>
          </cell>
          <cell r="E2553" t="str">
            <v>Other sows</v>
          </cell>
          <cell r="F2553" t="str">
            <v>L2022zz</v>
          </cell>
          <cell r="G2553">
            <v>7</v>
          </cell>
        </row>
        <row r="2554">
          <cell r="A2554" t="str">
            <v>K|Sauen, andere</v>
          </cell>
          <cell r="B2554" t="str">
            <v>Q1002z002</v>
          </cell>
          <cell r="C2554" t="str">
            <v>K</v>
          </cell>
          <cell r="D2554" t="str">
            <v>D</v>
          </cell>
          <cell r="E2554" t="str">
            <v>Sauen, andere</v>
          </cell>
          <cell r="F2554" t="str">
            <v>L2022zz</v>
          </cell>
          <cell r="G2554">
            <v>7</v>
          </cell>
        </row>
        <row r="2555">
          <cell r="A2555" t="str">
            <v>K|Sauen, other</v>
          </cell>
          <cell r="B2555" t="str">
            <v>Q1002z002</v>
          </cell>
          <cell r="C2555" t="str">
            <v>K</v>
          </cell>
          <cell r="D2555" t="str">
            <v>name</v>
          </cell>
          <cell r="E2555" t="str">
            <v>Sauen, other</v>
          </cell>
          <cell r="F2555" t="str">
            <v>L2022zz</v>
          </cell>
          <cell r="G2555">
            <v>7</v>
          </cell>
        </row>
        <row r="2556">
          <cell r="A2556" t="str">
            <v>K|Sows, other</v>
          </cell>
          <cell r="B2556" t="str">
            <v>Q1002z002</v>
          </cell>
          <cell r="C2556" t="str">
            <v>K</v>
          </cell>
          <cell r="D2556" t="str">
            <v>name</v>
          </cell>
          <cell r="E2556" t="str">
            <v>Sows, other</v>
          </cell>
          <cell r="F2556" t="str">
            <v>L2022zz</v>
          </cell>
          <cell r="G2556">
            <v>7</v>
          </cell>
        </row>
        <row r="2557">
          <cell r="A2557" t="str">
            <v>K|Ferkel [&gt; 40 Tage, bis 30 kg LG]</v>
          </cell>
          <cell r="B2557" t="str">
            <v>Q1002z001</v>
          </cell>
          <cell r="C2557" t="str">
            <v>K</v>
          </cell>
          <cell r="D2557" t="str">
            <v>name</v>
          </cell>
          <cell r="E2557" t="str">
            <v>Ferkel [&gt; 40 Tage, bis 30 kg LG]</v>
          </cell>
          <cell r="F2557" t="str">
            <v>L2023</v>
          </cell>
          <cell r="G2557">
            <v>5</v>
          </cell>
        </row>
        <row r="2558">
          <cell r="A2558" t="str">
            <v>K|K2213</v>
          </cell>
          <cell r="B2558" t="str">
            <v>Q1002z001</v>
          </cell>
          <cell r="C2558" t="str">
            <v>K</v>
          </cell>
          <cell r="D2558" t="str">
            <v>code</v>
          </cell>
          <cell r="E2558" t="str">
            <v>K2213</v>
          </cell>
          <cell r="F2558" t="str">
            <v>L2023</v>
          </cell>
          <cell r="G2558">
            <v>5</v>
          </cell>
        </row>
        <row r="2559">
          <cell r="A2559" t="str">
            <v>K|L2023</v>
          </cell>
          <cell r="B2559" t="str">
            <v>Q1002z001</v>
          </cell>
          <cell r="C2559" t="str">
            <v>K</v>
          </cell>
          <cell r="D2559" t="str">
            <v>code</v>
          </cell>
          <cell r="E2559" t="str">
            <v>L2023</v>
          </cell>
          <cell r="F2559" t="str">
            <v>L2023</v>
          </cell>
          <cell r="G2559">
            <v>5</v>
          </cell>
        </row>
        <row r="2560">
          <cell r="A2560" t="str">
            <v>K|piglets [ &gt; 40 days, to 30 kg live weight]</v>
          </cell>
          <cell r="B2560" t="str">
            <v>Q1002z001</v>
          </cell>
          <cell r="C2560" t="str">
            <v>K</v>
          </cell>
          <cell r="D2560" t="str">
            <v>E</v>
          </cell>
          <cell r="E2560" t="str">
            <v>piglets [ &gt; 40 days, to 30 kg live weight]</v>
          </cell>
          <cell r="F2560" t="str">
            <v>L2023</v>
          </cell>
          <cell r="G2560">
            <v>5</v>
          </cell>
        </row>
        <row r="2561">
          <cell r="A2561" t="str">
            <v>K|Piglets [&gt; 40 day, to 30 kg live weight]</v>
          </cell>
          <cell r="B2561" t="str">
            <v>Q1002z001</v>
          </cell>
          <cell r="C2561" t="str">
            <v>K</v>
          </cell>
          <cell r="D2561" t="str">
            <v>name</v>
          </cell>
          <cell r="E2561" t="str">
            <v>Piglets [&gt; 40 day, to 30 kg live weight]</v>
          </cell>
          <cell r="F2561" t="str">
            <v>L2023</v>
          </cell>
          <cell r="G2561">
            <v>5</v>
          </cell>
        </row>
        <row r="2562">
          <cell r="A2562" t="str">
            <v>K|boars</v>
          </cell>
          <cell r="B2562" t="str">
            <v>Q1002z001</v>
          </cell>
          <cell r="C2562" t="str">
            <v>K</v>
          </cell>
          <cell r="D2562" t="str">
            <v>E</v>
          </cell>
          <cell r="E2562" t="str">
            <v>boars</v>
          </cell>
          <cell r="F2562" t="str">
            <v>L2024</v>
          </cell>
          <cell r="G2562">
            <v>5</v>
          </cell>
        </row>
        <row r="2563">
          <cell r="A2563" t="str">
            <v>K|Eber</v>
          </cell>
          <cell r="B2563" t="str">
            <v>Q1002z001</v>
          </cell>
          <cell r="C2563" t="str">
            <v>K</v>
          </cell>
          <cell r="D2563" t="str">
            <v>name</v>
          </cell>
          <cell r="E2563" t="str">
            <v>Eber</v>
          </cell>
          <cell r="F2563" t="str">
            <v>L2024</v>
          </cell>
          <cell r="G2563">
            <v>5</v>
          </cell>
        </row>
        <row r="2564">
          <cell r="A2564" t="str">
            <v>K|K2214</v>
          </cell>
          <cell r="B2564" t="str">
            <v>Q1002z001</v>
          </cell>
          <cell r="C2564" t="str">
            <v>K</v>
          </cell>
          <cell r="D2564" t="str">
            <v>code</v>
          </cell>
          <cell r="E2564" t="str">
            <v>K2214</v>
          </cell>
          <cell r="F2564" t="str">
            <v>L2024</v>
          </cell>
          <cell r="G2564">
            <v>5</v>
          </cell>
        </row>
        <row r="2565">
          <cell r="A2565" t="str">
            <v>K|L2024</v>
          </cell>
          <cell r="B2565" t="str">
            <v>Q1002z001</v>
          </cell>
          <cell r="C2565" t="str">
            <v>K</v>
          </cell>
          <cell r="D2565" t="str">
            <v>code</v>
          </cell>
          <cell r="E2565" t="str">
            <v>L2024</v>
          </cell>
          <cell r="F2565" t="str">
            <v>L2024</v>
          </cell>
          <cell r="G2565">
            <v>5</v>
          </cell>
        </row>
        <row r="2566">
          <cell r="A2566" t="str">
            <v>K|Schweine, Delta</v>
          </cell>
          <cell r="B2566" t="str">
            <v>Q1002z001</v>
          </cell>
          <cell r="C2566" t="str">
            <v>K</v>
          </cell>
          <cell r="D2566" t="str">
            <v>name</v>
          </cell>
          <cell r="E2566" t="str">
            <v>Schweine, Delta</v>
          </cell>
          <cell r="F2566" t="str">
            <v>L202y</v>
          </cell>
          <cell r="G2566">
            <v>5</v>
          </cell>
        </row>
        <row r="2567">
          <cell r="A2567" t="str">
            <v>K|Δ Schweine</v>
          </cell>
          <cell r="B2567" t="str">
            <v>Q1002z001</v>
          </cell>
          <cell r="C2567" t="str">
            <v>K</v>
          </cell>
          <cell r="D2567" t="str">
            <v>name</v>
          </cell>
          <cell r="E2567" t="str">
            <v>Δ Schweine</v>
          </cell>
          <cell r="F2567" t="str">
            <v>L202y</v>
          </cell>
          <cell r="G2567">
            <v>5</v>
          </cell>
        </row>
        <row r="2568">
          <cell r="A2568" t="str">
            <v>K|Andere Schweine</v>
          </cell>
          <cell r="B2568" t="str">
            <v>Q1002z002</v>
          </cell>
          <cell r="C2568" t="str">
            <v>K</v>
          </cell>
          <cell r="D2568" t="str">
            <v>D</v>
          </cell>
          <cell r="E2568" t="str">
            <v>Andere Schweine</v>
          </cell>
          <cell r="F2568" t="str">
            <v>L202z</v>
          </cell>
          <cell r="G2568">
            <v>5</v>
          </cell>
        </row>
        <row r="2569">
          <cell r="A2569" t="str">
            <v>K|K221_</v>
          </cell>
          <cell r="B2569" t="str">
            <v>Q1002z001</v>
          </cell>
          <cell r="C2569" t="str">
            <v>K</v>
          </cell>
          <cell r="D2569" t="str">
            <v>code</v>
          </cell>
          <cell r="E2569" t="str">
            <v>K221_</v>
          </cell>
          <cell r="F2569" t="str">
            <v>L202z</v>
          </cell>
          <cell r="G2569">
            <v>5</v>
          </cell>
        </row>
        <row r="2570">
          <cell r="A2570" t="str">
            <v>K|K221z</v>
          </cell>
          <cell r="B2570" t="str">
            <v>Q1002z002</v>
          </cell>
          <cell r="C2570" t="str">
            <v>K</v>
          </cell>
          <cell r="D2570" t="str">
            <v>code</v>
          </cell>
          <cell r="E2570" t="str">
            <v>K221z</v>
          </cell>
          <cell r="F2570" t="str">
            <v>L202z</v>
          </cell>
          <cell r="G2570">
            <v>5</v>
          </cell>
        </row>
        <row r="2571">
          <cell r="A2571" t="str">
            <v>K|L202z</v>
          </cell>
          <cell r="B2571" t="str">
            <v>Q1002z002</v>
          </cell>
          <cell r="C2571" t="str">
            <v>K</v>
          </cell>
          <cell r="D2571" t="str">
            <v>code</v>
          </cell>
          <cell r="E2571" t="str">
            <v>L202z</v>
          </cell>
          <cell r="F2571" t="str">
            <v>L202z</v>
          </cell>
          <cell r="G2571">
            <v>5</v>
          </cell>
        </row>
        <row r="2572">
          <cell r="A2572" t="str">
            <v>K|Other pigs</v>
          </cell>
          <cell r="B2572" t="str">
            <v>Q1002z002</v>
          </cell>
          <cell r="C2572" t="str">
            <v>K</v>
          </cell>
          <cell r="D2572" t="str">
            <v>E</v>
          </cell>
          <cell r="E2572" t="str">
            <v>Other pigs</v>
          </cell>
          <cell r="F2572" t="str">
            <v>L202z</v>
          </cell>
          <cell r="G2572">
            <v>5</v>
          </cell>
        </row>
        <row r="2573">
          <cell r="A2573" t="str">
            <v>K|Pigs, other</v>
          </cell>
          <cell r="B2573" t="str">
            <v>Q1003</v>
          </cell>
          <cell r="C2573" t="str">
            <v>K</v>
          </cell>
          <cell r="D2573" t="str">
            <v>name</v>
          </cell>
          <cell r="E2573" t="str">
            <v>Pigs, other</v>
          </cell>
          <cell r="F2573" t="str">
            <v>L202z</v>
          </cell>
          <cell r="G2573">
            <v>5</v>
          </cell>
        </row>
        <row r="2574">
          <cell r="A2574" t="str">
            <v>K|Schweine, andere</v>
          </cell>
          <cell r="B2574" t="str">
            <v>Q1002z002</v>
          </cell>
          <cell r="C2574" t="str">
            <v>K</v>
          </cell>
          <cell r="D2574" t="str">
            <v>D</v>
          </cell>
          <cell r="E2574" t="str">
            <v>Schweine, andere</v>
          </cell>
          <cell r="F2574" t="str">
            <v>L202z</v>
          </cell>
          <cell r="G2574">
            <v>5</v>
          </cell>
        </row>
        <row r="2575">
          <cell r="A2575" t="str">
            <v>K|Schweine, other</v>
          </cell>
          <cell r="B2575" t="str">
            <v>Q1002z002</v>
          </cell>
          <cell r="C2575" t="str">
            <v>K</v>
          </cell>
          <cell r="D2575" t="str">
            <v>name</v>
          </cell>
          <cell r="E2575" t="str">
            <v>Schweine, other</v>
          </cell>
          <cell r="F2575" t="str">
            <v>L202z</v>
          </cell>
          <cell r="G2575">
            <v>5</v>
          </cell>
        </row>
        <row r="2576">
          <cell r="A2576" t="str">
            <v>K|sonstige Schweine</v>
          </cell>
          <cell r="B2576" t="str">
            <v>Q1002z001</v>
          </cell>
          <cell r="C2576" t="str">
            <v>K</v>
          </cell>
          <cell r="D2576" t="str">
            <v>name</v>
          </cell>
          <cell r="E2576" t="str">
            <v>sonstige Schweine</v>
          </cell>
          <cell r="F2576" t="str">
            <v>L202z</v>
          </cell>
          <cell r="G2576">
            <v>5</v>
          </cell>
        </row>
        <row r="2577">
          <cell r="A2577" t="str">
            <v>K|K2311</v>
          </cell>
          <cell r="B2577" t="str">
            <v>Q1002z001</v>
          </cell>
          <cell r="C2577" t="str">
            <v>K</v>
          </cell>
          <cell r="D2577" t="str">
            <v>code</v>
          </cell>
          <cell r="E2577" t="str">
            <v>K2311</v>
          </cell>
          <cell r="F2577" t="str">
            <v>L203</v>
          </cell>
          <cell r="G2577">
            <v>4</v>
          </cell>
        </row>
        <row r="2578">
          <cell r="A2578" t="str">
            <v>K|L2031</v>
          </cell>
          <cell r="B2578" t="str">
            <v>Q1002z001</v>
          </cell>
          <cell r="C2578" t="str">
            <v>K</v>
          </cell>
          <cell r="D2578" t="str">
            <v>code</v>
          </cell>
          <cell r="E2578" t="str">
            <v>L2031</v>
          </cell>
          <cell r="F2578" t="str">
            <v>L203</v>
          </cell>
          <cell r="G2578">
            <v>4</v>
          </cell>
        </row>
        <row r="2579">
          <cell r="A2579" t="str">
            <v>K|Schafe</v>
          </cell>
          <cell r="B2579" t="str">
            <v>Q1002z001</v>
          </cell>
          <cell r="C2579" t="str">
            <v>K</v>
          </cell>
          <cell r="D2579" t="str">
            <v>name</v>
          </cell>
          <cell r="E2579" t="str">
            <v>Schafe</v>
          </cell>
          <cell r="F2579" t="str">
            <v>L203</v>
          </cell>
          <cell r="G2579">
            <v>4</v>
          </cell>
        </row>
        <row r="2580">
          <cell r="A2580" t="str">
            <v>K|sheep</v>
          </cell>
          <cell r="B2580" t="str">
            <v>Q1002z001</v>
          </cell>
          <cell r="C2580" t="str">
            <v>K</v>
          </cell>
          <cell r="D2580" t="str">
            <v>E</v>
          </cell>
          <cell r="E2580" t="str">
            <v>sheep</v>
          </cell>
          <cell r="F2580" t="str">
            <v>L203</v>
          </cell>
          <cell r="G2580">
            <v>4</v>
          </cell>
        </row>
        <row r="2581">
          <cell r="A2581" t="str">
            <v>K|L2030</v>
          </cell>
          <cell r="B2581" t="str">
            <v>Q1002z002</v>
          </cell>
          <cell r="C2581" t="str">
            <v>K</v>
          </cell>
          <cell r="D2581" t="str">
            <v>code</v>
          </cell>
          <cell r="E2581" t="str">
            <v>L2030</v>
          </cell>
          <cell r="F2581" t="str">
            <v>L2030</v>
          </cell>
          <cell r="G2581">
            <v>5</v>
          </cell>
        </row>
        <row r="2582">
          <cell r="A2582" t="str">
            <v>K|L203100</v>
          </cell>
          <cell r="B2582" t="str">
            <v>Q1002z002</v>
          </cell>
          <cell r="C2582" t="str">
            <v>K</v>
          </cell>
          <cell r="D2582" t="str">
            <v>code</v>
          </cell>
          <cell r="E2582" t="str">
            <v>L203100</v>
          </cell>
          <cell r="F2582" t="str">
            <v>L2030</v>
          </cell>
          <cell r="G2582">
            <v>5</v>
          </cell>
        </row>
        <row r="2583">
          <cell r="A2583" t="str">
            <v>K|Schafe, no details</v>
          </cell>
          <cell r="B2583" t="str">
            <v>Q1002z002</v>
          </cell>
          <cell r="C2583" t="str">
            <v>K</v>
          </cell>
          <cell r="D2583" t="str">
            <v>name</v>
          </cell>
          <cell r="E2583" t="str">
            <v>Schafe, no details</v>
          </cell>
          <cell r="F2583" t="str">
            <v>L2030</v>
          </cell>
          <cell r="G2583">
            <v>5</v>
          </cell>
        </row>
        <row r="2584">
          <cell r="A2584" t="str">
            <v>K|Schafe, ohne Details</v>
          </cell>
          <cell r="B2584" t="str">
            <v>Q1002z002</v>
          </cell>
          <cell r="C2584" t="str">
            <v>K</v>
          </cell>
          <cell r="D2584" t="str">
            <v>D</v>
          </cell>
          <cell r="E2584" t="str">
            <v>Schafe, ohne Details</v>
          </cell>
          <cell r="F2584" t="str">
            <v>L2030</v>
          </cell>
          <cell r="G2584">
            <v>5</v>
          </cell>
        </row>
        <row r="2585">
          <cell r="A2585" t="str">
            <v>K|Sheep, no details</v>
          </cell>
          <cell r="B2585" t="str">
            <v>Q1002z002</v>
          </cell>
          <cell r="C2585" t="str">
            <v>K</v>
          </cell>
          <cell r="D2585" t="str">
            <v>name</v>
          </cell>
          <cell r="E2585" t="str">
            <v>Sheep, no details</v>
          </cell>
          <cell r="F2585" t="str">
            <v>L2030</v>
          </cell>
          <cell r="G2585">
            <v>5</v>
          </cell>
        </row>
        <row r="2586">
          <cell r="A2586" t="str">
            <v>K|eves and milk sheep</v>
          </cell>
          <cell r="B2586" t="str">
            <v>Q1002z001</v>
          </cell>
          <cell r="C2586" t="str">
            <v>K</v>
          </cell>
          <cell r="D2586" t="str">
            <v>E</v>
          </cell>
          <cell r="E2586" t="str">
            <v>eves and milk sheep</v>
          </cell>
          <cell r="F2586" t="str">
            <v>L2031</v>
          </cell>
          <cell r="G2586">
            <v>5</v>
          </cell>
        </row>
        <row r="2587">
          <cell r="A2587" t="str">
            <v>K|K231101</v>
          </cell>
          <cell r="B2587" t="str">
            <v>Q1002z001</v>
          </cell>
          <cell r="C2587" t="str">
            <v>K</v>
          </cell>
          <cell r="D2587" t="str">
            <v>code</v>
          </cell>
          <cell r="E2587" t="str">
            <v>K231101</v>
          </cell>
          <cell r="F2587" t="str">
            <v>L2031</v>
          </cell>
          <cell r="G2587">
            <v>5</v>
          </cell>
        </row>
        <row r="2588">
          <cell r="A2588" t="str">
            <v>K|L203101</v>
          </cell>
          <cell r="B2588" t="str">
            <v>Q1002z001</v>
          </cell>
          <cell r="C2588" t="str">
            <v>K</v>
          </cell>
          <cell r="D2588" t="str">
            <v>code</v>
          </cell>
          <cell r="E2588" t="str">
            <v>L203101</v>
          </cell>
          <cell r="F2588" t="str">
            <v>L2031</v>
          </cell>
          <cell r="G2588">
            <v>5</v>
          </cell>
        </row>
        <row r="2589">
          <cell r="A2589" t="str">
            <v>K|Mutter- und Milchschafe</v>
          </cell>
          <cell r="B2589" t="str">
            <v>Q1002z001</v>
          </cell>
          <cell r="C2589" t="str">
            <v>K</v>
          </cell>
          <cell r="D2589" t="str">
            <v>name</v>
          </cell>
          <cell r="E2589" t="str">
            <v>Mutter- und Milchschafe</v>
          </cell>
          <cell r="F2589" t="str">
            <v>L2031</v>
          </cell>
          <cell r="G2589">
            <v>5</v>
          </cell>
        </row>
        <row r="2590">
          <cell r="A2590" t="str">
            <v>K|Sheep, breeding females</v>
          </cell>
          <cell r="B2590" t="str">
            <v>Q1003</v>
          </cell>
          <cell r="C2590" t="str">
            <v>K</v>
          </cell>
          <cell r="D2590" t="str">
            <v>name</v>
          </cell>
          <cell r="E2590" t="str">
            <v>Sheep, breeding females</v>
          </cell>
          <cell r="F2590" t="str">
            <v>L2031</v>
          </cell>
          <cell r="G2590">
            <v>5</v>
          </cell>
        </row>
        <row r="2591">
          <cell r="A2591" t="str">
            <v>K|K231102</v>
          </cell>
          <cell r="B2591" t="str">
            <v>Q1002z001</v>
          </cell>
          <cell r="C2591" t="str">
            <v>K</v>
          </cell>
          <cell r="D2591" t="str">
            <v>code</v>
          </cell>
          <cell r="E2591" t="str">
            <v>K231102</v>
          </cell>
          <cell r="F2591" t="str">
            <v>L2032</v>
          </cell>
          <cell r="G2591">
            <v>5</v>
          </cell>
        </row>
        <row r="2592">
          <cell r="A2592" t="str">
            <v>K|L203102</v>
          </cell>
          <cell r="B2592" t="str">
            <v>Q1002z001</v>
          </cell>
          <cell r="C2592" t="str">
            <v>K</v>
          </cell>
          <cell r="D2592" t="str">
            <v>code</v>
          </cell>
          <cell r="E2592" t="str">
            <v>L203102</v>
          </cell>
          <cell r="F2592" t="str">
            <v>L2032</v>
          </cell>
          <cell r="G2592">
            <v>5</v>
          </cell>
        </row>
        <row r="2593">
          <cell r="A2593" t="str">
            <v>K|lambs and sheep to 1 year</v>
          </cell>
          <cell r="B2593" t="str">
            <v>Q1002z001</v>
          </cell>
          <cell r="C2593" t="str">
            <v>K</v>
          </cell>
          <cell r="D2593" t="str">
            <v>E</v>
          </cell>
          <cell r="E2593" t="str">
            <v>lambs and sheep to 1 year</v>
          </cell>
          <cell r="F2593" t="str">
            <v>L2032</v>
          </cell>
          <cell r="G2593">
            <v>5</v>
          </cell>
        </row>
        <row r="2594">
          <cell r="A2594" t="str">
            <v>K|Lämmer u. Schafe &lt;1 Jahr</v>
          </cell>
          <cell r="B2594" t="str">
            <v>Q1002z001</v>
          </cell>
          <cell r="C2594" t="str">
            <v>K</v>
          </cell>
          <cell r="D2594" t="str">
            <v>name</v>
          </cell>
          <cell r="E2594" t="str">
            <v>Lämmer u. Schafe &lt;1 Jahr</v>
          </cell>
          <cell r="F2594" t="str">
            <v>L2032</v>
          </cell>
          <cell r="G2594">
            <v>5</v>
          </cell>
        </row>
        <row r="2595">
          <cell r="A2595" t="str">
            <v>K|K231103</v>
          </cell>
          <cell r="B2595" t="str">
            <v>Q1002z001</v>
          </cell>
          <cell r="C2595" t="str">
            <v>K</v>
          </cell>
          <cell r="D2595" t="str">
            <v>code</v>
          </cell>
          <cell r="E2595" t="str">
            <v>K231103</v>
          </cell>
          <cell r="F2595" t="str">
            <v>L2033</v>
          </cell>
          <cell r="G2595">
            <v>5</v>
          </cell>
        </row>
        <row r="2596">
          <cell r="A2596" t="str">
            <v>K|L203103</v>
          </cell>
          <cell r="B2596" t="str">
            <v>Q1002z001</v>
          </cell>
          <cell r="C2596" t="str">
            <v>K</v>
          </cell>
          <cell r="D2596" t="str">
            <v>code</v>
          </cell>
          <cell r="E2596" t="str">
            <v>L203103</v>
          </cell>
          <cell r="F2596" t="str">
            <v>L2033</v>
          </cell>
          <cell r="G2596">
            <v>5</v>
          </cell>
        </row>
        <row r="2597">
          <cell r="A2597" t="str">
            <v>K|L2033</v>
          </cell>
          <cell r="B2597" t="str">
            <v>Q1002z001</v>
          </cell>
          <cell r="C2597" t="str">
            <v>K</v>
          </cell>
          <cell r="D2597" t="str">
            <v>code</v>
          </cell>
          <cell r="E2597" t="str">
            <v>L2033</v>
          </cell>
          <cell r="F2597" t="str">
            <v>L2033</v>
          </cell>
          <cell r="G2597">
            <v>5</v>
          </cell>
        </row>
        <row r="2598">
          <cell r="A2598" t="str">
            <v>K|rams</v>
          </cell>
          <cell r="B2598" t="str">
            <v>Q1002z001</v>
          </cell>
          <cell r="C2598" t="str">
            <v>K</v>
          </cell>
          <cell r="D2598" t="str">
            <v>E</v>
          </cell>
          <cell r="E2598" t="str">
            <v>rams</v>
          </cell>
          <cell r="F2598" t="str">
            <v>L2033</v>
          </cell>
          <cell r="G2598">
            <v>5</v>
          </cell>
        </row>
        <row r="2599">
          <cell r="A2599" t="str">
            <v>K|Schafböcke</v>
          </cell>
          <cell r="B2599" t="str">
            <v>Q1002z001</v>
          </cell>
          <cell r="C2599" t="str">
            <v>K</v>
          </cell>
          <cell r="D2599" t="str">
            <v>name</v>
          </cell>
          <cell r="E2599" t="str">
            <v>Schafböcke</v>
          </cell>
          <cell r="F2599" t="str">
            <v>L2033</v>
          </cell>
          <cell r="G2599">
            <v>5</v>
          </cell>
        </row>
        <row r="2600">
          <cell r="A2600" t="str">
            <v>K|Schafe, Delta</v>
          </cell>
          <cell r="B2600" t="str">
            <v>Q1002z001</v>
          </cell>
          <cell r="C2600" t="str">
            <v>K</v>
          </cell>
          <cell r="D2600" t="str">
            <v>name</v>
          </cell>
          <cell r="E2600" t="str">
            <v>Schafe, Delta</v>
          </cell>
          <cell r="F2600" t="str">
            <v>L203y</v>
          </cell>
          <cell r="G2600">
            <v>5</v>
          </cell>
        </row>
        <row r="2601">
          <cell r="A2601" t="str">
            <v>K|Δ Schafe</v>
          </cell>
          <cell r="B2601" t="str">
            <v>Q1002z001</v>
          </cell>
          <cell r="C2601" t="str">
            <v>K</v>
          </cell>
          <cell r="D2601" t="str">
            <v>name</v>
          </cell>
          <cell r="E2601" t="str">
            <v>Δ Schafe</v>
          </cell>
          <cell r="F2601" t="str">
            <v>L203y</v>
          </cell>
          <cell r="G2601">
            <v>5</v>
          </cell>
        </row>
        <row r="2602">
          <cell r="A2602" t="str">
            <v>K|Andere Schafe</v>
          </cell>
          <cell r="B2602" t="str">
            <v>Q1002z002</v>
          </cell>
          <cell r="C2602" t="str">
            <v>K</v>
          </cell>
          <cell r="D2602" t="str">
            <v>D</v>
          </cell>
          <cell r="E2602" t="str">
            <v>Andere Schafe</v>
          </cell>
          <cell r="F2602" t="str">
            <v>L203z</v>
          </cell>
          <cell r="G2602">
            <v>5</v>
          </cell>
        </row>
        <row r="2603">
          <cell r="A2603" t="str">
            <v>K|K2311__</v>
          </cell>
          <cell r="B2603" t="str">
            <v>Q1002z001</v>
          </cell>
          <cell r="C2603" t="str">
            <v>K</v>
          </cell>
          <cell r="D2603" t="str">
            <v>code</v>
          </cell>
          <cell r="E2603" t="str">
            <v>K2311__</v>
          </cell>
          <cell r="F2603" t="str">
            <v>L203z</v>
          </cell>
          <cell r="G2603">
            <v>5</v>
          </cell>
        </row>
        <row r="2604">
          <cell r="A2604" t="str">
            <v>K|K2311zz</v>
          </cell>
          <cell r="B2604" t="str">
            <v>Q1002z002</v>
          </cell>
          <cell r="C2604" t="str">
            <v>K</v>
          </cell>
          <cell r="D2604" t="str">
            <v>code</v>
          </cell>
          <cell r="E2604" t="str">
            <v>K2311zz</v>
          </cell>
          <cell r="F2604" t="str">
            <v>L203z</v>
          </cell>
          <cell r="G2604">
            <v>5</v>
          </cell>
        </row>
        <row r="2605">
          <cell r="A2605" t="str">
            <v>K|L2031zz</v>
          </cell>
          <cell r="B2605" t="str">
            <v>Q1002z002</v>
          </cell>
          <cell r="C2605" t="str">
            <v>K</v>
          </cell>
          <cell r="D2605" t="str">
            <v>code</v>
          </cell>
          <cell r="E2605" t="str">
            <v>L2031zz</v>
          </cell>
          <cell r="F2605" t="str">
            <v>L203z</v>
          </cell>
          <cell r="G2605">
            <v>5</v>
          </cell>
        </row>
        <row r="2606">
          <cell r="A2606" t="str">
            <v>K|L203z</v>
          </cell>
          <cell r="B2606" t="str">
            <v>Q1002z002</v>
          </cell>
          <cell r="C2606" t="str">
            <v>K</v>
          </cell>
          <cell r="D2606" t="str">
            <v>code</v>
          </cell>
          <cell r="E2606" t="str">
            <v>L203z</v>
          </cell>
          <cell r="F2606" t="str">
            <v>L203z</v>
          </cell>
          <cell r="G2606">
            <v>5</v>
          </cell>
        </row>
        <row r="2607">
          <cell r="A2607" t="str">
            <v>K|Other sheep</v>
          </cell>
          <cell r="B2607" t="str">
            <v>Q1002z002</v>
          </cell>
          <cell r="C2607" t="str">
            <v>K</v>
          </cell>
          <cell r="D2607" t="str">
            <v>E</v>
          </cell>
          <cell r="E2607" t="str">
            <v>Other sheep</v>
          </cell>
          <cell r="F2607" t="str">
            <v>L203z</v>
          </cell>
          <cell r="G2607">
            <v>5</v>
          </cell>
        </row>
        <row r="2608">
          <cell r="A2608" t="str">
            <v>K|Schafe, andere</v>
          </cell>
          <cell r="B2608" t="str">
            <v>Q1002z002</v>
          </cell>
          <cell r="C2608" t="str">
            <v>K</v>
          </cell>
          <cell r="D2608" t="str">
            <v>D</v>
          </cell>
          <cell r="E2608" t="str">
            <v>Schafe, andere</v>
          </cell>
          <cell r="F2608" t="str">
            <v>L203z</v>
          </cell>
          <cell r="G2608">
            <v>5</v>
          </cell>
        </row>
        <row r="2609">
          <cell r="A2609" t="str">
            <v>K|Schafe, other</v>
          </cell>
          <cell r="B2609" t="str">
            <v>Q1002z002</v>
          </cell>
          <cell r="C2609" t="str">
            <v>K</v>
          </cell>
          <cell r="D2609" t="str">
            <v>name</v>
          </cell>
          <cell r="E2609" t="str">
            <v>Schafe, other</v>
          </cell>
          <cell r="F2609" t="str">
            <v>L203z</v>
          </cell>
          <cell r="G2609">
            <v>5</v>
          </cell>
        </row>
        <row r="2610">
          <cell r="A2610" t="str">
            <v>K|Sheep, other</v>
          </cell>
          <cell r="B2610" t="str">
            <v>Q1003</v>
          </cell>
          <cell r="C2610" t="str">
            <v>K</v>
          </cell>
          <cell r="D2610" t="str">
            <v>name</v>
          </cell>
          <cell r="E2610" t="str">
            <v>Sheep, other</v>
          </cell>
          <cell r="F2610" t="str">
            <v>L203z</v>
          </cell>
          <cell r="G2610">
            <v>5</v>
          </cell>
        </row>
        <row r="2611">
          <cell r="A2611" t="str">
            <v>K|sonstige Schafe</v>
          </cell>
          <cell r="B2611" t="str">
            <v>Q1002z001</v>
          </cell>
          <cell r="C2611" t="str">
            <v>K</v>
          </cell>
          <cell r="D2611" t="str">
            <v>name</v>
          </cell>
          <cell r="E2611" t="str">
            <v>sonstige Schafe</v>
          </cell>
          <cell r="F2611" t="str">
            <v>L203z</v>
          </cell>
          <cell r="G2611">
            <v>5</v>
          </cell>
        </row>
        <row r="2612">
          <cell r="A2612" t="str">
            <v>K|goats</v>
          </cell>
          <cell r="B2612" t="str">
            <v>Q1002z001</v>
          </cell>
          <cell r="C2612" t="str">
            <v>K</v>
          </cell>
          <cell r="D2612" t="str">
            <v>E</v>
          </cell>
          <cell r="E2612" t="str">
            <v>goats</v>
          </cell>
          <cell r="F2612" t="str">
            <v>L204</v>
          </cell>
          <cell r="G2612">
            <v>4</v>
          </cell>
        </row>
        <row r="2613">
          <cell r="A2613" t="str">
            <v>K|K2312</v>
          </cell>
          <cell r="B2613" t="str">
            <v>Q1002z001</v>
          </cell>
          <cell r="C2613" t="str">
            <v>K</v>
          </cell>
          <cell r="D2613" t="str">
            <v>code</v>
          </cell>
          <cell r="E2613" t="str">
            <v>K2312</v>
          </cell>
          <cell r="F2613" t="str">
            <v>L204</v>
          </cell>
          <cell r="G2613">
            <v>4</v>
          </cell>
        </row>
        <row r="2614">
          <cell r="A2614" t="str">
            <v>K|L2032</v>
          </cell>
          <cell r="B2614" t="str">
            <v>Q1002z001</v>
          </cell>
          <cell r="C2614" t="str">
            <v>K</v>
          </cell>
          <cell r="D2614" t="str">
            <v>code</v>
          </cell>
          <cell r="E2614" t="str">
            <v>L2032</v>
          </cell>
          <cell r="F2614" t="str">
            <v>L204</v>
          </cell>
          <cell r="G2614">
            <v>4</v>
          </cell>
        </row>
        <row r="2615">
          <cell r="A2615" t="str">
            <v>K|Ziegen</v>
          </cell>
          <cell r="B2615" t="str">
            <v>Q1002z001</v>
          </cell>
          <cell r="C2615" t="str">
            <v>K</v>
          </cell>
          <cell r="D2615" t="str">
            <v>name</v>
          </cell>
          <cell r="E2615" t="str">
            <v>Ziegen</v>
          </cell>
          <cell r="F2615" t="str">
            <v>L204</v>
          </cell>
          <cell r="G2615">
            <v>4</v>
          </cell>
        </row>
        <row r="2616">
          <cell r="A2616" t="str">
            <v>K|Goats, no details</v>
          </cell>
          <cell r="B2616" t="str">
            <v>Q1003</v>
          </cell>
          <cell r="C2616" t="str">
            <v>K</v>
          </cell>
          <cell r="D2616" t="str">
            <v>name</v>
          </cell>
          <cell r="E2616" t="str">
            <v>Goats, no details</v>
          </cell>
          <cell r="F2616" t="str">
            <v>L2040</v>
          </cell>
          <cell r="G2616">
            <v>5</v>
          </cell>
        </row>
        <row r="2617">
          <cell r="A2617" t="str">
            <v>K|L203200</v>
          </cell>
          <cell r="B2617" t="str">
            <v>Q1002z002</v>
          </cell>
          <cell r="C2617" t="str">
            <v>K</v>
          </cell>
          <cell r="D2617" t="str">
            <v>code</v>
          </cell>
          <cell r="E2617" t="str">
            <v>L203200</v>
          </cell>
          <cell r="F2617" t="str">
            <v>L2040</v>
          </cell>
          <cell r="G2617">
            <v>5</v>
          </cell>
        </row>
        <row r="2618">
          <cell r="A2618" t="str">
            <v>K|Ziegen, no details</v>
          </cell>
          <cell r="B2618" t="str">
            <v>Q1002z002</v>
          </cell>
          <cell r="C2618" t="str">
            <v>K</v>
          </cell>
          <cell r="D2618" t="str">
            <v>name</v>
          </cell>
          <cell r="E2618" t="str">
            <v>Ziegen, no details</v>
          </cell>
          <cell r="F2618" t="str">
            <v>L2040</v>
          </cell>
          <cell r="G2618">
            <v>5</v>
          </cell>
        </row>
        <row r="2619">
          <cell r="A2619" t="str">
            <v>K|Ziegen, ohne Details</v>
          </cell>
          <cell r="B2619" t="str">
            <v>Q1002z002</v>
          </cell>
          <cell r="C2619" t="str">
            <v>K</v>
          </cell>
          <cell r="D2619" t="str">
            <v>D</v>
          </cell>
          <cell r="E2619" t="str">
            <v>Ziegen, ohne Details</v>
          </cell>
          <cell r="F2619" t="str">
            <v>L2040</v>
          </cell>
          <cell r="G2619">
            <v>5</v>
          </cell>
        </row>
        <row r="2620">
          <cell r="A2620" t="str">
            <v>K|goat female</v>
          </cell>
          <cell r="B2620" t="str">
            <v>Q1002z001</v>
          </cell>
          <cell r="C2620" t="str">
            <v>K</v>
          </cell>
          <cell r="D2620" t="str">
            <v>E</v>
          </cell>
          <cell r="E2620" t="str">
            <v>goat female</v>
          </cell>
          <cell r="F2620" t="str">
            <v>L2041</v>
          </cell>
          <cell r="G2620">
            <v>5</v>
          </cell>
        </row>
        <row r="2621">
          <cell r="A2621" t="str">
            <v>K|Goats, breeding females</v>
          </cell>
          <cell r="B2621" t="str">
            <v>Q1003</v>
          </cell>
          <cell r="C2621" t="str">
            <v>K</v>
          </cell>
          <cell r="D2621" t="str">
            <v>name</v>
          </cell>
          <cell r="E2621" t="str">
            <v>Goats, breeding females</v>
          </cell>
          <cell r="F2621" t="str">
            <v>L2041</v>
          </cell>
          <cell r="G2621">
            <v>5</v>
          </cell>
        </row>
        <row r="2622">
          <cell r="A2622" t="str">
            <v>K|Goats, female</v>
          </cell>
          <cell r="B2622" t="str">
            <v>Q1002z001</v>
          </cell>
          <cell r="C2622" t="str">
            <v>K</v>
          </cell>
          <cell r="D2622" t="str">
            <v>name</v>
          </cell>
          <cell r="E2622" t="str">
            <v>Goats, female</v>
          </cell>
          <cell r="F2622" t="str">
            <v>L2041</v>
          </cell>
          <cell r="G2622">
            <v>5</v>
          </cell>
        </row>
        <row r="2623">
          <cell r="A2623" t="str">
            <v>K|K231203</v>
          </cell>
          <cell r="B2623" t="str">
            <v>Q1002z001</v>
          </cell>
          <cell r="C2623" t="str">
            <v>K</v>
          </cell>
          <cell r="D2623" t="str">
            <v>code</v>
          </cell>
          <cell r="E2623" t="str">
            <v>K231203</v>
          </cell>
          <cell r="F2623" t="str">
            <v>L2041</v>
          </cell>
          <cell r="G2623">
            <v>5</v>
          </cell>
        </row>
        <row r="2624">
          <cell r="A2624" t="str">
            <v>K|L203201</v>
          </cell>
          <cell r="B2624" t="str">
            <v>Q1002z001</v>
          </cell>
          <cell r="C2624" t="str">
            <v>K</v>
          </cell>
          <cell r="D2624" t="str">
            <v>code</v>
          </cell>
          <cell r="E2624" t="str">
            <v>L203201</v>
          </cell>
          <cell r="F2624" t="str">
            <v>L2041</v>
          </cell>
          <cell r="G2624">
            <v>5</v>
          </cell>
        </row>
        <row r="2625">
          <cell r="A2625" t="str">
            <v>K|Ziegen weiblich</v>
          </cell>
          <cell r="B2625" t="str">
            <v>Q1002z001</v>
          </cell>
          <cell r="C2625" t="str">
            <v>K</v>
          </cell>
          <cell r="D2625" t="str">
            <v>name</v>
          </cell>
          <cell r="E2625" t="str">
            <v>Ziegen weiblich</v>
          </cell>
          <cell r="F2625" t="str">
            <v>L2041</v>
          </cell>
          <cell r="G2625">
            <v>5</v>
          </cell>
        </row>
        <row r="2626">
          <cell r="A2626" t="str">
            <v>K|Ziegen, weiblich</v>
          </cell>
          <cell r="B2626" t="str">
            <v>Q1002z001</v>
          </cell>
          <cell r="C2626" t="str">
            <v>K</v>
          </cell>
          <cell r="D2626" t="str">
            <v>name</v>
          </cell>
          <cell r="E2626" t="str">
            <v>Ziegen, weiblich</v>
          </cell>
          <cell r="F2626" t="str">
            <v>L2041</v>
          </cell>
          <cell r="G2626">
            <v>5</v>
          </cell>
        </row>
        <row r="2627">
          <cell r="A2627" t="str">
            <v>K|billy goat</v>
          </cell>
          <cell r="B2627" t="str">
            <v>Q1002z001</v>
          </cell>
          <cell r="C2627" t="str">
            <v>K</v>
          </cell>
          <cell r="D2627" t="str">
            <v>E</v>
          </cell>
          <cell r="E2627" t="str">
            <v>billy goat</v>
          </cell>
          <cell r="F2627" t="str">
            <v>L2042</v>
          </cell>
          <cell r="G2627">
            <v>5</v>
          </cell>
        </row>
        <row r="2628">
          <cell r="A2628" t="str">
            <v>K|Billy goats</v>
          </cell>
          <cell r="B2628" t="str">
            <v>Q1002z001</v>
          </cell>
          <cell r="C2628" t="str">
            <v>K</v>
          </cell>
          <cell r="D2628" t="str">
            <v>name</v>
          </cell>
          <cell r="E2628" t="str">
            <v>Billy goats</v>
          </cell>
          <cell r="F2628" t="str">
            <v>L2042</v>
          </cell>
          <cell r="G2628">
            <v>5</v>
          </cell>
        </row>
        <row r="2629">
          <cell r="A2629" t="str">
            <v>K|K231204</v>
          </cell>
          <cell r="B2629" t="str">
            <v>Q1002z001</v>
          </cell>
          <cell r="C2629" t="str">
            <v>K</v>
          </cell>
          <cell r="D2629" t="str">
            <v>code</v>
          </cell>
          <cell r="E2629" t="str">
            <v>K231204</v>
          </cell>
          <cell r="F2629" t="str">
            <v>L2042</v>
          </cell>
          <cell r="G2629">
            <v>5</v>
          </cell>
        </row>
        <row r="2630">
          <cell r="A2630" t="str">
            <v>K|L203202</v>
          </cell>
          <cell r="B2630" t="str">
            <v>Q1002z001</v>
          </cell>
          <cell r="C2630" t="str">
            <v>K</v>
          </cell>
          <cell r="D2630" t="str">
            <v>code</v>
          </cell>
          <cell r="E2630" t="str">
            <v>L203202</v>
          </cell>
          <cell r="F2630" t="str">
            <v>L2042</v>
          </cell>
          <cell r="G2630">
            <v>5</v>
          </cell>
        </row>
        <row r="2631">
          <cell r="A2631" t="str">
            <v>K|Ziegenböcke</v>
          </cell>
          <cell r="B2631" t="str">
            <v>Q1002z001</v>
          </cell>
          <cell r="C2631" t="str">
            <v>K</v>
          </cell>
          <cell r="D2631" t="str">
            <v>name</v>
          </cell>
          <cell r="E2631" t="str">
            <v>Ziegenböcke</v>
          </cell>
          <cell r="F2631" t="str">
            <v>L2042</v>
          </cell>
          <cell r="G2631">
            <v>5</v>
          </cell>
        </row>
        <row r="2632">
          <cell r="A2632" t="str">
            <v>K|K231206</v>
          </cell>
          <cell r="B2632" t="str">
            <v>Q1002z001</v>
          </cell>
          <cell r="C2632" t="str">
            <v>K</v>
          </cell>
          <cell r="D2632" t="str">
            <v>code</v>
          </cell>
          <cell r="E2632" t="str">
            <v>K231206</v>
          </cell>
          <cell r="F2632" t="str">
            <v>L2043</v>
          </cell>
          <cell r="G2632">
            <v>5</v>
          </cell>
        </row>
        <row r="2633">
          <cell r="A2633" t="str">
            <v>K|L203203</v>
          </cell>
          <cell r="B2633" t="str">
            <v>Q1002z001</v>
          </cell>
          <cell r="C2633" t="str">
            <v>K</v>
          </cell>
          <cell r="D2633" t="str">
            <v>code</v>
          </cell>
          <cell r="E2633" t="str">
            <v>L203203</v>
          </cell>
          <cell r="F2633" t="str">
            <v>L2043</v>
          </cell>
          <cell r="G2633">
            <v>5</v>
          </cell>
        </row>
        <row r="2634">
          <cell r="A2634" t="str">
            <v>K|Mutter- und Milchziegen</v>
          </cell>
          <cell r="B2634" t="str">
            <v>Q1002z001</v>
          </cell>
          <cell r="C2634" t="str">
            <v>K</v>
          </cell>
          <cell r="D2634" t="str">
            <v>name</v>
          </cell>
          <cell r="E2634" t="str">
            <v>Mutter- und Milchziegen</v>
          </cell>
          <cell r="F2634" t="str">
            <v>L2043</v>
          </cell>
          <cell r="G2634">
            <v>5</v>
          </cell>
        </row>
        <row r="2635">
          <cell r="A2635" t="str">
            <v>K|nurse and milk goats</v>
          </cell>
          <cell r="B2635" t="str">
            <v>Q1002z001</v>
          </cell>
          <cell r="C2635" t="str">
            <v>K</v>
          </cell>
          <cell r="D2635" t="str">
            <v>E</v>
          </cell>
          <cell r="E2635" t="str">
            <v>nurse and milk goats</v>
          </cell>
          <cell r="F2635" t="str">
            <v>L2043</v>
          </cell>
          <cell r="G2635">
            <v>5</v>
          </cell>
        </row>
        <row r="2636">
          <cell r="A2636" t="str">
            <v>K|goatling for meat</v>
          </cell>
          <cell r="B2636" t="str">
            <v>Q1002z001</v>
          </cell>
          <cell r="C2636" t="str">
            <v>K</v>
          </cell>
          <cell r="D2636" t="str">
            <v>name</v>
          </cell>
          <cell r="E2636" t="str">
            <v>goatling for meat</v>
          </cell>
          <cell r="F2636" t="str">
            <v>L2044</v>
          </cell>
          <cell r="G2636">
            <v>5</v>
          </cell>
        </row>
        <row r="2637">
          <cell r="A2637" t="str">
            <v>K|goats [meat production]</v>
          </cell>
          <cell r="B2637" t="str">
            <v>Q1002z001</v>
          </cell>
          <cell r="C2637" t="str">
            <v>K</v>
          </cell>
          <cell r="D2637" t="str">
            <v>E</v>
          </cell>
          <cell r="E2637" t="str">
            <v>goats [meat production]</v>
          </cell>
          <cell r="F2637" t="str">
            <v>L2044</v>
          </cell>
          <cell r="G2637">
            <v>5</v>
          </cell>
        </row>
        <row r="2638">
          <cell r="A2638" t="str">
            <v>K|K231202</v>
          </cell>
          <cell r="B2638" t="str">
            <v>Q1002z001</v>
          </cell>
          <cell r="C2638" t="str">
            <v>K</v>
          </cell>
          <cell r="D2638" t="str">
            <v>code</v>
          </cell>
          <cell r="E2638" t="str">
            <v>K231202</v>
          </cell>
          <cell r="F2638" t="str">
            <v>L2044</v>
          </cell>
          <cell r="G2638">
            <v>5</v>
          </cell>
        </row>
        <row r="2639">
          <cell r="A2639" t="str">
            <v>K|L203204</v>
          </cell>
          <cell r="B2639" t="str">
            <v>Q1002z001</v>
          </cell>
          <cell r="C2639" t="str">
            <v>K</v>
          </cell>
          <cell r="D2639" t="str">
            <v>code</v>
          </cell>
          <cell r="E2639" t="str">
            <v>L203204</v>
          </cell>
          <cell r="F2639" t="str">
            <v>L2044</v>
          </cell>
          <cell r="G2639">
            <v>5</v>
          </cell>
        </row>
        <row r="2640">
          <cell r="A2640" t="str">
            <v>K|Schlachtzieglein</v>
          </cell>
          <cell r="B2640" t="str">
            <v>Q1002z001</v>
          </cell>
          <cell r="C2640" t="str">
            <v>K</v>
          </cell>
          <cell r="D2640" t="str">
            <v>name</v>
          </cell>
          <cell r="E2640" t="str">
            <v>Schlachtzieglein</v>
          </cell>
          <cell r="F2640" t="str">
            <v>L2044</v>
          </cell>
          <cell r="G2640">
            <v>5</v>
          </cell>
        </row>
        <row r="2641">
          <cell r="A2641" t="str">
            <v>K|goatling &lt; 1 year</v>
          </cell>
          <cell r="B2641" t="str">
            <v>Q1002z001</v>
          </cell>
          <cell r="C2641" t="str">
            <v>K</v>
          </cell>
          <cell r="D2641" t="str">
            <v>name</v>
          </cell>
          <cell r="E2641" t="str">
            <v>goatling &lt; 1 year</v>
          </cell>
          <cell r="F2641" t="str">
            <v>L2045</v>
          </cell>
          <cell r="G2641">
            <v>5</v>
          </cell>
        </row>
        <row r="2642">
          <cell r="A2642" t="str">
            <v>K|goatling &gt;1year</v>
          </cell>
          <cell r="B2642" t="str">
            <v>Q1002z001</v>
          </cell>
          <cell r="C2642" t="str">
            <v>K</v>
          </cell>
          <cell r="D2642" t="str">
            <v>E</v>
          </cell>
          <cell r="E2642" t="str">
            <v>goatling &gt;1year</v>
          </cell>
          <cell r="F2642" t="str">
            <v>L2045</v>
          </cell>
          <cell r="G2642">
            <v>5</v>
          </cell>
        </row>
        <row r="2643">
          <cell r="A2643" t="str">
            <v>K|K231205</v>
          </cell>
          <cell r="B2643" t="str">
            <v>Q1002z001</v>
          </cell>
          <cell r="C2643" t="str">
            <v>K</v>
          </cell>
          <cell r="D2643" t="str">
            <v>code</v>
          </cell>
          <cell r="E2643" t="str">
            <v>K231205</v>
          </cell>
          <cell r="F2643" t="str">
            <v>L2045</v>
          </cell>
          <cell r="G2643">
            <v>5</v>
          </cell>
        </row>
        <row r="2644">
          <cell r="A2644" t="str">
            <v>K|L203205</v>
          </cell>
          <cell r="B2644" t="str">
            <v>Q1002z001</v>
          </cell>
          <cell r="C2644" t="str">
            <v>K</v>
          </cell>
          <cell r="D2644" t="str">
            <v>code</v>
          </cell>
          <cell r="E2644" t="str">
            <v>L203205</v>
          </cell>
          <cell r="F2644" t="str">
            <v>L2045</v>
          </cell>
          <cell r="G2644">
            <v>5</v>
          </cell>
        </row>
        <row r="2645">
          <cell r="A2645" t="str">
            <v>K|L2045</v>
          </cell>
          <cell r="B2645" t="str">
            <v>Q1002z001</v>
          </cell>
          <cell r="C2645" t="str">
            <v>K</v>
          </cell>
          <cell r="D2645" t="str">
            <v>code</v>
          </cell>
          <cell r="E2645" t="str">
            <v>L2045</v>
          </cell>
          <cell r="F2645" t="str">
            <v>L2045</v>
          </cell>
          <cell r="G2645">
            <v>5</v>
          </cell>
        </row>
        <row r="2646">
          <cell r="A2646" t="str">
            <v>K|Ziegenlämmer &lt;1Jahr</v>
          </cell>
          <cell r="B2646" t="str">
            <v>Q1002z001</v>
          </cell>
          <cell r="C2646" t="str">
            <v>K</v>
          </cell>
          <cell r="D2646" t="str">
            <v>name</v>
          </cell>
          <cell r="E2646" t="str">
            <v>Ziegenlämmer &lt;1Jahr</v>
          </cell>
          <cell r="F2646" t="str">
            <v>L2045</v>
          </cell>
          <cell r="G2646">
            <v>5</v>
          </cell>
        </row>
        <row r="2647">
          <cell r="A2647" t="str">
            <v>K|goats, rams and lambs</v>
          </cell>
          <cell r="B2647" t="str">
            <v>Q1002z001</v>
          </cell>
          <cell r="C2647" t="str">
            <v>K</v>
          </cell>
          <cell r="D2647" t="str">
            <v>name</v>
          </cell>
          <cell r="E2647" t="str">
            <v>goats, rams and lambs</v>
          </cell>
          <cell r="F2647" t="str">
            <v>L2046</v>
          </cell>
          <cell r="G2647">
            <v>5</v>
          </cell>
        </row>
        <row r="2648">
          <cell r="A2648" t="str">
            <v>K|L2046</v>
          </cell>
          <cell r="B2648" t="str">
            <v>Q1002z001</v>
          </cell>
          <cell r="C2648" t="str">
            <v>K</v>
          </cell>
          <cell r="D2648" t="str">
            <v>code</v>
          </cell>
          <cell r="E2648" t="str">
            <v>L2046</v>
          </cell>
          <cell r="F2648" t="str">
            <v>L2046</v>
          </cell>
          <cell r="G2648">
            <v>5</v>
          </cell>
        </row>
        <row r="2649">
          <cell r="A2649" t="str">
            <v>K|Ziegen, Böcke und Lämmer</v>
          </cell>
          <cell r="B2649" t="str">
            <v>Q1002z001</v>
          </cell>
          <cell r="C2649" t="str">
            <v>K</v>
          </cell>
          <cell r="D2649" t="str">
            <v>D</v>
          </cell>
          <cell r="E2649" t="str">
            <v>Ziegen, Böcke und Lämmer</v>
          </cell>
          <cell r="F2649" t="str">
            <v>L2046</v>
          </cell>
          <cell r="G2649">
            <v>5</v>
          </cell>
        </row>
        <row r="2650">
          <cell r="A2650" t="str">
            <v>K|Ziegen, Delta</v>
          </cell>
          <cell r="B2650" t="str">
            <v>Q1002z001</v>
          </cell>
          <cell r="C2650" t="str">
            <v>K</v>
          </cell>
          <cell r="D2650" t="str">
            <v>name</v>
          </cell>
          <cell r="E2650" t="str">
            <v>Ziegen, Delta</v>
          </cell>
          <cell r="F2650" t="str">
            <v>L204y</v>
          </cell>
          <cell r="G2650">
            <v>5</v>
          </cell>
        </row>
        <row r="2651">
          <cell r="A2651" t="str">
            <v>K|Andere Ziegen</v>
          </cell>
          <cell r="B2651" t="str">
            <v>Q1002z002</v>
          </cell>
          <cell r="C2651" t="str">
            <v>K</v>
          </cell>
          <cell r="D2651" t="str">
            <v>D</v>
          </cell>
          <cell r="E2651" t="str">
            <v>Andere Ziegen</v>
          </cell>
          <cell r="F2651" t="str">
            <v>L204z</v>
          </cell>
          <cell r="G2651">
            <v>5</v>
          </cell>
        </row>
        <row r="2652">
          <cell r="A2652" t="str">
            <v>K|Goats, other</v>
          </cell>
          <cell r="B2652" t="str">
            <v>Q1002z002</v>
          </cell>
          <cell r="C2652" t="str">
            <v>K</v>
          </cell>
          <cell r="D2652" t="str">
            <v>name</v>
          </cell>
          <cell r="E2652" t="str">
            <v>Goats, other</v>
          </cell>
          <cell r="F2652" t="str">
            <v>L204z</v>
          </cell>
          <cell r="G2652">
            <v>5</v>
          </cell>
        </row>
        <row r="2653">
          <cell r="A2653" t="str">
            <v>K|K2312__</v>
          </cell>
          <cell r="B2653" t="str">
            <v>Q1002z001</v>
          </cell>
          <cell r="C2653" t="str">
            <v>K</v>
          </cell>
          <cell r="D2653" t="str">
            <v>code</v>
          </cell>
          <cell r="E2653" t="str">
            <v>K2312__</v>
          </cell>
          <cell r="F2653" t="str">
            <v>L204z</v>
          </cell>
          <cell r="G2653">
            <v>5</v>
          </cell>
        </row>
        <row r="2654">
          <cell r="A2654" t="str">
            <v>K|K2312zz</v>
          </cell>
          <cell r="B2654" t="str">
            <v>Q1002z002</v>
          </cell>
          <cell r="C2654" t="str">
            <v>K</v>
          </cell>
          <cell r="D2654" t="str">
            <v>code</v>
          </cell>
          <cell r="E2654" t="str">
            <v>K2312zz</v>
          </cell>
          <cell r="F2654" t="str">
            <v>L204z</v>
          </cell>
          <cell r="G2654">
            <v>5</v>
          </cell>
        </row>
        <row r="2655">
          <cell r="A2655" t="str">
            <v>K|L2032zz</v>
          </cell>
          <cell r="B2655" t="str">
            <v>Q1002z002</v>
          </cell>
          <cell r="C2655" t="str">
            <v>K</v>
          </cell>
          <cell r="D2655" t="str">
            <v>code</v>
          </cell>
          <cell r="E2655" t="str">
            <v>L2032zz</v>
          </cell>
          <cell r="F2655" t="str">
            <v>L204z</v>
          </cell>
          <cell r="G2655">
            <v>5</v>
          </cell>
        </row>
        <row r="2656">
          <cell r="A2656" t="str">
            <v>K|Other goats</v>
          </cell>
          <cell r="B2656" t="str">
            <v>Q1002z002</v>
          </cell>
          <cell r="C2656" t="str">
            <v>K</v>
          </cell>
          <cell r="D2656" t="str">
            <v>E</v>
          </cell>
          <cell r="E2656" t="str">
            <v>Other goats</v>
          </cell>
          <cell r="F2656" t="str">
            <v>L204z</v>
          </cell>
          <cell r="G2656">
            <v>5</v>
          </cell>
        </row>
        <row r="2657">
          <cell r="A2657" t="str">
            <v>K|sonstige Ziegen</v>
          </cell>
          <cell r="B2657" t="str">
            <v>Q1002z001</v>
          </cell>
          <cell r="C2657" t="str">
            <v>K</v>
          </cell>
          <cell r="D2657" t="str">
            <v>name</v>
          </cell>
          <cell r="E2657" t="str">
            <v>sonstige Ziegen</v>
          </cell>
          <cell r="F2657" t="str">
            <v>L204z</v>
          </cell>
          <cell r="G2657">
            <v>5</v>
          </cell>
        </row>
        <row r="2658">
          <cell r="A2658" t="str">
            <v>K|Ziegen, andere</v>
          </cell>
          <cell r="B2658" t="str">
            <v>Q1002z002</v>
          </cell>
          <cell r="C2658" t="str">
            <v>K</v>
          </cell>
          <cell r="D2658" t="str">
            <v>D</v>
          </cell>
          <cell r="E2658" t="str">
            <v>Ziegen, andere</v>
          </cell>
          <cell r="F2658" t="str">
            <v>L204z</v>
          </cell>
          <cell r="G2658">
            <v>5</v>
          </cell>
        </row>
        <row r="2659">
          <cell r="A2659" t="str">
            <v>K|Ziegen, other</v>
          </cell>
          <cell r="B2659" t="str">
            <v>Q1002z002</v>
          </cell>
          <cell r="C2659" t="str">
            <v>K</v>
          </cell>
          <cell r="D2659" t="str">
            <v>name</v>
          </cell>
          <cell r="E2659" t="str">
            <v>Ziegen, other</v>
          </cell>
          <cell r="F2659" t="str">
            <v>L204z</v>
          </cell>
          <cell r="G2659">
            <v>5</v>
          </cell>
        </row>
        <row r="2660">
          <cell r="A2660" t="str">
            <v>K|Geflügel</v>
          </cell>
          <cell r="B2660" t="str">
            <v>Q1002z001</v>
          </cell>
          <cell r="C2660" t="str">
            <v>K</v>
          </cell>
          <cell r="D2660" t="str">
            <v>name</v>
          </cell>
          <cell r="E2660" t="str">
            <v>Geflügel</v>
          </cell>
          <cell r="F2660" t="str">
            <v>L205</v>
          </cell>
          <cell r="G2660">
            <v>4</v>
          </cell>
        </row>
        <row r="2661">
          <cell r="A2661" t="str">
            <v>K|K241</v>
          </cell>
          <cell r="B2661" t="str">
            <v>Q1002z001</v>
          </cell>
          <cell r="C2661" t="str">
            <v>K</v>
          </cell>
          <cell r="D2661" t="str">
            <v>code</v>
          </cell>
          <cell r="E2661" t="str">
            <v>K241</v>
          </cell>
          <cell r="F2661" t="str">
            <v>L205</v>
          </cell>
          <cell r="G2661">
            <v>4</v>
          </cell>
        </row>
        <row r="2662">
          <cell r="A2662" t="str">
            <v>K|L204</v>
          </cell>
          <cell r="B2662" t="str">
            <v>Q1002z001</v>
          </cell>
          <cell r="C2662" t="str">
            <v>K</v>
          </cell>
          <cell r="D2662" t="str">
            <v>code</v>
          </cell>
          <cell r="E2662" t="str">
            <v>L204</v>
          </cell>
          <cell r="F2662" t="str">
            <v>L205</v>
          </cell>
          <cell r="G2662">
            <v>4</v>
          </cell>
        </row>
        <row r="2663">
          <cell r="A2663" t="str">
            <v>K|poultry</v>
          </cell>
          <cell r="B2663" t="str">
            <v>Q1002z001</v>
          </cell>
          <cell r="C2663" t="str">
            <v>K</v>
          </cell>
          <cell r="D2663" t="str">
            <v>E</v>
          </cell>
          <cell r="E2663" t="str">
            <v>poultry</v>
          </cell>
          <cell r="F2663" t="str">
            <v>L205</v>
          </cell>
          <cell r="G2663">
            <v>4</v>
          </cell>
        </row>
        <row r="2664">
          <cell r="A2664" t="str">
            <v>K|Geflügel, no details</v>
          </cell>
          <cell r="B2664" t="str">
            <v>Q1002z002</v>
          </cell>
          <cell r="C2664" t="str">
            <v>K</v>
          </cell>
          <cell r="D2664" t="str">
            <v>name</v>
          </cell>
          <cell r="E2664" t="str">
            <v>Geflügel, no details</v>
          </cell>
          <cell r="F2664" t="str">
            <v>L2050</v>
          </cell>
          <cell r="G2664">
            <v>5</v>
          </cell>
        </row>
        <row r="2665">
          <cell r="A2665" t="str">
            <v>K|Geflügel, ohne Details</v>
          </cell>
          <cell r="B2665" t="str">
            <v>Q1002z002</v>
          </cell>
          <cell r="C2665" t="str">
            <v>K</v>
          </cell>
          <cell r="D2665" t="str">
            <v>D</v>
          </cell>
          <cell r="E2665" t="str">
            <v>Geflügel, ohne Details</v>
          </cell>
          <cell r="F2665" t="str">
            <v>L2050</v>
          </cell>
          <cell r="G2665">
            <v>5</v>
          </cell>
        </row>
        <row r="2666">
          <cell r="A2666" t="str">
            <v>K|L2040</v>
          </cell>
          <cell r="B2666" t="str">
            <v>Q1002z002</v>
          </cell>
          <cell r="C2666" t="str">
            <v>K</v>
          </cell>
          <cell r="D2666" t="str">
            <v>code</v>
          </cell>
          <cell r="E2666" t="str">
            <v>L2040</v>
          </cell>
          <cell r="F2666" t="str">
            <v>L2050</v>
          </cell>
          <cell r="G2666">
            <v>5</v>
          </cell>
        </row>
        <row r="2667">
          <cell r="A2667" t="str">
            <v>K|Poultry, no details</v>
          </cell>
          <cell r="B2667" t="str">
            <v>Q1003</v>
          </cell>
          <cell r="C2667" t="str">
            <v>K</v>
          </cell>
          <cell r="D2667" t="str">
            <v>name</v>
          </cell>
          <cell r="E2667" t="str">
            <v>Poultry, no details</v>
          </cell>
          <cell r="F2667" t="str">
            <v>L2050</v>
          </cell>
          <cell r="G2667">
            <v>5</v>
          </cell>
        </row>
        <row r="2668">
          <cell r="A2668" t="str">
            <v>K|hens</v>
          </cell>
          <cell r="B2668" t="str">
            <v>Q1002z001</v>
          </cell>
          <cell r="C2668" t="str">
            <v>K</v>
          </cell>
          <cell r="D2668" t="str">
            <v>E</v>
          </cell>
          <cell r="E2668" t="str">
            <v>hens</v>
          </cell>
          <cell r="F2668" t="str">
            <v>L2051</v>
          </cell>
          <cell r="G2668">
            <v>5</v>
          </cell>
        </row>
        <row r="2669">
          <cell r="A2669" t="str">
            <v>K|Hühner</v>
          </cell>
          <cell r="B2669" t="str">
            <v>Q1002z001</v>
          </cell>
          <cell r="C2669" t="str">
            <v>K</v>
          </cell>
          <cell r="D2669" t="str">
            <v>name</v>
          </cell>
          <cell r="E2669" t="str">
            <v>Hühner</v>
          </cell>
          <cell r="F2669" t="str">
            <v>L2051</v>
          </cell>
          <cell r="G2669">
            <v>5</v>
          </cell>
        </row>
        <row r="2670">
          <cell r="A2670" t="str">
            <v>K|K2411</v>
          </cell>
          <cell r="B2670" t="str">
            <v>Q1002z001</v>
          </cell>
          <cell r="C2670" t="str">
            <v>K</v>
          </cell>
          <cell r="D2670" t="str">
            <v>code</v>
          </cell>
          <cell r="E2670" t="str">
            <v>K2411</v>
          </cell>
          <cell r="F2670" t="str">
            <v>L2051</v>
          </cell>
          <cell r="G2670">
            <v>5</v>
          </cell>
        </row>
        <row r="2671">
          <cell r="A2671" t="str">
            <v>K|L2041</v>
          </cell>
          <cell r="B2671" t="str">
            <v>Q1002z001</v>
          </cell>
          <cell r="C2671" t="str">
            <v>K</v>
          </cell>
          <cell r="D2671" t="str">
            <v>code</v>
          </cell>
          <cell r="E2671" t="str">
            <v>L2041</v>
          </cell>
          <cell r="F2671" t="str">
            <v>L2051</v>
          </cell>
          <cell r="G2671">
            <v>5</v>
          </cell>
        </row>
        <row r="2672">
          <cell r="A2672" t="str">
            <v>K|Hens, no details</v>
          </cell>
          <cell r="B2672" t="str">
            <v>Q1002z002</v>
          </cell>
          <cell r="C2672" t="str">
            <v>K</v>
          </cell>
          <cell r="D2672" t="str">
            <v>name</v>
          </cell>
          <cell r="E2672" t="str">
            <v>Hens, no details</v>
          </cell>
          <cell r="F2672" t="str">
            <v>L205100</v>
          </cell>
          <cell r="G2672">
            <v>7</v>
          </cell>
        </row>
        <row r="2673">
          <cell r="A2673" t="str">
            <v>K|Hühner, no details</v>
          </cell>
          <cell r="B2673" t="str">
            <v>Q1002z002</v>
          </cell>
          <cell r="C2673" t="str">
            <v>K</v>
          </cell>
          <cell r="D2673" t="str">
            <v>name</v>
          </cell>
          <cell r="E2673" t="str">
            <v>Hühner, no details</v>
          </cell>
          <cell r="F2673" t="str">
            <v>L205100</v>
          </cell>
          <cell r="G2673">
            <v>7</v>
          </cell>
        </row>
        <row r="2674">
          <cell r="A2674" t="str">
            <v>K|Hühner, ohne Details</v>
          </cell>
          <cell r="B2674" t="str">
            <v>Q1002z002</v>
          </cell>
          <cell r="C2674" t="str">
            <v>K</v>
          </cell>
          <cell r="D2674" t="str">
            <v>D</v>
          </cell>
          <cell r="E2674" t="str">
            <v>Hühner, ohne Details</v>
          </cell>
          <cell r="F2674" t="str">
            <v>L205100</v>
          </cell>
          <cell r="G2674">
            <v>7</v>
          </cell>
        </row>
        <row r="2675">
          <cell r="A2675" t="str">
            <v>K|L204100</v>
          </cell>
          <cell r="B2675" t="str">
            <v>Q1002z002</v>
          </cell>
          <cell r="C2675" t="str">
            <v>K</v>
          </cell>
          <cell r="D2675" t="str">
            <v>code</v>
          </cell>
          <cell r="E2675" t="str">
            <v>L204100</v>
          </cell>
          <cell r="F2675" t="str">
            <v>L205100</v>
          </cell>
          <cell r="G2675">
            <v>7</v>
          </cell>
        </row>
        <row r="2676">
          <cell r="A2676" t="str">
            <v>K|L205100</v>
          </cell>
          <cell r="B2676" t="str">
            <v>Q1002z002</v>
          </cell>
          <cell r="C2676" t="str">
            <v>K</v>
          </cell>
          <cell r="D2676" t="str">
            <v>code</v>
          </cell>
          <cell r="E2676" t="str">
            <v>L205100</v>
          </cell>
          <cell r="F2676" t="str">
            <v>L205100</v>
          </cell>
          <cell r="G2676">
            <v>7</v>
          </cell>
        </row>
        <row r="2677">
          <cell r="A2677" t="str">
            <v>K|K241101</v>
          </cell>
          <cell r="B2677" t="str">
            <v>Q1002z001</v>
          </cell>
          <cell r="C2677" t="str">
            <v>K</v>
          </cell>
          <cell r="D2677" t="str">
            <v>code</v>
          </cell>
          <cell r="E2677" t="str">
            <v>K241101</v>
          </cell>
          <cell r="F2677" t="str">
            <v>L205101</v>
          </cell>
          <cell r="G2677">
            <v>7</v>
          </cell>
        </row>
        <row r="2678">
          <cell r="A2678" t="str">
            <v>K|L204101</v>
          </cell>
          <cell r="B2678" t="str">
            <v>Q1002z001</v>
          </cell>
          <cell r="C2678" t="str">
            <v>K</v>
          </cell>
          <cell r="D2678" t="str">
            <v>code</v>
          </cell>
          <cell r="E2678" t="str">
            <v>L204101</v>
          </cell>
          <cell r="F2678" t="str">
            <v>L205101</v>
          </cell>
          <cell r="G2678">
            <v>7</v>
          </cell>
        </row>
        <row r="2679">
          <cell r="A2679" t="str">
            <v>K|L205101</v>
          </cell>
          <cell r="B2679" t="str">
            <v>Q1002z001</v>
          </cell>
          <cell r="C2679" t="str">
            <v>K</v>
          </cell>
          <cell r="D2679" t="str">
            <v>code</v>
          </cell>
          <cell r="E2679" t="str">
            <v>L205101</v>
          </cell>
          <cell r="F2679" t="str">
            <v>L205101</v>
          </cell>
          <cell r="G2679">
            <v>7</v>
          </cell>
        </row>
        <row r="2680">
          <cell r="A2680" t="str">
            <v>K|laying hens</v>
          </cell>
          <cell r="B2680" t="str">
            <v>Q1002z001</v>
          </cell>
          <cell r="C2680" t="str">
            <v>K</v>
          </cell>
          <cell r="D2680" t="str">
            <v>E</v>
          </cell>
          <cell r="E2680" t="str">
            <v>laying hens</v>
          </cell>
          <cell r="F2680" t="str">
            <v>L205101</v>
          </cell>
          <cell r="G2680">
            <v>7</v>
          </cell>
        </row>
        <row r="2681">
          <cell r="A2681" t="str">
            <v>K|Legehennen</v>
          </cell>
          <cell r="B2681" t="str">
            <v>Q1002z001</v>
          </cell>
          <cell r="C2681" t="str">
            <v>K</v>
          </cell>
          <cell r="D2681" t="str">
            <v>name</v>
          </cell>
          <cell r="E2681" t="str">
            <v>Legehennen</v>
          </cell>
          <cell r="F2681" t="str">
            <v>L205101</v>
          </cell>
          <cell r="G2681">
            <v>7</v>
          </cell>
        </row>
        <row r="2682">
          <cell r="A2682" t="str">
            <v>K|Junghennen</v>
          </cell>
          <cell r="B2682" t="str">
            <v>Q1002z001</v>
          </cell>
          <cell r="C2682" t="str">
            <v>K</v>
          </cell>
          <cell r="D2682" t="str">
            <v>name</v>
          </cell>
          <cell r="E2682" t="str">
            <v>Junghennen</v>
          </cell>
          <cell r="F2682" t="str">
            <v>L205102</v>
          </cell>
          <cell r="G2682">
            <v>7</v>
          </cell>
        </row>
        <row r="2683">
          <cell r="A2683" t="str">
            <v>K|K241102</v>
          </cell>
          <cell r="B2683" t="str">
            <v>Q1002z001</v>
          </cell>
          <cell r="C2683" t="str">
            <v>K</v>
          </cell>
          <cell r="D2683" t="str">
            <v>code</v>
          </cell>
          <cell r="E2683" t="str">
            <v>K241102</v>
          </cell>
          <cell r="F2683" t="str">
            <v>L205102</v>
          </cell>
          <cell r="G2683">
            <v>7</v>
          </cell>
        </row>
        <row r="2684">
          <cell r="A2684" t="str">
            <v>K|L204102</v>
          </cell>
          <cell r="B2684" t="str">
            <v>Q1002z001</v>
          </cell>
          <cell r="C2684" t="str">
            <v>K</v>
          </cell>
          <cell r="D2684" t="str">
            <v>code</v>
          </cell>
          <cell r="E2684" t="str">
            <v>L204102</v>
          </cell>
          <cell r="F2684" t="str">
            <v>L205102</v>
          </cell>
          <cell r="G2684">
            <v>7</v>
          </cell>
        </row>
        <row r="2685">
          <cell r="A2685" t="str">
            <v>K|L205102</v>
          </cell>
          <cell r="B2685" t="str">
            <v>Q1003</v>
          </cell>
          <cell r="C2685" t="str">
            <v>K</v>
          </cell>
          <cell r="D2685" t="str">
            <v>code</v>
          </cell>
          <cell r="E2685" t="str">
            <v>L205102</v>
          </cell>
          <cell r="F2685" t="str">
            <v>L205102</v>
          </cell>
          <cell r="G2685">
            <v>7</v>
          </cell>
        </row>
        <row r="2686">
          <cell r="A2686" t="str">
            <v>K|Poultry, breeding</v>
          </cell>
          <cell r="B2686" t="str">
            <v>Q1003</v>
          </cell>
          <cell r="C2686" t="str">
            <v>K</v>
          </cell>
          <cell r="D2686" t="str">
            <v>name</v>
          </cell>
          <cell r="E2686" t="str">
            <v>Poultry, breeding</v>
          </cell>
          <cell r="F2686" t="str">
            <v>L205102</v>
          </cell>
          <cell r="G2686">
            <v>7</v>
          </cell>
        </row>
        <row r="2687">
          <cell r="A2687" t="str">
            <v>K|pullets</v>
          </cell>
          <cell r="B2687" t="str">
            <v>Q1002z001</v>
          </cell>
          <cell r="C2687" t="str">
            <v>K</v>
          </cell>
          <cell r="D2687" t="str">
            <v>E</v>
          </cell>
          <cell r="E2687" t="str">
            <v>pullets</v>
          </cell>
          <cell r="F2687" t="str">
            <v>L205102</v>
          </cell>
          <cell r="G2687">
            <v>7</v>
          </cell>
        </row>
        <row r="2688">
          <cell r="A2688" t="str">
            <v>K|cocks</v>
          </cell>
          <cell r="B2688" t="str">
            <v>Q1002z001</v>
          </cell>
          <cell r="C2688" t="str">
            <v>K</v>
          </cell>
          <cell r="D2688" t="str">
            <v>E</v>
          </cell>
          <cell r="E2688" t="str">
            <v>cocks</v>
          </cell>
          <cell r="F2688" t="str">
            <v>L205103</v>
          </cell>
          <cell r="G2688">
            <v>7</v>
          </cell>
        </row>
        <row r="2689">
          <cell r="A2689" t="str">
            <v>K|Hähne</v>
          </cell>
          <cell r="B2689" t="str">
            <v>Q1002z001</v>
          </cell>
          <cell r="C2689" t="str">
            <v>K</v>
          </cell>
          <cell r="D2689" t="str">
            <v>name</v>
          </cell>
          <cell r="E2689" t="str">
            <v>Hähne</v>
          </cell>
          <cell r="F2689" t="str">
            <v>L205103</v>
          </cell>
          <cell r="G2689">
            <v>7</v>
          </cell>
        </row>
        <row r="2690">
          <cell r="A2690" t="str">
            <v>K|K241104</v>
          </cell>
          <cell r="B2690" t="str">
            <v>Q1002z001</v>
          </cell>
          <cell r="C2690" t="str">
            <v>K</v>
          </cell>
          <cell r="D2690" t="str">
            <v>code</v>
          </cell>
          <cell r="E2690" t="str">
            <v>K241104</v>
          </cell>
          <cell r="F2690" t="str">
            <v>L205103</v>
          </cell>
          <cell r="G2690">
            <v>7</v>
          </cell>
        </row>
        <row r="2691">
          <cell r="A2691" t="str">
            <v>K|L204103</v>
          </cell>
          <cell r="B2691" t="str">
            <v>Q1002z001</v>
          </cell>
          <cell r="C2691" t="str">
            <v>K</v>
          </cell>
          <cell r="D2691" t="str">
            <v>code</v>
          </cell>
          <cell r="E2691" t="str">
            <v>L204103</v>
          </cell>
          <cell r="F2691" t="str">
            <v>L205103</v>
          </cell>
          <cell r="G2691">
            <v>7</v>
          </cell>
        </row>
        <row r="2692">
          <cell r="A2692" t="str">
            <v>K|L205103</v>
          </cell>
          <cell r="B2692" t="str">
            <v>Q1002z001</v>
          </cell>
          <cell r="C2692" t="str">
            <v>K</v>
          </cell>
          <cell r="D2692" t="str">
            <v>code</v>
          </cell>
          <cell r="E2692" t="str">
            <v>L205103</v>
          </cell>
          <cell r="F2692" t="str">
            <v>L205103</v>
          </cell>
          <cell r="G2692">
            <v>7</v>
          </cell>
        </row>
        <row r="2693">
          <cell r="A2693" t="str">
            <v>K|broiler</v>
          </cell>
          <cell r="B2693" t="str">
            <v>Q1002z001</v>
          </cell>
          <cell r="C2693" t="str">
            <v>K</v>
          </cell>
          <cell r="D2693" t="str">
            <v>E</v>
          </cell>
          <cell r="E2693" t="str">
            <v>broiler</v>
          </cell>
          <cell r="F2693" t="str">
            <v>L205104</v>
          </cell>
          <cell r="G2693">
            <v>7</v>
          </cell>
        </row>
        <row r="2694">
          <cell r="A2694" t="str">
            <v>K|Broilers</v>
          </cell>
          <cell r="B2694" t="str">
            <v>Q1003</v>
          </cell>
          <cell r="C2694" t="str">
            <v>K</v>
          </cell>
          <cell r="D2694" t="str">
            <v>name</v>
          </cell>
          <cell r="E2694" t="str">
            <v>Broilers</v>
          </cell>
          <cell r="F2694" t="str">
            <v>L205104</v>
          </cell>
          <cell r="G2694">
            <v>7</v>
          </cell>
        </row>
        <row r="2695">
          <cell r="A2695" t="str">
            <v>K|K2052</v>
          </cell>
          <cell r="B2695" t="str">
            <v>Q1002z001</v>
          </cell>
          <cell r="C2695" t="str">
            <v>K</v>
          </cell>
          <cell r="D2695" t="str">
            <v>code</v>
          </cell>
          <cell r="E2695" t="str">
            <v>K2052</v>
          </cell>
          <cell r="F2695" t="str">
            <v>L205104</v>
          </cell>
          <cell r="G2695">
            <v>7</v>
          </cell>
        </row>
        <row r="2696">
          <cell r="A2696" t="str">
            <v>K|K241103</v>
          </cell>
          <cell r="B2696" t="str">
            <v>Q1002z001</v>
          </cell>
          <cell r="C2696" t="str">
            <v>K</v>
          </cell>
          <cell r="D2696" t="str">
            <v>code</v>
          </cell>
          <cell r="E2696" t="str">
            <v>K241103</v>
          </cell>
          <cell r="F2696" t="str">
            <v>L205104</v>
          </cell>
          <cell r="G2696">
            <v>7</v>
          </cell>
        </row>
        <row r="2697">
          <cell r="A2697" t="str">
            <v>K|L205104</v>
          </cell>
          <cell r="B2697" t="str">
            <v>Q1003</v>
          </cell>
          <cell r="C2697" t="str">
            <v>K</v>
          </cell>
          <cell r="D2697" t="str">
            <v>code</v>
          </cell>
          <cell r="E2697" t="str">
            <v>L205104</v>
          </cell>
          <cell r="F2697" t="str">
            <v>L205104</v>
          </cell>
          <cell r="G2697">
            <v>7</v>
          </cell>
        </row>
        <row r="2698">
          <cell r="A2698" t="str">
            <v>K|Masthähnchen</v>
          </cell>
          <cell r="B2698" t="str">
            <v>Q1002z001</v>
          </cell>
          <cell r="C2698" t="str">
            <v>K</v>
          </cell>
          <cell r="D2698" t="str">
            <v>name</v>
          </cell>
          <cell r="E2698" t="str">
            <v>Masthähnchen</v>
          </cell>
          <cell r="F2698" t="str">
            <v>L205104</v>
          </cell>
          <cell r="G2698">
            <v>7</v>
          </cell>
        </row>
        <row r="2699">
          <cell r="A2699" t="str">
            <v>K|Hühner, Delta</v>
          </cell>
          <cell r="B2699" t="str">
            <v>Q1002z001</v>
          </cell>
          <cell r="C2699" t="str">
            <v>K</v>
          </cell>
          <cell r="D2699" t="str">
            <v>name</v>
          </cell>
          <cell r="E2699" t="str">
            <v>Hühner, Delta</v>
          </cell>
          <cell r="F2699" t="str">
            <v>L2051yy</v>
          </cell>
          <cell r="G2699">
            <v>7</v>
          </cell>
        </row>
        <row r="2700">
          <cell r="A2700" t="str">
            <v>K|Andere Hühner</v>
          </cell>
          <cell r="B2700" t="str">
            <v>Q1002z002</v>
          </cell>
          <cell r="C2700" t="str">
            <v>K</v>
          </cell>
          <cell r="D2700" t="str">
            <v>D</v>
          </cell>
          <cell r="E2700" t="str">
            <v>Andere Hühner</v>
          </cell>
          <cell r="F2700" t="str">
            <v>L2051zz</v>
          </cell>
          <cell r="G2700">
            <v>7</v>
          </cell>
        </row>
        <row r="2701">
          <cell r="A2701" t="str">
            <v>K|Hens, other</v>
          </cell>
          <cell r="B2701" t="str">
            <v>Q1002z002</v>
          </cell>
          <cell r="C2701" t="str">
            <v>K</v>
          </cell>
          <cell r="D2701" t="str">
            <v>name</v>
          </cell>
          <cell r="E2701" t="str">
            <v>Hens, other</v>
          </cell>
          <cell r="F2701" t="str">
            <v>L2051zz</v>
          </cell>
          <cell r="G2701">
            <v>7</v>
          </cell>
        </row>
        <row r="2702">
          <cell r="A2702" t="str">
            <v>K|Hühner, andere</v>
          </cell>
          <cell r="B2702" t="str">
            <v>Q1002z002</v>
          </cell>
          <cell r="C2702" t="str">
            <v>K</v>
          </cell>
          <cell r="D2702" t="str">
            <v>D</v>
          </cell>
          <cell r="E2702" t="str">
            <v>Hühner, andere</v>
          </cell>
          <cell r="F2702" t="str">
            <v>L2051zz</v>
          </cell>
          <cell r="G2702">
            <v>7</v>
          </cell>
        </row>
        <row r="2703">
          <cell r="A2703" t="str">
            <v>K|Hühner, other</v>
          </cell>
          <cell r="B2703" t="str">
            <v>Q1002z002</v>
          </cell>
          <cell r="C2703" t="str">
            <v>K</v>
          </cell>
          <cell r="D2703" t="str">
            <v>name</v>
          </cell>
          <cell r="E2703" t="str">
            <v>Hühner, other</v>
          </cell>
          <cell r="F2703" t="str">
            <v>L2051zz</v>
          </cell>
          <cell r="G2703">
            <v>7</v>
          </cell>
        </row>
        <row r="2704">
          <cell r="A2704" t="str">
            <v>K|K2411__</v>
          </cell>
          <cell r="B2704" t="str">
            <v>Q1002z001</v>
          </cell>
          <cell r="C2704" t="str">
            <v>K</v>
          </cell>
          <cell r="D2704" t="str">
            <v>code</v>
          </cell>
          <cell r="E2704" t="str">
            <v>K2411__</v>
          </cell>
          <cell r="F2704" t="str">
            <v>L2051zz</v>
          </cell>
          <cell r="G2704">
            <v>7</v>
          </cell>
        </row>
        <row r="2705">
          <cell r="A2705" t="str">
            <v>K|K2411zz</v>
          </cell>
          <cell r="B2705" t="str">
            <v>Q1002z002</v>
          </cell>
          <cell r="C2705" t="str">
            <v>K</v>
          </cell>
          <cell r="D2705" t="str">
            <v>code</v>
          </cell>
          <cell r="E2705" t="str">
            <v>K2411zz</v>
          </cell>
          <cell r="F2705" t="str">
            <v>L2051zz</v>
          </cell>
          <cell r="G2705">
            <v>7</v>
          </cell>
        </row>
        <row r="2706">
          <cell r="A2706" t="str">
            <v>K|L2041zz</v>
          </cell>
          <cell r="B2706" t="str">
            <v>Q1002z002</v>
          </cell>
          <cell r="C2706" t="str">
            <v>K</v>
          </cell>
          <cell r="D2706" t="str">
            <v>code</v>
          </cell>
          <cell r="E2706" t="str">
            <v>L2041zz</v>
          </cell>
          <cell r="F2706" t="str">
            <v>L2051zz</v>
          </cell>
          <cell r="G2706">
            <v>7</v>
          </cell>
        </row>
        <row r="2707">
          <cell r="A2707" t="str">
            <v>K|L2051zz</v>
          </cell>
          <cell r="B2707" t="str">
            <v>Q1002z002</v>
          </cell>
          <cell r="C2707" t="str">
            <v>K</v>
          </cell>
          <cell r="D2707" t="str">
            <v>code</v>
          </cell>
          <cell r="E2707" t="str">
            <v>L2051zz</v>
          </cell>
          <cell r="F2707" t="str">
            <v>L2051zz</v>
          </cell>
          <cell r="G2707">
            <v>7</v>
          </cell>
        </row>
        <row r="2708">
          <cell r="A2708" t="str">
            <v>K|Other hens</v>
          </cell>
          <cell r="B2708" t="str">
            <v>Q1002z002</v>
          </cell>
          <cell r="C2708" t="str">
            <v>K</v>
          </cell>
          <cell r="D2708" t="str">
            <v>E</v>
          </cell>
          <cell r="E2708" t="str">
            <v>Other hens</v>
          </cell>
          <cell r="F2708" t="str">
            <v>L2051zz</v>
          </cell>
          <cell r="G2708">
            <v>7</v>
          </cell>
        </row>
        <row r="2709">
          <cell r="A2709" t="str">
            <v>K|sonstige Hühner</v>
          </cell>
          <cell r="B2709" t="str">
            <v>Q1002z001</v>
          </cell>
          <cell r="C2709" t="str">
            <v>K</v>
          </cell>
          <cell r="D2709" t="str">
            <v>name</v>
          </cell>
          <cell r="E2709" t="str">
            <v>sonstige Hühner</v>
          </cell>
          <cell r="F2709" t="str">
            <v>L2051zz</v>
          </cell>
          <cell r="G2709">
            <v>7</v>
          </cell>
        </row>
        <row r="2710">
          <cell r="A2710" t="str">
            <v>K|K2412</v>
          </cell>
          <cell r="B2710" t="str">
            <v>Q1002z001</v>
          </cell>
          <cell r="C2710" t="str">
            <v>K</v>
          </cell>
          <cell r="D2710" t="str">
            <v>code</v>
          </cell>
          <cell r="E2710" t="str">
            <v>K2412</v>
          </cell>
          <cell r="F2710" t="str">
            <v>L2052</v>
          </cell>
          <cell r="G2710">
            <v>5</v>
          </cell>
        </row>
        <row r="2711">
          <cell r="A2711" t="str">
            <v>K|L2042</v>
          </cell>
          <cell r="B2711" t="str">
            <v>Q1002z001</v>
          </cell>
          <cell r="C2711" t="str">
            <v>K</v>
          </cell>
          <cell r="D2711" t="str">
            <v>code</v>
          </cell>
          <cell r="E2711" t="str">
            <v>L2042</v>
          </cell>
          <cell r="F2711" t="str">
            <v>L2052</v>
          </cell>
          <cell r="G2711">
            <v>5</v>
          </cell>
        </row>
        <row r="2712">
          <cell r="A2712" t="str">
            <v>K|Puten</v>
          </cell>
          <cell r="B2712" t="str">
            <v>Q1002z001</v>
          </cell>
          <cell r="C2712" t="str">
            <v>K</v>
          </cell>
          <cell r="D2712" t="str">
            <v>name</v>
          </cell>
          <cell r="E2712" t="str">
            <v>Puten</v>
          </cell>
          <cell r="F2712" t="str">
            <v>L2052</v>
          </cell>
          <cell r="G2712">
            <v>5</v>
          </cell>
        </row>
        <row r="2713">
          <cell r="A2713" t="str">
            <v>K|turkey</v>
          </cell>
          <cell r="B2713" t="str">
            <v>Q1002z001</v>
          </cell>
          <cell r="C2713" t="str">
            <v>K</v>
          </cell>
          <cell r="D2713" t="str">
            <v>E</v>
          </cell>
          <cell r="E2713" t="str">
            <v>turkey</v>
          </cell>
          <cell r="F2713" t="str">
            <v>L2052</v>
          </cell>
          <cell r="G2713">
            <v>5</v>
          </cell>
        </row>
        <row r="2714">
          <cell r="A2714" t="str">
            <v>K|Turkeys</v>
          </cell>
          <cell r="B2714" t="str">
            <v>Q1003</v>
          </cell>
          <cell r="C2714" t="str">
            <v>K</v>
          </cell>
          <cell r="D2714" t="str">
            <v>name</v>
          </cell>
          <cell r="E2714" t="str">
            <v>Turkeys</v>
          </cell>
          <cell r="F2714" t="str">
            <v>L2052</v>
          </cell>
          <cell r="G2714">
            <v>5</v>
          </cell>
        </row>
        <row r="2715">
          <cell r="A2715" t="str">
            <v>K|Gänse</v>
          </cell>
          <cell r="B2715" t="str">
            <v>Q1002z001</v>
          </cell>
          <cell r="C2715" t="str">
            <v>K</v>
          </cell>
          <cell r="D2715" t="str">
            <v>name</v>
          </cell>
          <cell r="E2715" t="str">
            <v>Gänse</v>
          </cell>
          <cell r="F2715" t="str">
            <v>L2053</v>
          </cell>
          <cell r="G2715">
            <v>5</v>
          </cell>
        </row>
        <row r="2716">
          <cell r="A2716" t="str">
            <v>K|geese</v>
          </cell>
          <cell r="B2716" t="str">
            <v>Q1002z001</v>
          </cell>
          <cell r="C2716" t="str">
            <v>K</v>
          </cell>
          <cell r="D2716" t="str">
            <v>E</v>
          </cell>
          <cell r="E2716" t="str">
            <v>geese</v>
          </cell>
          <cell r="F2716" t="str">
            <v>L2053</v>
          </cell>
          <cell r="G2716">
            <v>5</v>
          </cell>
        </row>
        <row r="2717">
          <cell r="A2717" t="str">
            <v>K|K2414</v>
          </cell>
          <cell r="B2717" t="str">
            <v>Q1002z001</v>
          </cell>
          <cell r="C2717" t="str">
            <v>K</v>
          </cell>
          <cell r="D2717" t="str">
            <v>code</v>
          </cell>
          <cell r="E2717" t="str">
            <v>K2414</v>
          </cell>
          <cell r="F2717" t="str">
            <v>L2053</v>
          </cell>
          <cell r="G2717">
            <v>5</v>
          </cell>
        </row>
        <row r="2718">
          <cell r="A2718" t="str">
            <v>K|L2043</v>
          </cell>
          <cell r="B2718" t="str">
            <v>Q1002z001</v>
          </cell>
          <cell r="C2718" t="str">
            <v>K</v>
          </cell>
          <cell r="D2718" t="str">
            <v>code</v>
          </cell>
          <cell r="E2718" t="str">
            <v>L2043</v>
          </cell>
          <cell r="F2718" t="str">
            <v>L2053</v>
          </cell>
          <cell r="G2718">
            <v>5</v>
          </cell>
        </row>
        <row r="2719">
          <cell r="A2719" t="str">
            <v>K|L2053</v>
          </cell>
          <cell r="B2719" t="str">
            <v>Q1002z001</v>
          </cell>
          <cell r="C2719" t="str">
            <v>K</v>
          </cell>
          <cell r="D2719" t="str">
            <v>code</v>
          </cell>
          <cell r="E2719" t="str">
            <v>L2053</v>
          </cell>
          <cell r="F2719" t="str">
            <v>L2053</v>
          </cell>
          <cell r="G2719">
            <v>5</v>
          </cell>
        </row>
        <row r="2720">
          <cell r="A2720" t="str">
            <v>K|ducks</v>
          </cell>
          <cell r="B2720" t="str">
            <v>Q1002z001</v>
          </cell>
          <cell r="C2720" t="str">
            <v>K</v>
          </cell>
          <cell r="D2720" t="str">
            <v>E</v>
          </cell>
          <cell r="E2720" t="str">
            <v>ducks</v>
          </cell>
          <cell r="F2720" t="str">
            <v>L2054</v>
          </cell>
          <cell r="G2720">
            <v>5</v>
          </cell>
        </row>
        <row r="2721">
          <cell r="A2721" t="str">
            <v>K|Enten</v>
          </cell>
          <cell r="B2721" t="str">
            <v>Q1002z001</v>
          </cell>
          <cell r="C2721" t="str">
            <v>K</v>
          </cell>
          <cell r="D2721" t="str">
            <v>name</v>
          </cell>
          <cell r="E2721" t="str">
            <v>Enten</v>
          </cell>
          <cell r="F2721" t="str">
            <v>L2054</v>
          </cell>
          <cell r="G2721">
            <v>5</v>
          </cell>
        </row>
        <row r="2722">
          <cell r="A2722" t="str">
            <v>K|K2413</v>
          </cell>
          <cell r="B2722" t="str">
            <v>Q1002z001</v>
          </cell>
          <cell r="C2722" t="str">
            <v>K</v>
          </cell>
          <cell r="D2722" t="str">
            <v>code</v>
          </cell>
          <cell r="E2722" t="str">
            <v>K2413</v>
          </cell>
          <cell r="F2722" t="str">
            <v>L2054</v>
          </cell>
          <cell r="G2722">
            <v>5</v>
          </cell>
        </row>
        <row r="2723">
          <cell r="A2723" t="str">
            <v>K|L2044</v>
          </cell>
          <cell r="B2723" t="str">
            <v>Q1002z001</v>
          </cell>
          <cell r="C2723" t="str">
            <v>K</v>
          </cell>
          <cell r="D2723" t="str">
            <v>code</v>
          </cell>
          <cell r="E2723" t="str">
            <v>L2044</v>
          </cell>
          <cell r="F2723" t="str">
            <v>L2054</v>
          </cell>
          <cell r="G2723">
            <v>5</v>
          </cell>
        </row>
        <row r="2724">
          <cell r="A2724" t="str">
            <v>K|L2054</v>
          </cell>
          <cell r="B2724" t="str">
            <v>Q1002z001</v>
          </cell>
          <cell r="C2724" t="str">
            <v>K</v>
          </cell>
          <cell r="D2724" t="str">
            <v>code</v>
          </cell>
          <cell r="E2724" t="str">
            <v>L2054</v>
          </cell>
          <cell r="F2724" t="str">
            <v>L2054</v>
          </cell>
          <cell r="G2724">
            <v>5</v>
          </cell>
        </row>
        <row r="2725">
          <cell r="A2725" t="str">
            <v>K|Geflügel, Delta</v>
          </cell>
          <cell r="B2725" t="str">
            <v>Q1002z001</v>
          </cell>
          <cell r="C2725" t="str">
            <v>K</v>
          </cell>
          <cell r="D2725" t="str">
            <v>name</v>
          </cell>
          <cell r="E2725" t="str">
            <v>Geflügel, Delta</v>
          </cell>
          <cell r="F2725" t="str">
            <v>L205y</v>
          </cell>
          <cell r="G2725">
            <v>5</v>
          </cell>
        </row>
        <row r="2726">
          <cell r="A2726" t="str">
            <v>K|Andere Geflügel</v>
          </cell>
          <cell r="B2726" t="str">
            <v>Q1002z002</v>
          </cell>
          <cell r="C2726" t="str">
            <v>K</v>
          </cell>
          <cell r="D2726" t="str">
            <v>D</v>
          </cell>
          <cell r="E2726" t="str">
            <v>Andere Geflügel</v>
          </cell>
          <cell r="F2726" t="str">
            <v>L205z</v>
          </cell>
          <cell r="G2726">
            <v>5</v>
          </cell>
        </row>
        <row r="2727">
          <cell r="A2727" t="str">
            <v>K|Geflügel, andere</v>
          </cell>
          <cell r="B2727" t="str">
            <v>Q1002z002</v>
          </cell>
          <cell r="C2727" t="str">
            <v>K</v>
          </cell>
          <cell r="D2727" t="str">
            <v>D</v>
          </cell>
          <cell r="E2727" t="str">
            <v>Geflügel, andere</v>
          </cell>
          <cell r="F2727" t="str">
            <v>L205z</v>
          </cell>
          <cell r="G2727">
            <v>5</v>
          </cell>
        </row>
        <row r="2728">
          <cell r="A2728" t="str">
            <v>K|Geflügel, other</v>
          </cell>
          <cell r="B2728" t="str">
            <v>Q1002z002</v>
          </cell>
          <cell r="C2728" t="str">
            <v>K</v>
          </cell>
          <cell r="D2728" t="str">
            <v>name</v>
          </cell>
          <cell r="E2728" t="str">
            <v>Geflügel, other</v>
          </cell>
          <cell r="F2728" t="str">
            <v>L205z</v>
          </cell>
          <cell r="G2728">
            <v>5</v>
          </cell>
        </row>
        <row r="2729">
          <cell r="A2729" t="str">
            <v>K|K241_</v>
          </cell>
          <cell r="B2729" t="str">
            <v>Q1002z001</v>
          </cell>
          <cell r="C2729" t="str">
            <v>K</v>
          </cell>
          <cell r="D2729" t="str">
            <v>code</v>
          </cell>
          <cell r="E2729" t="str">
            <v>K241_</v>
          </cell>
          <cell r="F2729" t="str">
            <v>L205z</v>
          </cell>
          <cell r="G2729">
            <v>5</v>
          </cell>
        </row>
        <row r="2730">
          <cell r="A2730" t="str">
            <v>K|K241z</v>
          </cell>
          <cell r="B2730" t="str">
            <v>Q1002z002</v>
          </cell>
          <cell r="C2730" t="str">
            <v>K</v>
          </cell>
          <cell r="D2730" t="str">
            <v>code</v>
          </cell>
          <cell r="E2730" t="str">
            <v>K241z</v>
          </cell>
          <cell r="F2730" t="str">
            <v>L205z</v>
          </cell>
          <cell r="G2730">
            <v>5</v>
          </cell>
        </row>
        <row r="2731">
          <cell r="A2731" t="str">
            <v>K|L204z</v>
          </cell>
          <cell r="B2731" t="str">
            <v>Q1002z002</v>
          </cell>
          <cell r="C2731" t="str">
            <v>K</v>
          </cell>
          <cell r="D2731" t="str">
            <v>code</v>
          </cell>
          <cell r="E2731" t="str">
            <v>L204z</v>
          </cell>
          <cell r="F2731" t="str">
            <v>L205z</v>
          </cell>
          <cell r="G2731">
            <v>5</v>
          </cell>
        </row>
        <row r="2732">
          <cell r="A2732" t="str">
            <v>K|L2055</v>
          </cell>
          <cell r="B2732" t="str">
            <v>Q1003</v>
          </cell>
          <cell r="C2732" t="str">
            <v>K</v>
          </cell>
          <cell r="D2732" t="str">
            <v>code</v>
          </cell>
          <cell r="E2732" t="str">
            <v>L2055</v>
          </cell>
          <cell r="F2732" t="str">
            <v>L205z</v>
          </cell>
          <cell r="G2732">
            <v>5</v>
          </cell>
        </row>
        <row r="2733">
          <cell r="A2733" t="str">
            <v>K|Other poultry</v>
          </cell>
          <cell r="B2733" t="str">
            <v>Q1002z002</v>
          </cell>
          <cell r="C2733" t="str">
            <v>K</v>
          </cell>
          <cell r="D2733" t="str">
            <v>E</v>
          </cell>
          <cell r="E2733" t="str">
            <v>Other poultry</v>
          </cell>
          <cell r="F2733" t="str">
            <v>L205z</v>
          </cell>
          <cell r="G2733">
            <v>5</v>
          </cell>
        </row>
        <row r="2734">
          <cell r="A2734" t="str">
            <v>K|Other poultry, other</v>
          </cell>
          <cell r="B2734" t="str">
            <v>Q1003</v>
          </cell>
          <cell r="C2734" t="str">
            <v>K</v>
          </cell>
          <cell r="D2734" t="str">
            <v>name</v>
          </cell>
          <cell r="E2734" t="str">
            <v>Other poultry, other</v>
          </cell>
          <cell r="F2734" t="str">
            <v>L205z</v>
          </cell>
          <cell r="G2734">
            <v>5</v>
          </cell>
        </row>
        <row r="2735">
          <cell r="A2735" t="str">
            <v>K|Poultry, other</v>
          </cell>
          <cell r="B2735" t="str">
            <v>Q1003</v>
          </cell>
          <cell r="C2735" t="str">
            <v>K</v>
          </cell>
          <cell r="D2735" t="str">
            <v>name</v>
          </cell>
          <cell r="E2735" t="str">
            <v>Poultry, other</v>
          </cell>
          <cell r="F2735" t="str">
            <v>L205z</v>
          </cell>
          <cell r="G2735">
            <v>5</v>
          </cell>
        </row>
        <row r="2736">
          <cell r="A2736" t="str">
            <v>K|sonstiges Geflügel</v>
          </cell>
          <cell r="B2736" t="str">
            <v>Q1002z001</v>
          </cell>
          <cell r="C2736" t="str">
            <v>K</v>
          </cell>
          <cell r="D2736" t="str">
            <v>name</v>
          </cell>
          <cell r="E2736" t="str">
            <v>sonstiges Geflügel</v>
          </cell>
          <cell r="F2736" t="str">
            <v>L205z</v>
          </cell>
          <cell r="G2736">
            <v>5</v>
          </cell>
        </row>
        <row r="2737">
          <cell r="A2737" t="str">
            <v>K|Equidae</v>
          </cell>
          <cell r="B2737" t="str">
            <v>Q1003</v>
          </cell>
          <cell r="C2737" t="str">
            <v>K</v>
          </cell>
          <cell r="D2737" t="str">
            <v>name</v>
          </cell>
          <cell r="E2737" t="str">
            <v>Equidae</v>
          </cell>
          <cell r="F2737" t="str">
            <v>L206</v>
          </cell>
          <cell r="G2737">
            <v>4</v>
          </cell>
        </row>
        <row r="2738">
          <cell r="A2738" t="str">
            <v>K|horses/donkeys/mullis</v>
          </cell>
          <cell r="B2738" t="str">
            <v>Q1002z001</v>
          </cell>
          <cell r="C2738" t="str">
            <v>K</v>
          </cell>
          <cell r="D2738" t="str">
            <v>E</v>
          </cell>
          <cell r="E2738" t="str">
            <v>horses/donkeys/mullis</v>
          </cell>
          <cell r="F2738" t="str">
            <v>L206</v>
          </cell>
          <cell r="G2738">
            <v>4</v>
          </cell>
        </row>
        <row r="2739">
          <cell r="A2739" t="str">
            <v>K|K251</v>
          </cell>
          <cell r="B2739" t="str">
            <v>Q1002z001</v>
          </cell>
          <cell r="C2739" t="str">
            <v>K</v>
          </cell>
          <cell r="D2739" t="str">
            <v>code</v>
          </cell>
          <cell r="E2739" t="str">
            <v>K251</v>
          </cell>
          <cell r="F2739" t="str">
            <v>L206</v>
          </cell>
          <cell r="G2739">
            <v>4</v>
          </cell>
        </row>
        <row r="2740">
          <cell r="A2740" t="str">
            <v>K|L206</v>
          </cell>
          <cell r="B2740" t="str">
            <v>Q1002z001</v>
          </cell>
          <cell r="C2740" t="str">
            <v>K</v>
          </cell>
          <cell r="D2740" t="str">
            <v>code</v>
          </cell>
          <cell r="E2740" t="str">
            <v>L206</v>
          </cell>
          <cell r="F2740" t="str">
            <v>L206</v>
          </cell>
          <cell r="G2740">
            <v>4</v>
          </cell>
        </row>
        <row r="2741">
          <cell r="A2741" t="str">
            <v>K|Pferde/Esel/Kamele</v>
          </cell>
          <cell r="B2741" t="str">
            <v>Q1002z001</v>
          </cell>
          <cell r="C2741" t="str">
            <v>K</v>
          </cell>
          <cell r="D2741" t="str">
            <v>name</v>
          </cell>
          <cell r="E2741" t="str">
            <v>Pferde/Esel/Kamele</v>
          </cell>
          <cell r="F2741" t="str">
            <v>L206</v>
          </cell>
          <cell r="G2741">
            <v>4</v>
          </cell>
        </row>
        <row r="2742">
          <cell r="A2742" t="str">
            <v>K|Horses/donkeys/mullis, no details</v>
          </cell>
          <cell r="B2742" t="str">
            <v>Q1002z002</v>
          </cell>
          <cell r="C2742" t="str">
            <v>K</v>
          </cell>
          <cell r="D2742" t="str">
            <v>name</v>
          </cell>
          <cell r="E2742" t="str">
            <v>Horses/donkeys/mullis, no details</v>
          </cell>
          <cell r="F2742" t="str">
            <v>L2060</v>
          </cell>
          <cell r="G2742">
            <v>5</v>
          </cell>
        </row>
        <row r="2743">
          <cell r="A2743" t="str">
            <v>K|L2060</v>
          </cell>
          <cell r="B2743" t="str">
            <v>Q1002z002</v>
          </cell>
          <cell r="C2743" t="str">
            <v>K</v>
          </cell>
          <cell r="D2743" t="str">
            <v>code</v>
          </cell>
          <cell r="E2743" t="str">
            <v>L2060</v>
          </cell>
          <cell r="F2743" t="str">
            <v>L2060</v>
          </cell>
          <cell r="G2743">
            <v>5</v>
          </cell>
        </row>
        <row r="2744">
          <cell r="A2744" t="str">
            <v>K|Pferde/Esel/Kamele, no details</v>
          </cell>
          <cell r="B2744" t="str">
            <v>Q1002z002</v>
          </cell>
          <cell r="C2744" t="str">
            <v>K</v>
          </cell>
          <cell r="D2744" t="str">
            <v>name</v>
          </cell>
          <cell r="E2744" t="str">
            <v>Pferde/Esel/Kamele, no details</v>
          </cell>
          <cell r="F2744" t="str">
            <v>L2060</v>
          </cell>
          <cell r="G2744">
            <v>5</v>
          </cell>
        </row>
        <row r="2745">
          <cell r="A2745" t="str">
            <v>K|Pferde/Esel/Kamele, ohne Details</v>
          </cell>
          <cell r="B2745" t="str">
            <v>Q1002z002</v>
          </cell>
          <cell r="C2745" t="str">
            <v>K</v>
          </cell>
          <cell r="D2745" t="str">
            <v>D</v>
          </cell>
          <cell r="E2745" t="str">
            <v>Pferde/Esel/Kamele, ohne Details</v>
          </cell>
          <cell r="F2745" t="str">
            <v>L2060</v>
          </cell>
          <cell r="G2745">
            <v>5</v>
          </cell>
        </row>
        <row r="2746">
          <cell r="A2746" t="str">
            <v>K|donkeys and mullis</v>
          </cell>
          <cell r="B2746" t="str">
            <v>Q1002z001</v>
          </cell>
          <cell r="C2746" t="str">
            <v>K</v>
          </cell>
          <cell r="D2746" t="str">
            <v>E</v>
          </cell>
          <cell r="E2746" t="str">
            <v>donkeys and mullis</v>
          </cell>
          <cell r="F2746" t="str">
            <v>L2061</v>
          </cell>
          <cell r="G2746">
            <v>5</v>
          </cell>
        </row>
        <row r="2747">
          <cell r="A2747" t="str">
            <v>K|Esel/Maultiere</v>
          </cell>
          <cell r="B2747" t="str">
            <v>Q1002z001</v>
          </cell>
          <cell r="C2747" t="str">
            <v>K</v>
          </cell>
          <cell r="D2747" t="str">
            <v>name</v>
          </cell>
          <cell r="E2747" t="str">
            <v>Esel/Maultiere</v>
          </cell>
          <cell r="F2747" t="str">
            <v>L2061</v>
          </cell>
          <cell r="G2747">
            <v>5</v>
          </cell>
        </row>
        <row r="2748">
          <cell r="A2748" t="str">
            <v>K|K2511</v>
          </cell>
          <cell r="B2748" t="str">
            <v>Q1002z001</v>
          </cell>
          <cell r="C2748" t="str">
            <v>K</v>
          </cell>
          <cell r="D2748" t="str">
            <v>code</v>
          </cell>
          <cell r="E2748" t="str">
            <v>K2511</v>
          </cell>
          <cell r="F2748" t="str">
            <v>L2061</v>
          </cell>
          <cell r="G2748">
            <v>5</v>
          </cell>
        </row>
        <row r="2749">
          <cell r="A2749" t="str">
            <v>K|L2061</v>
          </cell>
          <cell r="B2749" t="str">
            <v>Q1002z001</v>
          </cell>
          <cell r="C2749" t="str">
            <v>K</v>
          </cell>
          <cell r="D2749" t="str">
            <v>code</v>
          </cell>
          <cell r="E2749" t="str">
            <v>L2061</v>
          </cell>
          <cell r="F2749" t="str">
            <v>L2061</v>
          </cell>
          <cell r="G2749">
            <v>5</v>
          </cell>
        </row>
        <row r="2750">
          <cell r="A2750" t="str">
            <v>K|camels</v>
          </cell>
          <cell r="B2750" t="str">
            <v>Q1002z001</v>
          </cell>
          <cell r="C2750" t="str">
            <v>K</v>
          </cell>
          <cell r="D2750" t="str">
            <v>E</v>
          </cell>
          <cell r="E2750" t="str">
            <v>camels</v>
          </cell>
          <cell r="F2750" t="str">
            <v>L2062</v>
          </cell>
          <cell r="G2750">
            <v>5</v>
          </cell>
        </row>
        <row r="2751">
          <cell r="A2751" t="str">
            <v>K|K2512</v>
          </cell>
          <cell r="B2751" t="str">
            <v>Q1002z001</v>
          </cell>
          <cell r="C2751" t="str">
            <v>K</v>
          </cell>
          <cell r="D2751" t="str">
            <v>code</v>
          </cell>
          <cell r="E2751" t="str">
            <v>K2512</v>
          </cell>
          <cell r="F2751" t="str">
            <v>L2062</v>
          </cell>
          <cell r="G2751">
            <v>5</v>
          </cell>
        </row>
        <row r="2752">
          <cell r="A2752" t="str">
            <v>K|Kamele</v>
          </cell>
          <cell r="B2752" t="str">
            <v>Q1002z001</v>
          </cell>
          <cell r="C2752" t="str">
            <v>K</v>
          </cell>
          <cell r="D2752" t="str">
            <v>name</v>
          </cell>
          <cell r="E2752" t="str">
            <v>Kamele</v>
          </cell>
          <cell r="F2752" t="str">
            <v>L2062</v>
          </cell>
          <cell r="G2752">
            <v>5</v>
          </cell>
        </row>
        <row r="2753">
          <cell r="A2753" t="str">
            <v>K|L2062</v>
          </cell>
          <cell r="B2753" t="str">
            <v>Q1002z001</v>
          </cell>
          <cell r="C2753" t="str">
            <v>K</v>
          </cell>
          <cell r="D2753" t="str">
            <v>code</v>
          </cell>
          <cell r="E2753" t="str">
            <v>L2062</v>
          </cell>
          <cell r="F2753" t="str">
            <v>L2062</v>
          </cell>
          <cell r="G2753">
            <v>5</v>
          </cell>
        </row>
        <row r="2754">
          <cell r="A2754" t="str">
            <v>K|horses</v>
          </cell>
          <cell r="B2754" t="str">
            <v>Q1002z001</v>
          </cell>
          <cell r="C2754" t="str">
            <v>K</v>
          </cell>
          <cell r="D2754" t="str">
            <v>E</v>
          </cell>
          <cell r="E2754" t="str">
            <v>horses</v>
          </cell>
          <cell r="F2754" t="str">
            <v>L2063</v>
          </cell>
          <cell r="G2754">
            <v>5</v>
          </cell>
        </row>
        <row r="2755">
          <cell r="A2755" t="str">
            <v>K|K2513</v>
          </cell>
          <cell r="B2755" t="str">
            <v>Q1002z001</v>
          </cell>
          <cell r="C2755" t="str">
            <v>K</v>
          </cell>
          <cell r="D2755" t="str">
            <v>code</v>
          </cell>
          <cell r="E2755" t="str">
            <v>K2513</v>
          </cell>
          <cell r="F2755" t="str">
            <v>L2063</v>
          </cell>
          <cell r="G2755">
            <v>5</v>
          </cell>
        </row>
        <row r="2756">
          <cell r="A2756" t="str">
            <v>K|L2063</v>
          </cell>
          <cell r="B2756" t="str">
            <v>Q1002z001</v>
          </cell>
          <cell r="C2756" t="str">
            <v>K</v>
          </cell>
          <cell r="D2756" t="str">
            <v>code</v>
          </cell>
          <cell r="E2756" t="str">
            <v>L2063</v>
          </cell>
          <cell r="F2756" t="str">
            <v>L2063</v>
          </cell>
          <cell r="G2756">
            <v>5</v>
          </cell>
        </row>
        <row r="2757">
          <cell r="A2757" t="str">
            <v>K|Pferde</v>
          </cell>
          <cell r="B2757" t="str">
            <v>Q1002z001</v>
          </cell>
          <cell r="C2757" t="str">
            <v>K</v>
          </cell>
          <cell r="D2757" t="str">
            <v>name</v>
          </cell>
          <cell r="E2757" t="str">
            <v>Pferde</v>
          </cell>
          <cell r="F2757" t="str">
            <v>L2063</v>
          </cell>
          <cell r="G2757">
            <v>5</v>
          </cell>
        </row>
        <row r="2758">
          <cell r="A2758" t="str">
            <v>K|L2064</v>
          </cell>
          <cell r="B2758" t="str">
            <v>Q1003</v>
          </cell>
          <cell r="C2758" t="str">
            <v>K</v>
          </cell>
          <cell r="D2758" t="str">
            <v>code</v>
          </cell>
          <cell r="E2758" t="str">
            <v>L2064</v>
          </cell>
          <cell r="F2758" t="str">
            <v>L2064</v>
          </cell>
          <cell r="G2758">
            <v>5</v>
          </cell>
        </row>
        <row r="2759">
          <cell r="A2759" t="str">
            <v>K|Lamas</v>
          </cell>
          <cell r="B2759" t="str">
            <v>Q1003</v>
          </cell>
          <cell r="C2759" t="str">
            <v>K</v>
          </cell>
          <cell r="D2759" t="str">
            <v>name</v>
          </cell>
          <cell r="E2759" t="str">
            <v>Lamas</v>
          </cell>
          <cell r="F2759" t="str">
            <v>L2064</v>
          </cell>
          <cell r="G2759">
            <v>5</v>
          </cell>
        </row>
        <row r="2760">
          <cell r="A2760" t="str">
            <v>K|Andere Pferde/Esel/Kamele</v>
          </cell>
          <cell r="B2760" t="str">
            <v>Q1002z002</v>
          </cell>
          <cell r="C2760" t="str">
            <v>K</v>
          </cell>
          <cell r="D2760" t="str">
            <v>D</v>
          </cell>
          <cell r="E2760" t="str">
            <v>Andere Pferde/Esel/Kamele</v>
          </cell>
          <cell r="F2760" t="str">
            <v>L206z</v>
          </cell>
          <cell r="G2760">
            <v>5</v>
          </cell>
        </row>
        <row r="2761">
          <cell r="A2761" t="str">
            <v>K|Horses/donkeys/mullis, other</v>
          </cell>
          <cell r="B2761" t="str">
            <v>Q1002z002</v>
          </cell>
          <cell r="C2761" t="str">
            <v>K</v>
          </cell>
          <cell r="D2761" t="str">
            <v>name</v>
          </cell>
          <cell r="E2761" t="str">
            <v>Horses/donkeys/mullis, other</v>
          </cell>
          <cell r="F2761" t="str">
            <v>L206z</v>
          </cell>
          <cell r="G2761">
            <v>5</v>
          </cell>
        </row>
        <row r="2762">
          <cell r="A2762" t="str">
            <v>K|K251_</v>
          </cell>
          <cell r="B2762" t="str">
            <v>Q1002z001</v>
          </cell>
          <cell r="C2762" t="str">
            <v>K</v>
          </cell>
          <cell r="D2762" t="str">
            <v>code</v>
          </cell>
          <cell r="E2762" t="str">
            <v>K251_</v>
          </cell>
          <cell r="F2762" t="str">
            <v>L206z</v>
          </cell>
          <cell r="G2762">
            <v>5</v>
          </cell>
        </row>
        <row r="2763">
          <cell r="A2763" t="str">
            <v>K|K251z</v>
          </cell>
          <cell r="B2763" t="str">
            <v>Q1002z002</v>
          </cell>
          <cell r="C2763" t="str">
            <v>K</v>
          </cell>
          <cell r="D2763" t="str">
            <v>code</v>
          </cell>
          <cell r="E2763" t="str">
            <v>K251z</v>
          </cell>
          <cell r="F2763" t="str">
            <v>L206z</v>
          </cell>
          <cell r="G2763">
            <v>5</v>
          </cell>
        </row>
        <row r="2764">
          <cell r="A2764" t="str">
            <v>K|L206z</v>
          </cell>
          <cell r="B2764" t="str">
            <v>Q1002z002</v>
          </cell>
          <cell r="C2764" t="str">
            <v>K</v>
          </cell>
          <cell r="D2764" t="str">
            <v>code</v>
          </cell>
          <cell r="E2764" t="str">
            <v>L206z</v>
          </cell>
          <cell r="F2764" t="str">
            <v>L206z</v>
          </cell>
          <cell r="G2764">
            <v>5</v>
          </cell>
        </row>
        <row r="2765">
          <cell r="A2765" t="str">
            <v>K|other horses</v>
          </cell>
          <cell r="B2765" t="str">
            <v>Q1002z001</v>
          </cell>
          <cell r="C2765" t="str">
            <v>K</v>
          </cell>
          <cell r="D2765" t="str">
            <v>E</v>
          </cell>
          <cell r="E2765" t="str">
            <v>other horses</v>
          </cell>
          <cell r="F2765" t="str">
            <v>L206z</v>
          </cell>
          <cell r="G2765">
            <v>5</v>
          </cell>
        </row>
        <row r="2766">
          <cell r="A2766" t="str">
            <v>K|Other horses/donkeys/mullis</v>
          </cell>
          <cell r="B2766" t="str">
            <v>Q1002z002</v>
          </cell>
          <cell r="C2766" t="str">
            <v>K</v>
          </cell>
          <cell r="D2766" t="str">
            <v>E</v>
          </cell>
          <cell r="E2766" t="str">
            <v>Other horses/donkeys/mullis</v>
          </cell>
          <cell r="F2766" t="str">
            <v>L206z</v>
          </cell>
          <cell r="G2766">
            <v>5</v>
          </cell>
        </row>
        <row r="2767">
          <cell r="A2767" t="str">
            <v>K|Pferde/Esel/Kamele, andere</v>
          </cell>
          <cell r="B2767" t="str">
            <v>Q1002z002</v>
          </cell>
          <cell r="C2767" t="str">
            <v>K</v>
          </cell>
          <cell r="D2767" t="str">
            <v>D</v>
          </cell>
          <cell r="E2767" t="str">
            <v>Pferde/Esel/Kamele, andere</v>
          </cell>
          <cell r="F2767" t="str">
            <v>L206z</v>
          </cell>
          <cell r="G2767">
            <v>5</v>
          </cell>
        </row>
        <row r="2768">
          <cell r="A2768" t="str">
            <v>K|Pferde/Esel/Kamele, other</v>
          </cell>
          <cell r="B2768" t="str">
            <v>Q1002z002</v>
          </cell>
          <cell r="C2768" t="str">
            <v>K</v>
          </cell>
          <cell r="D2768" t="str">
            <v>name</v>
          </cell>
          <cell r="E2768" t="str">
            <v>Pferde/Esel/Kamele, other</v>
          </cell>
          <cell r="F2768" t="str">
            <v>L206z</v>
          </cell>
          <cell r="G2768">
            <v>5</v>
          </cell>
        </row>
        <row r="2769">
          <cell r="A2769" t="str">
            <v>K|sonstige Pferde/Esel/Kamele</v>
          </cell>
          <cell r="B2769" t="str">
            <v>Q1002z001</v>
          </cell>
          <cell r="C2769" t="str">
            <v>K</v>
          </cell>
          <cell r="D2769" t="str">
            <v>name</v>
          </cell>
          <cell r="E2769" t="str">
            <v>sonstige Pferde/Esel/Kamele</v>
          </cell>
          <cell r="F2769" t="str">
            <v>L206z</v>
          </cell>
          <cell r="G2769">
            <v>5</v>
          </cell>
        </row>
        <row r="2770">
          <cell r="A2770" t="str">
            <v>K|bees</v>
          </cell>
          <cell r="B2770" t="str">
            <v>Q1002z001</v>
          </cell>
          <cell r="C2770" t="str">
            <v>K</v>
          </cell>
          <cell r="D2770" t="str">
            <v>E</v>
          </cell>
          <cell r="E2770" t="str">
            <v>bees</v>
          </cell>
          <cell r="F2770" t="str">
            <v>L207</v>
          </cell>
          <cell r="G2770">
            <v>4</v>
          </cell>
        </row>
        <row r="2771">
          <cell r="A2771" t="str">
            <v>K|Bienen</v>
          </cell>
          <cell r="B2771" t="str">
            <v>Q1002z001</v>
          </cell>
          <cell r="C2771" t="str">
            <v>K</v>
          </cell>
          <cell r="D2771" t="str">
            <v>name</v>
          </cell>
          <cell r="E2771" t="str">
            <v>Bienen</v>
          </cell>
          <cell r="F2771" t="str">
            <v>L207</v>
          </cell>
          <cell r="G2771">
            <v>4</v>
          </cell>
        </row>
        <row r="2772">
          <cell r="A2772" t="str">
            <v>K|K261</v>
          </cell>
          <cell r="B2772" t="str">
            <v>Q1002z001</v>
          </cell>
          <cell r="C2772" t="str">
            <v>K</v>
          </cell>
          <cell r="D2772" t="str">
            <v>code</v>
          </cell>
          <cell r="E2772" t="str">
            <v>K261</v>
          </cell>
          <cell r="F2772" t="str">
            <v>L207</v>
          </cell>
          <cell r="G2772">
            <v>4</v>
          </cell>
        </row>
        <row r="2773">
          <cell r="A2773" t="str">
            <v>K|L207</v>
          </cell>
          <cell r="B2773" t="str">
            <v>Q1003</v>
          </cell>
          <cell r="C2773" t="str">
            <v>K</v>
          </cell>
          <cell r="D2773" t="str">
            <v>code</v>
          </cell>
          <cell r="E2773" t="str">
            <v>L207</v>
          </cell>
          <cell r="F2773" t="str">
            <v>L207</v>
          </cell>
          <cell r="G2773">
            <v>4</v>
          </cell>
        </row>
        <row r="2774">
          <cell r="A2774" t="str">
            <v>K|L221</v>
          </cell>
          <cell r="B2774" t="str">
            <v>Q1002z001</v>
          </cell>
          <cell r="C2774" t="str">
            <v>K</v>
          </cell>
          <cell r="D2774" t="str">
            <v>code</v>
          </cell>
          <cell r="E2774" t="str">
            <v>L221</v>
          </cell>
          <cell r="F2774" t="str">
            <v>L207</v>
          </cell>
          <cell r="G2774">
            <v>4</v>
          </cell>
        </row>
        <row r="2775">
          <cell r="A2775" t="str">
            <v>K|Andere Tiere</v>
          </cell>
          <cell r="B2775" t="str">
            <v>Q1002z001</v>
          </cell>
          <cell r="C2775" t="str">
            <v>K</v>
          </cell>
          <cell r="D2775" t="str">
            <v>D</v>
          </cell>
          <cell r="E2775" t="str">
            <v>Andere Tiere</v>
          </cell>
          <cell r="F2775" t="str">
            <v>L208</v>
          </cell>
          <cell r="G2775">
            <v>4</v>
          </cell>
        </row>
        <row r="2776">
          <cell r="A2776" t="str">
            <v>K|Other animals</v>
          </cell>
          <cell r="B2776" t="str">
            <v>Q1002z001</v>
          </cell>
          <cell r="C2776" t="str">
            <v>K</v>
          </cell>
          <cell r="D2776" t="str">
            <v>E</v>
          </cell>
          <cell r="E2776" t="str">
            <v>Other animals</v>
          </cell>
          <cell r="F2776" t="str">
            <v>L208</v>
          </cell>
          <cell r="G2776">
            <v>4</v>
          </cell>
        </row>
        <row r="2777">
          <cell r="A2777" t="str">
            <v>K|Other livestock</v>
          </cell>
          <cell r="B2777" t="str">
            <v>Q1002z001</v>
          </cell>
          <cell r="C2777" t="str">
            <v>K</v>
          </cell>
          <cell r="D2777" t="str">
            <v>name</v>
          </cell>
          <cell r="E2777" t="str">
            <v>Other livestock</v>
          </cell>
          <cell r="F2777" t="str">
            <v>L208</v>
          </cell>
          <cell r="G2777">
            <v>4</v>
          </cell>
        </row>
        <row r="2778">
          <cell r="A2778" t="str">
            <v>K|Andere Tiere, no details</v>
          </cell>
          <cell r="B2778" t="str">
            <v>Q1002z002</v>
          </cell>
          <cell r="C2778" t="str">
            <v>K</v>
          </cell>
          <cell r="D2778" t="str">
            <v>E</v>
          </cell>
          <cell r="E2778" t="str">
            <v>Andere Tiere, no details</v>
          </cell>
          <cell r="F2778" t="str">
            <v>L2080</v>
          </cell>
          <cell r="G2778">
            <v>5</v>
          </cell>
        </row>
        <row r="2779">
          <cell r="A2779" t="str">
            <v>K|Andere Tiere, ohne Details</v>
          </cell>
          <cell r="B2779" t="str">
            <v>Q1002z002</v>
          </cell>
          <cell r="C2779" t="str">
            <v>K</v>
          </cell>
          <cell r="D2779" t="str">
            <v>D</v>
          </cell>
          <cell r="E2779" t="str">
            <v>Andere Tiere, ohne Details</v>
          </cell>
          <cell r="F2779" t="str">
            <v>L2080</v>
          </cell>
          <cell r="G2779">
            <v>5</v>
          </cell>
        </row>
        <row r="2780">
          <cell r="A2780" t="str">
            <v>K|L2080</v>
          </cell>
          <cell r="B2780" t="str">
            <v>Q1002z002</v>
          </cell>
          <cell r="C2780" t="str">
            <v>K</v>
          </cell>
          <cell r="D2780" t="str">
            <v>code</v>
          </cell>
          <cell r="E2780" t="str">
            <v>L2080</v>
          </cell>
          <cell r="F2780" t="str">
            <v>L2080</v>
          </cell>
          <cell r="G2780">
            <v>5</v>
          </cell>
        </row>
        <row r="2781">
          <cell r="A2781" t="str">
            <v>K|Other livestock, no detailss</v>
          </cell>
          <cell r="B2781" t="str">
            <v>Q1002z002</v>
          </cell>
          <cell r="C2781" t="str">
            <v>K</v>
          </cell>
          <cell r="D2781" t="str">
            <v>name</v>
          </cell>
          <cell r="E2781" t="str">
            <v>Other livestock, no detailss</v>
          </cell>
          <cell r="F2781" t="str">
            <v>L2080</v>
          </cell>
          <cell r="G2781">
            <v>5</v>
          </cell>
        </row>
        <row r="2782">
          <cell r="A2782" t="str">
            <v>K|K271</v>
          </cell>
          <cell r="B2782" t="str">
            <v>Q1002z001</v>
          </cell>
          <cell r="C2782" t="str">
            <v>K</v>
          </cell>
          <cell r="D2782" t="str">
            <v>code</v>
          </cell>
          <cell r="E2782" t="str">
            <v>K271</v>
          </cell>
          <cell r="F2782" t="str">
            <v>L2082</v>
          </cell>
          <cell r="G2782">
            <v>5</v>
          </cell>
        </row>
        <row r="2783">
          <cell r="A2783" t="str">
            <v>K|Kaninchen</v>
          </cell>
          <cell r="B2783" t="str">
            <v>Q1002z001</v>
          </cell>
          <cell r="C2783" t="str">
            <v>K</v>
          </cell>
          <cell r="D2783" t="str">
            <v>name</v>
          </cell>
          <cell r="E2783" t="str">
            <v>Kaninchen</v>
          </cell>
          <cell r="F2783" t="str">
            <v>L2082</v>
          </cell>
          <cell r="G2783">
            <v>5</v>
          </cell>
        </row>
        <row r="2784">
          <cell r="A2784" t="str">
            <v>K|L205</v>
          </cell>
          <cell r="B2784" t="str">
            <v>Q1002z001</v>
          </cell>
          <cell r="C2784" t="str">
            <v>K</v>
          </cell>
          <cell r="D2784" t="str">
            <v>code</v>
          </cell>
          <cell r="E2784" t="str">
            <v>L205</v>
          </cell>
          <cell r="F2784" t="str">
            <v>L2082</v>
          </cell>
          <cell r="G2784">
            <v>5</v>
          </cell>
        </row>
        <row r="2785">
          <cell r="A2785" t="str">
            <v>K|L2082</v>
          </cell>
          <cell r="B2785" t="str">
            <v>Q1002z001</v>
          </cell>
          <cell r="C2785" t="str">
            <v>K</v>
          </cell>
          <cell r="D2785" t="str">
            <v>code</v>
          </cell>
          <cell r="E2785" t="str">
            <v>L2082</v>
          </cell>
          <cell r="F2785" t="str">
            <v>L2082</v>
          </cell>
          <cell r="G2785">
            <v>5</v>
          </cell>
        </row>
        <row r="2786">
          <cell r="A2786" t="str">
            <v>K|rabbits</v>
          </cell>
          <cell r="B2786" t="str">
            <v>Q1002z001</v>
          </cell>
          <cell r="C2786" t="str">
            <v>K</v>
          </cell>
          <cell r="D2786" t="str">
            <v>E</v>
          </cell>
          <cell r="E2786" t="str">
            <v>rabbits</v>
          </cell>
          <cell r="F2786" t="str">
            <v>L2082</v>
          </cell>
          <cell r="G2786">
            <v>5</v>
          </cell>
        </row>
        <row r="2787">
          <cell r="A2787" t="str">
            <v>K|Kaninchen, no details</v>
          </cell>
          <cell r="B2787" t="str">
            <v>Q1002z002</v>
          </cell>
          <cell r="C2787" t="str">
            <v>K</v>
          </cell>
          <cell r="D2787" t="str">
            <v>name</v>
          </cell>
          <cell r="E2787" t="str">
            <v>Kaninchen, no details</v>
          </cell>
          <cell r="F2787" t="str">
            <v>L208200</v>
          </cell>
          <cell r="G2787">
            <v>7</v>
          </cell>
        </row>
        <row r="2788">
          <cell r="A2788" t="str">
            <v>K|Kaninchen, ohne Details</v>
          </cell>
          <cell r="B2788" t="str">
            <v>Q1002z002</v>
          </cell>
          <cell r="C2788" t="str">
            <v>K</v>
          </cell>
          <cell r="D2788" t="str">
            <v>D</v>
          </cell>
          <cell r="E2788" t="str">
            <v>Kaninchen, ohne Details</v>
          </cell>
          <cell r="F2788" t="str">
            <v>L208200</v>
          </cell>
          <cell r="G2788">
            <v>7</v>
          </cell>
        </row>
        <row r="2789">
          <cell r="A2789" t="str">
            <v>K|L2050</v>
          </cell>
          <cell r="B2789" t="str">
            <v>Q1002z002</v>
          </cell>
          <cell r="C2789" t="str">
            <v>K</v>
          </cell>
          <cell r="D2789" t="str">
            <v>code</v>
          </cell>
          <cell r="E2789" t="str">
            <v>L2050</v>
          </cell>
          <cell r="F2789" t="str">
            <v>L208200</v>
          </cell>
          <cell r="G2789">
            <v>7</v>
          </cell>
        </row>
        <row r="2790">
          <cell r="A2790" t="str">
            <v>K|L208200</v>
          </cell>
          <cell r="B2790" t="str">
            <v>Q1002z002</v>
          </cell>
          <cell r="C2790" t="str">
            <v>K</v>
          </cell>
          <cell r="D2790" t="str">
            <v>code</v>
          </cell>
          <cell r="E2790" t="str">
            <v>L208200</v>
          </cell>
          <cell r="F2790" t="str">
            <v>L208200</v>
          </cell>
          <cell r="G2790">
            <v>7</v>
          </cell>
        </row>
        <row r="2791">
          <cell r="A2791" t="str">
            <v>K|Rabbits, no details</v>
          </cell>
          <cell r="B2791" t="str">
            <v>Q1002z002</v>
          </cell>
          <cell r="C2791" t="str">
            <v>K</v>
          </cell>
          <cell r="D2791" t="str">
            <v>name</v>
          </cell>
          <cell r="E2791" t="str">
            <v>Rabbits, no details</v>
          </cell>
          <cell r="F2791" t="str">
            <v>L208200</v>
          </cell>
          <cell r="G2791">
            <v>7</v>
          </cell>
        </row>
        <row r="2792">
          <cell r="A2792" t="str">
            <v>K|breeding rabbits</v>
          </cell>
          <cell r="B2792" t="str">
            <v>Q1002z001</v>
          </cell>
          <cell r="C2792" t="str">
            <v>K</v>
          </cell>
          <cell r="D2792" t="str">
            <v>E</v>
          </cell>
          <cell r="E2792" t="str">
            <v>breeding rabbits</v>
          </cell>
          <cell r="F2792" t="str">
            <v>L208201</v>
          </cell>
          <cell r="G2792">
            <v>7</v>
          </cell>
        </row>
        <row r="2793">
          <cell r="A2793" t="str">
            <v>K|K2711</v>
          </cell>
          <cell r="B2793" t="str">
            <v>Q1002z001</v>
          </cell>
          <cell r="C2793" t="str">
            <v>K</v>
          </cell>
          <cell r="D2793" t="str">
            <v>code</v>
          </cell>
          <cell r="E2793" t="str">
            <v>K2711</v>
          </cell>
          <cell r="F2793" t="str">
            <v>L208201</v>
          </cell>
          <cell r="G2793">
            <v>7</v>
          </cell>
        </row>
        <row r="2794">
          <cell r="A2794" t="str">
            <v>K|L2051</v>
          </cell>
          <cell r="B2794" t="str">
            <v>Q1002z001</v>
          </cell>
          <cell r="C2794" t="str">
            <v>K</v>
          </cell>
          <cell r="D2794" t="str">
            <v>code</v>
          </cell>
          <cell r="E2794" t="str">
            <v>L2051</v>
          </cell>
          <cell r="F2794" t="str">
            <v>L208201</v>
          </cell>
          <cell r="G2794">
            <v>7</v>
          </cell>
        </row>
        <row r="2795">
          <cell r="A2795" t="str">
            <v>K|L208201</v>
          </cell>
          <cell r="B2795" t="str">
            <v>Q1002z001</v>
          </cell>
          <cell r="C2795" t="str">
            <v>K</v>
          </cell>
          <cell r="D2795" t="str">
            <v>code</v>
          </cell>
          <cell r="E2795" t="str">
            <v>L208201</v>
          </cell>
          <cell r="F2795" t="str">
            <v>L208201</v>
          </cell>
          <cell r="G2795">
            <v>7</v>
          </cell>
        </row>
        <row r="2796">
          <cell r="A2796" t="str">
            <v>K|Zuchtkaninchen</v>
          </cell>
          <cell r="B2796" t="str">
            <v>Q1002z001</v>
          </cell>
          <cell r="C2796" t="str">
            <v>K</v>
          </cell>
          <cell r="D2796" t="str">
            <v>name</v>
          </cell>
          <cell r="E2796" t="str">
            <v>Zuchtkaninchen</v>
          </cell>
          <cell r="F2796" t="str">
            <v>L208201</v>
          </cell>
          <cell r="G2796">
            <v>7</v>
          </cell>
        </row>
        <row r="2797">
          <cell r="A2797" t="str">
            <v>K|K2712</v>
          </cell>
          <cell r="B2797" t="str">
            <v>Q1002z001</v>
          </cell>
          <cell r="C2797" t="str">
            <v>K</v>
          </cell>
          <cell r="D2797" t="str">
            <v>code</v>
          </cell>
          <cell r="E2797" t="str">
            <v>K2712</v>
          </cell>
          <cell r="F2797" t="str">
            <v>L208202</v>
          </cell>
          <cell r="G2797">
            <v>7</v>
          </cell>
        </row>
        <row r="2798">
          <cell r="A2798" t="str">
            <v>K|L2052</v>
          </cell>
          <cell r="B2798" t="str">
            <v>Q1002z001</v>
          </cell>
          <cell r="C2798" t="str">
            <v>K</v>
          </cell>
          <cell r="D2798" t="str">
            <v>code</v>
          </cell>
          <cell r="E2798" t="str">
            <v>L2052</v>
          </cell>
          <cell r="F2798" t="str">
            <v>L208202</v>
          </cell>
          <cell r="G2798">
            <v>7</v>
          </cell>
        </row>
        <row r="2799">
          <cell r="A2799" t="str">
            <v>K|L208202</v>
          </cell>
          <cell r="B2799" t="str">
            <v>Q1002z001</v>
          </cell>
          <cell r="C2799" t="str">
            <v>K</v>
          </cell>
          <cell r="D2799" t="str">
            <v>code</v>
          </cell>
          <cell r="E2799" t="str">
            <v>L208202</v>
          </cell>
          <cell r="F2799" t="str">
            <v>L208202</v>
          </cell>
          <cell r="G2799">
            <v>7</v>
          </cell>
        </row>
        <row r="2800">
          <cell r="A2800" t="str">
            <v>K|Mutterkaninchen</v>
          </cell>
          <cell r="B2800" t="str">
            <v>Q1002z001</v>
          </cell>
          <cell r="C2800" t="str">
            <v>K</v>
          </cell>
          <cell r="D2800" t="str">
            <v>name</v>
          </cell>
          <cell r="E2800" t="str">
            <v>Mutterkaninchen</v>
          </cell>
          <cell r="F2800" t="str">
            <v>L208202</v>
          </cell>
          <cell r="G2800">
            <v>7</v>
          </cell>
        </row>
        <row r="2801">
          <cell r="A2801" t="str">
            <v>K|suckling rabbits</v>
          </cell>
          <cell r="B2801" t="str">
            <v>Q1002z001</v>
          </cell>
          <cell r="C2801" t="str">
            <v>K</v>
          </cell>
          <cell r="D2801" t="str">
            <v>E</v>
          </cell>
          <cell r="E2801" t="str">
            <v>suckling rabbits</v>
          </cell>
          <cell r="F2801" t="str">
            <v>L208202</v>
          </cell>
          <cell r="G2801">
            <v>7</v>
          </cell>
        </row>
        <row r="2802">
          <cell r="A2802" t="str">
            <v>K|Kaninchen, Delta</v>
          </cell>
          <cell r="B2802" t="str">
            <v>Q1002z001</v>
          </cell>
          <cell r="C2802" t="str">
            <v>K</v>
          </cell>
          <cell r="D2802" t="str">
            <v>name</v>
          </cell>
          <cell r="E2802" t="str">
            <v>Kaninchen, Delta</v>
          </cell>
          <cell r="F2802" t="str">
            <v>L2082yy</v>
          </cell>
          <cell r="G2802">
            <v>7</v>
          </cell>
        </row>
        <row r="2803">
          <cell r="A2803" t="str">
            <v>K|Andere Kaninchen</v>
          </cell>
          <cell r="B2803" t="str">
            <v>Q1002z002</v>
          </cell>
          <cell r="C2803" t="str">
            <v>K</v>
          </cell>
          <cell r="D2803" t="str">
            <v>D</v>
          </cell>
          <cell r="E2803" t="str">
            <v>Andere Kaninchen</v>
          </cell>
          <cell r="F2803" t="str">
            <v>L2082zz</v>
          </cell>
          <cell r="G2803">
            <v>7</v>
          </cell>
        </row>
        <row r="2804">
          <cell r="A2804" t="str">
            <v>K|K271_</v>
          </cell>
          <cell r="B2804" t="str">
            <v>Q1002z001</v>
          </cell>
          <cell r="C2804" t="str">
            <v>K</v>
          </cell>
          <cell r="D2804" t="str">
            <v>code</v>
          </cell>
          <cell r="E2804" t="str">
            <v>K271_</v>
          </cell>
          <cell r="F2804" t="str">
            <v>L2082zz</v>
          </cell>
          <cell r="G2804">
            <v>7</v>
          </cell>
        </row>
        <row r="2805">
          <cell r="A2805" t="str">
            <v>K|K271z</v>
          </cell>
          <cell r="B2805" t="str">
            <v>Q1002z002</v>
          </cell>
          <cell r="C2805" t="str">
            <v>K</v>
          </cell>
          <cell r="D2805" t="str">
            <v>code</v>
          </cell>
          <cell r="E2805" t="str">
            <v>K271z</v>
          </cell>
          <cell r="F2805" t="str">
            <v>L2082zz</v>
          </cell>
          <cell r="G2805">
            <v>7</v>
          </cell>
        </row>
        <row r="2806">
          <cell r="A2806" t="str">
            <v>K|Kaninchen, andere</v>
          </cell>
          <cell r="B2806" t="str">
            <v>Q1002z002</v>
          </cell>
          <cell r="C2806" t="str">
            <v>K</v>
          </cell>
          <cell r="D2806" t="str">
            <v>D</v>
          </cell>
          <cell r="E2806" t="str">
            <v>Kaninchen, andere</v>
          </cell>
          <cell r="F2806" t="str">
            <v>L2082zz</v>
          </cell>
          <cell r="G2806">
            <v>7</v>
          </cell>
        </row>
        <row r="2807">
          <cell r="A2807" t="str">
            <v>K|Kaninchen, other</v>
          </cell>
          <cell r="B2807" t="str">
            <v>Q1002z002</v>
          </cell>
          <cell r="C2807" t="str">
            <v>K</v>
          </cell>
          <cell r="D2807" t="str">
            <v>name</v>
          </cell>
          <cell r="E2807" t="str">
            <v>Kaninchen, other</v>
          </cell>
          <cell r="F2807" t="str">
            <v>L2082zz</v>
          </cell>
          <cell r="G2807">
            <v>7</v>
          </cell>
        </row>
        <row r="2808">
          <cell r="A2808" t="str">
            <v>K|L205z</v>
          </cell>
          <cell r="B2808" t="str">
            <v>Q1002z002</v>
          </cell>
          <cell r="C2808" t="str">
            <v>K</v>
          </cell>
          <cell r="D2808" t="str">
            <v>code</v>
          </cell>
          <cell r="E2808" t="str">
            <v>L205z</v>
          </cell>
          <cell r="F2808" t="str">
            <v>L2082zz</v>
          </cell>
          <cell r="G2808">
            <v>7</v>
          </cell>
        </row>
        <row r="2809">
          <cell r="A2809" t="str">
            <v>K|L2082zz</v>
          </cell>
          <cell r="B2809" t="str">
            <v>Q1002z002</v>
          </cell>
          <cell r="C2809" t="str">
            <v>K</v>
          </cell>
          <cell r="D2809" t="str">
            <v>code</v>
          </cell>
          <cell r="E2809" t="str">
            <v>L2082zz</v>
          </cell>
          <cell r="F2809" t="str">
            <v>L2082zz</v>
          </cell>
          <cell r="G2809">
            <v>7</v>
          </cell>
        </row>
        <row r="2810">
          <cell r="A2810" t="str">
            <v>K|Other rabbits</v>
          </cell>
          <cell r="B2810" t="str">
            <v>Q1002z002</v>
          </cell>
          <cell r="C2810" t="str">
            <v>K</v>
          </cell>
          <cell r="D2810" t="str">
            <v>E</v>
          </cell>
          <cell r="E2810" t="str">
            <v>Other rabbits</v>
          </cell>
          <cell r="F2810" t="str">
            <v>L2082zz</v>
          </cell>
          <cell r="G2810">
            <v>7</v>
          </cell>
        </row>
        <row r="2811">
          <cell r="A2811" t="str">
            <v>K|Rabbits, other</v>
          </cell>
          <cell r="B2811" t="str">
            <v>Q1002z002</v>
          </cell>
          <cell r="C2811" t="str">
            <v>K</v>
          </cell>
          <cell r="D2811" t="str">
            <v>name</v>
          </cell>
          <cell r="E2811" t="str">
            <v>Rabbits, other</v>
          </cell>
          <cell r="F2811" t="str">
            <v>L2082zz</v>
          </cell>
          <cell r="G2811">
            <v>7</v>
          </cell>
        </row>
        <row r="2812">
          <cell r="A2812" t="str">
            <v>K|sonstige Kaninchen</v>
          </cell>
          <cell r="B2812" t="str">
            <v>Q1002z001</v>
          </cell>
          <cell r="C2812" t="str">
            <v>K</v>
          </cell>
          <cell r="D2812" t="str">
            <v>name</v>
          </cell>
          <cell r="E2812" t="str">
            <v>sonstige Kaninchen</v>
          </cell>
          <cell r="F2812" t="str">
            <v>L2082zz</v>
          </cell>
          <cell r="G2812">
            <v>7</v>
          </cell>
        </row>
        <row r="2813">
          <cell r="A2813" t="str">
            <v>K|Damwild</v>
          </cell>
          <cell r="B2813" t="str">
            <v>Q1002z001</v>
          </cell>
          <cell r="C2813" t="str">
            <v>K</v>
          </cell>
          <cell r="D2813" t="str">
            <v>name</v>
          </cell>
          <cell r="E2813" t="str">
            <v>Damwild</v>
          </cell>
          <cell r="F2813" t="str">
            <v>L2083</v>
          </cell>
          <cell r="G2813">
            <v>5</v>
          </cell>
        </row>
        <row r="2814">
          <cell r="A2814" t="str">
            <v>K|fallow deer</v>
          </cell>
          <cell r="B2814" t="str">
            <v>Q1002z001</v>
          </cell>
          <cell r="C2814" t="str">
            <v>K</v>
          </cell>
          <cell r="D2814" t="str">
            <v>E</v>
          </cell>
          <cell r="E2814" t="str">
            <v>fallow deer</v>
          </cell>
          <cell r="F2814" t="str">
            <v>L2083</v>
          </cell>
          <cell r="G2814">
            <v>5</v>
          </cell>
        </row>
        <row r="2815">
          <cell r="A2815" t="str">
            <v>K|K281</v>
          </cell>
          <cell r="B2815" t="str">
            <v>Q1002z001</v>
          </cell>
          <cell r="C2815" t="str">
            <v>K</v>
          </cell>
          <cell r="D2815" t="str">
            <v>code</v>
          </cell>
          <cell r="E2815" t="str">
            <v>K281</v>
          </cell>
          <cell r="F2815" t="str">
            <v>L2083</v>
          </cell>
          <cell r="G2815">
            <v>5</v>
          </cell>
        </row>
        <row r="2816">
          <cell r="A2816" t="str">
            <v>K|L208</v>
          </cell>
          <cell r="B2816" t="str">
            <v>Q1002z001</v>
          </cell>
          <cell r="C2816" t="str">
            <v>K</v>
          </cell>
          <cell r="D2816" t="str">
            <v>code</v>
          </cell>
          <cell r="E2816" t="str">
            <v>L208</v>
          </cell>
          <cell r="F2816" t="str">
            <v>L2083</v>
          </cell>
          <cell r="G2816">
            <v>5</v>
          </cell>
        </row>
        <row r="2817">
          <cell r="A2817" t="str">
            <v>K|L2083</v>
          </cell>
          <cell r="B2817" t="str">
            <v>Q1002z001</v>
          </cell>
          <cell r="C2817" t="str">
            <v>K</v>
          </cell>
          <cell r="D2817" t="str">
            <v>code</v>
          </cell>
          <cell r="E2817" t="str">
            <v>L2083</v>
          </cell>
          <cell r="F2817" t="str">
            <v>L2083</v>
          </cell>
          <cell r="G2817">
            <v>5</v>
          </cell>
        </row>
        <row r="2818">
          <cell r="A2818" t="str">
            <v>K|Andere Tiere, andere</v>
          </cell>
          <cell r="B2818" t="str">
            <v>Q1002z002</v>
          </cell>
          <cell r="C2818" t="str">
            <v>K</v>
          </cell>
          <cell r="D2818" t="str">
            <v>D</v>
          </cell>
          <cell r="E2818" t="str">
            <v>Andere Tiere, andere</v>
          </cell>
          <cell r="F2818" t="str">
            <v>L208z</v>
          </cell>
          <cell r="G2818">
            <v>5</v>
          </cell>
        </row>
        <row r="2819">
          <cell r="A2819" t="str">
            <v>K|Andere Tiere, other</v>
          </cell>
          <cell r="B2819" t="str">
            <v>Q1002z002</v>
          </cell>
          <cell r="C2819" t="str">
            <v>K</v>
          </cell>
          <cell r="D2819" t="str">
            <v>E</v>
          </cell>
          <cell r="E2819" t="str">
            <v>Andere Tiere, other</v>
          </cell>
          <cell r="F2819" t="str">
            <v>L208z</v>
          </cell>
          <cell r="G2819">
            <v>5</v>
          </cell>
        </row>
        <row r="2820">
          <cell r="A2820" t="str">
            <v>K|L208z</v>
          </cell>
          <cell r="B2820" t="str">
            <v>Q1002z002</v>
          </cell>
          <cell r="C2820" t="str">
            <v>K</v>
          </cell>
          <cell r="D2820" t="str">
            <v>code</v>
          </cell>
          <cell r="E2820" t="str">
            <v>L208z</v>
          </cell>
          <cell r="F2820" t="str">
            <v>L208z</v>
          </cell>
          <cell r="G2820">
            <v>5</v>
          </cell>
        </row>
        <row r="2821">
          <cell r="A2821" t="str">
            <v>K|Other livestock, other</v>
          </cell>
          <cell r="B2821" t="str">
            <v>Q1002z002</v>
          </cell>
          <cell r="C2821" t="str">
            <v>K</v>
          </cell>
          <cell r="D2821" t="str">
            <v>name</v>
          </cell>
          <cell r="E2821" t="str">
            <v>Other livestock, other</v>
          </cell>
          <cell r="F2821" t="str">
            <v>L208z</v>
          </cell>
          <cell r="G2821">
            <v>5</v>
          </cell>
        </row>
        <row r="2822">
          <cell r="A2822" t="str">
            <v>K|K231</v>
          </cell>
          <cell r="B2822" t="str">
            <v>Q1002z001</v>
          </cell>
          <cell r="C2822" t="str">
            <v>K</v>
          </cell>
          <cell r="D2822" t="str">
            <v>code</v>
          </cell>
          <cell r="E2822" t="str">
            <v>K231</v>
          </cell>
          <cell r="F2822" t="str">
            <v>L20a0</v>
          </cell>
          <cell r="G2822">
            <v>5</v>
          </cell>
        </row>
        <row r="2823">
          <cell r="A2823" t="str">
            <v>K|L203</v>
          </cell>
          <cell r="B2823" t="str">
            <v>Q1002z001</v>
          </cell>
          <cell r="C2823" t="str">
            <v>K</v>
          </cell>
          <cell r="D2823" t="str">
            <v>code</v>
          </cell>
          <cell r="E2823" t="str">
            <v>L203</v>
          </cell>
          <cell r="F2823" t="str">
            <v>L20a0</v>
          </cell>
          <cell r="G2823">
            <v>5</v>
          </cell>
        </row>
        <row r="2824">
          <cell r="A2824" t="str">
            <v>K|L20a0</v>
          </cell>
          <cell r="B2824" t="str">
            <v>Q1002z001</v>
          </cell>
          <cell r="C2824" t="str">
            <v>K</v>
          </cell>
          <cell r="D2824" t="str">
            <v>code</v>
          </cell>
          <cell r="E2824" t="str">
            <v>L20a0</v>
          </cell>
          <cell r="F2824" t="str">
            <v>L20a0</v>
          </cell>
          <cell r="G2824">
            <v>5</v>
          </cell>
        </row>
        <row r="2825">
          <cell r="A2825" t="str">
            <v>K|Schafe, Ziegen</v>
          </cell>
          <cell r="B2825" t="str">
            <v>Q1002z001</v>
          </cell>
          <cell r="C2825" t="str">
            <v>K</v>
          </cell>
          <cell r="D2825" t="str">
            <v>name</v>
          </cell>
          <cell r="E2825" t="str">
            <v>Schafe, Ziegen</v>
          </cell>
          <cell r="F2825" t="str">
            <v>L20a0</v>
          </cell>
          <cell r="G2825">
            <v>5</v>
          </cell>
        </row>
        <row r="2826">
          <cell r="A2826" t="str">
            <v>K|Sheep &amp; Goats, no details</v>
          </cell>
          <cell r="B2826" t="str">
            <v>Q1002z001</v>
          </cell>
          <cell r="C2826" t="str">
            <v>K</v>
          </cell>
          <cell r="D2826" t="str">
            <v>name</v>
          </cell>
          <cell r="E2826" t="str">
            <v>Sheep &amp; Goats, no details</v>
          </cell>
          <cell r="F2826" t="str">
            <v>L20a0</v>
          </cell>
          <cell r="G2826">
            <v>5</v>
          </cell>
        </row>
        <row r="2827">
          <cell r="A2827" t="str">
            <v>K|sheep and goats</v>
          </cell>
          <cell r="B2827" t="str">
            <v>Q1002z001</v>
          </cell>
          <cell r="C2827" t="str">
            <v>K</v>
          </cell>
          <cell r="D2827" t="str">
            <v>E</v>
          </cell>
          <cell r="E2827" t="str">
            <v>sheep and goats</v>
          </cell>
          <cell r="F2827" t="str">
            <v>L20a0</v>
          </cell>
          <cell r="G2827">
            <v>5</v>
          </cell>
        </row>
        <row r="2828">
          <cell r="A2828" t="str">
            <v>K|Schafe, Ziegen, Delta</v>
          </cell>
          <cell r="B2828" t="str">
            <v>Q1002z001</v>
          </cell>
          <cell r="C2828" t="str">
            <v>K</v>
          </cell>
          <cell r="D2828" t="str">
            <v>name</v>
          </cell>
          <cell r="E2828" t="str">
            <v>Schafe, Ziegen, Delta</v>
          </cell>
          <cell r="F2828" t="str">
            <v>L20ay</v>
          </cell>
          <cell r="G2828">
            <v>5</v>
          </cell>
        </row>
        <row r="2829">
          <cell r="A2829" t="str">
            <v>K|Tierhaltung, Delta</v>
          </cell>
          <cell r="B2829" t="str">
            <v>Q1002z001</v>
          </cell>
          <cell r="C2829" t="str">
            <v>K</v>
          </cell>
          <cell r="D2829" t="str">
            <v>name</v>
          </cell>
          <cell r="E2829" t="str">
            <v>Tierhaltung, Delta</v>
          </cell>
          <cell r="F2829" t="str">
            <v>L2yy</v>
          </cell>
          <cell r="G2829">
            <v>4</v>
          </cell>
        </row>
        <row r="2830">
          <cell r="A2830" t="str">
            <v>K|Δ Tierhaltung</v>
          </cell>
          <cell r="B2830" t="str">
            <v>Q1002z001</v>
          </cell>
          <cell r="C2830" t="str">
            <v>K</v>
          </cell>
          <cell r="D2830" t="str">
            <v>name</v>
          </cell>
          <cell r="E2830" t="str">
            <v>Δ Tierhaltung</v>
          </cell>
          <cell r="F2830" t="str">
            <v>L2yy</v>
          </cell>
          <cell r="G2830">
            <v>4</v>
          </cell>
        </row>
        <row r="2831">
          <cell r="A2831" t="str">
            <v>K|Andere Tierhaltung</v>
          </cell>
          <cell r="B2831" t="str">
            <v>Q1002z002</v>
          </cell>
          <cell r="C2831" t="str">
            <v>K</v>
          </cell>
          <cell r="D2831" t="str">
            <v>D</v>
          </cell>
          <cell r="E2831" t="str">
            <v>Andere Tierhaltung</v>
          </cell>
          <cell r="F2831" t="str">
            <v>L2zz</v>
          </cell>
          <cell r="G2831">
            <v>4</v>
          </cell>
        </row>
        <row r="2832">
          <cell r="A2832" t="str">
            <v>K|K2__</v>
          </cell>
          <cell r="B2832" t="str">
            <v>Q1002z001</v>
          </cell>
          <cell r="C2832" t="str">
            <v>K</v>
          </cell>
          <cell r="D2832" t="str">
            <v>code</v>
          </cell>
          <cell r="E2832" t="str">
            <v>K2__</v>
          </cell>
          <cell r="F2832" t="str">
            <v>L2zz</v>
          </cell>
          <cell r="G2832">
            <v>4</v>
          </cell>
        </row>
        <row r="2833">
          <cell r="A2833" t="str">
            <v>K|L2zz</v>
          </cell>
          <cell r="B2833" t="str">
            <v>Q1002z002</v>
          </cell>
          <cell r="C2833" t="str">
            <v>K</v>
          </cell>
          <cell r="D2833" t="str">
            <v>code</v>
          </cell>
          <cell r="E2833" t="str">
            <v>L2zz</v>
          </cell>
          <cell r="F2833" t="str">
            <v>L2zz</v>
          </cell>
          <cell r="G2833">
            <v>4</v>
          </cell>
        </row>
        <row r="2834">
          <cell r="A2834" t="str">
            <v>K|Livestock, other</v>
          </cell>
          <cell r="B2834" t="str">
            <v>Q1003</v>
          </cell>
          <cell r="C2834" t="str">
            <v>K</v>
          </cell>
          <cell r="D2834" t="str">
            <v>name</v>
          </cell>
          <cell r="E2834" t="str">
            <v>Livestock, other</v>
          </cell>
          <cell r="F2834" t="str">
            <v>L2zz</v>
          </cell>
          <cell r="G2834">
            <v>4</v>
          </cell>
        </row>
        <row r="2835">
          <cell r="A2835" t="str">
            <v>K|Other live stock</v>
          </cell>
          <cell r="B2835" t="str">
            <v>Q1002z002</v>
          </cell>
          <cell r="C2835" t="str">
            <v>K</v>
          </cell>
          <cell r="D2835" t="str">
            <v>E</v>
          </cell>
          <cell r="E2835" t="str">
            <v>Other live stock</v>
          </cell>
          <cell r="F2835" t="str">
            <v>L2zz</v>
          </cell>
          <cell r="G2835">
            <v>4</v>
          </cell>
        </row>
        <row r="2836">
          <cell r="A2836" t="str">
            <v>K|sonstige Tierhaltung</v>
          </cell>
          <cell r="B2836" t="str">
            <v>Q1002z001</v>
          </cell>
          <cell r="C2836" t="str">
            <v>K</v>
          </cell>
          <cell r="D2836" t="str">
            <v>name</v>
          </cell>
          <cell r="E2836" t="str">
            <v>sonstige Tierhaltung</v>
          </cell>
          <cell r="F2836" t="str">
            <v>L2zz</v>
          </cell>
          <cell r="G2836">
            <v>4</v>
          </cell>
        </row>
        <row r="2837">
          <cell r="A2837" t="str">
            <v>K|Tierhaltung, andere</v>
          </cell>
          <cell r="B2837" t="str">
            <v>Q1002z002</v>
          </cell>
          <cell r="C2837" t="str">
            <v>K</v>
          </cell>
          <cell r="D2837" t="str">
            <v>D</v>
          </cell>
          <cell r="E2837" t="str">
            <v>Tierhaltung, andere</v>
          </cell>
          <cell r="F2837" t="str">
            <v>L2zz</v>
          </cell>
          <cell r="G2837">
            <v>4</v>
          </cell>
        </row>
        <row r="2838">
          <cell r="A2838" t="str">
            <v>K|Tierhaltung, other</v>
          </cell>
          <cell r="B2838" t="str">
            <v>Q1002z002</v>
          </cell>
          <cell r="C2838" t="str">
            <v>K</v>
          </cell>
          <cell r="D2838" t="str">
            <v>name</v>
          </cell>
          <cell r="E2838" t="str">
            <v>Tierhaltung, other</v>
          </cell>
          <cell r="F2838" t="str">
            <v>L2zz</v>
          </cell>
          <cell r="G2838">
            <v>4</v>
          </cell>
        </row>
        <row r="2839">
          <cell r="A2839" t="str">
            <v>K|Forest</v>
          </cell>
          <cell r="B2839" t="str">
            <v>Q1002z001</v>
          </cell>
          <cell r="C2839" t="str">
            <v>K</v>
          </cell>
          <cell r="D2839" t="str">
            <v>name</v>
          </cell>
          <cell r="E2839" t="str">
            <v>Forest</v>
          </cell>
          <cell r="F2839" t="str">
            <v>L3</v>
          </cell>
          <cell r="G2839">
            <v>2</v>
          </cell>
        </row>
        <row r="2840">
          <cell r="A2840" t="str">
            <v>K|Forstfläche</v>
          </cell>
          <cell r="B2840" t="str">
            <v>Q1002z001</v>
          </cell>
          <cell r="C2840" t="str">
            <v>K</v>
          </cell>
          <cell r="D2840" t="str">
            <v>D</v>
          </cell>
          <cell r="E2840" t="str">
            <v>Forstfläche</v>
          </cell>
          <cell r="F2840" t="str">
            <v>L3</v>
          </cell>
          <cell r="G2840">
            <v>2</v>
          </cell>
        </row>
        <row r="2841">
          <cell r="A2841" t="str">
            <v>K|L3</v>
          </cell>
          <cell r="B2841" t="str">
            <v>Q1002z001</v>
          </cell>
          <cell r="C2841" t="str">
            <v>K</v>
          </cell>
          <cell r="D2841" t="str">
            <v>code</v>
          </cell>
          <cell r="E2841" t="str">
            <v>L3</v>
          </cell>
          <cell r="F2841" t="str">
            <v>L3</v>
          </cell>
          <cell r="G2841">
            <v>2</v>
          </cell>
        </row>
        <row r="2842">
          <cell r="A2842" t="str">
            <v>K|Forest products</v>
          </cell>
          <cell r="B2842" t="str">
            <v>Q1003</v>
          </cell>
          <cell r="C2842" t="str">
            <v>K</v>
          </cell>
          <cell r="D2842" t="str">
            <v>name</v>
          </cell>
          <cell r="E2842" t="str">
            <v>Forest products</v>
          </cell>
          <cell r="F2842" t="str">
            <v>L300</v>
          </cell>
          <cell r="G2842">
            <v>4</v>
          </cell>
        </row>
        <row r="2843">
          <cell r="A2843" t="str">
            <v>K|Forest, no details</v>
          </cell>
          <cell r="B2843" t="str">
            <v>Q1003</v>
          </cell>
          <cell r="C2843" t="str">
            <v>K</v>
          </cell>
          <cell r="D2843" t="str">
            <v>name</v>
          </cell>
          <cell r="E2843" t="str">
            <v>Forest, no details</v>
          </cell>
          <cell r="F2843" t="str">
            <v>L300</v>
          </cell>
          <cell r="G2843">
            <v>4</v>
          </cell>
        </row>
        <row r="2844">
          <cell r="A2844" t="str">
            <v>K|L300</v>
          </cell>
          <cell r="B2844" t="str">
            <v>Q1003z001</v>
          </cell>
          <cell r="C2844" t="str">
            <v>K</v>
          </cell>
          <cell r="D2844" t="str">
            <v>code</v>
          </cell>
          <cell r="E2844" t="str">
            <v>L300</v>
          </cell>
          <cell r="F2844" t="str">
            <v>L300</v>
          </cell>
          <cell r="G2844">
            <v>4</v>
          </cell>
        </row>
        <row r="2845">
          <cell r="A2845" t="str">
            <v>K|Wald, keine Details</v>
          </cell>
          <cell r="B2845" t="str">
            <v>Q1003z001</v>
          </cell>
          <cell r="C2845" t="str">
            <v>K</v>
          </cell>
          <cell r="D2845" t="str">
            <v>D</v>
          </cell>
          <cell r="E2845" t="str">
            <v>Wald, keine Details</v>
          </cell>
          <cell r="F2845" t="str">
            <v>L300</v>
          </cell>
          <cell r="G2845">
            <v>4</v>
          </cell>
        </row>
        <row r="2846">
          <cell r="A2846" t="str">
            <v>K|Forest, wood</v>
          </cell>
          <cell r="B2846" t="str">
            <v>Q1002z001</v>
          </cell>
          <cell r="C2846" t="str">
            <v>K</v>
          </cell>
          <cell r="D2846" t="str">
            <v>name</v>
          </cell>
          <cell r="E2846" t="str">
            <v>Forest, wood</v>
          </cell>
          <cell r="F2846" t="str">
            <v>L301</v>
          </cell>
          <cell r="G2846">
            <v>4</v>
          </cell>
        </row>
        <row r="2847">
          <cell r="A2847" t="str">
            <v>K|Forest, wood production</v>
          </cell>
          <cell r="B2847" t="str">
            <v>Q1002z001</v>
          </cell>
          <cell r="C2847" t="str">
            <v>K</v>
          </cell>
          <cell r="D2847" t="str">
            <v>E</v>
          </cell>
          <cell r="E2847" t="str">
            <v>Forest, wood production</v>
          </cell>
          <cell r="F2847" t="str">
            <v>L301</v>
          </cell>
          <cell r="G2847">
            <v>4</v>
          </cell>
        </row>
        <row r="2848">
          <cell r="A2848" t="str">
            <v>K|Forstfläche, Holzverkauf</v>
          </cell>
          <cell r="B2848" t="str">
            <v>Q1002z001</v>
          </cell>
          <cell r="C2848" t="str">
            <v>K</v>
          </cell>
          <cell r="D2848" t="str">
            <v>D</v>
          </cell>
          <cell r="E2848" t="str">
            <v>Forstfläche, Holzverkauf</v>
          </cell>
          <cell r="F2848" t="str">
            <v>L301</v>
          </cell>
          <cell r="G2848">
            <v>4</v>
          </cell>
        </row>
        <row r="2849">
          <cell r="A2849" t="str">
            <v>K|L301</v>
          </cell>
          <cell r="B2849" t="str">
            <v>Q1002z001</v>
          </cell>
          <cell r="C2849" t="str">
            <v>K</v>
          </cell>
          <cell r="D2849" t="str">
            <v>code</v>
          </cell>
          <cell r="E2849" t="str">
            <v>L301</v>
          </cell>
          <cell r="F2849" t="str">
            <v>L301</v>
          </cell>
          <cell r="G2849">
            <v>4</v>
          </cell>
        </row>
        <row r="2850">
          <cell r="A2850" t="str">
            <v>K|Forest, wood, no details</v>
          </cell>
          <cell r="B2850" t="str">
            <v>Q1002z002</v>
          </cell>
          <cell r="C2850" t="str">
            <v>K</v>
          </cell>
          <cell r="D2850" t="str">
            <v>name</v>
          </cell>
          <cell r="E2850" t="str">
            <v>Forest, wood, no details</v>
          </cell>
          <cell r="F2850" t="str">
            <v>L3010</v>
          </cell>
          <cell r="G2850">
            <v>5</v>
          </cell>
        </row>
        <row r="2851">
          <cell r="A2851" t="str">
            <v>K|Forstfläche, Holzverkauf, ohne Details</v>
          </cell>
          <cell r="B2851" t="str">
            <v>Q1002z002</v>
          </cell>
          <cell r="C2851" t="str">
            <v>K</v>
          </cell>
          <cell r="D2851" t="str">
            <v>D</v>
          </cell>
          <cell r="E2851" t="str">
            <v>Forstfläche, Holzverkauf, ohne Details</v>
          </cell>
          <cell r="F2851" t="str">
            <v>L3010</v>
          </cell>
          <cell r="G2851">
            <v>5</v>
          </cell>
        </row>
        <row r="2852">
          <cell r="A2852" t="str">
            <v>K|L3010</v>
          </cell>
          <cell r="B2852" t="str">
            <v>Q1002z002</v>
          </cell>
          <cell r="C2852" t="str">
            <v>K</v>
          </cell>
          <cell r="D2852" t="str">
            <v>code</v>
          </cell>
          <cell r="E2852" t="str">
            <v>L3010</v>
          </cell>
          <cell r="F2852" t="str">
            <v>L3010</v>
          </cell>
          <cell r="G2852">
            <v>5</v>
          </cell>
        </row>
        <row r="2853">
          <cell r="A2853" t="str">
            <v>K|Andere Forstfläche, Holzverkauf</v>
          </cell>
          <cell r="B2853" t="str">
            <v>Q1002z002</v>
          </cell>
          <cell r="C2853" t="str">
            <v>K</v>
          </cell>
          <cell r="D2853" t="str">
            <v>D</v>
          </cell>
          <cell r="E2853" t="str">
            <v>Andere Forstfläche, Holzverkauf</v>
          </cell>
          <cell r="F2853" t="str">
            <v>L301z</v>
          </cell>
          <cell r="G2853">
            <v>5</v>
          </cell>
        </row>
        <row r="2854">
          <cell r="A2854" t="str">
            <v>K|Forest, wood, other</v>
          </cell>
          <cell r="B2854" t="str">
            <v>Q1002z002</v>
          </cell>
          <cell r="C2854" t="str">
            <v>K</v>
          </cell>
          <cell r="D2854" t="str">
            <v>name</v>
          </cell>
          <cell r="E2854" t="str">
            <v>Forest, wood, other</v>
          </cell>
          <cell r="F2854" t="str">
            <v>L301z</v>
          </cell>
          <cell r="G2854">
            <v>5</v>
          </cell>
        </row>
        <row r="2855">
          <cell r="A2855" t="str">
            <v>K|L301z</v>
          </cell>
          <cell r="B2855" t="str">
            <v>Q1002z002</v>
          </cell>
          <cell r="C2855" t="str">
            <v>K</v>
          </cell>
          <cell r="D2855" t="str">
            <v>code</v>
          </cell>
          <cell r="E2855" t="str">
            <v>L301z</v>
          </cell>
          <cell r="F2855" t="str">
            <v>L301z</v>
          </cell>
          <cell r="G2855">
            <v>5</v>
          </cell>
        </row>
        <row r="2856">
          <cell r="A2856" t="str">
            <v>K|Other Forest, wood production</v>
          </cell>
          <cell r="B2856" t="str">
            <v>Q1002z002</v>
          </cell>
          <cell r="C2856" t="str">
            <v>K</v>
          </cell>
          <cell r="D2856" t="str">
            <v>E</v>
          </cell>
          <cell r="E2856" t="str">
            <v>Other Forest, wood production</v>
          </cell>
          <cell r="F2856" t="str">
            <v>L301z</v>
          </cell>
          <cell r="G2856">
            <v>5</v>
          </cell>
        </row>
        <row r="2857">
          <cell r="A2857" t="str">
            <v>K|Forest, short</v>
          </cell>
          <cell r="B2857" t="str">
            <v>Q1002z001</v>
          </cell>
          <cell r="C2857" t="str">
            <v>K</v>
          </cell>
          <cell r="D2857" t="str">
            <v>name</v>
          </cell>
          <cell r="E2857" t="str">
            <v>Forest, short</v>
          </cell>
          <cell r="F2857" t="str">
            <v>L302</v>
          </cell>
          <cell r="G2857">
            <v>4</v>
          </cell>
        </row>
        <row r="2858">
          <cell r="A2858" t="str">
            <v>K|Forest, short production</v>
          </cell>
          <cell r="B2858" t="str">
            <v>Q1002z001</v>
          </cell>
          <cell r="C2858" t="str">
            <v>K</v>
          </cell>
          <cell r="D2858" t="str">
            <v>E</v>
          </cell>
          <cell r="E2858" t="str">
            <v>Forest, short production</v>
          </cell>
          <cell r="F2858" t="str">
            <v>L302</v>
          </cell>
          <cell r="G2858">
            <v>4</v>
          </cell>
        </row>
        <row r="2859">
          <cell r="A2859" t="str">
            <v>K|Forstfläche, kurzer Umtrieb</v>
          </cell>
          <cell r="B2859" t="str">
            <v>Q1002z001</v>
          </cell>
          <cell r="C2859" t="str">
            <v>K</v>
          </cell>
          <cell r="D2859" t="str">
            <v>D</v>
          </cell>
          <cell r="E2859" t="str">
            <v>Forstfläche, kurzer Umtrieb</v>
          </cell>
          <cell r="F2859" t="str">
            <v>L302</v>
          </cell>
          <cell r="G2859">
            <v>4</v>
          </cell>
        </row>
        <row r="2860">
          <cell r="A2860" t="str">
            <v>K|L302</v>
          </cell>
          <cell r="B2860" t="str">
            <v>Q1002z001</v>
          </cell>
          <cell r="C2860" t="str">
            <v>K</v>
          </cell>
          <cell r="D2860" t="str">
            <v>code</v>
          </cell>
          <cell r="E2860" t="str">
            <v>L302</v>
          </cell>
          <cell r="F2860" t="str">
            <v>L302</v>
          </cell>
          <cell r="G2860">
            <v>4</v>
          </cell>
        </row>
        <row r="2861">
          <cell r="A2861" t="str">
            <v>K|Forest, short, no details</v>
          </cell>
          <cell r="B2861" t="str">
            <v>Q1002z002</v>
          </cell>
          <cell r="C2861" t="str">
            <v>K</v>
          </cell>
          <cell r="D2861" t="str">
            <v>name</v>
          </cell>
          <cell r="E2861" t="str">
            <v>Forest, short, no details</v>
          </cell>
          <cell r="F2861" t="str">
            <v>L3020</v>
          </cell>
          <cell r="G2861">
            <v>5</v>
          </cell>
        </row>
        <row r="2862">
          <cell r="A2862" t="str">
            <v>K|Forstfläche, kurzer Umtrieb, ohne Details</v>
          </cell>
          <cell r="B2862" t="str">
            <v>Q1002z002</v>
          </cell>
          <cell r="C2862" t="str">
            <v>K</v>
          </cell>
          <cell r="D2862" t="str">
            <v>D</v>
          </cell>
          <cell r="E2862" t="str">
            <v>Forstfläche, kurzer Umtrieb, ohne Details</v>
          </cell>
          <cell r="F2862" t="str">
            <v>L3020</v>
          </cell>
          <cell r="G2862">
            <v>5</v>
          </cell>
        </row>
        <row r="2863">
          <cell r="A2863" t="str">
            <v>K|L3020</v>
          </cell>
          <cell r="B2863" t="str">
            <v>Q1002z002</v>
          </cell>
          <cell r="C2863" t="str">
            <v>K</v>
          </cell>
          <cell r="D2863" t="str">
            <v>code</v>
          </cell>
          <cell r="E2863" t="str">
            <v>L3020</v>
          </cell>
          <cell r="F2863" t="str">
            <v>L3020</v>
          </cell>
          <cell r="G2863">
            <v>5</v>
          </cell>
        </row>
        <row r="2864">
          <cell r="A2864" t="str">
            <v>K|Andere Forstfläche, kurzer Umtrieb</v>
          </cell>
          <cell r="B2864" t="str">
            <v>Q1002z002</v>
          </cell>
          <cell r="C2864" t="str">
            <v>K</v>
          </cell>
          <cell r="D2864" t="str">
            <v>D</v>
          </cell>
          <cell r="E2864" t="str">
            <v>Andere Forstfläche, kurzer Umtrieb</v>
          </cell>
          <cell r="F2864" t="str">
            <v>L302z</v>
          </cell>
          <cell r="G2864">
            <v>5</v>
          </cell>
        </row>
        <row r="2865">
          <cell r="A2865" t="str">
            <v>K|Forest, short, other</v>
          </cell>
          <cell r="B2865" t="str">
            <v>Q1002z002</v>
          </cell>
          <cell r="C2865" t="str">
            <v>K</v>
          </cell>
          <cell r="D2865" t="str">
            <v>name</v>
          </cell>
          <cell r="E2865" t="str">
            <v>Forest, short, other</v>
          </cell>
          <cell r="F2865" t="str">
            <v>L302z</v>
          </cell>
          <cell r="G2865">
            <v>5</v>
          </cell>
        </row>
        <row r="2866">
          <cell r="A2866" t="str">
            <v>K|L302z</v>
          </cell>
          <cell r="B2866" t="str">
            <v>Q1002z002</v>
          </cell>
          <cell r="C2866" t="str">
            <v>K</v>
          </cell>
          <cell r="D2866" t="str">
            <v>code</v>
          </cell>
          <cell r="E2866" t="str">
            <v>L302z</v>
          </cell>
          <cell r="F2866" t="str">
            <v>L302z</v>
          </cell>
          <cell r="G2866">
            <v>5</v>
          </cell>
        </row>
        <row r="2867">
          <cell r="A2867" t="str">
            <v>K|Other Forest, short production</v>
          </cell>
          <cell r="B2867" t="str">
            <v>Q1002z002</v>
          </cell>
          <cell r="C2867" t="str">
            <v>K</v>
          </cell>
          <cell r="D2867" t="str">
            <v>E</v>
          </cell>
          <cell r="E2867" t="str">
            <v>Other Forest, short production</v>
          </cell>
          <cell r="F2867" t="str">
            <v>L302z</v>
          </cell>
          <cell r="G2867">
            <v>5</v>
          </cell>
        </row>
        <row r="2868">
          <cell r="A2868" t="str">
            <v>K| Forstfläche, Delta</v>
          </cell>
          <cell r="B2868" t="str">
            <v>Q1002z001</v>
          </cell>
          <cell r="C2868" t="str">
            <v>K</v>
          </cell>
          <cell r="D2868" t="str">
            <v>name</v>
          </cell>
          <cell r="E2868" t="str">
            <v xml:space="preserve"> Forstfläche, Delta</v>
          </cell>
          <cell r="F2868" t="str">
            <v>L3yy</v>
          </cell>
          <cell r="G2868">
            <v>4</v>
          </cell>
        </row>
        <row r="2869">
          <cell r="A2869" t="str">
            <v>K|ΔΔ Forstfläche</v>
          </cell>
          <cell r="B2869" t="str">
            <v>Q1002z001</v>
          </cell>
          <cell r="C2869" t="str">
            <v>K</v>
          </cell>
          <cell r="D2869" t="str">
            <v>name</v>
          </cell>
          <cell r="E2869" t="str">
            <v>ΔΔ Forstfläche</v>
          </cell>
          <cell r="F2869" t="str">
            <v>L3yy</v>
          </cell>
          <cell r="G2869">
            <v>4</v>
          </cell>
        </row>
        <row r="2870">
          <cell r="A2870" t="str">
            <v>K|Forest, other</v>
          </cell>
          <cell r="B2870" t="str">
            <v>Q1002z001</v>
          </cell>
          <cell r="C2870" t="str">
            <v>K</v>
          </cell>
          <cell r="D2870" t="str">
            <v>name</v>
          </cell>
          <cell r="E2870" t="str">
            <v>Forest, other</v>
          </cell>
          <cell r="F2870" t="str">
            <v>L3zz</v>
          </cell>
          <cell r="G2870">
            <v>4</v>
          </cell>
        </row>
        <row r="2871">
          <cell r="A2871" t="str">
            <v>K|Forstfläche, andere</v>
          </cell>
          <cell r="B2871" t="str">
            <v>Q1002z001</v>
          </cell>
          <cell r="C2871" t="str">
            <v>K</v>
          </cell>
          <cell r="D2871" t="str">
            <v>D</v>
          </cell>
          <cell r="E2871" t="str">
            <v>Forstfläche, andere</v>
          </cell>
          <cell r="F2871" t="str">
            <v>L3zz</v>
          </cell>
          <cell r="G2871">
            <v>4</v>
          </cell>
        </row>
        <row r="2872">
          <cell r="A2872" t="str">
            <v>K|L3zz</v>
          </cell>
          <cell r="B2872" t="str">
            <v>Q1002z001</v>
          </cell>
          <cell r="C2872" t="str">
            <v>K</v>
          </cell>
          <cell r="D2872" t="str">
            <v>code</v>
          </cell>
          <cell r="E2872" t="str">
            <v>L3zz</v>
          </cell>
          <cell r="F2872" t="str">
            <v>L3zz</v>
          </cell>
          <cell r="G2872">
            <v>4</v>
          </cell>
        </row>
        <row r="2873">
          <cell r="A2873" t="str">
            <v>K|Other forest</v>
          </cell>
          <cell r="B2873" t="str">
            <v>Q1002z001</v>
          </cell>
          <cell r="C2873" t="str">
            <v>K</v>
          </cell>
          <cell r="D2873" t="str">
            <v>E</v>
          </cell>
          <cell r="E2873" t="str">
            <v>Other forest</v>
          </cell>
          <cell r="F2873" t="str">
            <v>L3zz</v>
          </cell>
          <cell r="G2873">
            <v>4</v>
          </cell>
        </row>
        <row r="2874">
          <cell r="A2874" t="str">
            <v>K|sonstige Forstfläche</v>
          </cell>
          <cell r="B2874" t="str">
            <v>Q1002z001</v>
          </cell>
          <cell r="C2874" t="str">
            <v>K</v>
          </cell>
          <cell r="D2874" t="str">
            <v>D</v>
          </cell>
          <cell r="E2874" t="str">
            <v>sonstige Forstfläche</v>
          </cell>
          <cell r="F2874" t="str">
            <v>L3zz</v>
          </cell>
          <cell r="G2874">
            <v>4</v>
          </cell>
        </row>
        <row r="2875">
          <cell r="A2875" t="str">
            <v>K|Andere sonstige Forstfläche</v>
          </cell>
          <cell r="B2875" t="str">
            <v>Q1002z002</v>
          </cell>
          <cell r="C2875" t="str">
            <v>K</v>
          </cell>
          <cell r="D2875" t="str">
            <v>D</v>
          </cell>
          <cell r="E2875" t="str">
            <v>Andere sonstige Forstfläche</v>
          </cell>
          <cell r="F2875" t="str">
            <v>L3zzz</v>
          </cell>
          <cell r="G2875">
            <v>5</v>
          </cell>
        </row>
        <row r="2876">
          <cell r="A2876" t="str">
            <v>K|Forest, other, other</v>
          </cell>
          <cell r="B2876" t="str">
            <v>Q1002z002</v>
          </cell>
          <cell r="C2876" t="str">
            <v>K</v>
          </cell>
          <cell r="D2876" t="str">
            <v>name</v>
          </cell>
          <cell r="E2876" t="str">
            <v>Forest, other, other</v>
          </cell>
          <cell r="F2876" t="str">
            <v>L3zzz</v>
          </cell>
          <cell r="G2876">
            <v>5</v>
          </cell>
        </row>
        <row r="2877">
          <cell r="A2877" t="str">
            <v>K|L3zzz</v>
          </cell>
          <cell r="B2877" t="str">
            <v>Q1002z002</v>
          </cell>
          <cell r="C2877" t="str">
            <v>K</v>
          </cell>
          <cell r="D2877" t="str">
            <v>code</v>
          </cell>
          <cell r="E2877" t="str">
            <v>L3zzz</v>
          </cell>
          <cell r="F2877" t="str">
            <v>L3zzz</v>
          </cell>
          <cell r="G2877">
            <v>5</v>
          </cell>
        </row>
        <row r="2878">
          <cell r="A2878" t="str">
            <v>K|Other Other forest</v>
          </cell>
          <cell r="B2878" t="str">
            <v>Q1002z002</v>
          </cell>
          <cell r="C2878" t="str">
            <v>K</v>
          </cell>
          <cell r="D2878" t="str">
            <v>E</v>
          </cell>
          <cell r="E2878" t="str">
            <v>Other Other forest</v>
          </cell>
          <cell r="F2878" t="str">
            <v>L3zzz</v>
          </cell>
          <cell r="G2878">
            <v>5</v>
          </cell>
        </row>
        <row r="2879">
          <cell r="A2879" t="str">
            <v>K|L4</v>
          </cell>
          <cell r="B2879" t="str">
            <v>Q1002z001</v>
          </cell>
          <cell r="C2879" t="str">
            <v>K</v>
          </cell>
          <cell r="D2879" t="str">
            <v>code</v>
          </cell>
          <cell r="E2879" t="str">
            <v>L4</v>
          </cell>
          <cell r="F2879" t="str">
            <v>L4</v>
          </cell>
          <cell r="G2879">
            <v>2</v>
          </cell>
        </row>
        <row r="2880">
          <cell r="A2880" t="str">
            <v>K|Wild collection</v>
          </cell>
          <cell r="B2880" t="str">
            <v>Q1002z001</v>
          </cell>
          <cell r="C2880" t="str">
            <v>K</v>
          </cell>
          <cell r="D2880" t="str">
            <v>name</v>
          </cell>
          <cell r="E2880" t="str">
            <v>Wild collection</v>
          </cell>
          <cell r="F2880" t="str">
            <v>L4</v>
          </cell>
          <cell r="G2880">
            <v>2</v>
          </cell>
        </row>
        <row r="2881">
          <cell r="A2881" t="str">
            <v>K|Wildsammlung</v>
          </cell>
          <cell r="B2881" t="str">
            <v>Q1002z001</v>
          </cell>
          <cell r="C2881" t="str">
            <v>K</v>
          </cell>
          <cell r="D2881" t="str">
            <v>D</v>
          </cell>
          <cell r="E2881" t="str">
            <v>Wildsammlung</v>
          </cell>
          <cell r="F2881" t="str">
            <v>L4</v>
          </cell>
          <cell r="G2881">
            <v>2</v>
          </cell>
        </row>
        <row r="2882">
          <cell r="A2882" t="str">
            <v>K|L400</v>
          </cell>
          <cell r="B2882" t="str">
            <v>Q1003z001</v>
          </cell>
          <cell r="C2882" t="str">
            <v>K</v>
          </cell>
          <cell r="D2882" t="str">
            <v>code</v>
          </cell>
          <cell r="E2882" t="str">
            <v>L400</v>
          </cell>
          <cell r="F2882" t="str">
            <v>L400</v>
          </cell>
          <cell r="G2882">
            <v>4</v>
          </cell>
        </row>
        <row r="2883">
          <cell r="A2883" t="str">
            <v>K|Wild collection, no details</v>
          </cell>
          <cell r="B2883" t="str">
            <v>Q1003</v>
          </cell>
          <cell r="C2883" t="str">
            <v>K</v>
          </cell>
          <cell r="D2883" t="str">
            <v>name</v>
          </cell>
          <cell r="E2883" t="str">
            <v>Wild collection, no details</v>
          </cell>
          <cell r="F2883" t="str">
            <v>L400</v>
          </cell>
          <cell r="G2883">
            <v>4</v>
          </cell>
        </row>
        <row r="2884">
          <cell r="A2884" t="str">
            <v>K|Wildsammlung, ohne Details</v>
          </cell>
          <cell r="B2884" t="str">
            <v>Q1003z001</v>
          </cell>
          <cell r="C2884" t="str">
            <v>K</v>
          </cell>
          <cell r="D2884" t="str">
            <v>D</v>
          </cell>
          <cell r="E2884" t="str">
            <v>Wildsammlung, ohne Details</v>
          </cell>
          <cell r="F2884" t="str">
            <v>L400</v>
          </cell>
          <cell r="G2884">
            <v>4</v>
          </cell>
        </row>
        <row r="2885">
          <cell r="A2885" t="str">
            <v>K|Algen</v>
          </cell>
          <cell r="B2885" t="str">
            <v>Q1003z001</v>
          </cell>
          <cell r="C2885" t="str">
            <v>K</v>
          </cell>
          <cell r="D2885" t="str">
            <v>D</v>
          </cell>
          <cell r="E2885" t="str">
            <v>Algen</v>
          </cell>
          <cell r="F2885" t="str">
            <v>L401</v>
          </cell>
          <cell r="G2885">
            <v>4</v>
          </cell>
        </row>
        <row r="2886">
          <cell r="A2886" t="str">
            <v>K|L401</v>
          </cell>
          <cell r="B2886" t="str">
            <v>Q1003z001</v>
          </cell>
          <cell r="C2886" t="str">
            <v>K</v>
          </cell>
          <cell r="D2886" t="str">
            <v>code</v>
          </cell>
          <cell r="E2886" t="str">
            <v>L401</v>
          </cell>
          <cell r="F2886" t="str">
            <v>L401</v>
          </cell>
          <cell r="G2886">
            <v>4</v>
          </cell>
        </row>
        <row r="2887">
          <cell r="A2887" t="str">
            <v>K|Seaweed</v>
          </cell>
          <cell r="B2887" t="str">
            <v>Q1003</v>
          </cell>
          <cell r="C2887" t="str">
            <v>K</v>
          </cell>
          <cell r="D2887" t="str">
            <v>name</v>
          </cell>
          <cell r="E2887" t="str">
            <v>Seaweed</v>
          </cell>
          <cell r="F2887" t="str">
            <v>L401</v>
          </cell>
          <cell r="G2887">
            <v>4</v>
          </cell>
        </row>
        <row r="2888">
          <cell r="A2888" t="str">
            <v>K|Algen, ohne Details</v>
          </cell>
          <cell r="B2888" t="str">
            <v>Q1902</v>
          </cell>
          <cell r="C2888" t="str">
            <v>K</v>
          </cell>
          <cell r="D2888" t="str">
            <v>D</v>
          </cell>
          <cell r="E2888" t="str">
            <v>Algen, ohne Details</v>
          </cell>
          <cell r="F2888" t="str">
            <v>L4010</v>
          </cell>
          <cell r="G2888">
            <v>5</v>
          </cell>
        </row>
        <row r="2889">
          <cell r="A2889" t="str">
            <v>K|L4010</v>
          </cell>
          <cell r="B2889" t="str">
            <v>Q1902</v>
          </cell>
          <cell r="C2889" t="str">
            <v>K</v>
          </cell>
          <cell r="D2889" t="str">
            <v>code</v>
          </cell>
          <cell r="E2889" t="str">
            <v>L4010</v>
          </cell>
          <cell r="F2889" t="str">
            <v>L4010</v>
          </cell>
          <cell r="G2889">
            <v>5</v>
          </cell>
        </row>
        <row r="2890">
          <cell r="A2890" t="str">
            <v>K|Seaweed, no details</v>
          </cell>
          <cell r="B2890" t="str">
            <v>Q1902</v>
          </cell>
          <cell r="C2890" t="str">
            <v>K</v>
          </cell>
          <cell r="D2890" t="str">
            <v>name</v>
          </cell>
          <cell r="E2890" t="str">
            <v>Seaweed, no details</v>
          </cell>
          <cell r="F2890" t="str">
            <v>L4010</v>
          </cell>
          <cell r="G2890">
            <v>5</v>
          </cell>
        </row>
        <row r="2891">
          <cell r="A2891" t="str">
            <v>K|Calcified seaweed</v>
          </cell>
          <cell r="B2891" t="str">
            <v>Q1003</v>
          </cell>
          <cell r="C2891" t="str">
            <v>K</v>
          </cell>
          <cell r="D2891" t="str">
            <v>name</v>
          </cell>
          <cell r="E2891" t="str">
            <v>Calcified seaweed</v>
          </cell>
          <cell r="F2891" t="str">
            <v>L4011</v>
          </cell>
          <cell r="G2891">
            <v>5</v>
          </cell>
        </row>
        <row r="2892">
          <cell r="A2892" t="str">
            <v>K|L4011</v>
          </cell>
          <cell r="B2892" t="str">
            <v>Q1003</v>
          </cell>
          <cell r="C2892" t="str">
            <v>K</v>
          </cell>
          <cell r="D2892" t="str">
            <v>code</v>
          </cell>
          <cell r="E2892" t="str">
            <v>L4011</v>
          </cell>
          <cell r="F2892" t="str">
            <v>L4011</v>
          </cell>
          <cell r="G2892">
            <v>5</v>
          </cell>
        </row>
        <row r="2893">
          <cell r="A2893" t="str">
            <v>K|Algen, andere</v>
          </cell>
          <cell r="B2893" t="str">
            <v>Q1902</v>
          </cell>
          <cell r="C2893" t="str">
            <v>K</v>
          </cell>
          <cell r="D2893" t="str">
            <v>D</v>
          </cell>
          <cell r="E2893" t="str">
            <v>Algen, andere</v>
          </cell>
          <cell r="F2893" t="str">
            <v>L401z</v>
          </cell>
          <cell r="G2893">
            <v>5</v>
          </cell>
        </row>
        <row r="2894">
          <cell r="A2894" t="str">
            <v>K|L401z</v>
          </cell>
          <cell r="B2894" t="str">
            <v>Q1902</v>
          </cell>
          <cell r="C2894" t="str">
            <v>K</v>
          </cell>
          <cell r="D2894" t="str">
            <v>code</v>
          </cell>
          <cell r="E2894" t="str">
            <v>L401z</v>
          </cell>
          <cell r="F2894" t="str">
            <v>L401z</v>
          </cell>
          <cell r="G2894">
            <v>5</v>
          </cell>
        </row>
        <row r="2895">
          <cell r="A2895" t="str">
            <v>K|Seaweed, other</v>
          </cell>
          <cell r="B2895" t="str">
            <v>Q1902</v>
          </cell>
          <cell r="C2895" t="str">
            <v>K</v>
          </cell>
          <cell r="D2895" t="str">
            <v>name</v>
          </cell>
          <cell r="E2895" t="str">
            <v>Seaweed, other</v>
          </cell>
          <cell r="F2895" t="str">
            <v>L401z</v>
          </cell>
          <cell r="G2895">
            <v>5</v>
          </cell>
        </row>
        <row r="2896">
          <cell r="A2896" t="str">
            <v>K|Forest honey</v>
          </cell>
          <cell r="B2896" t="str">
            <v>Q1003</v>
          </cell>
          <cell r="C2896" t="str">
            <v>K</v>
          </cell>
          <cell r="D2896" t="str">
            <v>name</v>
          </cell>
          <cell r="E2896" t="str">
            <v>Forest honey</v>
          </cell>
          <cell r="F2896" t="str">
            <v>L402</v>
          </cell>
          <cell r="G2896">
            <v>4</v>
          </cell>
        </row>
        <row r="2897">
          <cell r="A2897" t="str">
            <v>K|Honig, Wildsammlung</v>
          </cell>
          <cell r="B2897" t="str">
            <v>Q1003z001</v>
          </cell>
          <cell r="C2897" t="str">
            <v>K</v>
          </cell>
          <cell r="D2897" t="str">
            <v>D</v>
          </cell>
          <cell r="E2897" t="str">
            <v>Honig, Wildsammlung</v>
          </cell>
          <cell r="F2897" t="str">
            <v>L402</v>
          </cell>
          <cell r="G2897">
            <v>4</v>
          </cell>
        </row>
        <row r="2898">
          <cell r="A2898" t="str">
            <v>K|L402</v>
          </cell>
          <cell r="B2898" t="str">
            <v>Q1003z001</v>
          </cell>
          <cell r="C2898" t="str">
            <v>K</v>
          </cell>
          <cell r="D2898" t="str">
            <v>code</v>
          </cell>
          <cell r="E2898" t="str">
            <v>L402</v>
          </cell>
          <cell r="F2898" t="str">
            <v>L402</v>
          </cell>
          <cell r="G2898">
            <v>4</v>
          </cell>
        </row>
        <row r="2899">
          <cell r="A2899" t="str">
            <v>K|Beeren, Wildsammlung</v>
          </cell>
          <cell r="B2899" t="str">
            <v>Q1003z001</v>
          </cell>
          <cell r="C2899" t="str">
            <v>K</v>
          </cell>
          <cell r="D2899" t="str">
            <v>D</v>
          </cell>
          <cell r="E2899" t="str">
            <v>Beeren, Wildsammlung</v>
          </cell>
          <cell r="F2899" t="str">
            <v>L403</v>
          </cell>
          <cell r="G2899">
            <v>4</v>
          </cell>
        </row>
        <row r="2900">
          <cell r="A2900" t="str">
            <v>K|Berries, wild</v>
          </cell>
          <cell r="B2900" t="str">
            <v>Q1003</v>
          </cell>
          <cell r="C2900" t="str">
            <v>K</v>
          </cell>
          <cell r="D2900" t="str">
            <v>name</v>
          </cell>
          <cell r="E2900" t="str">
            <v>Berries, wild</v>
          </cell>
          <cell r="F2900" t="str">
            <v>L403</v>
          </cell>
          <cell r="G2900">
            <v>4</v>
          </cell>
        </row>
        <row r="2901">
          <cell r="A2901" t="str">
            <v>K|L403</v>
          </cell>
          <cell r="B2901" t="str">
            <v>Q1003z001</v>
          </cell>
          <cell r="C2901" t="str">
            <v>K</v>
          </cell>
          <cell r="D2901" t="str">
            <v>code</v>
          </cell>
          <cell r="E2901" t="str">
            <v>L403</v>
          </cell>
          <cell r="F2901" t="str">
            <v>L403</v>
          </cell>
          <cell r="G2901">
            <v>4</v>
          </cell>
        </row>
        <row r="2902">
          <cell r="A2902" t="str">
            <v>K|Wild berries</v>
          </cell>
          <cell r="B2902" t="str">
            <v>Q1003z001</v>
          </cell>
          <cell r="C2902" t="str">
            <v>K</v>
          </cell>
          <cell r="D2902" t="str">
            <v>E</v>
          </cell>
          <cell r="E2902" t="str">
            <v>Wild berries</v>
          </cell>
          <cell r="F2902" t="str">
            <v>L403</v>
          </cell>
          <cell r="G2902">
            <v>4</v>
          </cell>
        </row>
        <row r="2903">
          <cell r="A2903" t="str">
            <v>K|Beeren, Wildsammlung, ohne Details</v>
          </cell>
          <cell r="B2903" t="str">
            <v>Q1003z001</v>
          </cell>
          <cell r="C2903" t="str">
            <v>K</v>
          </cell>
          <cell r="D2903" t="str">
            <v>D</v>
          </cell>
          <cell r="E2903" t="str">
            <v>Beeren, Wildsammlung, ohne Details</v>
          </cell>
          <cell r="F2903" t="str">
            <v>L4030</v>
          </cell>
          <cell r="G2903">
            <v>5</v>
          </cell>
        </row>
        <row r="2904">
          <cell r="A2904" t="str">
            <v>K|Berries, wild, no details</v>
          </cell>
          <cell r="B2904" t="str">
            <v>Q1003</v>
          </cell>
          <cell r="C2904" t="str">
            <v>K</v>
          </cell>
          <cell r="D2904" t="str">
            <v>name</v>
          </cell>
          <cell r="E2904" t="str">
            <v>Berries, wild, no details</v>
          </cell>
          <cell r="F2904" t="str">
            <v>L4030</v>
          </cell>
          <cell r="G2904">
            <v>5</v>
          </cell>
        </row>
        <row r="2905">
          <cell r="A2905" t="str">
            <v>K|L4030</v>
          </cell>
          <cell r="B2905" t="str">
            <v>Q1003z001</v>
          </cell>
          <cell r="C2905" t="str">
            <v>K</v>
          </cell>
          <cell r="D2905" t="str">
            <v>code</v>
          </cell>
          <cell r="E2905" t="str">
            <v>L4030</v>
          </cell>
          <cell r="F2905" t="str">
            <v>L4030</v>
          </cell>
          <cell r="G2905">
            <v>5</v>
          </cell>
        </row>
        <row r="2906">
          <cell r="A2906" t="str">
            <v>K|Blackberries, wild</v>
          </cell>
          <cell r="B2906" t="str">
            <v>Q1003z001</v>
          </cell>
          <cell r="C2906" t="str">
            <v>K</v>
          </cell>
          <cell r="D2906" t="str">
            <v>name</v>
          </cell>
          <cell r="E2906" t="str">
            <v>Blackberries, wild</v>
          </cell>
          <cell r="F2906" t="str">
            <v>L4031</v>
          </cell>
          <cell r="G2906">
            <v>5</v>
          </cell>
        </row>
        <row r="2907">
          <cell r="A2907" t="str">
            <v>K|Brombeeren, Wildsammlung</v>
          </cell>
          <cell r="B2907" t="str">
            <v>Q1003z001</v>
          </cell>
          <cell r="C2907" t="str">
            <v>K</v>
          </cell>
          <cell r="D2907" t="str">
            <v>D</v>
          </cell>
          <cell r="E2907" t="str">
            <v>Brombeeren, Wildsammlung</v>
          </cell>
          <cell r="F2907" t="str">
            <v>L4031</v>
          </cell>
          <cell r="G2907">
            <v>5</v>
          </cell>
        </row>
        <row r="2908">
          <cell r="A2908" t="str">
            <v>K|L4031</v>
          </cell>
          <cell r="B2908" t="str">
            <v>Q1003z001</v>
          </cell>
          <cell r="C2908" t="str">
            <v>K</v>
          </cell>
          <cell r="D2908" t="str">
            <v>code</v>
          </cell>
          <cell r="E2908" t="str">
            <v>L4031</v>
          </cell>
          <cell r="F2908" t="str">
            <v>L4031</v>
          </cell>
          <cell r="G2908">
            <v>5</v>
          </cell>
        </row>
        <row r="2909">
          <cell r="A2909" t="str">
            <v>K|Wild blackberries</v>
          </cell>
          <cell r="B2909" t="str">
            <v>Q1003z001</v>
          </cell>
          <cell r="C2909" t="str">
            <v>K</v>
          </cell>
          <cell r="D2909" t="str">
            <v>E</v>
          </cell>
          <cell r="E2909" t="str">
            <v>Wild blackberries</v>
          </cell>
          <cell r="F2909" t="str">
            <v>L4031</v>
          </cell>
          <cell r="G2909">
            <v>5</v>
          </cell>
        </row>
        <row r="2910">
          <cell r="A2910" t="str">
            <v>K|Blaubeeren, Wildsammlung</v>
          </cell>
          <cell r="B2910" t="str">
            <v>Q1003z001</v>
          </cell>
          <cell r="C2910" t="str">
            <v>K</v>
          </cell>
          <cell r="D2910" t="str">
            <v>D</v>
          </cell>
          <cell r="E2910" t="str">
            <v>Blaubeeren, Wildsammlung</v>
          </cell>
          <cell r="F2910" t="str">
            <v>L4032</v>
          </cell>
          <cell r="G2910">
            <v>5</v>
          </cell>
        </row>
        <row r="2911">
          <cell r="A2911" t="str">
            <v>K|Blueberries, wild</v>
          </cell>
          <cell r="B2911" t="str">
            <v>Q1003</v>
          </cell>
          <cell r="C2911" t="str">
            <v>K</v>
          </cell>
          <cell r="D2911" t="str">
            <v>name</v>
          </cell>
          <cell r="E2911" t="str">
            <v>Blueberries, wild</v>
          </cell>
          <cell r="F2911" t="str">
            <v>L4032</v>
          </cell>
          <cell r="G2911">
            <v>5</v>
          </cell>
        </row>
        <row r="2912">
          <cell r="A2912" t="str">
            <v>K|L4032</v>
          </cell>
          <cell r="B2912" t="str">
            <v>Q1003z001</v>
          </cell>
          <cell r="C2912" t="str">
            <v>K</v>
          </cell>
          <cell r="D2912" t="str">
            <v>code</v>
          </cell>
          <cell r="E2912" t="str">
            <v>L4032</v>
          </cell>
          <cell r="F2912" t="str">
            <v>L4032</v>
          </cell>
          <cell r="G2912">
            <v>5</v>
          </cell>
        </row>
        <row r="2913">
          <cell r="A2913" t="str">
            <v>K|Wild blueberries</v>
          </cell>
          <cell r="B2913" t="str">
            <v>Q1003z001</v>
          </cell>
          <cell r="C2913" t="str">
            <v>K</v>
          </cell>
          <cell r="D2913" t="str">
            <v>E</v>
          </cell>
          <cell r="E2913" t="str">
            <v>Wild blueberries</v>
          </cell>
          <cell r="F2913" t="str">
            <v>L4032</v>
          </cell>
          <cell r="G2913">
            <v>5</v>
          </cell>
        </row>
        <row r="2914">
          <cell r="A2914" t="str">
            <v>K|Buckthorn, wild</v>
          </cell>
          <cell r="B2914" t="str">
            <v>Q1003</v>
          </cell>
          <cell r="C2914" t="str">
            <v>K</v>
          </cell>
          <cell r="D2914" t="str">
            <v>name</v>
          </cell>
          <cell r="E2914" t="str">
            <v>Buckthorn, wild</v>
          </cell>
          <cell r="F2914" t="str">
            <v>L4033</v>
          </cell>
          <cell r="G2914">
            <v>5</v>
          </cell>
        </row>
        <row r="2915">
          <cell r="A2915" t="str">
            <v>K|Kreuzdorn, Wildsammlung</v>
          </cell>
          <cell r="B2915" t="str">
            <v>Q1003z001</v>
          </cell>
          <cell r="C2915" t="str">
            <v>K</v>
          </cell>
          <cell r="D2915" t="str">
            <v>D</v>
          </cell>
          <cell r="E2915" t="str">
            <v>Kreuzdorn, Wildsammlung</v>
          </cell>
          <cell r="F2915" t="str">
            <v>L4033</v>
          </cell>
          <cell r="G2915">
            <v>5</v>
          </cell>
        </row>
        <row r="2916">
          <cell r="A2916" t="str">
            <v>K|L4033</v>
          </cell>
          <cell r="B2916" t="str">
            <v>Q1003z001</v>
          </cell>
          <cell r="C2916" t="str">
            <v>K</v>
          </cell>
          <cell r="D2916" t="str">
            <v>code</v>
          </cell>
          <cell r="E2916" t="str">
            <v>L4033</v>
          </cell>
          <cell r="F2916" t="str">
            <v>L4033</v>
          </cell>
          <cell r="G2916">
            <v>5</v>
          </cell>
        </row>
        <row r="2917">
          <cell r="A2917" t="str">
            <v>K|Wild buckthorn</v>
          </cell>
          <cell r="B2917" t="str">
            <v>Q1003z001</v>
          </cell>
          <cell r="C2917" t="str">
            <v>K</v>
          </cell>
          <cell r="D2917" t="str">
            <v>E</v>
          </cell>
          <cell r="E2917" t="str">
            <v>Wild buckthorn</v>
          </cell>
          <cell r="F2917" t="str">
            <v>L4033</v>
          </cell>
          <cell r="G2917">
            <v>5</v>
          </cell>
        </row>
        <row r="2918">
          <cell r="A2918" t="str">
            <v>K|Cranberries, wild</v>
          </cell>
          <cell r="B2918" t="str">
            <v>Q1003</v>
          </cell>
          <cell r="C2918" t="str">
            <v>K</v>
          </cell>
          <cell r="D2918" t="str">
            <v>name</v>
          </cell>
          <cell r="E2918" t="str">
            <v>Cranberries, wild</v>
          </cell>
          <cell r="F2918" t="str">
            <v>L4034</v>
          </cell>
          <cell r="G2918">
            <v>5</v>
          </cell>
        </row>
        <row r="2919">
          <cell r="A2919" t="str">
            <v>K|Hawthorn, wild</v>
          </cell>
          <cell r="B2919" t="str">
            <v>Q1003</v>
          </cell>
          <cell r="C2919" t="str">
            <v>K</v>
          </cell>
          <cell r="D2919" t="str">
            <v>name</v>
          </cell>
          <cell r="E2919" t="str">
            <v>Hawthorn, wild</v>
          </cell>
          <cell r="F2919" t="str">
            <v>L4034</v>
          </cell>
          <cell r="G2919">
            <v>5</v>
          </cell>
        </row>
        <row r="2920">
          <cell r="A2920" t="str">
            <v>K|L4034</v>
          </cell>
          <cell r="B2920" t="str">
            <v>Q1003</v>
          </cell>
          <cell r="C2920" t="str">
            <v>K</v>
          </cell>
          <cell r="D2920" t="str">
            <v>code</v>
          </cell>
          <cell r="E2920" t="str">
            <v>L4034</v>
          </cell>
          <cell r="F2920" t="str">
            <v>L4034</v>
          </cell>
          <cell r="G2920">
            <v>5</v>
          </cell>
        </row>
        <row r="2921">
          <cell r="A2921" t="str">
            <v>K|Weissdorn, Wildsammlung</v>
          </cell>
          <cell r="B2921" t="str">
            <v>Q1003z001</v>
          </cell>
          <cell r="C2921" t="str">
            <v>K</v>
          </cell>
          <cell r="D2921" t="str">
            <v>D</v>
          </cell>
          <cell r="E2921" t="str">
            <v>Weissdorn, Wildsammlung</v>
          </cell>
          <cell r="F2921" t="str">
            <v>L4034</v>
          </cell>
          <cell r="G2921">
            <v>5</v>
          </cell>
        </row>
        <row r="2922">
          <cell r="A2922" t="str">
            <v>K|Wild hawthorn</v>
          </cell>
          <cell r="B2922" t="str">
            <v>Q1003z001</v>
          </cell>
          <cell r="C2922" t="str">
            <v>K</v>
          </cell>
          <cell r="D2922" t="str">
            <v>E</v>
          </cell>
          <cell r="E2922" t="str">
            <v>Wild hawthorn</v>
          </cell>
          <cell r="F2922" t="str">
            <v>L4034</v>
          </cell>
          <cell r="G2922">
            <v>5</v>
          </cell>
        </row>
        <row r="2923">
          <cell r="A2923" t="str">
            <v>K|Erdbeeren, Wildsammlung</v>
          </cell>
          <cell r="B2923" t="str">
            <v>Q1003z001</v>
          </cell>
          <cell r="C2923" t="str">
            <v>K</v>
          </cell>
          <cell r="D2923" t="str">
            <v>D</v>
          </cell>
          <cell r="E2923" t="str">
            <v>Erdbeeren, Wildsammlung</v>
          </cell>
          <cell r="F2923" t="str">
            <v>L4035</v>
          </cell>
          <cell r="G2923">
            <v>5</v>
          </cell>
        </row>
        <row r="2924">
          <cell r="A2924" t="str">
            <v>K|L4035</v>
          </cell>
          <cell r="B2924" t="str">
            <v>Q1003z001</v>
          </cell>
          <cell r="C2924" t="str">
            <v>K</v>
          </cell>
          <cell r="D2924" t="str">
            <v>code</v>
          </cell>
          <cell r="E2924" t="str">
            <v>L4035</v>
          </cell>
          <cell r="F2924" t="str">
            <v>L4035</v>
          </cell>
          <cell r="G2924">
            <v>5</v>
          </cell>
        </row>
        <row r="2925">
          <cell r="A2925" t="str">
            <v>K|Strawberries, wild</v>
          </cell>
          <cell r="B2925" t="str">
            <v>Q1003z001</v>
          </cell>
          <cell r="C2925" t="str">
            <v>K</v>
          </cell>
          <cell r="D2925" t="str">
            <v>name</v>
          </cell>
          <cell r="E2925" t="str">
            <v>Strawberries, wild</v>
          </cell>
          <cell r="F2925" t="str">
            <v>L4035</v>
          </cell>
          <cell r="G2925">
            <v>5</v>
          </cell>
        </row>
        <row r="2926">
          <cell r="A2926" t="str">
            <v>K|Wild strawberries</v>
          </cell>
          <cell r="B2926" t="str">
            <v>Q1003z001</v>
          </cell>
          <cell r="C2926" t="str">
            <v>K</v>
          </cell>
          <cell r="D2926" t="str">
            <v>E</v>
          </cell>
          <cell r="E2926" t="str">
            <v>Wild strawberries</v>
          </cell>
          <cell r="F2926" t="str">
            <v>L4035</v>
          </cell>
          <cell r="G2926">
            <v>5</v>
          </cell>
        </row>
        <row r="2927">
          <cell r="A2927" t="str">
            <v>K|Elder, wild</v>
          </cell>
          <cell r="B2927" t="str">
            <v>Q1003</v>
          </cell>
          <cell r="C2927" t="str">
            <v>K</v>
          </cell>
          <cell r="D2927" t="str">
            <v>name</v>
          </cell>
          <cell r="E2927" t="str">
            <v>Elder, wild</v>
          </cell>
          <cell r="F2927" t="str">
            <v>L4036</v>
          </cell>
          <cell r="G2927">
            <v>5</v>
          </cell>
        </row>
        <row r="2928">
          <cell r="A2928" t="str">
            <v>K|L4036</v>
          </cell>
          <cell r="B2928" t="str">
            <v>Q1003</v>
          </cell>
          <cell r="C2928" t="str">
            <v>K</v>
          </cell>
          <cell r="D2928" t="str">
            <v>code</v>
          </cell>
          <cell r="E2928" t="str">
            <v>L4036</v>
          </cell>
          <cell r="F2928" t="str">
            <v>L4036</v>
          </cell>
          <cell r="G2928">
            <v>5</v>
          </cell>
        </row>
        <row r="2929">
          <cell r="A2929" t="str">
            <v>K|Beeren, Wildsammlung, andere</v>
          </cell>
          <cell r="B2929" t="str">
            <v>Q1003z001</v>
          </cell>
          <cell r="C2929" t="str">
            <v>K</v>
          </cell>
          <cell r="D2929" t="str">
            <v>D</v>
          </cell>
          <cell r="E2929" t="str">
            <v>Beeren, Wildsammlung, andere</v>
          </cell>
          <cell r="F2929" t="str">
            <v>L403z</v>
          </cell>
          <cell r="G2929">
            <v>5</v>
          </cell>
        </row>
        <row r="2930">
          <cell r="A2930" t="str">
            <v>K|Berries, wild, other</v>
          </cell>
          <cell r="B2930" t="str">
            <v>Q1003z001</v>
          </cell>
          <cell r="C2930" t="str">
            <v>K</v>
          </cell>
          <cell r="D2930" t="str">
            <v>name</v>
          </cell>
          <cell r="E2930" t="str">
            <v>Berries, wild, other</v>
          </cell>
          <cell r="F2930" t="str">
            <v>L403z</v>
          </cell>
          <cell r="G2930">
            <v>5</v>
          </cell>
        </row>
        <row r="2931">
          <cell r="A2931" t="str">
            <v>K|L403z</v>
          </cell>
          <cell r="B2931" t="str">
            <v>Q1003z001</v>
          </cell>
          <cell r="C2931" t="str">
            <v>K</v>
          </cell>
          <cell r="D2931" t="str">
            <v>code</v>
          </cell>
          <cell r="E2931" t="str">
            <v>L403z</v>
          </cell>
          <cell r="F2931" t="str">
            <v>L403z</v>
          </cell>
          <cell r="G2931">
            <v>5</v>
          </cell>
        </row>
        <row r="2932">
          <cell r="A2932" t="str">
            <v>K|Other wild berries</v>
          </cell>
          <cell r="B2932" t="str">
            <v>Q1003z001</v>
          </cell>
          <cell r="C2932" t="str">
            <v>K</v>
          </cell>
          <cell r="D2932" t="str">
            <v>E</v>
          </cell>
          <cell r="E2932" t="str">
            <v>Other wild berries</v>
          </cell>
          <cell r="F2932" t="str">
            <v>L403z</v>
          </cell>
          <cell r="G2932">
            <v>5</v>
          </cell>
        </row>
        <row r="2933">
          <cell r="A2933" t="str">
            <v>K|Fruit, wild</v>
          </cell>
          <cell r="B2933" t="str">
            <v>Q1003</v>
          </cell>
          <cell r="C2933" t="str">
            <v>K</v>
          </cell>
          <cell r="D2933" t="str">
            <v>name</v>
          </cell>
          <cell r="E2933" t="str">
            <v>Fruit, wild</v>
          </cell>
          <cell r="F2933" t="str">
            <v>L404</v>
          </cell>
          <cell r="G2933">
            <v>4</v>
          </cell>
        </row>
        <row r="2934">
          <cell r="A2934" t="str">
            <v>K|L404</v>
          </cell>
          <cell r="B2934" t="str">
            <v>Q1003z001</v>
          </cell>
          <cell r="C2934" t="str">
            <v>K</v>
          </cell>
          <cell r="D2934" t="str">
            <v>code</v>
          </cell>
          <cell r="E2934" t="str">
            <v>L404</v>
          </cell>
          <cell r="F2934" t="str">
            <v>L404</v>
          </cell>
          <cell r="G2934">
            <v>4</v>
          </cell>
        </row>
        <row r="2935">
          <cell r="A2935" t="str">
            <v>K|Obst, Wildsammlung</v>
          </cell>
          <cell r="B2935" t="str">
            <v>Q1003z001</v>
          </cell>
          <cell r="C2935" t="str">
            <v>K</v>
          </cell>
          <cell r="D2935" t="str">
            <v>D</v>
          </cell>
          <cell r="E2935" t="str">
            <v>Obst, Wildsammlung</v>
          </cell>
          <cell r="F2935" t="str">
            <v>L404</v>
          </cell>
          <cell r="G2935">
            <v>4</v>
          </cell>
        </row>
        <row r="2936">
          <cell r="A2936" t="str">
            <v>K|Wild fruit</v>
          </cell>
          <cell r="B2936" t="str">
            <v>Q1003z001</v>
          </cell>
          <cell r="C2936" t="str">
            <v>K</v>
          </cell>
          <cell r="D2936" t="str">
            <v>E</v>
          </cell>
          <cell r="E2936" t="str">
            <v>Wild fruit</v>
          </cell>
          <cell r="F2936" t="str">
            <v>L404</v>
          </cell>
          <cell r="G2936">
            <v>4</v>
          </cell>
        </row>
        <row r="2937">
          <cell r="A2937" t="str">
            <v>K|Fruit, wild, no details</v>
          </cell>
          <cell r="B2937" t="str">
            <v>Q1003</v>
          </cell>
          <cell r="C2937" t="str">
            <v>K</v>
          </cell>
          <cell r="D2937" t="str">
            <v>name</v>
          </cell>
          <cell r="E2937" t="str">
            <v>Fruit, wild, no details</v>
          </cell>
          <cell r="F2937" t="str">
            <v>L4040</v>
          </cell>
          <cell r="G2937">
            <v>5</v>
          </cell>
        </row>
        <row r="2938">
          <cell r="A2938" t="str">
            <v>K|L4040</v>
          </cell>
          <cell r="B2938" t="str">
            <v>Q1003z001</v>
          </cell>
          <cell r="C2938" t="str">
            <v>K</v>
          </cell>
          <cell r="D2938" t="str">
            <v>code</v>
          </cell>
          <cell r="E2938" t="str">
            <v>L4040</v>
          </cell>
          <cell r="F2938" t="str">
            <v>L4040</v>
          </cell>
          <cell r="G2938">
            <v>5</v>
          </cell>
        </row>
        <row r="2939">
          <cell r="A2939" t="str">
            <v>K|Obst, Wildsammlung, ohne Details</v>
          </cell>
          <cell r="B2939" t="str">
            <v>Q1003z001</v>
          </cell>
          <cell r="C2939" t="str">
            <v>K</v>
          </cell>
          <cell r="D2939" t="str">
            <v>D</v>
          </cell>
          <cell r="E2939" t="str">
            <v>Obst, Wildsammlung, ohne Details</v>
          </cell>
          <cell r="F2939" t="str">
            <v>L4040</v>
          </cell>
          <cell r="G2939">
            <v>5</v>
          </cell>
        </row>
        <row r="2940">
          <cell r="A2940" t="str">
            <v>K|Cornel</v>
          </cell>
          <cell r="B2940" t="str">
            <v>Q1003z001</v>
          </cell>
          <cell r="C2940" t="str">
            <v>K</v>
          </cell>
          <cell r="D2940" t="str">
            <v>name</v>
          </cell>
          <cell r="E2940" t="str">
            <v>Cornel</v>
          </cell>
          <cell r="F2940" t="str">
            <v>L4041</v>
          </cell>
          <cell r="G2940">
            <v>5</v>
          </cell>
        </row>
        <row r="2941">
          <cell r="A2941" t="str">
            <v>K|Cornel, wild</v>
          </cell>
          <cell r="B2941" t="str">
            <v>Q1003</v>
          </cell>
          <cell r="C2941" t="str">
            <v>K</v>
          </cell>
          <cell r="D2941" t="str">
            <v>name</v>
          </cell>
          <cell r="E2941" t="str">
            <v>Cornel, wild</v>
          </cell>
          <cell r="F2941" t="str">
            <v>L4041</v>
          </cell>
          <cell r="G2941">
            <v>5</v>
          </cell>
        </row>
        <row r="2942">
          <cell r="A2942" t="str">
            <v>K|Kornelkirsche, Wildsammlung</v>
          </cell>
          <cell r="B2942" t="str">
            <v>Q1003z001</v>
          </cell>
          <cell r="C2942" t="str">
            <v>K</v>
          </cell>
          <cell r="D2942" t="str">
            <v>D</v>
          </cell>
          <cell r="E2942" t="str">
            <v>Kornelkirsche, Wildsammlung</v>
          </cell>
          <cell r="F2942" t="str">
            <v>L4041</v>
          </cell>
          <cell r="G2942">
            <v>5</v>
          </cell>
        </row>
        <row r="2943">
          <cell r="A2943" t="str">
            <v>K|L4041</v>
          </cell>
          <cell r="B2943" t="str">
            <v>Q1003z001</v>
          </cell>
          <cell r="C2943" t="str">
            <v>K</v>
          </cell>
          <cell r="D2943" t="str">
            <v>code</v>
          </cell>
          <cell r="E2943" t="str">
            <v>L4041</v>
          </cell>
          <cell r="F2943" t="str">
            <v>L4041</v>
          </cell>
          <cell r="G2943">
            <v>5</v>
          </cell>
        </row>
        <row r="2944">
          <cell r="A2944" t="str">
            <v>K|Wild cornel</v>
          </cell>
          <cell r="B2944" t="str">
            <v>Q1003z001</v>
          </cell>
          <cell r="C2944" t="str">
            <v>K</v>
          </cell>
          <cell r="D2944" t="str">
            <v>E</v>
          </cell>
          <cell r="E2944" t="str">
            <v>Wild cornel</v>
          </cell>
          <cell r="F2944" t="str">
            <v>L4041</v>
          </cell>
          <cell r="G2944">
            <v>5</v>
          </cell>
        </row>
        <row r="2945">
          <cell r="A2945" t="str">
            <v>K|Dates, wild</v>
          </cell>
          <cell r="B2945" t="str">
            <v>Q1003z001</v>
          </cell>
          <cell r="C2945" t="str">
            <v>K</v>
          </cell>
          <cell r="D2945" t="str">
            <v>name</v>
          </cell>
          <cell r="E2945" t="str">
            <v>Dates, wild</v>
          </cell>
          <cell r="F2945" t="str">
            <v>L4042</v>
          </cell>
          <cell r="G2945">
            <v>5</v>
          </cell>
        </row>
        <row r="2946">
          <cell r="A2946" t="str">
            <v>K|Datteln, Wildsammlung</v>
          </cell>
          <cell r="B2946" t="str">
            <v>Q1003z001</v>
          </cell>
          <cell r="C2946" t="str">
            <v>K</v>
          </cell>
          <cell r="D2946" t="str">
            <v>D</v>
          </cell>
          <cell r="E2946" t="str">
            <v>Datteln, Wildsammlung</v>
          </cell>
          <cell r="F2946" t="str">
            <v>L4042</v>
          </cell>
          <cell r="G2946">
            <v>5</v>
          </cell>
        </row>
        <row r="2947">
          <cell r="A2947" t="str">
            <v>K|L4042</v>
          </cell>
          <cell r="B2947" t="str">
            <v>Q1003z001</v>
          </cell>
          <cell r="C2947" t="str">
            <v>K</v>
          </cell>
          <cell r="D2947" t="str">
            <v>code</v>
          </cell>
          <cell r="E2947" t="str">
            <v>L4042</v>
          </cell>
          <cell r="F2947" t="str">
            <v>L4042</v>
          </cell>
          <cell r="G2947">
            <v>5</v>
          </cell>
        </row>
        <row r="2948">
          <cell r="A2948" t="str">
            <v>K|Wild dates</v>
          </cell>
          <cell r="B2948" t="str">
            <v>Q1003z001</v>
          </cell>
          <cell r="C2948" t="str">
            <v>K</v>
          </cell>
          <cell r="D2948" t="str">
            <v>E</v>
          </cell>
          <cell r="E2948" t="str">
            <v>Wild dates</v>
          </cell>
          <cell r="F2948" t="str">
            <v>L4042</v>
          </cell>
          <cell r="G2948">
            <v>5</v>
          </cell>
        </row>
        <row r="2949">
          <cell r="A2949" t="str">
            <v>K|Feigen, Wildsammlung</v>
          </cell>
          <cell r="B2949" t="str">
            <v>Q1003z001</v>
          </cell>
          <cell r="C2949" t="str">
            <v>K</v>
          </cell>
          <cell r="D2949" t="str">
            <v>D</v>
          </cell>
          <cell r="E2949" t="str">
            <v>Feigen, Wildsammlung</v>
          </cell>
          <cell r="F2949" t="str">
            <v>L4043</v>
          </cell>
          <cell r="G2949">
            <v>5</v>
          </cell>
        </row>
        <row r="2950">
          <cell r="A2950" t="str">
            <v>K|Figs, wild</v>
          </cell>
          <cell r="B2950" t="str">
            <v>Q1003z001</v>
          </cell>
          <cell r="C2950" t="str">
            <v>K</v>
          </cell>
          <cell r="D2950" t="str">
            <v>name</v>
          </cell>
          <cell r="E2950" t="str">
            <v>Figs, wild</v>
          </cell>
          <cell r="F2950" t="str">
            <v>L4043</v>
          </cell>
          <cell r="G2950">
            <v>5</v>
          </cell>
        </row>
        <row r="2951">
          <cell r="A2951" t="str">
            <v>K|L4043</v>
          </cell>
          <cell r="B2951" t="str">
            <v>Q1003z001</v>
          </cell>
          <cell r="C2951" t="str">
            <v>K</v>
          </cell>
          <cell r="D2951" t="str">
            <v>code</v>
          </cell>
          <cell r="E2951" t="str">
            <v>L4043</v>
          </cell>
          <cell r="F2951" t="str">
            <v>L4043</v>
          </cell>
          <cell r="G2951">
            <v>5</v>
          </cell>
        </row>
        <row r="2952">
          <cell r="A2952" t="str">
            <v>K|Wild figs</v>
          </cell>
          <cell r="B2952" t="str">
            <v>Q1003z001</v>
          </cell>
          <cell r="C2952" t="str">
            <v>K</v>
          </cell>
          <cell r="D2952" t="str">
            <v>E</v>
          </cell>
          <cell r="E2952" t="str">
            <v>Wild figs</v>
          </cell>
          <cell r="F2952" t="str">
            <v>L4043</v>
          </cell>
          <cell r="G2952">
            <v>5</v>
          </cell>
        </row>
        <row r="2953">
          <cell r="A2953" t="str">
            <v>K|Ficus awleotsang Makino</v>
          </cell>
          <cell r="B2953" t="str">
            <v>Q1003z001</v>
          </cell>
          <cell r="C2953" t="str">
            <v>K</v>
          </cell>
          <cell r="D2953" t="str">
            <v>D</v>
          </cell>
          <cell r="E2953" t="str">
            <v>Ficus awleotsang Makino</v>
          </cell>
          <cell r="F2953" t="str">
            <v>L4044</v>
          </cell>
          <cell r="G2953">
            <v>5</v>
          </cell>
        </row>
        <row r="2954">
          <cell r="A2954" t="str">
            <v>K|Jelly figs, wild</v>
          </cell>
          <cell r="B2954" t="str">
            <v>Q1003z001</v>
          </cell>
          <cell r="C2954" t="str">
            <v>K</v>
          </cell>
          <cell r="D2954" t="str">
            <v>name</v>
          </cell>
          <cell r="E2954" t="str">
            <v>Jelly figs, wild</v>
          </cell>
          <cell r="F2954" t="str">
            <v>L4044</v>
          </cell>
          <cell r="G2954">
            <v>5</v>
          </cell>
        </row>
        <row r="2955">
          <cell r="A2955" t="str">
            <v>K|L4044</v>
          </cell>
          <cell r="B2955" t="str">
            <v>Q1003z001</v>
          </cell>
          <cell r="C2955" t="str">
            <v>K</v>
          </cell>
          <cell r="D2955" t="str">
            <v>code</v>
          </cell>
          <cell r="E2955" t="str">
            <v>L4044</v>
          </cell>
          <cell r="F2955" t="str">
            <v>L4044</v>
          </cell>
          <cell r="G2955">
            <v>5</v>
          </cell>
        </row>
        <row r="2956">
          <cell r="A2956" t="str">
            <v>K|Wild jelly figs</v>
          </cell>
          <cell r="B2956" t="str">
            <v>Q1003z001</v>
          </cell>
          <cell r="C2956" t="str">
            <v>K</v>
          </cell>
          <cell r="D2956" t="str">
            <v>E</v>
          </cell>
          <cell r="E2956" t="str">
            <v>Wild jelly figs</v>
          </cell>
          <cell r="F2956" t="str">
            <v>L4044</v>
          </cell>
          <cell r="G2956">
            <v>5</v>
          </cell>
        </row>
        <row r="2957">
          <cell r="A2957" t="str">
            <v>K|Hagebutten, Wildsammlung</v>
          </cell>
          <cell r="B2957" t="str">
            <v>Q1003z001</v>
          </cell>
          <cell r="C2957" t="str">
            <v>K</v>
          </cell>
          <cell r="D2957" t="str">
            <v>D</v>
          </cell>
          <cell r="E2957" t="str">
            <v>Hagebutten, Wildsammlung</v>
          </cell>
          <cell r="F2957" t="str">
            <v>L4045</v>
          </cell>
          <cell r="G2957">
            <v>5</v>
          </cell>
        </row>
        <row r="2958">
          <cell r="A2958" t="str">
            <v>K|L4045</v>
          </cell>
          <cell r="B2958" t="str">
            <v>Q1003</v>
          </cell>
          <cell r="C2958" t="str">
            <v>K</v>
          </cell>
          <cell r="D2958" t="str">
            <v>code</v>
          </cell>
          <cell r="E2958" t="str">
            <v>L4045</v>
          </cell>
          <cell r="F2958" t="str">
            <v>L4045</v>
          </cell>
          <cell r="G2958">
            <v>5</v>
          </cell>
        </row>
        <row r="2959">
          <cell r="A2959" t="str">
            <v>K|Rose hips, wild</v>
          </cell>
          <cell r="B2959" t="str">
            <v>Q1003</v>
          </cell>
          <cell r="C2959" t="str">
            <v>K</v>
          </cell>
          <cell r="D2959" t="str">
            <v>name</v>
          </cell>
          <cell r="E2959" t="str">
            <v>Rose hips, wild</v>
          </cell>
          <cell r="F2959" t="str">
            <v>L4045</v>
          </cell>
          <cell r="G2959">
            <v>5</v>
          </cell>
        </row>
        <row r="2960">
          <cell r="A2960" t="str">
            <v>K|Wild rose hips</v>
          </cell>
          <cell r="B2960" t="str">
            <v>Q1003z001</v>
          </cell>
          <cell r="C2960" t="str">
            <v>K</v>
          </cell>
          <cell r="D2960" t="str">
            <v>E</v>
          </cell>
          <cell r="E2960" t="str">
            <v>Wild rose hips</v>
          </cell>
          <cell r="F2960" t="str">
            <v>L4045</v>
          </cell>
          <cell r="G2960">
            <v>5</v>
          </cell>
        </row>
        <row r="2961">
          <cell r="A2961" t="str">
            <v>K|Äpfel, Wildsammlung</v>
          </cell>
          <cell r="B2961" t="str">
            <v>Q1003z001</v>
          </cell>
          <cell r="C2961" t="str">
            <v>K</v>
          </cell>
          <cell r="D2961" t="str">
            <v>D</v>
          </cell>
          <cell r="E2961" t="str">
            <v>Äpfel, Wildsammlung</v>
          </cell>
          <cell r="F2961" t="str">
            <v>L4046</v>
          </cell>
          <cell r="G2961">
            <v>5</v>
          </cell>
        </row>
        <row r="2962">
          <cell r="A2962" t="str">
            <v>K|Apples, wild</v>
          </cell>
          <cell r="B2962" t="str">
            <v>Q1003z001</v>
          </cell>
          <cell r="C2962" t="str">
            <v>K</v>
          </cell>
          <cell r="D2962" t="str">
            <v>name</v>
          </cell>
          <cell r="E2962" t="str">
            <v>Apples, wild</v>
          </cell>
          <cell r="F2962" t="str">
            <v>L4046</v>
          </cell>
          <cell r="G2962">
            <v>5</v>
          </cell>
        </row>
        <row r="2963">
          <cell r="A2963" t="str">
            <v>K|L4046</v>
          </cell>
          <cell r="B2963" t="str">
            <v>Q1003z001</v>
          </cell>
          <cell r="C2963" t="str">
            <v>K</v>
          </cell>
          <cell r="D2963" t="str">
            <v>code</v>
          </cell>
          <cell r="E2963" t="str">
            <v>L4046</v>
          </cell>
          <cell r="F2963" t="str">
            <v>L4046</v>
          </cell>
          <cell r="G2963">
            <v>5</v>
          </cell>
        </row>
        <row r="2964">
          <cell r="A2964" t="str">
            <v>K|Wild apples</v>
          </cell>
          <cell r="B2964" t="str">
            <v>Q1003z001</v>
          </cell>
          <cell r="C2964" t="str">
            <v>K</v>
          </cell>
          <cell r="D2964" t="str">
            <v>E</v>
          </cell>
          <cell r="E2964" t="str">
            <v>Wild apples</v>
          </cell>
          <cell r="F2964" t="str">
            <v>L4046</v>
          </cell>
          <cell r="G2964">
            <v>5</v>
          </cell>
        </row>
        <row r="2965">
          <cell r="A2965" t="str">
            <v>K|Wild gpples</v>
          </cell>
          <cell r="B2965" t="str">
            <v>Q1003z001</v>
          </cell>
          <cell r="C2965" t="str">
            <v>K</v>
          </cell>
          <cell r="D2965" t="str">
            <v>E</v>
          </cell>
          <cell r="E2965" t="str">
            <v>Wild gpples</v>
          </cell>
          <cell r="F2965" t="str">
            <v>L4046</v>
          </cell>
          <cell r="G2965">
            <v>5</v>
          </cell>
        </row>
        <row r="2966">
          <cell r="A2966" t="str">
            <v>K|Grapes, wild</v>
          </cell>
          <cell r="B2966" t="str">
            <v>Q1003</v>
          </cell>
          <cell r="C2966" t="str">
            <v>K</v>
          </cell>
          <cell r="D2966" t="str">
            <v>name</v>
          </cell>
          <cell r="E2966" t="str">
            <v>Grapes, wild</v>
          </cell>
          <cell r="F2966" t="str">
            <v>L4047</v>
          </cell>
          <cell r="G2966">
            <v>5</v>
          </cell>
        </row>
        <row r="2967">
          <cell r="A2967" t="str">
            <v>K|L4047</v>
          </cell>
          <cell r="B2967" t="str">
            <v>Q1003z001</v>
          </cell>
          <cell r="C2967" t="str">
            <v>K</v>
          </cell>
          <cell r="D2967" t="str">
            <v>code</v>
          </cell>
          <cell r="E2967" t="str">
            <v>L4047</v>
          </cell>
          <cell r="F2967" t="str">
            <v>L4047</v>
          </cell>
          <cell r="G2967">
            <v>5</v>
          </cell>
        </row>
        <row r="2968">
          <cell r="A2968" t="str">
            <v>K|Trauben, Wildsammlung</v>
          </cell>
          <cell r="B2968" t="str">
            <v>Q1003z001</v>
          </cell>
          <cell r="C2968" t="str">
            <v>K</v>
          </cell>
          <cell r="D2968" t="str">
            <v>D</v>
          </cell>
          <cell r="E2968" t="str">
            <v>Trauben, Wildsammlung</v>
          </cell>
          <cell r="F2968" t="str">
            <v>L4047</v>
          </cell>
          <cell r="G2968">
            <v>5</v>
          </cell>
        </row>
        <row r="2969">
          <cell r="A2969" t="str">
            <v>K|Wild grapes</v>
          </cell>
          <cell r="B2969" t="str">
            <v>Q1003z001</v>
          </cell>
          <cell r="C2969" t="str">
            <v>K</v>
          </cell>
          <cell r="D2969" t="str">
            <v>E</v>
          </cell>
          <cell r="E2969" t="str">
            <v>Wild grapes</v>
          </cell>
          <cell r="F2969" t="str">
            <v>L4047</v>
          </cell>
          <cell r="G2969">
            <v>5</v>
          </cell>
        </row>
        <row r="2970">
          <cell r="A2970" t="str">
            <v>K|L4048</v>
          </cell>
          <cell r="B2970" t="str">
            <v>Q1003z001</v>
          </cell>
          <cell r="C2970" t="str">
            <v>K</v>
          </cell>
          <cell r="D2970" t="str">
            <v>code</v>
          </cell>
          <cell r="E2970" t="str">
            <v>L4048</v>
          </cell>
          <cell r="F2970" t="str">
            <v>L4048</v>
          </cell>
          <cell r="G2970">
            <v>5</v>
          </cell>
        </row>
        <row r="2971">
          <cell r="A2971" t="str">
            <v>K|Opuntia, wild</v>
          </cell>
          <cell r="B2971" t="str">
            <v>Q1003</v>
          </cell>
          <cell r="C2971" t="str">
            <v>K</v>
          </cell>
          <cell r="D2971" t="str">
            <v>name</v>
          </cell>
          <cell r="E2971" t="str">
            <v>Opuntia, wild</v>
          </cell>
          <cell r="F2971" t="str">
            <v>L4048</v>
          </cell>
          <cell r="G2971">
            <v>5</v>
          </cell>
        </row>
        <row r="2972">
          <cell r="A2972" t="str">
            <v>K|Opuntie, Wildsammlung</v>
          </cell>
          <cell r="B2972" t="str">
            <v>Q1003z001</v>
          </cell>
          <cell r="C2972" t="str">
            <v>K</v>
          </cell>
          <cell r="D2972" t="str">
            <v>D</v>
          </cell>
          <cell r="E2972" t="str">
            <v>Opuntie, Wildsammlung</v>
          </cell>
          <cell r="F2972" t="str">
            <v>L4048</v>
          </cell>
          <cell r="G2972">
            <v>5</v>
          </cell>
        </row>
        <row r="2973">
          <cell r="A2973" t="str">
            <v>K|Granatapfel, Wildsammlung</v>
          </cell>
          <cell r="B2973" t="str">
            <v>Q1003z001</v>
          </cell>
          <cell r="C2973" t="str">
            <v>K</v>
          </cell>
          <cell r="D2973" t="str">
            <v>D</v>
          </cell>
          <cell r="E2973" t="str">
            <v>Granatapfel, Wildsammlung</v>
          </cell>
          <cell r="F2973" t="str">
            <v>L4049</v>
          </cell>
          <cell r="G2973">
            <v>5</v>
          </cell>
        </row>
        <row r="2974">
          <cell r="A2974" t="str">
            <v>K|L4049</v>
          </cell>
          <cell r="B2974" t="str">
            <v>Q1003z001</v>
          </cell>
          <cell r="C2974" t="str">
            <v>K</v>
          </cell>
          <cell r="D2974" t="str">
            <v>code</v>
          </cell>
          <cell r="E2974" t="str">
            <v>L4049</v>
          </cell>
          <cell r="F2974" t="str">
            <v>L4049</v>
          </cell>
          <cell r="G2974">
            <v>5</v>
          </cell>
        </row>
        <row r="2975">
          <cell r="A2975" t="str">
            <v>K|Pomegranate, wild</v>
          </cell>
          <cell r="B2975" t="str">
            <v>Q1003z001</v>
          </cell>
          <cell r="C2975" t="str">
            <v>K</v>
          </cell>
          <cell r="D2975" t="str">
            <v>name</v>
          </cell>
          <cell r="E2975" t="str">
            <v>Pomegranate, wild</v>
          </cell>
          <cell r="F2975" t="str">
            <v>L4049</v>
          </cell>
          <cell r="G2975">
            <v>5</v>
          </cell>
        </row>
        <row r="2976">
          <cell r="A2976" t="str">
            <v>K|Fruit, wild, other</v>
          </cell>
          <cell r="B2976" t="str">
            <v>Q1003</v>
          </cell>
          <cell r="C2976" t="str">
            <v>K</v>
          </cell>
          <cell r="D2976" t="str">
            <v>name</v>
          </cell>
          <cell r="E2976" t="str">
            <v>Fruit, wild, other</v>
          </cell>
          <cell r="F2976" t="str">
            <v>L404z</v>
          </cell>
          <cell r="G2976">
            <v>5</v>
          </cell>
        </row>
        <row r="2977">
          <cell r="A2977" t="str">
            <v>K|L404z</v>
          </cell>
          <cell r="B2977" t="str">
            <v>Q1003z001</v>
          </cell>
          <cell r="C2977" t="str">
            <v>K</v>
          </cell>
          <cell r="D2977" t="str">
            <v>code</v>
          </cell>
          <cell r="E2977" t="str">
            <v>L404z</v>
          </cell>
          <cell r="F2977" t="str">
            <v>L404z</v>
          </cell>
          <cell r="G2977">
            <v>5</v>
          </cell>
        </row>
        <row r="2978">
          <cell r="A2978" t="str">
            <v>K|Obst, Wildsammlung, Sonstiges</v>
          </cell>
          <cell r="B2978" t="str">
            <v>Q1003z001</v>
          </cell>
          <cell r="C2978" t="str">
            <v>K</v>
          </cell>
          <cell r="D2978" t="str">
            <v>D</v>
          </cell>
          <cell r="E2978" t="str">
            <v>Obst, Wildsammlung, Sonstiges</v>
          </cell>
          <cell r="F2978" t="str">
            <v>L404z</v>
          </cell>
          <cell r="G2978">
            <v>5</v>
          </cell>
        </row>
        <row r="2979">
          <cell r="A2979" t="str">
            <v>K|Other wild fruit</v>
          </cell>
          <cell r="B2979" t="str">
            <v>Q1003z001</v>
          </cell>
          <cell r="C2979" t="str">
            <v>K</v>
          </cell>
          <cell r="D2979" t="str">
            <v>E</v>
          </cell>
          <cell r="E2979" t="str">
            <v>Other wild fruit</v>
          </cell>
          <cell r="F2979" t="str">
            <v>L404z</v>
          </cell>
          <cell r="G2979">
            <v>5</v>
          </cell>
        </row>
        <row r="2980">
          <cell r="A2980" t="str">
            <v>K|Gum arabic, wild</v>
          </cell>
          <cell r="B2980" t="str">
            <v>Q1003z001</v>
          </cell>
          <cell r="C2980" t="str">
            <v>K</v>
          </cell>
          <cell r="D2980" t="str">
            <v>name</v>
          </cell>
          <cell r="E2980" t="str">
            <v>Gum arabic, wild</v>
          </cell>
          <cell r="F2980" t="str">
            <v>L405</v>
          </cell>
          <cell r="G2980">
            <v>4</v>
          </cell>
        </row>
        <row r="2981">
          <cell r="A2981" t="str">
            <v>K|Gummi arabicum, Wildsammlung</v>
          </cell>
          <cell r="B2981" t="str">
            <v>Q1003z001</v>
          </cell>
          <cell r="C2981" t="str">
            <v>K</v>
          </cell>
          <cell r="D2981" t="str">
            <v>D</v>
          </cell>
          <cell r="E2981" t="str">
            <v>Gummi arabicum, Wildsammlung</v>
          </cell>
          <cell r="F2981" t="str">
            <v>L405</v>
          </cell>
          <cell r="G2981">
            <v>4</v>
          </cell>
        </row>
        <row r="2982">
          <cell r="A2982" t="str">
            <v>K|L405</v>
          </cell>
          <cell r="B2982" t="str">
            <v>Q1003z001</v>
          </cell>
          <cell r="C2982" t="str">
            <v>K</v>
          </cell>
          <cell r="D2982" t="str">
            <v>code</v>
          </cell>
          <cell r="E2982" t="str">
            <v>L405</v>
          </cell>
          <cell r="F2982" t="str">
            <v>L405</v>
          </cell>
          <cell r="G2982">
            <v>4</v>
          </cell>
        </row>
        <row r="2983">
          <cell r="A2983" t="str">
            <v>K|Wild gum arabic</v>
          </cell>
          <cell r="B2983" t="str">
            <v>Q1003z001</v>
          </cell>
          <cell r="C2983" t="str">
            <v>K</v>
          </cell>
          <cell r="D2983" t="str">
            <v>E</v>
          </cell>
          <cell r="E2983" t="str">
            <v>Wild gum arabic</v>
          </cell>
          <cell r="F2983" t="str">
            <v>L405</v>
          </cell>
          <cell r="G2983">
            <v>4</v>
          </cell>
        </row>
        <row r="2984">
          <cell r="A2984" t="str">
            <v>K|L406</v>
          </cell>
          <cell r="B2984" t="str">
            <v>Q1003z001</v>
          </cell>
          <cell r="C2984" t="str">
            <v>K</v>
          </cell>
          <cell r="D2984" t="str">
            <v>code</v>
          </cell>
          <cell r="E2984" t="str">
            <v>L406</v>
          </cell>
          <cell r="F2984" t="str">
            <v>L406</v>
          </cell>
          <cell r="G2984">
            <v>4</v>
          </cell>
        </row>
        <row r="2985">
          <cell r="A2985" t="str">
            <v>K|Medicinal &amp; aromatic plants, wild</v>
          </cell>
          <cell r="B2985" t="str">
            <v>Q1003z001</v>
          </cell>
          <cell r="C2985" t="str">
            <v>K</v>
          </cell>
          <cell r="D2985" t="str">
            <v>name</v>
          </cell>
          <cell r="E2985" t="str">
            <v>Medicinal &amp; aromatic plants, wild</v>
          </cell>
          <cell r="F2985" t="str">
            <v>L406</v>
          </cell>
          <cell r="G2985">
            <v>4</v>
          </cell>
        </row>
        <row r="2986">
          <cell r="A2986" t="str">
            <v>K|Medicinal and aromatic plants, wild</v>
          </cell>
          <cell r="B2986" t="str">
            <v>Q1003</v>
          </cell>
          <cell r="C2986" t="str">
            <v>K</v>
          </cell>
          <cell r="D2986" t="str">
            <v>name</v>
          </cell>
          <cell r="E2986" t="str">
            <v>Medicinal and aromatic plants, wild</v>
          </cell>
          <cell r="F2986" t="str">
            <v>L406</v>
          </cell>
          <cell r="G2986">
            <v>4</v>
          </cell>
        </row>
        <row r="2987">
          <cell r="A2987" t="str">
            <v>K|Medizinal- und Aromapflanzen, Wildsammlung</v>
          </cell>
          <cell r="B2987" t="str">
            <v>Q1003z001</v>
          </cell>
          <cell r="C2987" t="str">
            <v>K</v>
          </cell>
          <cell r="D2987" t="str">
            <v>D</v>
          </cell>
          <cell r="E2987" t="str">
            <v>Medizinal- und Aromapflanzen, Wildsammlung</v>
          </cell>
          <cell r="F2987" t="str">
            <v>L406</v>
          </cell>
          <cell r="G2987">
            <v>4</v>
          </cell>
        </row>
        <row r="2988">
          <cell r="A2988" t="str">
            <v>K|Wild medicinal and aromatic plants</v>
          </cell>
          <cell r="B2988" t="str">
            <v>Q1003z001</v>
          </cell>
          <cell r="C2988" t="str">
            <v>K</v>
          </cell>
          <cell r="D2988" t="str">
            <v>E</v>
          </cell>
          <cell r="E2988" t="str">
            <v>Wild medicinal and aromatic plants</v>
          </cell>
          <cell r="F2988" t="str">
            <v>L406</v>
          </cell>
          <cell r="G2988">
            <v>4</v>
          </cell>
        </row>
        <row r="2989">
          <cell r="A2989" t="str">
            <v>K|Aromatic plants, wild</v>
          </cell>
          <cell r="B2989" t="str">
            <v>Q1003z001</v>
          </cell>
          <cell r="C2989" t="str">
            <v>K</v>
          </cell>
          <cell r="D2989" t="str">
            <v>name</v>
          </cell>
          <cell r="E2989" t="str">
            <v>Aromatic plants, wild</v>
          </cell>
          <cell r="F2989" t="str">
            <v>L4060</v>
          </cell>
          <cell r="G2989">
            <v>5</v>
          </cell>
        </row>
        <row r="2990">
          <cell r="A2990" t="str">
            <v>K|L4060</v>
          </cell>
          <cell r="B2990" t="str">
            <v>Q1003z001</v>
          </cell>
          <cell r="C2990" t="str">
            <v>K</v>
          </cell>
          <cell r="D2990" t="str">
            <v>code</v>
          </cell>
          <cell r="E2990" t="str">
            <v>L4060</v>
          </cell>
          <cell r="F2990" t="str">
            <v>L4060</v>
          </cell>
          <cell r="G2990">
            <v>5</v>
          </cell>
        </row>
        <row r="2991">
          <cell r="A2991" t="str">
            <v>K|Medicinal &amp; aromatic plants, no details</v>
          </cell>
          <cell r="B2991" t="str">
            <v>Q1003z001</v>
          </cell>
          <cell r="C2991" t="str">
            <v>K</v>
          </cell>
          <cell r="D2991" t="str">
            <v>E</v>
          </cell>
          <cell r="E2991" t="str">
            <v>Medicinal &amp; aromatic plants, no details</v>
          </cell>
          <cell r="F2991" t="str">
            <v>L4060</v>
          </cell>
          <cell r="G2991">
            <v>5</v>
          </cell>
        </row>
        <row r="2992">
          <cell r="A2992" t="str">
            <v>K|Medicinal and aromatic plants, wild, no details</v>
          </cell>
          <cell r="B2992" t="str">
            <v>Q1003</v>
          </cell>
          <cell r="C2992" t="str">
            <v>K</v>
          </cell>
          <cell r="D2992" t="str">
            <v>name</v>
          </cell>
          <cell r="E2992" t="str">
            <v>Medicinal and aromatic plants, wild, no details</v>
          </cell>
          <cell r="F2992" t="str">
            <v>L4060</v>
          </cell>
          <cell r="G2992">
            <v>5</v>
          </cell>
        </row>
        <row r="2993">
          <cell r="A2993" t="str">
            <v>K|Medicinal and aromatic plants, wild, np details</v>
          </cell>
          <cell r="B2993" t="str">
            <v>Q1003z001</v>
          </cell>
          <cell r="C2993" t="str">
            <v>K</v>
          </cell>
          <cell r="D2993" t="str">
            <v>name</v>
          </cell>
          <cell r="E2993" t="str">
            <v>Medicinal and aromatic plants, wild, np details</v>
          </cell>
          <cell r="F2993" t="str">
            <v>L4060</v>
          </cell>
          <cell r="G2993">
            <v>5</v>
          </cell>
        </row>
        <row r="2994">
          <cell r="A2994" t="str">
            <v>K|Medicinal plants, wild</v>
          </cell>
          <cell r="B2994" t="str">
            <v>Q1003z001</v>
          </cell>
          <cell r="C2994" t="str">
            <v>K</v>
          </cell>
          <cell r="D2994" t="str">
            <v>name</v>
          </cell>
          <cell r="E2994" t="str">
            <v>Medicinal plants, wild</v>
          </cell>
          <cell r="F2994" t="str">
            <v>L4060</v>
          </cell>
          <cell r="G2994">
            <v>5</v>
          </cell>
        </row>
        <row r="2995">
          <cell r="A2995" t="str">
            <v>K|Medizinal- und Aromapflanzen, ohne Details</v>
          </cell>
          <cell r="B2995" t="str">
            <v>Q1003z001</v>
          </cell>
          <cell r="C2995" t="str">
            <v>K</v>
          </cell>
          <cell r="D2995" t="str">
            <v>D</v>
          </cell>
          <cell r="E2995" t="str">
            <v>Medizinal- und Aromapflanzen, ohne Details</v>
          </cell>
          <cell r="F2995" t="str">
            <v>L4060</v>
          </cell>
          <cell r="G2995">
            <v>5</v>
          </cell>
        </row>
        <row r="2996">
          <cell r="A2996" t="str">
            <v>K|L4061</v>
          </cell>
          <cell r="B2996" t="str">
            <v>Q1003z001</v>
          </cell>
          <cell r="C2996" t="str">
            <v>K</v>
          </cell>
          <cell r="D2996" t="str">
            <v>code</v>
          </cell>
          <cell r="E2996" t="str">
            <v>L4061</v>
          </cell>
          <cell r="F2996" t="str">
            <v>L4061</v>
          </cell>
          <cell r="G2996">
            <v>5</v>
          </cell>
        </row>
        <row r="2997">
          <cell r="A2997" t="str">
            <v>K|Rosemary, wild</v>
          </cell>
          <cell r="B2997" t="str">
            <v>Q1003z001</v>
          </cell>
          <cell r="C2997" t="str">
            <v>K</v>
          </cell>
          <cell r="D2997" t="str">
            <v>name</v>
          </cell>
          <cell r="E2997" t="str">
            <v>Rosemary, wild</v>
          </cell>
          <cell r="F2997" t="str">
            <v>L4061</v>
          </cell>
          <cell r="G2997">
            <v>5</v>
          </cell>
        </row>
        <row r="2998">
          <cell r="A2998" t="str">
            <v>K|Rosmarin, Wildsammlung</v>
          </cell>
          <cell r="B2998" t="str">
            <v>Q1003z001</v>
          </cell>
          <cell r="C2998" t="str">
            <v>K</v>
          </cell>
          <cell r="D2998" t="str">
            <v>D</v>
          </cell>
          <cell r="E2998" t="str">
            <v>Rosmarin, Wildsammlung</v>
          </cell>
          <cell r="F2998" t="str">
            <v>L4061</v>
          </cell>
          <cell r="G2998">
            <v>5</v>
          </cell>
        </row>
        <row r="2999">
          <cell r="A2999" t="str">
            <v>K|Wild Rosemary</v>
          </cell>
          <cell r="B2999" t="str">
            <v>Q1003z001</v>
          </cell>
          <cell r="C2999" t="str">
            <v>K</v>
          </cell>
          <cell r="D2999" t="str">
            <v>E</v>
          </cell>
          <cell r="E2999" t="str">
            <v>Wild Rosemary</v>
          </cell>
          <cell r="F2999" t="str">
            <v>L4061</v>
          </cell>
          <cell r="G2999">
            <v>5</v>
          </cell>
        </row>
        <row r="3000">
          <cell r="A3000" t="str">
            <v>K|L4062</v>
          </cell>
          <cell r="B3000" t="str">
            <v>Q1003z001</v>
          </cell>
          <cell r="C3000" t="str">
            <v>K</v>
          </cell>
          <cell r="D3000" t="str">
            <v>code</v>
          </cell>
          <cell r="E3000" t="str">
            <v>L4062</v>
          </cell>
          <cell r="F3000" t="str">
            <v>L4062</v>
          </cell>
          <cell r="G3000">
            <v>5</v>
          </cell>
        </row>
        <row r="3001">
          <cell r="A3001" t="str">
            <v>K|Lemongrass, wild</v>
          </cell>
          <cell r="B3001" t="str">
            <v>Q1003</v>
          </cell>
          <cell r="C3001" t="str">
            <v>K</v>
          </cell>
          <cell r="D3001" t="str">
            <v>name</v>
          </cell>
          <cell r="E3001" t="str">
            <v>Lemongrass, wild</v>
          </cell>
          <cell r="F3001" t="str">
            <v>L4062</v>
          </cell>
          <cell r="G3001">
            <v>5</v>
          </cell>
        </row>
        <row r="3002">
          <cell r="A3002" t="str">
            <v>K|Wild Lemongrass</v>
          </cell>
          <cell r="B3002" t="str">
            <v>Q1003z001</v>
          </cell>
          <cell r="C3002" t="str">
            <v>K</v>
          </cell>
          <cell r="D3002" t="str">
            <v>E</v>
          </cell>
          <cell r="E3002" t="str">
            <v>Wild Lemongrass</v>
          </cell>
          <cell r="F3002" t="str">
            <v>L4062</v>
          </cell>
          <cell r="G3002">
            <v>5</v>
          </cell>
        </row>
        <row r="3003">
          <cell r="A3003" t="str">
            <v>K|Zitronengrass, Wildsammlung</v>
          </cell>
          <cell r="B3003" t="str">
            <v>Q1003z001</v>
          </cell>
          <cell r="C3003" t="str">
            <v>K</v>
          </cell>
          <cell r="D3003" t="str">
            <v>D</v>
          </cell>
          <cell r="E3003" t="str">
            <v>Zitronengrass, Wildsammlung</v>
          </cell>
          <cell r="F3003" t="str">
            <v>L4062</v>
          </cell>
          <cell r="G3003">
            <v>5</v>
          </cell>
        </row>
        <row r="3004">
          <cell r="A3004" t="str">
            <v>K|L4063</v>
          </cell>
          <cell r="B3004" t="str">
            <v>Q1003z001</v>
          </cell>
          <cell r="C3004" t="str">
            <v>K</v>
          </cell>
          <cell r="D3004" t="str">
            <v>code</v>
          </cell>
          <cell r="E3004" t="str">
            <v>L4063</v>
          </cell>
          <cell r="F3004" t="str">
            <v>L4063</v>
          </cell>
          <cell r="G3004">
            <v>5</v>
          </cell>
        </row>
        <row r="3005">
          <cell r="A3005" t="str">
            <v>K|Lindeblätter, Wildsammlung</v>
          </cell>
          <cell r="B3005" t="str">
            <v>Q1003z001</v>
          </cell>
          <cell r="C3005" t="str">
            <v>K</v>
          </cell>
          <cell r="D3005" t="str">
            <v>D</v>
          </cell>
          <cell r="E3005" t="str">
            <v>Lindeblätter, Wildsammlung</v>
          </cell>
          <cell r="F3005" t="str">
            <v>L4063</v>
          </cell>
          <cell r="G3005">
            <v>5</v>
          </cell>
        </row>
        <row r="3006">
          <cell r="A3006" t="str">
            <v>K|Tilia leaves and Hypericum</v>
          </cell>
          <cell r="B3006" t="str">
            <v>Q1003z001</v>
          </cell>
          <cell r="C3006" t="str">
            <v>K</v>
          </cell>
          <cell r="D3006" t="str">
            <v>name</v>
          </cell>
          <cell r="E3006" t="str">
            <v>Tilia leaves and Hypericum</v>
          </cell>
          <cell r="F3006" t="str">
            <v>L4063</v>
          </cell>
          <cell r="G3006">
            <v>5</v>
          </cell>
        </row>
        <row r="3007">
          <cell r="A3007" t="str">
            <v>K|Tilia leaves, wild</v>
          </cell>
          <cell r="B3007" t="str">
            <v>Q1003z001</v>
          </cell>
          <cell r="C3007" t="str">
            <v>K</v>
          </cell>
          <cell r="D3007" t="str">
            <v>name</v>
          </cell>
          <cell r="E3007" t="str">
            <v>Tilia leaves, wild</v>
          </cell>
          <cell r="F3007" t="str">
            <v>L4063</v>
          </cell>
          <cell r="G3007">
            <v>5</v>
          </cell>
        </row>
        <row r="3008">
          <cell r="A3008" t="str">
            <v>K|Wild Tilia leaves</v>
          </cell>
          <cell r="B3008" t="str">
            <v>Q1003z001</v>
          </cell>
          <cell r="C3008" t="str">
            <v>K</v>
          </cell>
          <cell r="D3008" t="str">
            <v>E</v>
          </cell>
          <cell r="E3008" t="str">
            <v>Wild Tilia leaves</v>
          </cell>
          <cell r="F3008" t="str">
            <v>L4063</v>
          </cell>
          <cell r="G3008">
            <v>5</v>
          </cell>
        </row>
        <row r="3009">
          <cell r="A3009" t="str">
            <v>K|L4064</v>
          </cell>
          <cell r="B3009" t="str">
            <v>Q1003z001</v>
          </cell>
          <cell r="C3009" t="str">
            <v>K</v>
          </cell>
          <cell r="D3009" t="str">
            <v>code</v>
          </cell>
          <cell r="E3009" t="str">
            <v>L4064</v>
          </cell>
          <cell r="F3009" t="str">
            <v>L4064</v>
          </cell>
          <cell r="G3009">
            <v>5</v>
          </cell>
        </row>
        <row r="3010">
          <cell r="A3010" t="str">
            <v>K|Lackritz</v>
          </cell>
          <cell r="B3010" t="str">
            <v>Q1003z001</v>
          </cell>
          <cell r="C3010" t="str">
            <v>K</v>
          </cell>
          <cell r="D3010" t="str">
            <v>D</v>
          </cell>
          <cell r="E3010" t="str">
            <v>Lackritz</v>
          </cell>
          <cell r="F3010" t="str">
            <v>L4064</v>
          </cell>
          <cell r="G3010">
            <v>5</v>
          </cell>
        </row>
        <row r="3011">
          <cell r="A3011" t="str">
            <v>K|Liquorice</v>
          </cell>
          <cell r="B3011" t="str">
            <v>Q1003z001</v>
          </cell>
          <cell r="C3011" t="str">
            <v>K</v>
          </cell>
          <cell r="D3011" t="str">
            <v>name</v>
          </cell>
          <cell r="E3011" t="str">
            <v>Liquorice</v>
          </cell>
          <cell r="F3011" t="str">
            <v>L4064</v>
          </cell>
          <cell r="G3011">
            <v>5</v>
          </cell>
        </row>
        <row r="3012">
          <cell r="A3012" t="str">
            <v>K|Buchu</v>
          </cell>
          <cell r="B3012" t="str">
            <v>Q1003</v>
          </cell>
          <cell r="C3012" t="str">
            <v>K</v>
          </cell>
          <cell r="D3012" t="str">
            <v>name</v>
          </cell>
          <cell r="E3012" t="str">
            <v>Buchu</v>
          </cell>
          <cell r="F3012" t="str">
            <v>L4065</v>
          </cell>
          <cell r="G3012">
            <v>5</v>
          </cell>
        </row>
        <row r="3013">
          <cell r="A3013" t="str">
            <v>K|L4065</v>
          </cell>
          <cell r="B3013" t="str">
            <v>Q1003z001</v>
          </cell>
          <cell r="C3013" t="str">
            <v>K</v>
          </cell>
          <cell r="D3013" t="str">
            <v>code</v>
          </cell>
          <cell r="E3013" t="str">
            <v>L4065</v>
          </cell>
          <cell r="F3013" t="str">
            <v>L4065</v>
          </cell>
          <cell r="G3013">
            <v>5</v>
          </cell>
        </row>
        <row r="3014">
          <cell r="A3014" t="str">
            <v>K|Devil's claw</v>
          </cell>
          <cell r="B3014" t="str">
            <v>Q1003z001</v>
          </cell>
          <cell r="C3014" t="str">
            <v>K</v>
          </cell>
          <cell r="D3014" t="str">
            <v>name</v>
          </cell>
          <cell r="E3014" t="str">
            <v>Devil's claw</v>
          </cell>
          <cell r="F3014" t="str">
            <v>L4066</v>
          </cell>
          <cell r="G3014">
            <v>5</v>
          </cell>
        </row>
        <row r="3015">
          <cell r="A3015" t="str">
            <v>K|L4066</v>
          </cell>
          <cell r="B3015" t="str">
            <v>Q1003z001</v>
          </cell>
          <cell r="C3015" t="str">
            <v>K</v>
          </cell>
          <cell r="D3015" t="str">
            <v>code</v>
          </cell>
          <cell r="E3015" t="str">
            <v>L4066</v>
          </cell>
          <cell r="F3015" t="str">
            <v>L4066</v>
          </cell>
          <cell r="G3015">
            <v>5</v>
          </cell>
        </row>
        <row r="3016">
          <cell r="A3016" t="str">
            <v>K|Teufelskralle</v>
          </cell>
          <cell r="B3016" t="str">
            <v>Q1003z001</v>
          </cell>
          <cell r="C3016" t="str">
            <v>K</v>
          </cell>
          <cell r="D3016" t="str">
            <v>D</v>
          </cell>
          <cell r="E3016" t="str">
            <v>Teufelskralle</v>
          </cell>
          <cell r="F3016" t="str">
            <v>L4066</v>
          </cell>
          <cell r="G3016">
            <v>5</v>
          </cell>
        </row>
        <row r="3017">
          <cell r="A3017" t="str">
            <v>K|Honeybush</v>
          </cell>
          <cell r="B3017" t="str">
            <v>Q1003</v>
          </cell>
          <cell r="C3017" t="str">
            <v>K</v>
          </cell>
          <cell r="D3017" t="str">
            <v>name</v>
          </cell>
          <cell r="E3017" t="str">
            <v>Honeybush</v>
          </cell>
          <cell r="F3017" t="str">
            <v>L4067</v>
          </cell>
          <cell r="G3017">
            <v>5</v>
          </cell>
        </row>
        <row r="3018">
          <cell r="A3018" t="str">
            <v>K|L4067</v>
          </cell>
          <cell r="B3018" t="str">
            <v>Q1003z001</v>
          </cell>
          <cell r="C3018" t="str">
            <v>K</v>
          </cell>
          <cell r="D3018" t="str">
            <v>code</v>
          </cell>
          <cell r="E3018" t="str">
            <v>L4067</v>
          </cell>
          <cell r="F3018" t="str">
            <v>L4067</v>
          </cell>
          <cell r="G3018">
            <v>5</v>
          </cell>
        </row>
        <row r="3019">
          <cell r="A3019" t="str">
            <v>K|L4068</v>
          </cell>
          <cell r="B3019" t="str">
            <v>Q1003z001</v>
          </cell>
          <cell r="C3019" t="str">
            <v>K</v>
          </cell>
          <cell r="D3019" t="str">
            <v>code</v>
          </cell>
          <cell r="E3019" t="str">
            <v>L4068</v>
          </cell>
          <cell r="F3019" t="str">
            <v>L4068</v>
          </cell>
          <cell r="G3019">
            <v>5</v>
          </cell>
        </row>
        <row r="3020">
          <cell r="A3020" t="str">
            <v>K|Marula</v>
          </cell>
          <cell r="B3020" t="str">
            <v>Q1003z001</v>
          </cell>
          <cell r="C3020" t="str">
            <v>K</v>
          </cell>
          <cell r="D3020" t="str">
            <v>name</v>
          </cell>
          <cell r="E3020" t="str">
            <v>Marula</v>
          </cell>
          <cell r="F3020" t="str">
            <v>L4068</v>
          </cell>
          <cell r="G3020">
            <v>5</v>
          </cell>
        </row>
        <row r="3021">
          <cell r="A3021" t="str">
            <v>K|Marula oil</v>
          </cell>
          <cell r="B3021" t="str">
            <v>Q1003</v>
          </cell>
          <cell r="C3021" t="str">
            <v>K</v>
          </cell>
          <cell r="D3021" t="str">
            <v>name</v>
          </cell>
          <cell r="E3021" t="str">
            <v>Marula oil</v>
          </cell>
          <cell r="F3021" t="str">
            <v>L4068</v>
          </cell>
          <cell r="G3021">
            <v>5</v>
          </cell>
        </row>
        <row r="3022">
          <cell r="A3022" t="str">
            <v>K|Marulaöl</v>
          </cell>
          <cell r="B3022" t="str">
            <v>Q1003z001</v>
          </cell>
          <cell r="C3022" t="str">
            <v>K</v>
          </cell>
          <cell r="D3022" t="str">
            <v>D</v>
          </cell>
          <cell r="E3022" t="str">
            <v>Marulaöl</v>
          </cell>
          <cell r="F3022" t="str">
            <v>L4068</v>
          </cell>
          <cell r="G3022">
            <v>5</v>
          </cell>
        </row>
        <row r="3023">
          <cell r="A3023" t="str">
            <v>K|L4069</v>
          </cell>
          <cell r="B3023" t="str">
            <v>Q1003z001</v>
          </cell>
          <cell r="C3023" t="str">
            <v>K</v>
          </cell>
          <cell r="D3023" t="str">
            <v>code</v>
          </cell>
          <cell r="E3023" t="str">
            <v>L4069</v>
          </cell>
          <cell r="F3023" t="str">
            <v>L4069</v>
          </cell>
          <cell r="G3023">
            <v>5</v>
          </cell>
        </row>
        <row r="3024">
          <cell r="A3024" t="str">
            <v>K|Rooibos tea, wild</v>
          </cell>
          <cell r="B3024" t="str">
            <v>Q1003z001</v>
          </cell>
          <cell r="C3024" t="str">
            <v>K</v>
          </cell>
          <cell r="D3024" t="str">
            <v>name</v>
          </cell>
          <cell r="E3024" t="str">
            <v>Rooibos tea, wild</v>
          </cell>
          <cell r="F3024" t="str">
            <v>L4069</v>
          </cell>
          <cell r="G3024">
            <v>5</v>
          </cell>
        </row>
        <row r="3025">
          <cell r="A3025" t="str">
            <v>K|Rooibostee, Wildsammlung</v>
          </cell>
          <cell r="B3025" t="str">
            <v>Q1003z001</v>
          </cell>
          <cell r="C3025" t="str">
            <v>K</v>
          </cell>
          <cell r="D3025" t="str">
            <v>D</v>
          </cell>
          <cell r="E3025" t="str">
            <v>Rooibostee, Wildsammlung</v>
          </cell>
          <cell r="F3025" t="str">
            <v>L4069</v>
          </cell>
          <cell r="G3025">
            <v>5</v>
          </cell>
        </row>
        <row r="3026">
          <cell r="A3026" t="str">
            <v>K|L406z</v>
          </cell>
          <cell r="B3026" t="str">
            <v>Q1003z001</v>
          </cell>
          <cell r="C3026" t="str">
            <v>K</v>
          </cell>
          <cell r="D3026" t="str">
            <v>code</v>
          </cell>
          <cell r="E3026" t="str">
            <v>L406z</v>
          </cell>
          <cell r="F3026" t="str">
            <v>L406z</v>
          </cell>
          <cell r="G3026">
            <v>5</v>
          </cell>
        </row>
        <row r="3027">
          <cell r="A3027" t="str">
            <v>K|Medicinal and aromatic plants, wild, other</v>
          </cell>
          <cell r="B3027" t="str">
            <v>Q1003</v>
          </cell>
          <cell r="C3027" t="str">
            <v>K</v>
          </cell>
          <cell r="D3027" t="str">
            <v>name</v>
          </cell>
          <cell r="E3027" t="str">
            <v>Medicinal and aromatic plants, wild, other</v>
          </cell>
          <cell r="F3027" t="str">
            <v>L406z</v>
          </cell>
          <cell r="G3027">
            <v>5</v>
          </cell>
        </row>
        <row r="3028">
          <cell r="A3028" t="str">
            <v>K|Medizinal- und Aromapflanzen, andere</v>
          </cell>
          <cell r="B3028" t="str">
            <v>Q1003z001</v>
          </cell>
          <cell r="C3028" t="str">
            <v>K</v>
          </cell>
          <cell r="D3028" t="str">
            <v>D</v>
          </cell>
          <cell r="E3028" t="str">
            <v>Medizinal- und Aromapflanzen, andere</v>
          </cell>
          <cell r="F3028" t="str">
            <v>L406z</v>
          </cell>
          <cell r="G3028">
            <v>5</v>
          </cell>
        </row>
        <row r="3029">
          <cell r="A3029" t="str">
            <v>K|Sonstige Medizinal- und Aromapflanzen</v>
          </cell>
          <cell r="B3029" t="str">
            <v>Q1003z001</v>
          </cell>
          <cell r="C3029" t="str">
            <v>K</v>
          </cell>
          <cell r="D3029" t="str">
            <v>D</v>
          </cell>
          <cell r="E3029" t="str">
            <v>Sonstige Medizinal- und Aromapflanzen</v>
          </cell>
          <cell r="F3029" t="str">
            <v>L406z</v>
          </cell>
          <cell r="G3029">
            <v>5</v>
          </cell>
        </row>
        <row r="3030">
          <cell r="A3030" t="str">
            <v>K|Carob, wild</v>
          </cell>
          <cell r="B3030" t="str">
            <v>Q1003</v>
          </cell>
          <cell r="C3030" t="str">
            <v>K</v>
          </cell>
          <cell r="D3030" t="str">
            <v>name</v>
          </cell>
          <cell r="E3030" t="str">
            <v>Carob, wild</v>
          </cell>
          <cell r="F3030" t="str">
            <v>L4074</v>
          </cell>
          <cell r="G3030">
            <v>5</v>
          </cell>
        </row>
        <row r="3031">
          <cell r="A3031" t="str">
            <v>K|L4074</v>
          </cell>
          <cell r="B3031" t="str">
            <v>Q1003</v>
          </cell>
          <cell r="C3031" t="str">
            <v>K</v>
          </cell>
          <cell r="D3031" t="str">
            <v>code</v>
          </cell>
          <cell r="E3031" t="str">
            <v>L4074</v>
          </cell>
          <cell r="F3031" t="str">
            <v>L4074</v>
          </cell>
          <cell r="G3031">
            <v>5</v>
          </cell>
        </row>
        <row r="3032">
          <cell r="A3032" t="str">
            <v>K|L410</v>
          </cell>
          <cell r="B3032" t="str">
            <v>Q1003z001</v>
          </cell>
          <cell r="C3032" t="str">
            <v>K</v>
          </cell>
          <cell r="D3032" t="str">
            <v>code</v>
          </cell>
          <cell r="E3032" t="str">
            <v>L410</v>
          </cell>
          <cell r="F3032" t="str">
            <v>L410</v>
          </cell>
          <cell r="G3032">
            <v>4</v>
          </cell>
        </row>
        <row r="3033">
          <cell r="A3033" t="str">
            <v>K|Mushrooms, wild</v>
          </cell>
          <cell r="B3033" t="str">
            <v>Q1003</v>
          </cell>
          <cell r="C3033" t="str">
            <v>K</v>
          </cell>
          <cell r="D3033" t="str">
            <v>name</v>
          </cell>
          <cell r="E3033" t="str">
            <v>Mushrooms, wild</v>
          </cell>
          <cell r="F3033" t="str">
            <v>L410</v>
          </cell>
          <cell r="G3033">
            <v>4</v>
          </cell>
        </row>
        <row r="3034">
          <cell r="A3034" t="str">
            <v>K|Pilze, Wildsammlung</v>
          </cell>
          <cell r="B3034" t="str">
            <v>Q1003z001</v>
          </cell>
          <cell r="C3034" t="str">
            <v>K</v>
          </cell>
          <cell r="D3034" t="str">
            <v>D</v>
          </cell>
          <cell r="E3034" t="str">
            <v>Pilze, Wildsammlung</v>
          </cell>
          <cell r="F3034" t="str">
            <v>L410</v>
          </cell>
          <cell r="G3034">
            <v>4</v>
          </cell>
        </row>
        <row r="3035">
          <cell r="A3035" t="str">
            <v>K|Wild mushrooms</v>
          </cell>
          <cell r="B3035" t="str">
            <v>Q1003z001</v>
          </cell>
          <cell r="C3035" t="str">
            <v>K</v>
          </cell>
          <cell r="D3035" t="str">
            <v>E</v>
          </cell>
          <cell r="E3035" t="str">
            <v>Wild mushrooms</v>
          </cell>
          <cell r="F3035" t="str">
            <v>L410</v>
          </cell>
          <cell r="G3035">
            <v>4</v>
          </cell>
        </row>
        <row r="3036">
          <cell r="A3036" t="str">
            <v>K|L411</v>
          </cell>
          <cell r="B3036" t="str">
            <v>Q1003</v>
          </cell>
          <cell r="C3036" t="str">
            <v>K</v>
          </cell>
          <cell r="D3036" t="str">
            <v>code</v>
          </cell>
          <cell r="E3036" t="str">
            <v>L411</v>
          </cell>
          <cell r="F3036" t="str">
            <v>L411</v>
          </cell>
          <cell r="G3036">
            <v>4</v>
          </cell>
        </row>
        <row r="3037">
          <cell r="A3037" t="str">
            <v>K|Nüsse, Wildsammlung</v>
          </cell>
          <cell r="B3037" t="str">
            <v>Q1003z001</v>
          </cell>
          <cell r="C3037" t="str">
            <v>K</v>
          </cell>
          <cell r="D3037" t="str">
            <v>D</v>
          </cell>
          <cell r="E3037" t="str">
            <v>Nüsse, Wildsammlung</v>
          </cell>
          <cell r="F3037" t="str">
            <v>L411</v>
          </cell>
          <cell r="G3037">
            <v>4</v>
          </cell>
        </row>
        <row r="3038">
          <cell r="A3038" t="str">
            <v>K|Nuts, wild</v>
          </cell>
          <cell r="B3038" t="str">
            <v>Q1003</v>
          </cell>
          <cell r="C3038" t="str">
            <v>K</v>
          </cell>
          <cell r="D3038" t="str">
            <v>name</v>
          </cell>
          <cell r="E3038" t="str">
            <v>Nuts, wild</v>
          </cell>
          <cell r="F3038" t="str">
            <v>L411</v>
          </cell>
          <cell r="G3038">
            <v>4</v>
          </cell>
        </row>
        <row r="3039">
          <cell r="A3039" t="str">
            <v>K|Wild nuts</v>
          </cell>
          <cell r="B3039" t="str">
            <v>Q1003z001</v>
          </cell>
          <cell r="C3039" t="str">
            <v>K</v>
          </cell>
          <cell r="D3039" t="str">
            <v>E</v>
          </cell>
          <cell r="E3039" t="str">
            <v>Wild nuts</v>
          </cell>
          <cell r="F3039" t="str">
            <v>L411</v>
          </cell>
          <cell r="G3039">
            <v>4</v>
          </cell>
        </row>
        <row r="3040">
          <cell r="A3040" t="str">
            <v>K|L4110</v>
          </cell>
          <cell r="B3040" t="str">
            <v>Q1003z001</v>
          </cell>
          <cell r="C3040" t="str">
            <v>K</v>
          </cell>
          <cell r="D3040" t="str">
            <v>code</v>
          </cell>
          <cell r="E3040" t="str">
            <v>L4110</v>
          </cell>
          <cell r="F3040" t="str">
            <v>L4110</v>
          </cell>
          <cell r="G3040">
            <v>5</v>
          </cell>
        </row>
        <row r="3041">
          <cell r="A3041" t="str">
            <v>K|Nüsse, Wildsammlung, ohne Details</v>
          </cell>
          <cell r="B3041" t="str">
            <v>Q1003z001</v>
          </cell>
          <cell r="C3041" t="str">
            <v>K</v>
          </cell>
          <cell r="D3041" t="str">
            <v>D</v>
          </cell>
          <cell r="E3041" t="str">
            <v>Nüsse, Wildsammlung, ohne Details</v>
          </cell>
          <cell r="F3041" t="str">
            <v>L4110</v>
          </cell>
          <cell r="G3041">
            <v>5</v>
          </cell>
        </row>
        <row r="3042">
          <cell r="A3042" t="str">
            <v>K|Nuts, wild, no details</v>
          </cell>
          <cell r="B3042" t="str">
            <v>Q1003</v>
          </cell>
          <cell r="C3042" t="str">
            <v>K</v>
          </cell>
          <cell r="D3042" t="str">
            <v>name</v>
          </cell>
          <cell r="E3042" t="str">
            <v>Nuts, wild, no details</v>
          </cell>
          <cell r="F3042" t="str">
            <v>L4110</v>
          </cell>
          <cell r="G3042">
            <v>5</v>
          </cell>
        </row>
        <row r="3043">
          <cell r="A3043" t="str">
            <v>K|Chestnuts, wild</v>
          </cell>
          <cell r="B3043" t="str">
            <v>Q1003</v>
          </cell>
          <cell r="C3043" t="str">
            <v>K</v>
          </cell>
          <cell r="D3043" t="str">
            <v>name</v>
          </cell>
          <cell r="E3043" t="str">
            <v>Chestnuts, wild</v>
          </cell>
          <cell r="F3043" t="str">
            <v>L4111</v>
          </cell>
          <cell r="G3043">
            <v>5</v>
          </cell>
        </row>
        <row r="3044">
          <cell r="A3044" t="str">
            <v>K|Kastanien, Wildsammlung</v>
          </cell>
          <cell r="B3044" t="str">
            <v>Q1003z001</v>
          </cell>
          <cell r="C3044" t="str">
            <v>K</v>
          </cell>
          <cell r="D3044" t="str">
            <v>D</v>
          </cell>
          <cell r="E3044" t="str">
            <v>Kastanien, Wildsammlung</v>
          </cell>
          <cell r="F3044" t="str">
            <v>L4111</v>
          </cell>
          <cell r="G3044">
            <v>5</v>
          </cell>
        </row>
        <row r="3045">
          <cell r="A3045" t="str">
            <v>K|L4111</v>
          </cell>
          <cell r="B3045" t="str">
            <v>Q1003z001</v>
          </cell>
          <cell r="C3045" t="str">
            <v>K</v>
          </cell>
          <cell r="D3045" t="str">
            <v>code</v>
          </cell>
          <cell r="E3045" t="str">
            <v>L4111</v>
          </cell>
          <cell r="F3045" t="str">
            <v>L4111</v>
          </cell>
          <cell r="G3045">
            <v>5</v>
          </cell>
        </row>
        <row r="3046">
          <cell r="A3046" t="str">
            <v>K|Wild chestnuts</v>
          </cell>
          <cell r="B3046" t="str">
            <v>Q1003z001</v>
          </cell>
          <cell r="C3046" t="str">
            <v>K</v>
          </cell>
          <cell r="D3046" t="str">
            <v>E</v>
          </cell>
          <cell r="E3046" t="str">
            <v>Wild chestnuts</v>
          </cell>
          <cell r="F3046" t="str">
            <v>L4111</v>
          </cell>
          <cell r="G3046">
            <v>5</v>
          </cell>
        </row>
        <row r="3047">
          <cell r="A3047" t="str">
            <v>K|L4112</v>
          </cell>
          <cell r="B3047" t="str">
            <v>Q1003z001</v>
          </cell>
          <cell r="C3047" t="str">
            <v>K</v>
          </cell>
          <cell r="D3047" t="str">
            <v>code</v>
          </cell>
          <cell r="E3047" t="str">
            <v>L4112</v>
          </cell>
          <cell r="F3047" t="str">
            <v>L4112</v>
          </cell>
          <cell r="G3047">
            <v>5</v>
          </cell>
        </row>
        <row r="3048">
          <cell r="A3048" t="str">
            <v>K|Pine nuts, wild</v>
          </cell>
          <cell r="B3048" t="str">
            <v>Q1003z001</v>
          </cell>
          <cell r="C3048" t="str">
            <v>K</v>
          </cell>
          <cell r="D3048" t="str">
            <v>name</v>
          </cell>
          <cell r="E3048" t="str">
            <v>Pine nuts, wild</v>
          </cell>
          <cell r="F3048" t="str">
            <v>L4112</v>
          </cell>
          <cell r="G3048">
            <v>5</v>
          </cell>
        </row>
        <row r="3049">
          <cell r="A3049" t="str">
            <v>K|Pine nuts, willd</v>
          </cell>
          <cell r="B3049" t="str">
            <v>Q1003z001</v>
          </cell>
          <cell r="C3049" t="str">
            <v>K</v>
          </cell>
          <cell r="D3049" t="str">
            <v>name</v>
          </cell>
          <cell r="E3049" t="str">
            <v>Pine nuts, willd</v>
          </cell>
          <cell r="F3049" t="str">
            <v>L4112</v>
          </cell>
          <cell r="G3049">
            <v>5</v>
          </cell>
        </row>
        <row r="3050">
          <cell r="A3050" t="str">
            <v>K|Pinienkerne, Wildsammlung</v>
          </cell>
          <cell r="B3050" t="str">
            <v>Q1003z001</v>
          </cell>
          <cell r="C3050" t="str">
            <v>K</v>
          </cell>
          <cell r="D3050" t="str">
            <v>D</v>
          </cell>
          <cell r="E3050" t="str">
            <v>Pinienkerne, Wildsammlung</v>
          </cell>
          <cell r="F3050" t="str">
            <v>L4112</v>
          </cell>
          <cell r="G3050">
            <v>5</v>
          </cell>
        </row>
        <row r="3051">
          <cell r="A3051" t="str">
            <v>K|Wild pine nuts</v>
          </cell>
          <cell r="B3051" t="str">
            <v>Q1003z001</v>
          </cell>
          <cell r="C3051" t="str">
            <v>K</v>
          </cell>
          <cell r="D3051" t="str">
            <v>E</v>
          </cell>
          <cell r="E3051" t="str">
            <v>Wild pine nuts</v>
          </cell>
          <cell r="F3051" t="str">
            <v>L4112</v>
          </cell>
          <cell r="G3051">
            <v>5</v>
          </cell>
        </row>
        <row r="3052">
          <cell r="A3052" t="str">
            <v>K|L4113</v>
          </cell>
          <cell r="B3052" t="str">
            <v>Q1003z001</v>
          </cell>
          <cell r="C3052" t="str">
            <v>K</v>
          </cell>
          <cell r="D3052" t="str">
            <v>code</v>
          </cell>
          <cell r="E3052" t="str">
            <v>L4113</v>
          </cell>
          <cell r="F3052" t="str">
            <v>L4113</v>
          </cell>
          <cell r="G3052">
            <v>5</v>
          </cell>
        </row>
        <row r="3053">
          <cell r="A3053" t="str">
            <v>K|Shea nuts, wild</v>
          </cell>
          <cell r="B3053" t="str">
            <v>Q1003z001</v>
          </cell>
          <cell r="C3053" t="str">
            <v>K</v>
          </cell>
          <cell r="D3053" t="str">
            <v>name</v>
          </cell>
          <cell r="E3053" t="str">
            <v>Shea nuts, wild</v>
          </cell>
          <cell r="F3053" t="str">
            <v>L4113</v>
          </cell>
          <cell r="G3053">
            <v>5</v>
          </cell>
        </row>
        <row r="3054">
          <cell r="A3054" t="str">
            <v>K|Sheanüsse, Wildsammlung</v>
          </cell>
          <cell r="B3054" t="str">
            <v>Q1003z001</v>
          </cell>
          <cell r="C3054" t="str">
            <v>K</v>
          </cell>
          <cell r="D3054" t="str">
            <v>D</v>
          </cell>
          <cell r="E3054" t="str">
            <v>Sheanüsse, Wildsammlung</v>
          </cell>
          <cell r="F3054" t="str">
            <v>L4113</v>
          </cell>
          <cell r="G3054">
            <v>5</v>
          </cell>
        </row>
        <row r="3055">
          <cell r="A3055" t="str">
            <v>K|Wild shea nuts</v>
          </cell>
          <cell r="B3055" t="str">
            <v>Q1003z001</v>
          </cell>
          <cell r="C3055" t="str">
            <v>K</v>
          </cell>
          <cell r="D3055" t="str">
            <v>E</v>
          </cell>
          <cell r="E3055" t="str">
            <v>Wild shea nuts</v>
          </cell>
          <cell r="F3055" t="str">
            <v>L4113</v>
          </cell>
          <cell r="G3055">
            <v>5</v>
          </cell>
        </row>
        <row r="3056">
          <cell r="A3056" t="str">
            <v>K|L4114</v>
          </cell>
          <cell r="B3056" t="str">
            <v>Q1003z001</v>
          </cell>
          <cell r="C3056" t="str">
            <v>K</v>
          </cell>
          <cell r="D3056" t="str">
            <v>code</v>
          </cell>
          <cell r="E3056" t="str">
            <v>L4114</v>
          </cell>
          <cell r="F3056" t="str">
            <v>L4114</v>
          </cell>
          <cell r="G3056">
            <v>5</v>
          </cell>
        </row>
        <row r="3057">
          <cell r="A3057" t="str">
            <v>K|Walnüsse, Wildsammlung</v>
          </cell>
          <cell r="B3057" t="str">
            <v>Q1003z001</v>
          </cell>
          <cell r="C3057" t="str">
            <v>K</v>
          </cell>
          <cell r="D3057" t="str">
            <v>D</v>
          </cell>
          <cell r="E3057" t="str">
            <v>Walnüsse, Wildsammlung</v>
          </cell>
          <cell r="F3057" t="str">
            <v>L4114</v>
          </cell>
          <cell r="G3057">
            <v>5</v>
          </cell>
        </row>
        <row r="3058">
          <cell r="A3058" t="str">
            <v>K|Walnuts, wild</v>
          </cell>
          <cell r="B3058" t="str">
            <v>Q1003</v>
          </cell>
          <cell r="C3058" t="str">
            <v>K</v>
          </cell>
          <cell r="D3058" t="str">
            <v>name</v>
          </cell>
          <cell r="E3058" t="str">
            <v>Walnuts, wild</v>
          </cell>
          <cell r="F3058" t="str">
            <v>L4114</v>
          </cell>
          <cell r="G3058">
            <v>5</v>
          </cell>
        </row>
        <row r="3059">
          <cell r="A3059" t="str">
            <v>K|Wild walnuts</v>
          </cell>
          <cell r="B3059" t="str">
            <v>Q1003z001</v>
          </cell>
          <cell r="C3059" t="str">
            <v>K</v>
          </cell>
          <cell r="D3059" t="str">
            <v>E</v>
          </cell>
          <cell r="E3059" t="str">
            <v>Wild walnuts</v>
          </cell>
          <cell r="F3059" t="str">
            <v>L4114</v>
          </cell>
          <cell r="G3059">
            <v>5</v>
          </cell>
        </row>
        <row r="3060">
          <cell r="A3060" t="str">
            <v>K|L411z</v>
          </cell>
          <cell r="B3060" t="str">
            <v>Q1003z001</v>
          </cell>
          <cell r="C3060" t="str">
            <v>K</v>
          </cell>
          <cell r="D3060" t="str">
            <v>code</v>
          </cell>
          <cell r="E3060" t="str">
            <v>L411z</v>
          </cell>
          <cell r="F3060" t="str">
            <v>L411z</v>
          </cell>
          <cell r="G3060">
            <v>5</v>
          </cell>
        </row>
        <row r="3061">
          <cell r="A3061" t="str">
            <v>K|Nüsse, Wildsammlung, Sonstige</v>
          </cell>
          <cell r="B3061" t="str">
            <v>Q1003z001</v>
          </cell>
          <cell r="C3061" t="str">
            <v>K</v>
          </cell>
          <cell r="D3061" t="str">
            <v>D</v>
          </cell>
          <cell r="E3061" t="str">
            <v>Nüsse, Wildsammlung, Sonstige</v>
          </cell>
          <cell r="F3061" t="str">
            <v>L411z</v>
          </cell>
          <cell r="G3061">
            <v>5</v>
          </cell>
        </row>
        <row r="3062">
          <cell r="A3062" t="str">
            <v>K|Nuts, wild, other</v>
          </cell>
          <cell r="B3062" t="str">
            <v>Q1003z001</v>
          </cell>
          <cell r="C3062" t="str">
            <v>K</v>
          </cell>
          <cell r="D3062" t="str">
            <v>name</v>
          </cell>
          <cell r="E3062" t="str">
            <v>Nuts, wild, other</v>
          </cell>
          <cell r="F3062" t="str">
            <v>L411z</v>
          </cell>
          <cell r="G3062">
            <v>5</v>
          </cell>
        </row>
        <row r="3063">
          <cell r="A3063" t="str">
            <v>K|Other wild nuts</v>
          </cell>
          <cell r="B3063" t="str">
            <v>Q1003z001</v>
          </cell>
          <cell r="C3063" t="str">
            <v>K</v>
          </cell>
          <cell r="D3063" t="str">
            <v>E</v>
          </cell>
          <cell r="E3063" t="str">
            <v>Other wild nuts</v>
          </cell>
          <cell r="F3063" t="str">
            <v>L411z</v>
          </cell>
          <cell r="G3063">
            <v>5</v>
          </cell>
        </row>
        <row r="3064">
          <cell r="A3064" t="str">
            <v>K|L412</v>
          </cell>
          <cell r="B3064" t="str">
            <v>Q1003z001</v>
          </cell>
          <cell r="C3064" t="str">
            <v>K</v>
          </cell>
          <cell r="D3064" t="str">
            <v>code</v>
          </cell>
          <cell r="E3064" t="str">
            <v>L412</v>
          </cell>
          <cell r="F3064" t="str">
            <v>L412</v>
          </cell>
          <cell r="G3064">
            <v>4</v>
          </cell>
        </row>
        <row r="3065">
          <cell r="A3065" t="str">
            <v>K|Oil plants, wild</v>
          </cell>
          <cell r="B3065" t="str">
            <v>Q1003z001</v>
          </cell>
          <cell r="C3065" t="str">
            <v>K</v>
          </cell>
          <cell r="D3065" t="str">
            <v>name</v>
          </cell>
          <cell r="E3065" t="str">
            <v>Oil plants, wild</v>
          </cell>
          <cell r="F3065" t="str">
            <v>L412</v>
          </cell>
          <cell r="G3065">
            <v>4</v>
          </cell>
        </row>
        <row r="3066">
          <cell r="A3066" t="str">
            <v>K|Ölpflanzen, Wildsammlung</v>
          </cell>
          <cell r="B3066" t="str">
            <v>Q1003z001</v>
          </cell>
          <cell r="C3066" t="str">
            <v>K</v>
          </cell>
          <cell r="D3066" t="str">
            <v>D</v>
          </cell>
          <cell r="E3066" t="str">
            <v>Ölpflanzen, Wildsammlung</v>
          </cell>
          <cell r="F3066" t="str">
            <v>L412</v>
          </cell>
          <cell r="G3066">
            <v>4</v>
          </cell>
        </row>
        <row r="3067">
          <cell r="A3067" t="str">
            <v>K|Wild oil plants</v>
          </cell>
          <cell r="B3067" t="str">
            <v>Q1003z001</v>
          </cell>
          <cell r="C3067" t="str">
            <v>K</v>
          </cell>
          <cell r="D3067" t="str">
            <v>E</v>
          </cell>
          <cell r="E3067" t="str">
            <v>Wild oil plants</v>
          </cell>
          <cell r="F3067" t="str">
            <v>L412</v>
          </cell>
          <cell r="G3067">
            <v>4</v>
          </cell>
        </row>
        <row r="3068">
          <cell r="A3068" t="str">
            <v>K|L4120</v>
          </cell>
          <cell r="B3068" t="str">
            <v>Q1003z001</v>
          </cell>
          <cell r="C3068" t="str">
            <v>K</v>
          </cell>
          <cell r="D3068" t="str">
            <v>code</v>
          </cell>
          <cell r="E3068" t="str">
            <v>L4120</v>
          </cell>
          <cell r="F3068" t="str">
            <v>L4120</v>
          </cell>
          <cell r="G3068">
            <v>5</v>
          </cell>
        </row>
        <row r="3069">
          <cell r="A3069" t="str">
            <v>K|Oil plants, wild, no details</v>
          </cell>
          <cell r="B3069" t="str">
            <v>Q1003z001</v>
          </cell>
          <cell r="C3069" t="str">
            <v>K</v>
          </cell>
          <cell r="D3069" t="str">
            <v>name</v>
          </cell>
          <cell r="E3069" t="str">
            <v>Oil plants, wild, no details</v>
          </cell>
          <cell r="F3069" t="str">
            <v>L4120</v>
          </cell>
          <cell r="G3069">
            <v>5</v>
          </cell>
        </row>
        <row r="3070">
          <cell r="A3070" t="str">
            <v>K|Ölpflanzen, Wildsammlung, ohne Details</v>
          </cell>
          <cell r="B3070" t="str">
            <v>Q1003z001</v>
          </cell>
          <cell r="C3070" t="str">
            <v>K</v>
          </cell>
          <cell r="D3070" t="str">
            <v>D</v>
          </cell>
          <cell r="E3070" t="str">
            <v>Ölpflanzen, Wildsammlung, ohne Details</v>
          </cell>
          <cell r="F3070" t="str">
            <v>L4120</v>
          </cell>
          <cell r="G3070">
            <v>5</v>
          </cell>
        </row>
        <row r="3071">
          <cell r="A3071" t="str">
            <v>K|Argan Oil, wild</v>
          </cell>
          <cell r="B3071" t="str">
            <v>Q1003</v>
          </cell>
          <cell r="C3071" t="str">
            <v>K</v>
          </cell>
          <cell r="D3071" t="str">
            <v>name</v>
          </cell>
          <cell r="E3071" t="str">
            <v>Argan Oil, wild</v>
          </cell>
          <cell r="F3071" t="str">
            <v>L4121</v>
          </cell>
          <cell r="G3071">
            <v>5</v>
          </cell>
        </row>
        <row r="3072">
          <cell r="A3072" t="str">
            <v>K|Arganöl, Wildsammlung</v>
          </cell>
          <cell r="B3072" t="str">
            <v>Q1003z001</v>
          </cell>
          <cell r="C3072" t="str">
            <v>K</v>
          </cell>
          <cell r="D3072" t="str">
            <v>D</v>
          </cell>
          <cell r="E3072" t="str">
            <v>Arganöl, Wildsammlung</v>
          </cell>
          <cell r="F3072" t="str">
            <v>L4121</v>
          </cell>
          <cell r="G3072">
            <v>5</v>
          </cell>
        </row>
        <row r="3073">
          <cell r="A3073" t="str">
            <v>K|L4121</v>
          </cell>
          <cell r="B3073" t="str">
            <v>Q1003z001</v>
          </cell>
          <cell r="C3073" t="str">
            <v>K</v>
          </cell>
          <cell r="D3073" t="str">
            <v>code</v>
          </cell>
          <cell r="E3073" t="str">
            <v>L4121</v>
          </cell>
          <cell r="F3073" t="str">
            <v>L4121</v>
          </cell>
          <cell r="G3073">
            <v>5</v>
          </cell>
        </row>
        <row r="3074">
          <cell r="A3074" t="str">
            <v>K|Wild argan Oil</v>
          </cell>
          <cell r="B3074" t="str">
            <v>Q1003z001</v>
          </cell>
          <cell r="C3074" t="str">
            <v>K</v>
          </cell>
          <cell r="D3074" t="str">
            <v>E</v>
          </cell>
          <cell r="E3074" t="str">
            <v>Wild argan Oil</v>
          </cell>
          <cell r="F3074" t="str">
            <v>L4121</v>
          </cell>
          <cell r="G3074">
            <v>5</v>
          </cell>
        </row>
        <row r="3075">
          <cell r="A3075" t="str">
            <v>K|L412z</v>
          </cell>
          <cell r="B3075" t="str">
            <v>Q1003z001</v>
          </cell>
          <cell r="C3075" t="str">
            <v>K</v>
          </cell>
          <cell r="D3075" t="str">
            <v>code</v>
          </cell>
          <cell r="E3075" t="str">
            <v>L412z</v>
          </cell>
          <cell r="F3075" t="str">
            <v>L412z</v>
          </cell>
          <cell r="G3075">
            <v>5</v>
          </cell>
        </row>
        <row r="3076">
          <cell r="A3076" t="str">
            <v>K|Oil plants, wild, other</v>
          </cell>
          <cell r="B3076" t="str">
            <v>Q1003</v>
          </cell>
          <cell r="C3076" t="str">
            <v>K</v>
          </cell>
          <cell r="D3076" t="str">
            <v>name</v>
          </cell>
          <cell r="E3076" t="str">
            <v>Oil plants, wild, other</v>
          </cell>
          <cell r="F3076" t="str">
            <v>L412z</v>
          </cell>
          <cell r="G3076">
            <v>5</v>
          </cell>
        </row>
        <row r="3077">
          <cell r="A3077" t="str">
            <v>K|Ölpflanzen, Wildsammlung, Sonstige</v>
          </cell>
          <cell r="B3077" t="str">
            <v>Q1003z001</v>
          </cell>
          <cell r="C3077" t="str">
            <v>K</v>
          </cell>
          <cell r="D3077" t="str">
            <v>D</v>
          </cell>
          <cell r="E3077" t="str">
            <v>Ölpflanzen, Wildsammlung, Sonstige</v>
          </cell>
          <cell r="F3077" t="str">
            <v>L412z</v>
          </cell>
          <cell r="G3077">
            <v>5</v>
          </cell>
        </row>
        <row r="3078">
          <cell r="A3078" t="str">
            <v>K|Other wild  oil plants</v>
          </cell>
          <cell r="B3078" t="str">
            <v>Q1003z001</v>
          </cell>
          <cell r="C3078" t="str">
            <v>K</v>
          </cell>
          <cell r="D3078" t="str">
            <v>E</v>
          </cell>
          <cell r="E3078" t="str">
            <v>Other wild  oil plants</v>
          </cell>
          <cell r="F3078" t="str">
            <v>L412z</v>
          </cell>
          <cell r="G3078">
            <v>5</v>
          </cell>
        </row>
        <row r="3079">
          <cell r="A3079" t="str">
            <v>K|Bamboo, wild</v>
          </cell>
          <cell r="B3079" t="str">
            <v>Q1003</v>
          </cell>
          <cell r="C3079" t="str">
            <v>K</v>
          </cell>
          <cell r="D3079" t="str">
            <v>name</v>
          </cell>
          <cell r="E3079" t="str">
            <v>Bamboo, wild</v>
          </cell>
          <cell r="F3079" t="str">
            <v>L413</v>
          </cell>
          <cell r="G3079">
            <v>4</v>
          </cell>
        </row>
        <row r="3080">
          <cell r="A3080" t="str">
            <v>K|Bambus, Wildsammlung</v>
          </cell>
          <cell r="B3080" t="str">
            <v>Q1003z001</v>
          </cell>
          <cell r="C3080" t="str">
            <v>K</v>
          </cell>
          <cell r="D3080" t="str">
            <v>D</v>
          </cell>
          <cell r="E3080" t="str">
            <v>Bambus, Wildsammlung</v>
          </cell>
          <cell r="F3080" t="str">
            <v>L413</v>
          </cell>
          <cell r="G3080">
            <v>4</v>
          </cell>
        </row>
        <row r="3081">
          <cell r="A3081" t="str">
            <v>K|L413</v>
          </cell>
          <cell r="B3081" t="str">
            <v>Q1003z001</v>
          </cell>
          <cell r="C3081" t="str">
            <v>K</v>
          </cell>
          <cell r="D3081" t="str">
            <v>code</v>
          </cell>
          <cell r="E3081" t="str">
            <v>L413</v>
          </cell>
          <cell r="F3081" t="str">
            <v>L413</v>
          </cell>
          <cell r="G3081">
            <v>4</v>
          </cell>
        </row>
        <row r="3082">
          <cell r="A3082" t="str">
            <v>K|Wild bamboo</v>
          </cell>
          <cell r="B3082" t="str">
            <v>Q1003z001</v>
          </cell>
          <cell r="C3082" t="str">
            <v>K</v>
          </cell>
          <cell r="D3082" t="str">
            <v>E</v>
          </cell>
          <cell r="E3082" t="str">
            <v>Wild bamboo</v>
          </cell>
          <cell r="F3082" t="str">
            <v>L413</v>
          </cell>
          <cell r="G3082">
            <v>4</v>
          </cell>
        </row>
        <row r="3083">
          <cell r="A3083" t="str">
            <v>K|Garlic, wild</v>
          </cell>
          <cell r="B3083" t="str">
            <v>Q1003</v>
          </cell>
          <cell r="C3083" t="str">
            <v>K</v>
          </cell>
          <cell r="D3083" t="str">
            <v>name</v>
          </cell>
          <cell r="E3083" t="str">
            <v>Garlic, wild</v>
          </cell>
          <cell r="F3083" t="str">
            <v>L414</v>
          </cell>
          <cell r="G3083">
            <v>4</v>
          </cell>
        </row>
        <row r="3084">
          <cell r="A3084" t="str">
            <v>K|Knoblauch, Wildsammlung</v>
          </cell>
          <cell r="B3084" t="str">
            <v>Q1003z001</v>
          </cell>
          <cell r="C3084" t="str">
            <v>K</v>
          </cell>
          <cell r="D3084" t="str">
            <v>D</v>
          </cell>
          <cell r="E3084" t="str">
            <v>Knoblauch, Wildsammlung</v>
          </cell>
          <cell r="F3084" t="str">
            <v>L414</v>
          </cell>
          <cell r="G3084">
            <v>4</v>
          </cell>
        </row>
        <row r="3085">
          <cell r="A3085" t="str">
            <v>K|L414</v>
          </cell>
          <cell r="B3085" t="str">
            <v>Q1003z001</v>
          </cell>
          <cell r="C3085" t="str">
            <v>K</v>
          </cell>
          <cell r="D3085" t="str">
            <v>code</v>
          </cell>
          <cell r="E3085" t="str">
            <v>L414</v>
          </cell>
          <cell r="F3085" t="str">
            <v>L414</v>
          </cell>
          <cell r="G3085">
            <v>4</v>
          </cell>
        </row>
        <row r="3086">
          <cell r="A3086" t="str">
            <v>K|Wild garlic</v>
          </cell>
          <cell r="B3086" t="str">
            <v>Q1003z001</v>
          </cell>
          <cell r="C3086" t="str">
            <v>K</v>
          </cell>
          <cell r="D3086" t="str">
            <v>E</v>
          </cell>
          <cell r="E3086" t="str">
            <v>Wild garlic</v>
          </cell>
          <cell r="F3086" t="str">
            <v>L414</v>
          </cell>
          <cell r="G3086">
            <v>4</v>
          </cell>
        </row>
        <row r="3087">
          <cell r="A3087" t="str">
            <v>K|L415</v>
          </cell>
          <cell r="B3087" t="str">
            <v>Q1003z001</v>
          </cell>
          <cell r="C3087" t="str">
            <v>K</v>
          </cell>
          <cell r="D3087" t="str">
            <v>code</v>
          </cell>
          <cell r="E3087" t="str">
            <v>L415</v>
          </cell>
          <cell r="F3087" t="str">
            <v>L415</v>
          </cell>
          <cell r="G3087">
            <v>4</v>
          </cell>
        </row>
        <row r="3088">
          <cell r="A3088" t="str">
            <v>K|Palm sugar</v>
          </cell>
          <cell r="B3088" t="str">
            <v>Q1003</v>
          </cell>
          <cell r="C3088" t="str">
            <v>K</v>
          </cell>
          <cell r="D3088" t="str">
            <v>name</v>
          </cell>
          <cell r="E3088" t="str">
            <v>Palm sugar</v>
          </cell>
          <cell r="F3088" t="str">
            <v>L415</v>
          </cell>
          <cell r="G3088">
            <v>4</v>
          </cell>
        </row>
        <row r="3089">
          <cell r="A3089" t="str">
            <v>K|L416</v>
          </cell>
          <cell r="B3089" t="str">
            <v>Q1003z001</v>
          </cell>
          <cell r="C3089" t="str">
            <v>K</v>
          </cell>
          <cell r="D3089" t="str">
            <v>code</v>
          </cell>
          <cell r="E3089" t="str">
            <v>L416</v>
          </cell>
          <cell r="F3089" t="str">
            <v>L416</v>
          </cell>
          <cell r="G3089">
            <v>4</v>
          </cell>
        </row>
        <row r="3090">
          <cell r="A3090" t="str">
            <v>K|Palmito, wild</v>
          </cell>
          <cell r="B3090" t="str">
            <v>Q1003</v>
          </cell>
          <cell r="C3090" t="str">
            <v>K</v>
          </cell>
          <cell r="D3090" t="str">
            <v>name</v>
          </cell>
          <cell r="E3090" t="str">
            <v>Palmito, wild</v>
          </cell>
          <cell r="F3090" t="str">
            <v>L416</v>
          </cell>
          <cell r="G3090">
            <v>4</v>
          </cell>
        </row>
        <row r="3091">
          <cell r="A3091" t="str">
            <v>K|Palmito, Wildsammlung</v>
          </cell>
          <cell r="B3091" t="str">
            <v>Q1003z001</v>
          </cell>
          <cell r="C3091" t="str">
            <v>K</v>
          </cell>
          <cell r="D3091" t="str">
            <v>D</v>
          </cell>
          <cell r="E3091" t="str">
            <v>Palmito, Wildsammlung</v>
          </cell>
          <cell r="F3091" t="str">
            <v>L416</v>
          </cell>
          <cell r="G3091">
            <v>4</v>
          </cell>
        </row>
        <row r="3092">
          <cell r="A3092" t="str">
            <v>K|Bee pastures</v>
          </cell>
          <cell r="B3092" t="str">
            <v>Q1003z001</v>
          </cell>
          <cell r="C3092" t="str">
            <v>K</v>
          </cell>
          <cell r="D3092" t="str">
            <v>name</v>
          </cell>
          <cell r="E3092" t="str">
            <v>Bee pastures</v>
          </cell>
          <cell r="F3092" t="str">
            <v>L417</v>
          </cell>
          <cell r="G3092">
            <v>4</v>
          </cell>
        </row>
        <row r="3093">
          <cell r="A3093" t="str">
            <v>K|L417</v>
          </cell>
          <cell r="B3093" t="str">
            <v>Q1003z001</v>
          </cell>
          <cell r="C3093" t="str">
            <v>K</v>
          </cell>
          <cell r="D3093" t="str">
            <v>code</v>
          </cell>
          <cell r="E3093" t="str">
            <v>L417</v>
          </cell>
          <cell r="F3093" t="str">
            <v>L417</v>
          </cell>
          <cell r="G3093">
            <v>4</v>
          </cell>
        </row>
        <row r="3094">
          <cell r="A3094" t="str">
            <v>K|Caper, wild</v>
          </cell>
          <cell r="B3094" t="str">
            <v>Q1003</v>
          </cell>
          <cell r="C3094" t="str">
            <v>K</v>
          </cell>
          <cell r="D3094" t="str">
            <v>name</v>
          </cell>
          <cell r="E3094" t="str">
            <v>Caper, wild</v>
          </cell>
          <cell r="F3094" t="str">
            <v>L418</v>
          </cell>
          <cell r="G3094">
            <v>4</v>
          </cell>
        </row>
        <row r="3095">
          <cell r="A3095" t="str">
            <v>K|L418</v>
          </cell>
          <cell r="B3095" t="str">
            <v>Q1003</v>
          </cell>
          <cell r="C3095" t="str">
            <v>K</v>
          </cell>
          <cell r="D3095" t="str">
            <v>code</v>
          </cell>
          <cell r="E3095" t="str">
            <v>L418</v>
          </cell>
          <cell r="F3095" t="str">
            <v>L418</v>
          </cell>
          <cell r="G3095">
            <v>4</v>
          </cell>
        </row>
        <row r="3096">
          <cell r="A3096" t="str">
            <v>K|L4zz</v>
          </cell>
          <cell r="B3096" t="str">
            <v>Q1003z001</v>
          </cell>
          <cell r="C3096" t="str">
            <v>K</v>
          </cell>
          <cell r="D3096" t="str">
            <v>code</v>
          </cell>
          <cell r="E3096" t="str">
            <v>L4zz</v>
          </cell>
          <cell r="F3096" t="str">
            <v>L4zz</v>
          </cell>
          <cell r="G3096">
            <v>4</v>
          </cell>
        </row>
        <row r="3097">
          <cell r="A3097" t="str">
            <v>K|Other wild collection</v>
          </cell>
          <cell r="B3097" t="str">
            <v>Q1003z001</v>
          </cell>
          <cell r="C3097" t="str">
            <v>K</v>
          </cell>
          <cell r="D3097" t="str">
            <v>E</v>
          </cell>
          <cell r="E3097" t="str">
            <v>Other wild collection</v>
          </cell>
          <cell r="F3097" t="str">
            <v>L4zz</v>
          </cell>
          <cell r="G3097">
            <v>4</v>
          </cell>
        </row>
        <row r="3098">
          <cell r="A3098" t="str">
            <v>K|Wild collection, other</v>
          </cell>
          <cell r="B3098" t="str">
            <v>Q1003z001</v>
          </cell>
          <cell r="C3098" t="str">
            <v>K</v>
          </cell>
          <cell r="D3098" t="str">
            <v>name</v>
          </cell>
          <cell r="E3098" t="str">
            <v>Wild collection, other</v>
          </cell>
          <cell r="F3098" t="str">
            <v>L4zz</v>
          </cell>
          <cell r="G3098">
            <v>4</v>
          </cell>
        </row>
        <row r="3099">
          <cell r="A3099" t="str">
            <v>K|Wildsammlung, Sonstige</v>
          </cell>
          <cell r="B3099" t="str">
            <v>Q1003z001</v>
          </cell>
          <cell r="C3099" t="str">
            <v>K</v>
          </cell>
          <cell r="D3099" t="str">
            <v>D</v>
          </cell>
          <cell r="E3099" t="str">
            <v>Wildsammlung, Sonstige</v>
          </cell>
          <cell r="F3099" t="str">
            <v>L4zz</v>
          </cell>
          <cell r="G3099">
            <v>4</v>
          </cell>
        </row>
        <row r="3100">
          <cell r="A3100" t="str">
            <v>K|Aquaculture</v>
          </cell>
          <cell r="B3100" t="str">
            <v>Q1002z001</v>
          </cell>
          <cell r="C3100" t="str">
            <v>K</v>
          </cell>
          <cell r="D3100" t="str">
            <v>name</v>
          </cell>
          <cell r="E3100" t="str">
            <v>Aquaculture</v>
          </cell>
          <cell r="F3100" t="str">
            <v>L5</v>
          </cell>
          <cell r="G3100">
            <v>2</v>
          </cell>
        </row>
        <row r="3101">
          <cell r="A3101" t="str">
            <v>K|Aquaculture animals</v>
          </cell>
          <cell r="B3101" t="str">
            <v>Q1003</v>
          </cell>
          <cell r="C3101" t="str">
            <v>K</v>
          </cell>
          <cell r="D3101" t="str">
            <v>name</v>
          </cell>
          <cell r="E3101" t="str">
            <v>Aquaculture animals</v>
          </cell>
          <cell r="F3101" t="str">
            <v>L5</v>
          </cell>
          <cell r="G3101">
            <v>2</v>
          </cell>
        </row>
        <row r="3102">
          <cell r="A3102" t="str">
            <v>K|Aquaculture products</v>
          </cell>
          <cell r="B3102" t="str">
            <v>Q1003</v>
          </cell>
          <cell r="C3102" t="str">
            <v>K</v>
          </cell>
          <cell r="D3102" t="str">
            <v>name</v>
          </cell>
          <cell r="E3102" t="str">
            <v>Aquaculture products</v>
          </cell>
          <cell r="F3102" t="str">
            <v>L5</v>
          </cell>
          <cell r="G3102">
            <v>2</v>
          </cell>
        </row>
        <row r="3103">
          <cell r="A3103" t="str">
            <v>K|Aquakultur</v>
          </cell>
          <cell r="B3103" t="str">
            <v>Q1002z001</v>
          </cell>
          <cell r="C3103" t="str">
            <v>K</v>
          </cell>
          <cell r="D3103" t="str">
            <v>D</v>
          </cell>
          <cell r="E3103" t="str">
            <v>Aquakultur</v>
          </cell>
          <cell r="F3103" t="str">
            <v>L5</v>
          </cell>
          <cell r="G3103">
            <v>2</v>
          </cell>
        </row>
        <row r="3104">
          <cell r="A3104" t="str">
            <v>K|Grazed non agricultural land</v>
          </cell>
          <cell r="B3104" t="str">
            <v>Q1003</v>
          </cell>
          <cell r="C3104" t="str">
            <v>K</v>
          </cell>
          <cell r="D3104" t="str">
            <v>name</v>
          </cell>
          <cell r="E3104" t="str">
            <v>Grazed non agricultural land</v>
          </cell>
          <cell r="F3104" t="str">
            <v>L5</v>
          </cell>
          <cell r="G3104">
            <v>2</v>
          </cell>
        </row>
        <row r="3105">
          <cell r="A3105" t="str">
            <v>K|L5</v>
          </cell>
          <cell r="B3105" t="str">
            <v>Q1002z001</v>
          </cell>
          <cell r="C3105" t="str">
            <v>K</v>
          </cell>
          <cell r="D3105" t="str">
            <v>code</v>
          </cell>
          <cell r="E3105" t="str">
            <v>L5</v>
          </cell>
          <cell r="F3105" t="str">
            <v>L5</v>
          </cell>
          <cell r="G3105">
            <v>2</v>
          </cell>
        </row>
        <row r="3106">
          <cell r="A3106" t="str">
            <v>K|Aquaculture, no details</v>
          </cell>
          <cell r="B3106" t="str">
            <v>Q1003</v>
          </cell>
          <cell r="C3106" t="str">
            <v>K</v>
          </cell>
          <cell r="D3106" t="str">
            <v>name</v>
          </cell>
          <cell r="E3106" t="str">
            <v>Aquaculture, no details</v>
          </cell>
          <cell r="F3106" t="str">
            <v>L500</v>
          </cell>
          <cell r="G3106">
            <v>4</v>
          </cell>
        </row>
        <row r="3107">
          <cell r="A3107" t="str">
            <v>K|Aquakultur, ohne Details</v>
          </cell>
          <cell r="B3107" t="str">
            <v>Q1003z001</v>
          </cell>
          <cell r="C3107" t="str">
            <v>K</v>
          </cell>
          <cell r="D3107" t="str">
            <v>D</v>
          </cell>
          <cell r="E3107" t="str">
            <v>Aquakultur, ohne Details</v>
          </cell>
          <cell r="F3107" t="str">
            <v>L500</v>
          </cell>
          <cell r="G3107">
            <v>4</v>
          </cell>
        </row>
        <row r="3108">
          <cell r="A3108" t="str">
            <v>K|L500</v>
          </cell>
          <cell r="B3108" t="str">
            <v>Q1003z001</v>
          </cell>
          <cell r="C3108" t="str">
            <v>K</v>
          </cell>
          <cell r="D3108" t="str">
            <v>code</v>
          </cell>
          <cell r="E3108" t="str">
            <v>L500</v>
          </cell>
          <cell r="F3108" t="str">
            <v>L500</v>
          </cell>
          <cell r="G3108">
            <v>4</v>
          </cell>
        </row>
        <row r="3109">
          <cell r="A3109" t="str">
            <v>K|L501</v>
          </cell>
          <cell r="B3109" t="str">
            <v>Q1002z001</v>
          </cell>
          <cell r="C3109" t="str">
            <v>K</v>
          </cell>
          <cell r="D3109" t="str">
            <v>code</v>
          </cell>
          <cell r="E3109" t="str">
            <v>L501</v>
          </cell>
          <cell r="F3109" t="str">
            <v>L501</v>
          </cell>
          <cell r="G3109">
            <v>4</v>
          </cell>
        </row>
        <row r="3110">
          <cell r="A3110" t="str">
            <v>K|Shrimps</v>
          </cell>
          <cell r="B3110" t="str">
            <v>Q1003z001</v>
          </cell>
          <cell r="C3110" t="str">
            <v>K</v>
          </cell>
          <cell r="D3110" t="str">
            <v>name</v>
          </cell>
          <cell r="E3110" t="str">
            <v>Shrimps</v>
          </cell>
          <cell r="F3110" t="str">
            <v>L501</v>
          </cell>
          <cell r="G3110">
            <v>4</v>
          </cell>
        </row>
        <row r="3111">
          <cell r="A3111" t="str">
            <v>K|Shrimps, aquaculture</v>
          </cell>
          <cell r="B3111" t="str">
            <v>Q1002z001</v>
          </cell>
          <cell r="C3111" t="str">
            <v>K</v>
          </cell>
          <cell r="D3111" t="str">
            <v>name</v>
          </cell>
          <cell r="E3111" t="str">
            <v>Shrimps, aquaculture</v>
          </cell>
          <cell r="F3111" t="str">
            <v>L501</v>
          </cell>
          <cell r="G3111">
            <v>4</v>
          </cell>
        </row>
        <row r="3112">
          <cell r="A3112" t="str">
            <v>K|_ Aquakultur</v>
          </cell>
          <cell r="B3112" t="str">
            <v>Q1002z002</v>
          </cell>
          <cell r="C3112" t="str">
            <v>K</v>
          </cell>
          <cell r="D3112" t="str">
            <v>D</v>
          </cell>
          <cell r="E3112" t="str">
            <v>_ Aquakultur</v>
          </cell>
          <cell r="F3112" t="str">
            <v>L5zz</v>
          </cell>
          <cell r="G3112">
            <v>4</v>
          </cell>
        </row>
        <row r="3113">
          <cell r="A3113" t="str">
            <v>K|Aquaculture, other</v>
          </cell>
          <cell r="B3113" t="str">
            <v>Q1002z002</v>
          </cell>
          <cell r="C3113" t="str">
            <v>K</v>
          </cell>
          <cell r="D3113" t="str">
            <v>name</v>
          </cell>
          <cell r="E3113" t="str">
            <v>Aquaculture, other</v>
          </cell>
          <cell r="F3113" t="str">
            <v>L5zz</v>
          </cell>
          <cell r="G3113">
            <v>4</v>
          </cell>
        </row>
        <row r="3114">
          <cell r="A3114" t="str">
            <v>K|L5zz</v>
          </cell>
          <cell r="B3114" t="str">
            <v>Q1002z002</v>
          </cell>
          <cell r="C3114" t="str">
            <v>K</v>
          </cell>
          <cell r="D3114" t="str">
            <v>code</v>
          </cell>
          <cell r="E3114" t="str">
            <v>L5zz</v>
          </cell>
          <cell r="F3114" t="str">
            <v>L5zz</v>
          </cell>
          <cell r="G3114">
            <v>4</v>
          </cell>
        </row>
        <row r="3115">
          <cell r="A3115" t="str">
            <v>K|Other aquaculture</v>
          </cell>
          <cell r="B3115" t="str">
            <v>Q1002z002</v>
          </cell>
          <cell r="C3115" t="str">
            <v>K</v>
          </cell>
          <cell r="D3115" t="str">
            <v>E</v>
          </cell>
          <cell r="E3115" t="str">
            <v>Other aquaculture</v>
          </cell>
          <cell r="F3115" t="str">
            <v>L5zz</v>
          </cell>
          <cell r="G3115">
            <v>4</v>
          </cell>
        </row>
        <row r="3116">
          <cell r="A3116" t="str">
            <v>K|Apiculture</v>
          </cell>
          <cell r="B3116" t="str">
            <v>Q1003</v>
          </cell>
          <cell r="C3116" t="str">
            <v>K</v>
          </cell>
          <cell r="D3116" t="str">
            <v>name</v>
          </cell>
          <cell r="E3116" t="str">
            <v>Apiculture</v>
          </cell>
          <cell r="F3116" t="str">
            <v>L6</v>
          </cell>
          <cell r="G3116">
            <v>2</v>
          </cell>
        </row>
        <row r="3117">
          <cell r="A3117" t="str">
            <v>K|L6</v>
          </cell>
          <cell r="B3117" t="str">
            <v>Q1003z001</v>
          </cell>
          <cell r="C3117" t="str">
            <v>K</v>
          </cell>
          <cell r="D3117" t="str">
            <v>code</v>
          </cell>
          <cell r="E3117" t="str">
            <v>L6</v>
          </cell>
          <cell r="F3117" t="str">
            <v>L6</v>
          </cell>
          <cell r="G3117">
            <v>2</v>
          </cell>
        </row>
        <row r="3118">
          <cell r="A3118" t="str">
            <v>K|K5</v>
          </cell>
          <cell r="B3118" t="str">
            <v>Q1002z001</v>
          </cell>
          <cell r="C3118" t="str">
            <v>K</v>
          </cell>
          <cell r="D3118" t="str">
            <v>code</v>
          </cell>
          <cell r="E3118" t="str">
            <v>K5</v>
          </cell>
          <cell r="F3118" t="str">
            <v>L8</v>
          </cell>
          <cell r="G3118">
            <v>2</v>
          </cell>
        </row>
        <row r="3119">
          <cell r="A3119" t="str">
            <v>K|K7</v>
          </cell>
          <cell r="B3119" t="str">
            <v>Q1002z001</v>
          </cell>
          <cell r="C3119" t="str">
            <v>K</v>
          </cell>
          <cell r="D3119" t="str">
            <v>code</v>
          </cell>
          <cell r="E3119" t="str">
            <v>K7</v>
          </cell>
          <cell r="F3119" t="str">
            <v>L8</v>
          </cell>
          <cell r="G3119">
            <v>2</v>
          </cell>
        </row>
        <row r="3120">
          <cell r="A3120" t="str">
            <v>K|L8</v>
          </cell>
          <cell r="B3120" t="str">
            <v>Q1003</v>
          </cell>
          <cell r="C3120" t="str">
            <v>K</v>
          </cell>
          <cell r="D3120" t="str">
            <v>code</v>
          </cell>
          <cell r="E3120" t="str">
            <v>L8</v>
          </cell>
          <cell r="F3120" t="str">
            <v>L8</v>
          </cell>
          <cell r="G3120">
            <v>2</v>
          </cell>
        </row>
        <row r="3121">
          <cell r="A3121" t="str">
            <v>K|Manufactured products</v>
          </cell>
          <cell r="B3121" t="str">
            <v>Q1003</v>
          </cell>
          <cell r="C3121" t="str">
            <v>K</v>
          </cell>
          <cell r="D3121" t="str">
            <v>name</v>
          </cell>
          <cell r="E3121" t="str">
            <v>Manufactured products</v>
          </cell>
          <cell r="F3121" t="str">
            <v>L8</v>
          </cell>
          <cell r="G3121">
            <v>2</v>
          </cell>
        </row>
        <row r="3122">
          <cell r="A3122" t="str">
            <v>K|products</v>
          </cell>
          <cell r="B3122" t="str">
            <v>Q1002z001</v>
          </cell>
          <cell r="C3122" t="str">
            <v>K</v>
          </cell>
          <cell r="D3122" t="str">
            <v>E</v>
          </cell>
          <cell r="E3122" t="str">
            <v>products</v>
          </cell>
          <cell r="F3122" t="str">
            <v>L8</v>
          </cell>
          <cell r="G3122">
            <v>2</v>
          </cell>
        </row>
        <row r="3123">
          <cell r="A3123" t="str">
            <v>K|Produkte</v>
          </cell>
          <cell r="B3123" t="str">
            <v>Q1002z001</v>
          </cell>
          <cell r="C3123" t="str">
            <v>K</v>
          </cell>
          <cell r="D3123" t="str">
            <v>name</v>
          </cell>
          <cell r="E3123" t="str">
            <v>Produkte</v>
          </cell>
          <cell r="F3123" t="str">
            <v>L8</v>
          </cell>
          <cell r="G3123">
            <v>2</v>
          </cell>
        </row>
        <row r="3124">
          <cell r="A3124" t="str">
            <v>K|K500</v>
          </cell>
          <cell r="B3124" t="str">
            <v>Q1002z002</v>
          </cell>
          <cell r="C3124" t="str">
            <v>K</v>
          </cell>
          <cell r="D3124" t="str">
            <v>code</v>
          </cell>
          <cell r="E3124" t="str">
            <v>K500</v>
          </cell>
          <cell r="F3124" t="str">
            <v>L800</v>
          </cell>
          <cell r="G3124">
            <v>4</v>
          </cell>
        </row>
        <row r="3125">
          <cell r="A3125" t="str">
            <v>K|K700</v>
          </cell>
          <cell r="B3125" t="str">
            <v>Q1002z002</v>
          </cell>
          <cell r="C3125" t="str">
            <v>K</v>
          </cell>
          <cell r="D3125" t="str">
            <v>code</v>
          </cell>
          <cell r="E3125" t="str">
            <v>K700</v>
          </cell>
          <cell r="F3125" t="str">
            <v>L800</v>
          </cell>
          <cell r="G3125">
            <v>4</v>
          </cell>
        </row>
        <row r="3126">
          <cell r="A3126" t="str">
            <v>K|L800</v>
          </cell>
          <cell r="B3126" t="str">
            <v>Q1010</v>
          </cell>
          <cell r="C3126" t="str">
            <v>K</v>
          </cell>
          <cell r="D3126" t="str">
            <v>code</v>
          </cell>
          <cell r="E3126" t="str">
            <v>L800</v>
          </cell>
          <cell r="F3126" t="str">
            <v>L800</v>
          </cell>
          <cell r="G3126">
            <v>4</v>
          </cell>
        </row>
        <row r="3127">
          <cell r="A3127" t="str">
            <v>K|Manufactured products, no details</v>
          </cell>
          <cell r="B3127" t="str">
            <v>Q1010</v>
          </cell>
          <cell r="C3127" t="str">
            <v>K</v>
          </cell>
          <cell r="D3127" t="str">
            <v>E</v>
          </cell>
          <cell r="E3127" t="str">
            <v>Manufactured products, no details</v>
          </cell>
          <cell r="F3127" t="str">
            <v>L800</v>
          </cell>
          <cell r="G3127">
            <v>4</v>
          </cell>
        </row>
        <row r="3128">
          <cell r="A3128" t="str">
            <v>K|Produkte, no details</v>
          </cell>
          <cell r="B3128" t="str">
            <v>Q1002z002</v>
          </cell>
          <cell r="C3128" t="str">
            <v>K</v>
          </cell>
          <cell r="D3128" t="str">
            <v>name</v>
          </cell>
          <cell r="E3128" t="str">
            <v>Produkte, no details</v>
          </cell>
          <cell r="F3128" t="str">
            <v>L800</v>
          </cell>
          <cell r="G3128">
            <v>4</v>
          </cell>
        </row>
        <row r="3129">
          <cell r="A3129" t="str">
            <v>K|Produkte, ohne Details</v>
          </cell>
          <cell r="B3129" t="str">
            <v>Q1002z002</v>
          </cell>
          <cell r="C3129" t="str">
            <v>K</v>
          </cell>
          <cell r="D3129" t="str">
            <v>D</v>
          </cell>
          <cell r="E3129" t="str">
            <v>Produkte, ohne Details</v>
          </cell>
          <cell r="F3129" t="str">
            <v>L800</v>
          </cell>
          <cell r="G3129">
            <v>4</v>
          </cell>
        </row>
        <row r="3130">
          <cell r="A3130" t="str">
            <v>K|L801</v>
          </cell>
          <cell r="B3130" t="str">
            <v>Q1010</v>
          </cell>
          <cell r="C3130" t="str">
            <v>K</v>
          </cell>
          <cell r="D3130" t="str">
            <v>code</v>
          </cell>
          <cell r="E3130" t="str">
            <v>L801</v>
          </cell>
          <cell r="F3130" t="str">
            <v>L801</v>
          </cell>
          <cell r="G3130">
            <v>4</v>
          </cell>
        </row>
        <row r="3131">
          <cell r="A3131" t="str">
            <v>K|Prepared food</v>
          </cell>
          <cell r="B3131" t="str">
            <v>Q1003</v>
          </cell>
          <cell r="C3131" t="str">
            <v>K</v>
          </cell>
          <cell r="D3131" t="str">
            <v>name</v>
          </cell>
          <cell r="E3131" t="str">
            <v>Prepared food</v>
          </cell>
          <cell r="F3131" t="str">
            <v>L801</v>
          </cell>
          <cell r="G3131">
            <v>4</v>
          </cell>
        </row>
        <row r="3132">
          <cell r="A3132" t="str">
            <v>K|L8010</v>
          </cell>
          <cell r="B3132" t="str">
            <v>Q1003</v>
          </cell>
          <cell r="C3132" t="str">
            <v>K</v>
          </cell>
          <cell r="D3132" t="str">
            <v>code</v>
          </cell>
          <cell r="E3132" t="str">
            <v>L8010</v>
          </cell>
          <cell r="F3132" t="str">
            <v>L8010</v>
          </cell>
          <cell r="G3132">
            <v>5</v>
          </cell>
        </row>
        <row r="3133">
          <cell r="A3133" t="str">
            <v>K|Prepared food, no details</v>
          </cell>
          <cell r="B3133" t="str">
            <v>Q1003</v>
          </cell>
          <cell r="C3133" t="str">
            <v>K</v>
          </cell>
          <cell r="D3133" t="str">
            <v>name</v>
          </cell>
          <cell r="E3133" t="str">
            <v>Prepared food, no details</v>
          </cell>
          <cell r="F3133" t="str">
            <v>L8010</v>
          </cell>
          <cell r="G3133">
            <v>5</v>
          </cell>
        </row>
        <row r="3134">
          <cell r="A3134" t="str">
            <v>K|Backwaren</v>
          </cell>
          <cell r="B3134" t="str">
            <v>Q1010</v>
          </cell>
          <cell r="C3134" t="str">
            <v>K</v>
          </cell>
          <cell r="D3134" t="str">
            <v>D</v>
          </cell>
          <cell r="E3134" t="str">
            <v>Backwaren</v>
          </cell>
          <cell r="F3134" t="str">
            <v>L8011</v>
          </cell>
          <cell r="G3134">
            <v>5</v>
          </cell>
        </row>
        <row r="3135">
          <cell r="A3135" t="str">
            <v>K|Bakery products</v>
          </cell>
          <cell r="B3135" t="str">
            <v>Q1010</v>
          </cell>
          <cell r="C3135" t="str">
            <v>K</v>
          </cell>
          <cell r="D3135" t="str">
            <v>E</v>
          </cell>
          <cell r="E3135" t="str">
            <v>Bakery products</v>
          </cell>
          <cell r="F3135" t="str">
            <v>L8011</v>
          </cell>
          <cell r="G3135">
            <v>5</v>
          </cell>
        </row>
        <row r="3136">
          <cell r="A3136" t="str">
            <v>K|Getreideprodukte und Backwaren</v>
          </cell>
          <cell r="B3136" t="str">
            <v>Q1010</v>
          </cell>
          <cell r="C3136" t="str">
            <v>K</v>
          </cell>
          <cell r="D3136" t="str">
            <v>D</v>
          </cell>
          <cell r="E3136" t="str">
            <v>Getreideprodukte und Backwaren</v>
          </cell>
          <cell r="F3136" t="str">
            <v>L8011</v>
          </cell>
          <cell r="G3136">
            <v>5</v>
          </cell>
        </row>
        <row r="3137">
          <cell r="A3137" t="str">
            <v>K|L8011</v>
          </cell>
          <cell r="B3137" t="str">
            <v>Q1010</v>
          </cell>
          <cell r="C3137" t="str">
            <v>K</v>
          </cell>
          <cell r="D3137" t="str">
            <v>code</v>
          </cell>
          <cell r="E3137" t="str">
            <v>L8011</v>
          </cell>
          <cell r="F3137" t="str">
            <v>L8011</v>
          </cell>
          <cell r="G3137">
            <v>5</v>
          </cell>
        </row>
        <row r="3138">
          <cell r="A3138" t="str">
            <v>K|Andere Backwaren</v>
          </cell>
          <cell r="B3138" t="str">
            <v>Q1002z002</v>
          </cell>
          <cell r="C3138" t="str">
            <v>K</v>
          </cell>
          <cell r="D3138" t="str">
            <v>D</v>
          </cell>
          <cell r="E3138" t="str">
            <v>Andere Backwaren</v>
          </cell>
          <cell r="F3138" t="str">
            <v>L801100</v>
          </cell>
          <cell r="G3138">
            <v>7</v>
          </cell>
        </row>
        <row r="3139">
          <cell r="A3139" t="str">
            <v>K|Backwaren, other</v>
          </cell>
          <cell r="B3139" t="str">
            <v>Q1002z002</v>
          </cell>
          <cell r="C3139" t="str">
            <v>K</v>
          </cell>
          <cell r="D3139" t="str">
            <v>name</v>
          </cell>
          <cell r="E3139" t="str">
            <v>Backwaren, other</v>
          </cell>
          <cell r="F3139" t="str">
            <v>L801100</v>
          </cell>
          <cell r="G3139">
            <v>7</v>
          </cell>
        </row>
        <row r="3140">
          <cell r="A3140" t="str">
            <v>K|Bakery products, no details</v>
          </cell>
          <cell r="B3140" t="str">
            <v>Q1010</v>
          </cell>
          <cell r="C3140" t="str">
            <v>K</v>
          </cell>
          <cell r="D3140" t="str">
            <v>E</v>
          </cell>
          <cell r="E3140" t="str">
            <v>Bakery products, no details</v>
          </cell>
          <cell r="F3140" t="str">
            <v>L801100</v>
          </cell>
          <cell r="G3140">
            <v>7</v>
          </cell>
        </row>
        <row r="3141">
          <cell r="A3141" t="str">
            <v>K|K5026zz</v>
          </cell>
          <cell r="B3141" t="str">
            <v>Q1002z002</v>
          </cell>
          <cell r="C3141" t="str">
            <v>K</v>
          </cell>
          <cell r="D3141" t="str">
            <v>code</v>
          </cell>
          <cell r="E3141" t="str">
            <v>K5026zz</v>
          </cell>
          <cell r="F3141" t="str">
            <v>L801100</v>
          </cell>
          <cell r="G3141">
            <v>7</v>
          </cell>
        </row>
        <row r="3142">
          <cell r="A3142" t="str">
            <v>K|L801100</v>
          </cell>
          <cell r="B3142" t="str">
            <v>Q1010</v>
          </cell>
          <cell r="C3142" t="str">
            <v>K</v>
          </cell>
          <cell r="D3142" t="str">
            <v>code</v>
          </cell>
          <cell r="E3142" t="str">
            <v>L801100</v>
          </cell>
          <cell r="F3142" t="str">
            <v>L801100</v>
          </cell>
          <cell r="G3142">
            <v>7</v>
          </cell>
        </row>
        <row r="3143">
          <cell r="A3143" t="str">
            <v>K|Other bakery products</v>
          </cell>
          <cell r="B3143" t="str">
            <v>Q1002z002</v>
          </cell>
          <cell r="C3143" t="str">
            <v>K</v>
          </cell>
          <cell r="D3143" t="str">
            <v>E</v>
          </cell>
          <cell r="E3143" t="str">
            <v>Other bakery products</v>
          </cell>
          <cell r="F3143" t="str">
            <v>L801100</v>
          </cell>
          <cell r="G3143">
            <v>7</v>
          </cell>
        </row>
        <row r="3144">
          <cell r="A3144" t="str">
            <v>K|bread</v>
          </cell>
          <cell r="B3144" t="str">
            <v>Q1002z001</v>
          </cell>
          <cell r="C3144" t="str">
            <v>K</v>
          </cell>
          <cell r="D3144" t="str">
            <v>E</v>
          </cell>
          <cell r="E3144" t="str">
            <v>bread</v>
          </cell>
          <cell r="F3144" t="str">
            <v>L801101</v>
          </cell>
          <cell r="G3144">
            <v>7</v>
          </cell>
        </row>
        <row r="3145">
          <cell r="A3145" t="str">
            <v>K|Bred</v>
          </cell>
          <cell r="B3145" t="str">
            <v>Q1002z001</v>
          </cell>
          <cell r="C3145" t="str">
            <v>K</v>
          </cell>
          <cell r="D3145" t="str">
            <v>name</v>
          </cell>
          <cell r="E3145" t="str">
            <v>Bred</v>
          </cell>
          <cell r="F3145" t="str">
            <v>L801101</v>
          </cell>
          <cell r="G3145">
            <v>7</v>
          </cell>
        </row>
        <row r="3146">
          <cell r="A3146" t="str">
            <v>K|Brot</v>
          </cell>
          <cell r="B3146" t="str">
            <v>Q1002z001</v>
          </cell>
          <cell r="C3146" t="str">
            <v>K</v>
          </cell>
          <cell r="D3146" t="str">
            <v>D</v>
          </cell>
          <cell r="E3146" t="str">
            <v>Brot</v>
          </cell>
          <cell r="F3146" t="str">
            <v>L801101</v>
          </cell>
          <cell r="G3146">
            <v>7</v>
          </cell>
        </row>
        <row r="3147">
          <cell r="A3147" t="str">
            <v>K|K5023</v>
          </cell>
          <cell r="B3147" t="str">
            <v>Q1002z001</v>
          </cell>
          <cell r="C3147" t="str">
            <v>K</v>
          </cell>
          <cell r="D3147" t="str">
            <v>code</v>
          </cell>
          <cell r="E3147" t="str">
            <v>K5023</v>
          </cell>
          <cell r="F3147" t="str">
            <v>L801101</v>
          </cell>
          <cell r="G3147">
            <v>7</v>
          </cell>
        </row>
        <row r="3148">
          <cell r="A3148" t="str">
            <v>K|K7023</v>
          </cell>
          <cell r="B3148" t="str">
            <v>Q1002z001</v>
          </cell>
          <cell r="C3148" t="str">
            <v>K</v>
          </cell>
          <cell r="D3148" t="str">
            <v>code</v>
          </cell>
          <cell r="E3148" t="str">
            <v>K7023</v>
          </cell>
          <cell r="F3148" t="str">
            <v>L801101</v>
          </cell>
          <cell r="G3148">
            <v>7</v>
          </cell>
        </row>
        <row r="3149">
          <cell r="A3149" t="str">
            <v>K|L801101</v>
          </cell>
          <cell r="B3149" t="str">
            <v>Q1003</v>
          </cell>
          <cell r="C3149" t="str">
            <v>K</v>
          </cell>
          <cell r="D3149" t="str">
            <v>code</v>
          </cell>
          <cell r="E3149" t="str">
            <v>L801101</v>
          </cell>
          <cell r="F3149" t="str">
            <v>L801101</v>
          </cell>
          <cell r="G3149">
            <v>7</v>
          </cell>
        </row>
        <row r="3150">
          <cell r="A3150" t="str">
            <v>K|Bread Rolls</v>
          </cell>
          <cell r="B3150" t="str">
            <v>Q1010</v>
          </cell>
          <cell r="C3150" t="str">
            <v>K</v>
          </cell>
          <cell r="D3150" t="str">
            <v>name</v>
          </cell>
          <cell r="E3150" t="str">
            <v>Bread Rolls</v>
          </cell>
          <cell r="F3150" t="str">
            <v>L801102</v>
          </cell>
          <cell r="G3150">
            <v>7</v>
          </cell>
        </row>
        <row r="3151">
          <cell r="A3151" t="str">
            <v>K|Brötchen</v>
          </cell>
          <cell r="B3151" t="str">
            <v>Q1010</v>
          </cell>
          <cell r="C3151" t="str">
            <v>K</v>
          </cell>
          <cell r="D3151" t="str">
            <v>D</v>
          </cell>
          <cell r="E3151" t="str">
            <v>Brötchen</v>
          </cell>
          <cell r="F3151" t="str">
            <v>L801102</v>
          </cell>
          <cell r="G3151">
            <v>7</v>
          </cell>
        </row>
        <row r="3152">
          <cell r="A3152" t="str">
            <v>K|L801102</v>
          </cell>
          <cell r="B3152" t="str">
            <v>Q1010</v>
          </cell>
          <cell r="C3152" t="str">
            <v>K</v>
          </cell>
          <cell r="D3152" t="str">
            <v>code</v>
          </cell>
          <cell r="E3152" t="str">
            <v>L801102</v>
          </cell>
          <cell r="F3152" t="str">
            <v>L801102</v>
          </cell>
          <cell r="G3152">
            <v>7</v>
          </cell>
        </row>
        <row r="3153">
          <cell r="A3153" t="str">
            <v>K|Gebäck und Kuchen</v>
          </cell>
          <cell r="B3153" t="str">
            <v>Q1010</v>
          </cell>
          <cell r="C3153" t="str">
            <v>K</v>
          </cell>
          <cell r="D3153" t="str">
            <v>D</v>
          </cell>
          <cell r="E3153" t="str">
            <v>Gebäck und Kuchen</v>
          </cell>
          <cell r="F3153" t="str">
            <v>L801103</v>
          </cell>
          <cell r="G3153">
            <v>7</v>
          </cell>
        </row>
        <row r="3154">
          <cell r="A3154" t="str">
            <v>K|L801103</v>
          </cell>
          <cell r="B3154" t="str">
            <v>Q1010</v>
          </cell>
          <cell r="C3154" t="str">
            <v>K</v>
          </cell>
          <cell r="D3154" t="str">
            <v>code</v>
          </cell>
          <cell r="E3154" t="str">
            <v>L801103</v>
          </cell>
          <cell r="F3154" t="str">
            <v>L801103</v>
          </cell>
          <cell r="G3154">
            <v>7</v>
          </cell>
        </row>
        <row r="3155">
          <cell r="A3155" t="str">
            <v>K|Pastry goods and cakes</v>
          </cell>
          <cell r="B3155" t="str">
            <v>Q1010</v>
          </cell>
          <cell r="C3155" t="str">
            <v>K</v>
          </cell>
          <cell r="D3155" t="str">
            <v>name</v>
          </cell>
          <cell r="E3155" t="str">
            <v>Pastry goods and cakes</v>
          </cell>
          <cell r="F3155" t="str">
            <v>L801103</v>
          </cell>
          <cell r="G3155">
            <v>7</v>
          </cell>
        </row>
        <row r="3156">
          <cell r="A3156" t="str">
            <v>K|Bakery products, other</v>
          </cell>
          <cell r="B3156" t="str">
            <v>Q1010</v>
          </cell>
          <cell r="C3156" t="str">
            <v>K</v>
          </cell>
          <cell r="D3156" t="str">
            <v>name</v>
          </cell>
          <cell r="E3156" t="str">
            <v>Bakery products, other</v>
          </cell>
          <cell r="F3156" t="str">
            <v>L8011zz</v>
          </cell>
          <cell r="G3156">
            <v>7</v>
          </cell>
        </row>
        <row r="3157">
          <cell r="A3157" t="str">
            <v>K|L8011zz</v>
          </cell>
          <cell r="B3157" t="str">
            <v>Q1003</v>
          </cell>
          <cell r="C3157" t="str">
            <v>K</v>
          </cell>
          <cell r="D3157" t="str">
            <v>code</v>
          </cell>
          <cell r="E3157" t="str">
            <v>L8011zz</v>
          </cell>
          <cell r="F3157" t="str">
            <v>L8011zz</v>
          </cell>
          <cell r="G3157">
            <v>7</v>
          </cell>
        </row>
        <row r="3158">
          <cell r="A3158" t="str">
            <v>K|Other bakers' wares</v>
          </cell>
          <cell r="B3158" t="str">
            <v>Q1003</v>
          </cell>
          <cell r="C3158" t="str">
            <v>K</v>
          </cell>
          <cell r="D3158" t="str">
            <v>name</v>
          </cell>
          <cell r="E3158" t="str">
            <v>Other bakers' wares</v>
          </cell>
          <cell r="F3158" t="str">
            <v>L8011zz</v>
          </cell>
          <cell r="G3158">
            <v>7</v>
          </cell>
        </row>
        <row r="3159">
          <cell r="A3159" t="str">
            <v>K|Fruit, berries and nuts, prepared and preserved</v>
          </cell>
          <cell r="B3159" t="str">
            <v>Q1003</v>
          </cell>
          <cell r="C3159" t="str">
            <v>K</v>
          </cell>
          <cell r="D3159" t="str">
            <v>name</v>
          </cell>
          <cell r="E3159" t="str">
            <v>Fruit, berries and nuts, prepared and preserved</v>
          </cell>
          <cell r="F3159" t="str">
            <v>L8012</v>
          </cell>
          <cell r="G3159">
            <v>5</v>
          </cell>
        </row>
        <row r="3160">
          <cell r="A3160" t="str">
            <v>K|L8012</v>
          </cell>
          <cell r="B3160" t="str">
            <v>Q1010</v>
          </cell>
          <cell r="C3160" t="str">
            <v>K</v>
          </cell>
          <cell r="D3160" t="str">
            <v>code</v>
          </cell>
          <cell r="E3160" t="str">
            <v>L8012</v>
          </cell>
          <cell r="F3160" t="str">
            <v>L8012</v>
          </cell>
          <cell r="G3160">
            <v>5</v>
          </cell>
        </row>
        <row r="3161">
          <cell r="A3161" t="str">
            <v>K|L8012101</v>
          </cell>
          <cell r="B3161" t="str">
            <v>Q1003</v>
          </cell>
          <cell r="C3161" t="str">
            <v>K</v>
          </cell>
          <cell r="D3161" t="str">
            <v>code</v>
          </cell>
          <cell r="E3161" t="str">
            <v>L8012101</v>
          </cell>
          <cell r="F3161" t="str">
            <v>L8012</v>
          </cell>
          <cell r="G3161">
            <v>5</v>
          </cell>
        </row>
        <row r="3162">
          <cell r="A3162" t="str">
            <v>K|Obst und Nüsse, verarbeitet und Konserven</v>
          </cell>
          <cell r="B3162" t="str">
            <v>Q1010</v>
          </cell>
          <cell r="C3162" t="str">
            <v>K</v>
          </cell>
          <cell r="D3162" t="str">
            <v>D</v>
          </cell>
          <cell r="E3162" t="str">
            <v>Obst und Nüsse, verarbeitet und Konserven</v>
          </cell>
          <cell r="F3162" t="str">
            <v>L8012</v>
          </cell>
          <cell r="G3162">
            <v>5</v>
          </cell>
        </row>
        <row r="3163">
          <cell r="A3163" t="str">
            <v>K|Apples, prepared and preserved</v>
          </cell>
          <cell r="B3163" t="str">
            <v>Q1003</v>
          </cell>
          <cell r="C3163" t="str">
            <v>K</v>
          </cell>
          <cell r="D3163" t="str">
            <v>name</v>
          </cell>
          <cell r="E3163" t="str">
            <v>Apples, prepared and preserved</v>
          </cell>
          <cell r="F3163" t="str">
            <v>L801200</v>
          </cell>
          <cell r="G3163">
            <v>7</v>
          </cell>
        </row>
        <row r="3164">
          <cell r="A3164" t="str">
            <v>K|Fruit, berries and nuts, prepared and preserved, no details</v>
          </cell>
          <cell r="B3164" t="str">
            <v>Q1010</v>
          </cell>
          <cell r="C3164" t="str">
            <v>K</v>
          </cell>
          <cell r="D3164" t="str">
            <v>E</v>
          </cell>
          <cell r="E3164" t="str">
            <v>Fruit, berries and nuts, prepared and preserved, no details</v>
          </cell>
          <cell r="F3164" t="str">
            <v>L801200</v>
          </cell>
          <cell r="G3164">
            <v>7</v>
          </cell>
        </row>
        <row r="3165">
          <cell r="A3165" t="str">
            <v>K|L801200</v>
          </cell>
          <cell r="B3165" t="str">
            <v>Q1010</v>
          </cell>
          <cell r="C3165" t="str">
            <v>K</v>
          </cell>
          <cell r="D3165" t="str">
            <v>code</v>
          </cell>
          <cell r="E3165" t="str">
            <v>L801200</v>
          </cell>
          <cell r="F3165" t="str">
            <v>L801200</v>
          </cell>
          <cell r="G3165">
            <v>7</v>
          </cell>
        </row>
        <row r="3166">
          <cell r="A3166" t="str">
            <v>K|L8012102</v>
          </cell>
          <cell r="B3166" t="str">
            <v>Q1003</v>
          </cell>
          <cell r="C3166" t="str">
            <v>K</v>
          </cell>
          <cell r="D3166" t="str">
            <v>code</v>
          </cell>
          <cell r="E3166" t="str">
            <v>L8012102</v>
          </cell>
          <cell r="F3166" t="str">
            <v>L801200</v>
          </cell>
          <cell r="G3166">
            <v>7</v>
          </cell>
        </row>
        <row r="3167">
          <cell r="A3167" t="str">
            <v>K|Fruit Juices</v>
          </cell>
          <cell r="B3167" t="str">
            <v>Q1003</v>
          </cell>
          <cell r="C3167" t="str">
            <v>K</v>
          </cell>
          <cell r="D3167" t="str">
            <v>name</v>
          </cell>
          <cell r="E3167" t="str">
            <v>Fruit Juices</v>
          </cell>
          <cell r="F3167" t="str">
            <v>L801201</v>
          </cell>
          <cell r="G3167">
            <v>7</v>
          </cell>
        </row>
        <row r="3168">
          <cell r="A3168" t="str">
            <v>K|L801201</v>
          </cell>
          <cell r="B3168" t="str">
            <v>Q1010</v>
          </cell>
          <cell r="C3168" t="str">
            <v>K</v>
          </cell>
          <cell r="D3168" t="str">
            <v>code</v>
          </cell>
          <cell r="E3168" t="str">
            <v>L801201</v>
          </cell>
          <cell r="F3168" t="str">
            <v>L801201</v>
          </cell>
          <cell r="G3168">
            <v>7</v>
          </cell>
        </row>
        <row r="3169">
          <cell r="A3169" t="str">
            <v>K|Fruit juices, no details</v>
          </cell>
          <cell r="B3169" t="str">
            <v>Q1003</v>
          </cell>
          <cell r="C3169" t="str">
            <v>K</v>
          </cell>
          <cell r="D3169" t="str">
            <v>name</v>
          </cell>
          <cell r="E3169" t="str">
            <v>Fruit juices, no details</v>
          </cell>
          <cell r="F3169" t="str">
            <v>L8012010</v>
          </cell>
          <cell r="G3169">
            <v>8</v>
          </cell>
        </row>
        <row r="3170">
          <cell r="A3170" t="str">
            <v>K|L8012010</v>
          </cell>
          <cell r="B3170" t="str">
            <v>Q1003</v>
          </cell>
          <cell r="C3170" t="str">
            <v>K</v>
          </cell>
          <cell r="D3170" t="str">
            <v>code</v>
          </cell>
          <cell r="E3170" t="str">
            <v>L8012010</v>
          </cell>
          <cell r="F3170" t="str">
            <v>L8012010</v>
          </cell>
          <cell r="G3170">
            <v>8</v>
          </cell>
        </row>
        <row r="3171">
          <cell r="A3171" t="str">
            <v>K|Concentrates and sirups, no details</v>
          </cell>
          <cell r="B3171" t="str">
            <v>Q1010</v>
          </cell>
          <cell r="C3171" t="str">
            <v>K</v>
          </cell>
          <cell r="D3171" t="str">
            <v>E</v>
          </cell>
          <cell r="E3171" t="str">
            <v>Concentrates and sirups, no details</v>
          </cell>
          <cell r="F3171" t="str">
            <v>L8012011</v>
          </cell>
          <cell r="G3171">
            <v>8</v>
          </cell>
        </row>
        <row r="3172">
          <cell r="A3172" t="str">
            <v>K|L8012011</v>
          </cell>
          <cell r="B3172" t="str">
            <v>Q1010</v>
          </cell>
          <cell r="C3172" t="str">
            <v>K</v>
          </cell>
          <cell r="D3172" t="str">
            <v>code</v>
          </cell>
          <cell r="E3172" t="str">
            <v>L8012011</v>
          </cell>
          <cell r="F3172" t="str">
            <v>L8012011</v>
          </cell>
          <cell r="G3172">
            <v>8</v>
          </cell>
        </row>
        <row r="3173">
          <cell r="A3173" t="str">
            <v>K|Apple juice</v>
          </cell>
          <cell r="B3173" t="str">
            <v>Q1003</v>
          </cell>
          <cell r="C3173" t="str">
            <v>K</v>
          </cell>
          <cell r="D3173" t="str">
            <v>name</v>
          </cell>
          <cell r="E3173" t="str">
            <v>Apple juice</v>
          </cell>
          <cell r="F3173" t="str">
            <v>L8012012</v>
          </cell>
          <cell r="G3173">
            <v>8</v>
          </cell>
        </row>
        <row r="3174">
          <cell r="A3174" t="str">
            <v>K|L8012012</v>
          </cell>
          <cell r="B3174" t="str">
            <v>Q1010</v>
          </cell>
          <cell r="C3174" t="str">
            <v>K</v>
          </cell>
          <cell r="D3174" t="str">
            <v>code</v>
          </cell>
          <cell r="E3174" t="str">
            <v>L8012012</v>
          </cell>
          <cell r="F3174" t="str">
            <v>L8012012</v>
          </cell>
          <cell r="G3174">
            <v>8</v>
          </cell>
        </row>
        <row r="3175">
          <cell r="A3175" t="str">
            <v>K|Apple juice concentrate</v>
          </cell>
          <cell r="B3175" t="str">
            <v>Q1003</v>
          </cell>
          <cell r="C3175" t="str">
            <v>K</v>
          </cell>
          <cell r="D3175" t="str">
            <v>name</v>
          </cell>
          <cell r="E3175" t="str">
            <v>Apple juice concentrate</v>
          </cell>
          <cell r="F3175" t="str">
            <v>L8012013</v>
          </cell>
          <cell r="G3175">
            <v>8</v>
          </cell>
        </row>
        <row r="3176">
          <cell r="A3176" t="str">
            <v>K|L8012013</v>
          </cell>
          <cell r="B3176" t="str">
            <v>Q1003</v>
          </cell>
          <cell r="C3176" t="str">
            <v>K</v>
          </cell>
          <cell r="D3176" t="str">
            <v>code</v>
          </cell>
          <cell r="E3176" t="str">
            <v>L8012013</v>
          </cell>
          <cell r="F3176" t="str">
            <v>L8012013</v>
          </cell>
          <cell r="G3176">
            <v>8</v>
          </cell>
        </row>
        <row r="3177">
          <cell r="A3177" t="str">
            <v>K|Elderberry juice</v>
          </cell>
          <cell r="B3177" t="str">
            <v>Q1010</v>
          </cell>
          <cell r="C3177" t="str">
            <v>K</v>
          </cell>
          <cell r="D3177" t="str">
            <v>E</v>
          </cell>
          <cell r="E3177" t="str">
            <v>Elderberry juice</v>
          </cell>
          <cell r="F3177" t="str">
            <v>L8012014</v>
          </cell>
          <cell r="G3177">
            <v>8</v>
          </cell>
        </row>
        <row r="3178">
          <cell r="A3178" t="str">
            <v>K|L8012014</v>
          </cell>
          <cell r="B3178" t="str">
            <v>Q1010</v>
          </cell>
          <cell r="C3178" t="str">
            <v>K</v>
          </cell>
          <cell r="D3178" t="str">
            <v>code</v>
          </cell>
          <cell r="E3178" t="str">
            <v>L8012014</v>
          </cell>
          <cell r="F3178" t="str">
            <v>L8012014</v>
          </cell>
          <cell r="G3178">
            <v>8</v>
          </cell>
        </row>
        <row r="3179">
          <cell r="A3179" t="str">
            <v>K|Grape juice</v>
          </cell>
          <cell r="B3179" t="str">
            <v>Q1003</v>
          </cell>
          <cell r="C3179" t="str">
            <v>K</v>
          </cell>
          <cell r="D3179" t="str">
            <v>name</v>
          </cell>
          <cell r="E3179" t="str">
            <v>Grape juice</v>
          </cell>
          <cell r="F3179" t="str">
            <v>L8012015</v>
          </cell>
          <cell r="G3179">
            <v>8</v>
          </cell>
        </row>
        <row r="3180">
          <cell r="A3180" t="str">
            <v>K|L8012015</v>
          </cell>
          <cell r="B3180" t="str">
            <v>Q1003</v>
          </cell>
          <cell r="C3180" t="str">
            <v>K</v>
          </cell>
          <cell r="D3180" t="str">
            <v>code</v>
          </cell>
          <cell r="E3180" t="str">
            <v>L8012015</v>
          </cell>
          <cell r="F3180" t="str">
            <v>L8012015</v>
          </cell>
          <cell r="G3180">
            <v>8</v>
          </cell>
        </row>
        <row r="3181">
          <cell r="A3181" t="str">
            <v>K|Grape must</v>
          </cell>
          <cell r="B3181" t="str">
            <v>Q1010</v>
          </cell>
          <cell r="C3181" t="str">
            <v>K</v>
          </cell>
          <cell r="D3181" t="str">
            <v>E</v>
          </cell>
          <cell r="E3181" t="str">
            <v>Grape must</v>
          </cell>
          <cell r="F3181" t="str">
            <v>L8012016</v>
          </cell>
          <cell r="G3181">
            <v>8</v>
          </cell>
        </row>
        <row r="3182">
          <cell r="A3182" t="str">
            <v>K|L8012016</v>
          </cell>
          <cell r="B3182" t="str">
            <v>Q1010</v>
          </cell>
          <cell r="C3182" t="str">
            <v>K</v>
          </cell>
          <cell r="D3182" t="str">
            <v>code</v>
          </cell>
          <cell r="E3182" t="str">
            <v>L8012016</v>
          </cell>
          <cell r="F3182" t="str">
            <v>L8012016</v>
          </cell>
          <cell r="G3182">
            <v>8</v>
          </cell>
        </row>
        <row r="3183">
          <cell r="A3183" t="str">
            <v>K|L8012017</v>
          </cell>
          <cell r="B3183" t="str">
            <v>Q1010</v>
          </cell>
          <cell r="C3183" t="str">
            <v>K</v>
          </cell>
          <cell r="D3183" t="str">
            <v>code</v>
          </cell>
          <cell r="E3183" t="str">
            <v>L8012017</v>
          </cell>
          <cell r="F3183" t="str">
            <v>L8012017</v>
          </cell>
          <cell r="G3183">
            <v>8</v>
          </cell>
        </row>
        <row r="3184">
          <cell r="A3184" t="str">
            <v>K|Lemon juice</v>
          </cell>
          <cell r="B3184" t="str">
            <v>Q1010</v>
          </cell>
          <cell r="C3184" t="str">
            <v>K</v>
          </cell>
          <cell r="D3184" t="str">
            <v>E</v>
          </cell>
          <cell r="E3184" t="str">
            <v>Lemon juice</v>
          </cell>
          <cell r="F3184" t="str">
            <v>L8012017</v>
          </cell>
          <cell r="G3184">
            <v>8</v>
          </cell>
        </row>
        <row r="3185">
          <cell r="A3185" t="str">
            <v>K|L8012018</v>
          </cell>
          <cell r="B3185" t="str">
            <v>Q1003</v>
          </cell>
          <cell r="C3185" t="str">
            <v>K</v>
          </cell>
          <cell r="D3185" t="str">
            <v>code</v>
          </cell>
          <cell r="E3185" t="str">
            <v>L8012018</v>
          </cell>
          <cell r="F3185" t="str">
            <v>L8012018</v>
          </cell>
          <cell r="G3185">
            <v>8</v>
          </cell>
        </row>
        <row r="3186">
          <cell r="A3186" t="str">
            <v>K|Lemon juice concentrate</v>
          </cell>
          <cell r="B3186" t="str">
            <v>Q1003</v>
          </cell>
          <cell r="C3186" t="str">
            <v>K</v>
          </cell>
          <cell r="D3186" t="str">
            <v>name</v>
          </cell>
          <cell r="E3186" t="str">
            <v>Lemon juice concentrate</v>
          </cell>
          <cell r="F3186" t="str">
            <v>L8012018</v>
          </cell>
          <cell r="G3186">
            <v>8</v>
          </cell>
        </row>
        <row r="3187">
          <cell r="A3187" t="str">
            <v>K|L8012019</v>
          </cell>
          <cell r="B3187" t="str">
            <v>Q1010</v>
          </cell>
          <cell r="C3187" t="str">
            <v>K</v>
          </cell>
          <cell r="D3187" t="str">
            <v>code</v>
          </cell>
          <cell r="E3187" t="str">
            <v>L8012019</v>
          </cell>
          <cell r="F3187" t="str">
            <v>L8012019</v>
          </cell>
          <cell r="G3187">
            <v>8</v>
          </cell>
        </row>
        <row r="3188">
          <cell r="A3188" t="str">
            <v>K|Orange juice</v>
          </cell>
          <cell r="B3188" t="str">
            <v>Q1010</v>
          </cell>
          <cell r="C3188" t="str">
            <v>K</v>
          </cell>
          <cell r="D3188" t="str">
            <v>E</v>
          </cell>
          <cell r="E3188" t="str">
            <v>Orange juice</v>
          </cell>
          <cell r="F3188" t="str">
            <v>L8012019</v>
          </cell>
          <cell r="G3188">
            <v>8</v>
          </cell>
        </row>
        <row r="3189">
          <cell r="A3189" t="str">
            <v>K|L801201a</v>
          </cell>
          <cell r="B3189" t="str">
            <v>Q1003</v>
          </cell>
          <cell r="C3189" t="str">
            <v>K</v>
          </cell>
          <cell r="D3189" t="str">
            <v>code</v>
          </cell>
          <cell r="E3189" t="str">
            <v>L801201a</v>
          </cell>
          <cell r="F3189" t="str">
            <v>L801201a</v>
          </cell>
          <cell r="G3189">
            <v>8</v>
          </cell>
        </row>
        <row r="3190">
          <cell r="A3190" t="str">
            <v>K|Orange juice concentrate</v>
          </cell>
          <cell r="B3190" t="str">
            <v>Q1003</v>
          </cell>
          <cell r="C3190" t="str">
            <v>K</v>
          </cell>
          <cell r="D3190" t="str">
            <v>name</v>
          </cell>
          <cell r="E3190" t="str">
            <v>Orange juice concentrate</v>
          </cell>
          <cell r="F3190" t="str">
            <v>L801201a</v>
          </cell>
          <cell r="G3190">
            <v>8</v>
          </cell>
        </row>
        <row r="3191">
          <cell r="A3191" t="str">
            <v>K|L801201b</v>
          </cell>
          <cell r="B3191" t="str">
            <v>Q1010</v>
          </cell>
          <cell r="C3191" t="str">
            <v>K</v>
          </cell>
          <cell r="D3191" t="str">
            <v>code</v>
          </cell>
          <cell r="E3191" t="str">
            <v>L801201b</v>
          </cell>
          <cell r="F3191" t="str">
            <v>L801201b</v>
          </cell>
          <cell r="G3191">
            <v>8</v>
          </cell>
        </row>
        <row r="3192">
          <cell r="A3192" t="str">
            <v>K|Pear juice</v>
          </cell>
          <cell r="B3192" t="str">
            <v>Q1010</v>
          </cell>
          <cell r="C3192" t="str">
            <v>K</v>
          </cell>
          <cell r="D3192" t="str">
            <v>E</v>
          </cell>
          <cell r="E3192" t="str">
            <v>Pear juice</v>
          </cell>
          <cell r="F3192" t="str">
            <v>L801201b</v>
          </cell>
          <cell r="G3192">
            <v>8</v>
          </cell>
        </row>
        <row r="3193">
          <cell r="A3193" t="str">
            <v>K|L801201c</v>
          </cell>
          <cell r="B3193" t="str">
            <v>Q1003</v>
          </cell>
          <cell r="C3193" t="str">
            <v>K</v>
          </cell>
          <cell r="D3193" t="str">
            <v>code</v>
          </cell>
          <cell r="E3193" t="str">
            <v>L801201c</v>
          </cell>
          <cell r="F3193" t="str">
            <v>L801201c</v>
          </cell>
          <cell r="G3193">
            <v>8</v>
          </cell>
        </row>
        <row r="3194">
          <cell r="A3194" t="str">
            <v>K|Pear juice concentrated</v>
          </cell>
          <cell r="B3194" t="str">
            <v>Q1003</v>
          </cell>
          <cell r="C3194" t="str">
            <v>K</v>
          </cell>
          <cell r="D3194" t="str">
            <v>name</v>
          </cell>
          <cell r="E3194" t="str">
            <v>Pear juice concentrated</v>
          </cell>
          <cell r="F3194" t="str">
            <v>L801201c</v>
          </cell>
          <cell r="G3194">
            <v>8</v>
          </cell>
        </row>
        <row r="3195">
          <cell r="A3195" t="str">
            <v>K|L801201d</v>
          </cell>
          <cell r="B3195" t="str">
            <v>Q1010</v>
          </cell>
          <cell r="C3195" t="str">
            <v>K</v>
          </cell>
          <cell r="D3195" t="str">
            <v>code</v>
          </cell>
          <cell r="E3195" t="str">
            <v>L801201d</v>
          </cell>
          <cell r="F3195" t="str">
            <v>L801201d</v>
          </cell>
          <cell r="G3195">
            <v>8</v>
          </cell>
        </row>
        <row r="3196">
          <cell r="A3196" t="str">
            <v>K|Pomelo juice</v>
          </cell>
          <cell r="B3196" t="str">
            <v>Q1010</v>
          </cell>
          <cell r="C3196" t="str">
            <v>K</v>
          </cell>
          <cell r="D3196" t="str">
            <v>E</v>
          </cell>
          <cell r="E3196" t="str">
            <v>Pomelo juice</v>
          </cell>
          <cell r="F3196" t="str">
            <v>L801201d</v>
          </cell>
          <cell r="G3196">
            <v>8</v>
          </cell>
        </row>
        <row r="3197">
          <cell r="A3197" t="str">
            <v>K|L801201e</v>
          </cell>
          <cell r="B3197" t="str">
            <v>Q1010</v>
          </cell>
          <cell r="C3197" t="str">
            <v>K</v>
          </cell>
          <cell r="D3197" t="str">
            <v>code</v>
          </cell>
          <cell r="E3197" t="str">
            <v>L801201e</v>
          </cell>
          <cell r="F3197" t="str">
            <v>L801201e</v>
          </cell>
          <cell r="G3197">
            <v>8</v>
          </cell>
        </row>
        <row r="3198">
          <cell r="A3198" t="str">
            <v>K|Raspberry juice</v>
          </cell>
          <cell r="B3198" t="str">
            <v>Q1010</v>
          </cell>
          <cell r="C3198" t="str">
            <v>K</v>
          </cell>
          <cell r="D3198" t="str">
            <v>E</v>
          </cell>
          <cell r="E3198" t="str">
            <v>Raspberry juice</v>
          </cell>
          <cell r="F3198" t="str">
            <v>L801201e</v>
          </cell>
          <cell r="G3198">
            <v>8</v>
          </cell>
        </row>
        <row r="3199">
          <cell r="A3199" t="str">
            <v>K|L801201f</v>
          </cell>
          <cell r="B3199" t="str">
            <v>Q1003</v>
          </cell>
          <cell r="C3199" t="str">
            <v>K</v>
          </cell>
          <cell r="D3199" t="str">
            <v>code</v>
          </cell>
          <cell r="E3199" t="str">
            <v>L801201f</v>
          </cell>
          <cell r="F3199" t="str">
            <v>L801201f</v>
          </cell>
          <cell r="G3199">
            <v>8</v>
          </cell>
        </row>
        <row r="3200">
          <cell r="A3200" t="str">
            <v>K|Tangerine juice</v>
          </cell>
          <cell r="B3200" t="str">
            <v>Q1003</v>
          </cell>
          <cell r="C3200" t="str">
            <v>K</v>
          </cell>
          <cell r="D3200" t="str">
            <v>name</v>
          </cell>
          <cell r="E3200" t="str">
            <v>Tangerine juice</v>
          </cell>
          <cell r="F3200" t="str">
            <v>L801201f</v>
          </cell>
          <cell r="G3200">
            <v>8</v>
          </cell>
        </row>
        <row r="3201">
          <cell r="A3201" t="str">
            <v>K|L801201g</v>
          </cell>
          <cell r="B3201" t="str">
            <v>Q1010</v>
          </cell>
          <cell r="C3201" t="str">
            <v>K</v>
          </cell>
          <cell r="D3201" t="str">
            <v>code</v>
          </cell>
          <cell r="E3201" t="str">
            <v>L801201g</v>
          </cell>
          <cell r="F3201" t="str">
            <v>L801201g</v>
          </cell>
          <cell r="G3201">
            <v>8</v>
          </cell>
        </row>
        <row r="3202">
          <cell r="A3202" t="str">
            <v>K|Wild blueberry stock juice</v>
          </cell>
          <cell r="B3202" t="str">
            <v>Q1010</v>
          </cell>
          <cell r="C3202" t="str">
            <v>K</v>
          </cell>
          <cell r="D3202" t="str">
            <v>E</v>
          </cell>
          <cell r="E3202" t="str">
            <v>Wild blueberry stock juice</v>
          </cell>
          <cell r="F3202" t="str">
            <v>L801201g</v>
          </cell>
          <cell r="G3202">
            <v>8</v>
          </cell>
        </row>
        <row r="3203">
          <cell r="A3203" t="str">
            <v>K|L801201h</v>
          </cell>
          <cell r="B3203" t="str">
            <v>Q1010</v>
          </cell>
          <cell r="C3203" t="str">
            <v>K</v>
          </cell>
          <cell r="D3203" t="str">
            <v>code</v>
          </cell>
          <cell r="E3203" t="str">
            <v>L801201h</v>
          </cell>
          <cell r="F3203" t="str">
            <v>L801201h</v>
          </cell>
          <cell r="G3203">
            <v>8</v>
          </cell>
        </row>
        <row r="3204">
          <cell r="A3204" t="str">
            <v>K|Sirup, pine needles</v>
          </cell>
          <cell r="B3204" t="str">
            <v>Q1010</v>
          </cell>
          <cell r="C3204" t="str">
            <v>K</v>
          </cell>
          <cell r="D3204" t="str">
            <v>E</v>
          </cell>
          <cell r="E3204" t="str">
            <v>Sirup, pine needles</v>
          </cell>
          <cell r="F3204" t="str">
            <v>L801201h</v>
          </cell>
          <cell r="G3204">
            <v>8</v>
          </cell>
        </row>
        <row r="3205">
          <cell r="A3205" t="str">
            <v>K|Fruit juices, other</v>
          </cell>
          <cell r="B3205" t="str">
            <v>Q1010</v>
          </cell>
          <cell r="C3205" t="str">
            <v>K</v>
          </cell>
          <cell r="D3205" t="str">
            <v>E</v>
          </cell>
          <cell r="E3205" t="str">
            <v>Fruit juices, other</v>
          </cell>
          <cell r="F3205" t="str">
            <v>L801201z</v>
          </cell>
          <cell r="G3205">
            <v>8</v>
          </cell>
        </row>
        <row r="3206">
          <cell r="A3206" t="str">
            <v>K|L801201z</v>
          </cell>
          <cell r="B3206" t="str">
            <v>Q1010</v>
          </cell>
          <cell r="C3206" t="str">
            <v>K</v>
          </cell>
          <cell r="D3206" t="str">
            <v>code</v>
          </cell>
          <cell r="E3206" t="str">
            <v>L801201z</v>
          </cell>
          <cell r="F3206" t="str">
            <v>L801201z</v>
          </cell>
          <cell r="G3206">
            <v>8</v>
          </cell>
        </row>
        <row r="3207">
          <cell r="A3207" t="str">
            <v>K|Dried fruit</v>
          </cell>
          <cell r="B3207" t="str">
            <v>Q1003</v>
          </cell>
          <cell r="C3207" t="str">
            <v>K</v>
          </cell>
          <cell r="D3207" t="str">
            <v>name</v>
          </cell>
          <cell r="E3207" t="str">
            <v>Dried fruit</v>
          </cell>
          <cell r="F3207" t="str">
            <v>L801202</v>
          </cell>
          <cell r="G3207">
            <v>7</v>
          </cell>
        </row>
        <row r="3208">
          <cell r="A3208" t="str">
            <v>K|L801202</v>
          </cell>
          <cell r="B3208" t="str">
            <v>Q1010</v>
          </cell>
          <cell r="C3208" t="str">
            <v>K</v>
          </cell>
          <cell r="D3208" t="str">
            <v>code</v>
          </cell>
          <cell r="E3208" t="str">
            <v>L801202</v>
          </cell>
          <cell r="F3208" t="str">
            <v>L801202</v>
          </cell>
          <cell r="G3208">
            <v>7</v>
          </cell>
        </row>
        <row r="3209">
          <cell r="A3209" t="str">
            <v>K|Dried fruit, no detail</v>
          </cell>
          <cell r="B3209" t="str">
            <v>Q1003</v>
          </cell>
          <cell r="C3209" t="str">
            <v>K</v>
          </cell>
          <cell r="D3209" t="str">
            <v>name</v>
          </cell>
          <cell r="E3209" t="str">
            <v>Dried fruit, no detail</v>
          </cell>
          <cell r="F3209" t="str">
            <v>L8012020</v>
          </cell>
          <cell r="G3209">
            <v>8</v>
          </cell>
        </row>
        <row r="3210">
          <cell r="A3210" t="str">
            <v>K|Dried fruit, no details</v>
          </cell>
          <cell r="B3210" t="str">
            <v>Q1010</v>
          </cell>
          <cell r="C3210" t="str">
            <v>K</v>
          </cell>
          <cell r="D3210" t="str">
            <v>name</v>
          </cell>
          <cell r="E3210" t="str">
            <v>Dried fruit, no details</v>
          </cell>
          <cell r="F3210" t="str">
            <v>L8012020</v>
          </cell>
          <cell r="G3210">
            <v>8</v>
          </cell>
        </row>
        <row r="3211">
          <cell r="A3211" t="str">
            <v>K|L8012020</v>
          </cell>
          <cell r="B3211" t="str">
            <v>Q1003</v>
          </cell>
          <cell r="C3211" t="str">
            <v>K</v>
          </cell>
          <cell r="D3211" t="str">
            <v>code</v>
          </cell>
          <cell r="E3211" t="str">
            <v>L8012020</v>
          </cell>
          <cell r="F3211" t="str">
            <v>L8012020</v>
          </cell>
          <cell r="G3211">
            <v>8</v>
          </cell>
        </row>
        <row r="3212">
          <cell r="A3212" t="str">
            <v>K|Dried wild blackthorn</v>
          </cell>
          <cell r="B3212" t="str">
            <v>Q1010</v>
          </cell>
          <cell r="C3212" t="str">
            <v>K</v>
          </cell>
          <cell r="D3212" t="str">
            <v>E</v>
          </cell>
          <cell r="E3212" t="str">
            <v>Dried wild blackthorn</v>
          </cell>
          <cell r="F3212" t="str">
            <v>L8012021</v>
          </cell>
          <cell r="G3212">
            <v>8</v>
          </cell>
        </row>
        <row r="3213">
          <cell r="A3213" t="str">
            <v>K|L8012021</v>
          </cell>
          <cell r="B3213" t="str">
            <v>Q1010</v>
          </cell>
          <cell r="C3213" t="str">
            <v>K</v>
          </cell>
          <cell r="D3213" t="str">
            <v>code</v>
          </cell>
          <cell r="E3213" t="str">
            <v>L8012021</v>
          </cell>
          <cell r="F3213" t="str">
            <v>L8012021</v>
          </cell>
          <cell r="G3213">
            <v>8</v>
          </cell>
        </row>
        <row r="3214">
          <cell r="A3214" t="str">
            <v>K|Dried lemons</v>
          </cell>
          <cell r="B3214" t="str">
            <v>Q1010</v>
          </cell>
          <cell r="C3214" t="str">
            <v>K</v>
          </cell>
          <cell r="D3214" t="str">
            <v>E</v>
          </cell>
          <cell r="E3214" t="str">
            <v>Dried lemons</v>
          </cell>
          <cell r="F3214" t="str">
            <v>L8012022</v>
          </cell>
          <cell r="G3214">
            <v>8</v>
          </cell>
        </row>
        <row r="3215">
          <cell r="A3215" t="str">
            <v>K|L8012022</v>
          </cell>
          <cell r="B3215" t="str">
            <v>Q1010</v>
          </cell>
          <cell r="C3215" t="str">
            <v>K</v>
          </cell>
          <cell r="D3215" t="str">
            <v>code</v>
          </cell>
          <cell r="E3215" t="str">
            <v>L8012022</v>
          </cell>
          <cell r="F3215" t="str">
            <v>L8012022</v>
          </cell>
          <cell r="G3215">
            <v>8</v>
          </cell>
        </row>
        <row r="3216">
          <cell r="A3216" t="str">
            <v>K|Dried apples</v>
          </cell>
          <cell r="B3216" t="str">
            <v>Q1003</v>
          </cell>
          <cell r="C3216" t="str">
            <v>K</v>
          </cell>
          <cell r="D3216" t="str">
            <v>name</v>
          </cell>
          <cell r="E3216" t="str">
            <v>Dried apples</v>
          </cell>
          <cell r="F3216" t="str">
            <v>L8012023</v>
          </cell>
          <cell r="G3216">
            <v>8</v>
          </cell>
        </row>
        <row r="3217">
          <cell r="A3217" t="str">
            <v>K|L8012023</v>
          </cell>
          <cell r="B3217" t="str">
            <v>Q1003</v>
          </cell>
          <cell r="C3217" t="str">
            <v>K</v>
          </cell>
          <cell r="D3217" t="str">
            <v>code</v>
          </cell>
          <cell r="E3217" t="str">
            <v>L8012023</v>
          </cell>
          <cell r="F3217" t="str">
            <v>L8012023</v>
          </cell>
          <cell r="G3217">
            <v>8</v>
          </cell>
        </row>
        <row r="3218">
          <cell r="A3218" t="str">
            <v>K|Dried mangos</v>
          </cell>
          <cell r="B3218" t="str">
            <v>Q1010</v>
          </cell>
          <cell r="C3218" t="str">
            <v>K</v>
          </cell>
          <cell r="D3218" t="str">
            <v>E</v>
          </cell>
          <cell r="E3218" t="str">
            <v>Dried mangos</v>
          </cell>
          <cell r="F3218" t="str">
            <v>L8012024</v>
          </cell>
          <cell r="G3218">
            <v>8</v>
          </cell>
        </row>
        <row r="3219">
          <cell r="A3219" t="str">
            <v>K|L8012024</v>
          </cell>
          <cell r="B3219" t="str">
            <v>Q1010</v>
          </cell>
          <cell r="C3219" t="str">
            <v>K</v>
          </cell>
          <cell r="D3219" t="str">
            <v>code</v>
          </cell>
          <cell r="E3219" t="str">
            <v>L8012024</v>
          </cell>
          <cell r="F3219" t="str">
            <v>L8012024</v>
          </cell>
          <cell r="G3219">
            <v>8</v>
          </cell>
        </row>
        <row r="3220">
          <cell r="A3220" t="str">
            <v>K|Dried papayas</v>
          </cell>
          <cell r="B3220" t="str">
            <v>Q1010</v>
          </cell>
          <cell r="C3220" t="str">
            <v>K</v>
          </cell>
          <cell r="D3220" t="str">
            <v>E</v>
          </cell>
          <cell r="E3220" t="str">
            <v>Dried papayas</v>
          </cell>
          <cell r="F3220" t="str">
            <v>L8012025</v>
          </cell>
          <cell r="G3220">
            <v>8</v>
          </cell>
        </row>
        <row r="3221">
          <cell r="A3221" t="str">
            <v>K|L8012025</v>
          </cell>
          <cell r="B3221" t="str">
            <v>Q1010</v>
          </cell>
          <cell r="C3221" t="str">
            <v>K</v>
          </cell>
          <cell r="D3221" t="str">
            <v>code</v>
          </cell>
          <cell r="E3221" t="str">
            <v>L8012025</v>
          </cell>
          <cell r="F3221" t="str">
            <v>L8012025</v>
          </cell>
          <cell r="G3221">
            <v>8</v>
          </cell>
        </row>
        <row r="3222">
          <cell r="A3222" t="str">
            <v>K|Dried pineapples</v>
          </cell>
          <cell r="B3222" t="str">
            <v>Q1010</v>
          </cell>
          <cell r="C3222" t="str">
            <v>K</v>
          </cell>
          <cell r="D3222" t="str">
            <v>E</v>
          </cell>
          <cell r="E3222" t="str">
            <v>Dried pineapples</v>
          </cell>
          <cell r="F3222" t="str">
            <v>L8012026</v>
          </cell>
          <cell r="G3222">
            <v>8</v>
          </cell>
        </row>
        <row r="3223">
          <cell r="A3223" t="str">
            <v>K|L8012026</v>
          </cell>
          <cell r="B3223" t="str">
            <v>Q1010</v>
          </cell>
          <cell r="C3223" t="str">
            <v>K</v>
          </cell>
          <cell r="D3223" t="str">
            <v>code</v>
          </cell>
          <cell r="E3223" t="str">
            <v>L8012026</v>
          </cell>
          <cell r="F3223" t="str">
            <v>L8012026</v>
          </cell>
          <cell r="G3223">
            <v>8</v>
          </cell>
        </row>
        <row r="3224">
          <cell r="A3224" t="str">
            <v>K|Dried plums</v>
          </cell>
          <cell r="B3224" t="str">
            <v>Q1003</v>
          </cell>
          <cell r="C3224" t="str">
            <v>K</v>
          </cell>
          <cell r="D3224" t="str">
            <v>name</v>
          </cell>
          <cell r="E3224" t="str">
            <v>Dried plums</v>
          </cell>
          <cell r="F3224" t="str">
            <v>L8012027</v>
          </cell>
          <cell r="G3224">
            <v>8</v>
          </cell>
        </row>
        <row r="3225">
          <cell r="A3225" t="str">
            <v>K|L8012027</v>
          </cell>
          <cell r="B3225" t="str">
            <v>Q1003</v>
          </cell>
          <cell r="C3225" t="str">
            <v>K</v>
          </cell>
          <cell r="D3225" t="str">
            <v>code</v>
          </cell>
          <cell r="E3225" t="str">
            <v>L8012027</v>
          </cell>
          <cell r="F3225" t="str">
            <v>L8012027</v>
          </cell>
          <cell r="G3225">
            <v>8</v>
          </cell>
        </row>
        <row r="3226">
          <cell r="A3226" t="str">
            <v>K|L8012028</v>
          </cell>
          <cell r="B3226" t="str">
            <v>Q1010</v>
          </cell>
          <cell r="C3226" t="str">
            <v>K</v>
          </cell>
          <cell r="D3226" t="str">
            <v>code</v>
          </cell>
          <cell r="E3226" t="str">
            <v>L8012028</v>
          </cell>
          <cell r="F3226" t="str">
            <v>L8012028</v>
          </cell>
          <cell r="G3226">
            <v>8</v>
          </cell>
        </row>
        <row r="3227">
          <cell r="A3227" t="str">
            <v>K|Raisins</v>
          </cell>
          <cell r="B3227" t="str">
            <v>Q1003</v>
          </cell>
          <cell r="C3227" t="str">
            <v>K</v>
          </cell>
          <cell r="D3227" t="str">
            <v>name</v>
          </cell>
          <cell r="E3227" t="str">
            <v>Raisins</v>
          </cell>
          <cell r="F3227" t="str">
            <v>L8012028</v>
          </cell>
          <cell r="G3227">
            <v>8</v>
          </cell>
        </row>
        <row r="3228">
          <cell r="A3228" t="str">
            <v>K|Dried rosehip shells</v>
          </cell>
          <cell r="B3228" t="str">
            <v>Q1010</v>
          </cell>
          <cell r="C3228" t="str">
            <v>K</v>
          </cell>
          <cell r="D3228" t="str">
            <v>E</v>
          </cell>
          <cell r="E3228" t="str">
            <v>Dried rosehip shells</v>
          </cell>
          <cell r="F3228" t="str">
            <v>L8012029</v>
          </cell>
          <cell r="G3228">
            <v>8</v>
          </cell>
        </row>
        <row r="3229">
          <cell r="A3229" t="str">
            <v>K|L8012029</v>
          </cell>
          <cell r="B3229" t="str">
            <v>Q1010</v>
          </cell>
          <cell r="C3229" t="str">
            <v>K</v>
          </cell>
          <cell r="D3229" t="str">
            <v>code</v>
          </cell>
          <cell r="E3229" t="str">
            <v>L8012029</v>
          </cell>
          <cell r="F3229" t="str">
            <v>L8012029</v>
          </cell>
          <cell r="G3229">
            <v>8</v>
          </cell>
        </row>
        <row r="3230">
          <cell r="A3230" t="str">
            <v>K|Dried tropical and subtropical fruit</v>
          </cell>
          <cell r="B3230" t="str">
            <v>Q1010</v>
          </cell>
          <cell r="C3230" t="str">
            <v>K</v>
          </cell>
          <cell r="D3230" t="str">
            <v>E</v>
          </cell>
          <cell r="E3230" t="str">
            <v>Dried tropical and subtropical fruit</v>
          </cell>
          <cell r="F3230" t="str">
            <v>L801202a</v>
          </cell>
          <cell r="G3230">
            <v>8</v>
          </cell>
        </row>
        <row r="3231">
          <cell r="A3231" t="str">
            <v>K|L801202a</v>
          </cell>
          <cell r="B3231" t="str">
            <v>Q1010</v>
          </cell>
          <cell r="C3231" t="str">
            <v>K</v>
          </cell>
          <cell r="D3231" t="str">
            <v>code</v>
          </cell>
          <cell r="E3231" t="str">
            <v>L801202a</v>
          </cell>
          <cell r="F3231" t="str">
            <v>L801202a</v>
          </cell>
          <cell r="G3231">
            <v>8</v>
          </cell>
        </row>
        <row r="3232">
          <cell r="A3232" t="str">
            <v>K|Dried fruit, other</v>
          </cell>
          <cell r="B3232" t="str">
            <v>Q1902</v>
          </cell>
          <cell r="C3232" t="str">
            <v>K</v>
          </cell>
          <cell r="D3232" t="str">
            <v>name</v>
          </cell>
          <cell r="E3232" t="str">
            <v>Dried fruit, other</v>
          </cell>
          <cell r="F3232" t="str">
            <v>L801202z</v>
          </cell>
          <cell r="G3232">
            <v>8</v>
          </cell>
        </row>
        <row r="3233">
          <cell r="A3233" t="str">
            <v>K|L801202z</v>
          </cell>
          <cell r="B3233" t="str">
            <v>Q1902</v>
          </cell>
          <cell r="C3233" t="str">
            <v>K</v>
          </cell>
          <cell r="D3233" t="str">
            <v>code</v>
          </cell>
          <cell r="E3233" t="str">
            <v>L801202z</v>
          </cell>
          <cell r="F3233" t="str">
            <v>L801202z</v>
          </cell>
          <cell r="G3233">
            <v>8</v>
          </cell>
        </row>
        <row r="3234">
          <cell r="A3234" t="str">
            <v>K|Frozen fruit</v>
          </cell>
          <cell r="B3234" t="str">
            <v>Q1010</v>
          </cell>
          <cell r="C3234" t="str">
            <v>K</v>
          </cell>
          <cell r="D3234" t="str">
            <v>E</v>
          </cell>
          <cell r="E3234" t="str">
            <v>Frozen fruit</v>
          </cell>
          <cell r="F3234" t="str">
            <v>L801203</v>
          </cell>
          <cell r="G3234">
            <v>7</v>
          </cell>
        </row>
        <row r="3235">
          <cell r="A3235" t="str">
            <v>K|L801203</v>
          </cell>
          <cell r="B3235" t="str">
            <v>Q1010</v>
          </cell>
          <cell r="C3235" t="str">
            <v>K</v>
          </cell>
          <cell r="D3235" t="str">
            <v>code</v>
          </cell>
          <cell r="E3235" t="str">
            <v>L801203</v>
          </cell>
          <cell r="F3235" t="str">
            <v>L801203</v>
          </cell>
          <cell r="G3235">
            <v>7</v>
          </cell>
        </row>
        <row r="3236">
          <cell r="A3236" t="str">
            <v>K|Tiefkühl-Obst</v>
          </cell>
          <cell r="B3236" t="str">
            <v>Q1010</v>
          </cell>
          <cell r="C3236" t="str">
            <v>K</v>
          </cell>
          <cell r="D3236" t="str">
            <v>D</v>
          </cell>
          <cell r="E3236" t="str">
            <v>Tiefkühl-Obst</v>
          </cell>
          <cell r="F3236" t="str">
            <v>L801203</v>
          </cell>
          <cell r="G3236">
            <v>7</v>
          </cell>
        </row>
        <row r="3237">
          <cell r="A3237" t="str">
            <v>K|Frozen fruit, no detail</v>
          </cell>
          <cell r="B3237" t="str">
            <v>Q1010</v>
          </cell>
          <cell r="C3237" t="str">
            <v>K</v>
          </cell>
          <cell r="D3237" t="str">
            <v>E</v>
          </cell>
          <cell r="E3237" t="str">
            <v>Frozen fruit, no detail</v>
          </cell>
          <cell r="F3237" t="str">
            <v>L8012030</v>
          </cell>
          <cell r="G3237">
            <v>8</v>
          </cell>
        </row>
        <row r="3238">
          <cell r="A3238" t="str">
            <v>K|Frozen fruit, no details</v>
          </cell>
          <cell r="B3238" t="str">
            <v>Q1003</v>
          </cell>
          <cell r="C3238" t="str">
            <v>K</v>
          </cell>
          <cell r="D3238" t="str">
            <v>name</v>
          </cell>
          <cell r="E3238" t="str">
            <v>Frozen fruit, no details</v>
          </cell>
          <cell r="F3238" t="str">
            <v>L8012030</v>
          </cell>
          <cell r="G3238">
            <v>8</v>
          </cell>
        </row>
        <row r="3239">
          <cell r="A3239" t="str">
            <v>K|Frozen raspberries</v>
          </cell>
          <cell r="B3239" t="str">
            <v>Q1003</v>
          </cell>
          <cell r="C3239" t="str">
            <v>K</v>
          </cell>
          <cell r="D3239" t="str">
            <v>name</v>
          </cell>
          <cell r="E3239" t="str">
            <v>Frozen raspberries</v>
          </cell>
          <cell r="F3239" t="str">
            <v>L8012030</v>
          </cell>
          <cell r="G3239">
            <v>8</v>
          </cell>
        </row>
        <row r="3240">
          <cell r="A3240" t="str">
            <v>K|L8012030</v>
          </cell>
          <cell r="B3240" t="str">
            <v>Q1010</v>
          </cell>
          <cell r="C3240" t="str">
            <v>K</v>
          </cell>
          <cell r="D3240" t="str">
            <v>code</v>
          </cell>
          <cell r="E3240" t="str">
            <v>L8012030</v>
          </cell>
          <cell r="F3240" t="str">
            <v>L8012030</v>
          </cell>
          <cell r="G3240">
            <v>8</v>
          </cell>
        </row>
        <row r="3241">
          <cell r="A3241" t="str">
            <v>K|L8012036</v>
          </cell>
          <cell r="B3241" t="str">
            <v>Q1003</v>
          </cell>
          <cell r="C3241" t="str">
            <v>K</v>
          </cell>
          <cell r="D3241" t="str">
            <v>code</v>
          </cell>
          <cell r="E3241" t="str">
            <v>L8012036</v>
          </cell>
          <cell r="F3241" t="str">
            <v>L8012030</v>
          </cell>
          <cell r="G3241">
            <v>8</v>
          </cell>
        </row>
        <row r="3242">
          <cell r="A3242" t="str">
            <v>K|Frozen strawberries</v>
          </cell>
          <cell r="B3242" t="str">
            <v>Q1003</v>
          </cell>
          <cell r="C3242" t="str">
            <v>K</v>
          </cell>
          <cell r="D3242" t="str">
            <v>name</v>
          </cell>
          <cell r="E3242" t="str">
            <v>Frozen strawberries</v>
          </cell>
          <cell r="F3242" t="str">
            <v>L8012031</v>
          </cell>
          <cell r="G3242">
            <v>8</v>
          </cell>
        </row>
        <row r="3243">
          <cell r="A3243" t="str">
            <v>K|L8012031</v>
          </cell>
          <cell r="B3243" t="str">
            <v>Q1003</v>
          </cell>
          <cell r="C3243" t="str">
            <v>K</v>
          </cell>
          <cell r="D3243" t="str">
            <v>code</v>
          </cell>
          <cell r="E3243" t="str">
            <v>L8012031</v>
          </cell>
          <cell r="F3243" t="str">
            <v>L8012031</v>
          </cell>
          <cell r="G3243">
            <v>8</v>
          </cell>
        </row>
        <row r="3244">
          <cell r="A3244" t="str">
            <v>K|Frozen berries</v>
          </cell>
          <cell r="B3244" t="str">
            <v>Q1003</v>
          </cell>
          <cell r="C3244" t="str">
            <v>K</v>
          </cell>
          <cell r="D3244" t="str">
            <v>name</v>
          </cell>
          <cell r="E3244" t="str">
            <v>Frozen berries</v>
          </cell>
          <cell r="F3244" t="str">
            <v>L8012032</v>
          </cell>
          <cell r="G3244">
            <v>8</v>
          </cell>
        </row>
        <row r="3245">
          <cell r="A3245" t="str">
            <v>K|L8012032</v>
          </cell>
          <cell r="B3245" t="str">
            <v>Q1003</v>
          </cell>
          <cell r="C3245" t="str">
            <v>K</v>
          </cell>
          <cell r="D3245" t="str">
            <v>code</v>
          </cell>
          <cell r="E3245" t="str">
            <v>L8012032</v>
          </cell>
          <cell r="F3245" t="str">
            <v>L8012032</v>
          </cell>
          <cell r="G3245">
            <v>8</v>
          </cell>
        </row>
        <row r="3246">
          <cell r="A3246" t="str">
            <v>K|Frozen blackberries</v>
          </cell>
          <cell r="B3246" t="str">
            <v>Q1003</v>
          </cell>
          <cell r="C3246" t="str">
            <v>K</v>
          </cell>
          <cell r="D3246" t="str">
            <v>name</v>
          </cell>
          <cell r="E3246" t="str">
            <v>Frozen blackberries</v>
          </cell>
          <cell r="F3246" t="str">
            <v>L8012033</v>
          </cell>
          <cell r="G3246">
            <v>8</v>
          </cell>
        </row>
        <row r="3247">
          <cell r="A3247" t="str">
            <v>K|L8012033</v>
          </cell>
          <cell r="B3247" t="str">
            <v>Q1003</v>
          </cell>
          <cell r="C3247" t="str">
            <v>K</v>
          </cell>
          <cell r="D3247" t="str">
            <v>code</v>
          </cell>
          <cell r="E3247" t="str">
            <v>L8012033</v>
          </cell>
          <cell r="F3247" t="str">
            <v>L8012033</v>
          </cell>
          <cell r="G3247">
            <v>8</v>
          </cell>
        </row>
        <row r="3248">
          <cell r="A3248" t="str">
            <v>K|Frozen blueberries</v>
          </cell>
          <cell r="B3248" t="str">
            <v>Q1003</v>
          </cell>
          <cell r="C3248" t="str">
            <v>K</v>
          </cell>
          <cell r="D3248" t="str">
            <v>name</v>
          </cell>
          <cell r="E3248" t="str">
            <v>Frozen blueberries</v>
          </cell>
          <cell r="F3248" t="str">
            <v>L8012034</v>
          </cell>
          <cell r="G3248">
            <v>8</v>
          </cell>
        </row>
        <row r="3249">
          <cell r="A3249" t="str">
            <v>K|L8012034</v>
          </cell>
          <cell r="B3249" t="str">
            <v>Q1003</v>
          </cell>
          <cell r="C3249" t="str">
            <v>K</v>
          </cell>
          <cell r="D3249" t="str">
            <v>code</v>
          </cell>
          <cell r="E3249" t="str">
            <v>L8012034</v>
          </cell>
          <cell r="F3249" t="str">
            <v>L8012034</v>
          </cell>
          <cell r="G3249">
            <v>8</v>
          </cell>
        </row>
        <row r="3250">
          <cell r="A3250" t="str">
            <v>K|Frozen pomegranate</v>
          </cell>
          <cell r="B3250" t="str">
            <v>Q1010</v>
          </cell>
          <cell r="C3250" t="str">
            <v>K</v>
          </cell>
          <cell r="D3250" t="str">
            <v>E</v>
          </cell>
          <cell r="E3250" t="str">
            <v>Frozen pomegranate</v>
          </cell>
          <cell r="F3250" t="str">
            <v>L8012035</v>
          </cell>
          <cell r="G3250">
            <v>8</v>
          </cell>
        </row>
        <row r="3251">
          <cell r="A3251" t="str">
            <v>K|L8012035</v>
          </cell>
          <cell r="B3251" t="str">
            <v>Q1010</v>
          </cell>
          <cell r="C3251" t="str">
            <v>K</v>
          </cell>
          <cell r="D3251" t="str">
            <v>code</v>
          </cell>
          <cell r="E3251" t="str">
            <v>L8012035</v>
          </cell>
          <cell r="F3251" t="str">
            <v>L8012035</v>
          </cell>
          <cell r="G3251">
            <v>8</v>
          </cell>
        </row>
        <row r="3252">
          <cell r="A3252" t="str">
            <v>K|Frozen fruit, other</v>
          </cell>
          <cell r="B3252" t="str">
            <v>Q1902</v>
          </cell>
          <cell r="C3252" t="str">
            <v>K</v>
          </cell>
          <cell r="D3252" t="str">
            <v>name</v>
          </cell>
          <cell r="E3252" t="str">
            <v>Frozen fruit, other</v>
          </cell>
          <cell r="F3252" t="str">
            <v>L801203z</v>
          </cell>
          <cell r="G3252">
            <v>8</v>
          </cell>
        </row>
        <row r="3253">
          <cell r="A3253" t="str">
            <v>K|L801203z</v>
          </cell>
          <cell r="B3253" t="str">
            <v>Q1902</v>
          </cell>
          <cell r="C3253" t="str">
            <v>K</v>
          </cell>
          <cell r="D3253" t="str">
            <v>code</v>
          </cell>
          <cell r="E3253" t="str">
            <v>L801203z</v>
          </cell>
          <cell r="F3253" t="str">
            <v>L801203z</v>
          </cell>
          <cell r="G3253">
            <v>8</v>
          </cell>
        </row>
        <row r="3254">
          <cell r="A3254" t="str">
            <v>K|Tiefkühl-Obst, andere</v>
          </cell>
          <cell r="B3254" t="str">
            <v>Q1902</v>
          </cell>
          <cell r="C3254" t="str">
            <v>K</v>
          </cell>
          <cell r="D3254" t="str">
            <v>D</v>
          </cell>
          <cell r="E3254" t="str">
            <v>Tiefkühl-Obst, andere</v>
          </cell>
          <cell r="F3254" t="str">
            <v>L801203z</v>
          </cell>
          <cell r="G3254">
            <v>8</v>
          </cell>
        </row>
        <row r="3255">
          <cell r="A3255" t="str">
            <v>K|Fruit or nut purree, compote, pulp</v>
          </cell>
          <cell r="B3255" t="str">
            <v>Q1010</v>
          </cell>
          <cell r="C3255" t="str">
            <v>K</v>
          </cell>
          <cell r="D3255" t="str">
            <v>E</v>
          </cell>
          <cell r="E3255" t="str">
            <v>Fruit or nut purree, compote, pulp</v>
          </cell>
          <cell r="F3255" t="str">
            <v>L801205</v>
          </cell>
          <cell r="G3255">
            <v>7</v>
          </cell>
        </row>
        <row r="3256">
          <cell r="A3256" t="str">
            <v>K|L801205</v>
          </cell>
          <cell r="B3256" t="str">
            <v>Q1010</v>
          </cell>
          <cell r="C3256" t="str">
            <v>K</v>
          </cell>
          <cell r="D3256" t="str">
            <v>code</v>
          </cell>
          <cell r="E3256" t="str">
            <v>L801205</v>
          </cell>
          <cell r="F3256" t="str">
            <v>L801205</v>
          </cell>
          <cell r="G3256">
            <v>7</v>
          </cell>
        </row>
        <row r="3257">
          <cell r="A3257" t="str">
            <v>K|Fruit or nut purree, compote, pulp, no detail</v>
          </cell>
          <cell r="B3257" t="str">
            <v>Q1010</v>
          </cell>
          <cell r="C3257" t="str">
            <v>K</v>
          </cell>
          <cell r="D3257" t="str">
            <v>E</v>
          </cell>
          <cell r="E3257" t="str">
            <v>Fruit or nut purree, compote, pulp, no detail</v>
          </cell>
          <cell r="F3257" t="str">
            <v>L8012050</v>
          </cell>
          <cell r="G3257">
            <v>8</v>
          </cell>
        </row>
        <row r="3258">
          <cell r="A3258" t="str">
            <v>K|Fruit or nut purree, compote, pulp, no details</v>
          </cell>
          <cell r="B3258" t="str">
            <v>Q1010</v>
          </cell>
          <cell r="C3258" t="str">
            <v>K</v>
          </cell>
          <cell r="D3258" t="str">
            <v>name</v>
          </cell>
          <cell r="E3258" t="str">
            <v>Fruit or nut purree, compote, pulp, no details</v>
          </cell>
          <cell r="F3258" t="str">
            <v>L8012050</v>
          </cell>
          <cell r="G3258">
            <v>8</v>
          </cell>
        </row>
        <row r="3259">
          <cell r="A3259" t="str">
            <v>K|L8012051</v>
          </cell>
          <cell r="B3259" t="str">
            <v>Q1010</v>
          </cell>
          <cell r="C3259" t="str">
            <v>K</v>
          </cell>
          <cell r="D3259" t="str">
            <v>code</v>
          </cell>
          <cell r="E3259" t="str">
            <v>L8012051</v>
          </cell>
          <cell r="F3259" t="str">
            <v>L8012051</v>
          </cell>
          <cell r="G3259">
            <v>8</v>
          </cell>
        </row>
        <row r="3260">
          <cell r="A3260" t="str">
            <v>K|Wild blueberry compote</v>
          </cell>
          <cell r="B3260" t="str">
            <v>Q1010</v>
          </cell>
          <cell r="C3260" t="str">
            <v>K</v>
          </cell>
          <cell r="D3260" t="str">
            <v>E</v>
          </cell>
          <cell r="E3260" t="str">
            <v>Wild blueberry compote</v>
          </cell>
          <cell r="F3260" t="str">
            <v>L8012051</v>
          </cell>
          <cell r="G3260">
            <v>8</v>
          </cell>
        </row>
        <row r="3261">
          <cell r="A3261" t="str">
            <v>K|L8012052</v>
          </cell>
          <cell r="B3261" t="str">
            <v>Q1010</v>
          </cell>
          <cell r="C3261" t="str">
            <v>K</v>
          </cell>
          <cell r="D3261" t="str">
            <v>code</v>
          </cell>
          <cell r="E3261" t="str">
            <v>L8012052</v>
          </cell>
          <cell r="F3261" t="str">
            <v>L8012052</v>
          </cell>
          <cell r="G3261">
            <v>8</v>
          </cell>
        </row>
        <row r="3262">
          <cell r="A3262" t="str">
            <v>K|Raspberry compote</v>
          </cell>
          <cell r="B3262" t="str">
            <v>Q1010</v>
          </cell>
          <cell r="C3262" t="str">
            <v>K</v>
          </cell>
          <cell r="D3262" t="str">
            <v>E</v>
          </cell>
          <cell r="E3262" t="str">
            <v>Raspberry compote</v>
          </cell>
          <cell r="F3262" t="str">
            <v>L8012052</v>
          </cell>
          <cell r="G3262">
            <v>8</v>
          </cell>
        </row>
        <row r="3263">
          <cell r="A3263" t="str">
            <v>K|L8012053</v>
          </cell>
          <cell r="B3263" t="str">
            <v>Q1003</v>
          </cell>
          <cell r="C3263" t="str">
            <v>K</v>
          </cell>
          <cell r="D3263" t="str">
            <v>code</v>
          </cell>
          <cell r="E3263" t="str">
            <v>L8012053</v>
          </cell>
          <cell r="F3263" t="str">
            <v>L8012053</v>
          </cell>
          <cell r="G3263">
            <v>8</v>
          </cell>
        </row>
        <row r="3264">
          <cell r="A3264" t="str">
            <v>K|Puree of plum</v>
          </cell>
          <cell r="B3264" t="str">
            <v>Q1003</v>
          </cell>
          <cell r="C3264" t="str">
            <v>K</v>
          </cell>
          <cell r="D3264" t="str">
            <v>name</v>
          </cell>
          <cell r="E3264" t="str">
            <v>Puree of plum</v>
          </cell>
          <cell r="F3264" t="str">
            <v>L8012053</v>
          </cell>
          <cell r="G3264">
            <v>8</v>
          </cell>
        </row>
        <row r="3265">
          <cell r="A3265" t="str">
            <v>K|L8012054</v>
          </cell>
          <cell r="B3265" t="str">
            <v>Q1003</v>
          </cell>
          <cell r="C3265" t="str">
            <v>K</v>
          </cell>
          <cell r="D3265" t="str">
            <v>code</v>
          </cell>
          <cell r="E3265" t="str">
            <v>L8012054</v>
          </cell>
          <cell r="F3265" t="str">
            <v>L8012054</v>
          </cell>
          <cell r="G3265">
            <v>8</v>
          </cell>
        </row>
        <row r="3266">
          <cell r="A3266" t="str">
            <v>K|Puree of pear</v>
          </cell>
          <cell r="B3266" t="str">
            <v>Q1003</v>
          </cell>
          <cell r="C3266" t="str">
            <v>K</v>
          </cell>
          <cell r="D3266" t="str">
            <v>name</v>
          </cell>
          <cell r="E3266" t="str">
            <v>Puree of pear</v>
          </cell>
          <cell r="F3266" t="str">
            <v>L8012054</v>
          </cell>
          <cell r="G3266">
            <v>8</v>
          </cell>
        </row>
        <row r="3267">
          <cell r="A3267" t="str">
            <v>K|L8012055</v>
          </cell>
          <cell r="B3267" t="str">
            <v>Q1003</v>
          </cell>
          <cell r="C3267" t="str">
            <v>K</v>
          </cell>
          <cell r="D3267" t="str">
            <v>code</v>
          </cell>
          <cell r="E3267" t="str">
            <v>L8012055</v>
          </cell>
          <cell r="F3267" t="str">
            <v>L8012055</v>
          </cell>
          <cell r="G3267">
            <v>8</v>
          </cell>
        </row>
        <row r="3268">
          <cell r="A3268" t="str">
            <v>K|Puree of peach</v>
          </cell>
          <cell r="B3268" t="str">
            <v>Q1003</v>
          </cell>
          <cell r="C3268" t="str">
            <v>K</v>
          </cell>
          <cell r="D3268" t="str">
            <v>name</v>
          </cell>
          <cell r="E3268" t="str">
            <v>Puree of peach</v>
          </cell>
          <cell r="F3268" t="str">
            <v>L8012055</v>
          </cell>
          <cell r="G3268">
            <v>8</v>
          </cell>
        </row>
        <row r="3269">
          <cell r="A3269" t="str">
            <v>K|L8012056</v>
          </cell>
          <cell r="B3269" t="str">
            <v>Q1010</v>
          </cell>
          <cell r="C3269" t="str">
            <v>K</v>
          </cell>
          <cell r="D3269" t="str">
            <v>code</v>
          </cell>
          <cell r="E3269" t="str">
            <v>L8012056</v>
          </cell>
          <cell r="F3269" t="str">
            <v>L8012056</v>
          </cell>
          <cell r="G3269">
            <v>8</v>
          </cell>
        </row>
        <row r="3270">
          <cell r="A3270" t="str">
            <v>K|Puree of mango</v>
          </cell>
          <cell r="B3270" t="str">
            <v>Q1010</v>
          </cell>
          <cell r="C3270" t="str">
            <v>K</v>
          </cell>
          <cell r="D3270" t="str">
            <v>E</v>
          </cell>
          <cell r="E3270" t="str">
            <v>Puree of mango</v>
          </cell>
          <cell r="F3270" t="str">
            <v>L8012056</v>
          </cell>
          <cell r="G3270">
            <v>8</v>
          </cell>
        </row>
        <row r="3271">
          <cell r="A3271" t="str">
            <v>K|L8012057</v>
          </cell>
          <cell r="B3271" t="str">
            <v>Q1003</v>
          </cell>
          <cell r="C3271" t="str">
            <v>K</v>
          </cell>
          <cell r="D3271" t="str">
            <v>code</v>
          </cell>
          <cell r="E3271" t="str">
            <v>L8012057</v>
          </cell>
          <cell r="F3271" t="str">
            <v>L8012057</v>
          </cell>
          <cell r="G3271">
            <v>8</v>
          </cell>
        </row>
        <row r="3272">
          <cell r="A3272" t="str">
            <v>K|Puree of apple</v>
          </cell>
          <cell r="B3272" t="str">
            <v>Q1003</v>
          </cell>
          <cell r="C3272" t="str">
            <v>K</v>
          </cell>
          <cell r="D3272" t="str">
            <v>name</v>
          </cell>
          <cell r="E3272" t="str">
            <v>Puree of apple</v>
          </cell>
          <cell r="F3272" t="str">
            <v>L8012057</v>
          </cell>
          <cell r="G3272">
            <v>8</v>
          </cell>
        </row>
        <row r="3273">
          <cell r="A3273" t="str">
            <v>K|L8012058</v>
          </cell>
          <cell r="B3273" t="str">
            <v>Q1010</v>
          </cell>
          <cell r="C3273" t="str">
            <v>K</v>
          </cell>
          <cell r="D3273" t="str">
            <v>code</v>
          </cell>
          <cell r="E3273" t="str">
            <v>L8012058</v>
          </cell>
          <cell r="F3273" t="str">
            <v>L8012058</v>
          </cell>
          <cell r="G3273">
            <v>8</v>
          </cell>
        </row>
        <row r="3274">
          <cell r="A3274" t="str">
            <v>K|Pulp of plum</v>
          </cell>
          <cell r="B3274" t="str">
            <v>Q1010</v>
          </cell>
          <cell r="C3274" t="str">
            <v>K</v>
          </cell>
          <cell r="D3274" t="str">
            <v>E</v>
          </cell>
          <cell r="E3274" t="str">
            <v>Pulp of plum</v>
          </cell>
          <cell r="F3274" t="str">
            <v>L8012058</v>
          </cell>
          <cell r="G3274">
            <v>8</v>
          </cell>
        </row>
        <row r="3275">
          <cell r="A3275" t="str">
            <v>K|L8012059</v>
          </cell>
          <cell r="B3275" t="str">
            <v>Q1003</v>
          </cell>
          <cell r="C3275" t="str">
            <v>K</v>
          </cell>
          <cell r="D3275" t="str">
            <v>code</v>
          </cell>
          <cell r="E3275" t="str">
            <v>L8012059</v>
          </cell>
          <cell r="F3275" t="str">
            <v>L8012059</v>
          </cell>
          <cell r="G3275">
            <v>8</v>
          </cell>
        </row>
        <row r="3276">
          <cell r="A3276" t="str">
            <v>K|Pulp of pear</v>
          </cell>
          <cell r="B3276" t="str">
            <v>Q1003</v>
          </cell>
          <cell r="C3276" t="str">
            <v>K</v>
          </cell>
          <cell r="D3276" t="str">
            <v>name</v>
          </cell>
          <cell r="E3276" t="str">
            <v>Pulp of pear</v>
          </cell>
          <cell r="F3276" t="str">
            <v>L8012059</v>
          </cell>
          <cell r="G3276">
            <v>8</v>
          </cell>
        </row>
        <row r="3277">
          <cell r="A3277" t="str">
            <v>K|L801205a</v>
          </cell>
          <cell r="B3277" t="str">
            <v>Q1003</v>
          </cell>
          <cell r="C3277" t="str">
            <v>K</v>
          </cell>
          <cell r="D3277" t="str">
            <v>code</v>
          </cell>
          <cell r="E3277" t="str">
            <v>L801205a</v>
          </cell>
          <cell r="F3277" t="str">
            <v>L801205a</v>
          </cell>
          <cell r="G3277">
            <v>8</v>
          </cell>
        </row>
        <row r="3278">
          <cell r="A3278" t="str">
            <v>K|Pulp of peach</v>
          </cell>
          <cell r="B3278" t="str">
            <v>Q1003</v>
          </cell>
          <cell r="C3278" t="str">
            <v>K</v>
          </cell>
          <cell r="D3278" t="str">
            <v>name</v>
          </cell>
          <cell r="E3278" t="str">
            <v>Pulp of peach</v>
          </cell>
          <cell r="F3278" t="str">
            <v>L801205a</v>
          </cell>
          <cell r="G3278">
            <v>8</v>
          </cell>
        </row>
        <row r="3279">
          <cell r="A3279" t="str">
            <v>K|L801205b</v>
          </cell>
          <cell r="B3279" t="str">
            <v>Q1003</v>
          </cell>
          <cell r="C3279" t="str">
            <v>K</v>
          </cell>
          <cell r="D3279" t="str">
            <v>code</v>
          </cell>
          <cell r="E3279" t="str">
            <v>L801205b</v>
          </cell>
          <cell r="F3279" t="str">
            <v>L801205b</v>
          </cell>
          <cell r="G3279">
            <v>8</v>
          </cell>
        </row>
        <row r="3280">
          <cell r="A3280" t="str">
            <v>K|Pulp of apple</v>
          </cell>
          <cell r="B3280" t="str">
            <v>Q1003</v>
          </cell>
          <cell r="C3280" t="str">
            <v>K</v>
          </cell>
          <cell r="D3280" t="str">
            <v>name</v>
          </cell>
          <cell r="E3280" t="str">
            <v>Pulp of apple</v>
          </cell>
          <cell r="F3280" t="str">
            <v>L801205b</v>
          </cell>
          <cell r="G3280">
            <v>8</v>
          </cell>
        </row>
        <row r="3281">
          <cell r="A3281" t="str">
            <v>K|L801205c</v>
          </cell>
          <cell r="B3281" t="str">
            <v>Q1010</v>
          </cell>
          <cell r="C3281" t="str">
            <v>K</v>
          </cell>
          <cell r="D3281" t="str">
            <v>code</v>
          </cell>
          <cell r="E3281" t="str">
            <v>L801205c</v>
          </cell>
          <cell r="F3281" t="str">
            <v>L801205c</v>
          </cell>
          <cell r="G3281">
            <v>8</v>
          </cell>
        </row>
        <row r="3282">
          <cell r="A3282" t="str">
            <v>K|Plum compote</v>
          </cell>
          <cell r="B3282" t="str">
            <v>Q1010</v>
          </cell>
          <cell r="C3282" t="str">
            <v>K</v>
          </cell>
          <cell r="D3282" t="str">
            <v>E</v>
          </cell>
          <cell r="E3282" t="str">
            <v>Plum compote</v>
          </cell>
          <cell r="F3282" t="str">
            <v>L801205c</v>
          </cell>
          <cell r="G3282">
            <v>8</v>
          </cell>
        </row>
        <row r="3283">
          <cell r="A3283" t="str">
            <v>K|Fruit or nut purree, compote, pulp, other</v>
          </cell>
          <cell r="B3283" t="str">
            <v>Q1902</v>
          </cell>
          <cell r="C3283" t="str">
            <v>K</v>
          </cell>
          <cell r="D3283" t="str">
            <v>name</v>
          </cell>
          <cell r="E3283" t="str">
            <v>Fruit or nut purree, compote, pulp, other</v>
          </cell>
          <cell r="F3283" t="str">
            <v>L801205z</v>
          </cell>
          <cell r="G3283">
            <v>8</v>
          </cell>
        </row>
        <row r="3284">
          <cell r="A3284" t="str">
            <v>K|L801205z</v>
          </cell>
          <cell r="B3284" t="str">
            <v>Q1902</v>
          </cell>
          <cell r="C3284" t="str">
            <v>K</v>
          </cell>
          <cell r="D3284" t="str">
            <v>code</v>
          </cell>
          <cell r="E3284" t="str">
            <v>L801205z</v>
          </cell>
          <cell r="F3284" t="str">
            <v>L801205z</v>
          </cell>
          <cell r="G3284">
            <v>8</v>
          </cell>
        </row>
        <row r="3285">
          <cell r="A3285" t="str">
            <v>K|L801206</v>
          </cell>
          <cell r="B3285" t="str">
            <v>Q1010</v>
          </cell>
          <cell r="C3285" t="str">
            <v>K</v>
          </cell>
          <cell r="D3285" t="str">
            <v>code</v>
          </cell>
          <cell r="E3285" t="str">
            <v>L801206</v>
          </cell>
          <cell r="F3285" t="str">
            <v>L801206</v>
          </cell>
          <cell r="G3285">
            <v>7</v>
          </cell>
        </row>
        <row r="3286">
          <cell r="A3286" t="str">
            <v>K|Nuts, groundnuts and other seeds, roasted, salted or otherwise prepared n.e.c.</v>
          </cell>
          <cell r="B3286" t="str">
            <v>Q1010</v>
          </cell>
          <cell r="C3286" t="str">
            <v>K</v>
          </cell>
          <cell r="D3286" t="str">
            <v>E</v>
          </cell>
          <cell r="E3286" t="str">
            <v>Nuts, groundnuts and other seeds, roasted, salted or otherwise prepared n.e.c.</v>
          </cell>
          <cell r="F3286" t="str">
            <v>L801206</v>
          </cell>
          <cell r="G3286">
            <v>7</v>
          </cell>
        </row>
        <row r="3287">
          <cell r="A3287" t="str">
            <v>K|L8012060</v>
          </cell>
          <cell r="B3287" t="str">
            <v>Q1010</v>
          </cell>
          <cell r="C3287" t="str">
            <v>K</v>
          </cell>
          <cell r="D3287" t="str">
            <v>code</v>
          </cell>
          <cell r="E3287" t="str">
            <v>L8012060</v>
          </cell>
          <cell r="F3287" t="str">
            <v>L8012060</v>
          </cell>
          <cell r="G3287">
            <v>8</v>
          </cell>
        </row>
        <row r="3288">
          <cell r="A3288" t="str">
            <v>K|Nuts, groundnuts and other seeds, roasted, salted or otherwise prepared n.e.c., no details</v>
          </cell>
          <cell r="B3288" t="str">
            <v>Q1010</v>
          </cell>
          <cell r="C3288" t="str">
            <v>K</v>
          </cell>
          <cell r="D3288" t="str">
            <v>E</v>
          </cell>
          <cell r="E3288" t="str">
            <v>Nuts, groundnuts and other seeds, roasted, salted or otherwise prepared n.e.c., no details</v>
          </cell>
          <cell r="F3288" t="str">
            <v>L8012060</v>
          </cell>
          <cell r="G3288">
            <v>8</v>
          </cell>
        </row>
        <row r="3289">
          <cell r="A3289" t="str">
            <v>K|L8012061</v>
          </cell>
          <cell r="B3289" t="str">
            <v>Q1010</v>
          </cell>
          <cell r="C3289" t="str">
            <v>K</v>
          </cell>
          <cell r="D3289" t="str">
            <v>code</v>
          </cell>
          <cell r="E3289" t="str">
            <v>L8012061</v>
          </cell>
          <cell r="F3289" t="str">
            <v>L8012061</v>
          </cell>
          <cell r="G3289">
            <v>8</v>
          </cell>
        </row>
        <row r="3290">
          <cell r="A3290" t="str">
            <v>K|Peanuts, roasted</v>
          </cell>
          <cell r="B3290" t="str">
            <v>Q1010</v>
          </cell>
          <cell r="C3290" t="str">
            <v>K</v>
          </cell>
          <cell r="D3290" t="str">
            <v>E</v>
          </cell>
          <cell r="E3290" t="str">
            <v>Peanuts, roasted</v>
          </cell>
          <cell r="F3290" t="str">
            <v>L8012061</v>
          </cell>
          <cell r="G3290">
            <v>8</v>
          </cell>
        </row>
        <row r="3291">
          <cell r="A3291" t="str">
            <v>K|L8012062</v>
          </cell>
          <cell r="B3291" t="str">
            <v>Q1010</v>
          </cell>
          <cell r="C3291" t="str">
            <v>K</v>
          </cell>
          <cell r="D3291" t="str">
            <v>code</v>
          </cell>
          <cell r="E3291" t="str">
            <v>L8012062</v>
          </cell>
          <cell r="F3291" t="str">
            <v>L8012062</v>
          </cell>
          <cell r="G3291">
            <v>8</v>
          </cell>
        </row>
        <row r="3292">
          <cell r="A3292" t="str">
            <v>K|Peanuts, chopped</v>
          </cell>
          <cell r="B3292" t="str">
            <v>Q1010</v>
          </cell>
          <cell r="C3292" t="str">
            <v>K</v>
          </cell>
          <cell r="D3292" t="str">
            <v>E</v>
          </cell>
          <cell r="E3292" t="str">
            <v>Peanuts, chopped</v>
          </cell>
          <cell r="F3292" t="str">
            <v>L8012062</v>
          </cell>
          <cell r="G3292">
            <v>8</v>
          </cell>
        </row>
        <row r="3293">
          <cell r="A3293" t="str">
            <v>K|Cashew nuts, roasted</v>
          </cell>
          <cell r="B3293" t="str">
            <v>Q1010</v>
          </cell>
          <cell r="C3293" t="str">
            <v>K</v>
          </cell>
          <cell r="D3293" t="str">
            <v>E</v>
          </cell>
          <cell r="E3293" t="str">
            <v>Cashew nuts, roasted</v>
          </cell>
          <cell r="F3293" t="str">
            <v>L8012063</v>
          </cell>
          <cell r="G3293">
            <v>8</v>
          </cell>
        </row>
        <row r="3294">
          <cell r="A3294" t="str">
            <v>K|L8012063</v>
          </cell>
          <cell r="B3294" t="str">
            <v>Q1010</v>
          </cell>
          <cell r="C3294" t="str">
            <v>K</v>
          </cell>
          <cell r="D3294" t="str">
            <v>code</v>
          </cell>
          <cell r="E3294" t="str">
            <v>L8012063</v>
          </cell>
          <cell r="F3294" t="str">
            <v>L8012063</v>
          </cell>
          <cell r="G3294">
            <v>8</v>
          </cell>
        </row>
        <row r="3295">
          <cell r="A3295" t="str">
            <v>K|L801206z</v>
          </cell>
          <cell r="B3295" t="str">
            <v>Q1902</v>
          </cell>
          <cell r="C3295" t="str">
            <v>K</v>
          </cell>
          <cell r="D3295" t="str">
            <v>code</v>
          </cell>
          <cell r="E3295" t="str">
            <v>L801206z</v>
          </cell>
          <cell r="F3295" t="str">
            <v>L801206z</v>
          </cell>
          <cell r="G3295">
            <v>8</v>
          </cell>
        </row>
        <row r="3296">
          <cell r="A3296" t="str">
            <v>K|Nuts, groundnuts and other seeds, roasted, salted or otherwise prepared n.e.c., other</v>
          </cell>
          <cell r="B3296" t="str">
            <v>Q1902</v>
          </cell>
          <cell r="C3296" t="str">
            <v>K</v>
          </cell>
          <cell r="D3296" t="str">
            <v>name</v>
          </cell>
          <cell r="E3296" t="str">
            <v>Nuts, groundnuts and other seeds, roasted, salted or otherwise prepared n.e.c., other</v>
          </cell>
          <cell r="F3296" t="str">
            <v>L801206z</v>
          </cell>
          <cell r="G3296">
            <v>8</v>
          </cell>
        </row>
        <row r="3297">
          <cell r="A3297" t="str">
            <v>K|L801207</v>
          </cell>
          <cell r="B3297" t="str">
            <v>Q1010</v>
          </cell>
          <cell r="C3297" t="str">
            <v>K</v>
          </cell>
          <cell r="D3297" t="str">
            <v>code</v>
          </cell>
          <cell r="E3297" t="str">
            <v>L801207</v>
          </cell>
          <cell r="F3297" t="str">
            <v>L801207</v>
          </cell>
          <cell r="G3297">
            <v>7</v>
          </cell>
        </row>
        <row r="3298">
          <cell r="A3298" t="str">
            <v>K|Shelled nuts</v>
          </cell>
          <cell r="B3298" t="str">
            <v>Q1010</v>
          </cell>
          <cell r="C3298" t="str">
            <v>K</v>
          </cell>
          <cell r="D3298" t="str">
            <v>E</v>
          </cell>
          <cell r="E3298" t="str">
            <v>Shelled nuts</v>
          </cell>
          <cell r="F3298" t="str">
            <v>L801207</v>
          </cell>
          <cell r="G3298">
            <v>7</v>
          </cell>
        </row>
        <row r="3299">
          <cell r="A3299" t="str">
            <v>K|L8012070</v>
          </cell>
          <cell r="B3299" t="str">
            <v>Q1010</v>
          </cell>
          <cell r="C3299" t="str">
            <v>K</v>
          </cell>
          <cell r="D3299" t="str">
            <v>code</v>
          </cell>
          <cell r="E3299" t="str">
            <v>L8012070</v>
          </cell>
          <cell r="F3299" t="str">
            <v>L8012070</v>
          </cell>
          <cell r="G3299">
            <v>8</v>
          </cell>
        </row>
        <row r="3300">
          <cell r="A3300" t="str">
            <v>K|Shelled nuts, no details</v>
          </cell>
          <cell r="B3300" t="str">
            <v>Q1010</v>
          </cell>
          <cell r="C3300" t="str">
            <v>K</v>
          </cell>
          <cell r="D3300" t="str">
            <v>E</v>
          </cell>
          <cell r="E3300" t="str">
            <v>Shelled nuts, no details</v>
          </cell>
          <cell r="F3300" t="str">
            <v>L8012070</v>
          </cell>
          <cell r="G3300">
            <v>8</v>
          </cell>
        </row>
        <row r="3301">
          <cell r="A3301" t="str">
            <v>K|Hazelnuts, shelled</v>
          </cell>
          <cell r="B3301" t="str">
            <v>Q1010</v>
          </cell>
          <cell r="C3301" t="str">
            <v>K</v>
          </cell>
          <cell r="D3301" t="str">
            <v>E</v>
          </cell>
          <cell r="E3301" t="str">
            <v>Hazelnuts, shelled</v>
          </cell>
          <cell r="F3301" t="str">
            <v>L8012071</v>
          </cell>
          <cell r="G3301">
            <v>8</v>
          </cell>
        </row>
        <row r="3302">
          <cell r="A3302" t="str">
            <v>K|L8012071</v>
          </cell>
          <cell r="B3302" t="str">
            <v>Q1010</v>
          </cell>
          <cell r="C3302" t="str">
            <v>K</v>
          </cell>
          <cell r="D3302" t="str">
            <v>code</v>
          </cell>
          <cell r="E3302" t="str">
            <v>L8012071</v>
          </cell>
          <cell r="F3302" t="str">
            <v>L8012071</v>
          </cell>
          <cell r="G3302">
            <v>8</v>
          </cell>
        </row>
        <row r="3303">
          <cell r="A3303" t="str">
            <v>K|Groundnuts, shelled</v>
          </cell>
          <cell r="B3303" t="str">
            <v>Q1010</v>
          </cell>
          <cell r="C3303" t="str">
            <v>K</v>
          </cell>
          <cell r="D3303" t="str">
            <v>E</v>
          </cell>
          <cell r="E3303" t="str">
            <v>Groundnuts, shelled</v>
          </cell>
          <cell r="F3303" t="str">
            <v>L8012072</v>
          </cell>
          <cell r="G3303">
            <v>8</v>
          </cell>
        </row>
        <row r="3304">
          <cell r="A3304" t="str">
            <v>K|L8012072</v>
          </cell>
          <cell r="B3304" t="str">
            <v>Q1010</v>
          </cell>
          <cell r="C3304" t="str">
            <v>K</v>
          </cell>
          <cell r="D3304" t="str">
            <v>code</v>
          </cell>
          <cell r="E3304" t="str">
            <v>L8012072</v>
          </cell>
          <cell r="F3304" t="str">
            <v>L8012072</v>
          </cell>
          <cell r="G3304">
            <v>8</v>
          </cell>
        </row>
        <row r="3305">
          <cell r="A3305" t="str">
            <v>K|Cashew nuts, shelled</v>
          </cell>
          <cell r="B3305" t="str">
            <v>Q1010</v>
          </cell>
          <cell r="C3305" t="str">
            <v>K</v>
          </cell>
          <cell r="D3305" t="str">
            <v>E</v>
          </cell>
          <cell r="E3305" t="str">
            <v>Cashew nuts, shelled</v>
          </cell>
          <cell r="F3305" t="str">
            <v>L8012073</v>
          </cell>
          <cell r="G3305">
            <v>8</v>
          </cell>
        </row>
        <row r="3306">
          <cell r="A3306" t="str">
            <v>K|L8012073</v>
          </cell>
          <cell r="B3306" t="str">
            <v>Q1010</v>
          </cell>
          <cell r="C3306" t="str">
            <v>K</v>
          </cell>
          <cell r="D3306" t="str">
            <v>code</v>
          </cell>
          <cell r="E3306" t="str">
            <v>L8012073</v>
          </cell>
          <cell r="F3306" t="str">
            <v>L8012073</v>
          </cell>
          <cell r="G3306">
            <v>8</v>
          </cell>
        </row>
        <row r="3307">
          <cell r="A3307" t="str">
            <v>K|Almonds, shelled</v>
          </cell>
          <cell r="B3307" t="str">
            <v>Q1010</v>
          </cell>
          <cell r="C3307" t="str">
            <v>K</v>
          </cell>
          <cell r="D3307" t="str">
            <v>E</v>
          </cell>
          <cell r="E3307" t="str">
            <v>Almonds, shelled</v>
          </cell>
          <cell r="F3307" t="str">
            <v>L8012074</v>
          </cell>
          <cell r="G3307">
            <v>8</v>
          </cell>
        </row>
        <row r="3308">
          <cell r="A3308" t="str">
            <v>K|L8012074</v>
          </cell>
          <cell r="B3308" t="str">
            <v>Q1010</v>
          </cell>
          <cell r="C3308" t="str">
            <v>K</v>
          </cell>
          <cell r="D3308" t="str">
            <v>code</v>
          </cell>
          <cell r="E3308" t="str">
            <v>L8012074</v>
          </cell>
          <cell r="F3308" t="str">
            <v>L8012074</v>
          </cell>
          <cell r="G3308">
            <v>8</v>
          </cell>
        </row>
        <row r="3309">
          <cell r="A3309" t="str">
            <v>K|L801207z</v>
          </cell>
          <cell r="B3309" t="str">
            <v>Q1010</v>
          </cell>
          <cell r="C3309" t="str">
            <v>K</v>
          </cell>
          <cell r="D3309" t="str">
            <v>code</v>
          </cell>
          <cell r="E3309" t="str">
            <v>L801207z</v>
          </cell>
          <cell r="F3309" t="str">
            <v>L801207z</v>
          </cell>
          <cell r="G3309">
            <v>8</v>
          </cell>
        </row>
        <row r="3310">
          <cell r="A3310" t="str">
            <v>K|Other shelled nuts</v>
          </cell>
          <cell r="B3310" t="str">
            <v>Q1010</v>
          </cell>
          <cell r="C3310" t="str">
            <v>K</v>
          </cell>
          <cell r="D3310" t="str">
            <v>E</v>
          </cell>
          <cell r="E3310" t="str">
            <v>Other shelled nuts</v>
          </cell>
          <cell r="F3310" t="str">
            <v>L801207z</v>
          </cell>
          <cell r="G3310">
            <v>8</v>
          </cell>
        </row>
        <row r="3311">
          <cell r="A3311" t="str">
            <v>K|Fruit or nut pastes</v>
          </cell>
          <cell r="B3311" t="str">
            <v>Q1010</v>
          </cell>
          <cell r="C3311" t="str">
            <v>K</v>
          </cell>
          <cell r="D3311" t="str">
            <v>E</v>
          </cell>
          <cell r="E3311" t="str">
            <v>Fruit or nut pastes</v>
          </cell>
          <cell r="F3311" t="str">
            <v>L801208</v>
          </cell>
          <cell r="G3311">
            <v>7</v>
          </cell>
        </row>
        <row r="3312">
          <cell r="A3312" t="str">
            <v>K|L801208</v>
          </cell>
          <cell r="B3312" t="str">
            <v>Q1010</v>
          </cell>
          <cell r="C3312" t="str">
            <v>K</v>
          </cell>
          <cell r="D3312" t="str">
            <v>code</v>
          </cell>
          <cell r="E3312" t="str">
            <v>L801208</v>
          </cell>
          <cell r="F3312" t="str">
            <v>L801208</v>
          </cell>
          <cell r="G3312">
            <v>7</v>
          </cell>
        </row>
        <row r="3313">
          <cell r="A3313" t="str">
            <v>K|Fruit or nut pastes, no details</v>
          </cell>
          <cell r="B3313" t="str">
            <v>Q1003</v>
          </cell>
          <cell r="C3313" t="str">
            <v>K</v>
          </cell>
          <cell r="D3313" t="str">
            <v>name</v>
          </cell>
          <cell r="E3313" t="str">
            <v>Fruit or nut pastes, no details</v>
          </cell>
          <cell r="F3313" t="str">
            <v>L8012080</v>
          </cell>
          <cell r="G3313">
            <v>8</v>
          </cell>
        </row>
        <row r="3314">
          <cell r="A3314" t="str">
            <v>K|Fruit or nut puree, compote, pulp, no detail</v>
          </cell>
          <cell r="B3314" t="str">
            <v>Q1003</v>
          </cell>
          <cell r="C3314" t="str">
            <v>K</v>
          </cell>
          <cell r="D3314" t="str">
            <v>name</v>
          </cell>
          <cell r="E3314" t="str">
            <v>Fruit or nut puree, compote, pulp, no detail</v>
          </cell>
          <cell r="F3314" t="str">
            <v>L8012080</v>
          </cell>
          <cell r="G3314">
            <v>8</v>
          </cell>
        </row>
        <row r="3315">
          <cell r="A3315" t="str">
            <v>K|L8012050</v>
          </cell>
          <cell r="B3315" t="str">
            <v>Q1003</v>
          </cell>
          <cell r="C3315" t="str">
            <v>K</v>
          </cell>
          <cell r="D3315" t="str">
            <v>code</v>
          </cell>
          <cell r="E3315" t="str">
            <v>L8012050</v>
          </cell>
          <cell r="F3315" t="str">
            <v>L8012080</v>
          </cell>
          <cell r="G3315">
            <v>8</v>
          </cell>
        </row>
        <row r="3316">
          <cell r="A3316" t="str">
            <v>K|L8012080</v>
          </cell>
          <cell r="B3316" t="str">
            <v>Q1010</v>
          </cell>
          <cell r="C3316" t="str">
            <v>K</v>
          </cell>
          <cell r="D3316" t="str">
            <v>code</v>
          </cell>
          <cell r="E3316" t="str">
            <v>L8012080</v>
          </cell>
          <cell r="F3316" t="str">
            <v>L8012080</v>
          </cell>
          <cell r="G3316">
            <v>8</v>
          </cell>
        </row>
        <row r="3317">
          <cell r="A3317" t="str">
            <v>K|L8012081</v>
          </cell>
          <cell r="B3317" t="str">
            <v>Q1010</v>
          </cell>
          <cell r="C3317" t="str">
            <v>K</v>
          </cell>
          <cell r="D3317" t="str">
            <v>code</v>
          </cell>
          <cell r="E3317" t="str">
            <v>L8012081</v>
          </cell>
          <cell r="F3317" t="str">
            <v>L8012081</v>
          </cell>
          <cell r="G3317">
            <v>8</v>
          </cell>
        </row>
        <row r="3318">
          <cell r="A3318" t="str">
            <v>K|Peanut butter</v>
          </cell>
          <cell r="B3318" t="str">
            <v>Q1010</v>
          </cell>
          <cell r="C3318" t="str">
            <v>K</v>
          </cell>
          <cell r="D3318" t="str">
            <v>E</v>
          </cell>
          <cell r="E3318" t="str">
            <v>Peanut butter</v>
          </cell>
          <cell r="F3318" t="str">
            <v>L8012081</v>
          </cell>
          <cell r="G3318">
            <v>8</v>
          </cell>
        </row>
        <row r="3319">
          <cell r="A3319" t="str">
            <v>K|Fruit or nut pastes, other</v>
          </cell>
          <cell r="B3319" t="str">
            <v>Q1902</v>
          </cell>
          <cell r="C3319" t="str">
            <v>K</v>
          </cell>
          <cell r="D3319" t="str">
            <v>name</v>
          </cell>
          <cell r="E3319" t="str">
            <v>Fruit or nut pastes, other</v>
          </cell>
          <cell r="F3319" t="str">
            <v>L801208z</v>
          </cell>
          <cell r="G3319">
            <v>8</v>
          </cell>
        </row>
        <row r="3320">
          <cell r="A3320" t="str">
            <v>K|L801208z</v>
          </cell>
          <cell r="B3320" t="str">
            <v>Q1902</v>
          </cell>
          <cell r="C3320" t="str">
            <v>K</v>
          </cell>
          <cell r="D3320" t="str">
            <v>code</v>
          </cell>
          <cell r="E3320" t="str">
            <v>L801208z</v>
          </cell>
          <cell r="F3320" t="str">
            <v>L801208z</v>
          </cell>
          <cell r="G3320">
            <v>8</v>
          </cell>
        </row>
        <row r="3321">
          <cell r="A3321" t="str">
            <v>K|Jams, fruit jellies, marmalades</v>
          </cell>
          <cell r="B3321" t="str">
            <v>Q1003</v>
          </cell>
          <cell r="C3321" t="str">
            <v>K</v>
          </cell>
          <cell r="D3321" t="str">
            <v>name</v>
          </cell>
          <cell r="E3321" t="str">
            <v>Jams, fruit jellies, marmalades</v>
          </cell>
          <cell r="F3321" t="str">
            <v>L801209</v>
          </cell>
          <cell r="G3321">
            <v>7</v>
          </cell>
        </row>
        <row r="3322">
          <cell r="A3322" t="str">
            <v>K|Jams, fruit jellies, marmelades</v>
          </cell>
          <cell r="B3322" t="str">
            <v>Q1010</v>
          </cell>
          <cell r="C3322" t="str">
            <v>K</v>
          </cell>
          <cell r="D3322" t="str">
            <v>E</v>
          </cell>
          <cell r="E3322" t="str">
            <v>Jams, fruit jellies, marmelades</v>
          </cell>
          <cell r="F3322" t="str">
            <v>L801209</v>
          </cell>
          <cell r="G3322">
            <v>7</v>
          </cell>
        </row>
        <row r="3323">
          <cell r="A3323" t="str">
            <v>K|L801209</v>
          </cell>
          <cell r="B3323" t="str">
            <v>Q1003</v>
          </cell>
          <cell r="C3323" t="str">
            <v>K</v>
          </cell>
          <cell r="D3323" t="str">
            <v>code</v>
          </cell>
          <cell r="E3323" t="str">
            <v>L801209</v>
          </cell>
          <cell r="F3323" t="str">
            <v>L801209</v>
          </cell>
          <cell r="G3323">
            <v>7</v>
          </cell>
        </row>
        <row r="3324">
          <cell r="A3324" t="str">
            <v>K|Jams, fruit jellies, marmelades, no details</v>
          </cell>
          <cell r="B3324" t="str">
            <v>Q1902</v>
          </cell>
          <cell r="C3324" t="str">
            <v>K</v>
          </cell>
          <cell r="D3324" t="str">
            <v>name</v>
          </cell>
          <cell r="E3324" t="str">
            <v>Jams, fruit jellies, marmelades, no details</v>
          </cell>
          <cell r="F3324" t="str">
            <v>L8012090</v>
          </cell>
          <cell r="G3324">
            <v>8</v>
          </cell>
        </row>
        <row r="3325">
          <cell r="A3325" t="str">
            <v>K|L8012090</v>
          </cell>
          <cell r="B3325" t="str">
            <v>Q1902</v>
          </cell>
          <cell r="C3325" t="str">
            <v>K</v>
          </cell>
          <cell r="D3325" t="str">
            <v>code</v>
          </cell>
          <cell r="E3325" t="str">
            <v>L8012090</v>
          </cell>
          <cell r="F3325" t="str">
            <v>L8012090</v>
          </cell>
          <cell r="G3325">
            <v>8</v>
          </cell>
        </row>
        <row r="3326">
          <cell r="A3326" t="str">
            <v>K|Marmelade</v>
          </cell>
          <cell r="B3326" t="str">
            <v>Q1003</v>
          </cell>
          <cell r="C3326" t="str">
            <v>K</v>
          </cell>
          <cell r="D3326" t="str">
            <v>name</v>
          </cell>
          <cell r="E3326" t="str">
            <v>Marmelade</v>
          </cell>
          <cell r="F3326" t="str">
            <v>L8012090</v>
          </cell>
          <cell r="G3326">
            <v>8</v>
          </cell>
        </row>
        <row r="3327">
          <cell r="A3327" t="str">
            <v>K|L8012091</v>
          </cell>
          <cell r="B3327" t="str">
            <v>Q1010</v>
          </cell>
          <cell r="C3327" t="str">
            <v>K</v>
          </cell>
          <cell r="D3327" t="str">
            <v>code</v>
          </cell>
          <cell r="E3327" t="str">
            <v>L8012091</v>
          </cell>
          <cell r="F3327" t="str">
            <v>L8012091</v>
          </cell>
          <cell r="G3327">
            <v>8</v>
          </cell>
        </row>
        <row r="3328">
          <cell r="A3328" t="str">
            <v>K|Wild blackberry jam</v>
          </cell>
          <cell r="B3328" t="str">
            <v>Q1010</v>
          </cell>
          <cell r="C3328" t="str">
            <v>K</v>
          </cell>
          <cell r="D3328" t="str">
            <v>E</v>
          </cell>
          <cell r="E3328" t="str">
            <v>Wild blackberry jam</v>
          </cell>
          <cell r="F3328" t="str">
            <v>L8012091</v>
          </cell>
          <cell r="G3328">
            <v>8</v>
          </cell>
        </row>
        <row r="3329">
          <cell r="A3329" t="str">
            <v>K|Cornel marmelade</v>
          </cell>
          <cell r="B3329" t="str">
            <v>Q1010</v>
          </cell>
          <cell r="C3329" t="str">
            <v>K</v>
          </cell>
          <cell r="D3329" t="str">
            <v>E</v>
          </cell>
          <cell r="E3329" t="str">
            <v>Cornel marmelade</v>
          </cell>
          <cell r="F3329" t="str">
            <v>L8012092</v>
          </cell>
          <cell r="G3329">
            <v>8</v>
          </cell>
        </row>
        <row r="3330">
          <cell r="A3330" t="str">
            <v>K|L8012092</v>
          </cell>
          <cell r="B3330" t="str">
            <v>Q1010</v>
          </cell>
          <cell r="C3330" t="str">
            <v>K</v>
          </cell>
          <cell r="D3330" t="str">
            <v>code</v>
          </cell>
          <cell r="E3330" t="str">
            <v>L8012092</v>
          </cell>
          <cell r="F3330" t="str">
            <v>L8012092</v>
          </cell>
          <cell r="G3330">
            <v>8</v>
          </cell>
        </row>
        <row r="3331">
          <cell r="A3331" t="str">
            <v>K|L8012093</v>
          </cell>
          <cell r="B3331" t="str">
            <v>Q1010</v>
          </cell>
          <cell r="C3331" t="str">
            <v>K</v>
          </cell>
          <cell r="D3331" t="str">
            <v>code</v>
          </cell>
          <cell r="E3331" t="str">
            <v>L8012093</v>
          </cell>
          <cell r="F3331" t="str">
            <v>L8012093</v>
          </cell>
          <cell r="G3331">
            <v>8</v>
          </cell>
        </row>
        <row r="3332">
          <cell r="A3332" t="str">
            <v>K|Pomegranate marmelade</v>
          </cell>
          <cell r="B3332" t="str">
            <v>Q1010</v>
          </cell>
          <cell r="C3332" t="str">
            <v>K</v>
          </cell>
          <cell r="D3332" t="str">
            <v>E</v>
          </cell>
          <cell r="E3332" t="str">
            <v>Pomegranate marmelade</v>
          </cell>
          <cell r="F3332" t="str">
            <v>L8012093</v>
          </cell>
          <cell r="G3332">
            <v>8</v>
          </cell>
        </row>
        <row r="3333">
          <cell r="A3333" t="str">
            <v>K|L8012094</v>
          </cell>
          <cell r="B3333" t="str">
            <v>Q1010</v>
          </cell>
          <cell r="C3333" t="str">
            <v>K</v>
          </cell>
          <cell r="D3333" t="str">
            <v>code</v>
          </cell>
          <cell r="E3333" t="str">
            <v>L8012094</v>
          </cell>
          <cell r="F3333" t="str">
            <v>L8012094</v>
          </cell>
          <cell r="G3333">
            <v>8</v>
          </cell>
        </row>
        <row r="3334">
          <cell r="A3334" t="str">
            <v>K|Raspberry jam</v>
          </cell>
          <cell r="B3334" t="str">
            <v>Q1010</v>
          </cell>
          <cell r="C3334" t="str">
            <v>K</v>
          </cell>
          <cell r="D3334" t="str">
            <v>E</v>
          </cell>
          <cell r="E3334" t="str">
            <v>Raspberry jam</v>
          </cell>
          <cell r="F3334" t="str">
            <v>L8012094</v>
          </cell>
          <cell r="G3334">
            <v>8</v>
          </cell>
        </row>
        <row r="3335">
          <cell r="A3335" t="str">
            <v>K|L8012095</v>
          </cell>
          <cell r="B3335" t="str">
            <v>Q1010</v>
          </cell>
          <cell r="C3335" t="str">
            <v>K</v>
          </cell>
          <cell r="D3335" t="str">
            <v>code</v>
          </cell>
          <cell r="E3335" t="str">
            <v>L8012095</v>
          </cell>
          <cell r="F3335" t="str">
            <v>L8012095</v>
          </cell>
          <cell r="G3335">
            <v>8</v>
          </cell>
        </row>
        <row r="3336">
          <cell r="A3336" t="str">
            <v>K|Plum marmelade</v>
          </cell>
          <cell r="B3336" t="str">
            <v>Q1010</v>
          </cell>
          <cell r="C3336" t="str">
            <v>K</v>
          </cell>
          <cell r="D3336" t="str">
            <v>E</v>
          </cell>
          <cell r="E3336" t="str">
            <v>Plum marmelade</v>
          </cell>
          <cell r="F3336" t="str">
            <v>L8012095</v>
          </cell>
          <cell r="G3336">
            <v>8</v>
          </cell>
        </row>
        <row r="3337">
          <cell r="A3337" t="str">
            <v>K|Jams, fruit jellies, marmelades, other</v>
          </cell>
          <cell r="B3337" t="str">
            <v>Q1902</v>
          </cell>
          <cell r="C3337" t="str">
            <v>K</v>
          </cell>
          <cell r="D3337" t="str">
            <v>name</v>
          </cell>
          <cell r="E3337" t="str">
            <v>Jams, fruit jellies, marmelades, other</v>
          </cell>
          <cell r="F3337" t="str">
            <v>L801209z</v>
          </cell>
          <cell r="G3337">
            <v>8</v>
          </cell>
        </row>
        <row r="3338">
          <cell r="A3338" t="str">
            <v>K|L801209z</v>
          </cell>
          <cell r="B3338" t="str">
            <v>Q1902</v>
          </cell>
          <cell r="C3338" t="str">
            <v>K</v>
          </cell>
          <cell r="D3338" t="str">
            <v>code</v>
          </cell>
          <cell r="E3338" t="str">
            <v>L801209z</v>
          </cell>
          <cell r="F3338" t="str">
            <v>L801209z</v>
          </cell>
          <cell r="G3338">
            <v>8</v>
          </cell>
        </row>
        <row r="3339">
          <cell r="A3339" t="str">
            <v>K|Fruit, berries and nuts, prepared and preserved, other</v>
          </cell>
          <cell r="B3339" t="str">
            <v>Q1003</v>
          </cell>
          <cell r="C3339" t="str">
            <v>K</v>
          </cell>
          <cell r="D3339" t="str">
            <v>name</v>
          </cell>
          <cell r="E3339" t="str">
            <v>Fruit, berries and nuts, prepared and preserved, other</v>
          </cell>
          <cell r="F3339" t="str">
            <v>L801210</v>
          </cell>
          <cell r="G3339">
            <v>7</v>
          </cell>
        </row>
        <row r="3340">
          <cell r="A3340" t="str">
            <v>K|L801210</v>
          </cell>
          <cell r="B3340" t="str">
            <v>Q1003</v>
          </cell>
          <cell r="C3340" t="str">
            <v>K</v>
          </cell>
          <cell r="D3340" t="str">
            <v>code</v>
          </cell>
          <cell r="E3340" t="str">
            <v>L801210</v>
          </cell>
          <cell r="F3340" t="str">
            <v>L801210</v>
          </cell>
          <cell r="G3340">
            <v>7</v>
          </cell>
        </row>
        <row r="3341">
          <cell r="A3341" t="str">
            <v>K|Other fruit, berries and nuts, prepared and preserved</v>
          </cell>
          <cell r="B3341" t="str">
            <v>Q1010</v>
          </cell>
          <cell r="C3341" t="str">
            <v>K</v>
          </cell>
          <cell r="D3341" t="str">
            <v>name</v>
          </cell>
          <cell r="E3341" t="str">
            <v>Other fruit, berries and nuts, prepared and preserved</v>
          </cell>
          <cell r="F3341" t="str">
            <v>L801210</v>
          </cell>
          <cell r="G3341">
            <v>7</v>
          </cell>
        </row>
        <row r="3342">
          <cell r="A3342" t="str">
            <v>K|Pineapples, prepared and preserved</v>
          </cell>
          <cell r="B3342" t="str">
            <v>Q1010</v>
          </cell>
          <cell r="C3342" t="str">
            <v>K</v>
          </cell>
          <cell r="D3342" t="str">
            <v>E</v>
          </cell>
          <cell r="E3342" t="str">
            <v>Pineapples, prepared and preserved</v>
          </cell>
          <cell r="F3342" t="str">
            <v>L8012101</v>
          </cell>
          <cell r="G3342">
            <v>8</v>
          </cell>
        </row>
        <row r="3343">
          <cell r="A3343" t="str">
            <v>K|Peaches, canned</v>
          </cell>
          <cell r="B3343" t="str">
            <v>Q1010</v>
          </cell>
          <cell r="C3343" t="str">
            <v>K</v>
          </cell>
          <cell r="D3343" t="str">
            <v>E</v>
          </cell>
          <cell r="E3343" t="str">
            <v>Peaches, canned</v>
          </cell>
          <cell r="F3343" t="str">
            <v>L8012102</v>
          </cell>
          <cell r="G3343">
            <v>8</v>
          </cell>
        </row>
        <row r="3344">
          <cell r="A3344" t="str">
            <v>K|L8012103</v>
          </cell>
          <cell r="B3344" t="str">
            <v>Q1010</v>
          </cell>
          <cell r="C3344" t="str">
            <v>K</v>
          </cell>
          <cell r="D3344" t="str">
            <v>code</v>
          </cell>
          <cell r="E3344" t="str">
            <v>L8012103</v>
          </cell>
          <cell r="F3344" t="str">
            <v>L8012103</v>
          </cell>
          <cell r="G3344">
            <v>8</v>
          </cell>
        </row>
        <row r="3345">
          <cell r="A3345" t="str">
            <v>K|Olives, prepared</v>
          </cell>
          <cell r="B3345" t="str">
            <v>Q1010</v>
          </cell>
          <cell r="C3345" t="str">
            <v>K</v>
          </cell>
          <cell r="D3345" t="str">
            <v>E</v>
          </cell>
          <cell r="E3345" t="str">
            <v>Olives, prepared</v>
          </cell>
          <cell r="F3345" t="str">
            <v>L8012103</v>
          </cell>
          <cell r="G3345">
            <v>8</v>
          </cell>
        </row>
        <row r="3346">
          <cell r="A3346" t="str">
            <v>K|L801211</v>
          </cell>
          <cell r="B3346" t="str">
            <v>Q1003</v>
          </cell>
          <cell r="C3346" t="str">
            <v>K</v>
          </cell>
          <cell r="D3346" t="str">
            <v>code</v>
          </cell>
          <cell r="E3346" t="str">
            <v>L801211</v>
          </cell>
          <cell r="F3346" t="str">
            <v>L801211</v>
          </cell>
          <cell r="G3346">
            <v>7</v>
          </cell>
        </row>
        <row r="3347">
          <cell r="A3347" t="str">
            <v>K|Sweeteners</v>
          </cell>
          <cell r="B3347" t="str">
            <v>Q1003</v>
          </cell>
          <cell r="C3347" t="str">
            <v>K</v>
          </cell>
          <cell r="D3347" t="str">
            <v>name</v>
          </cell>
          <cell r="E3347" t="str">
            <v>Sweeteners</v>
          </cell>
          <cell r="F3347" t="str">
            <v>L801211</v>
          </cell>
          <cell r="G3347">
            <v>7</v>
          </cell>
        </row>
        <row r="3348">
          <cell r="A3348" t="str">
            <v>K|L8012110</v>
          </cell>
          <cell r="B3348" t="str">
            <v>Q1902</v>
          </cell>
          <cell r="C3348" t="str">
            <v>K</v>
          </cell>
          <cell r="D3348" t="str">
            <v>code</v>
          </cell>
          <cell r="E3348" t="str">
            <v>L8012110</v>
          </cell>
          <cell r="F3348" t="str">
            <v>L8012110</v>
          </cell>
          <cell r="G3348">
            <v>8</v>
          </cell>
        </row>
        <row r="3349">
          <cell r="A3349" t="str">
            <v>K|Sweeteners, no details</v>
          </cell>
          <cell r="B3349" t="str">
            <v>Q1902</v>
          </cell>
          <cell r="C3349" t="str">
            <v>K</v>
          </cell>
          <cell r="D3349" t="str">
            <v>name</v>
          </cell>
          <cell r="E3349" t="str">
            <v>Sweeteners, no details</v>
          </cell>
          <cell r="F3349" t="str">
            <v>L8012110</v>
          </cell>
          <cell r="G3349">
            <v>8</v>
          </cell>
        </row>
        <row r="3350">
          <cell r="A3350" t="str">
            <v>K|L8012111</v>
          </cell>
          <cell r="B3350" t="str">
            <v>Q1010</v>
          </cell>
          <cell r="C3350" t="str">
            <v>K</v>
          </cell>
          <cell r="D3350" t="str">
            <v>code</v>
          </cell>
          <cell r="E3350" t="str">
            <v>L8012111</v>
          </cell>
          <cell r="F3350" t="str">
            <v>L8012111</v>
          </cell>
          <cell r="G3350">
            <v>8</v>
          </cell>
        </row>
        <row r="3351">
          <cell r="A3351" t="str">
            <v>K|Sweetener, blackberries</v>
          </cell>
          <cell r="B3351" t="str">
            <v>Q1010</v>
          </cell>
          <cell r="C3351" t="str">
            <v>K</v>
          </cell>
          <cell r="D3351" t="str">
            <v>E</v>
          </cell>
          <cell r="E3351" t="str">
            <v>Sweetener, blackberries</v>
          </cell>
          <cell r="F3351" t="str">
            <v>L8012111</v>
          </cell>
          <cell r="G3351">
            <v>8</v>
          </cell>
        </row>
        <row r="3352">
          <cell r="A3352" t="str">
            <v>K|L8012112</v>
          </cell>
          <cell r="B3352" t="str">
            <v>Q1010</v>
          </cell>
          <cell r="C3352" t="str">
            <v>K</v>
          </cell>
          <cell r="D3352" t="str">
            <v>code</v>
          </cell>
          <cell r="E3352" t="str">
            <v>L8012112</v>
          </cell>
          <cell r="F3352" t="str">
            <v>L8012112</v>
          </cell>
          <cell r="G3352">
            <v>8</v>
          </cell>
        </row>
        <row r="3353">
          <cell r="A3353" t="str">
            <v>K|Sweetener, blueberries</v>
          </cell>
          <cell r="B3353" t="str">
            <v>Q1010</v>
          </cell>
          <cell r="C3353" t="str">
            <v>K</v>
          </cell>
          <cell r="D3353" t="str">
            <v>E</v>
          </cell>
          <cell r="E3353" t="str">
            <v>Sweetener, blueberries</v>
          </cell>
          <cell r="F3353" t="str">
            <v>L8012112</v>
          </cell>
          <cell r="G3353">
            <v>8</v>
          </cell>
        </row>
        <row r="3354">
          <cell r="A3354" t="str">
            <v>K|L8012113</v>
          </cell>
          <cell r="B3354" t="str">
            <v>Q1010</v>
          </cell>
          <cell r="C3354" t="str">
            <v>K</v>
          </cell>
          <cell r="D3354" t="str">
            <v>code</v>
          </cell>
          <cell r="E3354" t="str">
            <v>L8012113</v>
          </cell>
          <cell r="F3354" t="str">
            <v>L8012113</v>
          </cell>
          <cell r="G3354">
            <v>8</v>
          </cell>
        </row>
        <row r="3355">
          <cell r="A3355" t="str">
            <v>K|Sweetener, raspberries</v>
          </cell>
          <cell r="B3355" t="str">
            <v>Q1010</v>
          </cell>
          <cell r="C3355" t="str">
            <v>K</v>
          </cell>
          <cell r="D3355" t="str">
            <v>E</v>
          </cell>
          <cell r="E3355" t="str">
            <v>Sweetener, raspberries</v>
          </cell>
          <cell r="F3355" t="str">
            <v>L8012113</v>
          </cell>
          <cell r="G3355">
            <v>8</v>
          </cell>
        </row>
        <row r="3356">
          <cell r="A3356" t="str">
            <v>K|L8012114</v>
          </cell>
          <cell r="B3356" t="str">
            <v>Q1010</v>
          </cell>
          <cell r="C3356" t="str">
            <v>K</v>
          </cell>
          <cell r="D3356" t="str">
            <v>code</v>
          </cell>
          <cell r="E3356" t="str">
            <v>L8012114</v>
          </cell>
          <cell r="F3356" t="str">
            <v>L8012114</v>
          </cell>
          <cell r="G3356">
            <v>8</v>
          </cell>
        </row>
        <row r="3357">
          <cell r="A3357" t="str">
            <v>K|Sweetener, wild strawberries</v>
          </cell>
          <cell r="B3357" t="str">
            <v>Q1010</v>
          </cell>
          <cell r="C3357" t="str">
            <v>K</v>
          </cell>
          <cell r="D3357" t="str">
            <v>E</v>
          </cell>
          <cell r="E3357" t="str">
            <v>Sweetener, wild strawberries</v>
          </cell>
          <cell r="F3357" t="str">
            <v>L8012114</v>
          </cell>
          <cell r="G3357">
            <v>8</v>
          </cell>
        </row>
        <row r="3358">
          <cell r="A3358" t="str">
            <v>K|L801211z</v>
          </cell>
          <cell r="B3358" t="str">
            <v>Q1902</v>
          </cell>
          <cell r="C3358" t="str">
            <v>K</v>
          </cell>
          <cell r="D3358" t="str">
            <v>code</v>
          </cell>
          <cell r="E3358" t="str">
            <v>L801211z</v>
          </cell>
          <cell r="F3358" t="str">
            <v>L801211z</v>
          </cell>
          <cell r="G3358">
            <v>8</v>
          </cell>
        </row>
        <row r="3359">
          <cell r="A3359" t="str">
            <v>K|Sweeteners, other</v>
          </cell>
          <cell r="B3359" t="str">
            <v>Q1902</v>
          </cell>
          <cell r="C3359" t="str">
            <v>K</v>
          </cell>
          <cell r="D3359" t="str">
            <v>name</v>
          </cell>
          <cell r="E3359" t="str">
            <v>Sweeteners, other</v>
          </cell>
          <cell r="F3359" t="str">
            <v>L801211z</v>
          </cell>
          <cell r="G3359">
            <v>8</v>
          </cell>
        </row>
        <row r="3360">
          <cell r="A3360" t="str">
            <v>K|Anderes Obst und Nüsse, verarbeitet und Konserven</v>
          </cell>
          <cell r="B3360" t="str">
            <v>Q1010</v>
          </cell>
          <cell r="C3360" t="str">
            <v>K</v>
          </cell>
          <cell r="D3360" t="str">
            <v>D</v>
          </cell>
          <cell r="E3360" t="str">
            <v>Anderes Obst und Nüsse, verarbeitet und Konserven</v>
          </cell>
          <cell r="F3360" t="str">
            <v>L8012zz</v>
          </cell>
          <cell r="G3360">
            <v>7</v>
          </cell>
        </row>
        <row r="3361">
          <cell r="A3361" t="str">
            <v>K|L8012zz</v>
          </cell>
          <cell r="B3361" t="str">
            <v>Q1010</v>
          </cell>
          <cell r="C3361" t="str">
            <v>K</v>
          </cell>
          <cell r="D3361" t="str">
            <v>code</v>
          </cell>
          <cell r="E3361" t="str">
            <v>L8012zz</v>
          </cell>
          <cell r="F3361" t="str">
            <v>L8012zz</v>
          </cell>
          <cell r="G3361">
            <v>7</v>
          </cell>
        </row>
        <row r="3362">
          <cell r="A3362" t="str">
            <v>K|Obst und Nüsse, verarbeitet und Konserven, andere</v>
          </cell>
          <cell r="B3362" t="str">
            <v>Q1902</v>
          </cell>
          <cell r="C3362" t="str">
            <v>K</v>
          </cell>
          <cell r="D3362" t="str">
            <v>D</v>
          </cell>
          <cell r="E3362" t="str">
            <v>Obst und Nüsse, verarbeitet und Konserven, andere</v>
          </cell>
          <cell r="F3362" t="str">
            <v>L8012zz</v>
          </cell>
          <cell r="G3362">
            <v>7</v>
          </cell>
        </row>
        <row r="3363">
          <cell r="A3363" t="str">
            <v>K|L8013</v>
          </cell>
          <cell r="B3363" t="str">
            <v>Q1010</v>
          </cell>
          <cell r="C3363" t="str">
            <v>K</v>
          </cell>
          <cell r="D3363" t="str">
            <v>code</v>
          </cell>
          <cell r="E3363" t="str">
            <v>L8013</v>
          </cell>
          <cell r="F3363" t="str">
            <v>L8013</v>
          </cell>
          <cell r="G3363">
            <v>5</v>
          </cell>
        </row>
        <row r="3364">
          <cell r="A3364" t="str">
            <v>K|Vegetables, prepared and preserved</v>
          </cell>
          <cell r="B3364" t="str">
            <v>Q1003</v>
          </cell>
          <cell r="C3364" t="str">
            <v>K</v>
          </cell>
          <cell r="D3364" t="str">
            <v>name</v>
          </cell>
          <cell r="E3364" t="str">
            <v>Vegetables, prepared and preserved</v>
          </cell>
          <cell r="F3364" t="str">
            <v>L8013</v>
          </cell>
          <cell r="G3364">
            <v>5</v>
          </cell>
        </row>
        <row r="3365">
          <cell r="A3365" t="str">
            <v>K|L801300</v>
          </cell>
          <cell r="B3365" t="str">
            <v>Q1003</v>
          </cell>
          <cell r="C3365" t="str">
            <v>K</v>
          </cell>
          <cell r="D3365" t="str">
            <v>code</v>
          </cell>
          <cell r="E3365" t="str">
            <v>L801300</v>
          </cell>
          <cell r="F3365" t="str">
            <v>L801300</v>
          </cell>
          <cell r="G3365">
            <v>7</v>
          </cell>
        </row>
        <row r="3366">
          <cell r="A3366" t="str">
            <v>K|Vegetables, prepared and preserved, no details</v>
          </cell>
          <cell r="B3366" t="str">
            <v>Q1003</v>
          </cell>
          <cell r="C3366" t="str">
            <v>K</v>
          </cell>
          <cell r="D3366" t="str">
            <v>name</v>
          </cell>
          <cell r="E3366" t="str">
            <v>Vegetables, prepared and preserved, no details</v>
          </cell>
          <cell r="F3366" t="str">
            <v>L801300</v>
          </cell>
          <cell r="G3366">
            <v>7</v>
          </cell>
        </row>
        <row r="3367">
          <cell r="A3367" t="str">
            <v>K|Frozen vegetables</v>
          </cell>
          <cell r="B3367" t="str">
            <v>Q1003</v>
          </cell>
          <cell r="C3367" t="str">
            <v>K</v>
          </cell>
          <cell r="D3367" t="str">
            <v>name</v>
          </cell>
          <cell r="E3367" t="str">
            <v>Frozen vegetables</v>
          </cell>
          <cell r="F3367" t="str">
            <v>L801301</v>
          </cell>
          <cell r="G3367">
            <v>7</v>
          </cell>
        </row>
        <row r="3368">
          <cell r="A3368" t="str">
            <v>K|L801301</v>
          </cell>
          <cell r="B3368" t="str">
            <v>Q1003</v>
          </cell>
          <cell r="C3368" t="str">
            <v>K</v>
          </cell>
          <cell r="D3368" t="str">
            <v>code</v>
          </cell>
          <cell r="E3368" t="str">
            <v>L801301</v>
          </cell>
          <cell r="F3368" t="str">
            <v>L801301</v>
          </cell>
          <cell r="G3368">
            <v>7</v>
          </cell>
        </row>
        <row r="3369">
          <cell r="A3369" t="str">
            <v>K|Tiefkühl-Gemüse</v>
          </cell>
          <cell r="B3369" t="str">
            <v>Q1010</v>
          </cell>
          <cell r="C3369" t="str">
            <v>K</v>
          </cell>
          <cell r="D3369" t="str">
            <v>D</v>
          </cell>
          <cell r="E3369" t="str">
            <v>Tiefkühl-Gemüse</v>
          </cell>
          <cell r="F3369" t="str">
            <v>L801301</v>
          </cell>
          <cell r="G3369">
            <v>7</v>
          </cell>
        </row>
        <row r="3370">
          <cell r="A3370" t="str">
            <v>K|Frozen vegetables, no details</v>
          </cell>
          <cell r="B3370" t="str">
            <v>Q1902</v>
          </cell>
          <cell r="C3370" t="str">
            <v>K</v>
          </cell>
          <cell r="D3370" t="str">
            <v>name</v>
          </cell>
          <cell r="E3370" t="str">
            <v>Frozen vegetables, no details</v>
          </cell>
          <cell r="F3370" t="str">
            <v>L8013010</v>
          </cell>
          <cell r="G3370">
            <v>8</v>
          </cell>
        </row>
        <row r="3371">
          <cell r="A3371" t="str">
            <v>K|L8013010</v>
          </cell>
          <cell r="B3371" t="str">
            <v>Q1902</v>
          </cell>
          <cell r="C3371" t="str">
            <v>K</v>
          </cell>
          <cell r="D3371" t="str">
            <v>code</v>
          </cell>
          <cell r="E3371" t="str">
            <v>L8013010</v>
          </cell>
          <cell r="F3371" t="str">
            <v>L8013010</v>
          </cell>
          <cell r="G3371">
            <v>8</v>
          </cell>
        </row>
        <row r="3372">
          <cell r="A3372" t="str">
            <v>K|Tiefkühl-Gemüse, ohne Details</v>
          </cell>
          <cell r="B3372" t="str">
            <v>Q1902</v>
          </cell>
          <cell r="C3372" t="str">
            <v>K</v>
          </cell>
          <cell r="D3372" t="str">
            <v>D</v>
          </cell>
          <cell r="E3372" t="str">
            <v>Tiefkühl-Gemüse, ohne Details</v>
          </cell>
          <cell r="F3372" t="str">
            <v>L8013010</v>
          </cell>
          <cell r="G3372">
            <v>8</v>
          </cell>
        </row>
        <row r="3373">
          <cell r="A3373" t="str">
            <v>K|Beans, frozen</v>
          </cell>
          <cell r="B3373" t="str">
            <v>Q1010</v>
          </cell>
          <cell r="C3373" t="str">
            <v>K</v>
          </cell>
          <cell r="D3373" t="str">
            <v>E</v>
          </cell>
          <cell r="E3373" t="str">
            <v>Beans, frozen</v>
          </cell>
          <cell r="F3373" t="str">
            <v>L8013011</v>
          </cell>
          <cell r="G3373">
            <v>8</v>
          </cell>
        </row>
        <row r="3374">
          <cell r="A3374" t="str">
            <v>K|L8013011</v>
          </cell>
          <cell r="B3374" t="str">
            <v>Q1010</v>
          </cell>
          <cell r="C3374" t="str">
            <v>K</v>
          </cell>
          <cell r="D3374" t="str">
            <v>code</v>
          </cell>
          <cell r="E3374" t="str">
            <v>L8013011</v>
          </cell>
          <cell r="F3374" t="str">
            <v>L8013011</v>
          </cell>
          <cell r="G3374">
            <v>8</v>
          </cell>
        </row>
        <row r="3375">
          <cell r="A3375" t="str">
            <v>K|L8013012</v>
          </cell>
          <cell r="B3375" t="str">
            <v>Q1010</v>
          </cell>
          <cell r="C3375" t="str">
            <v>K</v>
          </cell>
          <cell r="D3375" t="str">
            <v>code</v>
          </cell>
          <cell r="E3375" t="str">
            <v>L8013012</v>
          </cell>
          <cell r="F3375" t="str">
            <v>L8013012</v>
          </cell>
          <cell r="G3375">
            <v>8</v>
          </cell>
        </row>
        <row r="3376">
          <cell r="A3376" t="str">
            <v>K|Peas, frozen</v>
          </cell>
          <cell r="B3376" t="str">
            <v>Q1010</v>
          </cell>
          <cell r="C3376" t="str">
            <v>K</v>
          </cell>
          <cell r="D3376" t="str">
            <v>E</v>
          </cell>
          <cell r="E3376" t="str">
            <v>Peas, frozen</v>
          </cell>
          <cell r="F3376" t="str">
            <v>L8013012</v>
          </cell>
          <cell r="G3376">
            <v>8</v>
          </cell>
        </row>
        <row r="3377">
          <cell r="A3377" t="str">
            <v>K|L8013013</v>
          </cell>
          <cell r="B3377" t="str">
            <v>Q1010</v>
          </cell>
          <cell r="C3377" t="str">
            <v>K</v>
          </cell>
          <cell r="D3377" t="str">
            <v>code</v>
          </cell>
          <cell r="E3377" t="str">
            <v>L8013013</v>
          </cell>
          <cell r="F3377" t="str">
            <v>L8013013</v>
          </cell>
          <cell r="G3377">
            <v>8</v>
          </cell>
        </row>
        <row r="3378">
          <cell r="A3378" t="str">
            <v>K|Potatoes, frozen</v>
          </cell>
          <cell r="B3378" t="str">
            <v>Q1010</v>
          </cell>
          <cell r="C3378" t="str">
            <v>K</v>
          </cell>
          <cell r="D3378" t="str">
            <v>E</v>
          </cell>
          <cell r="E3378" t="str">
            <v>Potatoes, frozen</v>
          </cell>
          <cell r="F3378" t="str">
            <v>L8013013</v>
          </cell>
          <cell r="G3378">
            <v>8</v>
          </cell>
        </row>
        <row r="3379">
          <cell r="A3379" t="str">
            <v>K|L8013014</v>
          </cell>
          <cell r="B3379" t="str">
            <v>Q1010</v>
          </cell>
          <cell r="C3379" t="str">
            <v>K</v>
          </cell>
          <cell r="D3379" t="str">
            <v>code</v>
          </cell>
          <cell r="E3379" t="str">
            <v>L8013014</v>
          </cell>
          <cell r="F3379" t="str">
            <v>L8013014</v>
          </cell>
          <cell r="G3379">
            <v>8</v>
          </cell>
        </row>
        <row r="3380">
          <cell r="A3380" t="str">
            <v>K|Pumpkins, frozen</v>
          </cell>
          <cell r="B3380" t="str">
            <v>Q1010</v>
          </cell>
          <cell r="C3380" t="str">
            <v>K</v>
          </cell>
          <cell r="D3380" t="str">
            <v>E</v>
          </cell>
          <cell r="E3380" t="str">
            <v>Pumpkins, frozen</v>
          </cell>
          <cell r="F3380" t="str">
            <v>L8013014</v>
          </cell>
          <cell r="G3380">
            <v>8</v>
          </cell>
        </row>
        <row r="3381">
          <cell r="A3381" t="str">
            <v>K|Frozen vegetables, other</v>
          </cell>
          <cell r="B3381" t="str">
            <v>Q1902</v>
          </cell>
          <cell r="C3381" t="str">
            <v>K</v>
          </cell>
          <cell r="D3381" t="str">
            <v>name</v>
          </cell>
          <cell r="E3381" t="str">
            <v>Frozen vegetables, other</v>
          </cell>
          <cell r="F3381" t="str">
            <v>L801301z</v>
          </cell>
          <cell r="G3381">
            <v>8</v>
          </cell>
        </row>
        <row r="3382">
          <cell r="A3382" t="str">
            <v>K|L801301z</v>
          </cell>
          <cell r="B3382" t="str">
            <v>Q1902</v>
          </cell>
          <cell r="C3382" t="str">
            <v>K</v>
          </cell>
          <cell r="D3382" t="str">
            <v>code</v>
          </cell>
          <cell r="E3382" t="str">
            <v>L801301z</v>
          </cell>
          <cell r="F3382" t="str">
            <v>L801301z</v>
          </cell>
          <cell r="G3382">
            <v>8</v>
          </cell>
        </row>
        <row r="3383">
          <cell r="A3383" t="str">
            <v>K|Tiefkühl-Gemüse, andere</v>
          </cell>
          <cell r="B3383" t="str">
            <v>Q1902</v>
          </cell>
          <cell r="C3383" t="str">
            <v>K</v>
          </cell>
          <cell r="D3383" t="str">
            <v>D</v>
          </cell>
          <cell r="E3383" t="str">
            <v>Tiefkühl-Gemüse, andere</v>
          </cell>
          <cell r="F3383" t="str">
            <v>L801301z</v>
          </cell>
          <cell r="G3383">
            <v>8</v>
          </cell>
        </row>
        <row r="3384">
          <cell r="A3384" t="str">
            <v>K|Dried vegetables</v>
          </cell>
          <cell r="B3384" t="str">
            <v>Q1010</v>
          </cell>
          <cell r="C3384" t="str">
            <v>K</v>
          </cell>
          <cell r="D3384" t="str">
            <v>E</v>
          </cell>
          <cell r="E3384" t="str">
            <v>Dried vegetables</v>
          </cell>
          <cell r="F3384" t="str">
            <v>L801302</v>
          </cell>
          <cell r="G3384">
            <v>7</v>
          </cell>
        </row>
        <row r="3385">
          <cell r="A3385" t="str">
            <v>K|L801302</v>
          </cell>
          <cell r="B3385" t="str">
            <v>Q1010</v>
          </cell>
          <cell r="C3385" t="str">
            <v>K</v>
          </cell>
          <cell r="D3385" t="str">
            <v>code</v>
          </cell>
          <cell r="E3385" t="str">
            <v>L801302</v>
          </cell>
          <cell r="F3385" t="str">
            <v>L801302</v>
          </cell>
          <cell r="G3385">
            <v>7</v>
          </cell>
        </row>
        <row r="3386">
          <cell r="A3386" t="str">
            <v>K|Trockengemüse</v>
          </cell>
          <cell r="B3386" t="str">
            <v>Q1010</v>
          </cell>
          <cell r="C3386" t="str">
            <v>K</v>
          </cell>
          <cell r="D3386" t="str">
            <v>D</v>
          </cell>
          <cell r="E3386" t="str">
            <v>Trockengemüse</v>
          </cell>
          <cell r="F3386" t="str">
            <v>L801302</v>
          </cell>
          <cell r="G3386">
            <v>7</v>
          </cell>
        </row>
        <row r="3387">
          <cell r="A3387" t="str">
            <v>K|Dried chillies</v>
          </cell>
          <cell r="B3387" t="str">
            <v>Q1003</v>
          </cell>
          <cell r="C3387" t="str">
            <v>K</v>
          </cell>
          <cell r="D3387" t="str">
            <v>name</v>
          </cell>
          <cell r="E3387" t="str">
            <v>Dried chillies</v>
          </cell>
          <cell r="F3387" t="str">
            <v>L8013020</v>
          </cell>
          <cell r="G3387">
            <v>8</v>
          </cell>
        </row>
        <row r="3388">
          <cell r="A3388" t="str">
            <v>K|Dried pumkins</v>
          </cell>
          <cell r="B3388" t="str">
            <v>Q1003</v>
          </cell>
          <cell r="C3388" t="str">
            <v>K</v>
          </cell>
          <cell r="D3388" t="str">
            <v>name</v>
          </cell>
          <cell r="E3388" t="str">
            <v>Dried pumkins</v>
          </cell>
          <cell r="F3388" t="str">
            <v>L8013020</v>
          </cell>
          <cell r="G3388">
            <v>8</v>
          </cell>
        </row>
        <row r="3389">
          <cell r="A3389" t="str">
            <v>K|Dried vegetables, no details</v>
          </cell>
          <cell r="B3389" t="str">
            <v>Q1902</v>
          </cell>
          <cell r="C3389" t="str">
            <v>K</v>
          </cell>
          <cell r="D3389" t="str">
            <v>name</v>
          </cell>
          <cell r="E3389" t="str">
            <v>Dried vegetables, no details</v>
          </cell>
          <cell r="F3389" t="str">
            <v>L8013020</v>
          </cell>
          <cell r="G3389">
            <v>8</v>
          </cell>
        </row>
        <row r="3390">
          <cell r="A3390" t="str">
            <v>K|L8013020</v>
          </cell>
          <cell r="B3390" t="str">
            <v>Q1902</v>
          </cell>
          <cell r="C3390" t="str">
            <v>K</v>
          </cell>
          <cell r="D3390" t="str">
            <v>code</v>
          </cell>
          <cell r="E3390" t="str">
            <v>L8013020</v>
          </cell>
          <cell r="F3390" t="str">
            <v>L8013020</v>
          </cell>
          <cell r="G3390">
            <v>8</v>
          </cell>
        </row>
        <row r="3391">
          <cell r="A3391" t="str">
            <v>K|L8013025</v>
          </cell>
          <cell r="B3391" t="str">
            <v>Q1003</v>
          </cell>
          <cell r="C3391" t="str">
            <v>K</v>
          </cell>
          <cell r="D3391" t="str">
            <v>code</v>
          </cell>
          <cell r="E3391" t="str">
            <v>L8013025</v>
          </cell>
          <cell r="F3391" t="str">
            <v>L8013020</v>
          </cell>
          <cell r="G3391">
            <v>8</v>
          </cell>
        </row>
        <row r="3392">
          <cell r="A3392" t="str">
            <v>K|L8016024</v>
          </cell>
          <cell r="B3392" t="str">
            <v>Q1003</v>
          </cell>
          <cell r="C3392" t="str">
            <v>K</v>
          </cell>
          <cell r="D3392" t="str">
            <v>code</v>
          </cell>
          <cell r="E3392" t="str">
            <v>L8016024</v>
          </cell>
          <cell r="F3392" t="str">
            <v>L8013020</v>
          </cell>
          <cell r="G3392">
            <v>8</v>
          </cell>
        </row>
        <row r="3393">
          <cell r="A3393" t="str">
            <v>K|Trockengemüse, ohne Details</v>
          </cell>
          <cell r="B3393" t="str">
            <v>Q1902</v>
          </cell>
          <cell r="C3393" t="str">
            <v>K</v>
          </cell>
          <cell r="D3393" t="str">
            <v>D</v>
          </cell>
          <cell r="E3393" t="str">
            <v>Trockengemüse, ohne Details</v>
          </cell>
          <cell r="F3393" t="str">
            <v>L8013020</v>
          </cell>
          <cell r="G3393">
            <v>8</v>
          </cell>
        </row>
        <row r="3394">
          <cell r="A3394" t="str">
            <v>K|Dried wild garlic</v>
          </cell>
          <cell r="B3394" t="str">
            <v>Q1010</v>
          </cell>
          <cell r="C3394" t="str">
            <v>K</v>
          </cell>
          <cell r="D3394" t="str">
            <v>E</v>
          </cell>
          <cell r="E3394" t="str">
            <v>Dried wild garlic</v>
          </cell>
          <cell r="F3394" t="str">
            <v>L8013021</v>
          </cell>
          <cell r="G3394">
            <v>8</v>
          </cell>
        </row>
        <row r="3395">
          <cell r="A3395" t="str">
            <v>K|L8013021</v>
          </cell>
          <cell r="B3395" t="str">
            <v>Q1010</v>
          </cell>
          <cell r="C3395" t="str">
            <v>K</v>
          </cell>
          <cell r="D3395" t="str">
            <v>code</v>
          </cell>
          <cell r="E3395" t="str">
            <v>L8013021</v>
          </cell>
          <cell r="F3395" t="str">
            <v>L8013021</v>
          </cell>
          <cell r="G3395">
            <v>8</v>
          </cell>
        </row>
        <row r="3396">
          <cell r="A3396" t="str">
            <v>K|Dried tomatoes</v>
          </cell>
          <cell r="B3396" t="str">
            <v>Q1010</v>
          </cell>
          <cell r="C3396" t="str">
            <v>K</v>
          </cell>
          <cell r="D3396" t="str">
            <v>E</v>
          </cell>
          <cell r="E3396" t="str">
            <v>Dried tomatoes</v>
          </cell>
          <cell r="F3396" t="str">
            <v>L8013022</v>
          </cell>
          <cell r="G3396">
            <v>8</v>
          </cell>
        </row>
        <row r="3397">
          <cell r="A3397" t="str">
            <v>K|L8013022</v>
          </cell>
          <cell r="B3397" t="str">
            <v>Q1010</v>
          </cell>
          <cell r="C3397" t="str">
            <v>K</v>
          </cell>
          <cell r="D3397" t="str">
            <v>code</v>
          </cell>
          <cell r="E3397" t="str">
            <v>L8013022</v>
          </cell>
          <cell r="F3397" t="str">
            <v>L8013022</v>
          </cell>
          <cell r="G3397">
            <v>8</v>
          </cell>
        </row>
        <row r="3398">
          <cell r="A3398" t="str">
            <v>K|Dried Mushrooms</v>
          </cell>
          <cell r="B3398" t="str">
            <v>Q1010</v>
          </cell>
          <cell r="C3398" t="str">
            <v>K</v>
          </cell>
          <cell r="D3398" t="str">
            <v>E</v>
          </cell>
          <cell r="E3398" t="str">
            <v>Dried Mushrooms</v>
          </cell>
          <cell r="F3398" t="str">
            <v>L8013023</v>
          </cell>
          <cell r="G3398">
            <v>8</v>
          </cell>
        </row>
        <row r="3399">
          <cell r="A3399" t="str">
            <v>K|L8013023</v>
          </cell>
          <cell r="B3399" t="str">
            <v>Q1010</v>
          </cell>
          <cell r="C3399" t="str">
            <v>K</v>
          </cell>
          <cell r="D3399" t="str">
            <v>code</v>
          </cell>
          <cell r="E3399" t="str">
            <v>L8013023</v>
          </cell>
          <cell r="F3399" t="str">
            <v>L8013023</v>
          </cell>
          <cell r="G3399">
            <v>8</v>
          </cell>
        </row>
        <row r="3400">
          <cell r="A3400" t="str">
            <v>K|Dried Cassava leaves</v>
          </cell>
          <cell r="B3400" t="str">
            <v>Q1010</v>
          </cell>
          <cell r="C3400" t="str">
            <v>K</v>
          </cell>
          <cell r="D3400" t="str">
            <v>E</v>
          </cell>
          <cell r="E3400" t="str">
            <v>Dried Cassava leaves</v>
          </cell>
          <cell r="F3400" t="str">
            <v>L8013024</v>
          </cell>
          <cell r="G3400">
            <v>8</v>
          </cell>
        </row>
        <row r="3401">
          <cell r="A3401" t="str">
            <v>K|L8013024</v>
          </cell>
          <cell r="B3401" t="str">
            <v>Q1010</v>
          </cell>
          <cell r="C3401" t="str">
            <v>K</v>
          </cell>
          <cell r="D3401" t="str">
            <v>code</v>
          </cell>
          <cell r="E3401" t="str">
            <v>L8013024</v>
          </cell>
          <cell r="F3401" t="str">
            <v>L8013024</v>
          </cell>
          <cell r="G3401">
            <v>8</v>
          </cell>
        </row>
        <row r="3402">
          <cell r="A3402" t="str">
            <v>K|Dried vegetables, other</v>
          </cell>
          <cell r="B3402" t="str">
            <v>Q1902</v>
          </cell>
          <cell r="C3402" t="str">
            <v>K</v>
          </cell>
          <cell r="D3402" t="str">
            <v>name</v>
          </cell>
          <cell r="E3402" t="str">
            <v>Dried vegetables, other</v>
          </cell>
          <cell r="F3402" t="str">
            <v>L801302z</v>
          </cell>
          <cell r="G3402">
            <v>8</v>
          </cell>
        </row>
        <row r="3403">
          <cell r="A3403" t="str">
            <v>K|L801302z</v>
          </cell>
          <cell r="B3403" t="str">
            <v>Q1902</v>
          </cell>
          <cell r="C3403" t="str">
            <v>K</v>
          </cell>
          <cell r="D3403" t="str">
            <v>code</v>
          </cell>
          <cell r="E3403" t="str">
            <v>L801302z</v>
          </cell>
          <cell r="F3403" t="str">
            <v>L801302z</v>
          </cell>
          <cell r="G3403">
            <v>8</v>
          </cell>
        </row>
        <row r="3404">
          <cell r="A3404" t="str">
            <v>K|Trockengemüse, andere</v>
          </cell>
          <cell r="B3404" t="str">
            <v>Q1902</v>
          </cell>
          <cell r="C3404" t="str">
            <v>K</v>
          </cell>
          <cell r="D3404" t="str">
            <v>D</v>
          </cell>
          <cell r="E3404" t="str">
            <v>Trockengemüse, andere</v>
          </cell>
          <cell r="F3404" t="str">
            <v>L801302z</v>
          </cell>
          <cell r="G3404">
            <v>8</v>
          </cell>
        </row>
        <row r="3405">
          <cell r="A3405" t="str">
            <v>K|L801303</v>
          </cell>
          <cell r="B3405" t="str">
            <v>Q1010</v>
          </cell>
          <cell r="C3405" t="str">
            <v>K</v>
          </cell>
          <cell r="D3405" t="str">
            <v>code</v>
          </cell>
          <cell r="E3405" t="str">
            <v>L801303</v>
          </cell>
          <cell r="F3405" t="str">
            <v>L801303</v>
          </cell>
          <cell r="G3405">
            <v>7</v>
          </cell>
        </row>
        <row r="3406">
          <cell r="A3406" t="str">
            <v>K|Vegetable juices</v>
          </cell>
          <cell r="B3406" t="str">
            <v>Q1003</v>
          </cell>
          <cell r="C3406" t="str">
            <v>K</v>
          </cell>
          <cell r="D3406" t="str">
            <v>name</v>
          </cell>
          <cell r="E3406" t="str">
            <v>Vegetable juices</v>
          </cell>
          <cell r="F3406" t="str">
            <v>L801303</v>
          </cell>
          <cell r="G3406">
            <v>7</v>
          </cell>
        </row>
        <row r="3407">
          <cell r="A3407" t="str">
            <v>K|Canned vegetables</v>
          </cell>
          <cell r="B3407" t="str">
            <v>Q1010</v>
          </cell>
          <cell r="C3407" t="str">
            <v>K</v>
          </cell>
          <cell r="D3407" t="str">
            <v>name</v>
          </cell>
          <cell r="E3407" t="str">
            <v>Canned vegetables</v>
          </cell>
          <cell r="F3407" t="str">
            <v>L801304</v>
          </cell>
          <cell r="G3407">
            <v>7</v>
          </cell>
        </row>
        <row r="3408">
          <cell r="A3408" t="str">
            <v>K|L801304</v>
          </cell>
          <cell r="B3408" t="str">
            <v>Q1010</v>
          </cell>
          <cell r="C3408" t="str">
            <v>K</v>
          </cell>
          <cell r="D3408" t="str">
            <v>code</v>
          </cell>
          <cell r="E3408" t="str">
            <v>L801304</v>
          </cell>
          <cell r="F3408" t="str">
            <v>L801304</v>
          </cell>
          <cell r="G3408">
            <v>7</v>
          </cell>
        </row>
        <row r="3409">
          <cell r="A3409" t="str">
            <v>K|Gemüsekonserven, no details</v>
          </cell>
          <cell r="B3409" t="str">
            <v>Q1902</v>
          </cell>
          <cell r="C3409" t="str">
            <v>K</v>
          </cell>
          <cell r="D3409" t="str">
            <v>name</v>
          </cell>
          <cell r="E3409" t="str">
            <v>Gemüsekonserven, no details</v>
          </cell>
          <cell r="F3409" t="str">
            <v>L8013040</v>
          </cell>
          <cell r="G3409">
            <v>8</v>
          </cell>
        </row>
        <row r="3410">
          <cell r="A3410" t="str">
            <v>K|L8013040</v>
          </cell>
          <cell r="B3410" t="str">
            <v>Q1902</v>
          </cell>
          <cell r="C3410" t="str">
            <v>K</v>
          </cell>
          <cell r="D3410" t="str">
            <v>code</v>
          </cell>
          <cell r="E3410" t="str">
            <v>L8013040</v>
          </cell>
          <cell r="F3410" t="str">
            <v>L8013040</v>
          </cell>
          <cell r="G3410">
            <v>8</v>
          </cell>
        </row>
        <row r="3411">
          <cell r="A3411" t="str">
            <v>K|L801304z</v>
          </cell>
          <cell r="B3411" t="str">
            <v>Q1010</v>
          </cell>
          <cell r="C3411" t="str">
            <v>K</v>
          </cell>
          <cell r="D3411" t="str">
            <v>code</v>
          </cell>
          <cell r="E3411" t="str">
            <v>L801304z</v>
          </cell>
          <cell r="F3411" t="str">
            <v>L801304z</v>
          </cell>
          <cell r="G3411">
            <v>8</v>
          </cell>
        </row>
        <row r="3412">
          <cell r="A3412" t="str">
            <v>K|Gemüsekonserven</v>
          </cell>
          <cell r="B3412" t="str">
            <v>Q1010</v>
          </cell>
          <cell r="C3412" t="str">
            <v>K</v>
          </cell>
          <cell r="D3412" t="str">
            <v>D</v>
          </cell>
          <cell r="E3412" t="str">
            <v>Gemüsekonserven</v>
          </cell>
          <cell r="F3412" t="str">
            <v>L801309</v>
          </cell>
          <cell r="G3412">
            <v>7</v>
          </cell>
        </row>
        <row r="3413">
          <cell r="A3413" t="str">
            <v>K|L801309</v>
          </cell>
          <cell r="B3413" t="str">
            <v>Q1010</v>
          </cell>
          <cell r="C3413" t="str">
            <v>K</v>
          </cell>
          <cell r="D3413" t="str">
            <v>code</v>
          </cell>
          <cell r="E3413" t="str">
            <v>L801309</v>
          </cell>
          <cell r="F3413" t="str">
            <v>L801309</v>
          </cell>
          <cell r="G3413">
            <v>7</v>
          </cell>
        </row>
        <row r="3414">
          <cell r="A3414" t="str">
            <v>K|Other Vegetables, prepared and preserved</v>
          </cell>
          <cell r="B3414" t="str">
            <v>Q1010</v>
          </cell>
          <cell r="C3414" t="str">
            <v>K</v>
          </cell>
          <cell r="D3414" t="str">
            <v>E</v>
          </cell>
          <cell r="E3414" t="str">
            <v>Other Vegetables, prepared and preserved</v>
          </cell>
          <cell r="F3414" t="str">
            <v>L801309</v>
          </cell>
          <cell r="G3414">
            <v>7</v>
          </cell>
        </row>
        <row r="3415">
          <cell r="A3415" t="str">
            <v>K|Gemüsekonserven, ohne Details</v>
          </cell>
          <cell r="B3415" t="str">
            <v>Q1902</v>
          </cell>
          <cell r="C3415" t="str">
            <v>K</v>
          </cell>
          <cell r="D3415" t="str">
            <v>D</v>
          </cell>
          <cell r="E3415" t="str">
            <v>Gemüsekonserven, ohne Details</v>
          </cell>
          <cell r="F3415" t="str">
            <v>L8013090</v>
          </cell>
          <cell r="G3415">
            <v>8</v>
          </cell>
        </row>
        <row r="3416">
          <cell r="A3416" t="str">
            <v>K|L8013090</v>
          </cell>
          <cell r="B3416" t="str">
            <v>Q1902</v>
          </cell>
          <cell r="C3416" t="str">
            <v>K</v>
          </cell>
          <cell r="D3416" t="str">
            <v>code</v>
          </cell>
          <cell r="E3416" t="str">
            <v>L8013090</v>
          </cell>
          <cell r="F3416" t="str">
            <v>L8013090</v>
          </cell>
          <cell r="G3416">
            <v>8</v>
          </cell>
        </row>
        <row r="3417">
          <cell r="A3417" t="str">
            <v>K|Other Vegetables, prepared and preserved, no details</v>
          </cell>
          <cell r="B3417" t="str">
            <v>Q1902</v>
          </cell>
          <cell r="C3417" t="str">
            <v>K</v>
          </cell>
          <cell r="D3417" t="str">
            <v>name</v>
          </cell>
          <cell r="E3417" t="str">
            <v>Other Vegetables, prepared and preserved, no details</v>
          </cell>
          <cell r="F3417" t="str">
            <v>L8013090</v>
          </cell>
          <cell r="G3417">
            <v>8</v>
          </cell>
        </row>
        <row r="3418">
          <cell r="A3418" t="str">
            <v>K|L8013091</v>
          </cell>
          <cell r="B3418" t="str">
            <v>Q1010</v>
          </cell>
          <cell r="C3418" t="str">
            <v>K</v>
          </cell>
          <cell r="D3418" t="str">
            <v>code</v>
          </cell>
          <cell r="E3418" t="str">
            <v>L8013091</v>
          </cell>
          <cell r="F3418" t="str">
            <v>L8013091</v>
          </cell>
          <cell r="G3418">
            <v>8</v>
          </cell>
        </row>
        <row r="3419">
          <cell r="A3419" t="str">
            <v>K|Pumpkin pulps and purees</v>
          </cell>
          <cell r="B3419" t="str">
            <v>Q1010</v>
          </cell>
          <cell r="C3419" t="str">
            <v>K</v>
          </cell>
          <cell r="D3419" t="str">
            <v>E</v>
          </cell>
          <cell r="E3419" t="str">
            <v>Pumpkin pulps and purees</v>
          </cell>
          <cell r="F3419" t="str">
            <v>L8013091</v>
          </cell>
          <cell r="G3419">
            <v>8</v>
          </cell>
        </row>
        <row r="3420">
          <cell r="A3420" t="str">
            <v>K|L8013092</v>
          </cell>
          <cell r="B3420" t="str">
            <v>Q1003</v>
          </cell>
          <cell r="C3420" t="str">
            <v>K</v>
          </cell>
          <cell r="D3420" t="str">
            <v>code</v>
          </cell>
          <cell r="E3420" t="str">
            <v>L8013092</v>
          </cell>
          <cell r="F3420" t="str">
            <v>L8013092</v>
          </cell>
          <cell r="G3420">
            <v>8</v>
          </cell>
        </row>
        <row r="3421">
          <cell r="A3421" t="str">
            <v>K|Pumpkin pulp</v>
          </cell>
          <cell r="B3421" t="str">
            <v>Q1003</v>
          </cell>
          <cell r="C3421" t="str">
            <v>K</v>
          </cell>
          <cell r="D3421" t="str">
            <v>name</v>
          </cell>
          <cell r="E3421" t="str">
            <v>Pumpkin pulp</v>
          </cell>
          <cell r="F3421" t="str">
            <v>L8013092</v>
          </cell>
          <cell r="G3421">
            <v>8</v>
          </cell>
        </row>
        <row r="3422">
          <cell r="A3422" t="str">
            <v>K|L8013093</v>
          </cell>
          <cell r="B3422" t="str">
            <v>Q1010</v>
          </cell>
          <cell r="C3422" t="str">
            <v>K</v>
          </cell>
          <cell r="D3422" t="str">
            <v>code</v>
          </cell>
          <cell r="E3422" t="str">
            <v>L8013093</v>
          </cell>
          <cell r="F3422" t="str">
            <v>L8013093</v>
          </cell>
          <cell r="G3422">
            <v>8</v>
          </cell>
        </row>
        <row r="3423">
          <cell r="A3423" t="str">
            <v>K|Pumpkin butter</v>
          </cell>
          <cell r="B3423" t="str">
            <v>Q1010</v>
          </cell>
          <cell r="C3423" t="str">
            <v>K</v>
          </cell>
          <cell r="D3423" t="str">
            <v>E</v>
          </cell>
          <cell r="E3423" t="str">
            <v>Pumpkin butter</v>
          </cell>
          <cell r="F3423" t="str">
            <v>L8013093</v>
          </cell>
          <cell r="G3423">
            <v>8</v>
          </cell>
        </row>
        <row r="3424">
          <cell r="A3424" t="str">
            <v>K|Gemüsekonserven, andere</v>
          </cell>
          <cell r="B3424" t="str">
            <v>Q1902</v>
          </cell>
          <cell r="C3424" t="str">
            <v>K</v>
          </cell>
          <cell r="D3424" t="str">
            <v>D</v>
          </cell>
          <cell r="E3424" t="str">
            <v>Gemüsekonserven, andere</v>
          </cell>
          <cell r="F3424" t="str">
            <v>L801309z</v>
          </cell>
          <cell r="G3424">
            <v>8</v>
          </cell>
        </row>
        <row r="3425">
          <cell r="A3425" t="str">
            <v>K|L801309z</v>
          </cell>
          <cell r="B3425" t="str">
            <v>Q1902</v>
          </cell>
          <cell r="C3425" t="str">
            <v>K</v>
          </cell>
          <cell r="D3425" t="str">
            <v>code</v>
          </cell>
          <cell r="E3425" t="str">
            <v>L801309z</v>
          </cell>
          <cell r="F3425" t="str">
            <v>L801309z</v>
          </cell>
          <cell r="G3425">
            <v>8</v>
          </cell>
        </row>
        <row r="3426">
          <cell r="A3426" t="str">
            <v>K|Other Vegetables, prepared and preserved, other</v>
          </cell>
          <cell r="B3426" t="str">
            <v>Q1902</v>
          </cell>
          <cell r="C3426" t="str">
            <v>K</v>
          </cell>
          <cell r="D3426" t="str">
            <v>name</v>
          </cell>
          <cell r="E3426" t="str">
            <v>Other Vegetables, prepared and preserved, other</v>
          </cell>
          <cell r="F3426" t="str">
            <v>L801309z</v>
          </cell>
          <cell r="G3426">
            <v>8</v>
          </cell>
        </row>
        <row r="3427">
          <cell r="A3427" t="str">
            <v>K|Andere Gemüsekonserven</v>
          </cell>
          <cell r="B3427" t="str">
            <v>Q1010</v>
          </cell>
          <cell r="C3427" t="str">
            <v>K</v>
          </cell>
          <cell r="D3427" t="str">
            <v>D</v>
          </cell>
          <cell r="E3427" t="str">
            <v>Andere Gemüsekonserven</v>
          </cell>
          <cell r="F3427" t="str">
            <v>L8013zz</v>
          </cell>
          <cell r="G3427">
            <v>7</v>
          </cell>
        </row>
        <row r="3428">
          <cell r="A3428" t="str">
            <v>K|L8013zz</v>
          </cell>
          <cell r="B3428" t="str">
            <v>Q1010</v>
          </cell>
          <cell r="C3428" t="str">
            <v>K</v>
          </cell>
          <cell r="D3428" t="str">
            <v>code</v>
          </cell>
          <cell r="E3428" t="str">
            <v>L8013zz</v>
          </cell>
          <cell r="F3428" t="str">
            <v>L8013zz</v>
          </cell>
          <cell r="G3428">
            <v>7</v>
          </cell>
        </row>
        <row r="3429">
          <cell r="A3429" t="str">
            <v>K|Vegetables, prepared and preserved, other</v>
          </cell>
          <cell r="B3429" t="str">
            <v>Q1902</v>
          </cell>
          <cell r="C3429" t="str">
            <v>K</v>
          </cell>
          <cell r="D3429" t="str">
            <v>name</v>
          </cell>
          <cell r="E3429" t="str">
            <v>Vegetables, prepared and preserved, other</v>
          </cell>
          <cell r="F3429" t="str">
            <v>L8013zz</v>
          </cell>
          <cell r="G3429">
            <v>7</v>
          </cell>
        </row>
        <row r="3430">
          <cell r="A3430" t="str">
            <v>K|Beverages</v>
          </cell>
          <cell r="B3430" t="str">
            <v>Q1010</v>
          </cell>
          <cell r="C3430" t="str">
            <v>K</v>
          </cell>
          <cell r="D3430" t="str">
            <v>E</v>
          </cell>
          <cell r="E3430" t="str">
            <v>Beverages</v>
          </cell>
          <cell r="F3430" t="str">
            <v>L8014</v>
          </cell>
          <cell r="G3430">
            <v>5</v>
          </cell>
        </row>
        <row r="3431">
          <cell r="A3431" t="str">
            <v>K|L8014</v>
          </cell>
          <cell r="B3431" t="str">
            <v>Q1010</v>
          </cell>
          <cell r="C3431" t="str">
            <v>K</v>
          </cell>
          <cell r="D3431" t="str">
            <v>code</v>
          </cell>
          <cell r="E3431" t="str">
            <v>L8014</v>
          </cell>
          <cell r="F3431" t="str">
            <v>L8014</v>
          </cell>
          <cell r="G3431">
            <v>5</v>
          </cell>
        </row>
        <row r="3432">
          <cell r="A3432" t="str">
            <v>K|Beverages, no details</v>
          </cell>
          <cell r="B3432" t="str">
            <v>Q1003</v>
          </cell>
          <cell r="C3432" t="str">
            <v>K</v>
          </cell>
          <cell r="D3432" t="str">
            <v>name</v>
          </cell>
          <cell r="E3432" t="str">
            <v>Beverages, no details</v>
          </cell>
          <cell r="F3432" t="str">
            <v>L801400</v>
          </cell>
          <cell r="G3432">
            <v>7</v>
          </cell>
        </row>
        <row r="3433">
          <cell r="A3433" t="str">
            <v>K|L801400</v>
          </cell>
          <cell r="B3433" t="str">
            <v>Q1003</v>
          </cell>
          <cell r="C3433" t="str">
            <v>K</v>
          </cell>
          <cell r="D3433" t="str">
            <v>code</v>
          </cell>
          <cell r="E3433" t="str">
            <v>L801400</v>
          </cell>
          <cell r="F3433" t="str">
            <v>L801400</v>
          </cell>
          <cell r="G3433">
            <v>7</v>
          </cell>
        </row>
        <row r="3434">
          <cell r="A3434" t="str">
            <v>K|Alcohol; spirits, liqueurs etc.</v>
          </cell>
          <cell r="B3434" t="str">
            <v>Q1003</v>
          </cell>
          <cell r="C3434" t="str">
            <v>K</v>
          </cell>
          <cell r="D3434" t="str">
            <v>name</v>
          </cell>
          <cell r="E3434" t="str">
            <v>Alcohol; spirits, liqueurs etc.</v>
          </cell>
          <cell r="F3434" t="str">
            <v>L801401</v>
          </cell>
          <cell r="G3434">
            <v>7</v>
          </cell>
        </row>
        <row r="3435">
          <cell r="A3435" t="str">
            <v>K|Alkoholische Getränke</v>
          </cell>
          <cell r="B3435" t="str">
            <v>Q1002z001</v>
          </cell>
          <cell r="C3435" t="str">
            <v>K</v>
          </cell>
          <cell r="D3435" t="str">
            <v>name</v>
          </cell>
          <cell r="E3435" t="str">
            <v>Alkoholische Getränke</v>
          </cell>
          <cell r="F3435" t="str">
            <v>L801401</v>
          </cell>
          <cell r="G3435">
            <v>7</v>
          </cell>
        </row>
        <row r="3436">
          <cell r="A3436" t="str">
            <v>K|L801401</v>
          </cell>
          <cell r="B3436" t="str">
            <v>Q1010</v>
          </cell>
          <cell r="C3436" t="str">
            <v>K</v>
          </cell>
          <cell r="D3436" t="str">
            <v>code</v>
          </cell>
          <cell r="E3436" t="str">
            <v>L801401</v>
          </cell>
          <cell r="F3436" t="str">
            <v>L801401</v>
          </cell>
          <cell r="G3436">
            <v>7</v>
          </cell>
        </row>
        <row r="3437">
          <cell r="A3437" t="str">
            <v>K|Alcohol; spirits, liqueurs etc., no details</v>
          </cell>
          <cell r="B3437" t="str">
            <v>Q1003</v>
          </cell>
          <cell r="C3437" t="str">
            <v>K</v>
          </cell>
          <cell r="D3437" t="str">
            <v>name</v>
          </cell>
          <cell r="E3437" t="str">
            <v>Alcohol; spirits, liqueurs etc., no details</v>
          </cell>
          <cell r="F3437" t="str">
            <v>L8014010</v>
          </cell>
          <cell r="G3437">
            <v>8</v>
          </cell>
        </row>
        <row r="3438">
          <cell r="A3438" t="str">
            <v>K|L8014010</v>
          </cell>
          <cell r="B3438" t="str">
            <v>Q1003</v>
          </cell>
          <cell r="C3438" t="str">
            <v>K</v>
          </cell>
          <cell r="D3438" t="str">
            <v>code</v>
          </cell>
          <cell r="E3438" t="str">
            <v>L8014010</v>
          </cell>
          <cell r="F3438" t="str">
            <v>L8014010</v>
          </cell>
          <cell r="G3438">
            <v>8</v>
          </cell>
        </row>
        <row r="3439">
          <cell r="A3439" t="str">
            <v>K|L8014011</v>
          </cell>
          <cell r="B3439" t="str">
            <v>Q1010</v>
          </cell>
          <cell r="C3439" t="str">
            <v>K</v>
          </cell>
          <cell r="D3439" t="str">
            <v>code</v>
          </cell>
          <cell r="E3439" t="str">
            <v>L8014011</v>
          </cell>
          <cell r="F3439" t="str">
            <v>L8014011</v>
          </cell>
          <cell r="G3439">
            <v>8</v>
          </cell>
        </row>
        <row r="3440">
          <cell r="A3440" t="str">
            <v>K|Vodka</v>
          </cell>
          <cell r="B3440" t="str">
            <v>Q1003</v>
          </cell>
          <cell r="C3440" t="str">
            <v>K</v>
          </cell>
          <cell r="D3440" t="str">
            <v>name</v>
          </cell>
          <cell r="E3440" t="str">
            <v>Vodka</v>
          </cell>
          <cell r="F3440" t="str">
            <v>L8014011</v>
          </cell>
          <cell r="G3440">
            <v>8</v>
          </cell>
        </row>
        <row r="3441">
          <cell r="A3441" t="str">
            <v>K|Grape wine</v>
          </cell>
          <cell r="B3441" t="str">
            <v>Q1003</v>
          </cell>
          <cell r="C3441" t="str">
            <v>K</v>
          </cell>
          <cell r="D3441" t="str">
            <v>name</v>
          </cell>
          <cell r="E3441" t="str">
            <v>Grape wine</v>
          </cell>
          <cell r="F3441" t="str">
            <v>L8014012</v>
          </cell>
          <cell r="G3441">
            <v>8</v>
          </cell>
        </row>
        <row r="3442">
          <cell r="A3442" t="str">
            <v>K|L8014012</v>
          </cell>
          <cell r="B3442" t="str">
            <v>Q1010</v>
          </cell>
          <cell r="C3442" t="str">
            <v>K</v>
          </cell>
          <cell r="D3442" t="str">
            <v>code</v>
          </cell>
          <cell r="E3442" t="str">
            <v>L8014012</v>
          </cell>
          <cell r="F3442" t="str">
            <v>L8014012</v>
          </cell>
          <cell r="G3442">
            <v>8</v>
          </cell>
        </row>
        <row r="3443">
          <cell r="A3443" t="str">
            <v>K|Wine</v>
          </cell>
          <cell r="B3443" t="str">
            <v>Q1009</v>
          </cell>
          <cell r="C3443" t="str">
            <v>K</v>
          </cell>
          <cell r="D3443" t="str">
            <v>E</v>
          </cell>
          <cell r="E3443" t="str">
            <v>Wine</v>
          </cell>
          <cell r="F3443" t="str">
            <v>L8014012</v>
          </cell>
          <cell r="G3443">
            <v>8</v>
          </cell>
        </row>
        <row r="3444">
          <cell r="A3444" t="str">
            <v>K|Beer</v>
          </cell>
          <cell r="B3444" t="str">
            <v>Q1009</v>
          </cell>
          <cell r="C3444" t="str">
            <v>K</v>
          </cell>
          <cell r="D3444" t="str">
            <v>name</v>
          </cell>
          <cell r="E3444" t="str">
            <v>Beer</v>
          </cell>
          <cell r="F3444" t="str">
            <v>L8014013</v>
          </cell>
          <cell r="G3444">
            <v>8</v>
          </cell>
        </row>
        <row r="3445">
          <cell r="A3445" t="str">
            <v>K|Beer of Barley</v>
          </cell>
          <cell r="B3445" t="str">
            <v>Q1009</v>
          </cell>
          <cell r="C3445" t="str">
            <v>K</v>
          </cell>
          <cell r="D3445" t="str">
            <v>E</v>
          </cell>
          <cell r="E3445" t="str">
            <v>Beer of Barley</v>
          </cell>
          <cell r="F3445" t="str">
            <v>L8014013</v>
          </cell>
          <cell r="G3445">
            <v>8</v>
          </cell>
        </row>
        <row r="3446">
          <cell r="A3446" t="str">
            <v>K|L8014013</v>
          </cell>
          <cell r="B3446" t="str">
            <v>Q1009</v>
          </cell>
          <cell r="C3446" t="str">
            <v>K</v>
          </cell>
          <cell r="D3446" t="str">
            <v>code</v>
          </cell>
          <cell r="E3446" t="str">
            <v>L8014013</v>
          </cell>
          <cell r="F3446" t="str">
            <v>L8014013</v>
          </cell>
          <cell r="G3446">
            <v>8</v>
          </cell>
        </row>
        <row r="3447">
          <cell r="A3447" t="str">
            <v>K|Alcoholic drinks</v>
          </cell>
          <cell r="B3447" t="str">
            <v>Q1002z001</v>
          </cell>
          <cell r="C3447" t="str">
            <v>K</v>
          </cell>
          <cell r="D3447" t="str">
            <v>name</v>
          </cell>
          <cell r="E3447" t="str">
            <v>Alcoholic drinks</v>
          </cell>
          <cell r="F3447" t="str">
            <v>L8014014</v>
          </cell>
          <cell r="G3447">
            <v>8</v>
          </cell>
        </row>
        <row r="3448">
          <cell r="A3448" t="str">
            <v>K|L800.49117</v>
          </cell>
          <cell r="B3448" t="str">
            <v>Q1002z001</v>
          </cell>
          <cell r="C3448" t="str">
            <v>K</v>
          </cell>
          <cell r="D3448" t="str">
            <v>code</v>
          </cell>
          <cell r="E3448" t="str">
            <v>L800.49117</v>
          </cell>
          <cell r="F3448" t="str">
            <v>L8014014</v>
          </cell>
          <cell r="G3448">
            <v>8</v>
          </cell>
        </row>
        <row r="3449">
          <cell r="A3449" t="str">
            <v>K|L8014014</v>
          </cell>
          <cell r="B3449" t="str">
            <v>Q1002z001</v>
          </cell>
          <cell r="C3449" t="str">
            <v>K</v>
          </cell>
          <cell r="D3449" t="str">
            <v>code</v>
          </cell>
          <cell r="E3449" t="str">
            <v>L8014014</v>
          </cell>
          <cell r="F3449" t="str">
            <v>L8014014</v>
          </cell>
          <cell r="G3449">
            <v>8</v>
          </cell>
        </row>
        <row r="3450">
          <cell r="A3450" t="str">
            <v>K|Alcohol; spirits, liqueurs etc., other</v>
          </cell>
          <cell r="B3450" t="str">
            <v>Q1902</v>
          </cell>
          <cell r="C3450" t="str">
            <v>K</v>
          </cell>
          <cell r="D3450" t="str">
            <v>name</v>
          </cell>
          <cell r="E3450" t="str">
            <v>Alcohol; spirits, liqueurs etc., other</v>
          </cell>
          <cell r="F3450" t="str">
            <v>L801401z</v>
          </cell>
          <cell r="G3450">
            <v>8</v>
          </cell>
        </row>
        <row r="3451">
          <cell r="A3451" t="str">
            <v>K|L801401z</v>
          </cell>
          <cell r="B3451" t="str">
            <v>Q1902</v>
          </cell>
          <cell r="C3451" t="str">
            <v>K</v>
          </cell>
          <cell r="D3451" t="str">
            <v>code</v>
          </cell>
          <cell r="E3451" t="str">
            <v>L801401z</v>
          </cell>
          <cell r="F3451" t="str">
            <v>L801401z</v>
          </cell>
          <cell r="G3451">
            <v>8</v>
          </cell>
        </row>
        <row r="3452">
          <cell r="A3452" t="str">
            <v>K|Alcohol free drinks, no details</v>
          </cell>
          <cell r="B3452" t="str">
            <v>Q1003</v>
          </cell>
          <cell r="C3452" t="str">
            <v>K</v>
          </cell>
          <cell r="D3452" t="str">
            <v>name</v>
          </cell>
          <cell r="E3452" t="str">
            <v>Alcohol free drinks, no details</v>
          </cell>
          <cell r="F3452" t="str">
            <v>L801402</v>
          </cell>
          <cell r="G3452">
            <v>7</v>
          </cell>
        </row>
        <row r="3453">
          <cell r="A3453" t="str">
            <v>K|L801402</v>
          </cell>
          <cell r="B3453" t="str">
            <v>Q1003</v>
          </cell>
          <cell r="C3453" t="str">
            <v>K</v>
          </cell>
          <cell r="D3453" t="str">
            <v>code</v>
          </cell>
          <cell r="E3453" t="str">
            <v>L801402</v>
          </cell>
          <cell r="F3453" t="str">
            <v>L801402</v>
          </cell>
          <cell r="G3453">
            <v>7</v>
          </cell>
        </row>
        <row r="3454">
          <cell r="A3454" t="str">
            <v>K|Soft drinks; bottled mineral waters</v>
          </cell>
          <cell r="B3454" t="str">
            <v>Q1003</v>
          </cell>
          <cell r="C3454" t="str">
            <v>K</v>
          </cell>
          <cell r="D3454" t="str">
            <v>name</v>
          </cell>
          <cell r="E3454" t="str">
            <v>Soft drinks; bottled mineral waters</v>
          </cell>
          <cell r="F3454" t="str">
            <v>L801402</v>
          </cell>
          <cell r="G3454">
            <v>7</v>
          </cell>
        </row>
        <row r="3455">
          <cell r="A3455" t="str">
            <v>K|Beverages, other</v>
          </cell>
          <cell r="B3455" t="str">
            <v>Q1902</v>
          </cell>
          <cell r="C3455" t="str">
            <v>K</v>
          </cell>
          <cell r="D3455" t="str">
            <v>name</v>
          </cell>
          <cell r="E3455" t="str">
            <v>Beverages, other</v>
          </cell>
          <cell r="F3455" t="str">
            <v>L8014zz</v>
          </cell>
          <cell r="G3455">
            <v>7</v>
          </cell>
        </row>
        <row r="3456">
          <cell r="A3456" t="str">
            <v>K|L8014zz</v>
          </cell>
          <cell r="B3456" t="str">
            <v>Q1902</v>
          </cell>
          <cell r="C3456" t="str">
            <v>K</v>
          </cell>
          <cell r="D3456" t="str">
            <v>code</v>
          </cell>
          <cell r="E3456" t="str">
            <v>L8014zz</v>
          </cell>
          <cell r="F3456" t="str">
            <v>L8014zz</v>
          </cell>
          <cell r="G3456">
            <v>7</v>
          </cell>
        </row>
        <row r="3457">
          <cell r="A3457" t="str">
            <v>K|Coffee and tea</v>
          </cell>
          <cell r="B3457" t="str">
            <v>Q1010</v>
          </cell>
          <cell r="C3457" t="str">
            <v>K</v>
          </cell>
          <cell r="D3457" t="str">
            <v>E</v>
          </cell>
          <cell r="E3457" t="str">
            <v>Coffee and tea</v>
          </cell>
          <cell r="F3457" t="str">
            <v>L8015</v>
          </cell>
          <cell r="G3457">
            <v>5</v>
          </cell>
        </row>
        <row r="3458">
          <cell r="A3458" t="str">
            <v>K|Coffee, tea, cacoa</v>
          </cell>
          <cell r="B3458" t="str">
            <v>Q1010</v>
          </cell>
          <cell r="C3458" t="str">
            <v>K</v>
          </cell>
          <cell r="D3458" t="str">
            <v>name</v>
          </cell>
          <cell r="E3458" t="str">
            <v>Coffee, tea, cacoa</v>
          </cell>
          <cell r="F3458" t="str">
            <v>L8015</v>
          </cell>
          <cell r="G3458">
            <v>5</v>
          </cell>
        </row>
        <row r="3459">
          <cell r="A3459" t="str">
            <v>K|L8015</v>
          </cell>
          <cell r="B3459" t="str">
            <v>Q1010</v>
          </cell>
          <cell r="C3459" t="str">
            <v>K</v>
          </cell>
          <cell r="D3459" t="str">
            <v>code</v>
          </cell>
          <cell r="E3459" t="str">
            <v>L8015</v>
          </cell>
          <cell r="F3459" t="str">
            <v>L8015</v>
          </cell>
          <cell r="G3459">
            <v>5</v>
          </cell>
        </row>
        <row r="3460">
          <cell r="A3460" t="str">
            <v>K|Coffee and tea, no details</v>
          </cell>
          <cell r="B3460" t="str">
            <v>Q1010</v>
          </cell>
          <cell r="C3460" t="str">
            <v>K</v>
          </cell>
          <cell r="D3460" t="str">
            <v>E</v>
          </cell>
          <cell r="E3460" t="str">
            <v>Coffee and tea, no details</v>
          </cell>
          <cell r="F3460" t="str">
            <v>L801500</v>
          </cell>
          <cell r="G3460">
            <v>7</v>
          </cell>
        </row>
        <row r="3461">
          <cell r="A3461" t="str">
            <v>K|L801500</v>
          </cell>
          <cell r="B3461" t="str">
            <v>Q1010</v>
          </cell>
          <cell r="C3461" t="str">
            <v>K</v>
          </cell>
          <cell r="D3461" t="str">
            <v>code</v>
          </cell>
          <cell r="E3461" t="str">
            <v>L801500</v>
          </cell>
          <cell r="F3461" t="str">
            <v>L801500</v>
          </cell>
          <cell r="G3461">
            <v>7</v>
          </cell>
        </row>
        <row r="3462">
          <cell r="A3462" t="str">
            <v>K|Coffee, robusta</v>
          </cell>
          <cell r="B3462" t="str">
            <v>Q1010</v>
          </cell>
          <cell r="C3462" t="str">
            <v>K</v>
          </cell>
          <cell r="D3462" t="str">
            <v>E</v>
          </cell>
          <cell r="E3462" t="str">
            <v>Coffee, robusta</v>
          </cell>
          <cell r="F3462" t="str">
            <v>L801501</v>
          </cell>
          <cell r="G3462">
            <v>7</v>
          </cell>
        </row>
        <row r="3463">
          <cell r="A3463" t="str">
            <v>K|L801501</v>
          </cell>
          <cell r="B3463" t="str">
            <v>Q1010</v>
          </cell>
          <cell r="C3463" t="str">
            <v>K</v>
          </cell>
          <cell r="D3463" t="str">
            <v>code</v>
          </cell>
          <cell r="E3463" t="str">
            <v>L801501</v>
          </cell>
          <cell r="F3463" t="str">
            <v>L801501</v>
          </cell>
          <cell r="G3463">
            <v>7</v>
          </cell>
        </row>
        <row r="3464">
          <cell r="A3464" t="str">
            <v>K|Coffee, roasted and ground</v>
          </cell>
          <cell r="B3464" t="str">
            <v>Q1010</v>
          </cell>
          <cell r="C3464" t="str">
            <v>K</v>
          </cell>
          <cell r="D3464" t="str">
            <v>E</v>
          </cell>
          <cell r="E3464" t="str">
            <v>Coffee, roasted and ground</v>
          </cell>
          <cell r="F3464" t="str">
            <v>L801502</v>
          </cell>
          <cell r="G3464">
            <v>7</v>
          </cell>
        </row>
        <row r="3465">
          <cell r="A3465" t="str">
            <v>K|L801502</v>
          </cell>
          <cell r="B3465" t="str">
            <v>Q1010</v>
          </cell>
          <cell r="C3465" t="str">
            <v>K</v>
          </cell>
          <cell r="D3465" t="str">
            <v>code</v>
          </cell>
          <cell r="E3465" t="str">
            <v>L801502</v>
          </cell>
          <cell r="F3465" t="str">
            <v>L801502</v>
          </cell>
          <cell r="G3465">
            <v>7</v>
          </cell>
        </row>
        <row r="3466">
          <cell r="A3466" t="str">
            <v>K|Coffee, pergament</v>
          </cell>
          <cell r="B3466" t="str">
            <v>Q1010</v>
          </cell>
          <cell r="C3466" t="str">
            <v>K</v>
          </cell>
          <cell r="D3466" t="str">
            <v>E</v>
          </cell>
          <cell r="E3466" t="str">
            <v>Coffee, pergament</v>
          </cell>
          <cell r="F3466" t="str">
            <v>L801503</v>
          </cell>
          <cell r="G3466">
            <v>7</v>
          </cell>
        </row>
        <row r="3467">
          <cell r="A3467" t="str">
            <v>K|L801503</v>
          </cell>
          <cell r="B3467" t="str">
            <v>Q1010</v>
          </cell>
          <cell r="C3467" t="str">
            <v>K</v>
          </cell>
          <cell r="D3467" t="str">
            <v>code</v>
          </cell>
          <cell r="E3467" t="str">
            <v>L801503</v>
          </cell>
          <cell r="F3467" t="str">
            <v>L801503</v>
          </cell>
          <cell r="G3467">
            <v>7</v>
          </cell>
        </row>
        <row r="3468">
          <cell r="A3468" t="str">
            <v>K|Coffee and coffee substitutes</v>
          </cell>
          <cell r="B3468" t="str">
            <v>Q1003</v>
          </cell>
          <cell r="C3468" t="str">
            <v>K</v>
          </cell>
          <cell r="D3468" t="str">
            <v>name</v>
          </cell>
          <cell r="E3468" t="str">
            <v>Coffee and coffee substitutes</v>
          </cell>
          <cell r="F3468" t="str">
            <v>L801504</v>
          </cell>
          <cell r="G3468">
            <v>7</v>
          </cell>
        </row>
        <row r="3469">
          <cell r="A3469" t="str">
            <v>K|L801504</v>
          </cell>
          <cell r="B3469" t="str">
            <v>Q1010</v>
          </cell>
          <cell r="C3469" t="str">
            <v>K</v>
          </cell>
          <cell r="D3469" t="str">
            <v>code</v>
          </cell>
          <cell r="E3469" t="str">
            <v>L801504</v>
          </cell>
          <cell r="F3469" t="str">
            <v>L801504</v>
          </cell>
          <cell r="G3469">
            <v>7</v>
          </cell>
        </row>
        <row r="3470">
          <cell r="A3470" t="str">
            <v>K|Extracts, essences and concentrates of tea or mate</v>
          </cell>
          <cell r="B3470" t="str">
            <v>Q1003</v>
          </cell>
          <cell r="C3470" t="str">
            <v>K</v>
          </cell>
          <cell r="D3470" t="str">
            <v>name</v>
          </cell>
          <cell r="E3470" t="str">
            <v>Extracts, essences and concentrates of tea or mate</v>
          </cell>
          <cell r="F3470" t="str">
            <v>L801505</v>
          </cell>
          <cell r="G3470">
            <v>7</v>
          </cell>
        </row>
        <row r="3471">
          <cell r="A3471" t="str">
            <v>K|L801505</v>
          </cell>
          <cell r="B3471" t="str">
            <v>Q1010</v>
          </cell>
          <cell r="C3471" t="str">
            <v>K</v>
          </cell>
          <cell r="D3471" t="str">
            <v>code</v>
          </cell>
          <cell r="E3471" t="str">
            <v>L801505</v>
          </cell>
          <cell r="F3471" t="str">
            <v>L801505</v>
          </cell>
          <cell r="G3471">
            <v>7</v>
          </cell>
        </row>
        <row r="3472">
          <cell r="A3472" t="str">
            <v>K|L801506</v>
          </cell>
          <cell r="B3472" t="str">
            <v>Q1010</v>
          </cell>
          <cell r="C3472" t="str">
            <v>K</v>
          </cell>
          <cell r="D3472" t="str">
            <v>code</v>
          </cell>
          <cell r="E3472" t="str">
            <v>L801506</v>
          </cell>
          <cell r="F3472" t="str">
            <v>L801506</v>
          </cell>
          <cell r="G3472">
            <v>7</v>
          </cell>
        </row>
        <row r="3473">
          <cell r="A3473" t="str">
            <v>K|Mate, tea</v>
          </cell>
          <cell r="B3473" t="str">
            <v>Q1010</v>
          </cell>
          <cell r="C3473" t="str">
            <v>K</v>
          </cell>
          <cell r="D3473" t="str">
            <v>E</v>
          </cell>
          <cell r="E3473" t="str">
            <v>Mate, tea</v>
          </cell>
          <cell r="F3473" t="str">
            <v>L801506</v>
          </cell>
          <cell r="G3473">
            <v>7</v>
          </cell>
        </row>
        <row r="3474">
          <cell r="A3474" t="str">
            <v>K|L801507</v>
          </cell>
          <cell r="B3474" t="str">
            <v>Q1010</v>
          </cell>
          <cell r="C3474" t="str">
            <v>K</v>
          </cell>
          <cell r="D3474" t="str">
            <v>code</v>
          </cell>
          <cell r="E3474" t="str">
            <v>L801507</v>
          </cell>
          <cell r="F3474" t="str">
            <v>L801507</v>
          </cell>
          <cell r="G3474">
            <v>7</v>
          </cell>
        </row>
        <row r="3475">
          <cell r="A3475" t="str">
            <v>K|Tea, green, fermented</v>
          </cell>
          <cell r="B3475" t="str">
            <v>Q1003</v>
          </cell>
          <cell r="C3475" t="str">
            <v>K</v>
          </cell>
          <cell r="D3475" t="str">
            <v>name</v>
          </cell>
          <cell r="E3475" t="str">
            <v>Tea, green, fermented</v>
          </cell>
          <cell r="F3475" t="str">
            <v>L801507</v>
          </cell>
          <cell r="G3475">
            <v>7</v>
          </cell>
        </row>
        <row r="3476">
          <cell r="A3476" t="str">
            <v>K|L801508</v>
          </cell>
          <cell r="B3476" t="str">
            <v>Q1010</v>
          </cell>
          <cell r="C3476" t="str">
            <v>K</v>
          </cell>
          <cell r="D3476" t="str">
            <v>code</v>
          </cell>
          <cell r="E3476" t="str">
            <v>L801508</v>
          </cell>
          <cell r="F3476" t="str">
            <v>L801508</v>
          </cell>
          <cell r="G3476">
            <v>7</v>
          </cell>
        </row>
        <row r="3477">
          <cell r="A3477" t="str">
            <v>K|Tea, black, fermented</v>
          </cell>
          <cell r="B3477" t="str">
            <v>Q1010</v>
          </cell>
          <cell r="C3477" t="str">
            <v>K</v>
          </cell>
          <cell r="D3477" t="str">
            <v>E</v>
          </cell>
          <cell r="E3477" t="str">
            <v>Tea, black, fermented</v>
          </cell>
          <cell r="F3477" t="str">
            <v>L801508</v>
          </cell>
          <cell r="G3477">
            <v>7</v>
          </cell>
        </row>
        <row r="3478">
          <cell r="A3478" t="str">
            <v>K|Cocao powder</v>
          </cell>
          <cell r="B3478" t="str">
            <v>Q1010</v>
          </cell>
          <cell r="C3478" t="str">
            <v>K</v>
          </cell>
          <cell r="D3478" t="str">
            <v>name</v>
          </cell>
          <cell r="E3478" t="str">
            <v>Cocao powder</v>
          </cell>
          <cell r="F3478" t="str">
            <v>L801509</v>
          </cell>
          <cell r="G3478">
            <v>7</v>
          </cell>
        </row>
        <row r="3479">
          <cell r="A3479" t="str">
            <v>K|K511</v>
          </cell>
          <cell r="B3479" t="str">
            <v>Q1002z001</v>
          </cell>
          <cell r="C3479" t="str">
            <v>K</v>
          </cell>
          <cell r="D3479" t="str">
            <v>code</v>
          </cell>
          <cell r="E3479" t="str">
            <v>K511</v>
          </cell>
          <cell r="F3479" t="str">
            <v>L801509</v>
          </cell>
          <cell r="G3479">
            <v>7</v>
          </cell>
        </row>
        <row r="3480">
          <cell r="A3480" t="str">
            <v>K|K711</v>
          </cell>
          <cell r="B3480" t="str">
            <v>Q1002z001</v>
          </cell>
          <cell r="C3480" t="str">
            <v>K</v>
          </cell>
          <cell r="D3480" t="str">
            <v>code</v>
          </cell>
          <cell r="E3480" t="str">
            <v>K711</v>
          </cell>
          <cell r="F3480" t="str">
            <v>L801509</v>
          </cell>
          <cell r="G3480">
            <v>7</v>
          </cell>
        </row>
        <row r="3481">
          <cell r="A3481" t="str">
            <v>K|L801509</v>
          </cell>
          <cell r="B3481" t="str">
            <v>Q1003</v>
          </cell>
          <cell r="C3481" t="str">
            <v>K</v>
          </cell>
          <cell r="D3481" t="str">
            <v>code</v>
          </cell>
          <cell r="E3481" t="str">
            <v>L801509</v>
          </cell>
          <cell r="F3481" t="str">
            <v>L801509</v>
          </cell>
          <cell r="G3481">
            <v>7</v>
          </cell>
        </row>
        <row r="3482">
          <cell r="A3482" t="str">
            <v>K|Tea and mate, excluding coffee</v>
          </cell>
          <cell r="B3482" t="str">
            <v>Q1003</v>
          </cell>
          <cell r="C3482" t="str">
            <v>K</v>
          </cell>
          <cell r="D3482" t="str">
            <v>name</v>
          </cell>
          <cell r="E3482" t="str">
            <v>Tea and mate, excluding coffee</v>
          </cell>
          <cell r="F3482" t="str">
            <v>L801509</v>
          </cell>
          <cell r="G3482">
            <v>7</v>
          </cell>
        </row>
        <row r="3483">
          <cell r="A3483" t="str">
            <v>K|Tees</v>
          </cell>
          <cell r="B3483" t="str">
            <v>Q1002z001</v>
          </cell>
          <cell r="C3483" t="str">
            <v>K</v>
          </cell>
          <cell r="D3483" t="str">
            <v>name</v>
          </cell>
          <cell r="E3483" t="str">
            <v>Tees</v>
          </cell>
          <cell r="F3483" t="str">
            <v>L801509</v>
          </cell>
          <cell r="G3483">
            <v>7</v>
          </cell>
        </row>
        <row r="3484">
          <cell r="A3484" t="str">
            <v>K|Coffee and tea, other</v>
          </cell>
          <cell r="B3484" t="str">
            <v>Q1902</v>
          </cell>
          <cell r="C3484" t="str">
            <v>K</v>
          </cell>
          <cell r="D3484" t="str">
            <v>name</v>
          </cell>
          <cell r="E3484" t="str">
            <v>Coffee and tea, other</v>
          </cell>
          <cell r="F3484" t="str">
            <v>L8015zz</v>
          </cell>
          <cell r="G3484">
            <v>7</v>
          </cell>
        </row>
        <row r="3485">
          <cell r="A3485" t="str">
            <v>K|L8015zz</v>
          </cell>
          <cell r="B3485" t="str">
            <v>Q1902</v>
          </cell>
          <cell r="C3485" t="str">
            <v>K</v>
          </cell>
          <cell r="D3485" t="str">
            <v>code</v>
          </cell>
          <cell r="E3485" t="str">
            <v>L8015zz</v>
          </cell>
          <cell r="F3485" t="str">
            <v>L8015zz</v>
          </cell>
          <cell r="G3485">
            <v>7</v>
          </cell>
        </row>
        <row r="3486">
          <cell r="A3486" t="str">
            <v>K|Condiments and seasonings</v>
          </cell>
          <cell r="B3486" t="str">
            <v>Q1010</v>
          </cell>
          <cell r="C3486" t="str">
            <v>K</v>
          </cell>
          <cell r="D3486" t="str">
            <v>E</v>
          </cell>
          <cell r="E3486" t="str">
            <v>Condiments and seasonings</v>
          </cell>
          <cell r="F3486" t="str">
            <v>L8016</v>
          </cell>
          <cell r="G3486">
            <v>5</v>
          </cell>
        </row>
        <row r="3487">
          <cell r="A3487" t="str">
            <v>K|L8016</v>
          </cell>
          <cell r="B3487" t="str">
            <v>Q1010</v>
          </cell>
          <cell r="C3487" t="str">
            <v>K</v>
          </cell>
          <cell r="D3487" t="str">
            <v>code</v>
          </cell>
          <cell r="E3487" t="str">
            <v>L8016</v>
          </cell>
          <cell r="F3487" t="str">
            <v>L8016</v>
          </cell>
          <cell r="G3487">
            <v>5</v>
          </cell>
        </row>
        <row r="3488">
          <cell r="A3488" t="str">
            <v>K|Condiments and seasonings, no details</v>
          </cell>
          <cell r="B3488" t="str">
            <v>Q1003</v>
          </cell>
          <cell r="C3488" t="str">
            <v>K</v>
          </cell>
          <cell r="D3488" t="str">
            <v>name</v>
          </cell>
          <cell r="E3488" t="str">
            <v>Condiments and seasonings, no details</v>
          </cell>
          <cell r="F3488" t="str">
            <v>L801600</v>
          </cell>
          <cell r="G3488">
            <v>7</v>
          </cell>
        </row>
        <row r="3489">
          <cell r="A3489" t="str">
            <v>K|L801600</v>
          </cell>
          <cell r="B3489" t="str">
            <v>Q1003</v>
          </cell>
          <cell r="C3489" t="str">
            <v>K</v>
          </cell>
          <cell r="D3489" t="str">
            <v>code</v>
          </cell>
          <cell r="E3489" t="str">
            <v>L801600</v>
          </cell>
          <cell r="F3489" t="str">
            <v>L801600</v>
          </cell>
          <cell r="G3489">
            <v>7</v>
          </cell>
        </row>
        <row r="3490">
          <cell r="A3490" t="str">
            <v>K|L801601</v>
          </cell>
          <cell r="B3490" t="str">
            <v>Q1010</v>
          </cell>
          <cell r="C3490" t="str">
            <v>K</v>
          </cell>
          <cell r="D3490" t="str">
            <v>code</v>
          </cell>
          <cell r="E3490" t="str">
            <v>L801601</v>
          </cell>
          <cell r="F3490" t="str">
            <v>L801601</v>
          </cell>
          <cell r="G3490">
            <v>7</v>
          </cell>
        </row>
        <row r="3491">
          <cell r="A3491" t="str">
            <v>K|Vinegars</v>
          </cell>
          <cell r="B3491" t="str">
            <v>Q1010</v>
          </cell>
          <cell r="C3491" t="str">
            <v>K</v>
          </cell>
          <cell r="D3491" t="str">
            <v>E</v>
          </cell>
          <cell r="E3491" t="str">
            <v>Vinegars</v>
          </cell>
          <cell r="F3491" t="str">
            <v>L801601</v>
          </cell>
          <cell r="G3491">
            <v>7</v>
          </cell>
        </row>
        <row r="3492">
          <cell r="A3492" t="str">
            <v>K|L8016010</v>
          </cell>
          <cell r="B3492" t="str">
            <v>Q1010</v>
          </cell>
          <cell r="C3492" t="str">
            <v>K</v>
          </cell>
          <cell r="D3492" t="str">
            <v>code</v>
          </cell>
          <cell r="E3492" t="str">
            <v>L8016010</v>
          </cell>
          <cell r="F3492" t="str">
            <v>L8016010</v>
          </cell>
          <cell r="G3492">
            <v>8</v>
          </cell>
        </row>
        <row r="3493">
          <cell r="A3493" t="str">
            <v>K|Vinegars, no details</v>
          </cell>
          <cell r="B3493" t="str">
            <v>Q1010</v>
          </cell>
          <cell r="C3493" t="str">
            <v>K</v>
          </cell>
          <cell r="D3493" t="str">
            <v>E</v>
          </cell>
          <cell r="E3493" t="str">
            <v>Vinegars, no details</v>
          </cell>
          <cell r="F3493" t="str">
            <v>L8016010</v>
          </cell>
          <cell r="G3493">
            <v>8</v>
          </cell>
        </row>
        <row r="3494">
          <cell r="A3494" t="str">
            <v>K|Apple vinegar</v>
          </cell>
          <cell r="B3494" t="str">
            <v>Q1010</v>
          </cell>
          <cell r="C3494" t="str">
            <v>K</v>
          </cell>
          <cell r="D3494" t="str">
            <v>E</v>
          </cell>
          <cell r="E3494" t="str">
            <v>Apple vinegar</v>
          </cell>
          <cell r="F3494" t="str">
            <v>L8016011</v>
          </cell>
          <cell r="G3494">
            <v>8</v>
          </cell>
        </row>
        <row r="3495">
          <cell r="A3495" t="str">
            <v>K|L8016011</v>
          </cell>
          <cell r="B3495" t="str">
            <v>Q1010</v>
          </cell>
          <cell r="C3495" t="str">
            <v>K</v>
          </cell>
          <cell r="D3495" t="str">
            <v>code</v>
          </cell>
          <cell r="E3495" t="str">
            <v>L8016011</v>
          </cell>
          <cell r="F3495" t="str">
            <v>L8016011</v>
          </cell>
          <cell r="G3495">
            <v>8</v>
          </cell>
        </row>
        <row r="3496">
          <cell r="A3496" t="str">
            <v>K|L801601z</v>
          </cell>
          <cell r="B3496" t="str">
            <v>Q1902</v>
          </cell>
          <cell r="C3496" t="str">
            <v>K</v>
          </cell>
          <cell r="D3496" t="str">
            <v>code</v>
          </cell>
          <cell r="E3496" t="str">
            <v>L801601z</v>
          </cell>
          <cell r="F3496" t="str">
            <v>L801601z</v>
          </cell>
          <cell r="G3496">
            <v>8</v>
          </cell>
        </row>
        <row r="3497">
          <cell r="A3497" t="str">
            <v>K|Vinegars, other</v>
          </cell>
          <cell r="B3497" t="str">
            <v>Q1902</v>
          </cell>
          <cell r="C3497" t="str">
            <v>K</v>
          </cell>
          <cell r="D3497" t="str">
            <v>name</v>
          </cell>
          <cell r="E3497" t="str">
            <v>Vinegars, other</v>
          </cell>
          <cell r="F3497" t="str">
            <v>L801601z</v>
          </cell>
          <cell r="G3497">
            <v>8</v>
          </cell>
        </row>
        <row r="3498">
          <cell r="A3498" t="str">
            <v>K|L801602</v>
          </cell>
          <cell r="B3498" t="str">
            <v>Q1010</v>
          </cell>
          <cell r="C3498" t="str">
            <v>K</v>
          </cell>
          <cell r="D3498" t="str">
            <v>code</v>
          </cell>
          <cell r="E3498" t="str">
            <v>L801602</v>
          </cell>
          <cell r="F3498" t="str">
            <v>L801602</v>
          </cell>
          <cell r="G3498">
            <v>7</v>
          </cell>
        </row>
        <row r="3499">
          <cell r="A3499" t="str">
            <v>K|Spices and aromatics, dried</v>
          </cell>
          <cell r="B3499" t="str">
            <v>Q1003</v>
          </cell>
          <cell r="C3499" t="str">
            <v>K</v>
          </cell>
          <cell r="D3499" t="str">
            <v>name</v>
          </cell>
          <cell r="E3499" t="str">
            <v>Spices and aromatics, dried</v>
          </cell>
          <cell r="F3499" t="str">
            <v>L801602</v>
          </cell>
          <cell r="G3499">
            <v>7</v>
          </cell>
        </row>
        <row r="3500">
          <cell r="A3500" t="str">
            <v>K|L8016020</v>
          </cell>
          <cell r="B3500" t="str">
            <v>Q1902</v>
          </cell>
          <cell r="C3500" t="str">
            <v>K</v>
          </cell>
          <cell r="D3500" t="str">
            <v>code</v>
          </cell>
          <cell r="E3500" t="str">
            <v>L8016020</v>
          </cell>
          <cell r="F3500" t="str">
            <v>L8016020</v>
          </cell>
          <cell r="G3500">
            <v>8</v>
          </cell>
        </row>
        <row r="3501">
          <cell r="A3501" t="str">
            <v>K|Spices and aromatics, dried, no details</v>
          </cell>
          <cell r="B3501" t="str">
            <v>Q1902</v>
          </cell>
          <cell r="C3501" t="str">
            <v>K</v>
          </cell>
          <cell r="D3501" t="str">
            <v>name</v>
          </cell>
          <cell r="E3501" t="str">
            <v>Spices and aromatics, dried, no details</v>
          </cell>
          <cell r="F3501" t="str">
            <v>L8016020</v>
          </cell>
          <cell r="G3501">
            <v>8</v>
          </cell>
        </row>
        <row r="3502">
          <cell r="A3502" t="str">
            <v>K|Hibiscus, dried</v>
          </cell>
          <cell r="B3502" t="str">
            <v>Q1010</v>
          </cell>
          <cell r="C3502" t="str">
            <v>K</v>
          </cell>
          <cell r="D3502" t="str">
            <v>E</v>
          </cell>
          <cell r="E3502" t="str">
            <v>Hibiscus, dried</v>
          </cell>
          <cell r="F3502" t="str">
            <v>L8016021</v>
          </cell>
          <cell r="G3502">
            <v>8</v>
          </cell>
        </row>
        <row r="3503">
          <cell r="A3503" t="str">
            <v>K|L8016021</v>
          </cell>
          <cell r="B3503" t="str">
            <v>Q1010</v>
          </cell>
          <cell r="C3503" t="str">
            <v>K</v>
          </cell>
          <cell r="D3503" t="str">
            <v>code</v>
          </cell>
          <cell r="E3503" t="str">
            <v>L8016021</v>
          </cell>
          <cell r="F3503" t="str">
            <v>L8016021</v>
          </cell>
          <cell r="G3503">
            <v>8</v>
          </cell>
        </row>
        <row r="3504">
          <cell r="A3504" t="str">
            <v>K|Dried Ginger</v>
          </cell>
          <cell r="B3504" t="str">
            <v>Q1010</v>
          </cell>
          <cell r="C3504" t="str">
            <v>K</v>
          </cell>
          <cell r="D3504" t="str">
            <v>E</v>
          </cell>
          <cell r="E3504" t="str">
            <v>Dried Ginger</v>
          </cell>
          <cell r="F3504" t="str">
            <v>L8016022</v>
          </cell>
          <cell r="G3504">
            <v>8</v>
          </cell>
        </row>
        <row r="3505">
          <cell r="A3505" t="str">
            <v>K|L8016022</v>
          </cell>
          <cell r="B3505" t="str">
            <v>Q1010</v>
          </cell>
          <cell r="C3505" t="str">
            <v>K</v>
          </cell>
          <cell r="D3505" t="str">
            <v>code</v>
          </cell>
          <cell r="E3505" t="str">
            <v>L8016022</v>
          </cell>
          <cell r="F3505" t="str">
            <v>L8016022</v>
          </cell>
          <cell r="G3505">
            <v>8</v>
          </cell>
        </row>
        <row r="3506">
          <cell r="A3506" t="str">
            <v>K|Dried curcuma</v>
          </cell>
          <cell r="B3506" t="str">
            <v>Q1003</v>
          </cell>
          <cell r="C3506" t="str">
            <v>K</v>
          </cell>
          <cell r="D3506" t="str">
            <v>name</v>
          </cell>
          <cell r="E3506" t="str">
            <v>Dried curcuma</v>
          </cell>
          <cell r="F3506" t="str">
            <v>L8016023</v>
          </cell>
          <cell r="G3506">
            <v>8</v>
          </cell>
        </row>
        <row r="3507">
          <cell r="A3507" t="str">
            <v>K|L8016023</v>
          </cell>
          <cell r="B3507" t="str">
            <v>Q1003</v>
          </cell>
          <cell r="C3507" t="str">
            <v>K</v>
          </cell>
          <cell r="D3507" t="str">
            <v>code</v>
          </cell>
          <cell r="E3507" t="str">
            <v>L8016023</v>
          </cell>
          <cell r="F3507" t="str">
            <v>L8016023</v>
          </cell>
          <cell r="G3507">
            <v>8</v>
          </cell>
        </row>
        <row r="3508">
          <cell r="A3508" t="str">
            <v>K|L801602z</v>
          </cell>
          <cell r="B3508" t="str">
            <v>Q1902</v>
          </cell>
          <cell r="C3508" t="str">
            <v>K</v>
          </cell>
          <cell r="D3508" t="str">
            <v>code</v>
          </cell>
          <cell r="E3508" t="str">
            <v>L801602z</v>
          </cell>
          <cell r="F3508" t="str">
            <v>L801602z</v>
          </cell>
          <cell r="G3508">
            <v>8</v>
          </cell>
        </row>
        <row r="3509">
          <cell r="A3509" t="str">
            <v>K|Spices and aromatics, dried, other</v>
          </cell>
          <cell r="B3509" t="str">
            <v>Q1902</v>
          </cell>
          <cell r="C3509" t="str">
            <v>K</v>
          </cell>
          <cell r="D3509" t="str">
            <v>name</v>
          </cell>
          <cell r="E3509" t="str">
            <v>Spices and aromatics, dried, other</v>
          </cell>
          <cell r="F3509" t="str">
            <v>L801602z</v>
          </cell>
          <cell r="G3509">
            <v>8</v>
          </cell>
        </row>
        <row r="3510">
          <cell r="A3510" t="str">
            <v>K|L801603</v>
          </cell>
          <cell r="B3510" t="str">
            <v>Q1003</v>
          </cell>
          <cell r="C3510" t="str">
            <v>K</v>
          </cell>
          <cell r="D3510" t="str">
            <v>code</v>
          </cell>
          <cell r="E3510" t="str">
            <v>L801603</v>
          </cell>
          <cell r="F3510" t="str">
            <v>L801603</v>
          </cell>
          <cell r="G3510">
            <v>7</v>
          </cell>
        </row>
        <row r="3511">
          <cell r="A3511" t="str">
            <v>K|Spices and aromatics, processed</v>
          </cell>
          <cell r="B3511" t="str">
            <v>Q1003</v>
          </cell>
          <cell r="C3511" t="str">
            <v>K</v>
          </cell>
          <cell r="D3511" t="str">
            <v>name</v>
          </cell>
          <cell r="E3511" t="str">
            <v>Spices and aromatics, processed</v>
          </cell>
          <cell r="F3511" t="str">
            <v>L801603</v>
          </cell>
          <cell r="G3511">
            <v>7</v>
          </cell>
        </row>
        <row r="3512">
          <cell r="A3512" t="str">
            <v>K|Condiments and seasonings, other</v>
          </cell>
          <cell r="B3512" t="str">
            <v>Q1902</v>
          </cell>
          <cell r="C3512" t="str">
            <v>K</v>
          </cell>
          <cell r="D3512" t="str">
            <v>name</v>
          </cell>
          <cell r="E3512" t="str">
            <v>Condiments and seasonings, other</v>
          </cell>
          <cell r="F3512" t="str">
            <v>L8016zz</v>
          </cell>
          <cell r="G3512">
            <v>7</v>
          </cell>
        </row>
        <row r="3513">
          <cell r="A3513" t="str">
            <v>K|L8016zz</v>
          </cell>
          <cell r="B3513" t="str">
            <v>Q1902</v>
          </cell>
          <cell r="C3513" t="str">
            <v>K</v>
          </cell>
          <cell r="D3513" t="str">
            <v>code</v>
          </cell>
          <cell r="E3513" t="str">
            <v>L8016zz</v>
          </cell>
          <cell r="F3513" t="str">
            <v>L8016zz</v>
          </cell>
          <cell r="G3513">
            <v>7</v>
          </cell>
        </row>
        <row r="3514">
          <cell r="A3514" t="str">
            <v>K|dairy products</v>
          </cell>
          <cell r="B3514" t="str">
            <v>Q1002z001</v>
          </cell>
          <cell r="C3514" t="str">
            <v>K</v>
          </cell>
          <cell r="D3514" t="str">
            <v>E</v>
          </cell>
          <cell r="E3514" t="str">
            <v>dairy products</v>
          </cell>
          <cell r="F3514" t="str">
            <v>L8017</v>
          </cell>
          <cell r="G3514">
            <v>5</v>
          </cell>
        </row>
        <row r="3515">
          <cell r="A3515" t="str">
            <v>K|Dairy products and eggs</v>
          </cell>
          <cell r="B3515" t="str">
            <v>Q1002z001</v>
          </cell>
          <cell r="C3515" t="str">
            <v>K</v>
          </cell>
          <cell r="D3515" t="str">
            <v>name</v>
          </cell>
          <cell r="E3515" t="str">
            <v>Dairy products and eggs</v>
          </cell>
          <cell r="F3515" t="str">
            <v>L8017</v>
          </cell>
          <cell r="G3515">
            <v>5</v>
          </cell>
        </row>
        <row r="3516">
          <cell r="A3516" t="str">
            <v>K|K501</v>
          </cell>
          <cell r="B3516" t="str">
            <v>Q1002z001</v>
          </cell>
          <cell r="C3516" t="str">
            <v>K</v>
          </cell>
          <cell r="D3516" t="str">
            <v>code</v>
          </cell>
          <cell r="E3516" t="str">
            <v>K501</v>
          </cell>
          <cell r="F3516" t="str">
            <v>L8017</v>
          </cell>
          <cell r="G3516">
            <v>5</v>
          </cell>
        </row>
        <row r="3517">
          <cell r="A3517" t="str">
            <v>K|K701</v>
          </cell>
          <cell r="B3517" t="str">
            <v>Q1002z001</v>
          </cell>
          <cell r="C3517" t="str">
            <v>K</v>
          </cell>
          <cell r="D3517" t="str">
            <v>code</v>
          </cell>
          <cell r="E3517" t="str">
            <v>K701</v>
          </cell>
          <cell r="F3517" t="str">
            <v>L8017</v>
          </cell>
          <cell r="G3517">
            <v>5</v>
          </cell>
        </row>
        <row r="3518">
          <cell r="A3518" t="str">
            <v>K|L8017</v>
          </cell>
          <cell r="B3518" t="str">
            <v>Q1002z001</v>
          </cell>
          <cell r="C3518" t="str">
            <v>K</v>
          </cell>
          <cell r="D3518" t="str">
            <v>code</v>
          </cell>
          <cell r="E3518" t="str">
            <v>L8017</v>
          </cell>
          <cell r="F3518" t="str">
            <v>L8017</v>
          </cell>
          <cell r="G3518">
            <v>5</v>
          </cell>
        </row>
        <row r="3519">
          <cell r="A3519" t="str">
            <v>K|Milchprodukte</v>
          </cell>
          <cell r="B3519" t="str">
            <v>Q1002z001</v>
          </cell>
          <cell r="C3519" t="str">
            <v>K</v>
          </cell>
          <cell r="D3519" t="str">
            <v>name</v>
          </cell>
          <cell r="E3519" t="str">
            <v>Milchprodukte</v>
          </cell>
          <cell r="F3519" t="str">
            <v>L8017</v>
          </cell>
          <cell r="G3519">
            <v>5</v>
          </cell>
        </row>
        <row r="3520">
          <cell r="A3520" t="str">
            <v>K|Molkereiprodukte und Eier</v>
          </cell>
          <cell r="B3520" t="str">
            <v>Q1010</v>
          </cell>
          <cell r="C3520" t="str">
            <v>K</v>
          </cell>
          <cell r="D3520" t="str">
            <v>D</v>
          </cell>
          <cell r="E3520" t="str">
            <v>Molkereiprodukte und Eier</v>
          </cell>
          <cell r="F3520" t="str">
            <v>L8017</v>
          </cell>
          <cell r="G3520">
            <v>5</v>
          </cell>
        </row>
        <row r="3521">
          <cell r="A3521" t="str">
            <v>K|Dairy products and eggs, no details</v>
          </cell>
          <cell r="B3521" t="str">
            <v>Q1010</v>
          </cell>
          <cell r="C3521" t="str">
            <v>K</v>
          </cell>
          <cell r="D3521" t="str">
            <v>name</v>
          </cell>
          <cell r="E3521" t="str">
            <v>Dairy products and eggs, no details</v>
          </cell>
          <cell r="F3521" t="str">
            <v>L801700</v>
          </cell>
          <cell r="G3521">
            <v>7</v>
          </cell>
        </row>
        <row r="3522">
          <cell r="A3522" t="str">
            <v>K|Dairy products, no details</v>
          </cell>
          <cell r="B3522" t="str">
            <v>Q1003</v>
          </cell>
          <cell r="C3522" t="str">
            <v>K</v>
          </cell>
          <cell r="D3522" t="str">
            <v>name</v>
          </cell>
          <cell r="E3522" t="str">
            <v>Dairy products, no details</v>
          </cell>
          <cell r="F3522" t="str">
            <v>L801700</v>
          </cell>
          <cell r="G3522">
            <v>7</v>
          </cell>
        </row>
        <row r="3523">
          <cell r="A3523" t="str">
            <v>K|K501_00</v>
          </cell>
          <cell r="B3523" t="str">
            <v>Q1002z002</v>
          </cell>
          <cell r="C3523" t="str">
            <v>K</v>
          </cell>
          <cell r="D3523" t="str">
            <v>code</v>
          </cell>
          <cell r="E3523" t="str">
            <v>K501_00</v>
          </cell>
          <cell r="F3523" t="str">
            <v>L801700</v>
          </cell>
          <cell r="G3523">
            <v>7</v>
          </cell>
        </row>
        <row r="3524">
          <cell r="A3524" t="str">
            <v>K|K5010</v>
          </cell>
          <cell r="B3524" t="str">
            <v>Q1002z002</v>
          </cell>
          <cell r="C3524" t="str">
            <v>K</v>
          </cell>
          <cell r="D3524" t="str">
            <v>code</v>
          </cell>
          <cell r="E3524" t="str">
            <v>K5010</v>
          </cell>
          <cell r="F3524" t="str">
            <v>L801700</v>
          </cell>
          <cell r="G3524">
            <v>7</v>
          </cell>
        </row>
        <row r="3525">
          <cell r="A3525" t="str">
            <v>K|K701_00</v>
          </cell>
          <cell r="B3525" t="str">
            <v>Q1002z002</v>
          </cell>
          <cell r="C3525" t="str">
            <v>K</v>
          </cell>
          <cell r="D3525" t="str">
            <v>code</v>
          </cell>
          <cell r="E3525" t="str">
            <v>K701_00</v>
          </cell>
          <cell r="F3525" t="str">
            <v>L801700</v>
          </cell>
          <cell r="G3525">
            <v>7</v>
          </cell>
        </row>
        <row r="3526">
          <cell r="A3526" t="str">
            <v>K|K7010</v>
          </cell>
          <cell r="B3526" t="str">
            <v>Q1002z002</v>
          </cell>
          <cell r="C3526" t="str">
            <v>K</v>
          </cell>
          <cell r="D3526" t="str">
            <v>code</v>
          </cell>
          <cell r="E3526" t="str">
            <v>K7010</v>
          </cell>
          <cell r="F3526" t="str">
            <v>L801700</v>
          </cell>
          <cell r="G3526">
            <v>7</v>
          </cell>
        </row>
        <row r="3527">
          <cell r="A3527" t="str">
            <v>K|L801700</v>
          </cell>
          <cell r="B3527" t="str">
            <v>Q1003</v>
          </cell>
          <cell r="C3527" t="str">
            <v>K</v>
          </cell>
          <cell r="D3527" t="str">
            <v>code</v>
          </cell>
          <cell r="E3527" t="str">
            <v>L801700</v>
          </cell>
          <cell r="F3527" t="str">
            <v>L801700</v>
          </cell>
          <cell r="G3527">
            <v>7</v>
          </cell>
        </row>
        <row r="3528">
          <cell r="A3528" t="str">
            <v>K|Milchprodukte, no details</v>
          </cell>
          <cell r="B3528" t="str">
            <v>Q1002z002</v>
          </cell>
          <cell r="C3528" t="str">
            <v>K</v>
          </cell>
          <cell r="D3528" t="str">
            <v>name</v>
          </cell>
          <cell r="E3528" t="str">
            <v>Milchprodukte, no details</v>
          </cell>
          <cell r="F3528" t="str">
            <v>L801700</v>
          </cell>
          <cell r="G3528">
            <v>7</v>
          </cell>
        </row>
        <row r="3529">
          <cell r="A3529" t="str">
            <v>K|Milchprodukte, ohne Details</v>
          </cell>
          <cell r="B3529" t="str">
            <v>Q1002z002</v>
          </cell>
          <cell r="C3529" t="str">
            <v>K</v>
          </cell>
          <cell r="D3529" t="str">
            <v>D</v>
          </cell>
          <cell r="E3529" t="str">
            <v>Milchprodukte, ohne Details</v>
          </cell>
          <cell r="F3529" t="str">
            <v>L801700</v>
          </cell>
          <cell r="G3529">
            <v>7</v>
          </cell>
        </row>
        <row r="3530">
          <cell r="A3530" t="str">
            <v>K|sonstige Milchprodukte</v>
          </cell>
          <cell r="B3530" t="str">
            <v>Q1002z001</v>
          </cell>
          <cell r="C3530" t="str">
            <v>K</v>
          </cell>
          <cell r="D3530" t="str">
            <v>name</v>
          </cell>
          <cell r="E3530" t="str">
            <v>sonstige Milchprodukte</v>
          </cell>
          <cell r="F3530" t="str">
            <v>L801700</v>
          </cell>
          <cell r="G3530">
            <v>7</v>
          </cell>
        </row>
        <row r="3531">
          <cell r="A3531" t="str">
            <v>K|sonstige Milchprodukte, no details</v>
          </cell>
          <cell r="B3531" t="str">
            <v>Q1002z002</v>
          </cell>
          <cell r="C3531" t="str">
            <v>K</v>
          </cell>
          <cell r="D3531" t="str">
            <v>name</v>
          </cell>
          <cell r="E3531" t="str">
            <v>sonstige Milchprodukte, no details</v>
          </cell>
          <cell r="F3531" t="str">
            <v>L801700</v>
          </cell>
          <cell r="G3531">
            <v>7</v>
          </cell>
        </row>
        <row r="3532">
          <cell r="A3532" t="str">
            <v>K|sonstige Milchprodukte, ohne Details</v>
          </cell>
          <cell r="B3532" t="str">
            <v>Q1002z002</v>
          </cell>
          <cell r="C3532" t="str">
            <v>K</v>
          </cell>
          <cell r="D3532" t="str">
            <v>D</v>
          </cell>
          <cell r="E3532" t="str">
            <v>sonstige Milchprodukte, ohne Details</v>
          </cell>
          <cell r="F3532" t="str">
            <v>L801700</v>
          </cell>
          <cell r="G3532">
            <v>7</v>
          </cell>
        </row>
        <row r="3533">
          <cell r="A3533" t="str">
            <v>K|K213</v>
          </cell>
          <cell r="B3533" t="str">
            <v>Q1002z001</v>
          </cell>
          <cell r="C3533" t="str">
            <v>K</v>
          </cell>
          <cell r="D3533" t="str">
            <v>code</v>
          </cell>
          <cell r="E3533" t="str">
            <v>K213</v>
          </cell>
          <cell r="F3533" t="str">
            <v>L801701</v>
          </cell>
          <cell r="G3533">
            <v>7</v>
          </cell>
        </row>
        <row r="3534">
          <cell r="A3534" t="str">
            <v>K|K5011</v>
          </cell>
          <cell r="B3534" t="str">
            <v>Q1002z001</v>
          </cell>
          <cell r="C3534" t="str">
            <v>K</v>
          </cell>
          <cell r="D3534" t="str">
            <v>code</v>
          </cell>
          <cell r="E3534" t="str">
            <v>K5011</v>
          </cell>
          <cell r="F3534" t="str">
            <v>L801701</v>
          </cell>
          <cell r="G3534">
            <v>7</v>
          </cell>
        </row>
        <row r="3535">
          <cell r="A3535" t="str">
            <v>K|K7011</v>
          </cell>
          <cell r="B3535" t="str">
            <v>Q1002z001</v>
          </cell>
          <cell r="C3535" t="str">
            <v>K</v>
          </cell>
          <cell r="D3535" t="str">
            <v>code</v>
          </cell>
          <cell r="E3535" t="str">
            <v>K7011</v>
          </cell>
          <cell r="F3535" t="str">
            <v>L801701</v>
          </cell>
          <cell r="G3535">
            <v>7</v>
          </cell>
        </row>
        <row r="3536">
          <cell r="A3536" t="str">
            <v>K|L801701</v>
          </cell>
          <cell r="B3536" t="str">
            <v>Q1010</v>
          </cell>
          <cell r="C3536" t="str">
            <v>K</v>
          </cell>
          <cell r="D3536" t="str">
            <v>code</v>
          </cell>
          <cell r="E3536" t="str">
            <v>L801701</v>
          </cell>
          <cell r="F3536" t="str">
            <v>L801701</v>
          </cell>
          <cell r="G3536">
            <v>7</v>
          </cell>
        </row>
        <row r="3537">
          <cell r="A3537" t="str">
            <v>K|Milch</v>
          </cell>
          <cell r="B3537" t="str">
            <v>Q1002z001</v>
          </cell>
          <cell r="C3537" t="str">
            <v>K</v>
          </cell>
          <cell r="D3537" t="str">
            <v>D</v>
          </cell>
          <cell r="E3537" t="str">
            <v>Milch</v>
          </cell>
          <cell r="F3537" t="str">
            <v>L801701</v>
          </cell>
          <cell r="G3537">
            <v>7</v>
          </cell>
        </row>
        <row r="3538">
          <cell r="A3538" t="str">
            <v>K|Milchproduktion</v>
          </cell>
          <cell r="B3538" t="str">
            <v>Q1002z001</v>
          </cell>
          <cell r="C3538" t="str">
            <v>K</v>
          </cell>
          <cell r="D3538" t="str">
            <v>name</v>
          </cell>
          <cell r="E3538" t="str">
            <v>Milchproduktion</v>
          </cell>
          <cell r="F3538" t="str">
            <v>L801701</v>
          </cell>
          <cell r="G3538">
            <v>7</v>
          </cell>
        </row>
        <row r="3539">
          <cell r="A3539" t="str">
            <v>K|Milk</v>
          </cell>
          <cell r="B3539" t="str">
            <v>Q1002z001</v>
          </cell>
          <cell r="C3539" t="str">
            <v>K</v>
          </cell>
          <cell r="D3539" t="str">
            <v>E</v>
          </cell>
          <cell r="E3539" t="str">
            <v>Milk</v>
          </cell>
          <cell r="F3539" t="str">
            <v>L801701</v>
          </cell>
          <cell r="G3539">
            <v>7</v>
          </cell>
        </row>
        <row r="3540">
          <cell r="A3540" t="str">
            <v>K|milk production</v>
          </cell>
          <cell r="B3540" t="str">
            <v>Q1002z001</v>
          </cell>
          <cell r="C3540" t="str">
            <v>K</v>
          </cell>
          <cell r="D3540" t="str">
            <v>E</v>
          </cell>
          <cell r="E3540" t="str">
            <v>milk production</v>
          </cell>
          <cell r="F3540" t="str">
            <v>L801701</v>
          </cell>
          <cell r="G3540">
            <v>7</v>
          </cell>
        </row>
        <row r="3541">
          <cell r="A3541" t="str">
            <v>K|K501100</v>
          </cell>
          <cell r="B3541" t="str">
            <v>Q1002z002</v>
          </cell>
          <cell r="C3541" t="str">
            <v>K</v>
          </cell>
          <cell r="D3541" t="str">
            <v>code</v>
          </cell>
          <cell r="E3541" t="str">
            <v>K501100</v>
          </cell>
          <cell r="F3541" t="str">
            <v>L8017010</v>
          </cell>
          <cell r="G3541">
            <v>8</v>
          </cell>
        </row>
        <row r="3542">
          <cell r="A3542" t="str">
            <v>K|K701100</v>
          </cell>
          <cell r="B3542" t="str">
            <v>Q1002z002</v>
          </cell>
          <cell r="C3542" t="str">
            <v>K</v>
          </cell>
          <cell r="D3542" t="str">
            <v>code</v>
          </cell>
          <cell r="E3542" t="str">
            <v>K701100</v>
          </cell>
          <cell r="F3542" t="str">
            <v>L8017010</v>
          </cell>
          <cell r="G3542">
            <v>8</v>
          </cell>
        </row>
        <row r="3543">
          <cell r="A3543" t="str">
            <v>K|L8017010</v>
          </cell>
          <cell r="B3543" t="str">
            <v>Q1902</v>
          </cell>
          <cell r="C3543" t="str">
            <v>K</v>
          </cell>
          <cell r="D3543" t="str">
            <v>code</v>
          </cell>
          <cell r="E3543" t="str">
            <v>L8017010</v>
          </cell>
          <cell r="F3543" t="str">
            <v>L8017010</v>
          </cell>
          <cell r="G3543">
            <v>8</v>
          </cell>
        </row>
        <row r="3544">
          <cell r="A3544" t="str">
            <v>K|Milch, no details</v>
          </cell>
          <cell r="B3544" t="str">
            <v>Q1002z002</v>
          </cell>
          <cell r="C3544" t="str">
            <v>K</v>
          </cell>
          <cell r="D3544" t="str">
            <v>name</v>
          </cell>
          <cell r="E3544" t="str">
            <v>Milch, no details</v>
          </cell>
          <cell r="F3544" t="str">
            <v>L8017010</v>
          </cell>
          <cell r="G3544">
            <v>8</v>
          </cell>
        </row>
        <row r="3545">
          <cell r="A3545" t="str">
            <v>K|Milch, ohne Details</v>
          </cell>
          <cell r="B3545" t="str">
            <v>Q1002z002</v>
          </cell>
          <cell r="C3545" t="str">
            <v>K</v>
          </cell>
          <cell r="D3545" t="str">
            <v>D</v>
          </cell>
          <cell r="E3545" t="str">
            <v>Milch, ohne Details</v>
          </cell>
          <cell r="F3545" t="str">
            <v>L8017010</v>
          </cell>
          <cell r="G3545">
            <v>8</v>
          </cell>
        </row>
        <row r="3546">
          <cell r="A3546" t="str">
            <v>K|Milk, no details</v>
          </cell>
          <cell r="B3546" t="str">
            <v>Q1902</v>
          </cell>
          <cell r="C3546" t="str">
            <v>K</v>
          </cell>
          <cell r="D3546" t="str">
            <v>name</v>
          </cell>
          <cell r="E3546" t="str">
            <v>Milk, no details</v>
          </cell>
          <cell r="F3546" t="str">
            <v>L8017010</v>
          </cell>
          <cell r="G3546">
            <v>8</v>
          </cell>
        </row>
        <row r="3547">
          <cell r="A3547" t="str">
            <v>K|cow milk</v>
          </cell>
          <cell r="B3547" t="str">
            <v>Q1002z001</v>
          </cell>
          <cell r="C3547" t="str">
            <v>K</v>
          </cell>
          <cell r="D3547" t="str">
            <v>E</v>
          </cell>
          <cell r="E3547" t="str">
            <v>cow milk</v>
          </cell>
          <cell r="F3547" t="str">
            <v>L8017011</v>
          </cell>
          <cell r="G3547">
            <v>8</v>
          </cell>
        </row>
        <row r="3548">
          <cell r="A3548" t="str">
            <v>K|Cow milk, whole, fresh</v>
          </cell>
          <cell r="B3548" t="str">
            <v>Q1009</v>
          </cell>
          <cell r="C3548" t="str">
            <v>K</v>
          </cell>
          <cell r="D3548" t="str">
            <v>E</v>
          </cell>
          <cell r="E3548" t="str">
            <v>Cow milk, whole, fresh</v>
          </cell>
          <cell r="F3548" t="str">
            <v>L8017011</v>
          </cell>
          <cell r="G3548">
            <v>8</v>
          </cell>
        </row>
        <row r="3549">
          <cell r="A3549" t="str">
            <v>K|Cows' milk</v>
          </cell>
          <cell r="B3549" t="str">
            <v>Q1003</v>
          </cell>
          <cell r="C3549" t="str">
            <v>K</v>
          </cell>
          <cell r="D3549" t="str">
            <v>name</v>
          </cell>
          <cell r="E3549" t="str">
            <v>Cows' milk</v>
          </cell>
          <cell r="F3549" t="str">
            <v>L8017011</v>
          </cell>
          <cell r="G3549">
            <v>8</v>
          </cell>
        </row>
        <row r="3550">
          <cell r="A3550" t="str">
            <v>K|K2131</v>
          </cell>
          <cell r="B3550" t="str">
            <v>Q1002z001</v>
          </cell>
          <cell r="C3550" t="str">
            <v>K</v>
          </cell>
          <cell r="D3550" t="str">
            <v>code</v>
          </cell>
          <cell r="E3550" t="str">
            <v>K2131</v>
          </cell>
          <cell r="F3550" t="str">
            <v>L8017011</v>
          </cell>
          <cell r="G3550">
            <v>8</v>
          </cell>
        </row>
        <row r="3551">
          <cell r="A3551" t="str">
            <v>K|K501103</v>
          </cell>
          <cell r="B3551" t="str">
            <v>Q1002z001</v>
          </cell>
          <cell r="C3551" t="str">
            <v>K</v>
          </cell>
          <cell r="D3551" t="str">
            <v>code</v>
          </cell>
          <cell r="E3551" t="str">
            <v>K501103</v>
          </cell>
          <cell r="F3551" t="str">
            <v>L8017011</v>
          </cell>
          <cell r="G3551">
            <v>8</v>
          </cell>
        </row>
        <row r="3552">
          <cell r="A3552" t="str">
            <v>K|K701103</v>
          </cell>
          <cell r="B3552" t="str">
            <v>Q1002z001</v>
          </cell>
          <cell r="C3552" t="str">
            <v>K</v>
          </cell>
          <cell r="D3552" t="str">
            <v>code</v>
          </cell>
          <cell r="E3552" t="str">
            <v>K701103</v>
          </cell>
          <cell r="F3552" t="str">
            <v>L8017011</v>
          </cell>
          <cell r="G3552">
            <v>8</v>
          </cell>
        </row>
        <row r="3553">
          <cell r="A3553" t="str">
            <v>K|Kuhmilch</v>
          </cell>
          <cell r="B3553" t="str">
            <v>Q1002z001</v>
          </cell>
          <cell r="C3553" t="str">
            <v>K</v>
          </cell>
          <cell r="D3553" t="str">
            <v>name</v>
          </cell>
          <cell r="E3553" t="str">
            <v>Kuhmilch</v>
          </cell>
          <cell r="F3553" t="str">
            <v>L8017011</v>
          </cell>
          <cell r="G3553">
            <v>8</v>
          </cell>
        </row>
        <row r="3554">
          <cell r="A3554" t="str">
            <v>K|L8017011</v>
          </cell>
          <cell r="B3554" t="str">
            <v>Q1010</v>
          </cell>
          <cell r="C3554" t="str">
            <v>K</v>
          </cell>
          <cell r="D3554" t="str">
            <v>code</v>
          </cell>
          <cell r="E3554" t="str">
            <v>L8017011</v>
          </cell>
          <cell r="F3554" t="str">
            <v>L8017011</v>
          </cell>
          <cell r="G3554">
            <v>8</v>
          </cell>
        </row>
        <row r="3555">
          <cell r="A3555" t="str">
            <v>K|Milch Kuh</v>
          </cell>
          <cell r="B3555" t="str">
            <v>Q1002z001</v>
          </cell>
          <cell r="C3555" t="str">
            <v>K</v>
          </cell>
          <cell r="D3555" t="str">
            <v>name</v>
          </cell>
          <cell r="E3555" t="str">
            <v>Milch Kuh</v>
          </cell>
          <cell r="F3555" t="str">
            <v>L8017011</v>
          </cell>
          <cell r="G3555">
            <v>8</v>
          </cell>
        </row>
        <row r="3556">
          <cell r="A3556" t="str">
            <v>K|milk cow</v>
          </cell>
          <cell r="B3556" t="str">
            <v>Q1002z001</v>
          </cell>
          <cell r="C3556" t="str">
            <v>K</v>
          </cell>
          <cell r="D3556" t="str">
            <v>E</v>
          </cell>
          <cell r="E3556" t="str">
            <v>milk cow</v>
          </cell>
          <cell r="F3556" t="str">
            <v>L8017011</v>
          </cell>
          <cell r="G3556">
            <v>8</v>
          </cell>
        </row>
        <row r="3557">
          <cell r="A3557" t="str">
            <v>K|Ewes' milk</v>
          </cell>
          <cell r="B3557" t="str">
            <v>Q1003</v>
          </cell>
          <cell r="C3557" t="str">
            <v>K</v>
          </cell>
          <cell r="D3557" t="str">
            <v>name</v>
          </cell>
          <cell r="E3557" t="str">
            <v>Ewes' milk</v>
          </cell>
          <cell r="F3557" t="str">
            <v>L8017012</v>
          </cell>
          <cell r="G3557">
            <v>8</v>
          </cell>
        </row>
        <row r="3558">
          <cell r="A3558" t="str">
            <v>K|K2132</v>
          </cell>
          <cell r="B3558" t="str">
            <v>Q1002z001</v>
          </cell>
          <cell r="C3558" t="str">
            <v>K</v>
          </cell>
          <cell r="D3558" t="str">
            <v>code</v>
          </cell>
          <cell r="E3558" t="str">
            <v>K2132</v>
          </cell>
          <cell r="F3558" t="str">
            <v>L8017012</v>
          </cell>
          <cell r="G3558">
            <v>8</v>
          </cell>
        </row>
        <row r="3559">
          <cell r="A3559" t="str">
            <v>K|L8017012</v>
          </cell>
          <cell r="B3559" t="str">
            <v>Q1010</v>
          </cell>
          <cell r="C3559" t="str">
            <v>K</v>
          </cell>
          <cell r="D3559" t="str">
            <v>code</v>
          </cell>
          <cell r="E3559" t="str">
            <v>L8017012</v>
          </cell>
          <cell r="F3559" t="str">
            <v>L8017012</v>
          </cell>
          <cell r="G3559">
            <v>8</v>
          </cell>
        </row>
        <row r="3560">
          <cell r="A3560" t="str">
            <v>K|Schafmilch</v>
          </cell>
          <cell r="B3560" t="str">
            <v>Q1002z001</v>
          </cell>
          <cell r="C3560" t="str">
            <v>K</v>
          </cell>
          <cell r="D3560" t="str">
            <v>name</v>
          </cell>
          <cell r="E3560" t="str">
            <v>Schafmilch</v>
          </cell>
          <cell r="F3560" t="str">
            <v>L8017012</v>
          </cell>
          <cell r="G3560">
            <v>8</v>
          </cell>
        </row>
        <row r="3561">
          <cell r="A3561" t="str">
            <v>K|sheep milk</v>
          </cell>
          <cell r="B3561" t="str">
            <v>Q1002z001</v>
          </cell>
          <cell r="C3561" t="str">
            <v>K</v>
          </cell>
          <cell r="D3561" t="str">
            <v>E</v>
          </cell>
          <cell r="E3561" t="str">
            <v>sheep milk</v>
          </cell>
          <cell r="F3561" t="str">
            <v>L8017012</v>
          </cell>
          <cell r="G3561">
            <v>8</v>
          </cell>
        </row>
        <row r="3562">
          <cell r="A3562" t="str">
            <v>K|Sheep milk, whole, fresh</v>
          </cell>
          <cell r="B3562" t="str">
            <v>Q1009</v>
          </cell>
          <cell r="C3562" t="str">
            <v>K</v>
          </cell>
          <cell r="D3562" t="str">
            <v>E</v>
          </cell>
          <cell r="E3562" t="str">
            <v>Sheep milk, whole, fresh</v>
          </cell>
          <cell r="F3562" t="str">
            <v>L8017012</v>
          </cell>
          <cell r="G3562">
            <v>8</v>
          </cell>
        </row>
        <row r="3563">
          <cell r="A3563" t="str">
            <v>K|goat milk</v>
          </cell>
          <cell r="B3563" t="str">
            <v>Q1002z001</v>
          </cell>
          <cell r="C3563" t="str">
            <v>K</v>
          </cell>
          <cell r="D3563" t="str">
            <v>E</v>
          </cell>
          <cell r="E3563" t="str">
            <v>goat milk</v>
          </cell>
          <cell r="F3563" t="str">
            <v>L8017013</v>
          </cell>
          <cell r="G3563">
            <v>8</v>
          </cell>
        </row>
        <row r="3564">
          <cell r="A3564" t="str">
            <v>K|Goat milk, whole, fresh</v>
          </cell>
          <cell r="B3564" t="str">
            <v>Q1009</v>
          </cell>
          <cell r="C3564" t="str">
            <v>K</v>
          </cell>
          <cell r="D3564" t="str">
            <v>E</v>
          </cell>
          <cell r="E3564" t="str">
            <v>Goat milk, whole, fresh</v>
          </cell>
          <cell r="F3564" t="str">
            <v>L8017013</v>
          </cell>
          <cell r="G3564">
            <v>8</v>
          </cell>
        </row>
        <row r="3565">
          <cell r="A3565" t="str">
            <v>K|Goats' milk</v>
          </cell>
          <cell r="B3565" t="str">
            <v>Q1003</v>
          </cell>
          <cell r="C3565" t="str">
            <v>K</v>
          </cell>
          <cell r="D3565" t="str">
            <v>name</v>
          </cell>
          <cell r="E3565" t="str">
            <v>Goats' milk</v>
          </cell>
          <cell r="F3565" t="str">
            <v>L8017013</v>
          </cell>
          <cell r="G3565">
            <v>8</v>
          </cell>
        </row>
        <row r="3566">
          <cell r="A3566" t="str">
            <v>K|K2133</v>
          </cell>
          <cell r="B3566" t="str">
            <v>Q1002z001</v>
          </cell>
          <cell r="C3566" t="str">
            <v>K</v>
          </cell>
          <cell r="D3566" t="str">
            <v>code</v>
          </cell>
          <cell r="E3566" t="str">
            <v>K2133</v>
          </cell>
          <cell r="F3566" t="str">
            <v>L8017013</v>
          </cell>
          <cell r="G3566">
            <v>8</v>
          </cell>
        </row>
        <row r="3567">
          <cell r="A3567" t="str">
            <v>K|K501104</v>
          </cell>
          <cell r="B3567" t="str">
            <v>Q1002z001</v>
          </cell>
          <cell r="C3567" t="str">
            <v>K</v>
          </cell>
          <cell r="D3567" t="str">
            <v>code</v>
          </cell>
          <cell r="E3567" t="str">
            <v>K501104</v>
          </cell>
          <cell r="F3567" t="str">
            <v>L8017013</v>
          </cell>
          <cell r="G3567">
            <v>8</v>
          </cell>
        </row>
        <row r="3568">
          <cell r="A3568" t="str">
            <v>K|K701104</v>
          </cell>
          <cell r="B3568" t="str">
            <v>Q1002z001</v>
          </cell>
          <cell r="C3568" t="str">
            <v>K</v>
          </cell>
          <cell r="D3568" t="str">
            <v>code</v>
          </cell>
          <cell r="E3568" t="str">
            <v>K701104</v>
          </cell>
          <cell r="F3568" t="str">
            <v>L8017013</v>
          </cell>
          <cell r="G3568">
            <v>8</v>
          </cell>
        </row>
        <row r="3569">
          <cell r="A3569" t="str">
            <v>K|L8017013</v>
          </cell>
          <cell r="B3569" t="str">
            <v>Q1010</v>
          </cell>
          <cell r="C3569" t="str">
            <v>K</v>
          </cell>
          <cell r="D3569" t="str">
            <v>code</v>
          </cell>
          <cell r="E3569" t="str">
            <v>L8017013</v>
          </cell>
          <cell r="F3569" t="str">
            <v>L8017013</v>
          </cell>
          <cell r="G3569">
            <v>8</v>
          </cell>
        </row>
        <row r="3570">
          <cell r="A3570" t="str">
            <v>K|Milch Ziege</v>
          </cell>
          <cell r="B3570" t="str">
            <v>Q1002z001</v>
          </cell>
          <cell r="C3570" t="str">
            <v>K</v>
          </cell>
          <cell r="D3570" t="str">
            <v>name</v>
          </cell>
          <cell r="E3570" t="str">
            <v>Milch Ziege</v>
          </cell>
          <cell r="F3570" t="str">
            <v>L8017013</v>
          </cell>
          <cell r="G3570">
            <v>8</v>
          </cell>
        </row>
        <row r="3571">
          <cell r="A3571" t="str">
            <v>K|milk goat</v>
          </cell>
          <cell r="B3571" t="str">
            <v>Q1002z001</v>
          </cell>
          <cell r="C3571" t="str">
            <v>K</v>
          </cell>
          <cell r="D3571" t="str">
            <v>E</v>
          </cell>
          <cell r="E3571" t="str">
            <v>milk goat</v>
          </cell>
          <cell r="F3571" t="str">
            <v>L8017013</v>
          </cell>
          <cell r="G3571">
            <v>8</v>
          </cell>
        </row>
        <row r="3572">
          <cell r="A3572" t="str">
            <v>K|Ziegenmilch</v>
          </cell>
          <cell r="B3572" t="str">
            <v>Q1002z001</v>
          </cell>
          <cell r="C3572" t="str">
            <v>K</v>
          </cell>
          <cell r="D3572" t="str">
            <v>name</v>
          </cell>
          <cell r="E3572" t="str">
            <v>Ziegenmilch</v>
          </cell>
          <cell r="F3572" t="str">
            <v>L8017013</v>
          </cell>
          <cell r="G3572">
            <v>8</v>
          </cell>
        </row>
        <row r="3573">
          <cell r="A3573" t="str">
            <v>K|H-Milch</v>
          </cell>
          <cell r="B3573" t="str">
            <v>Q1002z001</v>
          </cell>
          <cell r="C3573" t="str">
            <v>K</v>
          </cell>
          <cell r="D3573" t="str">
            <v>name</v>
          </cell>
          <cell r="E3573" t="str">
            <v>H-Milch</v>
          </cell>
          <cell r="F3573" t="str">
            <v>L8017014</v>
          </cell>
          <cell r="G3573">
            <v>8</v>
          </cell>
        </row>
        <row r="3574">
          <cell r="A3574" t="str">
            <v>K|K501101</v>
          </cell>
          <cell r="B3574" t="str">
            <v>Q1002z001</v>
          </cell>
          <cell r="C3574" t="str">
            <v>K</v>
          </cell>
          <cell r="D3574" t="str">
            <v>code</v>
          </cell>
          <cell r="E3574" t="str">
            <v>K501101</v>
          </cell>
          <cell r="F3574" t="str">
            <v>L8017014</v>
          </cell>
          <cell r="G3574">
            <v>8</v>
          </cell>
        </row>
        <row r="3575">
          <cell r="A3575" t="str">
            <v>K|K701101</v>
          </cell>
          <cell r="B3575" t="str">
            <v>Q1002z001</v>
          </cell>
          <cell r="C3575" t="str">
            <v>K</v>
          </cell>
          <cell r="D3575" t="str">
            <v>code</v>
          </cell>
          <cell r="E3575" t="str">
            <v>K701101</v>
          </cell>
          <cell r="F3575" t="str">
            <v>L8017014</v>
          </cell>
          <cell r="G3575">
            <v>8</v>
          </cell>
        </row>
        <row r="3576">
          <cell r="A3576" t="str">
            <v>K|L8017014</v>
          </cell>
          <cell r="B3576" t="str">
            <v>Q1010</v>
          </cell>
          <cell r="C3576" t="str">
            <v>K</v>
          </cell>
          <cell r="D3576" t="str">
            <v>code</v>
          </cell>
          <cell r="E3576" t="str">
            <v>L8017014</v>
          </cell>
          <cell r="F3576" t="str">
            <v>L8017014</v>
          </cell>
          <cell r="G3576">
            <v>8</v>
          </cell>
        </row>
        <row r="3577">
          <cell r="A3577" t="str">
            <v>K|pasteurisierte Milch</v>
          </cell>
          <cell r="B3577" t="str">
            <v>Q1010</v>
          </cell>
          <cell r="C3577" t="str">
            <v>K</v>
          </cell>
          <cell r="D3577" t="str">
            <v>D</v>
          </cell>
          <cell r="E3577" t="str">
            <v>pasteurisierte Milch</v>
          </cell>
          <cell r="F3577" t="str">
            <v>L8017014</v>
          </cell>
          <cell r="G3577">
            <v>8</v>
          </cell>
        </row>
        <row r="3578">
          <cell r="A3578" t="str">
            <v>K|Processed milk</v>
          </cell>
          <cell r="B3578" t="str">
            <v>Q1010</v>
          </cell>
          <cell r="C3578" t="str">
            <v>K</v>
          </cell>
          <cell r="D3578" t="str">
            <v>name</v>
          </cell>
          <cell r="E3578" t="str">
            <v>Processed milk</v>
          </cell>
          <cell r="F3578" t="str">
            <v>L8017014</v>
          </cell>
          <cell r="G3578">
            <v>8</v>
          </cell>
        </row>
        <row r="3579">
          <cell r="A3579" t="str">
            <v>K|Processed milk (UHT)</v>
          </cell>
          <cell r="B3579" t="str">
            <v>Q1010</v>
          </cell>
          <cell r="C3579" t="str">
            <v>K</v>
          </cell>
          <cell r="D3579" t="str">
            <v>E</v>
          </cell>
          <cell r="E3579" t="str">
            <v>Processed milk (UHT)</v>
          </cell>
          <cell r="F3579" t="str">
            <v>L8017014</v>
          </cell>
          <cell r="G3579">
            <v>8</v>
          </cell>
        </row>
        <row r="3580">
          <cell r="A3580" t="str">
            <v>K|Processed milk)</v>
          </cell>
          <cell r="B3580" t="str">
            <v>Q1010</v>
          </cell>
          <cell r="C3580" t="str">
            <v>K</v>
          </cell>
          <cell r="D3580" t="str">
            <v>E</v>
          </cell>
          <cell r="E3580" t="str">
            <v>Processed milk)</v>
          </cell>
          <cell r="F3580" t="str">
            <v>L8017014</v>
          </cell>
          <cell r="G3580">
            <v>8</v>
          </cell>
        </row>
        <row r="3581">
          <cell r="A3581" t="str">
            <v>K|UHT Milch</v>
          </cell>
          <cell r="B3581" t="str">
            <v>Q1010</v>
          </cell>
          <cell r="C3581" t="str">
            <v>K</v>
          </cell>
          <cell r="D3581" t="str">
            <v>D</v>
          </cell>
          <cell r="E3581" t="str">
            <v>UHT Milch</v>
          </cell>
          <cell r="F3581" t="str">
            <v>L8017014</v>
          </cell>
          <cell r="G3581">
            <v>8</v>
          </cell>
        </row>
        <row r="3582">
          <cell r="A3582" t="str">
            <v>K|UHT milk</v>
          </cell>
          <cell r="B3582" t="str">
            <v>Q1002z001</v>
          </cell>
          <cell r="C3582" t="str">
            <v>K</v>
          </cell>
          <cell r="D3582" t="str">
            <v>E</v>
          </cell>
          <cell r="E3582" t="str">
            <v>UHT milk</v>
          </cell>
          <cell r="F3582" t="str">
            <v>L8017014</v>
          </cell>
          <cell r="G3582">
            <v>8</v>
          </cell>
        </row>
        <row r="3583">
          <cell r="A3583" t="str">
            <v>K|L8017015</v>
          </cell>
          <cell r="B3583" t="str">
            <v>Q1010</v>
          </cell>
          <cell r="C3583" t="str">
            <v>K</v>
          </cell>
          <cell r="D3583" t="str">
            <v>code</v>
          </cell>
          <cell r="E3583" t="str">
            <v>L8017015</v>
          </cell>
          <cell r="F3583" t="str">
            <v>L8017015</v>
          </cell>
          <cell r="G3583">
            <v>8</v>
          </cell>
        </row>
        <row r="3584">
          <cell r="A3584" t="str">
            <v>K|Raw milk, other</v>
          </cell>
          <cell r="B3584" t="str">
            <v>Q1003</v>
          </cell>
          <cell r="C3584" t="str">
            <v>K</v>
          </cell>
          <cell r="D3584" t="str">
            <v>name</v>
          </cell>
          <cell r="E3584" t="str">
            <v>Raw milk, other</v>
          </cell>
          <cell r="F3584" t="str">
            <v>L8017015</v>
          </cell>
          <cell r="G3584">
            <v>8</v>
          </cell>
        </row>
        <row r="3585">
          <cell r="A3585" t="str">
            <v>K|L8017016</v>
          </cell>
          <cell r="B3585" t="str">
            <v>Q1003</v>
          </cell>
          <cell r="C3585" t="str">
            <v>K</v>
          </cell>
          <cell r="D3585" t="str">
            <v>code</v>
          </cell>
          <cell r="E3585" t="str">
            <v>L8017016</v>
          </cell>
          <cell r="F3585" t="str">
            <v>L8017016</v>
          </cell>
          <cell r="G3585">
            <v>8</v>
          </cell>
        </row>
        <row r="3586">
          <cell r="A3586" t="str">
            <v>K|Raw milk, no details</v>
          </cell>
          <cell r="B3586" t="str">
            <v>Q1003</v>
          </cell>
          <cell r="C3586" t="str">
            <v>K</v>
          </cell>
          <cell r="D3586" t="str">
            <v>name</v>
          </cell>
          <cell r="E3586" t="str">
            <v>Raw milk, no details</v>
          </cell>
          <cell r="F3586" t="str">
            <v>L8017016</v>
          </cell>
          <cell r="G3586">
            <v>8</v>
          </cell>
        </row>
        <row r="3587">
          <cell r="A3587" t="str">
            <v>K|Rohmilch</v>
          </cell>
          <cell r="B3587" t="str">
            <v>Q1010</v>
          </cell>
          <cell r="C3587" t="str">
            <v>K</v>
          </cell>
          <cell r="D3587" t="str">
            <v>D</v>
          </cell>
          <cell r="E3587" t="str">
            <v>Rohmilch</v>
          </cell>
          <cell r="F3587" t="str">
            <v>L8017016</v>
          </cell>
          <cell r="G3587">
            <v>8</v>
          </cell>
        </row>
        <row r="3588">
          <cell r="A3588" t="str">
            <v>K|Fresh milk</v>
          </cell>
          <cell r="B3588" t="str">
            <v>Q1010</v>
          </cell>
          <cell r="C3588" t="str">
            <v>K</v>
          </cell>
          <cell r="D3588" t="str">
            <v>E</v>
          </cell>
          <cell r="E3588" t="str">
            <v>Fresh milk</v>
          </cell>
          <cell r="F3588" t="str">
            <v>L8017017</v>
          </cell>
          <cell r="G3588">
            <v>8</v>
          </cell>
        </row>
        <row r="3589">
          <cell r="A3589" t="str">
            <v>K|Frischmilch</v>
          </cell>
          <cell r="B3589" t="str">
            <v>Q1010</v>
          </cell>
          <cell r="C3589" t="str">
            <v>K</v>
          </cell>
          <cell r="D3589" t="str">
            <v>D</v>
          </cell>
          <cell r="E3589" t="str">
            <v>Frischmilch</v>
          </cell>
          <cell r="F3589" t="str">
            <v>L8017017</v>
          </cell>
          <cell r="G3589">
            <v>8</v>
          </cell>
        </row>
        <row r="3590">
          <cell r="A3590" t="str">
            <v>K|L8017017</v>
          </cell>
          <cell r="B3590" t="str">
            <v>Q1010</v>
          </cell>
          <cell r="C3590" t="str">
            <v>K</v>
          </cell>
          <cell r="D3590" t="str">
            <v>code</v>
          </cell>
          <cell r="E3590" t="str">
            <v>L8017017</v>
          </cell>
          <cell r="F3590" t="str">
            <v>L8017017</v>
          </cell>
          <cell r="G3590">
            <v>8</v>
          </cell>
        </row>
        <row r="3591">
          <cell r="A3591" t="str">
            <v>K|K2134</v>
          </cell>
          <cell r="B3591" t="str">
            <v>Q1002z001</v>
          </cell>
          <cell r="C3591" t="str">
            <v>K</v>
          </cell>
          <cell r="D3591" t="str">
            <v>code</v>
          </cell>
          <cell r="E3591" t="str">
            <v>K2134</v>
          </cell>
          <cell r="F3591" t="str">
            <v>L8017018</v>
          </cell>
          <cell r="G3591">
            <v>8</v>
          </cell>
        </row>
        <row r="3592">
          <cell r="A3592" t="str">
            <v>K|L8017018</v>
          </cell>
          <cell r="B3592" t="str">
            <v>Q1002z001</v>
          </cell>
          <cell r="C3592" t="str">
            <v>K</v>
          </cell>
          <cell r="D3592" t="str">
            <v>code</v>
          </cell>
          <cell r="E3592" t="str">
            <v>L8017018</v>
          </cell>
          <cell r="F3592" t="str">
            <v>L8017018</v>
          </cell>
          <cell r="G3592">
            <v>8</v>
          </cell>
        </row>
        <row r="3593">
          <cell r="A3593" t="str">
            <v>K|Schaf- und Ziegenmilch</v>
          </cell>
          <cell r="B3593" t="str">
            <v>Q1002z001</v>
          </cell>
          <cell r="C3593" t="str">
            <v>K</v>
          </cell>
          <cell r="D3593" t="str">
            <v>name</v>
          </cell>
          <cell r="E3593" t="str">
            <v>Schaf- und Ziegenmilch</v>
          </cell>
          <cell r="F3593" t="str">
            <v>L8017018</v>
          </cell>
          <cell r="G3593">
            <v>8</v>
          </cell>
        </row>
        <row r="3594">
          <cell r="A3594" t="str">
            <v>K|sheep and goats milk</v>
          </cell>
          <cell r="B3594" t="str">
            <v>Q1002z001</v>
          </cell>
          <cell r="C3594" t="str">
            <v>K</v>
          </cell>
          <cell r="D3594" t="str">
            <v>E</v>
          </cell>
          <cell r="E3594" t="str">
            <v>sheep and goats milk</v>
          </cell>
          <cell r="F3594" t="str">
            <v>L8017018</v>
          </cell>
          <cell r="G3594">
            <v>8</v>
          </cell>
        </row>
        <row r="3595">
          <cell r="A3595" t="str">
            <v>K|buffalo milk</v>
          </cell>
          <cell r="B3595" t="str">
            <v>Q1002z001</v>
          </cell>
          <cell r="C3595" t="str">
            <v>K</v>
          </cell>
          <cell r="D3595" t="str">
            <v>E</v>
          </cell>
          <cell r="E3595" t="str">
            <v>buffalo milk</v>
          </cell>
          <cell r="F3595" t="str">
            <v>L8017019</v>
          </cell>
          <cell r="G3595">
            <v>8</v>
          </cell>
        </row>
        <row r="3596">
          <cell r="A3596" t="str">
            <v>K|Buffalo milk, whole, fresh</v>
          </cell>
          <cell r="B3596" t="str">
            <v>Q1009</v>
          </cell>
          <cell r="C3596" t="str">
            <v>K</v>
          </cell>
          <cell r="D3596" t="str">
            <v>E</v>
          </cell>
          <cell r="E3596" t="str">
            <v>Buffalo milk, whole, fresh</v>
          </cell>
          <cell r="F3596" t="str">
            <v>L8017019</v>
          </cell>
          <cell r="G3596">
            <v>8</v>
          </cell>
        </row>
        <row r="3597">
          <cell r="A3597" t="str">
            <v>K|Büffelmilch</v>
          </cell>
          <cell r="B3597" t="str">
            <v>Q1002z001</v>
          </cell>
          <cell r="C3597" t="str">
            <v>K</v>
          </cell>
          <cell r="D3597" t="str">
            <v>name</v>
          </cell>
          <cell r="E3597" t="str">
            <v>Büffelmilch</v>
          </cell>
          <cell r="F3597" t="str">
            <v>L8017019</v>
          </cell>
          <cell r="G3597">
            <v>8</v>
          </cell>
        </row>
        <row r="3598">
          <cell r="A3598" t="str">
            <v>K|K2135</v>
          </cell>
          <cell r="B3598" t="str">
            <v>Q1002z001</v>
          </cell>
          <cell r="C3598" t="str">
            <v>K</v>
          </cell>
          <cell r="D3598" t="str">
            <v>code</v>
          </cell>
          <cell r="E3598" t="str">
            <v>K2135</v>
          </cell>
          <cell r="F3598" t="str">
            <v>L8017019</v>
          </cell>
          <cell r="G3598">
            <v>8</v>
          </cell>
        </row>
        <row r="3599">
          <cell r="A3599" t="str">
            <v>K|L8017019</v>
          </cell>
          <cell r="B3599" t="str">
            <v>Q1002z001</v>
          </cell>
          <cell r="C3599" t="str">
            <v>K</v>
          </cell>
          <cell r="D3599" t="str">
            <v>code</v>
          </cell>
          <cell r="E3599" t="str">
            <v>L8017019</v>
          </cell>
          <cell r="F3599" t="str">
            <v>L8017019</v>
          </cell>
          <cell r="G3599">
            <v>8</v>
          </cell>
        </row>
        <row r="3600">
          <cell r="A3600" t="str">
            <v>K|conv. processed organic milk</v>
          </cell>
          <cell r="B3600" t="str">
            <v>Q1002z001</v>
          </cell>
          <cell r="C3600" t="str">
            <v>K</v>
          </cell>
          <cell r="D3600" t="str">
            <v>E</v>
          </cell>
          <cell r="E3600" t="str">
            <v>conv. processed organic milk</v>
          </cell>
          <cell r="F3600" t="str">
            <v>L801701a</v>
          </cell>
          <cell r="G3600">
            <v>8</v>
          </cell>
        </row>
        <row r="3601">
          <cell r="A3601" t="str">
            <v>K|K2137</v>
          </cell>
          <cell r="B3601" t="str">
            <v>Q1002z001</v>
          </cell>
          <cell r="C3601" t="str">
            <v>K</v>
          </cell>
          <cell r="D3601" t="str">
            <v>code</v>
          </cell>
          <cell r="E3601" t="str">
            <v>K2137</v>
          </cell>
          <cell r="F3601" t="str">
            <v>L801701a</v>
          </cell>
          <cell r="G3601">
            <v>8</v>
          </cell>
        </row>
        <row r="3602">
          <cell r="A3602" t="str">
            <v>K|konv. verarbeitete Bio-Milch</v>
          </cell>
          <cell r="B3602" t="str">
            <v>Q1002z001</v>
          </cell>
          <cell r="C3602" t="str">
            <v>K</v>
          </cell>
          <cell r="D3602" t="str">
            <v>name</v>
          </cell>
          <cell r="E3602" t="str">
            <v>konv. verarbeitete Bio-Milch</v>
          </cell>
          <cell r="F3602" t="str">
            <v>L801701a</v>
          </cell>
          <cell r="G3602">
            <v>8</v>
          </cell>
        </row>
        <row r="3603">
          <cell r="A3603" t="str">
            <v>K|L801701a</v>
          </cell>
          <cell r="B3603" t="str">
            <v>Q1002z001</v>
          </cell>
          <cell r="C3603" t="str">
            <v>K</v>
          </cell>
          <cell r="D3603" t="str">
            <v>code</v>
          </cell>
          <cell r="E3603" t="str">
            <v>L801701a</v>
          </cell>
          <cell r="F3603" t="str">
            <v>L801701a</v>
          </cell>
          <cell r="G3603">
            <v>8</v>
          </cell>
        </row>
        <row r="3604">
          <cell r="A3604" t="str">
            <v>K|K2138</v>
          </cell>
          <cell r="B3604" t="str">
            <v>Q1002z001</v>
          </cell>
          <cell r="C3604" t="str">
            <v>K</v>
          </cell>
          <cell r="D3604" t="str">
            <v>code</v>
          </cell>
          <cell r="E3604" t="str">
            <v>K2138</v>
          </cell>
          <cell r="F3604" t="str">
            <v>L801701b</v>
          </cell>
          <cell r="G3604">
            <v>8</v>
          </cell>
        </row>
        <row r="3605">
          <cell r="A3605" t="str">
            <v>K|L801701b</v>
          </cell>
          <cell r="B3605" t="str">
            <v>Q1002z001</v>
          </cell>
          <cell r="C3605" t="str">
            <v>K</v>
          </cell>
          <cell r="D3605" t="str">
            <v>code</v>
          </cell>
          <cell r="E3605" t="str">
            <v>L801701b</v>
          </cell>
          <cell r="F3605" t="str">
            <v>L801701b</v>
          </cell>
          <cell r="G3605">
            <v>8</v>
          </cell>
        </row>
        <row r="3606">
          <cell r="A3606" t="str">
            <v>K|processed organic milk</v>
          </cell>
          <cell r="B3606" t="str">
            <v>Q1002z001</v>
          </cell>
          <cell r="C3606" t="str">
            <v>K</v>
          </cell>
          <cell r="D3606" t="str">
            <v>E</v>
          </cell>
          <cell r="E3606" t="str">
            <v>processed organic milk</v>
          </cell>
          <cell r="F3606" t="str">
            <v>L801701b</v>
          </cell>
          <cell r="G3606">
            <v>8</v>
          </cell>
        </row>
        <row r="3607">
          <cell r="A3607" t="str">
            <v>K|verarbeitete Bio-Milch</v>
          </cell>
          <cell r="B3607" t="str">
            <v>Q1002z001</v>
          </cell>
          <cell r="C3607" t="str">
            <v>K</v>
          </cell>
          <cell r="D3607" t="str">
            <v>name</v>
          </cell>
          <cell r="E3607" t="str">
            <v>verarbeitete Bio-Milch</v>
          </cell>
          <cell r="F3607" t="str">
            <v>L801701b</v>
          </cell>
          <cell r="G3607">
            <v>8</v>
          </cell>
        </row>
        <row r="3608">
          <cell r="A3608" t="str">
            <v>K|L801701c</v>
          </cell>
          <cell r="B3608" t="str">
            <v>Q1010</v>
          </cell>
          <cell r="C3608" t="str">
            <v>K</v>
          </cell>
          <cell r="D3608" t="str">
            <v>code</v>
          </cell>
          <cell r="E3608" t="str">
            <v>L801701c</v>
          </cell>
          <cell r="F3608" t="str">
            <v>L801701c</v>
          </cell>
          <cell r="G3608">
            <v>8</v>
          </cell>
        </row>
        <row r="3609">
          <cell r="A3609" t="str">
            <v>K|L801701d</v>
          </cell>
          <cell r="B3609" t="str">
            <v>Q1010</v>
          </cell>
          <cell r="C3609" t="str">
            <v>K</v>
          </cell>
          <cell r="D3609" t="str">
            <v>code</v>
          </cell>
          <cell r="E3609" t="str">
            <v>L801701d</v>
          </cell>
          <cell r="F3609" t="str">
            <v>L801701d</v>
          </cell>
          <cell r="G3609">
            <v>8</v>
          </cell>
        </row>
        <row r="3610">
          <cell r="A3610" t="str">
            <v>K|Vollmilch</v>
          </cell>
          <cell r="B3610" t="str">
            <v>Q1010</v>
          </cell>
          <cell r="C3610" t="str">
            <v>K</v>
          </cell>
          <cell r="D3610" t="str">
            <v>D</v>
          </cell>
          <cell r="E3610" t="str">
            <v>Vollmilch</v>
          </cell>
          <cell r="F3610" t="str">
            <v>L801701d</v>
          </cell>
          <cell r="G3610">
            <v>8</v>
          </cell>
        </row>
        <row r="3611">
          <cell r="A3611" t="str">
            <v>K|Whole milk</v>
          </cell>
          <cell r="B3611" t="str">
            <v>Q1010</v>
          </cell>
          <cell r="C3611" t="str">
            <v>K</v>
          </cell>
          <cell r="D3611" t="str">
            <v>name</v>
          </cell>
          <cell r="E3611" t="str">
            <v>Whole milk</v>
          </cell>
          <cell r="F3611" t="str">
            <v>L801701d</v>
          </cell>
          <cell r="G3611">
            <v>8</v>
          </cell>
        </row>
        <row r="3612">
          <cell r="A3612" t="str">
            <v>K|Fat reduced milk</v>
          </cell>
          <cell r="B3612" t="str">
            <v>Q1010</v>
          </cell>
          <cell r="C3612" t="str">
            <v>K</v>
          </cell>
          <cell r="D3612" t="str">
            <v>name</v>
          </cell>
          <cell r="E3612" t="str">
            <v>Fat reduced milk</v>
          </cell>
          <cell r="F3612" t="str">
            <v>L801701e</v>
          </cell>
          <cell r="G3612">
            <v>8</v>
          </cell>
        </row>
        <row r="3613">
          <cell r="A3613" t="str">
            <v>K|fettarme Milch</v>
          </cell>
          <cell r="B3613" t="str">
            <v>Q1010</v>
          </cell>
          <cell r="C3613" t="str">
            <v>K</v>
          </cell>
          <cell r="D3613" t="str">
            <v>D</v>
          </cell>
          <cell r="E3613" t="str">
            <v>fettarme Milch</v>
          </cell>
          <cell r="F3613" t="str">
            <v>L801701e</v>
          </cell>
          <cell r="G3613">
            <v>8</v>
          </cell>
        </row>
        <row r="3614">
          <cell r="A3614" t="str">
            <v>K|L801701e</v>
          </cell>
          <cell r="B3614" t="str">
            <v>Q1010</v>
          </cell>
          <cell r="C3614" t="str">
            <v>K</v>
          </cell>
          <cell r="D3614" t="str">
            <v>code</v>
          </cell>
          <cell r="E3614" t="str">
            <v>L801701e</v>
          </cell>
          <cell r="F3614" t="str">
            <v>L801701e</v>
          </cell>
          <cell r="G3614">
            <v>8</v>
          </cell>
        </row>
        <row r="3615">
          <cell r="A3615" t="str">
            <v>K|L801701f</v>
          </cell>
          <cell r="B3615" t="str">
            <v>Q1010</v>
          </cell>
          <cell r="C3615" t="str">
            <v>K</v>
          </cell>
          <cell r="D3615" t="str">
            <v>code</v>
          </cell>
          <cell r="E3615" t="str">
            <v>L801701f</v>
          </cell>
          <cell r="F3615" t="str">
            <v>L801701f</v>
          </cell>
          <cell r="G3615">
            <v>8</v>
          </cell>
        </row>
        <row r="3616">
          <cell r="A3616" t="str">
            <v>K|Magermilch</v>
          </cell>
          <cell r="B3616" t="str">
            <v>Q1010</v>
          </cell>
          <cell r="C3616" t="str">
            <v>K</v>
          </cell>
          <cell r="D3616" t="str">
            <v>D</v>
          </cell>
          <cell r="E3616" t="str">
            <v>Magermilch</v>
          </cell>
          <cell r="F3616" t="str">
            <v>L801701f</v>
          </cell>
          <cell r="G3616">
            <v>8</v>
          </cell>
        </row>
        <row r="3617">
          <cell r="A3617" t="str">
            <v>K|Skimmed milk</v>
          </cell>
          <cell r="B3617" t="str">
            <v>Q1010</v>
          </cell>
          <cell r="C3617" t="str">
            <v>K</v>
          </cell>
          <cell r="D3617" t="str">
            <v>name</v>
          </cell>
          <cell r="E3617" t="str">
            <v>Skimmed milk</v>
          </cell>
          <cell r="F3617" t="str">
            <v>L801701f</v>
          </cell>
          <cell r="G3617">
            <v>8</v>
          </cell>
        </row>
        <row r="3618">
          <cell r="A3618" t="str">
            <v>K|Andere Milchproduktion</v>
          </cell>
          <cell r="B3618" t="str">
            <v>Q1002z002</v>
          </cell>
          <cell r="C3618" t="str">
            <v>K</v>
          </cell>
          <cell r="D3618" t="str">
            <v>D</v>
          </cell>
          <cell r="E3618" t="str">
            <v>Andere Milchproduktion</v>
          </cell>
          <cell r="F3618" t="str">
            <v>L801701z</v>
          </cell>
          <cell r="G3618">
            <v>8</v>
          </cell>
        </row>
        <row r="3619">
          <cell r="A3619" t="str">
            <v>K|K213z</v>
          </cell>
          <cell r="B3619" t="str">
            <v>Q1002z002</v>
          </cell>
          <cell r="C3619" t="str">
            <v>K</v>
          </cell>
          <cell r="D3619" t="str">
            <v>code</v>
          </cell>
          <cell r="E3619" t="str">
            <v>K213z</v>
          </cell>
          <cell r="F3619" t="str">
            <v>L801701z</v>
          </cell>
          <cell r="G3619">
            <v>8</v>
          </cell>
        </row>
        <row r="3620">
          <cell r="A3620" t="str">
            <v>K|L801701z</v>
          </cell>
          <cell r="B3620" t="str">
            <v>Q1902</v>
          </cell>
          <cell r="C3620" t="str">
            <v>K</v>
          </cell>
          <cell r="D3620" t="str">
            <v>code</v>
          </cell>
          <cell r="E3620" t="str">
            <v>L801701z</v>
          </cell>
          <cell r="F3620" t="str">
            <v>L801701z</v>
          </cell>
          <cell r="G3620">
            <v>8</v>
          </cell>
        </row>
        <row r="3621">
          <cell r="A3621" t="str">
            <v>K|Milch, andere</v>
          </cell>
          <cell r="B3621" t="str">
            <v>Q1902</v>
          </cell>
          <cell r="C3621" t="str">
            <v>K</v>
          </cell>
          <cell r="D3621" t="str">
            <v>D</v>
          </cell>
          <cell r="E3621" t="str">
            <v>Milch, andere</v>
          </cell>
          <cell r="F3621" t="str">
            <v>L801701z</v>
          </cell>
          <cell r="G3621">
            <v>8</v>
          </cell>
        </row>
        <row r="3622">
          <cell r="A3622" t="str">
            <v>K|Milchproduktion, Delta</v>
          </cell>
          <cell r="B3622" t="str">
            <v>Q1002z001</v>
          </cell>
          <cell r="C3622" t="str">
            <v>K</v>
          </cell>
          <cell r="D3622" t="str">
            <v>name</v>
          </cell>
          <cell r="E3622" t="str">
            <v>Milchproduktion, Delta</v>
          </cell>
          <cell r="F3622" t="str">
            <v>L801701z</v>
          </cell>
          <cell r="G3622">
            <v>8</v>
          </cell>
        </row>
        <row r="3623">
          <cell r="A3623" t="str">
            <v>K|Milchproduktion, other</v>
          </cell>
          <cell r="B3623" t="str">
            <v>Q1002z002</v>
          </cell>
          <cell r="C3623" t="str">
            <v>K</v>
          </cell>
          <cell r="D3623" t="str">
            <v>name</v>
          </cell>
          <cell r="E3623" t="str">
            <v>Milchproduktion, other</v>
          </cell>
          <cell r="F3623" t="str">
            <v>L801701z</v>
          </cell>
          <cell r="G3623">
            <v>8</v>
          </cell>
        </row>
        <row r="3624">
          <cell r="A3624" t="str">
            <v>K|Milk, other</v>
          </cell>
          <cell r="B3624" t="str">
            <v>Q1902</v>
          </cell>
          <cell r="C3624" t="str">
            <v>K</v>
          </cell>
          <cell r="D3624" t="str">
            <v>name</v>
          </cell>
          <cell r="E3624" t="str">
            <v>Milk, other</v>
          </cell>
          <cell r="F3624" t="str">
            <v>L801701z</v>
          </cell>
          <cell r="G3624">
            <v>8</v>
          </cell>
        </row>
        <row r="3625">
          <cell r="A3625" t="str">
            <v>K|Other milk production</v>
          </cell>
          <cell r="B3625" t="str">
            <v>Q1002z002</v>
          </cell>
          <cell r="C3625" t="str">
            <v>K</v>
          </cell>
          <cell r="D3625" t="str">
            <v>E</v>
          </cell>
          <cell r="E3625" t="str">
            <v>Other milk production</v>
          </cell>
          <cell r="F3625" t="str">
            <v>L801701z</v>
          </cell>
          <cell r="G3625">
            <v>8</v>
          </cell>
        </row>
        <row r="3626">
          <cell r="A3626" t="str">
            <v>K|Butter</v>
          </cell>
          <cell r="B3626" t="str">
            <v>Q1002z001</v>
          </cell>
          <cell r="C3626" t="str">
            <v>K</v>
          </cell>
          <cell r="D3626" t="str">
            <v>name</v>
          </cell>
          <cell r="E3626" t="str">
            <v>Butter</v>
          </cell>
          <cell r="F3626" t="str">
            <v>L801702</v>
          </cell>
          <cell r="G3626">
            <v>7</v>
          </cell>
        </row>
        <row r="3627">
          <cell r="A3627" t="str">
            <v>K|butter production</v>
          </cell>
          <cell r="B3627" t="str">
            <v>Q1002z001</v>
          </cell>
          <cell r="C3627" t="str">
            <v>K</v>
          </cell>
          <cell r="D3627" t="str">
            <v>E</v>
          </cell>
          <cell r="E3627" t="str">
            <v>butter production</v>
          </cell>
          <cell r="F3627" t="str">
            <v>L801702</v>
          </cell>
          <cell r="G3627">
            <v>7</v>
          </cell>
        </row>
        <row r="3628">
          <cell r="A3628" t="str">
            <v>K|Buttererzeugung</v>
          </cell>
          <cell r="B3628" t="str">
            <v>Q1002z001</v>
          </cell>
          <cell r="C3628" t="str">
            <v>K</v>
          </cell>
          <cell r="D3628" t="str">
            <v>name</v>
          </cell>
          <cell r="E3628" t="str">
            <v>Buttererzeugung</v>
          </cell>
          <cell r="F3628" t="str">
            <v>L801702</v>
          </cell>
          <cell r="G3628">
            <v>7</v>
          </cell>
        </row>
        <row r="3629">
          <cell r="A3629" t="str">
            <v>K|K215</v>
          </cell>
          <cell r="B3629" t="str">
            <v>Q1002z001</v>
          </cell>
          <cell r="C3629" t="str">
            <v>K</v>
          </cell>
          <cell r="D3629" t="str">
            <v>code</v>
          </cell>
          <cell r="E3629" t="str">
            <v>K215</v>
          </cell>
          <cell r="F3629" t="str">
            <v>L801702</v>
          </cell>
          <cell r="G3629">
            <v>7</v>
          </cell>
        </row>
        <row r="3630">
          <cell r="A3630" t="str">
            <v>K|K5014</v>
          </cell>
          <cell r="B3630" t="str">
            <v>Q1002z001</v>
          </cell>
          <cell r="C3630" t="str">
            <v>K</v>
          </cell>
          <cell r="D3630" t="str">
            <v>code</v>
          </cell>
          <cell r="E3630" t="str">
            <v>K5014</v>
          </cell>
          <cell r="F3630" t="str">
            <v>L801702</v>
          </cell>
          <cell r="G3630">
            <v>7</v>
          </cell>
        </row>
        <row r="3631">
          <cell r="A3631" t="str">
            <v>K|L801702</v>
          </cell>
          <cell r="B3631" t="str">
            <v>Q1010</v>
          </cell>
          <cell r="C3631" t="str">
            <v>K</v>
          </cell>
          <cell r="D3631" t="str">
            <v>code</v>
          </cell>
          <cell r="E3631" t="str">
            <v>L801702</v>
          </cell>
          <cell r="F3631" t="str">
            <v>L801702</v>
          </cell>
          <cell r="G3631">
            <v>7</v>
          </cell>
        </row>
        <row r="3632">
          <cell r="A3632" t="str">
            <v>K|cheese</v>
          </cell>
          <cell r="B3632" t="str">
            <v>Q1002z001</v>
          </cell>
          <cell r="C3632" t="str">
            <v>K</v>
          </cell>
          <cell r="D3632" t="str">
            <v>E</v>
          </cell>
          <cell r="E3632" t="str">
            <v>cheese</v>
          </cell>
          <cell r="F3632" t="str">
            <v>L801703</v>
          </cell>
          <cell r="G3632">
            <v>7</v>
          </cell>
        </row>
        <row r="3633">
          <cell r="A3633" t="str">
            <v>K|cheese production</v>
          </cell>
          <cell r="B3633" t="str">
            <v>Q1002z001</v>
          </cell>
          <cell r="C3633" t="str">
            <v>K</v>
          </cell>
          <cell r="D3633" t="str">
            <v>E</v>
          </cell>
          <cell r="E3633" t="str">
            <v>cheese production</v>
          </cell>
          <cell r="F3633" t="str">
            <v>L801703</v>
          </cell>
          <cell r="G3633">
            <v>7</v>
          </cell>
        </row>
        <row r="3634">
          <cell r="A3634" t="str">
            <v>K|K216</v>
          </cell>
          <cell r="B3634" t="str">
            <v>Q1002z001</v>
          </cell>
          <cell r="C3634" t="str">
            <v>K</v>
          </cell>
          <cell r="D3634" t="str">
            <v>code</v>
          </cell>
          <cell r="E3634" t="str">
            <v>K216</v>
          </cell>
          <cell r="F3634" t="str">
            <v>L801703</v>
          </cell>
          <cell r="G3634">
            <v>7</v>
          </cell>
        </row>
        <row r="3635">
          <cell r="A3635" t="str">
            <v>K|K5012</v>
          </cell>
          <cell r="B3635" t="str">
            <v>Q1002z001</v>
          </cell>
          <cell r="C3635" t="str">
            <v>K</v>
          </cell>
          <cell r="D3635" t="str">
            <v>code</v>
          </cell>
          <cell r="E3635" t="str">
            <v>K5012</v>
          </cell>
          <cell r="F3635" t="str">
            <v>L801703</v>
          </cell>
          <cell r="G3635">
            <v>7</v>
          </cell>
        </row>
        <row r="3636">
          <cell r="A3636" t="str">
            <v>K|Käse</v>
          </cell>
          <cell r="B3636" t="str">
            <v>Q1002z001</v>
          </cell>
          <cell r="C3636" t="str">
            <v>K</v>
          </cell>
          <cell r="D3636" t="str">
            <v>name</v>
          </cell>
          <cell r="E3636" t="str">
            <v>Käse</v>
          </cell>
          <cell r="F3636" t="str">
            <v>L801703</v>
          </cell>
          <cell r="G3636">
            <v>7</v>
          </cell>
        </row>
        <row r="3637">
          <cell r="A3637" t="str">
            <v>K|Käseerzeugung</v>
          </cell>
          <cell r="B3637" t="str">
            <v>Q1002z001</v>
          </cell>
          <cell r="C3637" t="str">
            <v>K</v>
          </cell>
          <cell r="D3637" t="str">
            <v>name</v>
          </cell>
          <cell r="E3637" t="str">
            <v>Käseerzeugung</v>
          </cell>
          <cell r="F3637" t="str">
            <v>L801703</v>
          </cell>
          <cell r="G3637">
            <v>7</v>
          </cell>
        </row>
        <row r="3638">
          <cell r="A3638" t="str">
            <v>K|L801703</v>
          </cell>
          <cell r="B3638" t="str">
            <v>Q1010</v>
          </cell>
          <cell r="C3638" t="str">
            <v>K</v>
          </cell>
          <cell r="D3638" t="str">
            <v>code</v>
          </cell>
          <cell r="E3638" t="str">
            <v>L801703</v>
          </cell>
          <cell r="F3638" t="str">
            <v>L801703</v>
          </cell>
          <cell r="G3638">
            <v>7</v>
          </cell>
        </row>
        <row r="3639">
          <cell r="A3639" t="str">
            <v>K|Hard cheese</v>
          </cell>
          <cell r="B3639" t="str">
            <v>Q1010</v>
          </cell>
          <cell r="C3639" t="str">
            <v>K</v>
          </cell>
          <cell r="D3639" t="str">
            <v>name</v>
          </cell>
          <cell r="E3639" t="str">
            <v>Hard cheese</v>
          </cell>
          <cell r="F3639" t="str">
            <v>L8017031</v>
          </cell>
          <cell r="G3639">
            <v>8</v>
          </cell>
        </row>
        <row r="3640">
          <cell r="A3640" t="str">
            <v>K|Hartkäse</v>
          </cell>
          <cell r="B3640" t="str">
            <v>Q1010</v>
          </cell>
          <cell r="C3640" t="str">
            <v>K</v>
          </cell>
          <cell r="D3640" t="str">
            <v>D</v>
          </cell>
          <cell r="E3640" t="str">
            <v>Hartkäse</v>
          </cell>
          <cell r="F3640" t="str">
            <v>L8017031</v>
          </cell>
          <cell r="G3640">
            <v>8</v>
          </cell>
        </row>
        <row r="3641">
          <cell r="A3641" t="str">
            <v>K|L8017031</v>
          </cell>
          <cell r="B3641" t="str">
            <v>Q1010</v>
          </cell>
          <cell r="C3641" t="str">
            <v>K</v>
          </cell>
          <cell r="D3641" t="str">
            <v>code</v>
          </cell>
          <cell r="E3641" t="str">
            <v>L8017031</v>
          </cell>
          <cell r="F3641" t="str">
            <v>L8017031</v>
          </cell>
          <cell r="G3641">
            <v>8</v>
          </cell>
        </row>
        <row r="3642">
          <cell r="A3642" t="str">
            <v>K|L8017032</v>
          </cell>
          <cell r="B3642" t="str">
            <v>Q1010</v>
          </cell>
          <cell r="C3642" t="str">
            <v>K</v>
          </cell>
          <cell r="D3642" t="str">
            <v>code</v>
          </cell>
          <cell r="E3642" t="str">
            <v>L8017032</v>
          </cell>
          <cell r="F3642" t="str">
            <v>L8017032</v>
          </cell>
          <cell r="G3642">
            <v>8</v>
          </cell>
        </row>
        <row r="3643">
          <cell r="A3643" t="str">
            <v>K|Schnittkäse</v>
          </cell>
          <cell r="B3643" t="str">
            <v>Q1010</v>
          </cell>
          <cell r="C3643" t="str">
            <v>K</v>
          </cell>
          <cell r="D3643" t="str">
            <v>D</v>
          </cell>
          <cell r="E3643" t="str">
            <v>Schnittkäse</v>
          </cell>
          <cell r="F3643" t="str">
            <v>L8017032</v>
          </cell>
          <cell r="G3643">
            <v>8</v>
          </cell>
        </row>
        <row r="3644">
          <cell r="A3644" t="str">
            <v>K|Semi-soft cheese</v>
          </cell>
          <cell r="B3644" t="str">
            <v>Q1010</v>
          </cell>
          <cell r="C3644" t="str">
            <v>K</v>
          </cell>
          <cell r="D3644" t="str">
            <v>name</v>
          </cell>
          <cell r="E3644" t="str">
            <v>Semi-soft cheese</v>
          </cell>
          <cell r="F3644" t="str">
            <v>L8017032</v>
          </cell>
          <cell r="G3644">
            <v>8</v>
          </cell>
        </row>
        <row r="3645">
          <cell r="A3645" t="str">
            <v>K|L8017033</v>
          </cell>
          <cell r="B3645" t="str">
            <v>Q1010</v>
          </cell>
          <cell r="C3645" t="str">
            <v>K</v>
          </cell>
          <cell r="D3645" t="str">
            <v>code</v>
          </cell>
          <cell r="E3645" t="str">
            <v>L8017033</v>
          </cell>
          <cell r="F3645" t="str">
            <v>L8017033</v>
          </cell>
          <cell r="G3645">
            <v>8</v>
          </cell>
        </row>
        <row r="3646">
          <cell r="A3646" t="str">
            <v>K|Soft cheese</v>
          </cell>
          <cell r="B3646" t="str">
            <v>Q1010</v>
          </cell>
          <cell r="C3646" t="str">
            <v>K</v>
          </cell>
          <cell r="D3646" t="str">
            <v>name</v>
          </cell>
          <cell r="E3646" t="str">
            <v>Soft cheese</v>
          </cell>
          <cell r="F3646" t="str">
            <v>L8017033</v>
          </cell>
          <cell r="G3646">
            <v>8</v>
          </cell>
        </row>
        <row r="3647">
          <cell r="A3647" t="str">
            <v>K|Weichkäse</v>
          </cell>
          <cell r="B3647" t="str">
            <v>Q1010</v>
          </cell>
          <cell r="C3647" t="str">
            <v>K</v>
          </cell>
          <cell r="D3647" t="str">
            <v>D</v>
          </cell>
          <cell r="E3647" t="str">
            <v>Weichkäse</v>
          </cell>
          <cell r="F3647" t="str">
            <v>L8017033</v>
          </cell>
          <cell r="G3647">
            <v>8</v>
          </cell>
        </row>
        <row r="3648">
          <cell r="A3648" t="str">
            <v>K|Frischkäse</v>
          </cell>
          <cell r="B3648" t="str">
            <v>Q1010</v>
          </cell>
          <cell r="C3648" t="str">
            <v>K</v>
          </cell>
          <cell r="D3648" t="str">
            <v>D</v>
          </cell>
          <cell r="E3648" t="str">
            <v>Frischkäse</v>
          </cell>
          <cell r="F3648" t="str">
            <v>L8017034</v>
          </cell>
          <cell r="G3648">
            <v>8</v>
          </cell>
        </row>
        <row r="3649">
          <cell r="A3649" t="str">
            <v>K|L8017034</v>
          </cell>
          <cell r="B3649" t="str">
            <v>Q1010</v>
          </cell>
          <cell r="C3649" t="str">
            <v>K</v>
          </cell>
          <cell r="D3649" t="str">
            <v>code</v>
          </cell>
          <cell r="E3649" t="str">
            <v>L8017034</v>
          </cell>
          <cell r="F3649" t="str">
            <v>L8017034</v>
          </cell>
          <cell r="G3649">
            <v>8</v>
          </cell>
        </row>
        <row r="3650">
          <cell r="A3650" t="str">
            <v>K|Curd cheese</v>
          </cell>
          <cell r="B3650" t="str">
            <v>Q1010</v>
          </cell>
          <cell r="C3650" t="str">
            <v>K</v>
          </cell>
          <cell r="D3650" t="str">
            <v>name</v>
          </cell>
          <cell r="E3650" t="str">
            <v>Curd cheese</v>
          </cell>
          <cell r="F3650" t="str">
            <v>L8017035</v>
          </cell>
          <cell r="G3650">
            <v>8</v>
          </cell>
        </row>
        <row r="3651">
          <cell r="A3651" t="str">
            <v>K|L8017035</v>
          </cell>
          <cell r="B3651" t="str">
            <v>Q1010</v>
          </cell>
          <cell r="C3651" t="str">
            <v>K</v>
          </cell>
          <cell r="D3651" t="str">
            <v>code</v>
          </cell>
          <cell r="E3651" t="str">
            <v>L8017035</v>
          </cell>
          <cell r="F3651" t="str">
            <v>L8017035</v>
          </cell>
          <cell r="G3651">
            <v>8</v>
          </cell>
        </row>
        <row r="3652">
          <cell r="A3652" t="str">
            <v>K|Cream</v>
          </cell>
          <cell r="B3652" t="str">
            <v>Q1003</v>
          </cell>
          <cell r="C3652" t="str">
            <v>K</v>
          </cell>
          <cell r="D3652" t="str">
            <v>name</v>
          </cell>
          <cell r="E3652" t="str">
            <v>Cream</v>
          </cell>
          <cell r="F3652" t="str">
            <v>L801704</v>
          </cell>
          <cell r="G3652">
            <v>7</v>
          </cell>
        </row>
        <row r="3653">
          <cell r="A3653" t="str">
            <v>K|Cream products</v>
          </cell>
          <cell r="B3653" t="str">
            <v>Q1010</v>
          </cell>
          <cell r="C3653" t="str">
            <v>K</v>
          </cell>
          <cell r="D3653" t="str">
            <v>name</v>
          </cell>
          <cell r="E3653" t="str">
            <v>Cream products</v>
          </cell>
          <cell r="F3653" t="str">
            <v>L801704</v>
          </cell>
          <cell r="G3653">
            <v>7</v>
          </cell>
        </row>
        <row r="3654">
          <cell r="A3654" t="str">
            <v>K|L801704</v>
          </cell>
          <cell r="B3654" t="str">
            <v>Q1010</v>
          </cell>
          <cell r="C3654" t="str">
            <v>K</v>
          </cell>
          <cell r="D3654" t="str">
            <v>code</v>
          </cell>
          <cell r="E3654" t="str">
            <v>L801704</v>
          </cell>
          <cell r="F3654" t="str">
            <v>L801704</v>
          </cell>
          <cell r="G3654">
            <v>7</v>
          </cell>
        </row>
        <row r="3655">
          <cell r="A3655" t="str">
            <v>K|Sahneprodukte</v>
          </cell>
          <cell r="B3655" t="str">
            <v>Q1010</v>
          </cell>
          <cell r="C3655" t="str">
            <v>K</v>
          </cell>
          <cell r="D3655" t="str">
            <v>D</v>
          </cell>
          <cell r="E3655" t="str">
            <v>Sahneprodukte</v>
          </cell>
          <cell r="F3655" t="str">
            <v>L801704</v>
          </cell>
          <cell r="G3655">
            <v>7</v>
          </cell>
        </row>
        <row r="3656">
          <cell r="A3656" t="str">
            <v>K|L8017041</v>
          </cell>
          <cell r="B3656" t="str">
            <v>Q1010</v>
          </cell>
          <cell r="C3656" t="str">
            <v>K</v>
          </cell>
          <cell r="D3656" t="str">
            <v>code</v>
          </cell>
          <cell r="E3656" t="str">
            <v>L8017041</v>
          </cell>
          <cell r="F3656" t="str">
            <v>L8017041</v>
          </cell>
          <cell r="G3656">
            <v>8</v>
          </cell>
        </row>
        <row r="3657">
          <cell r="A3657" t="str">
            <v>K|Süße Sahne</v>
          </cell>
          <cell r="B3657" t="str">
            <v>Q1010</v>
          </cell>
          <cell r="C3657" t="str">
            <v>K</v>
          </cell>
          <cell r="D3657" t="str">
            <v>D</v>
          </cell>
          <cell r="E3657" t="str">
            <v>Süße Sahne</v>
          </cell>
          <cell r="F3657" t="str">
            <v>L8017041</v>
          </cell>
          <cell r="G3657">
            <v>8</v>
          </cell>
        </row>
        <row r="3658">
          <cell r="A3658" t="str">
            <v>K|L8017042</v>
          </cell>
          <cell r="B3658" t="str">
            <v>Q1010</v>
          </cell>
          <cell r="C3658" t="str">
            <v>K</v>
          </cell>
          <cell r="D3658" t="str">
            <v>code</v>
          </cell>
          <cell r="E3658" t="str">
            <v>L8017042</v>
          </cell>
          <cell r="F3658" t="str">
            <v>L8017042</v>
          </cell>
          <cell r="G3658">
            <v>8</v>
          </cell>
        </row>
        <row r="3659">
          <cell r="A3659" t="str">
            <v>K|Saure Sahne</v>
          </cell>
          <cell r="B3659" t="str">
            <v>Q1010</v>
          </cell>
          <cell r="C3659" t="str">
            <v>K</v>
          </cell>
          <cell r="D3659" t="str">
            <v>D</v>
          </cell>
          <cell r="E3659" t="str">
            <v>Saure Sahne</v>
          </cell>
          <cell r="F3659" t="str">
            <v>L8017042</v>
          </cell>
          <cell r="G3659">
            <v>8</v>
          </cell>
        </row>
        <row r="3660">
          <cell r="A3660" t="str">
            <v>K|Sour Cream</v>
          </cell>
          <cell r="B3660" t="str">
            <v>Q1010</v>
          </cell>
          <cell r="C3660" t="str">
            <v>K</v>
          </cell>
          <cell r="D3660" t="str">
            <v>name</v>
          </cell>
          <cell r="E3660" t="str">
            <v>Sour Cream</v>
          </cell>
          <cell r="F3660" t="str">
            <v>L8017042</v>
          </cell>
          <cell r="G3660">
            <v>8</v>
          </cell>
        </row>
        <row r="3661">
          <cell r="A3661" t="str">
            <v>K|Creme fraiche</v>
          </cell>
          <cell r="B3661" t="str">
            <v>Q1010</v>
          </cell>
          <cell r="C3661" t="str">
            <v>K</v>
          </cell>
          <cell r="D3661" t="str">
            <v>name</v>
          </cell>
          <cell r="E3661" t="str">
            <v>Creme fraiche</v>
          </cell>
          <cell r="F3661" t="str">
            <v>L8017043</v>
          </cell>
          <cell r="G3661">
            <v>8</v>
          </cell>
        </row>
        <row r="3662">
          <cell r="A3662" t="str">
            <v>K|L8017043</v>
          </cell>
          <cell r="B3662" t="str">
            <v>Q1010</v>
          </cell>
          <cell r="C3662" t="str">
            <v>K</v>
          </cell>
          <cell r="D3662" t="str">
            <v>code</v>
          </cell>
          <cell r="E3662" t="str">
            <v>L8017043</v>
          </cell>
          <cell r="F3662" t="str">
            <v>L8017043</v>
          </cell>
          <cell r="G3662">
            <v>8</v>
          </cell>
        </row>
        <row r="3663">
          <cell r="A3663" t="str">
            <v>K|condensed milk production</v>
          </cell>
          <cell r="B3663" t="str">
            <v>Q1002z001</v>
          </cell>
          <cell r="C3663" t="str">
            <v>K</v>
          </cell>
          <cell r="D3663" t="str">
            <v>E</v>
          </cell>
          <cell r="E3663" t="str">
            <v>condensed milk production</v>
          </cell>
          <cell r="F3663" t="str">
            <v>L801705</v>
          </cell>
          <cell r="G3663">
            <v>7</v>
          </cell>
        </row>
        <row r="3664">
          <cell r="A3664" t="str">
            <v>K|Dulce de leche</v>
          </cell>
          <cell r="B3664" t="str">
            <v>Q1003</v>
          </cell>
          <cell r="C3664" t="str">
            <v>K</v>
          </cell>
          <cell r="D3664" t="str">
            <v>name</v>
          </cell>
          <cell r="E3664" t="str">
            <v>Dulce de leche</v>
          </cell>
          <cell r="F3664" t="str">
            <v>L801705</v>
          </cell>
          <cell r="G3664">
            <v>7</v>
          </cell>
        </row>
        <row r="3665">
          <cell r="A3665" t="str">
            <v>K|K217</v>
          </cell>
          <cell r="B3665" t="str">
            <v>Q1002z001</v>
          </cell>
          <cell r="C3665" t="str">
            <v>K</v>
          </cell>
          <cell r="D3665" t="str">
            <v>code</v>
          </cell>
          <cell r="E3665" t="str">
            <v>K217</v>
          </cell>
          <cell r="F3665" t="str">
            <v>L801705</v>
          </cell>
          <cell r="G3665">
            <v>7</v>
          </cell>
        </row>
        <row r="3666">
          <cell r="A3666" t="str">
            <v>K|Kondensmilcherzeugung</v>
          </cell>
          <cell r="B3666" t="str">
            <v>Q1002z001</v>
          </cell>
          <cell r="C3666" t="str">
            <v>K</v>
          </cell>
          <cell r="D3666" t="str">
            <v>name</v>
          </cell>
          <cell r="E3666" t="str">
            <v>Kondensmilcherzeugung</v>
          </cell>
          <cell r="F3666" t="str">
            <v>L801705</v>
          </cell>
          <cell r="G3666">
            <v>7</v>
          </cell>
        </row>
        <row r="3667">
          <cell r="A3667" t="str">
            <v>K|L801705</v>
          </cell>
          <cell r="B3667" t="str">
            <v>Q1003</v>
          </cell>
          <cell r="C3667" t="str">
            <v>K</v>
          </cell>
          <cell r="D3667" t="str">
            <v>code</v>
          </cell>
          <cell r="E3667" t="str">
            <v>L801705</v>
          </cell>
          <cell r="F3667" t="str">
            <v>L801705</v>
          </cell>
          <cell r="G3667">
            <v>7</v>
          </cell>
        </row>
        <row r="3668">
          <cell r="A3668" t="str">
            <v>K|Joghurt</v>
          </cell>
          <cell r="B3668" t="str">
            <v>Q1002z001</v>
          </cell>
          <cell r="C3668" t="str">
            <v>K</v>
          </cell>
          <cell r="D3668" t="str">
            <v>name</v>
          </cell>
          <cell r="E3668" t="str">
            <v>Joghurt</v>
          </cell>
          <cell r="F3668" t="str">
            <v>L801706</v>
          </cell>
          <cell r="G3668">
            <v>7</v>
          </cell>
        </row>
        <row r="3669">
          <cell r="A3669" t="str">
            <v>K|K5013</v>
          </cell>
          <cell r="B3669" t="str">
            <v>Q1002z001</v>
          </cell>
          <cell r="C3669" t="str">
            <v>K</v>
          </cell>
          <cell r="D3669" t="str">
            <v>code</v>
          </cell>
          <cell r="E3669" t="str">
            <v>K5013</v>
          </cell>
          <cell r="F3669" t="str">
            <v>L801706</v>
          </cell>
          <cell r="G3669">
            <v>7</v>
          </cell>
        </row>
        <row r="3670">
          <cell r="A3670" t="str">
            <v>K|K7013</v>
          </cell>
          <cell r="B3670" t="str">
            <v>Q1002z001</v>
          </cell>
          <cell r="C3670" t="str">
            <v>K</v>
          </cell>
          <cell r="D3670" t="str">
            <v>code</v>
          </cell>
          <cell r="E3670" t="str">
            <v>K7013</v>
          </cell>
          <cell r="F3670" t="str">
            <v>L801706</v>
          </cell>
          <cell r="G3670">
            <v>7</v>
          </cell>
        </row>
        <row r="3671">
          <cell r="A3671" t="str">
            <v>K|L801706</v>
          </cell>
          <cell r="B3671" t="str">
            <v>Q1010</v>
          </cell>
          <cell r="C3671" t="str">
            <v>K</v>
          </cell>
          <cell r="D3671" t="str">
            <v>code</v>
          </cell>
          <cell r="E3671" t="str">
            <v>L801706</v>
          </cell>
          <cell r="F3671" t="str">
            <v>L801706</v>
          </cell>
          <cell r="G3671">
            <v>7</v>
          </cell>
        </row>
        <row r="3672">
          <cell r="A3672" t="str">
            <v>K|yoghurt</v>
          </cell>
          <cell r="B3672" t="str">
            <v>Q1002z001</v>
          </cell>
          <cell r="C3672" t="str">
            <v>K</v>
          </cell>
          <cell r="D3672" t="str">
            <v>E</v>
          </cell>
          <cell r="E3672" t="str">
            <v>yoghurt</v>
          </cell>
          <cell r="F3672" t="str">
            <v>L801706</v>
          </cell>
          <cell r="G3672">
            <v>7</v>
          </cell>
        </row>
        <row r="3673">
          <cell r="A3673" t="str">
            <v>K|Joghurt, no details</v>
          </cell>
          <cell r="B3673" t="str">
            <v>Q1002z002</v>
          </cell>
          <cell r="C3673" t="str">
            <v>K</v>
          </cell>
          <cell r="D3673" t="str">
            <v>name</v>
          </cell>
          <cell r="E3673" t="str">
            <v>Joghurt, no details</v>
          </cell>
          <cell r="F3673" t="str">
            <v>L8017060</v>
          </cell>
          <cell r="G3673">
            <v>8</v>
          </cell>
        </row>
        <row r="3674">
          <cell r="A3674" t="str">
            <v>K|Joghurt, ohne Details</v>
          </cell>
          <cell r="B3674" t="str">
            <v>Q1002z002</v>
          </cell>
          <cell r="C3674" t="str">
            <v>K</v>
          </cell>
          <cell r="D3674" t="str">
            <v>D</v>
          </cell>
          <cell r="E3674" t="str">
            <v>Joghurt, ohne Details</v>
          </cell>
          <cell r="F3674" t="str">
            <v>L8017060</v>
          </cell>
          <cell r="G3674">
            <v>8</v>
          </cell>
        </row>
        <row r="3675">
          <cell r="A3675" t="str">
            <v>K|K501300</v>
          </cell>
          <cell r="B3675" t="str">
            <v>Q1002z002</v>
          </cell>
          <cell r="C3675" t="str">
            <v>K</v>
          </cell>
          <cell r="D3675" t="str">
            <v>code</v>
          </cell>
          <cell r="E3675" t="str">
            <v>K501300</v>
          </cell>
          <cell r="F3675" t="str">
            <v>L8017060</v>
          </cell>
          <cell r="G3675">
            <v>8</v>
          </cell>
        </row>
        <row r="3676">
          <cell r="A3676" t="str">
            <v>K|K701300</v>
          </cell>
          <cell r="B3676" t="str">
            <v>Q1002z002</v>
          </cell>
          <cell r="C3676" t="str">
            <v>K</v>
          </cell>
          <cell r="D3676" t="str">
            <v>code</v>
          </cell>
          <cell r="E3676" t="str">
            <v>K701300</v>
          </cell>
          <cell r="F3676" t="str">
            <v>L8017060</v>
          </cell>
          <cell r="G3676">
            <v>8</v>
          </cell>
        </row>
        <row r="3677">
          <cell r="A3677" t="str">
            <v>K|L8017060</v>
          </cell>
          <cell r="B3677" t="str">
            <v>Q1902</v>
          </cell>
          <cell r="C3677" t="str">
            <v>K</v>
          </cell>
          <cell r="D3677" t="str">
            <v>code</v>
          </cell>
          <cell r="E3677" t="str">
            <v>L8017060</v>
          </cell>
          <cell r="F3677" t="str">
            <v>L8017060</v>
          </cell>
          <cell r="G3677">
            <v>8</v>
          </cell>
        </row>
        <row r="3678">
          <cell r="A3678" t="str">
            <v>K|Yoghurt, no details</v>
          </cell>
          <cell r="B3678" t="str">
            <v>Q1902</v>
          </cell>
          <cell r="C3678" t="str">
            <v>K</v>
          </cell>
          <cell r="D3678" t="str">
            <v>name</v>
          </cell>
          <cell r="E3678" t="str">
            <v>Yoghurt, no details</v>
          </cell>
          <cell r="F3678" t="str">
            <v>L8017060</v>
          </cell>
          <cell r="G3678">
            <v>8</v>
          </cell>
        </row>
        <row r="3679">
          <cell r="A3679" t="str">
            <v>K|L8017061</v>
          </cell>
          <cell r="B3679" t="str">
            <v>Q1010</v>
          </cell>
          <cell r="C3679" t="str">
            <v>K</v>
          </cell>
          <cell r="D3679" t="str">
            <v>code</v>
          </cell>
          <cell r="E3679" t="str">
            <v>L8017061</v>
          </cell>
          <cell r="F3679" t="str">
            <v>L8017061</v>
          </cell>
          <cell r="G3679">
            <v>8</v>
          </cell>
        </row>
        <row r="3680">
          <cell r="A3680" t="str">
            <v>K|Natural yoghurt</v>
          </cell>
          <cell r="B3680" t="str">
            <v>Q1010</v>
          </cell>
          <cell r="C3680" t="str">
            <v>K</v>
          </cell>
          <cell r="D3680" t="str">
            <v>name</v>
          </cell>
          <cell r="E3680" t="str">
            <v>Natural yoghurt</v>
          </cell>
          <cell r="F3680" t="str">
            <v>L8017061</v>
          </cell>
          <cell r="G3680">
            <v>8</v>
          </cell>
        </row>
        <row r="3681">
          <cell r="A3681" t="str">
            <v>K|Naturjoghurt</v>
          </cell>
          <cell r="B3681" t="str">
            <v>Q1010</v>
          </cell>
          <cell r="C3681" t="str">
            <v>K</v>
          </cell>
          <cell r="D3681" t="str">
            <v>D</v>
          </cell>
          <cell r="E3681" t="str">
            <v>Naturjoghurt</v>
          </cell>
          <cell r="F3681" t="str">
            <v>L8017061</v>
          </cell>
          <cell r="G3681">
            <v>8</v>
          </cell>
        </row>
        <row r="3682">
          <cell r="A3682" t="str">
            <v>K|Fruchtjoghurt</v>
          </cell>
          <cell r="B3682" t="str">
            <v>Q1010</v>
          </cell>
          <cell r="C3682" t="str">
            <v>K</v>
          </cell>
          <cell r="D3682" t="str">
            <v>D</v>
          </cell>
          <cell r="E3682" t="str">
            <v>Fruchtjoghurt</v>
          </cell>
          <cell r="F3682" t="str">
            <v>L8017062</v>
          </cell>
          <cell r="G3682">
            <v>8</v>
          </cell>
        </row>
        <row r="3683">
          <cell r="A3683" t="str">
            <v>K|Fruit yoghurt</v>
          </cell>
          <cell r="B3683" t="str">
            <v>Q1010</v>
          </cell>
          <cell r="C3683" t="str">
            <v>K</v>
          </cell>
          <cell r="D3683" t="str">
            <v>name</v>
          </cell>
          <cell r="E3683" t="str">
            <v>Fruit yoghurt</v>
          </cell>
          <cell r="F3683" t="str">
            <v>L8017062</v>
          </cell>
          <cell r="G3683">
            <v>8</v>
          </cell>
        </row>
        <row r="3684">
          <cell r="A3684" t="str">
            <v>K|L8017062</v>
          </cell>
          <cell r="B3684" t="str">
            <v>Q1010</v>
          </cell>
          <cell r="C3684" t="str">
            <v>K</v>
          </cell>
          <cell r="D3684" t="str">
            <v>code</v>
          </cell>
          <cell r="E3684" t="str">
            <v>L8017062</v>
          </cell>
          <cell r="F3684" t="str">
            <v>L8017062</v>
          </cell>
          <cell r="G3684">
            <v>8</v>
          </cell>
        </row>
        <row r="3685">
          <cell r="A3685" t="str">
            <v>K|Joghurtgetränke</v>
          </cell>
          <cell r="B3685" t="str">
            <v>Q1010</v>
          </cell>
          <cell r="C3685" t="str">
            <v>K</v>
          </cell>
          <cell r="D3685" t="str">
            <v>D</v>
          </cell>
          <cell r="E3685" t="str">
            <v>Joghurtgetränke</v>
          </cell>
          <cell r="F3685" t="str">
            <v>L8017063</v>
          </cell>
          <cell r="G3685">
            <v>8</v>
          </cell>
        </row>
        <row r="3686">
          <cell r="A3686" t="str">
            <v>K|L8017063</v>
          </cell>
          <cell r="B3686" t="str">
            <v>Q1010</v>
          </cell>
          <cell r="C3686" t="str">
            <v>K</v>
          </cell>
          <cell r="D3686" t="str">
            <v>code</v>
          </cell>
          <cell r="E3686" t="str">
            <v>L8017063</v>
          </cell>
          <cell r="F3686" t="str">
            <v>L8017063</v>
          </cell>
          <cell r="G3686">
            <v>8</v>
          </cell>
        </row>
        <row r="3687">
          <cell r="A3687" t="str">
            <v>K|Yoghurt drinks</v>
          </cell>
          <cell r="B3687" t="str">
            <v>Q1010</v>
          </cell>
          <cell r="C3687" t="str">
            <v>K</v>
          </cell>
          <cell r="D3687" t="str">
            <v>name</v>
          </cell>
          <cell r="E3687" t="str">
            <v>Yoghurt drinks</v>
          </cell>
          <cell r="F3687" t="str">
            <v>L8017063</v>
          </cell>
          <cell r="G3687">
            <v>8</v>
          </cell>
        </row>
        <row r="3688">
          <cell r="A3688" t="str">
            <v>K|Joghurt, andere</v>
          </cell>
          <cell r="B3688" t="str">
            <v>Q1902</v>
          </cell>
          <cell r="C3688" t="str">
            <v>K</v>
          </cell>
          <cell r="D3688" t="str">
            <v>D</v>
          </cell>
          <cell r="E3688" t="str">
            <v>Joghurt, andere</v>
          </cell>
          <cell r="F3688" t="str">
            <v>L801706z</v>
          </cell>
          <cell r="G3688">
            <v>8</v>
          </cell>
        </row>
        <row r="3689">
          <cell r="A3689" t="str">
            <v>K|L801706z</v>
          </cell>
          <cell r="B3689" t="str">
            <v>Q1902</v>
          </cell>
          <cell r="C3689" t="str">
            <v>K</v>
          </cell>
          <cell r="D3689" t="str">
            <v>code</v>
          </cell>
          <cell r="E3689" t="str">
            <v>L801706z</v>
          </cell>
          <cell r="F3689" t="str">
            <v>L801706z</v>
          </cell>
          <cell r="G3689">
            <v>8</v>
          </cell>
        </row>
        <row r="3690">
          <cell r="A3690" t="str">
            <v>K|Yoghurt, other</v>
          </cell>
          <cell r="B3690" t="str">
            <v>Q1902</v>
          </cell>
          <cell r="C3690" t="str">
            <v>K</v>
          </cell>
          <cell r="D3690" t="str">
            <v>name</v>
          </cell>
          <cell r="E3690" t="str">
            <v>Yoghurt, other</v>
          </cell>
          <cell r="F3690" t="str">
            <v>L801706z</v>
          </cell>
          <cell r="G3690">
            <v>8</v>
          </cell>
        </row>
        <row r="3691">
          <cell r="A3691" t="str">
            <v>K|egg production</v>
          </cell>
          <cell r="B3691" t="str">
            <v>Q1002z001</v>
          </cell>
          <cell r="C3691" t="str">
            <v>K</v>
          </cell>
          <cell r="D3691" t="str">
            <v>E</v>
          </cell>
          <cell r="E3691" t="str">
            <v>egg production</v>
          </cell>
          <cell r="F3691" t="str">
            <v>L801707</v>
          </cell>
          <cell r="G3691">
            <v>7</v>
          </cell>
        </row>
        <row r="3692">
          <cell r="A3692" t="str">
            <v>K|Eggs</v>
          </cell>
          <cell r="B3692" t="str">
            <v>Q1003</v>
          </cell>
          <cell r="C3692" t="str">
            <v>K</v>
          </cell>
          <cell r="D3692" t="str">
            <v>name</v>
          </cell>
          <cell r="E3692" t="str">
            <v>Eggs</v>
          </cell>
          <cell r="F3692" t="str">
            <v>L801707</v>
          </cell>
          <cell r="G3692">
            <v>7</v>
          </cell>
        </row>
        <row r="3693">
          <cell r="A3693" t="str">
            <v>K|Eier</v>
          </cell>
          <cell r="B3693" t="str">
            <v>Q1002z001</v>
          </cell>
          <cell r="C3693" t="str">
            <v>K</v>
          </cell>
          <cell r="D3693" t="str">
            <v>name</v>
          </cell>
          <cell r="E3693" t="str">
            <v>Eier</v>
          </cell>
          <cell r="F3693" t="str">
            <v>L801707</v>
          </cell>
          <cell r="G3693">
            <v>7</v>
          </cell>
        </row>
        <row r="3694">
          <cell r="A3694" t="str">
            <v>K|Hen eggs, in shell</v>
          </cell>
          <cell r="B3694" t="str">
            <v>Q1009</v>
          </cell>
          <cell r="C3694" t="str">
            <v>K</v>
          </cell>
          <cell r="D3694" t="str">
            <v>E</v>
          </cell>
          <cell r="E3694" t="str">
            <v>Hen eggs, in shell</v>
          </cell>
          <cell r="F3694" t="str">
            <v>L801707</v>
          </cell>
          <cell r="G3694">
            <v>7</v>
          </cell>
        </row>
        <row r="3695">
          <cell r="A3695" t="str">
            <v>K|K243</v>
          </cell>
          <cell r="B3695" t="str">
            <v>Q1002z001</v>
          </cell>
          <cell r="C3695" t="str">
            <v>K</v>
          </cell>
          <cell r="D3695" t="str">
            <v>code</v>
          </cell>
          <cell r="E3695" t="str">
            <v>K243</v>
          </cell>
          <cell r="F3695" t="str">
            <v>L801707</v>
          </cell>
          <cell r="G3695">
            <v>7</v>
          </cell>
        </row>
        <row r="3696">
          <cell r="A3696" t="str">
            <v>K|L801707</v>
          </cell>
          <cell r="B3696" t="str">
            <v>Q1010</v>
          </cell>
          <cell r="C3696" t="str">
            <v>K</v>
          </cell>
          <cell r="D3696" t="str">
            <v>code</v>
          </cell>
          <cell r="E3696" t="str">
            <v>L801707</v>
          </cell>
          <cell r="F3696" t="str">
            <v>L801707</v>
          </cell>
          <cell r="G3696">
            <v>7</v>
          </cell>
        </row>
        <row r="3697">
          <cell r="A3697" t="str">
            <v>K|Eggs, no details</v>
          </cell>
          <cell r="B3697" t="str">
            <v>Q1902</v>
          </cell>
          <cell r="C3697" t="str">
            <v>K</v>
          </cell>
          <cell r="D3697" t="str">
            <v>name</v>
          </cell>
          <cell r="E3697" t="str">
            <v>Eggs, no details</v>
          </cell>
          <cell r="F3697" t="str">
            <v>L8017070</v>
          </cell>
          <cell r="G3697">
            <v>8</v>
          </cell>
        </row>
        <row r="3698">
          <cell r="A3698" t="str">
            <v>K|Eier, ohne Details</v>
          </cell>
          <cell r="B3698" t="str">
            <v>Q1902</v>
          </cell>
          <cell r="C3698" t="str">
            <v>K</v>
          </cell>
          <cell r="D3698" t="str">
            <v>D</v>
          </cell>
          <cell r="E3698" t="str">
            <v>Eier, ohne Details</v>
          </cell>
          <cell r="F3698" t="str">
            <v>L8017070</v>
          </cell>
          <cell r="G3698">
            <v>8</v>
          </cell>
        </row>
        <row r="3699">
          <cell r="A3699" t="str">
            <v>K|L8017070</v>
          </cell>
          <cell r="B3699" t="str">
            <v>Q1902</v>
          </cell>
          <cell r="C3699" t="str">
            <v>K</v>
          </cell>
          <cell r="D3699" t="str">
            <v>code</v>
          </cell>
          <cell r="E3699" t="str">
            <v>L8017070</v>
          </cell>
          <cell r="F3699" t="str">
            <v>L8017070</v>
          </cell>
          <cell r="G3699">
            <v>8</v>
          </cell>
        </row>
        <row r="3700">
          <cell r="A3700" t="str">
            <v>K|Eggs for consumption</v>
          </cell>
          <cell r="B3700" t="str">
            <v>Q1003</v>
          </cell>
          <cell r="C3700" t="str">
            <v>K</v>
          </cell>
          <cell r="D3700" t="str">
            <v>name</v>
          </cell>
          <cell r="E3700" t="str">
            <v>Eggs for consumption</v>
          </cell>
          <cell r="F3700" t="str">
            <v>L8017071</v>
          </cell>
          <cell r="G3700">
            <v>8</v>
          </cell>
        </row>
        <row r="3701">
          <cell r="A3701" t="str">
            <v>K|Eier, Konsum</v>
          </cell>
          <cell r="B3701" t="str">
            <v>Q1010</v>
          </cell>
          <cell r="C3701" t="str">
            <v>K</v>
          </cell>
          <cell r="D3701" t="str">
            <v>D</v>
          </cell>
          <cell r="E3701" t="str">
            <v>Eier, Konsum</v>
          </cell>
          <cell r="F3701" t="str">
            <v>L8017071</v>
          </cell>
          <cell r="G3701">
            <v>8</v>
          </cell>
        </row>
        <row r="3702">
          <cell r="A3702" t="str">
            <v>K|L8017071</v>
          </cell>
          <cell r="B3702" t="str">
            <v>Q1010</v>
          </cell>
          <cell r="C3702" t="str">
            <v>K</v>
          </cell>
          <cell r="D3702" t="str">
            <v>code</v>
          </cell>
          <cell r="E3702" t="str">
            <v>L8017071</v>
          </cell>
          <cell r="F3702" t="str">
            <v>L8017071</v>
          </cell>
          <cell r="G3702">
            <v>8</v>
          </cell>
        </row>
        <row r="3703">
          <cell r="A3703" t="str">
            <v>K|Eggs for processing</v>
          </cell>
          <cell r="B3703" t="str">
            <v>Q1010</v>
          </cell>
          <cell r="C3703" t="str">
            <v>K</v>
          </cell>
          <cell r="D3703" t="str">
            <v>E</v>
          </cell>
          <cell r="E3703" t="str">
            <v>Eggs for processing</v>
          </cell>
          <cell r="F3703" t="str">
            <v>L8017072</v>
          </cell>
          <cell r="G3703">
            <v>8</v>
          </cell>
        </row>
        <row r="3704">
          <cell r="A3704" t="str">
            <v>K|Eier, Verarbeitung</v>
          </cell>
          <cell r="B3704" t="str">
            <v>Q1010</v>
          </cell>
          <cell r="C3704" t="str">
            <v>K</v>
          </cell>
          <cell r="D3704" t="str">
            <v>D</v>
          </cell>
          <cell r="E3704" t="str">
            <v>Eier, Verarbeitung</v>
          </cell>
          <cell r="F3704" t="str">
            <v>L8017072</v>
          </cell>
          <cell r="G3704">
            <v>8</v>
          </cell>
        </row>
        <row r="3705">
          <cell r="A3705" t="str">
            <v>K|L8017072</v>
          </cell>
          <cell r="B3705" t="str">
            <v>Q1010</v>
          </cell>
          <cell r="C3705" t="str">
            <v>K</v>
          </cell>
          <cell r="D3705" t="str">
            <v>code</v>
          </cell>
          <cell r="E3705" t="str">
            <v>L8017072</v>
          </cell>
          <cell r="F3705" t="str">
            <v>L8017072</v>
          </cell>
          <cell r="G3705">
            <v>8</v>
          </cell>
        </row>
        <row r="3706">
          <cell r="A3706" t="str">
            <v>K|Eggs, other</v>
          </cell>
          <cell r="B3706" t="str">
            <v>Q1902</v>
          </cell>
          <cell r="C3706" t="str">
            <v>K</v>
          </cell>
          <cell r="D3706" t="str">
            <v>name</v>
          </cell>
          <cell r="E3706" t="str">
            <v>Eggs, other</v>
          </cell>
          <cell r="F3706" t="str">
            <v>L801707z</v>
          </cell>
          <cell r="G3706">
            <v>8</v>
          </cell>
        </row>
        <row r="3707">
          <cell r="A3707" t="str">
            <v>K|Eier, andere</v>
          </cell>
          <cell r="B3707" t="str">
            <v>Q1902</v>
          </cell>
          <cell r="C3707" t="str">
            <v>K</v>
          </cell>
          <cell r="D3707" t="str">
            <v>D</v>
          </cell>
          <cell r="E3707" t="str">
            <v>Eier, andere</v>
          </cell>
          <cell r="F3707" t="str">
            <v>L801707z</v>
          </cell>
          <cell r="G3707">
            <v>8</v>
          </cell>
        </row>
        <row r="3708">
          <cell r="A3708" t="str">
            <v>K|L801707z</v>
          </cell>
          <cell r="B3708" t="str">
            <v>Q1902</v>
          </cell>
          <cell r="C3708" t="str">
            <v>K</v>
          </cell>
          <cell r="D3708" t="str">
            <v>code</v>
          </cell>
          <cell r="E3708" t="str">
            <v>L801707z</v>
          </cell>
          <cell r="F3708" t="str">
            <v>L801707z</v>
          </cell>
          <cell r="G3708">
            <v>8</v>
          </cell>
        </row>
        <row r="3709">
          <cell r="A3709" t="str">
            <v>K|cream cheese</v>
          </cell>
          <cell r="B3709" t="str">
            <v>Q1002z001</v>
          </cell>
          <cell r="C3709" t="str">
            <v>K</v>
          </cell>
          <cell r="D3709" t="str">
            <v>E</v>
          </cell>
          <cell r="E3709" t="str">
            <v>cream cheese</v>
          </cell>
          <cell r="F3709" t="str">
            <v>L801708</v>
          </cell>
          <cell r="G3709">
            <v>7</v>
          </cell>
        </row>
        <row r="3710">
          <cell r="A3710" t="str">
            <v>K|Cream chesse</v>
          </cell>
          <cell r="B3710" t="str">
            <v>Q1002z001</v>
          </cell>
          <cell r="C3710" t="str">
            <v>K</v>
          </cell>
          <cell r="D3710" t="str">
            <v>name</v>
          </cell>
          <cell r="E3710" t="str">
            <v>Cream chesse</v>
          </cell>
          <cell r="F3710" t="str">
            <v>L801708</v>
          </cell>
          <cell r="G3710">
            <v>7</v>
          </cell>
        </row>
        <row r="3711">
          <cell r="A3711" t="str">
            <v>K|K5015</v>
          </cell>
          <cell r="B3711" t="str">
            <v>Q1002z001</v>
          </cell>
          <cell r="C3711" t="str">
            <v>K</v>
          </cell>
          <cell r="D3711" t="str">
            <v>code</v>
          </cell>
          <cell r="E3711" t="str">
            <v>K5015</v>
          </cell>
          <cell r="F3711" t="str">
            <v>L801708</v>
          </cell>
          <cell r="G3711">
            <v>7</v>
          </cell>
        </row>
        <row r="3712">
          <cell r="A3712" t="str">
            <v>K|K7015</v>
          </cell>
          <cell r="B3712" t="str">
            <v>Q1002z001</v>
          </cell>
          <cell r="C3712" t="str">
            <v>K</v>
          </cell>
          <cell r="D3712" t="str">
            <v>code</v>
          </cell>
          <cell r="E3712" t="str">
            <v>K7015</v>
          </cell>
          <cell r="F3712" t="str">
            <v>L801708</v>
          </cell>
          <cell r="G3712">
            <v>7</v>
          </cell>
        </row>
        <row r="3713">
          <cell r="A3713" t="str">
            <v>K|L801708</v>
          </cell>
          <cell r="B3713" t="str">
            <v>Q1002z001</v>
          </cell>
          <cell r="C3713" t="str">
            <v>K</v>
          </cell>
          <cell r="D3713" t="str">
            <v>code</v>
          </cell>
          <cell r="E3713" t="str">
            <v>L801708</v>
          </cell>
          <cell r="F3713" t="str">
            <v>L801708</v>
          </cell>
          <cell r="G3713">
            <v>7</v>
          </cell>
        </row>
        <row r="3714">
          <cell r="A3714" t="str">
            <v>K|Quark</v>
          </cell>
          <cell r="B3714" t="str">
            <v>Q1002z001</v>
          </cell>
          <cell r="C3714" t="str">
            <v>K</v>
          </cell>
          <cell r="D3714" t="str">
            <v>name</v>
          </cell>
          <cell r="E3714" t="str">
            <v>Quark</v>
          </cell>
          <cell r="F3714" t="str">
            <v>L801708</v>
          </cell>
          <cell r="G3714">
            <v>7</v>
          </cell>
        </row>
        <row r="3715">
          <cell r="A3715" t="str">
            <v>K|K218</v>
          </cell>
          <cell r="B3715" t="str">
            <v>Q1002z001</v>
          </cell>
          <cell r="C3715" t="str">
            <v>K</v>
          </cell>
          <cell r="D3715" t="str">
            <v>code</v>
          </cell>
          <cell r="E3715" t="str">
            <v>K218</v>
          </cell>
          <cell r="F3715" t="str">
            <v>L8017091</v>
          </cell>
          <cell r="G3715">
            <v>8</v>
          </cell>
        </row>
        <row r="3716">
          <cell r="A3716" t="str">
            <v>K|L8017091</v>
          </cell>
          <cell r="B3716" t="str">
            <v>Q1002z001</v>
          </cell>
          <cell r="C3716" t="str">
            <v>K</v>
          </cell>
          <cell r="D3716" t="str">
            <v>code</v>
          </cell>
          <cell r="E3716" t="str">
            <v>L8017091</v>
          </cell>
          <cell r="F3716" t="str">
            <v>L8017091</v>
          </cell>
          <cell r="G3716">
            <v>8</v>
          </cell>
        </row>
        <row r="3717">
          <cell r="A3717" t="str">
            <v>K|Vollmilchpulvererzeugung</v>
          </cell>
          <cell r="B3717" t="str">
            <v>Q1002z001</v>
          </cell>
          <cell r="C3717" t="str">
            <v>K</v>
          </cell>
          <cell r="D3717" t="str">
            <v>name</v>
          </cell>
          <cell r="E3717" t="str">
            <v>Vollmilchpulvererzeugung</v>
          </cell>
          <cell r="F3717" t="str">
            <v>L8017091</v>
          </cell>
          <cell r="G3717">
            <v>8</v>
          </cell>
        </row>
        <row r="3718">
          <cell r="A3718" t="str">
            <v>K|whole milk powder</v>
          </cell>
          <cell r="B3718" t="str">
            <v>Q1002z001</v>
          </cell>
          <cell r="C3718" t="str">
            <v>K</v>
          </cell>
          <cell r="D3718" t="str">
            <v>E</v>
          </cell>
          <cell r="E3718" t="str">
            <v>whole milk powder</v>
          </cell>
          <cell r="F3718" t="str">
            <v>L8017091</v>
          </cell>
          <cell r="G3718">
            <v>8</v>
          </cell>
        </row>
        <row r="3719">
          <cell r="A3719" t="str">
            <v>K|K219</v>
          </cell>
          <cell r="B3719" t="str">
            <v>Q1002z001</v>
          </cell>
          <cell r="C3719" t="str">
            <v>K</v>
          </cell>
          <cell r="D3719" t="str">
            <v>code</v>
          </cell>
          <cell r="E3719" t="str">
            <v>K219</v>
          </cell>
          <cell r="F3719" t="str">
            <v>L8017092</v>
          </cell>
          <cell r="G3719">
            <v>8</v>
          </cell>
        </row>
        <row r="3720">
          <cell r="A3720" t="str">
            <v>K|L8017092</v>
          </cell>
          <cell r="B3720" t="str">
            <v>Q1002z001</v>
          </cell>
          <cell r="C3720" t="str">
            <v>K</v>
          </cell>
          <cell r="D3720" t="str">
            <v>code</v>
          </cell>
          <cell r="E3720" t="str">
            <v>L8017092</v>
          </cell>
          <cell r="F3720" t="str">
            <v>L8017092</v>
          </cell>
          <cell r="G3720">
            <v>8</v>
          </cell>
        </row>
        <row r="3721">
          <cell r="A3721" t="str">
            <v>K|Magermilchpulvererzeugung</v>
          </cell>
          <cell r="B3721" t="str">
            <v>Q1002z001</v>
          </cell>
          <cell r="C3721" t="str">
            <v>K</v>
          </cell>
          <cell r="D3721" t="str">
            <v>name</v>
          </cell>
          <cell r="E3721" t="str">
            <v>Magermilchpulvererzeugung</v>
          </cell>
          <cell r="F3721" t="str">
            <v>L8017092</v>
          </cell>
          <cell r="G3721">
            <v>8</v>
          </cell>
        </row>
        <row r="3722">
          <cell r="A3722" t="str">
            <v>K|skimmed milk powder</v>
          </cell>
          <cell r="B3722" t="str">
            <v>Q1002z001</v>
          </cell>
          <cell r="C3722" t="str">
            <v>K</v>
          </cell>
          <cell r="D3722" t="str">
            <v>E</v>
          </cell>
          <cell r="E3722" t="str">
            <v>skimmed milk powder</v>
          </cell>
          <cell r="F3722" t="str">
            <v>L8017092</v>
          </cell>
          <cell r="G3722">
            <v>8</v>
          </cell>
        </row>
        <row r="3723">
          <cell r="A3723" t="str">
            <v>K|L80170a</v>
          </cell>
          <cell r="B3723" t="str">
            <v>Q1010</v>
          </cell>
          <cell r="C3723" t="str">
            <v>K</v>
          </cell>
          <cell r="D3723" t="str">
            <v>code</v>
          </cell>
          <cell r="E3723" t="str">
            <v>L80170a</v>
          </cell>
          <cell r="F3723" t="str">
            <v>L80170a</v>
          </cell>
          <cell r="G3723">
            <v>7</v>
          </cell>
        </row>
        <row r="3724">
          <cell r="A3724" t="str">
            <v>K|Milchgetränke</v>
          </cell>
          <cell r="B3724" t="str">
            <v>Q1010</v>
          </cell>
          <cell r="C3724" t="str">
            <v>K</v>
          </cell>
          <cell r="D3724" t="str">
            <v>D</v>
          </cell>
          <cell r="E3724" t="str">
            <v>Milchgetränke</v>
          </cell>
          <cell r="F3724" t="str">
            <v>L80170a</v>
          </cell>
          <cell r="G3724">
            <v>7</v>
          </cell>
        </row>
        <row r="3725">
          <cell r="A3725" t="str">
            <v>K|Milk drinks</v>
          </cell>
          <cell r="B3725" t="str">
            <v>Q1010</v>
          </cell>
          <cell r="C3725" t="str">
            <v>K</v>
          </cell>
          <cell r="D3725" t="str">
            <v>name</v>
          </cell>
          <cell r="E3725" t="str">
            <v>Milk drinks</v>
          </cell>
          <cell r="F3725" t="str">
            <v>L80170a</v>
          </cell>
          <cell r="G3725">
            <v>7</v>
          </cell>
        </row>
        <row r="3726">
          <cell r="A3726" t="str">
            <v>K|Butter Milch/Kefir/Molke</v>
          </cell>
          <cell r="B3726" t="str">
            <v>Q1010</v>
          </cell>
          <cell r="C3726" t="str">
            <v>K</v>
          </cell>
          <cell r="D3726" t="str">
            <v>D</v>
          </cell>
          <cell r="E3726" t="str">
            <v>Butter Milch/Kefir/Molke</v>
          </cell>
          <cell r="F3726" t="str">
            <v>L80170a1</v>
          </cell>
          <cell r="G3726">
            <v>8</v>
          </cell>
        </row>
        <row r="3727">
          <cell r="A3727" t="str">
            <v>K|Butter milk/Kefir/Whey</v>
          </cell>
          <cell r="B3727" t="str">
            <v>Q1010</v>
          </cell>
          <cell r="C3727" t="str">
            <v>K</v>
          </cell>
          <cell r="D3727" t="str">
            <v>name</v>
          </cell>
          <cell r="E3727" t="str">
            <v>Butter milk/Kefir/Whey</v>
          </cell>
          <cell r="F3727" t="str">
            <v>L80170a1</v>
          </cell>
          <cell r="G3727">
            <v>8</v>
          </cell>
        </row>
        <row r="3728">
          <cell r="A3728" t="str">
            <v>K|L80170a1</v>
          </cell>
          <cell r="B3728" t="str">
            <v>Q1010</v>
          </cell>
          <cell r="C3728" t="str">
            <v>K</v>
          </cell>
          <cell r="D3728" t="str">
            <v>code</v>
          </cell>
          <cell r="E3728" t="str">
            <v>L80170a1</v>
          </cell>
          <cell r="F3728" t="str">
            <v>L80170a1</v>
          </cell>
          <cell r="G3728">
            <v>8</v>
          </cell>
        </row>
        <row r="3729">
          <cell r="A3729" t="str">
            <v>K|L80170a2</v>
          </cell>
          <cell r="B3729" t="str">
            <v>Q1010</v>
          </cell>
          <cell r="C3729" t="str">
            <v>K</v>
          </cell>
          <cell r="D3729" t="str">
            <v>code</v>
          </cell>
          <cell r="E3729" t="str">
            <v>L80170a2</v>
          </cell>
          <cell r="F3729" t="str">
            <v>L80170a2</v>
          </cell>
          <cell r="G3729">
            <v>8</v>
          </cell>
        </row>
        <row r="3730">
          <cell r="A3730" t="str">
            <v>K|Milchmixgetränke (Kakao, Vanille …)</v>
          </cell>
          <cell r="B3730" t="str">
            <v>Q1010</v>
          </cell>
          <cell r="C3730" t="str">
            <v>K</v>
          </cell>
          <cell r="D3730" t="str">
            <v>D</v>
          </cell>
          <cell r="E3730" t="str">
            <v>Milchmixgetränke (Kakao, Vanille …)</v>
          </cell>
          <cell r="F3730" t="str">
            <v>L80170a2</v>
          </cell>
          <cell r="G3730">
            <v>8</v>
          </cell>
        </row>
        <row r="3731">
          <cell r="A3731" t="str">
            <v>K|Milk mix drinks (cocoa, vanilla…)</v>
          </cell>
          <cell r="B3731" t="str">
            <v>Q1010</v>
          </cell>
          <cell r="C3731" t="str">
            <v>K</v>
          </cell>
          <cell r="D3731" t="str">
            <v>name</v>
          </cell>
          <cell r="E3731" t="str">
            <v>Milk mix drinks (cocoa, vanilla…)</v>
          </cell>
          <cell r="F3731" t="str">
            <v>L80170a2</v>
          </cell>
          <cell r="G3731">
            <v>8</v>
          </cell>
        </row>
        <row r="3732">
          <cell r="A3732" t="str">
            <v>K|L80170a3</v>
          </cell>
          <cell r="B3732" t="str">
            <v>Q1010</v>
          </cell>
          <cell r="C3732" t="str">
            <v>K</v>
          </cell>
          <cell r="D3732" t="str">
            <v>code</v>
          </cell>
          <cell r="E3732" t="str">
            <v>L80170a3</v>
          </cell>
          <cell r="F3732" t="str">
            <v>L80170a3</v>
          </cell>
          <cell r="G3732">
            <v>8</v>
          </cell>
        </row>
        <row r="3733">
          <cell r="A3733" t="str">
            <v>K|Soja/Hafermilch</v>
          </cell>
          <cell r="B3733" t="str">
            <v>Q1010</v>
          </cell>
          <cell r="C3733" t="str">
            <v>K</v>
          </cell>
          <cell r="D3733" t="str">
            <v>D</v>
          </cell>
          <cell r="E3733" t="str">
            <v>Soja/Hafermilch</v>
          </cell>
          <cell r="F3733" t="str">
            <v>L80170a3</v>
          </cell>
          <cell r="G3733">
            <v>8</v>
          </cell>
        </row>
        <row r="3734">
          <cell r="A3734" t="str">
            <v>K|Soy/Oats milk</v>
          </cell>
          <cell r="B3734" t="str">
            <v>Q1010</v>
          </cell>
          <cell r="C3734" t="str">
            <v>K</v>
          </cell>
          <cell r="D3734" t="str">
            <v>name</v>
          </cell>
          <cell r="E3734" t="str">
            <v>Soy/Oats milk</v>
          </cell>
          <cell r="F3734" t="str">
            <v>L80170a3</v>
          </cell>
          <cell r="G3734">
            <v>8</v>
          </cell>
        </row>
        <row r="3735">
          <cell r="A3735" t="str">
            <v>K|Desserts/Custards</v>
          </cell>
          <cell r="B3735" t="str">
            <v>Q1010</v>
          </cell>
          <cell r="C3735" t="str">
            <v>K</v>
          </cell>
          <cell r="D3735" t="str">
            <v>name</v>
          </cell>
          <cell r="E3735" t="str">
            <v>Desserts/Custards</v>
          </cell>
          <cell r="F3735" t="str">
            <v>L80170b</v>
          </cell>
          <cell r="G3735">
            <v>7</v>
          </cell>
        </row>
        <row r="3736">
          <cell r="A3736" t="str">
            <v>K|Desserts/Pudding</v>
          </cell>
          <cell r="B3736" t="str">
            <v>Q1010</v>
          </cell>
          <cell r="C3736" t="str">
            <v>K</v>
          </cell>
          <cell r="D3736" t="str">
            <v>D</v>
          </cell>
          <cell r="E3736" t="str">
            <v>Desserts/Pudding</v>
          </cell>
          <cell r="F3736" t="str">
            <v>L80170b</v>
          </cell>
          <cell r="G3736">
            <v>7</v>
          </cell>
        </row>
        <row r="3737">
          <cell r="A3737" t="str">
            <v>K|L80170b</v>
          </cell>
          <cell r="B3737" t="str">
            <v>Q1010</v>
          </cell>
          <cell r="C3737" t="str">
            <v>K</v>
          </cell>
          <cell r="D3737" t="str">
            <v>code</v>
          </cell>
          <cell r="E3737" t="str">
            <v>L80170b</v>
          </cell>
          <cell r="F3737" t="str">
            <v>L80170b</v>
          </cell>
          <cell r="G3737">
            <v>7</v>
          </cell>
        </row>
        <row r="3738">
          <cell r="A3738" t="str">
            <v>K|Dairy products and eggs, other</v>
          </cell>
          <cell r="B3738" t="str">
            <v>Q1902</v>
          </cell>
          <cell r="C3738" t="str">
            <v>K</v>
          </cell>
          <cell r="D3738" t="str">
            <v>name</v>
          </cell>
          <cell r="E3738" t="str">
            <v>Dairy products and eggs, other</v>
          </cell>
          <cell r="F3738" t="str">
            <v>L8017zz</v>
          </cell>
          <cell r="G3738">
            <v>7</v>
          </cell>
        </row>
        <row r="3739">
          <cell r="A3739" t="str">
            <v>K|L8017zz</v>
          </cell>
          <cell r="B3739" t="str">
            <v>Q1902</v>
          </cell>
          <cell r="C3739" t="str">
            <v>K</v>
          </cell>
          <cell r="D3739" t="str">
            <v>code</v>
          </cell>
          <cell r="E3739" t="str">
            <v>L8017zz</v>
          </cell>
          <cell r="F3739" t="str">
            <v>L8017zz</v>
          </cell>
          <cell r="G3739">
            <v>7</v>
          </cell>
        </row>
        <row r="3740">
          <cell r="A3740" t="str">
            <v>K|Milchprodukte, andere</v>
          </cell>
          <cell r="B3740" t="str">
            <v>Q1902</v>
          </cell>
          <cell r="C3740" t="str">
            <v>K</v>
          </cell>
          <cell r="D3740" t="str">
            <v>D</v>
          </cell>
          <cell r="E3740" t="str">
            <v>Milchprodukte, andere</v>
          </cell>
          <cell r="F3740" t="str">
            <v>L8017zz</v>
          </cell>
          <cell r="G3740">
            <v>7</v>
          </cell>
        </row>
        <row r="3741">
          <cell r="A3741" t="str">
            <v>K|Andere Milch und Molkereiprodukte</v>
          </cell>
          <cell r="B3741" t="str">
            <v>Q1010</v>
          </cell>
          <cell r="C3741" t="str">
            <v>K</v>
          </cell>
          <cell r="D3741" t="str">
            <v>D</v>
          </cell>
          <cell r="E3741" t="str">
            <v>Andere Milch und Molkereiprodukte</v>
          </cell>
          <cell r="F3741" t="str">
            <v>L8017zz1</v>
          </cell>
          <cell r="G3741">
            <v>8</v>
          </cell>
        </row>
        <row r="3742">
          <cell r="A3742" t="str">
            <v>K|Andere Molkereiprodukte</v>
          </cell>
          <cell r="B3742" t="str">
            <v>Q1010</v>
          </cell>
          <cell r="C3742" t="str">
            <v>K</v>
          </cell>
          <cell r="D3742" t="str">
            <v>D</v>
          </cell>
          <cell r="E3742" t="str">
            <v>Andere Molkereiprodukte</v>
          </cell>
          <cell r="F3742" t="str">
            <v>L8017zz1</v>
          </cell>
          <cell r="G3742">
            <v>8</v>
          </cell>
        </row>
        <row r="3743">
          <cell r="A3743" t="str">
            <v>K|Dairy products, other, measured by volume (1000 l)</v>
          </cell>
          <cell r="B3743" t="str">
            <v>Q1003</v>
          </cell>
          <cell r="C3743" t="str">
            <v>K</v>
          </cell>
          <cell r="D3743" t="str">
            <v>name</v>
          </cell>
          <cell r="E3743" t="str">
            <v>Dairy products, other, measured by volume (1000 l)</v>
          </cell>
          <cell r="F3743" t="str">
            <v>L8017zz1</v>
          </cell>
          <cell r="G3743">
            <v>8</v>
          </cell>
        </row>
        <row r="3744">
          <cell r="A3744" t="str">
            <v>K|L8017zz1</v>
          </cell>
          <cell r="B3744" t="str">
            <v>Q1010</v>
          </cell>
          <cell r="C3744" t="str">
            <v>K</v>
          </cell>
          <cell r="D3744" t="str">
            <v>code</v>
          </cell>
          <cell r="E3744" t="str">
            <v>L8017zz1</v>
          </cell>
          <cell r="F3744" t="str">
            <v>L8017zz1</v>
          </cell>
          <cell r="G3744">
            <v>8</v>
          </cell>
        </row>
        <row r="3745">
          <cell r="A3745" t="str">
            <v>K|Dairy products, other, measured by weight (1000 kg)</v>
          </cell>
          <cell r="B3745" t="str">
            <v>Q1010</v>
          </cell>
          <cell r="C3745" t="str">
            <v>K</v>
          </cell>
          <cell r="D3745" t="str">
            <v>E</v>
          </cell>
          <cell r="E3745" t="str">
            <v>Dairy products, other, measured by weight (1000 kg)</v>
          </cell>
          <cell r="F3745" t="str">
            <v>L8017zz2</v>
          </cell>
          <cell r="G3745">
            <v>8</v>
          </cell>
        </row>
        <row r="3746">
          <cell r="A3746" t="str">
            <v>K|L8017zz2</v>
          </cell>
          <cell r="B3746" t="str">
            <v>Q1010</v>
          </cell>
          <cell r="C3746" t="str">
            <v>K</v>
          </cell>
          <cell r="D3746" t="str">
            <v>code</v>
          </cell>
          <cell r="E3746" t="str">
            <v>L8017zz2</v>
          </cell>
          <cell r="F3746" t="str">
            <v>L8017zz2</v>
          </cell>
          <cell r="G3746">
            <v>8</v>
          </cell>
        </row>
        <row r="3747">
          <cell r="A3747" t="str">
            <v>K|Cocoa, chocolate and sugar confectionery</v>
          </cell>
          <cell r="B3747" t="str">
            <v>Q1010</v>
          </cell>
          <cell r="C3747" t="str">
            <v>K</v>
          </cell>
          <cell r="D3747" t="str">
            <v>E</v>
          </cell>
          <cell r="E3747" t="str">
            <v>Cocoa, chocolate and sugar confectionery</v>
          </cell>
          <cell r="F3747" t="str">
            <v>L8018</v>
          </cell>
          <cell r="G3747">
            <v>5</v>
          </cell>
        </row>
        <row r="3748">
          <cell r="A3748" t="str">
            <v>K|L8018</v>
          </cell>
          <cell r="B3748" t="str">
            <v>Q1010</v>
          </cell>
          <cell r="C3748" t="str">
            <v>K</v>
          </cell>
          <cell r="D3748" t="str">
            <v>code</v>
          </cell>
          <cell r="E3748" t="str">
            <v>L8018</v>
          </cell>
          <cell r="F3748" t="str">
            <v>L8018</v>
          </cell>
          <cell r="G3748">
            <v>5</v>
          </cell>
        </row>
        <row r="3749">
          <cell r="A3749" t="str">
            <v>K|Cocoa, chocolate and sugar confectionery, no details</v>
          </cell>
          <cell r="B3749" t="str">
            <v>Q1902</v>
          </cell>
          <cell r="C3749" t="str">
            <v>K</v>
          </cell>
          <cell r="D3749" t="str">
            <v>name</v>
          </cell>
          <cell r="E3749" t="str">
            <v>Cocoa, chocolate and sugar confectionery, no details</v>
          </cell>
          <cell r="F3749" t="str">
            <v>L801800</v>
          </cell>
          <cell r="G3749">
            <v>7</v>
          </cell>
        </row>
        <row r="3750">
          <cell r="A3750" t="str">
            <v>K|L801800</v>
          </cell>
          <cell r="B3750" t="str">
            <v>Q1902</v>
          </cell>
          <cell r="C3750" t="str">
            <v>K</v>
          </cell>
          <cell r="D3750" t="str">
            <v>code</v>
          </cell>
          <cell r="E3750" t="str">
            <v>L801800</v>
          </cell>
          <cell r="F3750" t="str">
            <v>L801800</v>
          </cell>
          <cell r="G3750">
            <v>7</v>
          </cell>
        </row>
        <row r="3751">
          <cell r="A3751" t="str">
            <v>K|Chocolate</v>
          </cell>
          <cell r="B3751" t="str">
            <v>Q1010</v>
          </cell>
          <cell r="C3751" t="str">
            <v>K</v>
          </cell>
          <cell r="D3751" t="str">
            <v>E</v>
          </cell>
          <cell r="E3751" t="str">
            <v>Chocolate</v>
          </cell>
          <cell r="F3751" t="str">
            <v>L801801</v>
          </cell>
          <cell r="G3751">
            <v>7</v>
          </cell>
        </row>
        <row r="3752">
          <cell r="A3752" t="str">
            <v>K|L801801</v>
          </cell>
          <cell r="B3752" t="str">
            <v>Q1010</v>
          </cell>
          <cell r="C3752" t="str">
            <v>K</v>
          </cell>
          <cell r="D3752" t="str">
            <v>code</v>
          </cell>
          <cell r="E3752" t="str">
            <v>L801801</v>
          </cell>
          <cell r="F3752" t="str">
            <v>L801801</v>
          </cell>
          <cell r="G3752">
            <v>7</v>
          </cell>
        </row>
        <row r="3753">
          <cell r="A3753" t="str">
            <v>K|K5025</v>
          </cell>
          <cell r="B3753" t="str">
            <v>Q1002z001</v>
          </cell>
          <cell r="C3753" t="str">
            <v>K</v>
          </cell>
          <cell r="D3753" t="str">
            <v>code</v>
          </cell>
          <cell r="E3753" t="str">
            <v>K5025</v>
          </cell>
          <cell r="F3753" t="str">
            <v>L801802</v>
          </cell>
          <cell r="G3753">
            <v>7</v>
          </cell>
        </row>
        <row r="3754">
          <cell r="A3754" t="str">
            <v>K|K7025</v>
          </cell>
          <cell r="B3754" t="str">
            <v>Q1002z001</v>
          </cell>
          <cell r="C3754" t="str">
            <v>K</v>
          </cell>
          <cell r="D3754" t="str">
            <v>code</v>
          </cell>
          <cell r="E3754" t="str">
            <v>K7025</v>
          </cell>
          <cell r="F3754" t="str">
            <v>L801802</v>
          </cell>
          <cell r="G3754">
            <v>7</v>
          </cell>
        </row>
        <row r="3755">
          <cell r="A3755" t="str">
            <v>K|L801802</v>
          </cell>
          <cell r="B3755" t="str">
            <v>Q1010</v>
          </cell>
          <cell r="C3755" t="str">
            <v>K</v>
          </cell>
          <cell r="D3755" t="str">
            <v>code</v>
          </cell>
          <cell r="E3755" t="str">
            <v>L801802</v>
          </cell>
          <cell r="F3755" t="str">
            <v>L801802</v>
          </cell>
          <cell r="G3755">
            <v>7</v>
          </cell>
        </row>
        <row r="3756">
          <cell r="A3756" t="str">
            <v>K|Sugar confectionary</v>
          </cell>
          <cell r="B3756" t="str">
            <v>Q1010</v>
          </cell>
          <cell r="C3756" t="str">
            <v>K</v>
          </cell>
          <cell r="D3756" t="str">
            <v>E</v>
          </cell>
          <cell r="E3756" t="str">
            <v>Sugar confectionary</v>
          </cell>
          <cell r="F3756" t="str">
            <v>L801802</v>
          </cell>
          <cell r="G3756">
            <v>7</v>
          </cell>
        </row>
        <row r="3757">
          <cell r="A3757" t="str">
            <v>K|Süßgebäck</v>
          </cell>
          <cell r="B3757" t="str">
            <v>Q1002z001</v>
          </cell>
          <cell r="C3757" t="str">
            <v>K</v>
          </cell>
          <cell r="D3757" t="str">
            <v>name</v>
          </cell>
          <cell r="E3757" t="str">
            <v>Süßgebäck</v>
          </cell>
          <cell r="F3757" t="str">
            <v>L801802</v>
          </cell>
          <cell r="G3757">
            <v>7</v>
          </cell>
        </row>
        <row r="3758">
          <cell r="A3758" t="str">
            <v>K|sweet bakery</v>
          </cell>
          <cell r="B3758" t="str">
            <v>Q1002z001</v>
          </cell>
          <cell r="C3758" t="str">
            <v>K</v>
          </cell>
          <cell r="D3758" t="str">
            <v>E</v>
          </cell>
          <cell r="E3758" t="str">
            <v>sweet bakery</v>
          </cell>
          <cell r="F3758" t="str">
            <v>L801802</v>
          </cell>
          <cell r="G3758">
            <v>7</v>
          </cell>
        </row>
        <row r="3759">
          <cell r="A3759" t="str">
            <v>K|L801803</v>
          </cell>
          <cell r="B3759" t="str">
            <v>Q1010</v>
          </cell>
          <cell r="C3759" t="str">
            <v>K</v>
          </cell>
          <cell r="D3759" t="str">
            <v>code</v>
          </cell>
          <cell r="E3759" t="str">
            <v>L801803</v>
          </cell>
          <cell r="F3759" t="str">
            <v>L801803</v>
          </cell>
          <cell r="G3759">
            <v>7</v>
          </cell>
        </row>
        <row r="3760">
          <cell r="A3760" t="str">
            <v>K|Sweets</v>
          </cell>
          <cell r="B3760" t="str">
            <v>Q1010</v>
          </cell>
          <cell r="C3760" t="str">
            <v>K</v>
          </cell>
          <cell r="D3760" t="str">
            <v>E</v>
          </cell>
          <cell r="E3760" t="str">
            <v>Sweets</v>
          </cell>
          <cell r="F3760" t="str">
            <v>L801803</v>
          </cell>
          <cell r="G3760">
            <v>7</v>
          </cell>
        </row>
        <row r="3761">
          <cell r="A3761" t="str">
            <v>K|Cocoa, chocolate and sugar confectionery, other</v>
          </cell>
          <cell r="B3761" t="str">
            <v>Q1902</v>
          </cell>
          <cell r="C3761" t="str">
            <v>K</v>
          </cell>
          <cell r="D3761" t="str">
            <v>name</v>
          </cell>
          <cell r="E3761" t="str">
            <v>Cocoa, chocolate and sugar confectionery, other</v>
          </cell>
          <cell r="F3761" t="str">
            <v>L8018zz</v>
          </cell>
          <cell r="G3761">
            <v>7</v>
          </cell>
        </row>
        <row r="3762">
          <cell r="A3762" t="str">
            <v>K|L8018zz</v>
          </cell>
          <cell r="B3762" t="str">
            <v>Q1902</v>
          </cell>
          <cell r="C3762" t="str">
            <v>K</v>
          </cell>
          <cell r="D3762" t="str">
            <v>code</v>
          </cell>
          <cell r="E3762" t="str">
            <v>L8018zz</v>
          </cell>
          <cell r="F3762" t="str">
            <v>L8018zz</v>
          </cell>
          <cell r="G3762">
            <v>7</v>
          </cell>
        </row>
        <row r="3763">
          <cell r="A3763" t="str">
            <v>K|cereal products</v>
          </cell>
          <cell r="B3763" t="str">
            <v>Q1002z001</v>
          </cell>
          <cell r="C3763" t="str">
            <v>K</v>
          </cell>
          <cell r="D3763" t="str">
            <v>E</v>
          </cell>
          <cell r="E3763" t="str">
            <v>cereal products</v>
          </cell>
          <cell r="F3763" t="str">
            <v>L8019</v>
          </cell>
          <cell r="G3763">
            <v>5</v>
          </cell>
        </row>
        <row r="3764">
          <cell r="A3764" t="str">
            <v>K|Getreideerzeugnisse</v>
          </cell>
          <cell r="B3764" t="str">
            <v>Q1002z001</v>
          </cell>
          <cell r="C3764" t="str">
            <v>K</v>
          </cell>
          <cell r="D3764" t="str">
            <v>name</v>
          </cell>
          <cell r="E3764" t="str">
            <v>Getreideerzeugnisse</v>
          </cell>
          <cell r="F3764" t="str">
            <v>L8019</v>
          </cell>
          <cell r="G3764">
            <v>5</v>
          </cell>
        </row>
        <row r="3765">
          <cell r="A3765" t="str">
            <v>K|Getreideprodukte</v>
          </cell>
          <cell r="B3765" t="str">
            <v>Q1010</v>
          </cell>
          <cell r="C3765" t="str">
            <v>K</v>
          </cell>
          <cell r="D3765" t="str">
            <v>D</v>
          </cell>
          <cell r="E3765" t="str">
            <v>Getreideprodukte</v>
          </cell>
          <cell r="F3765" t="str">
            <v>L8019</v>
          </cell>
          <cell r="G3765">
            <v>5</v>
          </cell>
        </row>
        <row r="3766">
          <cell r="A3766" t="str">
            <v>K|Grain mill products</v>
          </cell>
          <cell r="B3766" t="str">
            <v>Q1003</v>
          </cell>
          <cell r="C3766" t="str">
            <v>K</v>
          </cell>
          <cell r="D3766" t="str">
            <v>name</v>
          </cell>
          <cell r="E3766" t="str">
            <v>Grain mill products</v>
          </cell>
          <cell r="F3766" t="str">
            <v>L8019</v>
          </cell>
          <cell r="G3766">
            <v>5</v>
          </cell>
        </row>
        <row r="3767">
          <cell r="A3767" t="str">
            <v>K|K502</v>
          </cell>
          <cell r="B3767" t="str">
            <v>Q1002z001</v>
          </cell>
          <cell r="C3767" t="str">
            <v>K</v>
          </cell>
          <cell r="D3767" t="str">
            <v>code</v>
          </cell>
          <cell r="E3767" t="str">
            <v>K502</v>
          </cell>
          <cell r="F3767" t="str">
            <v>L8019</v>
          </cell>
          <cell r="G3767">
            <v>5</v>
          </cell>
        </row>
        <row r="3768">
          <cell r="A3768" t="str">
            <v>K|K702</v>
          </cell>
          <cell r="B3768" t="str">
            <v>Q1002z001</v>
          </cell>
          <cell r="C3768" t="str">
            <v>K</v>
          </cell>
          <cell r="D3768" t="str">
            <v>code</v>
          </cell>
          <cell r="E3768" t="str">
            <v>K702</v>
          </cell>
          <cell r="F3768" t="str">
            <v>L8019</v>
          </cell>
          <cell r="G3768">
            <v>5</v>
          </cell>
        </row>
        <row r="3769">
          <cell r="A3769" t="str">
            <v>K|L8019</v>
          </cell>
          <cell r="B3769" t="str">
            <v>Q1003</v>
          </cell>
          <cell r="C3769" t="str">
            <v>K</v>
          </cell>
          <cell r="D3769" t="str">
            <v>code</v>
          </cell>
          <cell r="E3769" t="str">
            <v>L8019</v>
          </cell>
          <cell r="F3769" t="str">
            <v>L8019</v>
          </cell>
          <cell r="G3769">
            <v>5</v>
          </cell>
        </row>
        <row r="3770">
          <cell r="A3770" t="str">
            <v>K|Getreideerzeugnisse, no details</v>
          </cell>
          <cell r="B3770" t="str">
            <v>Q1002z002</v>
          </cell>
          <cell r="C3770" t="str">
            <v>K</v>
          </cell>
          <cell r="D3770" t="str">
            <v>name</v>
          </cell>
          <cell r="E3770" t="str">
            <v>Getreideerzeugnisse, no details</v>
          </cell>
          <cell r="F3770" t="str">
            <v>L801900</v>
          </cell>
          <cell r="G3770">
            <v>7</v>
          </cell>
        </row>
        <row r="3771">
          <cell r="A3771" t="str">
            <v>K|Getreideerzeugnisse, ohne Details</v>
          </cell>
          <cell r="B3771" t="str">
            <v>Q1002z002</v>
          </cell>
          <cell r="C3771" t="str">
            <v>K</v>
          </cell>
          <cell r="D3771" t="str">
            <v>D</v>
          </cell>
          <cell r="E3771" t="str">
            <v>Getreideerzeugnisse, ohne Details</v>
          </cell>
          <cell r="F3771" t="str">
            <v>L801900</v>
          </cell>
          <cell r="G3771">
            <v>7</v>
          </cell>
        </row>
        <row r="3772">
          <cell r="A3772" t="str">
            <v>K|Grain mill products, no details</v>
          </cell>
          <cell r="B3772" t="str">
            <v>Q1003</v>
          </cell>
          <cell r="C3772" t="str">
            <v>K</v>
          </cell>
          <cell r="D3772" t="str">
            <v>name</v>
          </cell>
          <cell r="E3772" t="str">
            <v>Grain mill products, no details</v>
          </cell>
          <cell r="F3772" t="str">
            <v>L801900</v>
          </cell>
          <cell r="G3772">
            <v>7</v>
          </cell>
        </row>
        <row r="3773">
          <cell r="A3773" t="str">
            <v>K|K5020</v>
          </cell>
          <cell r="B3773" t="str">
            <v>Q1002z002</v>
          </cell>
          <cell r="C3773" t="str">
            <v>K</v>
          </cell>
          <cell r="D3773" t="str">
            <v>code</v>
          </cell>
          <cell r="E3773" t="str">
            <v>K5020</v>
          </cell>
          <cell r="F3773" t="str">
            <v>L801900</v>
          </cell>
          <cell r="G3773">
            <v>7</v>
          </cell>
        </row>
        <row r="3774">
          <cell r="A3774" t="str">
            <v>K|K7020</v>
          </cell>
          <cell r="B3774" t="str">
            <v>Q1002z002</v>
          </cell>
          <cell r="C3774" t="str">
            <v>K</v>
          </cell>
          <cell r="D3774" t="str">
            <v>code</v>
          </cell>
          <cell r="E3774" t="str">
            <v>K7020</v>
          </cell>
          <cell r="F3774" t="str">
            <v>L801900</v>
          </cell>
          <cell r="G3774">
            <v>7</v>
          </cell>
        </row>
        <row r="3775">
          <cell r="A3775" t="str">
            <v>K|L801900</v>
          </cell>
          <cell r="B3775" t="str">
            <v>Q1010</v>
          </cell>
          <cell r="C3775" t="str">
            <v>K</v>
          </cell>
          <cell r="D3775" t="str">
            <v>code</v>
          </cell>
          <cell r="E3775" t="str">
            <v>L801900</v>
          </cell>
          <cell r="F3775" t="str">
            <v>L801900</v>
          </cell>
          <cell r="G3775">
            <v>7</v>
          </cell>
        </row>
        <row r="3776">
          <cell r="A3776" t="str">
            <v>K|flour</v>
          </cell>
          <cell r="B3776" t="str">
            <v>Q1002z001</v>
          </cell>
          <cell r="C3776" t="str">
            <v>K</v>
          </cell>
          <cell r="D3776" t="str">
            <v>E</v>
          </cell>
          <cell r="E3776" t="str">
            <v>flour</v>
          </cell>
          <cell r="F3776" t="str">
            <v>L801901</v>
          </cell>
          <cell r="G3776">
            <v>7</v>
          </cell>
        </row>
        <row r="3777">
          <cell r="A3777" t="str">
            <v>K|Flours</v>
          </cell>
          <cell r="B3777" t="str">
            <v>Q1003</v>
          </cell>
          <cell r="C3777" t="str">
            <v>K</v>
          </cell>
          <cell r="D3777" t="str">
            <v>name</v>
          </cell>
          <cell r="E3777" t="str">
            <v>Flours</v>
          </cell>
          <cell r="F3777" t="str">
            <v>L801901</v>
          </cell>
          <cell r="G3777">
            <v>7</v>
          </cell>
        </row>
        <row r="3778">
          <cell r="A3778" t="str">
            <v>K|K5021</v>
          </cell>
          <cell r="B3778" t="str">
            <v>Q1002z001</v>
          </cell>
          <cell r="C3778" t="str">
            <v>K</v>
          </cell>
          <cell r="D3778" t="str">
            <v>code</v>
          </cell>
          <cell r="E3778" t="str">
            <v>K5021</v>
          </cell>
          <cell r="F3778" t="str">
            <v>L801901</v>
          </cell>
          <cell r="G3778">
            <v>7</v>
          </cell>
        </row>
        <row r="3779">
          <cell r="A3779" t="str">
            <v>K|K7021</v>
          </cell>
          <cell r="B3779" t="str">
            <v>Q1002z001</v>
          </cell>
          <cell r="C3779" t="str">
            <v>K</v>
          </cell>
          <cell r="D3779" t="str">
            <v>code</v>
          </cell>
          <cell r="E3779" t="str">
            <v>K7021</v>
          </cell>
          <cell r="F3779" t="str">
            <v>L801901</v>
          </cell>
          <cell r="G3779">
            <v>7</v>
          </cell>
        </row>
        <row r="3780">
          <cell r="A3780" t="str">
            <v>K|L801901</v>
          </cell>
          <cell r="B3780" t="str">
            <v>Q1003</v>
          </cell>
          <cell r="C3780" t="str">
            <v>K</v>
          </cell>
          <cell r="D3780" t="str">
            <v>code</v>
          </cell>
          <cell r="E3780" t="str">
            <v>L801901</v>
          </cell>
          <cell r="F3780" t="str">
            <v>L801901</v>
          </cell>
          <cell r="G3780">
            <v>7</v>
          </cell>
        </row>
        <row r="3781">
          <cell r="A3781" t="str">
            <v>K|Mehl</v>
          </cell>
          <cell r="B3781" t="str">
            <v>Q1002z001</v>
          </cell>
          <cell r="C3781" t="str">
            <v>K</v>
          </cell>
          <cell r="D3781" t="str">
            <v>name</v>
          </cell>
          <cell r="E3781" t="str">
            <v>Mehl</v>
          </cell>
          <cell r="F3781" t="str">
            <v>L801901</v>
          </cell>
          <cell r="G3781">
            <v>7</v>
          </cell>
        </row>
        <row r="3782">
          <cell r="A3782" t="str">
            <v>K|Flours, no details</v>
          </cell>
          <cell r="B3782" t="str">
            <v>Q1902</v>
          </cell>
          <cell r="C3782" t="str">
            <v>K</v>
          </cell>
          <cell r="D3782" t="str">
            <v>name</v>
          </cell>
          <cell r="E3782" t="str">
            <v>Flours, no details</v>
          </cell>
          <cell r="F3782" t="str">
            <v>L8019010</v>
          </cell>
          <cell r="G3782">
            <v>8</v>
          </cell>
        </row>
        <row r="3783">
          <cell r="A3783" t="str">
            <v>K|K502100</v>
          </cell>
          <cell r="B3783" t="str">
            <v>Q1002z002</v>
          </cell>
          <cell r="C3783" t="str">
            <v>K</v>
          </cell>
          <cell r="D3783" t="str">
            <v>code</v>
          </cell>
          <cell r="E3783" t="str">
            <v>K502100</v>
          </cell>
          <cell r="F3783" t="str">
            <v>L8019010</v>
          </cell>
          <cell r="G3783">
            <v>8</v>
          </cell>
        </row>
        <row r="3784">
          <cell r="A3784" t="str">
            <v>K|K702100</v>
          </cell>
          <cell r="B3784" t="str">
            <v>Q1002z002</v>
          </cell>
          <cell r="C3784" t="str">
            <v>K</v>
          </cell>
          <cell r="D3784" t="str">
            <v>code</v>
          </cell>
          <cell r="E3784" t="str">
            <v>K702100</v>
          </cell>
          <cell r="F3784" t="str">
            <v>L8019010</v>
          </cell>
          <cell r="G3784">
            <v>8</v>
          </cell>
        </row>
        <row r="3785">
          <cell r="A3785" t="str">
            <v>K|L8019010</v>
          </cell>
          <cell r="B3785" t="str">
            <v>Q1902</v>
          </cell>
          <cell r="C3785" t="str">
            <v>K</v>
          </cell>
          <cell r="D3785" t="str">
            <v>code</v>
          </cell>
          <cell r="E3785" t="str">
            <v>L8019010</v>
          </cell>
          <cell r="F3785" t="str">
            <v>L8019010</v>
          </cell>
          <cell r="G3785">
            <v>8</v>
          </cell>
        </row>
        <row r="3786">
          <cell r="A3786" t="str">
            <v>K|Mehl, no details</v>
          </cell>
          <cell r="B3786" t="str">
            <v>Q1002z002</v>
          </cell>
          <cell r="C3786" t="str">
            <v>K</v>
          </cell>
          <cell r="D3786" t="str">
            <v>name</v>
          </cell>
          <cell r="E3786" t="str">
            <v>Mehl, no details</v>
          </cell>
          <cell r="F3786" t="str">
            <v>L8019010</v>
          </cell>
          <cell r="G3786">
            <v>8</v>
          </cell>
        </row>
        <row r="3787">
          <cell r="A3787" t="str">
            <v>K|Mehl, ohne Details</v>
          </cell>
          <cell r="B3787" t="str">
            <v>Q1002z002</v>
          </cell>
          <cell r="C3787" t="str">
            <v>K</v>
          </cell>
          <cell r="D3787" t="str">
            <v>D</v>
          </cell>
          <cell r="E3787" t="str">
            <v>Mehl, ohne Details</v>
          </cell>
          <cell r="F3787" t="str">
            <v>L8019010</v>
          </cell>
          <cell r="G3787">
            <v>8</v>
          </cell>
        </row>
        <row r="3788">
          <cell r="A3788" t="str">
            <v>K|L8019011</v>
          </cell>
          <cell r="B3788" t="str">
            <v>Q1010</v>
          </cell>
          <cell r="C3788" t="str">
            <v>K</v>
          </cell>
          <cell r="D3788" t="str">
            <v>code</v>
          </cell>
          <cell r="E3788" t="str">
            <v>L8019011</v>
          </cell>
          <cell r="F3788" t="str">
            <v>L8019011</v>
          </cell>
          <cell r="G3788">
            <v>8</v>
          </cell>
        </row>
        <row r="3789">
          <cell r="A3789" t="str">
            <v>K|Weizen- und Dinkel-Mehl</v>
          </cell>
          <cell r="B3789" t="str">
            <v>Q1010</v>
          </cell>
          <cell r="C3789" t="str">
            <v>K</v>
          </cell>
          <cell r="D3789" t="str">
            <v>D</v>
          </cell>
          <cell r="E3789" t="str">
            <v>Weizen- und Dinkel-Mehl</v>
          </cell>
          <cell r="F3789" t="str">
            <v>L8019011</v>
          </cell>
          <cell r="G3789">
            <v>8</v>
          </cell>
        </row>
        <row r="3790">
          <cell r="A3790" t="str">
            <v>K|Wheat and meslin flour</v>
          </cell>
          <cell r="B3790" t="str">
            <v>Q1010</v>
          </cell>
          <cell r="C3790" t="str">
            <v>K</v>
          </cell>
          <cell r="D3790" t="str">
            <v>E</v>
          </cell>
          <cell r="E3790" t="str">
            <v>Wheat and meslin flour</v>
          </cell>
          <cell r="F3790" t="str">
            <v>L8019011</v>
          </cell>
          <cell r="G3790">
            <v>8</v>
          </cell>
        </row>
        <row r="3791">
          <cell r="A3791" t="str">
            <v>K|L8019012</v>
          </cell>
          <cell r="B3791" t="str">
            <v>Q1003</v>
          </cell>
          <cell r="C3791" t="str">
            <v>K</v>
          </cell>
          <cell r="D3791" t="str">
            <v>code</v>
          </cell>
          <cell r="E3791" t="str">
            <v>L8019012</v>
          </cell>
          <cell r="F3791" t="str">
            <v>L8019012</v>
          </cell>
          <cell r="G3791">
            <v>8</v>
          </cell>
        </row>
        <row r="3792">
          <cell r="A3792" t="str">
            <v>K|Soya flour</v>
          </cell>
          <cell r="B3792" t="str">
            <v>Q1003</v>
          </cell>
          <cell r="C3792" t="str">
            <v>K</v>
          </cell>
          <cell r="D3792" t="str">
            <v>name</v>
          </cell>
          <cell r="E3792" t="str">
            <v>Soya flour</v>
          </cell>
          <cell r="F3792" t="str">
            <v>L8019012</v>
          </cell>
          <cell r="G3792">
            <v>8</v>
          </cell>
        </row>
        <row r="3793">
          <cell r="A3793" t="str">
            <v>K|L8019013</v>
          </cell>
          <cell r="B3793" t="str">
            <v>Q1010</v>
          </cell>
          <cell r="C3793" t="str">
            <v>K</v>
          </cell>
          <cell r="D3793" t="str">
            <v>code</v>
          </cell>
          <cell r="E3793" t="str">
            <v>L8019013</v>
          </cell>
          <cell r="F3793" t="str">
            <v>L8019013</v>
          </cell>
          <cell r="G3793">
            <v>8</v>
          </cell>
        </row>
        <row r="3794">
          <cell r="A3794" t="str">
            <v>K|Roggenmehl</v>
          </cell>
          <cell r="B3794" t="str">
            <v>Q1010</v>
          </cell>
          <cell r="C3794" t="str">
            <v>K</v>
          </cell>
          <cell r="D3794" t="str">
            <v>D</v>
          </cell>
          <cell r="E3794" t="str">
            <v>Roggenmehl</v>
          </cell>
          <cell r="F3794" t="str">
            <v>L8019013</v>
          </cell>
          <cell r="G3794">
            <v>8</v>
          </cell>
        </row>
        <row r="3795">
          <cell r="A3795" t="str">
            <v>K|Rye flour</v>
          </cell>
          <cell r="B3795" t="str">
            <v>Q1010</v>
          </cell>
          <cell r="C3795" t="str">
            <v>K</v>
          </cell>
          <cell r="D3795" t="str">
            <v>E</v>
          </cell>
          <cell r="E3795" t="str">
            <v>Rye flour</v>
          </cell>
          <cell r="F3795" t="str">
            <v>L8019013</v>
          </cell>
          <cell r="G3795">
            <v>8</v>
          </cell>
        </row>
        <row r="3796">
          <cell r="A3796" t="str">
            <v>K|Corn flour</v>
          </cell>
          <cell r="B3796" t="str">
            <v>Q1003</v>
          </cell>
          <cell r="C3796" t="str">
            <v>K</v>
          </cell>
          <cell r="D3796" t="str">
            <v>name</v>
          </cell>
          <cell r="E3796" t="str">
            <v>Corn flour</v>
          </cell>
          <cell r="F3796" t="str">
            <v>L8019014</v>
          </cell>
          <cell r="G3796">
            <v>8</v>
          </cell>
        </row>
        <row r="3797">
          <cell r="A3797" t="str">
            <v>K|L8019014</v>
          </cell>
          <cell r="B3797" t="str">
            <v>Q1003</v>
          </cell>
          <cell r="C3797" t="str">
            <v>K</v>
          </cell>
          <cell r="D3797" t="str">
            <v>code</v>
          </cell>
          <cell r="E3797" t="str">
            <v>L8019014</v>
          </cell>
          <cell r="F3797" t="str">
            <v>L8019014</v>
          </cell>
          <cell r="G3797">
            <v>8</v>
          </cell>
        </row>
        <row r="3798">
          <cell r="A3798" t="str">
            <v>K|Andere Mehl</v>
          </cell>
          <cell r="B3798" t="str">
            <v>Q1002z002</v>
          </cell>
          <cell r="C3798" t="str">
            <v>K</v>
          </cell>
          <cell r="D3798" t="str">
            <v>D</v>
          </cell>
          <cell r="E3798" t="str">
            <v>Andere Mehl</v>
          </cell>
          <cell r="F3798" t="str">
            <v>L801901z</v>
          </cell>
          <cell r="G3798">
            <v>8</v>
          </cell>
        </row>
        <row r="3799">
          <cell r="A3799" t="str">
            <v>K|Flours, other</v>
          </cell>
          <cell r="B3799" t="str">
            <v>Q1902</v>
          </cell>
          <cell r="C3799" t="str">
            <v>K</v>
          </cell>
          <cell r="D3799" t="str">
            <v>name</v>
          </cell>
          <cell r="E3799" t="str">
            <v>Flours, other</v>
          </cell>
          <cell r="F3799" t="str">
            <v>L801901z</v>
          </cell>
          <cell r="G3799">
            <v>8</v>
          </cell>
        </row>
        <row r="3800">
          <cell r="A3800" t="str">
            <v>K|K5021zz</v>
          </cell>
          <cell r="B3800" t="str">
            <v>Q1002z002</v>
          </cell>
          <cell r="C3800" t="str">
            <v>K</v>
          </cell>
          <cell r="D3800" t="str">
            <v>code</v>
          </cell>
          <cell r="E3800" t="str">
            <v>K5021zz</v>
          </cell>
          <cell r="F3800" t="str">
            <v>L801901z</v>
          </cell>
          <cell r="G3800">
            <v>8</v>
          </cell>
        </row>
        <row r="3801">
          <cell r="A3801" t="str">
            <v>K|L801901z</v>
          </cell>
          <cell r="B3801" t="str">
            <v>Q1902</v>
          </cell>
          <cell r="C3801" t="str">
            <v>K</v>
          </cell>
          <cell r="D3801" t="str">
            <v>code</v>
          </cell>
          <cell r="E3801" t="str">
            <v>L801901z</v>
          </cell>
          <cell r="F3801" t="str">
            <v>L801901z</v>
          </cell>
          <cell r="G3801">
            <v>8</v>
          </cell>
        </row>
        <row r="3802">
          <cell r="A3802" t="str">
            <v>K|Mehl, other</v>
          </cell>
          <cell r="B3802" t="str">
            <v>Q1002z002</v>
          </cell>
          <cell r="C3802" t="str">
            <v>K</v>
          </cell>
          <cell r="D3802" t="str">
            <v>name</v>
          </cell>
          <cell r="E3802" t="str">
            <v>Mehl, other</v>
          </cell>
          <cell r="F3802" t="str">
            <v>L801901z</v>
          </cell>
          <cell r="G3802">
            <v>8</v>
          </cell>
        </row>
        <row r="3803">
          <cell r="A3803" t="str">
            <v>K|Other flour</v>
          </cell>
          <cell r="B3803" t="str">
            <v>Q1002z002</v>
          </cell>
          <cell r="C3803" t="str">
            <v>K</v>
          </cell>
          <cell r="D3803" t="str">
            <v>E</v>
          </cell>
          <cell r="E3803" t="str">
            <v>Other flour</v>
          </cell>
          <cell r="F3803" t="str">
            <v>L801901z</v>
          </cell>
          <cell r="G3803">
            <v>8</v>
          </cell>
        </row>
        <row r="3804">
          <cell r="A3804" t="str">
            <v>K|Flocken und Körner</v>
          </cell>
          <cell r="B3804" t="str">
            <v>Q1010</v>
          </cell>
          <cell r="C3804" t="str">
            <v>K</v>
          </cell>
          <cell r="D3804" t="str">
            <v>D</v>
          </cell>
          <cell r="E3804" t="str">
            <v>Flocken und Körner</v>
          </cell>
          <cell r="F3804" t="str">
            <v>L801902</v>
          </cell>
          <cell r="G3804">
            <v>7</v>
          </cell>
        </row>
        <row r="3805">
          <cell r="A3805" t="str">
            <v>K|Haferflocken</v>
          </cell>
          <cell r="B3805" t="str">
            <v>Q1010</v>
          </cell>
          <cell r="C3805" t="str">
            <v>K</v>
          </cell>
          <cell r="D3805" t="str">
            <v>D</v>
          </cell>
          <cell r="E3805" t="str">
            <v>Haferflocken</v>
          </cell>
          <cell r="F3805" t="str">
            <v>L801902</v>
          </cell>
          <cell r="G3805">
            <v>7</v>
          </cell>
        </row>
        <row r="3806">
          <cell r="A3806" t="str">
            <v>K|Hominy grits</v>
          </cell>
          <cell r="B3806" t="str">
            <v>Q1010</v>
          </cell>
          <cell r="C3806" t="str">
            <v>K</v>
          </cell>
          <cell r="D3806" t="str">
            <v>E</v>
          </cell>
          <cell r="E3806" t="str">
            <v>Hominy grits</v>
          </cell>
          <cell r="F3806" t="str">
            <v>L801902</v>
          </cell>
          <cell r="G3806">
            <v>7</v>
          </cell>
        </row>
        <row r="3807">
          <cell r="A3807" t="str">
            <v>K|L801902</v>
          </cell>
          <cell r="B3807" t="str">
            <v>Q1010</v>
          </cell>
          <cell r="C3807" t="str">
            <v>K</v>
          </cell>
          <cell r="D3807" t="str">
            <v>code</v>
          </cell>
          <cell r="E3807" t="str">
            <v>L801902</v>
          </cell>
          <cell r="F3807" t="str">
            <v>L801902</v>
          </cell>
          <cell r="G3807">
            <v>7</v>
          </cell>
        </row>
        <row r="3808">
          <cell r="A3808" t="str">
            <v>K|Maisgrütze</v>
          </cell>
          <cell r="B3808" t="str">
            <v>Q1010</v>
          </cell>
          <cell r="C3808" t="str">
            <v>K</v>
          </cell>
          <cell r="D3808" t="str">
            <v>D</v>
          </cell>
          <cell r="E3808" t="str">
            <v>Maisgrütze</v>
          </cell>
          <cell r="F3808" t="str">
            <v>L801902</v>
          </cell>
          <cell r="G3808">
            <v>7</v>
          </cell>
        </row>
        <row r="3809">
          <cell r="A3809" t="str">
            <v>K|Andere Müsli</v>
          </cell>
          <cell r="B3809" t="str">
            <v>Q1002z002</v>
          </cell>
          <cell r="C3809" t="str">
            <v>K</v>
          </cell>
          <cell r="D3809" t="str">
            <v>D</v>
          </cell>
          <cell r="E3809" t="str">
            <v>Andere Müsli</v>
          </cell>
          <cell r="F3809" t="str">
            <v>L801903</v>
          </cell>
          <cell r="G3809">
            <v>7</v>
          </cell>
        </row>
        <row r="3810">
          <cell r="A3810" t="str">
            <v>K|K5024zz</v>
          </cell>
          <cell r="B3810" t="str">
            <v>Q1002z002</v>
          </cell>
          <cell r="C3810" t="str">
            <v>K</v>
          </cell>
          <cell r="D3810" t="str">
            <v>code</v>
          </cell>
          <cell r="E3810" t="str">
            <v>K5024zz</v>
          </cell>
          <cell r="F3810" t="str">
            <v>L801903</v>
          </cell>
          <cell r="G3810">
            <v>7</v>
          </cell>
        </row>
        <row r="3811">
          <cell r="A3811" t="str">
            <v>K|L801903</v>
          </cell>
          <cell r="B3811" t="str">
            <v>Q1003</v>
          </cell>
          <cell r="C3811" t="str">
            <v>K</v>
          </cell>
          <cell r="D3811" t="str">
            <v>code</v>
          </cell>
          <cell r="E3811" t="str">
            <v>L801903</v>
          </cell>
          <cell r="F3811" t="str">
            <v>L801903</v>
          </cell>
          <cell r="G3811">
            <v>7</v>
          </cell>
        </row>
        <row r="3812">
          <cell r="A3812" t="str">
            <v>K|Muesli</v>
          </cell>
          <cell r="B3812" t="str">
            <v>Q1003</v>
          </cell>
          <cell r="C3812" t="str">
            <v>K</v>
          </cell>
          <cell r="D3812" t="str">
            <v>name</v>
          </cell>
          <cell r="E3812" t="str">
            <v>Muesli</v>
          </cell>
          <cell r="F3812" t="str">
            <v>L801903</v>
          </cell>
          <cell r="G3812">
            <v>7</v>
          </cell>
        </row>
        <row r="3813">
          <cell r="A3813" t="str">
            <v>K|Müsli</v>
          </cell>
          <cell r="B3813" t="str">
            <v>Q1010</v>
          </cell>
          <cell r="C3813" t="str">
            <v>K</v>
          </cell>
          <cell r="D3813" t="str">
            <v>D</v>
          </cell>
          <cell r="E3813" t="str">
            <v>Müsli</v>
          </cell>
          <cell r="F3813" t="str">
            <v>L801903</v>
          </cell>
          <cell r="G3813">
            <v>7</v>
          </cell>
        </row>
        <row r="3814">
          <cell r="A3814" t="str">
            <v>K|Müsli, other</v>
          </cell>
          <cell r="B3814" t="str">
            <v>Q1002z002</v>
          </cell>
          <cell r="C3814" t="str">
            <v>K</v>
          </cell>
          <cell r="D3814" t="str">
            <v>name</v>
          </cell>
          <cell r="E3814" t="str">
            <v>Müsli, other</v>
          </cell>
          <cell r="F3814" t="str">
            <v>L801903</v>
          </cell>
          <cell r="G3814">
            <v>7</v>
          </cell>
        </row>
        <row r="3815">
          <cell r="A3815" t="str">
            <v>K|Other musli</v>
          </cell>
          <cell r="B3815" t="str">
            <v>Q1002z002</v>
          </cell>
          <cell r="C3815" t="str">
            <v>K</v>
          </cell>
          <cell r="D3815" t="str">
            <v>E</v>
          </cell>
          <cell r="E3815" t="str">
            <v>Other musli</v>
          </cell>
          <cell r="F3815" t="str">
            <v>L801903</v>
          </cell>
          <cell r="G3815">
            <v>7</v>
          </cell>
        </row>
        <row r="3816">
          <cell r="A3816" t="str">
            <v>K|L801904</v>
          </cell>
          <cell r="B3816" t="str">
            <v>Q1003</v>
          </cell>
          <cell r="C3816" t="str">
            <v>K</v>
          </cell>
          <cell r="D3816" t="str">
            <v>code</v>
          </cell>
          <cell r="E3816" t="str">
            <v>L801904</v>
          </cell>
          <cell r="F3816" t="str">
            <v>L801904</v>
          </cell>
          <cell r="G3816">
            <v>7</v>
          </cell>
        </row>
        <row r="3817">
          <cell r="A3817" t="str">
            <v>K|Polenta</v>
          </cell>
          <cell r="B3817" t="str">
            <v>Q1003</v>
          </cell>
          <cell r="C3817" t="str">
            <v>K</v>
          </cell>
          <cell r="D3817" t="str">
            <v>name</v>
          </cell>
          <cell r="E3817" t="str">
            <v>Polenta</v>
          </cell>
          <cell r="F3817" t="str">
            <v>L801904</v>
          </cell>
          <cell r="G3817">
            <v>7</v>
          </cell>
        </row>
        <row r="3818">
          <cell r="A3818" t="str">
            <v>K|L801905</v>
          </cell>
          <cell r="B3818" t="str">
            <v>Q1003</v>
          </cell>
          <cell r="C3818" t="str">
            <v>K</v>
          </cell>
          <cell r="D3818" t="str">
            <v>code</v>
          </cell>
          <cell r="E3818" t="str">
            <v>L801905</v>
          </cell>
          <cell r="F3818" t="str">
            <v>L801905</v>
          </cell>
          <cell r="G3818">
            <v>7</v>
          </cell>
        </row>
        <row r="3819">
          <cell r="A3819" t="str">
            <v>K|Rice, semi- or wholly milled, or husked</v>
          </cell>
          <cell r="B3819" t="str">
            <v>Q1003</v>
          </cell>
          <cell r="C3819" t="str">
            <v>K</v>
          </cell>
          <cell r="D3819" t="str">
            <v>name</v>
          </cell>
          <cell r="E3819" t="str">
            <v>Rice, semi- or wholly milled, or husked</v>
          </cell>
          <cell r="F3819" t="str">
            <v>L801905</v>
          </cell>
          <cell r="G3819">
            <v>7</v>
          </cell>
        </row>
        <row r="3820">
          <cell r="A3820" t="str">
            <v>K|L801906</v>
          </cell>
          <cell r="B3820" t="str">
            <v>Q1010</v>
          </cell>
          <cell r="C3820" t="str">
            <v>K</v>
          </cell>
          <cell r="D3820" t="str">
            <v>code</v>
          </cell>
          <cell r="E3820" t="str">
            <v>L801906</v>
          </cell>
          <cell r="F3820" t="str">
            <v>L801906</v>
          </cell>
          <cell r="G3820">
            <v>7</v>
          </cell>
        </row>
        <row r="3821">
          <cell r="A3821" t="str">
            <v>K|Oat meal</v>
          </cell>
          <cell r="B3821" t="str">
            <v>Q1010</v>
          </cell>
          <cell r="C3821" t="str">
            <v>K</v>
          </cell>
          <cell r="D3821" t="str">
            <v>name</v>
          </cell>
          <cell r="E3821" t="str">
            <v>Oat meal</v>
          </cell>
          <cell r="F3821" t="str">
            <v>L801906</v>
          </cell>
          <cell r="G3821">
            <v>7</v>
          </cell>
        </row>
        <row r="3822">
          <cell r="A3822" t="str">
            <v>K|Andere Getreideerzeugnisse</v>
          </cell>
          <cell r="B3822" t="str">
            <v>Q1002z002</v>
          </cell>
          <cell r="C3822" t="str">
            <v>K</v>
          </cell>
          <cell r="D3822" t="str">
            <v>D</v>
          </cell>
          <cell r="E3822" t="str">
            <v>Andere Getreideerzeugnisse</v>
          </cell>
          <cell r="F3822" t="str">
            <v>L8019zz</v>
          </cell>
          <cell r="G3822">
            <v>7</v>
          </cell>
        </row>
        <row r="3823">
          <cell r="A3823" t="str">
            <v>K|Andere Getreideprodukte</v>
          </cell>
          <cell r="B3823" t="str">
            <v>Q1010</v>
          </cell>
          <cell r="C3823" t="str">
            <v>K</v>
          </cell>
          <cell r="D3823" t="str">
            <v>D</v>
          </cell>
          <cell r="E3823" t="str">
            <v>Andere Getreideprodukte</v>
          </cell>
          <cell r="F3823" t="str">
            <v>L8019zz</v>
          </cell>
          <cell r="G3823">
            <v>7</v>
          </cell>
        </row>
        <row r="3824">
          <cell r="A3824" t="str">
            <v>K|Getreideerzeugnisse, other</v>
          </cell>
          <cell r="B3824" t="str">
            <v>Q1002z002</v>
          </cell>
          <cell r="C3824" t="str">
            <v>K</v>
          </cell>
          <cell r="D3824" t="str">
            <v>name</v>
          </cell>
          <cell r="E3824" t="str">
            <v>Getreideerzeugnisse, other</v>
          </cell>
          <cell r="F3824" t="str">
            <v>L8019zz</v>
          </cell>
          <cell r="G3824">
            <v>7</v>
          </cell>
        </row>
        <row r="3825">
          <cell r="A3825" t="str">
            <v>K|Getreideprodukte, andere</v>
          </cell>
          <cell r="B3825" t="str">
            <v>Q1902</v>
          </cell>
          <cell r="C3825" t="str">
            <v>K</v>
          </cell>
          <cell r="D3825" t="str">
            <v>D</v>
          </cell>
          <cell r="E3825" t="str">
            <v>Getreideprodukte, andere</v>
          </cell>
          <cell r="F3825" t="str">
            <v>L8019zz</v>
          </cell>
          <cell r="G3825">
            <v>7</v>
          </cell>
        </row>
        <row r="3826">
          <cell r="A3826" t="str">
            <v>K|Grain mill products, other</v>
          </cell>
          <cell r="B3826" t="str">
            <v>Q1902</v>
          </cell>
          <cell r="C3826" t="str">
            <v>K</v>
          </cell>
          <cell r="D3826" t="str">
            <v>name</v>
          </cell>
          <cell r="E3826" t="str">
            <v>Grain mill products, other</v>
          </cell>
          <cell r="F3826" t="str">
            <v>L8019zz</v>
          </cell>
          <cell r="G3826">
            <v>7</v>
          </cell>
        </row>
        <row r="3827">
          <cell r="A3827" t="str">
            <v>K|K502z</v>
          </cell>
          <cell r="B3827" t="str">
            <v>Q1002z002</v>
          </cell>
          <cell r="C3827" t="str">
            <v>K</v>
          </cell>
          <cell r="D3827" t="str">
            <v>code</v>
          </cell>
          <cell r="E3827" t="str">
            <v>K502z</v>
          </cell>
          <cell r="F3827" t="str">
            <v>L8019zz</v>
          </cell>
          <cell r="G3827">
            <v>7</v>
          </cell>
        </row>
        <row r="3828">
          <cell r="A3828" t="str">
            <v>K|L8019zz</v>
          </cell>
          <cell r="B3828" t="str">
            <v>Q1010</v>
          </cell>
          <cell r="C3828" t="str">
            <v>K</v>
          </cell>
          <cell r="D3828" t="str">
            <v>code</v>
          </cell>
          <cell r="E3828" t="str">
            <v>L8019zz</v>
          </cell>
          <cell r="F3828" t="str">
            <v>L8019zz</v>
          </cell>
          <cell r="G3828">
            <v>7</v>
          </cell>
        </row>
        <row r="3829">
          <cell r="A3829" t="str">
            <v>K|Other cereal products</v>
          </cell>
          <cell r="B3829" t="str">
            <v>Q1002z002</v>
          </cell>
          <cell r="C3829" t="str">
            <v>K</v>
          </cell>
          <cell r="D3829" t="str">
            <v>E</v>
          </cell>
          <cell r="E3829" t="str">
            <v>Other cereal products</v>
          </cell>
          <cell r="F3829" t="str">
            <v>L8019zz</v>
          </cell>
          <cell r="G3829">
            <v>7</v>
          </cell>
        </row>
        <row r="3830">
          <cell r="A3830" t="str">
            <v>K|Fleisch</v>
          </cell>
          <cell r="B3830" t="str">
            <v>Q1010x004</v>
          </cell>
          <cell r="C3830" t="str">
            <v>K</v>
          </cell>
          <cell r="D3830" t="str">
            <v>name</v>
          </cell>
          <cell r="E3830" t="str">
            <v>Fleisch</v>
          </cell>
          <cell r="F3830" t="str">
            <v>L801a</v>
          </cell>
          <cell r="G3830">
            <v>5</v>
          </cell>
        </row>
        <row r="3831">
          <cell r="A3831" t="str">
            <v>K|Fleisch insgesamt</v>
          </cell>
          <cell r="B3831" t="str">
            <v>Q1002z001</v>
          </cell>
          <cell r="C3831" t="str">
            <v>K</v>
          </cell>
          <cell r="D3831" t="str">
            <v>name</v>
          </cell>
          <cell r="E3831" t="str">
            <v>Fleisch insgesamt</v>
          </cell>
          <cell r="F3831" t="str">
            <v>L801a</v>
          </cell>
          <cell r="G3831">
            <v>5</v>
          </cell>
        </row>
        <row r="3832">
          <cell r="A3832" t="str">
            <v>K|Fleisch und Fleischprodukte</v>
          </cell>
          <cell r="B3832" t="str">
            <v>Q1002z001</v>
          </cell>
          <cell r="C3832" t="str">
            <v>K</v>
          </cell>
          <cell r="D3832" t="str">
            <v>D</v>
          </cell>
          <cell r="E3832" t="str">
            <v>Fleisch und Fleischprodukte</v>
          </cell>
          <cell r="F3832" t="str">
            <v>L801a</v>
          </cell>
          <cell r="G3832">
            <v>5</v>
          </cell>
        </row>
        <row r="3833">
          <cell r="A3833" t="str">
            <v>K|K229</v>
          </cell>
          <cell r="B3833" t="str">
            <v>Q1002z001</v>
          </cell>
          <cell r="C3833" t="str">
            <v>K</v>
          </cell>
          <cell r="D3833" t="str">
            <v>code</v>
          </cell>
          <cell r="E3833" t="str">
            <v>K229</v>
          </cell>
          <cell r="F3833" t="str">
            <v>L801a</v>
          </cell>
          <cell r="G3833">
            <v>5</v>
          </cell>
        </row>
        <row r="3834">
          <cell r="A3834" t="str">
            <v>K|L801a</v>
          </cell>
          <cell r="B3834" t="str">
            <v>Q1002z001</v>
          </cell>
          <cell r="C3834" t="str">
            <v>K</v>
          </cell>
          <cell r="D3834" t="str">
            <v>code</v>
          </cell>
          <cell r="E3834" t="str">
            <v>L801a</v>
          </cell>
          <cell r="F3834" t="str">
            <v>L801a</v>
          </cell>
          <cell r="G3834">
            <v>5</v>
          </cell>
        </row>
        <row r="3835">
          <cell r="A3835" t="str">
            <v>K|meat</v>
          </cell>
          <cell r="B3835" t="str">
            <v>Q1002z001</v>
          </cell>
          <cell r="C3835" t="str">
            <v>K</v>
          </cell>
          <cell r="D3835" t="str">
            <v>E</v>
          </cell>
          <cell r="E3835" t="str">
            <v>meat</v>
          </cell>
          <cell r="F3835" t="str">
            <v>L801a</v>
          </cell>
          <cell r="G3835">
            <v>5</v>
          </cell>
        </row>
        <row r="3836">
          <cell r="A3836" t="str">
            <v>K|Meat and fish products</v>
          </cell>
          <cell r="B3836" t="str">
            <v>Q1010</v>
          </cell>
          <cell r="C3836" t="str">
            <v>K</v>
          </cell>
          <cell r="D3836" t="str">
            <v>E</v>
          </cell>
          <cell r="E3836" t="str">
            <v>Meat and fish products</v>
          </cell>
          <cell r="F3836" t="str">
            <v>L801a</v>
          </cell>
          <cell r="G3836">
            <v>5</v>
          </cell>
        </row>
        <row r="3837">
          <cell r="A3837" t="str">
            <v>K|L801a00</v>
          </cell>
          <cell r="B3837" t="str">
            <v>Q1003</v>
          </cell>
          <cell r="C3837" t="str">
            <v>K</v>
          </cell>
          <cell r="D3837" t="str">
            <v>code</v>
          </cell>
          <cell r="E3837" t="str">
            <v>L801a00</v>
          </cell>
          <cell r="F3837" t="str">
            <v>L801a00</v>
          </cell>
          <cell r="G3837">
            <v>7</v>
          </cell>
        </row>
        <row r="3838">
          <cell r="A3838" t="str">
            <v>K|Meat and fish products, no details</v>
          </cell>
          <cell r="B3838" t="str">
            <v>Q1003</v>
          </cell>
          <cell r="C3838" t="str">
            <v>K</v>
          </cell>
          <cell r="D3838" t="str">
            <v>name</v>
          </cell>
          <cell r="E3838" t="str">
            <v>Meat and fish products, no details</v>
          </cell>
          <cell r="F3838" t="str">
            <v>L801a00</v>
          </cell>
          <cell r="G3838">
            <v>7</v>
          </cell>
        </row>
        <row r="3839">
          <cell r="A3839" t="str">
            <v>K|Fleischerzeugnisse</v>
          </cell>
          <cell r="B3839" t="str">
            <v>Q1002z001</v>
          </cell>
          <cell r="C3839" t="str">
            <v>K</v>
          </cell>
          <cell r="D3839" t="str">
            <v>name</v>
          </cell>
          <cell r="E3839" t="str">
            <v>Fleischerzeugnisse</v>
          </cell>
          <cell r="F3839" t="str">
            <v>L801a01</v>
          </cell>
          <cell r="G3839">
            <v>7</v>
          </cell>
        </row>
        <row r="3840">
          <cell r="A3840" t="str">
            <v>K|K507</v>
          </cell>
          <cell r="B3840" t="str">
            <v>Q1002z001</v>
          </cell>
          <cell r="C3840" t="str">
            <v>K</v>
          </cell>
          <cell r="D3840" t="str">
            <v>code</v>
          </cell>
          <cell r="E3840" t="str">
            <v>K507</v>
          </cell>
          <cell r="F3840" t="str">
            <v>L801a01</v>
          </cell>
          <cell r="G3840">
            <v>7</v>
          </cell>
        </row>
        <row r="3841">
          <cell r="A3841" t="str">
            <v>K|K707</v>
          </cell>
          <cell r="B3841" t="str">
            <v>Q1002z001</v>
          </cell>
          <cell r="C3841" t="str">
            <v>K</v>
          </cell>
          <cell r="D3841" t="str">
            <v>code</v>
          </cell>
          <cell r="E3841" t="str">
            <v>K707</v>
          </cell>
          <cell r="F3841" t="str">
            <v>L801a01</v>
          </cell>
          <cell r="G3841">
            <v>7</v>
          </cell>
        </row>
        <row r="3842">
          <cell r="A3842" t="str">
            <v>K|L801a01</v>
          </cell>
          <cell r="B3842" t="str">
            <v>Q1003</v>
          </cell>
          <cell r="C3842" t="str">
            <v>K</v>
          </cell>
          <cell r="D3842" t="str">
            <v>code</v>
          </cell>
          <cell r="E3842" t="str">
            <v>L801a01</v>
          </cell>
          <cell r="F3842" t="str">
            <v>L801a01</v>
          </cell>
          <cell r="G3842">
            <v>7</v>
          </cell>
        </row>
        <row r="3843">
          <cell r="A3843" t="str">
            <v>K|Meat and meat products</v>
          </cell>
          <cell r="B3843" t="str">
            <v>Q1003</v>
          </cell>
          <cell r="C3843" t="str">
            <v>K</v>
          </cell>
          <cell r="D3843" t="str">
            <v>name</v>
          </cell>
          <cell r="E3843" t="str">
            <v>Meat and meat products</v>
          </cell>
          <cell r="F3843" t="str">
            <v>L801a01</v>
          </cell>
          <cell r="G3843">
            <v>7</v>
          </cell>
        </row>
        <row r="3844">
          <cell r="A3844" t="str">
            <v>K|meat products</v>
          </cell>
          <cell r="B3844" t="str">
            <v>Q1002z001</v>
          </cell>
          <cell r="C3844" t="str">
            <v>K</v>
          </cell>
          <cell r="D3844" t="str">
            <v>E</v>
          </cell>
          <cell r="E3844" t="str">
            <v>meat products</v>
          </cell>
          <cell r="F3844" t="str">
            <v>L801a01</v>
          </cell>
          <cell r="G3844">
            <v>7</v>
          </cell>
        </row>
        <row r="3845">
          <cell r="A3845" t="str">
            <v>K|Fleischerzeugnisse, no details</v>
          </cell>
          <cell r="B3845" t="str">
            <v>Q1002z002</v>
          </cell>
          <cell r="C3845" t="str">
            <v>K</v>
          </cell>
          <cell r="D3845" t="str">
            <v>name</v>
          </cell>
          <cell r="E3845" t="str">
            <v>Fleischerzeugnisse, no details</v>
          </cell>
          <cell r="F3845" t="str">
            <v>L801a010</v>
          </cell>
          <cell r="G3845">
            <v>8</v>
          </cell>
        </row>
        <row r="3846">
          <cell r="A3846" t="str">
            <v>K|Fleischerzeugnisse, ohne Details</v>
          </cell>
          <cell r="B3846" t="str">
            <v>Q1002z002</v>
          </cell>
          <cell r="C3846" t="str">
            <v>K</v>
          </cell>
          <cell r="D3846" t="str">
            <v>D</v>
          </cell>
          <cell r="E3846" t="str">
            <v>Fleischerzeugnisse, ohne Details</v>
          </cell>
          <cell r="F3846" t="str">
            <v>L801a010</v>
          </cell>
          <cell r="G3846">
            <v>8</v>
          </cell>
        </row>
        <row r="3847">
          <cell r="A3847" t="str">
            <v>K|K232</v>
          </cell>
          <cell r="B3847" t="str">
            <v>Q1002z001</v>
          </cell>
          <cell r="C3847" t="str">
            <v>K</v>
          </cell>
          <cell r="D3847" t="str">
            <v>code</v>
          </cell>
          <cell r="E3847" t="str">
            <v>K232</v>
          </cell>
          <cell r="F3847" t="str">
            <v>L801a010</v>
          </cell>
          <cell r="G3847">
            <v>8</v>
          </cell>
        </row>
        <row r="3848">
          <cell r="A3848" t="str">
            <v>K|K5070</v>
          </cell>
          <cell r="B3848" t="str">
            <v>Q1002z002</v>
          </cell>
          <cell r="C3848" t="str">
            <v>K</v>
          </cell>
          <cell r="D3848" t="str">
            <v>code</v>
          </cell>
          <cell r="E3848" t="str">
            <v>K5070</v>
          </cell>
          <cell r="F3848" t="str">
            <v>L801a010</v>
          </cell>
          <cell r="G3848">
            <v>8</v>
          </cell>
        </row>
        <row r="3849">
          <cell r="A3849" t="str">
            <v>K|K7070</v>
          </cell>
          <cell r="B3849" t="str">
            <v>Q1002z002</v>
          </cell>
          <cell r="C3849" t="str">
            <v>K</v>
          </cell>
          <cell r="D3849" t="str">
            <v>code</v>
          </cell>
          <cell r="E3849" t="str">
            <v>K7070</v>
          </cell>
          <cell r="F3849" t="str">
            <v>L801a010</v>
          </cell>
          <cell r="G3849">
            <v>8</v>
          </cell>
        </row>
        <row r="3850">
          <cell r="A3850" t="str">
            <v>K|L801a010</v>
          </cell>
          <cell r="B3850" t="str">
            <v>Q1010</v>
          </cell>
          <cell r="C3850" t="str">
            <v>K</v>
          </cell>
          <cell r="D3850" t="str">
            <v>code</v>
          </cell>
          <cell r="E3850" t="str">
            <v>L801a010</v>
          </cell>
          <cell r="F3850" t="str">
            <v>L801a010</v>
          </cell>
          <cell r="G3850">
            <v>8</v>
          </cell>
        </row>
        <row r="3851">
          <cell r="A3851" t="str">
            <v>K|Meat and meat products, no details</v>
          </cell>
          <cell r="B3851" t="str">
            <v>Q1003</v>
          </cell>
          <cell r="C3851" t="str">
            <v>K</v>
          </cell>
          <cell r="D3851" t="str">
            <v>name</v>
          </cell>
          <cell r="E3851" t="str">
            <v>Meat and meat products, no details</v>
          </cell>
          <cell r="F3851" t="str">
            <v>L801a010</v>
          </cell>
          <cell r="G3851">
            <v>8</v>
          </cell>
        </row>
        <row r="3852">
          <cell r="A3852" t="str">
            <v>K|Meat nes</v>
          </cell>
          <cell r="B3852" t="str">
            <v>Q1009</v>
          </cell>
          <cell r="C3852" t="str">
            <v>K</v>
          </cell>
          <cell r="D3852" t="str">
            <v>E</v>
          </cell>
          <cell r="E3852" t="str">
            <v>Meat nes</v>
          </cell>
          <cell r="F3852" t="str">
            <v>L801a010</v>
          </cell>
          <cell r="G3852">
            <v>8</v>
          </cell>
        </row>
        <row r="3853">
          <cell r="A3853" t="str">
            <v>K|mutton and goat´s meat</v>
          </cell>
          <cell r="B3853" t="str">
            <v>Q1002z001</v>
          </cell>
          <cell r="C3853" t="str">
            <v>K</v>
          </cell>
          <cell r="D3853" t="str">
            <v>E</v>
          </cell>
          <cell r="E3853" t="str">
            <v>mutton and goat´s meat</v>
          </cell>
          <cell r="F3853" t="str">
            <v>L801a010</v>
          </cell>
          <cell r="G3853">
            <v>8</v>
          </cell>
        </row>
        <row r="3854">
          <cell r="A3854" t="str">
            <v>K|Schaf- u. Ziegenfleisch</v>
          </cell>
          <cell r="B3854" t="str">
            <v>Q1002z001</v>
          </cell>
          <cell r="C3854" t="str">
            <v>K</v>
          </cell>
          <cell r="D3854" t="str">
            <v>name</v>
          </cell>
          <cell r="E3854" t="str">
            <v>Schaf- u. Ziegenfleisch</v>
          </cell>
          <cell r="F3854" t="str">
            <v>L801a010</v>
          </cell>
          <cell r="G3854">
            <v>8</v>
          </cell>
        </row>
        <row r="3855">
          <cell r="A3855" t="str">
            <v>K|sonstige Fleischerzeugnisse</v>
          </cell>
          <cell r="B3855" t="str">
            <v>Q1002z001</v>
          </cell>
          <cell r="C3855" t="str">
            <v>K</v>
          </cell>
          <cell r="D3855" t="str">
            <v>name</v>
          </cell>
          <cell r="E3855" t="str">
            <v>sonstige Fleischerzeugnisse</v>
          </cell>
          <cell r="F3855" t="str">
            <v>L801a010</v>
          </cell>
          <cell r="G3855">
            <v>8</v>
          </cell>
        </row>
        <row r="3856">
          <cell r="A3856" t="str">
            <v>K|beef</v>
          </cell>
          <cell r="B3856" t="str">
            <v>Q1002z001</v>
          </cell>
          <cell r="C3856" t="str">
            <v>K</v>
          </cell>
          <cell r="D3856" t="str">
            <v>E</v>
          </cell>
          <cell r="E3856" t="str">
            <v>beef</v>
          </cell>
          <cell r="F3856" t="str">
            <v>L801a011</v>
          </cell>
          <cell r="G3856">
            <v>8</v>
          </cell>
        </row>
        <row r="3857">
          <cell r="A3857" t="str">
            <v>K|Cattle meat</v>
          </cell>
          <cell r="B3857" t="str">
            <v>Q1009</v>
          </cell>
          <cell r="C3857" t="str">
            <v>K</v>
          </cell>
          <cell r="D3857" t="str">
            <v>E</v>
          </cell>
          <cell r="E3857" t="str">
            <v>Cattle meat</v>
          </cell>
          <cell r="F3857" t="str">
            <v>L801a011</v>
          </cell>
          <cell r="G3857">
            <v>8</v>
          </cell>
        </row>
        <row r="3858">
          <cell r="A3858" t="str">
            <v>K|K212</v>
          </cell>
          <cell r="B3858" t="str">
            <v>Q1002z001</v>
          </cell>
          <cell r="C3858" t="str">
            <v>K</v>
          </cell>
          <cell r="D3858" t="str">
            <v>code</v>
          </cell>
          <cell r="E3858" t="str">
            <v>K212</v>
          </cell>
          <cell r="F3858" t="str">
            <v>L801a011</v>
          </cell>
          <cell r="G3858">
            <v>8</v>
          </cell>
        </row>
        <row r="3859">
          <cell r="A3859" t="str">
            <v>K|L801a011</v>
          </cell>
          <cell r="B3859" t="str">
            <v>Q1010</v>
          </cell>
          <cell r="C3859" t="str">
            <v>K</v>
          </cell>
          <cell r="D3859" t="str">
            <v>code</v>
          </cell>
          <cell r="E3859" t="str">
            <v>L801a011</v>
          </cell>
          <cell r="F3859" t="str">
            <v>L801a011</v>
          </cell>
          <cell r="G3859">
            <v>8</v>
          </cell>
        </row>
        <row r="3860">
          <cell r="A3860" t="str">
            <v>K|Meat, Beef</v>
          </cell>
          <cell r="B3860" t="str">
            <v>Q1010x004</v>
          </cell>
          <cell r="C3860" t="str">
            <v>K</v>
          </cell>
          <cell r="D3860" t="str">
            <v>name</v>
          </cell>
          <cell r="E3860" t="str">
            <v>Meat, Beef</v>
          </cell>
          <cell r="F3860" t="str">
            <v>L801a011</v>
          </cell>
          <cell r="G3860">
            <v>8</v>
          </cell>
        </row>
        <row r="3861">
          <cell r="A3861" t="str">
            <v>K|Rindfleisch</v>
          </cell>
          <cell r="B3861" t="str">
            <v>Q1002z001</v>
          </cell>
          <cell r="C3861" t="str">
            <v>K</v>
          </cell>
          <cell r="D3861" t="str">
            <v>name</v>
          </cell>
          <cell r="E3861" t="str">
            <v>Rindfleisch</v>
          </cell>
          <cell r="F3861" t="str">
            <v>L801a011</v>
          </cell>
          <cell r="G3861">
            <v>8</v>
          </cell>
        </row>
        <row r="3862">
          <cell r="A3862" t="str">
            <v>K|K222</v>
          </cell>
          <cell r="B3862" t="str">
            <v>Q1002z001</v>
          </cell>
          <cell r="C3862" t="str">
            <v>K</v>
          </cell>
          <cell r="D3862" t="str">
            <v>code</v>
          </cell>
          <cell r="E3862" t="str">
            <v>K222</v>
          </cell>
          <cell r="F3862" t="str">
            <v>L801a012</v>
          </cell>
          <cell r="G3862">
            <v>8</v>
          </cell>
        </row>
        <row r="3863">
          <cell r="A3863" t="str">
            <v>K|L801a012</v>
          </cell>
          <cell r="B3863" t="str">
            <v>Q1010</v>
          </cell>
          <cell r="C3863" t="str">
            <v>K</v>
          </cell>
          <cell r="D3863" t="str">
            <v>code</v>
          </cell>
          <cell r="E3863" t="str">
            <v>L801a012</v>
          </cell>
          <cell r="F3863" t="str">
            <v>L801a012</v>
          </cell>
          <cell r="G3863">
            <v>8</v>
          </cell>
        </row>
        <row r="3864">
          <cell r="A3864" t="str">
            <v>K|Pig meat</v>
          </cell>
          <cell r="B3864" t="str">
            <v>Q1009</v>
          </cell>
          <cell r="C3864" t="str">
            <v>K</v>
          </cell>
          <cell r="D3864" t="str">
            <v>E</v>
          </cell>
          <cell r="E3864" t="str">
            <v>Pig meat</v>
          </cell>
          <cell r="F3864" t="str">
            <v>L801a012</v>
          </cell>
          <cell r="G3864">
            <v>8</v>
          </cell>
        </row>
        <row r="3865">
          <cell r="A3865" t="str">
            <v>K|pork</v>
          </cell>
          <cell r="B3865" t="str">
            <v>Q1002z001</v>
          </cell>
          <cell r="C3865" t="str">
            <v>K</v>
          </cell>
          <cell r="D3865" t="str">
            <v>E</v>
          </cell>
          <cell r="E3865" t="str">
            <v>pork</v>
          </cell>
          <cell r="F3865" t="str">
            <v>L801a012</v>
          </cell>
          <cell r="G3865">
            <v>8</v>
          </cell>
        </row>
        <row r="3866">
          <cell r="A3866" t="str">
            <v>K|Schweinefleisch</v>
          </cell>
          <cell r="B3866" t="str">
            <v>Q1002z001</v>
          </cell>
          <cell r="C3866" t="str">
            <v>K</v>
          </cell>
          <cell r="D3866" t="str">
            <v>name</v>
          </cell>
          <cell r="E3866" t="str">
            <v>Schweinefleisch</v>
          </cell>
          <cell r="F3866" t="str">
            <v>L801a012</v>
          </cell>
          <cell r="G3866">
            <v>8</v>
          </cell>
        </row>
        <row r="3867">
          <cell r="A3867" t="str">
            <v>K|K2321</v>
          </cell>
          <cell r="B3867" t="str">
            <v>Q1002z001</v>
          </cell>
          <cell r="C3867" t="str">
            <v>K</v>
          </cell>
          <cell r="D3867" t="str">
            <v>code</v>
          </cell>
          <cell r="E3867" t="str">
            <v>K2321</v>
          </cell>
          <cell r="F3867" t="str">
            <v>L801a013</v>
          </cell>
          <cell r="G3867">
            <v>8</v>
          </cell>
        </row>
        <row r="3868">
          <cell r="A3868" t="str">
            <v>K|L801a013</v>
          </cell>
          <cell r="B3868" t="str">
            <v>Q1010</v>
          </cell>
          <cell r="C3868" t="str">
            <v>K</v>
          </cell>
          <cell r="D3868" t="str">
            <v>code</v>
          </cell>
          <cell r="E3868" t="str">
            <v>L801a013</v>
          </cell>
          <cell r="F3868" t="str">
            <v>L801a013</v>
          </cell>
          <cell r="G3868">
            <v>8</v>
          </cell>
        </row>
        <row r="3869">
          <cell r="A3869" t="str">
            <v>K|Meat, sheep</v>
          </cell>
          <cell r="B3869" t="str">
            <v>Q1003</v>
          </cell>
          <cell r="C3869" t="str">
            <v>K</v>
          </cell>
          <cell r="D3869" t="str">
            <v>name</v>
          </cell>
          <cell r="E3869" t="str">
            <v>Meat, sheep</v>
          </cell>
          <cell r="F3869" t="str">
            <v>L801a013</v>
          </cell>
          <cell r="G3869">
            <v>8</v>
          </cell>
        </row>
        <row r="3870">
          <cell r="A3870" t="str">
            <v>K|mutton meat</v>
          </cell>
          <cell r="B3870" t="str">
            <v>Q1002z001</v>
          </cell>
          <cell r="C3870" t="str">
            <v>K</v>
          </cell>
          <cell r="D3870" t="str">
            <v>E</v>
          </cell>
          <cell r="E3870" t="str">
            <v>mutton meat</v>
          </cell>
          <cell r="F3870" t="str">
            <v>L801a013</v>
          </cell>
          <cell r="G3870">
            <v>8</v>
          </cell>
        </row>
        <row r="3871">
          <cell r="A3871" t="str">
            <v>K|Schaffleisch</v>
          </cell>
          <cell r="B3871" t="str">
            <v>Q1002z001</v>
          </cell>
          <cell r="C3871" t="str">
            <v>K</v>
          </cell>
          <cell r="D3871" t="str">
            <v>name</v>
          </cell>
          <cell r="E3871" t="str">
            <v>Schaffleisch</v>
          </cell>
          <cell r="F3871" t="str">
            <v>L801a013</v>
          </cell>
          <cell r="G3871">
            <v>8</v>
          </cell>
        </row>
        <row r="3872">
          <cell r="A3872" t="str">
            <v>K|Sheep meat</v>
          </cell>
          <cell r="B3872" t="str">
            <v>Q1009</v>
          </cell>
          <cell r="C3872" t="str">
            <v>K</v>
          </cell>
          <cell r="D3872" t="str">
            <v>E</v>
          </cell>
          <cell r="E3872" t="str">
            <v>Sheep meat</v>
          </cell>
          <cell r="F3872" t="str">
            <v>L801a013</v>
          </cell>
          <cell r="G3872">
            <v>8</v>
          </cell>
        </row>
        <row r="3873">
          <cell r="A3873" t="str">
            <v>K|goat meat</v>
          </cell>
          <cell r="B3873" t="str">
            <v>Q1002z001</v>
          </cell>
          <cell r="C3873" t="str">
            <v>K</v>
          </cell>
          <cell r="D3873" t="str">
            <v>E</v>
          </cell>
          <cell r="E3873" t="str">
            <v>goat meat</v>
          </cell>
          <cell r="F3873" t="str">
            <v>L801a014</v>
          </cell>
          <cell r="G3873">
            <v>8</v>
          </cell>
        </row>
        <row r="3874">
          <cell r="A3874" t="str">
            <v>K|K2322</v>
          </cell>
          <cell r="B3874" t="str">
            <v>Q1002z001</v>
          </cell>
          <cell r="C3874" t="str">
            <v>K</v>
          </cell>
          <cell r="D3874" t="str">
            <v>code</v>
          </cell>
          <cell r="E3874" t="str">
            <v>K2322</v>
          </cell>
          <cell r="F3874" t="str">
            <v>L801a014</v>
          </cell>
          <cell r="G3874">
            <v>8</v>
          </cell>
        </row>
        <row r="3875">
          <cell r="A3875" t="str">
            <v>K|L801a014</v>
          </cell>
          <cell r="B3875" t="str">
            <v>Q1010</v>
          </cell>
          <cell r="C3875" t="str">
            <v>K</v>
          </cell>
          <cell r="D3875" t="str">
            <v>code</v>
          </cell>
          <cell r="E3875" t="str">
            <v>L801a014</v>
          </cell>
          <cell r="F3875" t="str">
            <v>L801a014</v>
          </cell>
          <cell r="G3875">
            <v>8</v>
          </cell>
        </row>
        <row r="3876">
          <cell r="A3876" t="str">
            <v>K|Meat, goat</v>
          </cell>
          <cell r="B3876" t="str">
            <v>Q1003</v>
          </cell>
          <cell r="C3876" t="str">
            <v>K</v>
          </cell>
          <cell r="D3876" t="str">
            <v>name</v>
          </cell>
          <cell r="E3876" t="str">
            <v>Meat, goat</v>
          </cell>
          <cell r="F3876" t="str">
            <v>L801a014</v>
          </cell>
          <cell r="G3876">
            <v>8</v>
          </cell>
        </row>
        <row r="3877">
          <cell r="A3877" t="str">
            <v>K|Ziegenfleisch</v>
          </cell>
          <cell r="B3877" t="str">
            <v>Q1002z001</v>
          </cell>
          <cell r="C3877" t="str">
            <v>K</v>
          </cell>
          <cell r="D3877" t="str">
            <v>name</v>
          </cell>
          <cell r="E3877" t="str">
            <v>Ziegenfleisch</v>
          </cell>
          <cell r="F3877" t="str">
            <v>L801a014</v>
          </cell>
          <cell r="G3877">
            <v>8</v>
          </cell>
        </row>
        <row r="3878">
          <cell r="A3878" t="str">
            <v>K|Geflügelfleisch</v>
          </cell>
          <cell r="B3878" t="str">
            <v>Q1002z001</v>
          </cell>
          <cell r="C3878" t="str">
            <v>K</v>
          </cell>
          <cell r="D3878" t="str">
            <v>name</v>
          </cell>
          <cell r="E3878" t="str">
            <v>Geflügelfleisch</v>
          </cell>
          <cell r="F3878" t="str">
            <v>L801a015</v>
          </cell>
          <cell r="G3878">
            <v>8</v>
          </cell>
        </row>
        <row r="3879">
          <cell r="A3879" t="str">
            <v>K|K242</v>
          </cell>
          <cell r="B3879" t="str">
            <v>Q1002z001</v>
          </cell>
          <cell r="C3879" t="str">
            <v>K</v>
          </cell>
          <cell r="D3879" t="str">
            <v>code</v>
          </cell>
          <cell r="E3879" t="str">
            <v>K242</v>
          </cell>
          <cell r="F3879" t="str">
            <v>L801a015</v>
          </cell>
          <cell r="G3879">
            <v>8</v>
          </cell>
        </row>
        <row r="3880">
          <cell r="A3880" t="str">
            <v>K|L801a015</v>
          </cell>
          <cell r="B3880" t="str">
            <v>Q1002z001</v>
          </cell>
          <cell r="C3880" t="str">
            <v>K</v>
          </cell>
          <cell r="D3880" t="str">
            <v>code</v>
          </cell>
          <cell r="E3880" t="str">
            <v>L801a015</v>
          </cell>
          <cell r="F3880" t="str">
            <v>L801a015</v>
          </cell>
          <cell r="G3880">
            <v>8</v>
          </cell>
        </row>
        <row r="3881">
          <cell r="A3881" t="str">
            <v>K|Meat, poultry</v>
          </cell>
          <cell r="B3881" t="str">
            <v>Q1003</v>
          </cell>
          <cell r="C3881" t="str">
            <v>K</v>
          </cell>
          <cell r="D3881" t="str">
            <v>name</v>
          </cell>
          <cell r="E3881" t="str">
            <v>Meat, poultry</v>
          </cell>
          <cell r="F3881" t="str">
            <v>L801a015</v>
          </cell>
          <cell r="G3881">
            <v>8</v>
          </cell>
        </row>
        <row r="3882">
          <cell r="A3882" t="str">
            <v>K|poultry meat</v>
          </cell>
          <cell r="B3882" t="str">
            <v>Q1002z001</v>
          </cell>
          <cell r="C3882" t="str">
            <v>K</v>
          </cell>
          <cell r="D3882" t="str">
            <v>E</v>
          </cell>
          <cell r="E3882" t="str">
            <v>poultry meat</v>
          </cell>
          <cell r="F3882" t="str">
            <v>L801a015</v>
          </cell>
          <cell r="G3882">
            <v>8</v>
          </cell>
        </row>
        <row r="3883">
          <cell r="A3883" t="str">
            <v>K|poultry meet</v>
          </cell>
          <cell r="B3883" t="str">
            <v>Q1002z001</v>
          </cell>
          <cell r="C3883" t="str">
            <v>K</v>
          </cell>
          <cell r="D3883" t="str">
            <v>E</v>
          </cell>
          <cell r="E3883" t="str">
            <v>poultry meet</v>
          </cell>
          <cell r="F3883" t="str">
            <v>L801a015</v>
          </cell>
          <cell r="G3883">
            <v>8</v>
          </cell>
        </row>
        <row r="3884">
          <cell r="A3884" t="str">
            <v>K|Chicken meat</v>
          </cell>
          <cell r="B3884" t="str">
            <v>Q1009</v>
          </cell>
          <cell r="C3884" t="str">
            <v>K</v>
          </cell>
          <cell r="D3884" t="str">
            <v>E</v>
          </cell>
          <cell r="E3884" t="str">
            <v>Chicken meat</v>
          </cell>
          <cell r="F3884" t="str">
            <v>L801a01501</v>
          </cell>
          <cell r="G3884">
            <v>10</v>
          </cell>
        </row>
        <row r="3885">
          <cell r="A3885" t="str">
            <v>K|L801a01501</v>
          </cell>
          <cell r="B3885" t="str">
            <v>Q1009</v>
          </cell>
          <cell r="C3885" t="str">
            <v>K</v>
          </cell>
          <cell r="D3885" t="str">
            <v>code</v>
          </cell>
          <cell r="E3885" t="str">
            <v>L801a01501</v>
          </cell>
          <cell r="F3885" t="str">
            <v>L801a01501</v>
          </cell>
          <cell r="G3885">
            <v>10</v>
          </cell>
        </row>
        <row r="3886">
          <cell r="A3886" t="str">
            <v>K|Duck meat</v>
          </cell>
          <cell r="B3886" t="str">
            <v>Q1009</v>
          </cell>
          <cell r="C3886" t="str">
            <v>K</v>
          </cell>
          <cell r="D3886" t="str">
            <v>E</v>
          </cell>
          <cell r="E3886" t="str">
            <v>Duck meat</v>
          </cell>
          <cell r="F3886" t="str">
            <v>L801a01502</v>
          </cell>
          <cell r="G3886">
            <v>10</v>
          </cell>
        </row>
        <row r="3887">
          <cell r="A3887" t="str">
            <v>K|L801a01502</v>
          </cell>
          <cell r="B3887" t="str">
            <v>Q1009</v>
          </cell>
          <cell r="C3887" t="str">
            <v>K</v>
          </cell>
          <cell r="D3887" t="str">
            <v>code</v>
          </cell>
          <cell r="E3887" t="str">
            <v>L801a01502</v>
          </cell>
          <cell r="F3887" t="str">
            <v>L801a01502</v>
          </cell>
          <cell r="G3887">
            <v>10</v>
          </cell>
        </row>
        <row r="3888">
          <cell r="A3888" t="str">
            <v>K|Meat, ducks</v>
          </cell>
          <cell r="B3888" t="str">
            <v>Q1009</v>
          </cell>
          <cell r="C3888" t="str">
            <v>K</v>
          </cell>
          <cell r="D3888" t="str">
            <v>name</v>
          </cell>
          <cell r="E3888" t="str">
            <v>Meat, ducks</v>
          </cell>
          <cell r="F3888" t="str">
            <v>L801a01502</v>
          </cell>
          <cell r="G3888">
            <v>10</v>
          </cell>
        </row>
        <row r="3889">
          <cell r="A3889" t="str">
            <v>K|Goose and guinea fowl meat</v>
          </cell>
          <cell r="B3889" t="str">
            <v>Q1009</v>
          </cell>
          <cell r="C3889" t="str">
            <v>K</v>
          </cell>
          <cell r="D3889" t="str">
            <v>E</v>
          </cell>
          <cell r="E3889" t="str">
            <v>Goose and guinea fowl meat</v>
          </cell>
          <cell r="F3889" t="str">
            <v>L801a01503</v>
          </cell>
          <cell r="G3889">
            <v>10</v>
          </cell>
        </row>
        <row r="3890">
          <cell r="A3890" t="str">
            <v>K|L801a01503</v>
          </cell>
          <cell r="B3890" t="str">
            <v>Q1009</v>
          </cell>
          <cell r="C3890" t="str">
            <v>K</v>
          </cell>
          <cell r="D3890" t="str">
            <v>code</v>
          </cell>
          <cell r="E3890" t="str">
            <v>L801a01503</v>
          </cell>
          <cell r="F3890" t="str">
            <v>L801a01503</v>
          </cell>
          <cell r="G3890">
            <v>10</v>
          </cell>
        </row>
        <row r="3891">
          <cell r="A3891" t="str">
            <v>K|Meat, goose and guinea fowl</v>
          </cell>
          <cell r="B3891" t="str">
            <v>Q1009</v>
          </cell>
          <cell r="C3891" t="str">
            <v>K</v>
          </cell>
          <cell r="D3891" t="str">
            <v>name</v>
          </cell>
          <cell r="E3891" t="str">
            <v>Meat, goose and guinea fowl</v>
          </cell>
          <cell r="F3891" t="str">
            <v>L801a01503</v>
          </cell>
          <cell r="G3891">
            <v>10</v>
          </cell>
        </row>
        <row r="3892">
          <cell r="A3892" t="str">
            <v>K|L801a01504</v>
          </cell>
          <cell r="B3892" t="str">
            <v>Q1009</v>
          </cell>
          <cell r="C3892" t="str">
            <v>K</v>
          </cell>
          <cell r="D3892" t="str">
            <v>code</v>
          </cell>
          <cell r="E3892" t="str">
            <v>L801a01504</v>
          </cell>
          <cell r="F3892" t="str">
            <v>L801a01504</v>
          </cell>
          <cell r="G3892">
            <v>10</v>
          </cell>
        </row>
        <row r="3893">
          <cell r="A3893" t="str">
            <v>K|Turkey meat</v>
          </cell>
          <cell r="B3893" t="str">
            <v>Q1009</v>
          </cell>
          <cell r="C3893" t="str">
            <v>K</v>
          </cell>
          <cell r="D3893" t="str">
            <v>E</v>
          </cell>
          <cell r="E3893" t="str">
            <v>Turkey meat</v>
          </cell>
          <cell r="F3893" t="str">
            <v>L801a01504</v>
          </cell>
          <cell r="G3893">
            <v>10</v>
          </cell>
        </row>
        <row r="3894">
          <cell r="A3894" t="str">
            <v>K|Horse meat</v>
          </cell>
          <cell r="B3894" t="str">
            <v>Q1009</v>
          </cell>
          <cell r="C3894" t="str">
            <v>K</v>
          </cell>
          <cell r="D3894" t="str">
            <v>E</v>
          </cell>
          <cell r="E3894" t="str">
            <v>Horse meat</v>
          </cell>
          <cell r="F3894" t="str">
            <v>L801a016</v>
          </cell>
          <cell r="G3894">
            <v>8</v>
          </cell>
        </row>
        <row r="3895">
          <cell r="A3895" t="str">
            <v>K|L801a016</v>
          </cell>
          <cell r="B3895" t="str">
            <v>Q1010</v>
          </cell>
          <cell r="C3895" t="str">
            <v>K</v>
          </cell>
          <cell r="D3895" t="str">
            <v>code</v>
          </cell>
          <cell r="E3895" t="str">
            <v>L801a016</v>
          </cell>
          <cell r="F3895" t="str">
            <v>L801a016</v>
          </cell>
          <cell r="G3895">
            <v>8</v>
          </cell>
        </row>
        <row r="3896">
          <cell r="A3896" t="str">
            <v>K|Meat, equidae</v>
          </cell>
          <cell r="B3896" t="str">
            <v>Q1003</v>
          </cell>
          <cell r="C3896" t="str">
            <v>K</v>
          </cell>
          <cell r="D3896" t="str">
            <v>name</v>
          </cell>
          <cell r="E3896" t="str">
            <v>Meat, equidae</v>
          </cell>
          <cell r="F3896" t="str">
            <v>L801a016</v>
          </cell>
          <cell r="G3896">
            <v>8</v>
          </cell>
        </row>
        <row r="3897">
          <cell r="A3897" t="str">
            <v>K|L801a017</v>
          </cell>
          <cell r="B3897" t="str">
            <v>Q1003</v>
          </cell>
          <cell r="C3897" t="str">
            <v>K</v>
          </cell>
          <cell r="D3897" t="str">
            <v>code</v>
          </cell>
          <cell r="E3897" t="str">
            <v>L801a017</v>
          </cell>
          <cell r="F3897" t="str">
            <v>L801a017</v>
          </cell>
          <cell r="G3897">
            <v>8</v>
          </cell>
        </row>
        <row r="3898">
          <cell r="A3898" t="str">
            <v>K|Sausages and similar products</v>
          </cell>
          <cell r="B3898" t="str">
            <v>Q1003</v>
          </cell>
          <cell r="C3898" t="str">
            <v>K</v>
          </cell>
          <cell r="D3898" t="str">
            <v>name</v>
          </cell>
          <cell r="E3898" t="str">
            <v>Sausages and similar products</v>
          </cell>
          <cell r="F3898" t="str">
            <v>L801a017</v>
          </cell>
          <cell r="G3898">
            <v>8</v>
          </cell>
        </row>
        <row r="3899">
          <cell r="A3899" t="str">
            <v>K|K5076</v>
          </cell>
          <cell r="B3899" t="str">
            <v>Q1002z001</v>
          </cell>
          <cell r="C3899" t="str">
            <v>K</v>
          </cell>
          <cell r="D3899" t="str">
            <v>code</v>
          </cell>
          <cell r="E3899" t="str">
            <v>K5076</v>
          </cell>
          <cell r="F3899" t="str">
            <v>L801a018</v>
          </cell>
          <cell r="G3899">
            <v>8</v>
          </cell>
        </row>
        <row r="3900">
          <cell r="A3900" t="str">
            <v>K|K7076</v>
          </cell>
          <cell r="B3900" t="str">
            <v>Q1002z001</v>
          </cell>
          <cell r="C3900" t="str">
            <v>K</v>
          </cell>
          <cell r="D3900" t="str">
            <v>code</v>
          </cell>
          <cell r="E3900" t="str">
            <v>K7076</v>
          </cell>
          <cell r="F3900" t="str">
            <v>L801a018</v>
          </cell>
          <cell r="G3900">
            <v>8</v>
          </cell>
        </row>
        <row r="3901">
          <cell r="A3901" t="str">
            <v>K|L801a018</v>
          </cell>
          <cell r="B3901" t="str">
            <v>Q1003</v>
          </cell>
          <cell r="C3901" t="str">
            <v>K</v>
          </cell>
          <cell r="D3901" t="str">
            <v>code</v>
          </cell>
          <cell r="E3901" t="str">
            <v>L801a018</v>
          </cell>
          <cell r="F3901" t="str">
            <v>L801a018</v>
          </cell>
          <cell r="G3901">
            <v>8</v>
          </cell>
        </row>
        <row r="3902">
          <cell r="A3902" t="str">
            <v>K|Meat, Sausages and ham</v>
          </cell>
          <cell r="B3902" t="str">
            <v>Q1010</v>
          </cell>
          <cell r="C3902" t="str">
            <v>K</v>
          </cell>
          <cell r="D3902" t="str">
            <v>name</v>
          </cell>
          <cell r="E3902" t="str">
            <v>Meat, Sausages and ham</v>
          </cell>
          <cell r="F3902" t="str">
            <v>L801a018</v>
          </cell>
          <cell r="G3902">
            <v>8</v>
          </cell>
        </row>
        <row r="3903">
          <cell r="A3903" t="str">
            <v>K|Meat: Sausages and ham</v>
          </cell>
          <cell r="B3903" t="str">
            <v>Q1003</v>
          </cell>
          <cell r="C3903" t="str">
            <v>K</v>
          </cell>
          <cell r="D3903" t="str">
            <v>name</v>
          </cell>
          <cell r="E3903" t="str">
            <v>Meat: Sausages and ham</v>
          </cell>
          <cell r="F3903" t="str">
            <v>L801a018</v>
          </cell>
          <cell r="G3903">
            <v>8</v>
          </cell>
        </row>
        <row r="3904">
          <cell r="A3904" t="str">
            <v>K|sausages</v>
          </cell>
          <cell r="B3904" t="str">
            <v>Q1002z001</v>
          </cell>
          <cell r="C3904" t="str">
            <v>K</v>
          </cell>
          <cell r="D3904" t="str">
            <v>E</v>
          </cell>
          <cell r="E3904" t="str">
            <v>sausages</v>
          </cell>
          <cell r="F3904" t="str">
            <v>L801a018</v>
          </cell>
          <cell r="G3904">
            <v>8</v>
          </cell>
        </row>
        <row r="3905">
          <cell r="A3905" t="str">
            <v>K|Wurst</v>
          </cell>
          <cell r="B3905" t="str">
            <v>Q1002z001</v>
          </cell>
          <cell r="C3905" t="str">
            <v>K</v>
          </cell>
          <cell r="D3905" t="str">
            <v>name</v>
          </cell>
          <cell r="E3905" t="str">
            <v>Wurst</v>
          </cell>
          <cell r="F3905" t="str">
            <v>L801a018</v>
          </cell>
          <cell r="G3905">
            <v>8</v>
          </cell>
        </row>
        <row r="3906">
          <cell r="A3906" t="str">
            <v>K|L801a019</v>
          </cell>
          <cell r="B3906" t="str">
            <v>Q1010</v>
          </cell>
          <cell r="C3906" t="str">
            <v>K</v>
          </cell>
          <cell r="D3906" t="str">
            <v>code</v>
          </cell>
          <cell r="E3906" t="str">
            <v>L801a019</v>
          </cell>
          <cell r="F3906" t="str">
            <v>L801a019</v>
          </cell>
          <cell r="G3906">
            <v>8</v>
          </cell>
        </row>
        <row r="3907">
          <cell r="A3907" t="str">
            <v>K|Meat, rabbit</v>
          </cell>
          <cell r="B3907" t="str">
            <v>Q1010</v>
          </cell>
          <cell r="C3907" t="str">
            <v>K</v>
          </cell>
          <cell r="D3907" t="str">
            <v>name</v>
          </cell>
          <cell r="E3907" t="str">
            <v>Meat, rabbit</v>
          </cell>
          <cell r="F3907" t="str">
            <v>L801a019</v>
          </cell>
          <cell r="G3907">
            <v>8</v>
          </cell>
        </row>
        <row r="3908">
          <cell r="A3908" t="str">
            <v>K|Rabbit meat</v>
          </cell>
          <cell r="B3908" t="str">
            <v>Q1009</v>
          </cell>
          <cell r="C3908" t="str">
            <v>K</v>
          </cell>
          <cell r="D3908" t="str">
            <v>E</v>
          </cell>
          <cell r="E3908" t="str">
            <v>Rabbit meat</v>
          </cell>
          <cell r="F3908" t="str">
            <v>L801a019</v>
          </cell>
          <cell r="G3908">
            <v>8</v>
          </cell>
        </row>
        <row r="3909">
          <cell r="A3909" t="str">
            <v>K|ham</v>
          </cell>
          <cell r="B3909" t="str">
            <v>Q1002z001</v>
          </cell>
          <cell r="C3909" t="str">
            <v>K</v>
          </cell>
          <cell r="D3909" t="str">
            <v>E</v>
          </cell>
          <cell r="E3909" t="str">
            <v>ham</v>
          </cell>
          <cell r="F3909" t="str">
            <v>L801a01a</v>
          </cell>
          <cell r="G3909">
            <v>8</v>
          </cell>
        </row>
        <row r="3910">
          <cell r="A3910" t="str">
            <v>K|K5077</v>
          </cell>
          <cell r="B3910" t="str">
            <v>Q1002z001</v>
          </cell>
          <cell r="C3910" t="str">
            <v>K</v>
          </cell>
          <cell r="D3910" t="str">
            <v>code</v>
          </cell>
          <cell r="E3910" t="str">
            <v>K5077</v>
          </cell>
          <cell r="F3910" t="str">
            <v>L801a01a</v>
          </cell>
          <cell r="G3910">
            <v>8</v>
          </cell>
        </row>
        <row r="3911">
          <cell r="A3911" t="str">
            <v>K|K7077</v>
          </cell>
          <cell r="B3911" t="str">
            <v>Q1002z001</v>
          </cell>
          <cell r="C3911" t="str">
            <v>K</v>
          </cell>
          <cell r="D3911" t="str">
            <v>code</v>
          </cell>
          <cell r="E3911" t="str">
            <v>K7077</v>
          </cell>
          <cell r="F3911" t="str">
            <v>L801a01a</v>
          </cell>
          <cell r="G3911">
            <v>8</v>
          </cell>
        </row>
        <row r="3912">
          <cell r="A3912" t="str">
            <v>K|L801a01a</v>
          </cell>
          <cell r="B3912" t="str">
            <v>Q1002z001</v>
          </cell>
          <cell r="C3912" t="str">
            <v>K</v>
          </cell>
          <cell r="D3912" t="str">
            <v>code</v>
          </cell>
          <cell r="E3912" t="str">
            <v>L801a01a</v>
          </cell>
          <cell r="F3912" t="str">
            <v>L801a01a</v>
          </cell>
          <cell r="G3912">
            <v>8</v>
          </cell>
        </row>
        <row r="3913">
          <cell r="A3913" t="str">
            <v>K|Schinken</v>
          </cell>
          <cell r="B3913" t="str">
            <v>Q1002z001</v>
          </cell>
          <cell r="C3913" t="str">
            <v>K</v>
          </cell>
          <cell r="D3913" t="str">
            <v>name</v>
          </cell>
          <cell r="E3913" t="str">
            <v>Schinken</v>
          </cell>
          <cell r="F3913" t="str">
            <v>L801a01a</v>
          </cell>
          <cell r="G3913">
            <v>8</v>
          </cell>
        </row>
        <row r="3914">
          <cell r="A3914" t="str">
            <v>K|Camel meat</v>
          </cell>
          <cell r="B3914" t="str">
            <v>Q1009</v>
          </cell>
          <cell r="C3914" t="str">
            <v>K</v>
          </cell>
          <cell r="D3914" t="str">
            <v>E</v>
          </cell>
          <cell r="E3914" t="str">
            <v>Camel meat</v>
          </cell>
          <cell r="F3914" t="str">
            <v>L801a01b</v>
          </cell>
          <cell r="G3914">
            <v>8</v>
          </cell>
        </row>
        <row r="3915">
          <cell r="A3915" t="str">
            <v>K|L801a01b</v>
          </cell>
          <cell r="B3915" t="str">
            <v>Q1009</v>
          </cell>
          <cell r="C3915" t="str">
            <v>K</v>
          </cell>
          <cell r="D3915" t="str">
            <v>code</v>
          </cell>
          <cell r="E3915" t="str">
            <v>L801a01b</v>
          </cell>
          <cell r="F3915" t="str">
            <v>L801a01b</v>
          </cell>
          <cell r="G3915">
            <v>8</v>
          </cell>
        </row>
        <row r="3916">
          <cell r="A3916" t="str">
            <v>K|Meat, camel</v>
          </cell>
          <cell r="B3916" t="str">
            <v>Q1009</v>
          </cell>
          <cell r="C3916" t="str">
            <v>K</v>
          </cell>
          <cell r="D3916" t="str">
            <v>name</v>
          </cell>
          <cell r="E3916" t="str">
            <v>Meat, camel</v>
          </cell>
          <cell r="F3916" t="str">
            <v>L801a01b</v>
          </cell>
          <cell r="G3916">
            <v>8</v>
          </cell>
        </row>
        <row r="3917">
          <cell r="A3917" t="str">
            <v>K|Game meat</v>
          </cell>
          <cell r="B3917" t="str">
            <v>Q1009</v>
          </cell>
          <cell r="C3917" t="str">
            <v>K</v>
          </cell>
          <cell r="D3917" t="str">
            <v>E</v>
          </cell>
          <cell r="E3917" t="str">
            <v>Game meat</v>
          </cell>
          <cell r="F3917" t="str">
            <v>L801a01c</v>
          </cell>
          <cell r="G3917">
            <v>8</v>
          </cell>
        </row>
        <row r="3918">
          <cell r="A3918" t="str">
            <v>K|L801a01c</v>
          </cell>
          <cell r="B3918" t="str">
            <v>Q1009</v>
          </cell>
          <cell r="C3918" t="str">
            <v>K</v>
          </cell>
          <cell r="D3918" t="str">
            <v>code</v>
          </cell>
          <cell r="E3918" t="str">
            <v>L801a01c</v>
          </cell>
          <cell r="F3918" t="str">
            <v>L801a01c</v>
          </cell>
          <cell r="G3918">
            <v>8</v>
          </cell>
        </row>
        <row r="3919">
          <cell r="A3919" t="str">
            <v>K|Wildfleisch</v>
          </cell>
          <cell r="B3919" t="str">
            <v>Q1009</v>
          </cell>
          <cell r="C3919" t="str">
            <v>K</v>
          </cell>
          <cell r="D3919" t="str">
            <v>D</v>
          </cell>
          <cell r="E3919" t="str">
            <v>Wildfleisch</v>
          </cell>
          <cell r="F3919" t="str">
            <v>L801a01c</v>
          </cell>
          <cell r="G3919">
            <v>8</v>
          </cell>
        </row>
        <row r="3920">
          <cell r="A3920" t="str">
            <v>K|Buffalo meat</v>
          </cell>
          <cell r="B3920" t="str">
            <v>Q1009</v>
          </cell>
          <cell r="C3920" t="str">
            <v>K</v>
          </cell>
          <cell r="D3920" t="str">
            <v>E</v>
          </cell>
          <cell r="E3920" t="str">
            <v>Buffalo meat</v>
          </cell>
          <cell r="F3920" t="str">
            <v>L801a01d</v>
          </cell>
          <cell r="G3920">
            <v>8</v>
          </cell>
        </row>
        <row r="3921">
          <cell r="A3921" t="str">
            <v>K|L801a01d</v>
          </cell>
          <cell r="B3921" t="str">
            <v>Q1009</v>
          </cell>
          <cell r="C3921" t="str">
            <v>K</v>
          </cell>
          <cell r="D3921" t="str">
            <v>code</v>
          </cell>
          <cell r="E3921" t="str">
            <v>L801a01d</v>
          </cell>
          <cell r="F3921" t="str">
            <v>L801a01d</v>
          </cell>
          <cell r="G3921">
            <v>8</v>
          </cell>
        </row>
        <row r="3922">
          <cell r="A3922" t="str">
            <v>K|Meat, buffalo</v>
          </cell>
          <cell r="B3922" t="str">
            <v>Q1009</v>
          </cell>
          <cell r="C3922" t="str">
            <v>K</v>
          </cell>
          <cell r="D3922" t="str">
            <v>name</v>
          </cell>
          <cell r="E3922" t="str">
            <v>Meat, buffalo</v>
          </cell>
          <cell r="F3922" t="str">
            <v>L801a01d</v>
          </cell>
          <cell r="G3922">
            <v>8</v>
          </cell>
        </row>
        <row r="3923">
          <cell r="A3923" t="str">
            <v>K|L801a01e</v>
          </cell>
          <cell r="B3923" t="str">
            <v>Q1009</v>
          </cell>
          <cell r="C3923" t="str">
            <v>K</v>
          </cell>
          <cell r="D3923" t="str">
            <v>code</v>
          </cell>
          <cell r="E3923" t="str">
            <v>L801a01e</v>
          </cell>
          <cell r="F3923" t="str">
            <v>L801a01e</v>
          </cell>
          <cell r="G3923">
            <v>8</v>
          </cell>
        </row>
        <row r="3924">
          <cell r="A3924" t="str">
            <v>K|Meat of Asses</v>
          </cell>
          <cell r="B3924" t="str">
            <v>Q1009</v>
          </cell>
          <cell r="C3924" t="str">
            <v>K</v>
          </cell>
          <cell r="D3924" t="str">
            <v>E</v>
          </cell>
          <cell r="E3924" t="str">
            <v>Meat of Asses</v>
          </cell>
          <cell r="F3924" t="str">
            <v>L801a01e</v>
          </cell>
          <cell r="G3924">
            <v>8</v>
          </cell>
        </row>
        <row r="3925">
          <cell r="A3925" t="str">
            <v>K|Meat, Asses</v>
          </cell>
          <cell r="B3925" t="str">
            <v>Q1009</v>
          </cell>
          <cell r="C3925" t="str">
            <v>K</v>
          </cell>
          <cell r="D3925" t="str">
            <v>name</v>
          </cell>
          <cell r="E3925" t="str">
            <v>Meat, Asses</v>
          </cell>
          <cell r="F3925" t="str">
            <v>L801a01e</v>
          </cell>
          <cell r="G3925">
            <v>8</v>
          </cell>
        </row>
        <row r="3926">
          <cell r="A3926" t="str">
            <v>K|L801a01f</v>
          </cell>
          <cell r="B3926" t="str">
            <v>Q1009</v>
          </cell>
          <cell r="C3926" t="str">
            <v>K</v>
          </cell>
          <cell r="D3926" t="str">
            <v>code</v>
          </cell>
          <cell r="E3926" t="str">
            <v>L801a01f</v>
          </cell>
          <cell r="F3926" t="str">
            <v>L801a01f</v>
          </cell>
          <cell r="G3926">
            <v>8</v>
          </cell>
        </row>
        <row r="3927">
          <cell r="A3927" t="str">
            <v>K|Meat of Mules</v>
          </cell>
          <cell r="B3927" t="str">
            <v>Q1009</v>
          </cell>
          <cell r="C3927" t="str">
            <v>K</v>
          </cell>
          <cell r="D3927" t="str">
            <v>E</v>
          </cell>
          <cell r="E3927" t="str">
            <v>Meat of Mules</v>
          </cell>
          <cell r="F3927" t="str">
            <v>L801a01f</v>
          </cell>
          <cell r="G3927">
            <v>8</v>
          </cell>
        </row>
        <row r="3928">
          <cell r="A3928" t="str">
            <v>K|Meat, Mules</v>
          </cell>
          <cell r="B3928" t="str">
            <v>Q1009</v>
          </cell>
          <cell r="C3928" t="str">
            <v>K</v>
          </cell>
          <cell r="D3928" t="str">
            <v>name</v>
          </cell>
          <cell r="E3928" t="str">
            <v>Meat, Mules</v>
          </cell>
          <cell r="F3928" t="str">
            <v>L801a01f</v>
          </cell>
          <cell r="G3928">
            <v>8</v>
          </cell>
        </row>
        <row r="3929">
          <cell r="A3929" t="str">
            <v>K|L801a01g</v>
          </cell>
          <cell r="B3929" t="str">
            <v>Q1009</v>
          </cell>
          <cell r="C3929" t="str">
            <v>K</v>
          </cell>
          <cell r="D3929" t="str">
            <v>code</v>
          </cell>
          <cell r="E3929" t="str">
            <v>L801a01g</v>
          </cell>
          <cell r="F3929" t="str">
            <v>L801a01g</v>
          </cell>
          <cell r="G3929">
            <v>8</v>
          </cell>
        </row>
        <row r="3930">
          <cell r="A3930" t="str">
            <v>K|Meat of Other Rod</v>
          </cell>
          <cell r="B3930" t="str">
            <v>Q1009</v>
          </cell>
          <cell r="C3930" t="str">
            <v>K</v>
          </cell>
          <cell r="D3930" t="str">
            <v>E</v>
          </cell>
          <cell r="E3930" t="str">
            <v>Meat of Other Rod</v>
          </cell>
          <cell r="F3930" t="str">
            <v>L801a01g</v>
          </cell>
          <cell r="G3930">
            <v>8</v>
          </cell>
        </row>
        <row r="3931">
          <cell r="A3931" t="str">
            <v>K|Meat, Other Rod</v>
          </cell>
          <cell r="B3931" t="str">
            <v>Q1009</v>
          </cell>
          <cell r="C3931" t="str">
            <v>K</v>
          </cell>
          <cell r="D3931" t="str">
            <v>name</v>
          </cell>
          <cell r="E3931" t="str">
            <v>Meat, Other Rod</v>
          </cell>
          <cell r="F3931" t="str">
            <v>L801a01g</v>
          </cell>
          <cell r="G3931">
            <v>8</v>
          </cell>
        </row>
        <row r="3932">
          <cell r="A3932" t="str">
            <v>K|L801a01h</v>
          </cell>
          <cell r="B3932" t="str">
            <v>Q1009</v>
          </cell>
          <cell r="C3932" t="str">
            <v>K</v>
          </cell>
          <cell r="D3932" t="str">
            <v>code</v>
          </cell>
          <cell r="E3932" t="str">
            <v>L801a01h</v>
          </cell>
          <cell r="F3932" t="str">
            <v>L801a01h</v>
          </cell>
          <cell r="G3932">
            <v>8</v>
          </cell>
        </row>
        <row r="3933">
          <cell r="A3933" t="str">
            <v>K|Meat Oth Camelids</v>
          </cell>
          <cell r="B3933" t="str">
            <v>Q1009</v>
          </cell>
          <cell r="C3933" t="str">
            <v>K</v>
          </cell>
          <cell r="D3933" t="str">
            <v>E</v>
          </cell>
          <cell r="E3933" t="str">
            <v>Meat Oth Camelids</v>
          </cell>
          <cell r="F3933" t="str">
            <v>L801a01h</v>
          </cell>
          <cell r="G3933">
            <v>8</v>
          </cell>
        </row>
        <row r="3934">
          <cell r="A3934" t="str">
            <v>K|Meat, Other Camelids</v>
          </cell>
          <cell r="B3934" t="str">
            <v>Q1009</v>
          </cell>
          <cell r="C3934" t="str">
            <v>K</v>
          </cell>
          <cell r="D3934" t="str">
            <v>name</v>
          </cell>
          <cell r="E3934" t="str">
            <v>Meat, Other Camelids</v>
          </cell>
          <cell r="F3934" t="str">
            <v>L801a01h</v>
          </cell>
          <cell r="G3934">
            <v>8</v>
          </cell>
        </row>
        <row r="3935">
          <cell r="A3935" t="str">
            <v>K|Gemischtes Hackfleisch</v>
          </cell>
          <cell r="B3935" t="str">
            <v>Q1010</v>
          </cell>
          <cell r="C3935" t="str">
            <v>K</v>
          </cell>
          <cell r="D3935" t="str">
            <v>D</v>
          </cell>
          <cell r="E3935" t="str">
            <v>Gemischtes Hackfleisch</v>
          </cell>
          <cell r="F3935" t="str">
            <v>L801a01i</v>
          </cell>
          <cell r="G3935">
            <v>8</v>
          </cell>
        </row>
        <row r="3936">
          <cell r="A3936" t="str">
            <v>K|L801a01i</v>
          </cell>
          <cell r="B3936" t="str">
            <v>Q1010</v>
          </cell>
          <cell r="C3936" t="str">
            <v>K</v>
          </cell>
          <cell r="D3936" t="str">
            <v>code</v>
          </cell>
          <cell r="E3936" t="str">
            <v>L801a01i</v>
          </cell>
          <cell r="F3936" t="str">
            <v>L801a01i</v>
          </cell>
          <cell r="G3936">
            <v>8</v>
          </cell>
        </row>
        <row r="3937">
          <cell r="A3937" t="str">
            <v>K|Mixed minced meat</v>
          </cell>
          <cell r="B3937" t="str">
            <v>Q1010</v>
          </cell>
          <cell r="C3937" t="str">
            <v>K</v>
          </cell>
          <cell r="D3937" t="str">
            <v>name</v>
          </cell>
          <cell r="E3937" t="str">
            <v>Mixed minced meat</v>
          </cell>
          <cell r="F3937" t="str">
            <v>L801a01i</v>
          </cell>
          <cell r="G3937">
            <v>8</v>
          </cell>
        </row>
        <row r="3938">
          <cell r="A3938" t="str">
            <v>K|Andere Fleischerzeugnisse</v>
          </cell>
          <cell r="B3938" t="str">
            <v>Q1002z002</v>
          </cell>
          <cell r="C3938" t="str">
            <v>K</v>
          </cell>
          <cell r="D3938" t="str">
            <v>D</v>
          </cell>
          <cell r="E3938" t="str">
            <v>Andere Fleischerzeugnisse</v>
          </cell>
          <cell r="F3938" t="str">
            <v>L801a01z</v>
          </cell>
          <cell r="G3938">
            <v>8</v>
          </cell>
        </row>
        <row r="3939">
          <cell r="A3939" t="str">
            <v>K|andereres Fleisch</v>
          </cell>
          <cell r="B3939" t="str">
            <v>Q1010</v>
          </cell>
          <cell r="C3939" t="str">
            <v>K</v>
          </cell>
          <cell r="D3939" t="str">
            <v>D</v>
          </cell>
          <cell r="E3939" t="str">
            <v>andereres Fleisch</v>
          </cell>
          <cell r="F3939" t="str">
            <v>L801a01z</v>
          </cell>
          <cell r="G3939">
            <v>8</v>
          </cell>
        </row>
        <row r="3940">
          <cell r="A3940" t="str">
            <v>K|Fleischerzeugnisse, other</v>
          </cell>
          <cell r="B3940" t="str">
            <v>Q1002z002</v>
          </cell>
          <cell r="C3940" t="str">
            <v>K</v>
          </cell>
          <cell r="D3940" t="str">
            <v>name</v>
          </cell>
          <cell r="E3940" t="str">
            <v>Fleischerzeugnisse, other</v>
          </cell>
          <cell r="F3940" t="str">
            <v>L801a01z</v>
          </cell>
          <cell r="G3940">
            <v>8</v>
          </cell>
        </row>
        <row r="3941">
          <cell r="A3941" t="str">
            <v>K|K507z</v>
          </cell>
          <cell r="B3941" t="str">
            <v>Q1002z002</v>
          </cell>
          <cell r="C3941" t="str">
            <v>K</v>
          </cell>
          <cell r="D3941" t="str">
            <v>code</v>
          </cell>
          <cell r="E3941" t="str">
            <v>K507z</v>
          </cell>
          <cell r="F3941" t="str">
            <v>L801a01z</v>
          </cell>
          <cell r="G3941">
            <v>8</v>
          </cell>
        </row>
        <row r="3942">
          <cell r="A3942" t="str">
            <v>K|L801a01z</v>
          </cell>
          <cell r="B3942" t="str">
            <v>Q1010</v>
          </cell>
          <cell r="C3942" t="str">
            <v>K</v>
          </cell>
          <cell r="D3942" t="str">
            <v>code</v>
          </cell>
          <cell r="E3942" t="str">
            <v>L801a01z</v>
          </cell>
          <cell r="F3942" t="str">
            <v>L801a01z</v>
          </cell>
          <cell r="G3942">
            <v>8</v>
          </cell>
        </row>
        <row r="3943">
          <cell r="A3943" t="str">
            <v>K|Meat and meat products, other</v>
          </cell>
          <cell r="B3943" t="str">
            <v>Q1902</v>
          </cell>
          <cell r="C3943" t="str">
            <v>K</v>
          </cell>
          <cell r="D3943" t="str">
            <v>name</v>
          </cell>
          <cell r="E3943" t="str">
            <v>Meat and meat products, other</v>
          </cell>
          <cell r="F3943" t="str">
            <v>L801a01z</v>
          </cell>
          <cell r="G3943">
            <v>8</v>
          </cell>
        </row>
        <row r="3944">
          <cell r="A3944" t="str">
            <v>K|Other meat products</v>
          </cell>
          <cell r="B3944" t="str">
            <v>Q1002z002</v>
          </cell>
          <cell r="C3944" t="str">
            <v>K</v>
          </cell>
          <cell r="D3944" t="str">
            <v>E</v>
          </cell>
          <cell r="E3944" t="str">
            <v>Other meat products</v>
          </cell>
          <cell r="F3944" t="str">
            <v>L801a01z</v>
          </cell>
          <cell r="G3944">
            <v>8</v>
          </cell>
        </row>
        <row r="3945">
          <cell r="A3945" t="str">
            <v>K|Fish and fish products</v>
          </cell>
          <cell r="B3945" t="str">
            <v>Q1010</v>
          </cell>
          <cell r="C3945" t="str">
            <v>K</v>
          </cell>
          <cell r="D3945" t="str">
            <v>E</v>
          </cell>
          <cell r="E3945" t="str">
            <v>Fish and fish products</v>
          </cell>
          <cell r="F3945" t="str">
            <v>L801a02</v>
          </cell>
          <cell r="G3945">
            <v>7</v>
          </cell>
        </row>
        <row r="3946">
          <cell r="A3946" t="str">
            <v>K|L801a02</v>
          </cell>
          <cell r="B3946" t="str">
            <v>Q1010</v>
          </cell>
          <cell r="C3946" t="str">
            <v>K</v>
          </cell>
          <cell r="D3946" t="str">
            <v>code</v>
          </cell>
          <cell r="E3946" t="str">
            <v>L801a02</v>
          </cell>
          <cell r="F3946" t="str">
            <v>L801a02</v>
          </cell>
          <cell r="G3946">
            <v>7</v>
          </cell>
        </row>
        <row r="3947">
          <cell r="A3947" t="str">
            <v>K|Fresh or chilled fish, no details</v>
          </cell>
          <cell r="B3947" t="str">
            <v>Q1010</v>
          </cell>
          <cell r="C3947" t="str">
            <v>K</v>
          </cell>
          <cell r="D3947" t="str">
            <v>E</v>
          </cell>
          <cell r="E3947" t="str">
            <v>Fresh or chilled fish, no details</v>
          </cell>
          <cell r="F3947" t="str">
            <v>L801a020</v>
          </cell>
          <cell r="G3947">
            <v>8</v>
          </cell>
        </row>
        <row r="3948">
          <cell r="A3948" t="str">
            <v>K|L801a020</v>
          </cell>
          <cell r="B3948" t="str">
            <v>Q1010</v>
          </cell>
          <cell r="C3948" t="str">
            <v>K</v>
          </cell>
          <cell r="D3948" t="str">
            <v>code</v>
          </cell>
          <cell r="E3948" t="str">
            <v>L801a020</v>
          </cell>
          <cell r="F3948" t="str">
            <v>L801a020</v>
          </cell>
          <cell r="G3948">
            <v>8</v>
          </cell>
        </row>
        <row r="3949">
          <cell r="A3949" t="str">
            <v>K|Fresh or chilled fish, marine, farmed (1000 kg)</v>
          </cell>
          <cell r="B3949" t="str">
            <v>Q1010</v>
          </cell>
          <cell r="C3949" t="str">
            <v>K</v>
          </cell>
          <cell r="D3949" t="str">
            <v>E</v>
          </cell>
          <cell r="E3949" t="str">
            <v>Fresh or chilled fish, marine, farmed (1000 kg)</v>
          </cell>
          <cell r="F3949" t="str">
            <v>L801a021</v>
          </cell>
          <cell r="G3949">
            <v>8</v>
          </cell>
        </row>
        <row r="3950">
          <cell r="A3950" t="str">
            <v>K|L801a021</v>
          </cell>
          <cell r="B3950" t="str">
            <v>Q1010</v>
          </cell>
          <cell r="C3950" t="str">
            <v>K</v>
          </cell>
          <cell r="D3950" t="str">
            <v>code</v>
          </cell>
          <cell r="E3950" t="str">
            <v>L801a021</v>
          </cell>
          <cell r="F3950" t="str">
            <v>L801a021</v>
          </cell>
          <cell r="G3950">
            <v>8</v>
          </cell>
        </row>
        <row r="3951">
          <cell r="A3951" t="str">
            <v>K|Fresh or chilled fish, freshwater, farmed (1000 kg)</v>
          </cell>
          <cell r="B3951" t="str">
            <v>Q1010</v>
          </cell>
          <cell r="C3951" t="str">
            <v>K</v>
          </cell>
          <cell r="D3951" t="str">
            <v>E</v>
          </cell>
          <cell r="E3951" t="str">
            <v>Fresh or chilled fish, freshwater, farmed (1000 kg)</v>
          </cell>
          <cell r="F3951" t="str">
            <v>L801a022</v>
          </cell>
          <cell r="G3951">
            <v>8</v>
          </cell>
        </row>
        <row r="3952">
          <cell r="A3952" t="str">
            <v>K|L801a022</v>
          </cell>
          <cell r="B3952" t="str">
            <v>Q1010</v>
          </cell>
          <cell r="C3952" t="str">
            <v>K</v>
          </cell>
          <cell r="D3952" t="str">
            <v>code</v>
          </cell>
          <cell r="E3952" t="str">
            <v>L801a022</v>
          </cell>
          <cell r="F3952" t="str">
            <v>L801a022</v>
          </cell>
          <cell r="G3952">
            <v>8</v>
          </cell>
        </row>
        <row r="3953">
          <cell r="A3953" t="str">
            <v>K|Fish, smoked</v>
          </cell>
          <cell r="B3953" t="str">
            <v>Q1003</v>
          </cell>
          <cell r="C3953" t="str">
            <v>K</v>
          </cell>
          <cell r="D3953" t="str">
            <v>name</v>
          </cell>
          <cell r="E3953" t="str">
            <v>Fish, smoked</v>
          </cell>
          <cell r="F3953" t="str">
            <v>L801a023</v>
          </cell>
          <cell r="G3953">
            <v>8</v>
          </cell>
        </row>
        <row r="3954">
          <cell r="A3954" t="str">
            <v>K|L801a023</v>
          </cell>
          <cell r="B3954" t="str">
            <v>Q1003</v>
          </cell>
          <cell r="C3954" t="str">
            <v>K</v>
          </cell>
          <cell r="D3954" t="str">
            <v>code</v>
          </cell>
          <cell r="E3954" t="str">
            <v>L801a023</v>
          </cell>
          <cell r="F3954" t="str">
            <v>L801a023</v>
          </cell>
          <cell r="G3954">
            <v>8</v>
          </cell>
        </row>
        <row r="3955">
          <cell r="A3955" t="str">
            <v>K|Aquaculture products: Shrimps</v>
          </cell>
          <cell r="B3955" t="str">
            <v>Q1010</v>
          </cell>
          <cell r="C3955" t="str">
            <v>K</v>
          </cell>
          <cell r="D3955" t="str">
            <v>E</v>
          </cell>
          <cell r="E3955" t="str">
            <v>Aquaculture products: Shrimps</v>
          </cell>
          <cell r="F3955" t="str">
            <v>L801a024</v>
          </cell>
          <cell r="G3955">
            <v>8</v>
          </cell>
        </row>
        <row r="3956">
          <cell r="A3956" t="str">
            <v>K|L801a024</v>
          </cell>
          <cell r="B3956" t="str">
            <v>Q1010</v>
          </cell>
          <cell r="C3956" t="str">
            <v>K</v>
          </cell>
          <cell r="D3956" t="str">
            <v>code</v>
          </cell>
          <cell r="E3956" t="str">
            <v>L801a024</v>
          </cell>
          <cell r="F3956" t="str">
            <v>L801a024</v>
          </cell>
          <cell r="G3956">
            <v>8</v>
          </cell>
        </row>
        <row r="3957">
          <cell r="A3957" t="str">
            <v>K|Fish and fish products, other</v>
          </cell>
          <cell r="B3957" t="str">
            <v>Q1902</v>
          </cell>
          <cell r="C3957" t="str">
            <v>K</v>
          </cell>
          <cell r="D3957" t="str">
            <v>name</v>
          </cell>
          <cell r="E3957" t="str">
            <v>Fish and fish products, other</v>
          </cell>
          <cell r="F3957" t="str">
            <v>L801a02z</v>
          </cell>
          <cell r="G3957">
            <v>8</v>
          </cell>
        </row>
        <row r="3958">
          <cell r="A3958" t="str">
            <v>K|L801a02z</v>
          </cell>
          <cell r="B3958" t="str">
            <v>Q1902</v>
          </cell>
          <cell r="C3958" t="str">
            <v>K</v>
          </cell>
          <cell r="D3958" t="str">
            <v>code</v>
          </cell>
          <cell r="E3958" t="str">
            <v>L801a02z</v>
          </cell>
          <cell r="F3958" t="str">
            <v>L801a02z</v>
          </cell>
          <cell r="G3958">
            <v>8</v>
          </cell>
        </row>
        <row r="3959">
          <cell r="A3959" t="str">
            <v>K|Fleisch und Fleischprodukte, andere</v>
          </cell>
          <cell r="B3959" t="str">
            <v>Q1902</v>
          </cell>
          <cell r="C3959" t="str">
            <v>K</v>
          </cell>
          <cell r="D3959" t="str">
            <v>D</v>
          </cell>
          <cell r="E3959" t="str">
            <v>Fleisch und Fleischprodukte, andere</v>
          </cell>
          <cell r="F3959" t="str">
            <v>L801azz</v>
          </cell>
          <cell r="G3959">
            <v>7</v>
          </cell>
        </row>
        <row r="3960">
          <cell r="A3960" t="str">
            <v>K|L801azz</v>
          </cell>
          <cell r="B3960" t="str">
            <v>Q1902</v>
          </cell>
          <cell r="C3960" t="str">
            <v>K</v>
          </cell>
          <cell r="D3960" t="str">
            <v>code</v>
          </cell>
          <cell r="E3960" t="str">
            <v>L801azz</v>
          </cell>
          <cell r="F3960" t="str">
            <v>L801azz</v>
          </cell>
          <cell r="G3960">
            <v>7</v>
          </cell>
        </row>
        <row r="3961">
          <cell r="A3961" t="str">
            <v>K|Meat and fish products, other</v>
          </cell>
          <cell r="B3961" t="str">
            <v>Q1902</v>
          </cell>
          <cell r="C3961" t="str">
            <v>K</v>
          </cell>
          <cell r="D3961" t="str">
            <v>name</v>
          </cell>
          <cell r="E3961" t="str">
            <v>Meat and fish products, other</v>
          </cell>
          <cell r="F3961" t="str">
            <v>L801azz</v>
          </cell>
          <cell r="G3961">
            <v>7</v>
          </cell>
        </row>
        <row r="3962">
          <cell r="A3962" t="str">
            <v>K|L801b</v>
          </cell>
          <cell r="B3962" t="str">
            <v>Q1003</v>
          </cell>
          <cell r="C3962" t="str">
            <v>K</v>
          </cell>
          <cell r="D3962" t="str">
            <v>code</v>
          </cell>
          <cell r="E3962" t="str">
            <v>L801b</v>
          </cell>
          <cell r="F3962" t="str">
            <v>L801b</v>
          </cell>
          <cell r="G3962">
            <v>5</v>
          </cell>
        </row>
        <row r="3963">
          <cell r="A3963" t="str">
            <v>K|Sugar</v>
          </cell>
          <cell r="B3963" t="str">
            <v>Q1003</v>
          </cell>
          <cell r="C3963" t="str">
            <v>K</v>
          </cell>
          <cell r="D3963" t="str">
            <v>name</v>
          </cell>
          <cell r="E3963" t="str">
            <v>Sugar</v>
          </cell>
          <cell r="F3963" t="str">
            <v>L801b</v>
          </cell>
          <cell r="G3963">
            <v>5</v>
          </cell>
        </row>
        <row r="3964">
          <cell r="A3964" t="str">
            <v>K|Zucker</v>
          </cell>
          <cell r="B3964" t="str">
            <v>Q1010</v>
          </cell>
          <cell r="C3964" t="str">
            <v>K</v>
          </cell>
          <cell r="D3964" t="str">
            <v>D</v>
          </cell>
          <cell r="E3964" t="str">
            <v>Zucker</v>
          </cell>
          <cell r="F3964" t="str">
            <v>L801b</v>
          </cell>
          <cell r="G3964">
            <v>5</v>
          </cell>
        </row>
        <row r="3965">
          <cell r="A3965" t="str">
            <v>K|L801b00</v>
          </cell>
          <cell r="B3965" t="str">
            <v>Q1902</v>
          </cell>
          <cell r="C3965" t="str">
            <v>K</v>
          </cell>
          <cell r="D3965" t="str">
            <v>code</v>
          </cell>
          <cell r="E3965" t="str">
            <v>L801b00</v>
          </cell>
          <cell r="F3965" t="str">
            <v>L801b00</v>
          </cell>
          <cell r="G3965">
            <v>7</v>
          </cell>
        </row>
        <row r="3966">
          <cell r="A3966" t="str">
            <v>K|Sugar, no details</v>
          </cell>
          <cell r="B3966" t="str">
            <v>Q1902</v>
          </cell>
          <cell r="C3966" t="str">
            <v>K</v>
          </cell>
          <cell r="D3966" t="str">
            <v>name</v>
          </cell>
          <cell r="E3966" t="str">
            <v>Sugar, no details</v>
          </cell>
          <cell r="F3966" t="str">
            <v>L801b00</v>
          </cell>
          <cell r="G3966">
            <v>7</v>
          </cell>
        </row>
        <row r="3967">
          <cell r="A3967" t="str">
            <v>K|Zucker, ohne Details</v>
          </cell>
          <cell r="B3967" t="str">
            <v>Q1902</v>
          </cell>
          <cell r="C3967" t="str">
            <v>K</v>
          </cell>
          <cell r="D3967" t="str">
            <v>D</v>
          </cell>
          <cell r="E3967" t="str">
            <v>Zucker, ohne Details</v>
          </cell>
          <cell r="F3967" t="str">
            <v>L801b00</v>
          </cell>
          <cell r="G3967">
            <v>7</v>
          </cell>
        </row>
        <row r="3968">
          <cell r="A3968" t="str">
            <v>K|L801b01</v>
          </cell>
          <cell r="B3968" t="str">
            <v>Q1003</v>
          </cell>
          <cell r="C3968" t="str">
            <v>K</v>
          </cell>
          <cell r="D3968" t="str">
            <v>code</v>
          </cell>
          <cell r="E3968" t="str">
            <v>L801b01</v>
          </cell>
          <cell r="F3968" t="str">
            <v>L801b01</v>
          </cell>
          <cell r="G3968">
            <v>7</v>
          </cell>
        </row>
        <row r="3969">
          <cell r="A3969" t="str">
            <v>K|Raw cane or beet sugar</v>
          </cell>
          <cell r="B3969" t="str">
            <v>Q1003</v>
          </cell>
          <cell r="C3969" t="str">
            <v>K</v>
          </cell>
          <cell r="D3969" t="str">
            <v>name</v>
          </cell>
          <cell r="E3969" t="str">
            <v>Raw cane or beet sugar</v>
          </cell>
          <cell r="F3969" t="str">
            <v>L801b01</v>
          </cell>
          <cell r="G3969">
            <v>7</v>
          </cell>
        </row>
        <row r="3970">
          <cell r="A3970" t="str">
            <v>K|Cane sugar</v>
          </cell>
          <cell r="B3970" t="str">
            <v>Q1003</v>
          </cell>
          <cell r="C3970" t="str">
            <v>K</v>
          </cell>
          <cell r="D3970" t="str">
            <v>name</v>
          </cell>
          <cell r="E3970" t="str">
            <v>Cane sugar</v>
          </cell>
          <cell r="F3970" t="str">
            <v>L801b02</v>
          </cell>
          <cell r="G3970">
            <v>7</v>
          </cell>
        </row>
        <row r="3971">
          <cell r="A3971" t="str">
            <v>K|L801b02</v>
          </cell>
          <cell r="B3971" t="str">
            <v>Q1003</v>
          </cell>
          <cell r="C3971" t="str">
            <v>K</v>
          </cell>
          <cell r="D3971" t="str">
            <v>code</v>
          </cell>
          <cell r="E3971" t="str">
            <v>L801b02</v>
          </cell>
          <cell r="F3971" t="str">
            <v>L801b02</v>
          </cell>
          <cell r="G3971">
            <v>7</v>
          </cell>
        </row>
        <row r="3972">
          <cell r="A3972" t="str">
            <v>K|L801b03</v>
          </cell>
          <cell r="B3972" t="str">
            <v>Q1010</v>
          </cell>
          <cell r="C3972" t="str">
            <v>K</v>
          </cell>
          <cell r="D3972" t="str">
            <v>code</v>
          </cell>
          <cell r="E3972" t="str">
            <v>L801b03</v>
          </cell>
          <cell r="F3972" t="str">
            <v>L801b03</v>
          </cell>
          <cell r="G3972">
            <v>7</v>
          </cell>
        </row>
        <row r="3973">
          <cell r="A3973" t="str">
            <v>K|Molasses</v>
          </cell>
          <cell r="B3973" t="str">
            <v>Q1010</v>
          </cell>
          <cell r="C3973" t="str">
            <v>K</v>
          </cell>
          <cell r="D3973" t="str">
            <v>E</v>
          </cell>
          <cell r="E3973" t="str">
            <v>Molasses</v>
          </cell>
          <cell r="F3973" t="str">
            <v>L801b03</v>
          </cell>
          <cell r="G3973">
            <v>7</v>
          </cell>
        </row>
        <row r="3974">
          <cell r="A3974" t="str">
            <v>K|L801b04</v>
          </cell>
          <cell r="B3974" t="str">
            <v>Q1010</v>
          </cell>
          <cell r="C3974" t="str">
            <v>K</v>
          </cell>
          <cell r="D3974" t="str">
            <v>code</v>
          </cell>
          <cell r="E3974" t="str">
            <v>L801b04</v>
          </cell>
          <cell r="F3974" t="str">
            <v>L801b04</v>
          </cell>
          <cell r="G3974">
            <v>7</v>
          </cell>
        </row>
        <row r="3975">
          <cell r="A3975" t="str">
            <v>K|Sugar cane juice</v>
          </cell>
          <cell r="B3975" t="str">
            <v>Q1010</v>
          </cell>
          <cell r="C3975" t="str">
            <v>K</v>
          </cell>
          <cell r="D3975" t="str">
            <v>E</v>
          </cell>
          <cell r="E3975" t="str">
            <v>Sugar cane juice</v>
          </cell>
          <cell r="F3975" t="str">
            <v>L801b04</v>
          </cell>
          <cell r="G3975">
            <v>7</v>
          </cell>
        </row>
        <row r="3976">
          <cell r="A3976" t="str">
            <v>K|Beet sugar</v>
          </cell>
          <cell r="B3976" t="str">
            <v>Q1010</v>
          </cell>
          <cell r="C3976" t="str">
            <v>K</v>
          </cell>
          <cell r="D3976" t="str">
            <v>name</v>
          </cell>
          <cell r="E3976" t="str">
            <v>Beet sugar</v>
          </cell>
          <cell r="F3976" t="str">
            <v>L801b05</v>
          </cell>
          <cell r="G3976">
            <v>7</v>
          </cell>
        </row>
        <row r="3977">
          <cell r="A3977" t="str">
            <v>K|L801b05</v>
          </cell>
          <cell r="B3977" t="str">
            <v>Q1010</v>
          </cell>
          <cell r="C3977" t="str">
            <v>K</v>
          </cell>
          <cell r="D3977" t="str">
            <v>code</v>
          </cell>
          <cell r="E3977" t="str">
            <v>L801b05</v>
          </cell>
          <cell r="F3977" t="str">
            <v>L801b05</v>
          </cell>
          <cell r="G3977">
            <v>7</v>
          </cell>
        </row>
        <row r="3978">
          <cell r="A3978" t="str">
            <v>K|L801bzz</v>
          </cell>
          <cell r="B3978" t="str">
            <v>Q1010</v>
          </cell>
          <cell r="C3978" t="str">
            <v>K</v>
          </cell>
          <cell r="D3978" t="str">
            <v>code</v>
          </cell>
          <cell r="E3978" t="str">
            <v>L801bzz</v>
          </cell>
          <cell r="F3978" t="str">
            <v>L801bzz</v>
          </cell>
          <cell r="G3978">
            <v>7</v>
          </cell>
        </row>
        <row r="3979">
          <cell r="A3979" t="str">
            <v>K|Sugar, other</v>
          </cell>
          <cell r="B3979" t="str">
            <v>Q1010</v>
          </cell>
          <cell r="C3979" t="str">
            <v>K</v>
          </cell>
          <cell r="D3979" t="str">
            <v>E</v>
          </cell>
          <cell r="E3979" t="str">
            <v>Sugar, other</v>
          </cell>
          <cell r="F3979" t="str">
            <v>L801bzz</v>
          </cell>
          <cell r="G3979">
            <v>7</v>
          </cell>
        </row>
        <row r="3980">
          <cell r="A3980" t="str">
            <v>K|L801c</v>
          </cell>
          <cell r="B3980" t="str">
            <v>Q1010</v>
          </cell>
          <cell r="C3980" t="str">
            <v>K</v>
          </cell>
          <cell r="D3980" t="str">
            <v>code</v>
          </cell>
          <cell r="E3980" t="str">
            <v>L801c</v>
          </cell>
          <cell r="F3980" t="str">
            <v>L801c</v>
          </cell>
          <cell r="G3980">
            <v>5</v>
          </cell>
        </row>
        <row r="3981">
          <cell r="A3981" t="str">
            <v>K|Oils and fats</v>
          </cell>
          <cell r="B3981" t="str">
            <v>Q1010</v>
          </cell>
          <cell r="C3981" t="str">
            <v>K</v>
          </cell>
          <cell r="D3981" t="str">
            <v>E</v>
          </cell>
          <cell r="E3981" t="str">
            <v>Oils and fats</v>
          </cell>
          <cell r="F3981" t="str">
            <v>L801c</v>
          </cell>
          <cell r="G3981">
            <v>5</v>
          </cell>
        </row>
        <row r="3982">
          <cell r="A3982" t="str">
            <v>K|L801c00</v>
          </cell>
          <cell r="B3982" t="str">
            <v>Q1003</v>
          </cell>
          <cell r="C3982" t="str">
            <v>K</v>
          </cell>
          <cell r="D3982" t="str">
            <v>code</v>
          </cell>
          <cell r="E3982" t="str">
            <v>L801c00</v>
          </cell>
          <cell r="F3982" t="str">
            <v>L801c00</v>
          </cell>
          <cell r="G3982">
            <v>7</v>
          </cell>
        </row>
        <row r="3983">
          <cell r="A3983" t="str">
            <v>K|Oils and fats, no details</v>
          </cell>
          <cell r="B3983" t="str">
            <v>Q1003</v>
          </cell>
          <cell r="C3983" t="str">
            <v>K</v>
          </cell>
          <cell r="D3983" t="str">
            <v>name</v>
          </cell>
          <cell r="E3983" t="str">
            <v>Oils and fats, no details</v>
          </cell>
          <cell r="F3983" t="str">
            <v>L801c00</v>
          </cell>
          <cell r="G3983">
            <v>7</v>
          </cell>
        </row>
        <row r="3984">
          <cell r="A3984" t="str">
            <v>K|K509</v>
          </cell>
          <cell r="B3984" t="str">
            <v>Q1002z001</v>
          </cell>
          <cell r="C3984" t="str">
            <v>K</v>
          </cell>
          <cell r="D3984" t="str">
            <v>code</v>
          </cell>
          <cell r="E3984" t="str">
            <v>K509</v>
          </cell>
          <cell r="F3984" t="str">
            <v>L801c01</v>
          </cell>
          <cell r="G3984">
            <v>7</v>
          </cell>
        </row>
        <row r="3985">
          <cell r="A3985" t="str">
            <v>K|K5090</v>
          </cell>
          <cell r="B3985" t="str">
            <v>Q1002z002</v>
          </cell>
          <cell r="C3985" t="str">
            <v>K</v>
          </cell>
          <cell r="D3985" t="str">
            <v>code</v>
          </cell>
          <cell r="E3985" t="str">
            <v>K5090</v>
          </cell>
          <cell r="F3985" t="str">
            <v>L801c01</v>
          </cell>
          <cell r="G3985">
            <v>7</v>
          </cell>
        </row>
        <row r="3986">
          <cell r="A3986" t="str">
            <v>K|K709</v>
          </cell>
          <cell r="B3986" t="str">
            <v>Q1002z001</v>
          </cell>
          <cell r="C3986" t="str">
            <v>K</v>
          </cell>
          <cell r="D3986" t="str">
            <v>code</v>
          </cell>
          <cell r="E3986" t="str">
            <v>K709</v>
          </cell>
          <cell r="F3986" t="str">
            <v>L801c01</v>
          </cell>
          <cell r="G3986">
            <v>7</v>
          </cell>
        </row>
        <row r="3987">
          <cell r="A3987" t="str">
            <v>K|K7090</v>
          </cell>
          <cell r="B3987" t="str">
            <v>Q1002z002</v>
          </cell>
          <cell r="C3987" t="str">
            <v>K</v>
          </cell>
          <cell r="D3987" t="str">
            <v>code</v>
          </cell>
          <cell r="E3987" t="str">
            <v>K7090</v>
          </cell>
          <cell r="F3987" t="str">
            <v>L801c01</v>
          </cell>
          <cell r="G3987">
            <v>7</v>
          </cell>
        </row>
        <row r="3988">
          <cell r="A3988" t="str">
            <v>K|L801c01</v>
          </cell>
          <cell r="B3988" t="str">
            <v>Q1003</v>
          </cell>
          <cell r="C3988" t="str">
            <v>K</v>
          </cell>
          <cell r="D3988" t="str">
            <v>code</v>
          </cell>
          <cell r="E3988" t="str">
            <v>L801c01</v>
          </cell>
          <cell r="F3988" t="str">
            <v>L801c01</v>
          </cell>
          <cell r="G3988">
            <v>7</v>
          </cell>
        </row>
        <row r="3989">
          <cell r="A3989" t="str">
            <v>K|oils</v>
          </cell>
          <cell r="B3989" t="str">
            <v>Q1002z001</v>
          </cell>
          <cell r="C3989" t="str">
            <v>K</v>
          </cell>
          <cell r="D3989" t="str">
            <v>E</v>
          </cell>
          <cell r="E3989" t="str">
            <v>oils</v>
          </cell>
          <cell r="F3989" t="str">
            <v>L801c01</v>
          </cell>
          <cell r="G3989">
            <v>7</v>
          </cell>
        </row>
        <row r="3990">
          <cell r="A3990" t="str">
            <v>K|Öle</v>
          </cell>
          <cell r="B3990" t="str">
            <v>Q1002z001</v>
          </cell>
          <cell r="C3990" t="str">
            <v>K</v>
          </cell>
          <cell r="D3990" t="str">
            <v>name</v>
          </cell>
          <cell r="E3990" t="str">
            <v>Öle</v>
          </cell>
          <cell r="F3990" t="str">
            <v>L801c01</v>
          </cell>
          <cell r="G3990">
            <v>7</v>
          </cell>
        </row>
        <row r="3991">
          <cell r="A3991" t="str">
            <v>K|Öle, no details</v>
          </cell>
          <cell r="B3991" t="str">
            <v>Q1002z002</v>
          </cell>
          <cell r="C3991" t="str">
            <v>K</v>
          </cell>
          <cell r="D3991" t="str">
            <v>name</v>
          </cell>
          <cell r="E3991" t="str">
            <v>Öle, no details</v>
          </cell>
          <cell r="F3991" t="str">
            <v>L801c01</v>
          </cell>
          <cell r="G3991">
            <v>7</v>
          </cell>
        </row>
        <row r="3992">
          <cell r="A3992" t="str">
            <v>K|Öle, ohne Details</v>
          </cell>
          <cell r="B3992" t="str">
            <v>Q1002z002</v>
          </cell>
          <cell r="C3992" t="str">
            <v>K</v>
          </cell>
          <cell r="D3992" t="str">
            <v>D</v>
          </cell>
          <cell r="E3992" t="str">
            <v>Öle, ohne Details</v>
          </cell>
          <cell r="F3992" t="str">
            <v>L801c01</v>
          </cell>
          <cell r="G3992">
            <v>7</v>
          </cell>
        </row>
        <row r="3993">
          <cell r="A3993" t="str">
            <v>K|L801c010</v>
          </cell>
          <cell r="B3993" t="str">
            <v>Q1902</v>
          </cell>
          <cell r="C3993" t="str">
            <v>K</v>
          </cell>
          <cell r="D3993" t="str">
            <v>code</v>
          </cell>
          <cell r="E3993" t="str">
            <v>L801c010</v>
          </cell>
          <cell r="F3993" t="str">
            <v>L801c010</v>
          </cell>
          <cell r="G3993">
            <v>8</v>
          </cell>
        </row>
        <row r="3994">
          <cell r="A3994" t="str">
            <v>K|Oils, no details</v>
          </cell>
          <cell r="B3994" t="str">
            <v>Q1902</v>
          </cell>
          <cell r="C3994" t="str">
            <v>K</v>
          </cell>
          <cell r="D3994" t="str">
            <v>name</v>
          </cell>
          <cell r="E3994" t="str">
            <v>Oils, no details</v>
          </cell>
          <cell r="F3994" t="str">
            <v>L801c010</v>
          </cell>
          <cell r="G3994">
            <v>8</v>
          </cell>
        </row>
        <row r="3995">
          <cell r="A3995" t="str">
            <v>K|L801c011</v>
          </cell>
          <cell r="B3995" t="str">
            <v>Q1003</v>
          </cell>
          <cell r="C3995" t="str">
            <v>K</v>
          </cell>
          <cell r="D3995" t="str">
            <v>code</v>
          </cell>
          <cell r="E3995" t="str">
            <v>L801c011</v>
          </cell>
          <cell r="F3995" t="str">
            <v>L801c011</v>
          </cell>
          <cell r="G3995">
            <v>8</v>
          </cell>
        </row>
        <row r="3996">
          <cell r="A3996" t="str">
            <v>K|Oil olive</v>
          </cell>
          <cell r="B3996" t="str">
            <v>Q1003</v>
          </cell>
          <cell r="C3996" t="str">
            <v>K</v>
          </cell>
          <cell r="D3996" t="str">
            <v>name</v>
          </cell>
          <cell r="E3996" t="str">
            <v>Oil olive</v>
          </cell>
          <cell r="F3996" t="str">
            <v>L801c011</v>
          </cell>
          <cell r="G3996">
            <v>8</v>
          </cell>
        </row>
        <row r="3997">
          <cell r="A3997" t="str">
            <v>K|Olive oil</v>
          </cell>
          <cell r="B3997" t="str">
            <v>Q1010</v>
          </cell>
          <cell r="C3997" t="str">
            <v>K</v>
          </cell>
          <cell r="D3997" t="str">
            <v>name</v>
          </cell>
          <cell r="E3997" t="str">
            <v>Olive oil</v>
          </cell>
          <cell r="F3997" t="str">
            <v>L801c011</v>
          </cell>
          <cell r="G3997">
            <v>8</v>
          </cell>
        </row>
        <row r="3998">
          <cell r="A3998" t="str">
            <v>K|Groundnut oil</v>
          </cell>
          <cell r="B3998" t="str">
            <v>Q1009</v>
          </cell>
          <cell r="C3998" t="str">
            <v>K</v>
          </cell>
          <cell r="D3998" t="str">
            <v>E</v>
          </cell>
          <cell r="E3998" t="str">
            <v>Groundnut oil</v>
          </cell>
          <cell r="F3998" t="str">
            <v>L801c012</v>
          </cell>
          <cell r="G3998">
            <v>8</v>
          </cell>
        </row>
        <row r="3999">
          <cell r="A3999" t="str">
            <v>K|L801c012</v>
          </cell>
          <cell r="B3999" t="str">
            <v>Q1010</v>
          </cell>
          <cell r="C3999" t="str">
            <v>K</v>
          </cell>
          <cell r="D3999" t="str">
            <v>code</v>
          </cell>
          <cell r="E3999" t="str">
            <v>L801c012</v>
          </cell>
          <cell r="F3999" t="str">
            <v>L801c012</v>
          </cell>
          <cell r="G3999">
            <v>8</v>
          </cell>
        </row>
        <row r="4000">
          <cell r="A4000" t="str">
            <v>K|L801c013</v>
          </cell>
          <cell r="B4000" t="str">
            <v>Q1003</v>
          </cell>
          <cell r="C4000" t="str">
            <v>K</v>
          </cell>
          <cell r="D4000" t="str">
            <v>code</v>
          </cell>
          <cell r="E4000" t="str">
            <v>L801c013</v>
          </cell>
          <cell r="F4000" t="str">
            <v>L801c013</v>
          </cell>
          <cell r="G4000">
            <v>8</v>
          </cell>
        </row>
        <row r="4001">
          <cell r="A4001" t="str">
            <v>K|Sunflower oil</v>
          </cell>
          <cell r="B4001" t="str">
            <v>Q1009</v>
          </cell>
          <cell r="C4001" t="str">
            <v>K</v>
          </cell>
          <cell r="D4001" t="str">
            <v>E</v>
          </cell>
          <cell r="E4001" t="str">
            <v>Sunflower oil</v>
          </cell>
          <cell r="F4001" t="str">
            <v>L801c013</v>
          </cell>
          <cell r="G4001">
            <v>8</v>
          </cell>
        </row>
        <row r="4002">
          <cell r="A4002" t="str">
            <v>K|Sunflower-seed oil</v>
          </cell>
          <cell r="B4002" t="str">
            <v>Q1003</v>
          </cell>
          <cell r="C4002" t="str">
            <v>K</v>
          </cell>
          <cell r="D4002" t="str">
            <v>name</v>
          </cell>
          <cell r="E4002" t="str">
            <v>Sunflower-seed oil</v>
          </cell>
          <cell r="F4002" t="str">
            <v>L801c013</v>
          </cell>
          <cell r="G4002">
            <v>8</v>
          </cell>
        </row>
        <row r="4003">
          <cell r="A4003" t="str">
            <v>K|L801c014</v>
          </cell>
          <cell r="B4003" t="str">
            <v>Q1003</v>
          </cell>
          <cell r="C4003" t="str">
            <v>K</v>
          </cell>
          <cell r="D4003" t="str">
            <v>code</v>
          </cell>
          <cell r="E4003" t="str">
            <v>L801c014</v>
          </cell>
          <cell r="F4003" t="str">
            <v>L801c014</v>
          </cell>
          <cell r="G4003">
            <v>8</v>
          </cell>
        </row>
        <row r="4004">
          <cell r="A4004" t="str">
            <v>K|Soya oil</v>
          </cell>
          <cell r="B4004" t="str">
            <v>Q1003</v>
          </cell>
          <cell r="C4004" t="str">
            <v>K</v>
          </cell>
          <cell r="D4004" t="str">
            <v>name</v>
          </cell>
          <cell r="E4004" t="str">
            <v>Soya oil</v>
          </cell>
          <cell r="F4004" t="str">
            <v>L801c014</v>
          </cell>
          <cell r="G4004">
            <v>8</v>
          </cell>
        </row>
        <row r="4005">
          <cell r="A4005" t="str">
            <v>K|L801c015</v>
          </cell>
          <cell r="B4005" t="str">
            <v>Q1010</v>
          </cell>
          <cell r="C4005" t="str">
            <v>K</v>
          </cell>
          <cell r="D4005" t="str">
            <v>code</v>
          </cell>
          <cell r="E4005" t="str">
            <v>L801c015</v>
          </cell>
          <cell r="F4005" t="str">
            <v>L801c015</v>
          </cell>
          <cell r="G4005">
            <v>8</v>
          </cell>
        </row>
        <row r="4006">
          <cell r="A4006" t="str">
            <v>K|Pumpkin oil</v>
          </cell>
          <cell r="B4006" t="str">
            <v>Q1010</v>
          </cell>
          <cell r="C4006" t="str">
            <v>K</v>
          </cell>
          <cell r="D4006" t="str">
            <v>E</v>
          </cell>
          <cell r="E4006" t="str">
            <v>Pumpkin oil</v>
          </cell>
          <cell r="F4006" t="str">
            <v>L801c015</v>
          </cell>
          <cell r="G4006">
            <v>8</v>
          </cell>
        </row>
        <row r="4007">
          <cell r="A4007" t="str">
            <v>K|L801c016</v>
          </cell>
          <cell r="B4007" t="str">
            <v>Q1010</v>
          </cell>
          <cell r="C4007" t="str">
            <v>K</v>
          </cell>
          <cell r="D4007" t="str">
            <v>code</v>
          </cell>
          <cell r="E4007" t="str">
            <v>L801c016</v>
          </cell>
          <cell r="F4007" t="str">
            <v>L801c016</v>
          </cell>
          <cell r="G4007">
            <v>8</v>
          </cell>
        </row>
        <row r="4008">
          <cell r="A4008" t="str">
            <v>K|Pomegranate oil</v>
          </cell>
          <cell r="B4008" t="str">
            <v>Q1010</v>
          </cell>
          <cell r="C4008" t="str">
            <v>K</v>
          </cell>
          <cell r="D4008" t="str">
            <v>E</v>
          </cell>
          <cell r="E4008" t="str">
            <v>Pomegranate oil</v>
          </cell>
          <cell r="F4008" t="str">
            <v>L801c016</v>
          </cell>
          <cell r="G4008">
            <v>8</v>
          </cell>
        </row>
        <row r="4009">
          <cell r="A4009" t="str">
            <v>K|L801c017</v>
          </cell>
          <cell r="B4009" t="str">
            <v>Q1010</v>
          </cell>
          <cell r="C4009" t="str">
            <v>K</v>
          </cell>
          <cell r="D4009" t="str">
            <v>code</v>
          </cell>
          <cell r="E4009" t="str">
            <v>L801c017</v>
          </cell>
          <cell r="F4009" t="str">
            <v>L801c017</v>
          </cell>
          <cell r="G4009">
            <v>8</v>
          </cell>
        </row>
        <row r="4010">
          <cell r="A4010" t="str">
            <v>K|Peanut oil</v>
          </cell>
          <cell r="B4010" t="str">
            <v>Q1010</v>
          </cell>
          <cell r="C4010" t="str">
            <v>K</v>
          </cell>
          <cell r="D4010" t="str">
            <v>E</v>
          </cell>
          <cell r="E4010" t="str">
            <v>Peanut oil</v>
          </cell>
          <cell r="F4010" t="str">
            <v>L801c017</v>
          </cell>
          <cell r="G4010">
            <v>8</v>
          </cell>
        </row>
        <row r="4011">
          <cell r="A4011" t="str">
            <v>K|L801c018</v>
          </cell>
          <cell r="B4011" t="str">
            <v>Q1010</v>
          </cell>
          <cell r="C4011" t="str">
            <v>K</v>
          </cell>
          <cell r="D4011" t="str">
            <v>code</v>
          </cell>
          <cell r="E4011" t="str">
            <v>L801c018</v>
          </cell>
          <cell r="F4011" t="str">
            <v>L801c018</v>
          </cell>
          <cell r="G4011">
            <v>8</v>
          </cell>
        </row>
        <row r="4012">
          <cell r="A4012" t="str">
            <v>K|Palm kernel oil</v>
          </cell>
          <cell r="B4012" t="str">
            <v>Q1009</v>
          </cell>
          <cell r="C4012" t="str">
            <v>K</v>
          </cell>
          <cell r="D4012" t="str">
            <v>E</v>
          </cell>
          <cell r="E4012" t="str">
            <v>Palm kernel oil</v>
          </cell>
          <cell r="F4012" t="str">
            <v>L801c018</v>
          </cell>
          <cell r="G4012">
            <v>8</v>
          </cell>
        </row>
        <row r="4013">
          <cell r="A4013" t="str">
            <v>K|Palm oil</v>
          </cell>
          <cell r="B4013" t="str">
            <v>Q1009</v>
          </cell>
          <cell r="C4013" t="str">
            <v>K</v>
          </cell>
          <cell r="D4013" t="str">
            <v>E</v>
          </cell>
          <cell r="E4013" t="str">
            <v>Palm oil</v>
          </cell>
          <cell r="F4013" t="str">
            <v>L801c018</v>
          </cell>
          <cell r="G4013">
            <v>8</v>
          </cell>
        </row>
        <row r="4014">
          <cell r="A4014" t="str">
            <v>K|L801c019</v>
          </cell>
          <cell r="B4014" t="str">
            <v>Q1010</v>
          </cell>
          <cell r="C4014" t="str">
            <v>K</v>
          </cell>
          <cell r="D4014" t="str">
            <v>code</v>
          </cell>
          <cell r="E4014" t="str">
            <v>L801c019</v>
          </cell>
          <cell r="F4014" t="str">
            <v>L801c019</v>
          </cell>
          <cell r="G4014">
            <v>8</v>
          </cell>
        </row>
        <row r="4015">
          <cell r="A4015" t="str">
            <v>K|Sesame oil</v>
          </cell>
          <cell r="B4015" t="str">
            <v>Q1009</v>
          </cell>
          <cell r="C4015" t="str">
            <v>K</v>
          </cell>
          <cell r="D4015" t="str">
            <v>E</v>
          </cell>
          <cell r="E4015" t="str">
            <v>Sesame oil</v>
          </cell>
          <cell r="F4015" t="str">
            <v>L801c019</v>
          </cell>
          <cell r="G4015">
            <v>8</v>
          </cell>
        </row>
        <row r="4016">
          <cell r="A4016" t="str">
            <v>K|L801c01a</v>
          </cell>
          <cell r="B4016" t="str">
            <v>Q1009</v>
          </cell>
          <cell r="C4016" t="str">
            <v>K</v>
          </cell>
          <cell r="D4016" t="str">
            <v>code</v>
          </cell>
          <cell r="E4016" t="str">
            <v>L801c01a</v>
          </cell>
          <cell r="F4016" t="str">
            <v>L801c01a</v>
          </cell>
          <cell r="G4016">
            <v>8</v>
          </cell>
        </row>
        <row r="4017">
          <cell r="A4017" t="str">
            <v>K|Linseed oil</v>
          </cell>
          <cell r="B4017" t="str">
            <v>Q1009</v>
          </cell>
          <cell r="C4017" t="str">
            <v>K</v>
          </cell>
          <cell r="D4017" t="str">
            <v>E</v>
          </cell>
          <cell r="E4017" t="str">
            <v>Linseed oil</v>
          </cell>
          <cell r="F4017" t="str">
            <v>L801c01a</v>
          </cell>
          <cell r="G4017">
            <v>8</v>
          </cell>
        </row>
        <row r="4018">
          <cell r="A4018" t="str">
            <v>K|L801c01b</v>
          </cell>
          <cell r="B4018" t="str">
            <v>Q1009</v>
          </cell>
          <cell r="C4018" t="str">
            <v>K</v>
          </cell>
          <cell r="D4018" t="str">
            <v>code</v>
          </cell>
          <cell r="E4018" t="str">
            <v>L801c01b</v>
          </cell>
          <cell r="F4018" t="str">
            <v>L801c01b</v>
          </cell>
          <cell r="G4018">
            <v>8</v>
          </cell>
        </row>
        <row r="4019">
          <cell r="A4019" t="str">
            <v>K|Maize oil</v>
          </cell>
          <cell r="B4019" t="str">
            <v>Q1009</v>
          </cell>
          <cell r="C4019" t="str">
            <v>K</v>
          </cell>
          <cell r="D4019" t="str">
            <v>E</v>
          </cell>
          <cell r="E4019" t="str">
            <v>Maize oil</v>
          </cell>
          <cell r="F4019" t="str">
            <v>L801c01b</v>
          </cell>
          <cell r="G4019">
            <v>8</v>
          </cell>
        </row>
        <row r="4020">
          <cell r="A4020" t="str">
            <v>K|L801c01c</v>
          </cell>
          <cell r="B4020" t="str">
            <v>Q1009</v>
          </cell>
          <cell r="C4020" t="str">
            <v>K</v>
          </cell>
          <cell r="D4020" t="str">
            <v>code</v>
          </cell>
          <cell r="E4020" t="str">
            <v>L801c01c</v>
          </cell>
          <cell r="F4020" t="str">
            <v>L801c01c</v>
          </cell>
          <cell r="G4020">
            <v>8</v>
          </cell>
        </row>
        <row r="4021">
          <cell r="A4021" t="str">
            <v>K|Rapeseed oil</v>
          </cell>
          <cell r="B4021" t="str">
            <v>Q1009</v>
          </cell>
          <cell r="C4021" t="str">
            <v>K</v>
          </cell>
          <cell r="D4021" t="str">
            <v>E</v>
          </cell>
          <cell r="E4021" t="str">
            <v>Rapeseed oil</v>
          </cell>
          <cell r="F4021" t="str">
            <v>L801c01c</v>
          </cell>
          <cell r="G4021">
            <v>8</v>
          </cell>
        </row>
        <row r="4022">
          <cell r="A4022" t="str">
            <v>K|L801c01d</v>
          </cell>
          <cell r="B4022" t="str">
            <v>Q1009</v>
          </cell>
          <cell r="C4022" t="str">
            <v>K</v>
          </cell>
          <cell r="D4022" t="str">
            <v>code</v>
          </cell>
          <cell r="E4022" t="str">
            <v>L801c01d</v>
          </cell>
          <cell r="F4022" t="str">
            <v>L801c01d</v>
          </cell>
          <cell r="G4022">
            <v>8</v>
          </cell>
        </row>
        <row r="4023">
          <cell r="A4023" t="str">
            <v>K|Safflower oil</v>
          </cell>
          <cell r="B4023" t="str">
            <v>Q1009</v>
          </cell>
          <cell r="C4023" t="str">
            <v>K</v>
          </cell>
          <cell r="D4023" t="str">
            <v>E</v>
          </cell>
          <cell r="E4023" t="str">
            <v>Safflower oil</v>
          </cell>
          <cell r="F4023" t="str">
            <v>L801c01d</v>
          </cell>
          <cell r="G4023">
            <v>8</v>
          </cell>
        </row>
        <row r="4024">
          <cell r="A4024" t="str">
            <v>K|Andere Öle</v>
          </cell>
          <cell r="B4024" t="str">
            <v>Q1002z002</v>
          </cell>
          <cell r="C4024" t="str">
            <v>K</v>
          </cell>
          <cell r="D4024" t="str">
            <v>D</v>
          </cell>
          <cell r="E4024" t="str">
            <v>Andere Öle</v>
          </cell>
          <cell r="F4024" t="str">
            <v>L801c01z</v>
          </cell>
          <cell r="G4024">
            <v>8</v>
          </cell>
        </row>
        <row r="4025">
          <cell r="A4025" t="str">
            <v>K|K509z</v>
          </cell>
          <cell r="B4025" t="str">
            <v>Q1002z002</v>
          </cell>
          <cell r="C4025" t="str">
            <v>K</v>
          </cell>
          <cell r="D4025" t="str">
            <v>code</v>
          </cell>
          <cell r="E4025" t="str">
            <v>K509z</v>
          </cell>
          <cell r="F4025" t="str">
            <v>L801c01z</v>
          </cell>
          <cell r="G4025">
            <v>8</v>
          </cell>
        </row>
        <row r="4026">
          <cell r="A4026" t="str">
            <v>K|L801c01z</v>
          </cell>
          <cell r="B4026" t="str">
            <v>Q1902</v>
          </cell>
          <cell r="C4026" t="str">
            <v>K</v>
          </cell>
          <cell r="D4026" t="str">
            <v>code</v>
          </cell>
          <cell r="E4026" t="str">
            <v>L801c01z</v>
          </cell>
          <cell r="F4026" t="str">
            <v>L801c01z</v>
          </cell>
          <cell r="G4026">
            <v>8</v>
          </cell>
        </row>
        <row r="4027">
          <cell r="A4027" t="str">
            <v>K|Oils, other</v>
          </cell>
          <cell r="B4027" t="str">
            <v>Q1902</v>
          </cell>
          <cell r="C4027" t="str">
            <v>K</v>
          </cell>
          <cell r="D4027" t="str">
            <v>name</v>
          </cell>
          <cell r="E4027" t="str">
            <v>Oils, other</v>
          </cell>
          <cell r="F4027" t="str">
            <v>L801c01z</v>
          </cell>
          <cell r="G4027">
            <v>8</v>
          </cell>
        </row>
        <row r="4028">
          <cell r="A4028" t="str">
            <v>K|Öle, andere</v>
          </cell>
          <cell r="B4028" t="str">
            <v>Q1902</v>
          </cell>
          <cell r="C4028" t="str">
            <v>K</v>
          </cell>
          <cell r="D4028" t="str">
            <v>D</v>
          </cell>
          <cell r="E4028" t="str">
            <v>Öle, andere</v>
          </cell>
          <cell r="F4028" t="str">
            <v>L801c01z</v>
          </cell>
          <cell r="G4028">
            <v>8</v>
          </cell>
        </row>
        <row r="4029">
          <cell r="A4029" t="str">
            <v>K|Öle, other</v>
          </cell>
          <cell r="B4029" t="str">
            <v>Q1002z002</v>
          </cell>
          <cell r="C4029" t="str">
            <v>K</v>
          </cell>
          <cell r="D4029" t="str">
            <v>name</v>
          </cell>
          <cell r="E4029" t="str">
            <v>Öle, other</v>
          </cell>
          <cell r="F4029" t="str">
            <v>L801c01z</v>
          </cell>
          <cell r="G4029">
            <v>8</v>
          </cell>
        </row>
        <row r="4030">
          <cell r="A4030" t="str">
            <v>K|Other oils</v>
          </cell>
          <cell r="B4030" t="str">
            <v>Q1002z002</v>
          </cell>
          <cell r="C4030" t="str">
            <v>K</v>
          </cell>
          <cell r="D4030" t="str">
            <v>E</v>
          </cell>
          <cell r="E4030" t="str">
            <v>Other oils</v>
          </cell>
          <cell r="F4030" t="str">
            <v>L801c01z</v>
          </cell>
          <cell r="G4030">
            <v>8</v>
          </cell>
        </row>
        <row r="4031">
          <cell r="A4031" t="str">
            <v>K|L801c02</v>
          </cell>
          <cell r="B4031" t="str">
            <v>Q1010</v>
          </cell>
          <cell r="C4031" t="str">
            <v>K</v>
          </cell>
          <cell r="D4031" t="str">
            <v>code</v>
          </cell>
          <cell r="E4031" t="str">
            <v>L801c02</v>
          </cell>
          <cell r="F4031" t="str">
            <v>L801c02</v>
          </cell>
          <cell r="G4031">
            <v>7</v>
          </cell>
        </row>
        <row r="4032">
          <cell r="A4032" t="str">
            <v>K|Margarine and similar preparations</v>
          </cell>
          <cell r="B4032" t="str">
            <v>Q1010</v>
          </cell>
          <cell r="C4032" t="str">
            <v>K</v>
          </cell>
          <cell r="D4032" t="str">
            <v>E</v>
          </cell>
          <cell r="E4032" t="str">
            <v>Margarine and similar preparations</v>
          </cell>
          <cell r="F4032" t="str">
            <v>L801c02</v>
          </cell>
          <cell r="G4032">
            <v>7</v>
          </cell>
        </row>
        <row r="4033">
          <cell r="A4033" t="str">
            <v>K|L801c020</v>
          </cell>
          <cell r="B4033" t="str">
            <v>Q1902</v>
          </cell>
          <cell r="C4033" t="str">
            <v>K</v>
          </cell>
          <cell r="D4033" t="str">
            <v>code</v>
          </cell>
          <cell r="E4033" t="str">
            <v>L801c020</v>
          </cell>
          <cell r="F4033" t="str">
            <v>L801c020</v>
          </cell>
          <cell r="G4033">
            <v>8</v>
          </cell>
        </row>
        <row r="4034">
          <cell r="A4034" t="str">
            <v>K|Margarine and similar preparations, no details</v>
          </cell>
          <cell r="B4034" t="str">
            <v>Q1902</v>
          </cell>
          <cell r="C4034" t="str">
            <v>K</v>
          </cell>
          <cell r="D4034" t="str">
            <v>name</v>
          </cell>
          <cell r="E4034" t="str">
            <v>Margarine and similar preparations, no details</v>
          </cell>
          <cell r="F4034" t="str">
            <v>L801c020</v>
          </cell>
          <cell r="G4034">
            <v>8</v>
          </cell>
        </row>
        <row r="4035">
          <cell r="A4035" t="str">
            <v>K|L801c021</v>
          </cell>
          <cell r="B4035" t="str">
            <v>Q1010</v>
          </cell>
          <cell r="C4035" t="str">
            <v>K</v>
          </cell>
          <cell r="D4035" t="str">
            <v>code</v>
          </cell>
          <cell r="E4035" t="str">
            <v>L801c021</v>
          </cell>
          <cell r="F4035" t="str">
            <v>L801c021</v>
          </cell>
          <cell r="G4035">
            <v>8</v>
          </cell>
        </row>
        <row r="4036">
          <cell r="A4036" t="str">
            <v>K|Sunflower butter</v>
          </cell>
          <cell r="B4036" t="str">
            <v>Q1010</v>
          </cell>
          <cell r="C4036" t="str">
            <v>K</v>
          </cell>
          <cell r="D4036" t="str">
            <v>E</v>
          </cell>
          <cell r="E4036" t="str">
            <v>Sunflower butter</v>
          </cell>
          <cell r="F4036" t="str">
            <v>L801c021</v>
          </cell>
          <cell r="G4036">
            <v>8</v>
          </cell>
        </row>
        <row r="4037">
          <cell r="A4037" t="str">
            <v>K|L801c02z</v>
          </cell>
          <cell r="B4037" t="str">
            <v>Q1902</v>
          </cell>
          <cell r="C4037" t="str">
            <v>K</v>
          </cell>
          <cell r="D4037" t="str">
            <v>code</v>
          </cell>
          <cell r="E4037" t="str">
            <v>L801c02z</v>
          </cell>
          <cell r="F4037" t="str">
            <v>L801c02z</v>
          </cell>
          <cell r="G4037">
            <v>8</v>
          </cell>
        </row>
        <row r="4038">
          <cell r="A4038" t="str">
            <v>K|Margarine and similar preparations, other</v>
          </cell>
          <cell r="B4038" t="str">
            <v>Q1902</v>
          </cell>
          <cell r="C4038" t="str">
            <v>K</v>
          </cell>
          <cell r="D4038" t="str">
            <v>name</v>
          </cell>
          <cell r="E4038" t="str">
            <v>Margarine and similar preparations, other</v>
          </cell>
          <cell r="F4038" t="str">
            <v>L801c02z</v>
          </cell>
          <cell r="G4038">
            <v>8</v>
          </cell>
        </row>
        <row r="4039">
          <cell r="A4039" t="str">
            <v>K|Animal fats</v>
          </cell>
          <cell r="B4039" t="str">
            <v>Q1010</v>
          </cell>
          <cell r="C4039" t="str">
            <v>K</v>
          </cell>
          <cell r="D4039" t="str">
            <v>E</v>
          </cell>
          <cell r="E4039" t="str">
            <v>Animal fats</v>
          </cell>
          <cell r="F4039" t="str">
            <v>L801c03</v>
          </cell>
          <cell r="G4039">
            <v>7</v>
          </cell>
        </row>
        <row r="4040">
          <cell r="A4040" t="str">
            <v>K|L801c03</v>
          </cell>
          <cell r="B4040" t="str">
            <v>Q1010</v>
          </cell>
          <cell r="C4040" t="str">
            <v>K</v>
          </cell>
          <cell r="D4040" t="str">
            <v>code</v>
          </cell>
          <cell r="E4040" t="str">
            <v>L801c03</v>
          </cell>
          <cell r="F4040" t="str">
            <v>L801c03</v>
          </cell>
          <cell r="G4040">
            <v>7</v>
          </cell>
        </row>
        <row r="4041">
          <cell r="A4041" t="str">
            <v>K|L801czz</v>
          </cell>
          <cell r="B4041" t="str">
            <v>Q1902</v>
          </cell>
          <cell r="C4041" t="str">
            <v>K</v>
          </cell>
          <cell r="D4041" t="str">
            <v>code</v>
          </cell>
          <cell r="E4041" t="str">
            <v>L801czz</v>
          </cell>
          <cell r="F4041" t="str">
            <v>L801czz</v>
          </cell>
          <cell r="G4041">
            <v>7</v>
          </cell>
        </row>
        <row r="4042">
          <cell r="A4042" t="str">
            <v>K|Oils and fats, other</v>
          </cell>
          <cell r="B4042" t="str">
            <v>Q1902</v>
          </cell>
          <cell r="C4042" t="str">
            <v>K</v>
          </cell>
          <cell r="D4042" t="str">
            <v>name</v>
          </cell>
          <cell r="E4042" t="str">
            <v>Oils and fats, other</v>
          </cell>
          <cell r="F4042" t="str">
            <v>L801czz</v>
          </cell>
          <cell r="G4042">
            <v>7</v>
          </cell>
        </row>
        <row r="4043">
          <cell r="A4043" t="str">
            <v>K|L801d</v>
          </cell>
          <cell r="B4043" t="str">
            <v>Q1010</v>
          </cell>
          <cell r="C4043" t="str">
            <v>K</v>
          </cell>
          <cell r="D4043" t="str">
            <v>code</v>
          </cell>
          <cell r="E4043" t="str">
            <v>L801d</v>
          </cell>
          <cell r="F4043" t="str">
            <v>L801d</v>
          </cell>
          <cell r="G4043">
            <v>5</v>
          </cell>
        </row>
        <row r="4044">
          <cell r="A4044" t="str">
            <v>K|Macaroni, noodles, couscous etc.</v>
          </cell>
          <cell r="B4044" t="str">
            <v>Q1010</v>
          </cell>
          <cell r="C4044" t="str">
            <v>K</v>
          </cell>
          <cell r="D4044" t="str">
            <v>E</v>
          </cell>
          <cell r="E4044" t="str">
            <v>Macaroni, noodles, couscous etc.</v>
          </cell>
          <cell r="F4044" t="str">
            <v>L801d</v>
          </cell>
          <cell r="G4044">
            <v>5</v>
          </cell>
        </row>
        <row r="4045">
          <cell r="A4045" t="str">
            <v>K|K502200</v>
          </cell>
          <cell r="B4045" t="str">
            <v>Q1002z002</v>
          </cell>
          <cell r="C4045" t="str">
            <v>K</v>
          </cell>
          <cell r="D4045" t="str">
            <v>code</v>
          </cell>
          <cell r="E4045" t="str">
            <v>K502200</v>
          </cell>
          <cell r="F4045" t="str">
            <v>L801d00</v>
          </cell>
          <cell r="G4045">
            <v>7</v>
          </cell>
        </row>
        <row r="4046">
          <cell r="A4046" t="str">
            <v>K|K702200</v>
          </cell>
          <cell r="B4046" t="str">
            <v>Q1002z002</v>
          </cell>
          <cell r="C4046" t="str">
            <v>K</v>
          </cell>
          <cell r="D4046" t="str">
            <v>code</v>
          </cell>
          <cell r="E4046" t="str">
            <v>K702200</v>
          </cell>
          <cell r="F4046" t="str">
            <v>L801d00</v>
          </cell>
          <cell r="G4046">
            <v>7</v>
          </cell>
        </row>
        <row r="4047">
          <cell r="A4047" t="str">
            <v>K|L801d00</v>
          </cell>
          <cell r="B4047" t="str">
            <v>Q1902</v>
          </cell>
          <cell r="C4047" t="str">
            <v>K</v>
          </cell>
          <cell r="D4047" t="str">
            <v>code</v>
          </cell>
          <cell r="E4047" t="str">
            <v>L801d00</v>
          </cell>
          <cell r="F4047" t="str">
            <v>L801d00</v>
          </cell>
          <cell r="G4047">
            <v>7</v>
          </cell>
        </row>
        <row r="4048">
          <cell r="A4048" t="str">
            <v>K|Macaroni, noodles, couscous etc., no details</v>
          </cell>
          <cell r="B4048" t="str">
            <v>Q1902</v>
          </cell>
          <cell r="C4048" t="str">
            <v>K</v>
          </cell>
          <cell r="D4048" t="str">
            <v>name</v>
          </cell>
          <cell r="E4048" t="str">
            <v>Macaroni, noodles, couscous etc., no details</v>
          </cell>
          <cell r="F4048" t="str">
            <v>L801d00</v>
          </cell>
          <cell r="G4048">
            <v>7</v>
          </cell>
        </row>
        <row r="4049">
          <cell r="A4049" t="str">
            <v>K|Teigwaren, no details</v>
          </cell>
          <cell r="B4049" t="str">
            <v>Q1002z002</v>
          </cell>
          <cell r="C4049" t="str">
            <v>K</v>
          </cell>
          <cell r="D4049" t="str">
            <v>name</v>
          </cell>
          <cell r="E4049" t="str">
            <v>Teigwaren, no details</v>
          </cell>
          <cell r="F4049" t="str">
            <v>L801d00</v>
          </cell>
          <cell r="G4049">
            <v>7</v>
          </cell>
        </row>
        <row r="4050">
          <cell r="A4050" t="str">
            <v>K|Teigwaren, ohne Details</v>
          </cell>
          <cell r="B4050" t="str">
            <v>Q1002z002</v>
          </cell>
          <cell r="C4050" t="str">
            <v>K</v>
          </cell>
          <cell r="D4050" t="str">
            <v>D</v>
          </cell>
          <cell r="E4050" t="str">
            <v>Teigwaren, ohne Details</v>
          </cell>
          <cell r="F4050" t="str">
            <v>L801d00</v>
          </cell>
          <cell r="G4050">
            <v>7</v>
          </cell>
        </row>
        <row r="4051">
          <cell r="A4051" t="str">
            <v>K|L801d01</v>
          </cell>
          <cell r="B4051" t="str">
            <v>Q1010</v>
          </cell>
          <cell r="C4051" t="str">
            <v>K</v>
          </cell>
          <cell r="D4051" t="str">
            <v>code</v>
          </cell>
          <cell r="E4051" t="str">
            <v>L801d01</v>
          </cell>
          <cell r="F4051" t="str">
            <v>L801d01</v>
          </cell>
          <cell r="G4051">
            <v>7</v>
          </cell>
        </row>
        <row r="4052">
          <cell r="A4052" t="str">
            <v>K|Spaghetti, wholemeal</v>
          </cell>
          <cell r="B4052" t="str">
            <v>Q1010</v>
          </cell>
          <cell r="C4052" t="str">
            <v>K</v>
          </cell>
          <cell r="D4052" t="str">
            <v>E</v>
          </cell>
          <cell r="E4052" t="str">
            <v>Spaghetti, wholemeal</v>
          </cell>
          <cell r="F4052" t="str">
            <v>L801d01</v>
          </cell>
          <cell r="G4052">
            <v>7</v>
          </cell>
        </row>
        <row r="4053">
          <cell r="A4053" t="str">
            <v>K|K5022</v>
          </cell>
          <cell r="B4053" t="str">
            <v>Q1002z001</v>
          </cell>
          <cell r="C4053" t="str">
            <v>K</v>
          </cell>
          <cell r="D4053" t="str">
            <v>code</v>
          </cell>
          <cell r="E4053" t="str">
            <v>K5022</v>
          </cell>
          <cell r="F4053" t="str">
            <v>L801d02</v>
          </cell>
          <cell r="G4053">
            <v>7</v>
          </cell>
        </row>
        <row r="4054">
          <cell r="A4054" t="str">
            <v>K|K7022</v>
          </cell>
          <cell r="B4054" t="str">
            <v>Q1002z001</v>
          </cell>
          <cell r="C4054" t="str">
            <v>K</v>
          </cell>
          <cell r="D4054" t="str">
            <v>code</v>
          </cell>
          <cell r="E4054" t="str">
            <v>K7022</v>
          </cell>
          <cell r="F4054" t="str">
            <v>L801d02</v>
          </cell>
          <cell r="G4054">
            <v>7</v>
          </cell>
        </row>
        <row r="4055">
          <cell r="A4055" t="str">
            <v>K|L801d02</v>
          </cell>
          <cell r="B4055" t="str">
            <v>Q1003</v>
          </cell>
          <cell r="C4055" t="str">
            <v>K</v>
          </cell>
          <cell r="D4055" t="str">
            <v>code</v>
          </cell>
          <cell r="E4055" t="str">
            <v>L801d02</v>
          </cell>
          <cell r="F4055" t="str">
            <v>L801d02</v>
          </cell>
          <cell r="G4055">
            <v>7</v>
          </cell>
        </row>
        <row r="4056">
          <cell r="A4056" t="str">
            <v>K|pasta</v>
          </cell>
          <cell r="B4056" t="str">
            <v>Q1002z001</v>
          </cell>
          <cell r="C4056" t="str">
            <v>K</v>
          </cell>
          <cell r="D4056" t="str">
            <v>E</v>
          </cell>
          <cell r="E4056" t="str">
            <v>pasta</v>
          </cell>
          <cell r="F4056" t="str">
            <v>L801d02</v>
          </cell>
          <cell r="G4056">
            <v>7</v>
          </cell>
        </row>
        <row r="4057">
          <cell r="A4057" t="str">
            <v>K|Teigwaren</v>
          </cell>
          <cell r="B4057" t="str">
            <v>Q1002z001</v>
          </cell>
          <cell r="C4057" t="str">
            <v>K</v>
          </cell>
          <cell r="D4057" t="str">
            <v>name</v>
          </cell>
          <cell r="E4057" t="str">
            <v>Teigwaren</v>
          </cell>
          <cell r="F4057" t="str">
            <v>L801d02</v>
          </cell>
          <cell r="G4057">
            <v>7</v>
          </cell>
        </row>
        <row r="4058">
          <cell r="A4058" t="str">
            <v>K|L801d03</v>
          </cell>
          <cell r="B4058" t="str">
            <v>Q1010</v>
          </cell>
          <cell r="C4058" t="str">
            <v>K</v>
          </cell>
          <cell r="D4058" t="str">
            <v>code</v>
          </cell>
          <cell r="E4058" t="str">
            <v>L801d03</v>
          </cell>
          <cell r="F4058" t="str">
            <v>L801d03</v>
          </cell>
          <cell r="G4058">
            <v>7</v>
          </cell>
        </row>
        <row r="4059">
          <cell r="A4059" t="str">
            <v>K|Pasta, cooked, stuffed or otherwise prepared</v>
          </cell>
          <cell r="B4059" t="str">
            <v>Q1010</v>
          </cell>
          <cell r="C4059" t="str">
            <v>K</v>
          </cell>
          <cell r="D4059" t="str">
            <v>name</v>
          </cell>
          <cell r="E4059" t="str">
            <v>Pasta, cooked, stuffed or otherwise prepared</v>
          </cell>
          <cell r="F4059" t="str">
            <v>L801d03</v>
          </cell>
          <cell r="G4059">
            <v>7</v>
          </cell>
        </row>
        <row r="4060">
          <cell r="A4060" t="str">
            <v>K|Pasta, gekocht oder gefüllt</v>
          </cell>
          <cell r="B4060" t="str">
            <v>Q1010</v>
          </cell>
          <cell r="C4060" t="str">
            <v>K</v>
          </cell>
          <cell r="D4060" t="str">
            <v>D</v>
          </cell>
          <cell r="E4060" t="str">
            <v>Pasta, gekocht oder gefüllt</v>
          </cell>
          <cell r="F4060" t="str">
            <v>L801d03</v>
          </cell>
          <cell r="G4060">
            <v>7</v>
          </cell>
        </row>
        <row r="4061">
          <cell r="A4061" t="str">
            <v>K|L801d04</v>
          </cell>
          <cell r="B4061" t="str">
            <v>Q1010</v>
          </cell>
          <cell r="C4061" t="str">
            <v>K</v>
          </cell>
          <cell r="D4061" t="str">
            <v>code</v>
          </cell>
          <cell r="E4061" t="str">
            <v>L801d04</v>
          </cell>
          <cell r="F4061" t="str">
            <v>L801d04</v>
          </cell>
          <cell r="G4061">
            <v>7</v>
          </cell>
        </row>
        <row r="4062">
          <cell r="A4062" t="str">
            <v>K|Rice uncooked</v>
          </cell>
          <cell r="B4062" t="str">
            <v>Q1010</v>
          </cell>
          <cell r="C4062" t="str">
            <v>K</v>
          </cell>
          <cell r="D4062" t="str">
            <v>name</v>
          </cell>
          <cell r="E4062" t="str">
            <v>Rice uncooked</v>
          </cell>
          <cell r="F4062" t="str">
            <v>L801d04</v>
          </cell>
          <cell r="G4062">
            <v>7</v>
          </cell>
        </row>
        <row r="4063">
          <cell r="A4063" t="str">
            <v>K|Kartoffelprodukte</v>
          </cell>
          <cell r="B4063" t="str">
            <v>Q1010</v>
          </cell>
          <cell r="C4063" t="str">
            <v>K</v>
          </cell>
          <cell r="D4063" t="str">
            <v>D</v>
          </cell>
          <cell r="E4063" t="str">
            <v>Kartoffelprodukte</v>
          </cell>
          <cell r="F4063" t="str">
            <v>L801d05</v>
          </cell>
          <cell r="G4063">
            <v>7</v>
          </cell>
        </row>
        <row r="4064">
          <cell r="A4064" t="str">
            <v>K|L801d05</v>
          </cell>
          <cell r="B4064" t="str">
            <v>Q1010</v>
          </cell>
          <cell r="C4064" t="str">
            <v>K</v>
          </cell>
          <cell r="D4064" t="str">
            <v>code</v>
          </cell>
          <cell r="E4064" t="str">
            <v>L801d05</v>
          </cell>
          <cell r="F4064" t="str">
            <v>L801d05</v>
          </cell>
          <cell r="G4064">
            <v>7</v>
          </cell>
        </row>
        <row r="4065">
          <cell r="A4065" t="str">
            <v>K|Potato products</v>
          </cell>
          <cell r="B4065" t="str">
            <v>Q1010</v>
          </cell>
          <cell r="C4065" t="str">
            <v>K</v>
          </cell>
          <cell r="D4065" t="str">
            <v>name</v>
          </cell>
          <cell r="E4065" t="str">
            <v>Potato products</v>
          </cell>
          <cell r="F4065" t="str">
            <v>L801d05</v>
          </cell>
          <cell r="G4065">
            <v>7</v>
          </cell>
        </row>
        <row r="4066">
          <cell r="A4066" t="str">
            <v>K|Andere Teigwaren</v>
          </cell>
          <cell r="B4066" t="str">
            <v>Q1002z002</v>
          </cell>
          <cell r="C4066" t="str">
            <v>K</v>
          </cell>
          <cell r="D4066" t="str">
            <v>D</v>
          </cell>
          <cell r="E4066" t="str">
            <v>Andere Teigwaren</v>
          </cell>
          <cell r="F4066" t="str">
            <v>L801dzz</v>
          </cell>
          <cell r="G4066">
            <v>7</v>
          </cell>
        </row>
        <row r="4067">
          <cell r="A4067" t="str">
            <v>K|K5022zz</v>
          </cell>
          <cell r="B4067" t="str">
            <v>Q1002z002</v>
          </cell>
          <cell r="C4067" t="str">
            <v>K</v>
          </cell>
          <cell r="D4067" t="str">
            <v>code</v>
          </cell>
          <cell r="E4067" t="str">
            <v>K5022zz</v>
          </cell>
          <cell r="F4067" t="str">
            <v>L801dzz</v>
          </cell>
          <cell r="G4067">
            <v>7</v>
          </cell>
        </row>
        <row r="4068">
          <cell r="A4068" t="str">
            <v>K|L801dzz</v>
          </cell>
          <cell r="B4068" t="str">
            <v>Q1902</v>
          </cell>
          <cell r="C4068" t="str">
            <v>K</v>
          </cell>
          <cell r="D4068" t="str">
            <v>code</v>
          </cell>
          <cell r="E4068" t="str">
            <v>L801dzz</v>
          </cell>
          <cell r="F4068" t="str">
            <v>L801dzz</v>
          </cell>
          <cell r="G4068">
            <v>7</v>
          </cell>
        </row>
        <row r="4069">
          <cell r="A4069" t="str">
            <v>K|Macaroni, noodles, couscous etc., other</v>
          </cell>
          <cell r="B4069" t="str">
            <v>Q1902</v>
          </cell>
          <cell r="C4069" t="str">
            <v>K</v>
          </cell>
          <cell r="D4069" t="str">
            <v>name</v>
          </cell>
          <cell r="E4069" t="str">
            <v>Macaroni, noodles, couscous etc., other</v>
          </cell>
          <cell r="F4069" t="str">
            <v>L801dzz</v>
          </cell>
          <cell r="G4069">
            <v>7</v>
          </cell>
        </row>
        <row r="4070">
          <cell r="A4070" t="str">
            <v>K|Other pasta</v>
          </cell>
          <cell r="B4070" t="str">
            <v>Q1002z002</v>
          </cell>
          <cell r="C4070" t="str">
            <v>K</v>
          </cell>
          <cell r="D4070" t="str">
            <v>E</v>
          </cell>
          <cell r="E4070" t="str">
            <v>Other pasta</v>
          </cell>
          <cell r="F4070" t="str">
            <v>L801dzz</v>
          </cell>
          <cell r="G4070">
            <v>7</v>
          </cell>
        </row>
        <row r="4071">
          <cell r="A4071" t="str">
            <v>K|Teigwaren, other</v>
          </cell>
          <cell r="B4071" t="str">
            <v>Q1002z002</v>
          </cell>
          <cell r="C4071" t="str">
            <v>K</v>
          </cell>
          <cell r="D4071" t="str">
            <v>name</v>
          </cell>
          <cell r="E4071" t="str">
            <v>Teigwaren, other</v>
          </cell>
          <cell r="F4071" t="str">
            <v>L801dzz</v>
          </cell>
          <cell r="G4071">
            <v>7</v>
          </cell>
        </row>
        <row r="4072">
          <cell r="A4072" t="str">
            <v>K|Getreideprodukte und Backwaren, no details</v>
          </cell>
          <cell r="B4072" t="str">
            <v>Q1907</v>
          </cell>
          <cell r="C4072" t="str">
            <v>K</v>
          </cell>
          <cell r="D4072" t="str">
            <v>name</v>
          </cell>
          <cell r="E4072" t="str">
            <v>Getreideprodukte und Backwaren, no details</v>
          </cell>
          <cell r="F4072" t="str">
            <v>L801e</v>
          </cell>
          <cell r="G4072">
            <v>5</v>
          </cell>
        </row>
        <row r="4073">
          <cell r="A4073" t="str">
            <v>K|L801e</v>
          </cell>
          <cell r="B4073" t="str">
            <v>Q1907</v>
          </cell>
          <cell r="C4073" t="str">
            <v>K</v>
          </cell>
          <cell r="D4073" t="str">
            <v>code</v>
          </cell>
          <cell r="E4073" t="str">
            <v>L801e</v>
          </cell>
          <cell r="F4073" t="str">
            <v>L801e</v>
          </cell>
          <cell r="G4073">
            <v>5</v>
          </cell>
        </row>
        <row r="4074">
          <cell r="A4074" t="str">
            <v>K|L801z</v>
          </cell>
          <cell r="B4074" t="str">
            <v>Q1003</v>
          </cell>
          <cell r="C4074" t="str">
            <v>K</v>
          </cell>
          <cell r="D4074" t="str">
            <v>code</v>
          </cell>
          <cell r="E4074" t="str">
            <v>L801z</v>
          </cell>
          <cell r="F4074" t="str">
            <v>L801z</v>
          </cell>
          <cell r="G4074">
            <v>5</v>
          </cell>
        </row>
        <row r="4075">
          <cell r="A4075" t="str">
            <v>K|Prepared food, other</v>
          </cell>
          <cell r="B4075" t="str">
            <v>Q1003</v>
          </cell>
          <cell r="C4075" t="str">
            <v>K</v>
          </cell>
          <cell r="D4075" t="str">
            <v>name</v>
          </cell>
          <cell r="E4075" t="str">
            <v>Prepared food, other</v>
          </cell>
          <cell r="F4075" t="str">
            <v>L801z</v>
          </cell>
          <cell r="G4075">
            <v>5</v>
          </cell>
        </row>
        <row r="4076">
          <cell r="A4076" t="str">
            <v>K|Fruit and vegetables juices</v>
          </cell>
          <cell r="B4076" t="str">
            <v>Q1003</v>
          </cell>
          <cell r="C4076" t="str">
            <v>K</v>
          </cell>
          <cell r="D4076" t="str">
            <v>name</v>
          </cell>
          <cell r="E4076" t="str">
            <v>Fruit and vegetables juices</v>
          </cell>
          <cell r="F4076" t="str">
            <v>L801z01</v>
          </cell>
          <cell r="G4076">
            <v>7</v>
          </cell>
        </row>
        <row r="4077">
          <cell r="A4077" t="str">
            <v>K|L801z01</v>
          </cell>
          <cell r="B4077" t="str">
            <v>Q1003</v>
          </cell>
          <cell r="C4077" t="str">
            <v>K</v>
          </cell>
          <cell r="D4077" t="str">
            <v>code</v>
          </cell>
          <cell r="E4077" t="str">
            <v>L801z01</v>
          </cell>
          <cell r="F4077" t="str">
            <v>L801z01</v>
          </cell>
          <cell r="G4077">
            <v>7</v>
          </cell>
        </row>
        <row r="4078">
          <cell r="A4078" t="str">
            <v>K|deep frozen food</v>
          </cell>
          <cell r="B4078" t="str">
            <v>Q1002z001</v>
          </cell>
          <cell r="C4078" t="str">
            <v>K</v>
          </cell>
          <cell r="D4078" t="str">
            <v>E</v>
          </cell>
          <cell r="E4078" t="str">
            <v>deep frozen food</v>
          </cell>
          <cell r="F4078" t="str">
            <v>L801z02</v>
          </cell>
          <cell r="G4078">
            <v>7</v>
          </cell>
        </row>
        <row r="4079">
          <cell r="A4079" t="str">
            <v>K|Frozen food</v>
          </cell>
          <cell r="B4079" t="str">
            <v>Q1003</v>
          </cell>
          <cell r="C4079" t="str">
            <v>K</v>
          </cell>
          <cell r="D4079" t="str">
            <v>name</v>
          </cell>
          <cell r="E4079" t="str">
            <v>Frozen food</v>
          </cell>
          <cell r="F4079" t="str">
            <v>L801z02</v>
          </cell>
          <cell r="G4079">
            <v>7</v>
          </cell>
        </row>
        <row r="4080">
          <cell r="A4080" t="str">
            <v>K|K504</v>
          </cell>
          <cell r="B4080" t="str">
            <v>Q1002z001</v>
          </cell>
          <cell r="C4080" t="str">
            <v>K</v>
          </cell>
          <cell r="D4080" t="str">
            <v>code</v>
          </cell>
          <cell r="E4080" t="str">
            <v>K504</v>
          </cell>
          <cell r="F4080" t="str">
            <v>L801z02</v>
          </cell>
          <cell r="G4080">
            <v>7</v>
          </cell>
        </row>
        <row r="4081">
          <cell r="A4081" t="str">
            <v>K|K704</v>
          </cell>
          <cell r="B4081" t="str">
            <v>Q1002z001</v>
          </cell>
          <cell r="C4081" t="str">
            <v>K</v>
          </cell>
          <cell r="D4081" t="str">
            <v>code</v>
          </cell>
          <cell r="E4081" t="str">
            <v>K704</v>
          </cell>
          <cell r="F4081" t="str">
            <v>L801z02</v>
          </cell>
          <cell r="G4081">
            <v>7</v>
          </cell>
        </row>
        <row r="4082">
          <cell r="A4082" t="str">
            <v>K|L801z02</v>
          </cell>
          <cell r="B4082" t="str">
            <v>Q1010</v>
          </cell>
          <cell r="C4082" t="str">
            <v>K</v>
          </cell>
          <cell r="D4082" t="str">
            <v>code</v>
          </cell>
          <cell r="E4082" t="str">
            <v>L801z02</v>
          </cell>
          <cell r="F4082" t="str">
            <v>L801z02</v>
          </cell>
          <cell r="G4082">
            <v>7</v>
          </cell>
        </row>
        <row r="4083">
          <cell r="A4083" t="str">
            <v>K|TK Waren</v>
          </cell>
          <cell r="B4083" t="str">
            <v>Q1002z001</v>
          </cell>
          <cell r="C4083" t="str">
            <v>K</v>
          </cell>
          <cell r="D4083" t="str">
            <v>name</v>
          </cell>
          <cell r="E4083" t="str">
            <v>TK Waren</v>
          </cell>
          <cell r="F4083" t="str">
            <v>L801z02</v>
          </cell>
          <cell r="G4083">
            <v>7</v>
          </cell>
        </row>
        <row r="4084">
          <cell r="A4084" t="str">
            <v>K|K5040</v>
          </cell>
          <cell r="B4084" t="str">
            <v>Q1002z002</v>
          </cell>
          <cell r="C4084" t="str">
            <v>K</v>
          </cell>
          <cell r="D4084" t="str">
            <v>code</v>
          </cell>
          <cell r="E4084" t="str">
            <v>K5040</v>
          </cell>
          <cell r="F4084" t="str">
            <v>L801z020</v>
          </cell>
          <cell r="G4084">
            <v>8</v>
          </cell>
        </row>
        <row r="4085">
          <cell r="A4085" t="str">
            <v>K|K7040</v>
          </cell>
          <cell r="B4085" t="str">
            <v>Q1002z002</v>
          </cell>
          <cell r="C4085" t="str">
            <v>K</v>
          </cell>
          <cell r="D4085" t="str">
            <v>code</v>
          </cell>
          <cell r="E4085" t="str">
            <v>K7040</v>
          </cell>
          <cell r="F4085" t="str">
            <v>L801z020</v>
          </cell>
          <cell r="G4085">
            <v>8</v>
          </cell>
        </row>
        <row r="4086">
          <cell r="A4086" t="str">
            <v>K|L801z020</v>
          </cell>
          <cell r="B4086" t="str">
            <v>Q1002z002</v>
          </cell>
          <cell r="C4086" t="str">
            <v>K</v>
          </cell>
          <cell r="D4086" t="str">
            <v>code</v>
          </cell>
          <cell r="E4086" t="str">
            <v>L801z020</v>
          </cell>
          <cell r="F4086" t="str">
            <v>L801z020</v>
          </cell>
          <cell r="G4086">
            <v>8</v>
          </cell>
        </row>
        <row r="4087">
          <cell r="A4087" t="str">
            <v>K|TK Waren, no details</v>
          </cell>
          <cell r="B4087" t="str">
            <v>Q1002z002</v>
          </cell>
          <cell r="C4087" t="str">
            <v>K</v>
          </cell>
          <cell r="D4087" t="str">
            <v>name</v>
          </cell>
          <cell r="E4087" t="str">
            <v>TK Waren, no details</v>
          </cell>
          <cell r="F4087" t="str">
            <v>L801z020</v>
          </cell>
          <cell r="G4087">
            <v>8</v>
          </cell>
        </row>
        <row r="4088">
          <cell r="A4088" t="str">
            <v>K|TK Waren, ohne Details</v>
          </cell>
          <cell r="B4088" t="str">
            <v>Q1002z002</v>
          </cell>
          <cell r="C4088" t="str">
            <v>K</v>
          </cell>
          <cell r="D4088" t="str">
            <v>D</v>
          </cell>
          <cell r="E4088" t="str">
            <v>TK Waren, ohne Details</v>
          </cell>
          <cell r="F4088" t="str">
            <v>L801z020</v>
          </cell>
          <cell r="G4088">
            <v>8</v>
          </cell>
        </row>
        <row r="4089">
          <cell r="A4089" t="str">
            <v>K|Andere TK Waren</v>
          </cell>
          <cell r="B4089" t="str">
            <v>Q1002z002</v>
          </cell>
          <cell r="C4089" t="str">
            <v>K</v>
          </cell>
          <cell r="D4089" t="str">
            <v>D</v>
          </cell>
          <cell r="E4089" t="str">
            <v>Andere TK Waren</v>
          </cell>
          <cell r="F4089" t="str">
            <v>L801z02z</v>
          </cell>
          <cell r="G4089">
            <v>8</v>
          </cell>
        </row>
        <row r="4090">
          <cell r="A4090" t="str">
            <v>K|K504z</v>
          </cell>
          <cell r="B4090" t="str">
            <v>Q1002z002</v>
          </cell>
          <cell r="C4090" t="str">
            <v>K</v>
          </cell>
          <cell r="D4090" t="str">
            <v>code</v>
          </cell>
          <cell r="E4090" t="str">
            <v>K504z</v>
          </cell>
          <cell r="F4090" t="str">
            <v>L801z02z</v>
          </cell>
          <cell r="G4090">
            <v>8</v>
          </cell>
        </row>
        <row r="4091">
          <cell r="A4091" t="str">
            <v>K|L801z02z</v>
          </cell>
          <cell r="B4091" t="str">
            <v>Q1002z002</v>
          </cell>
          <cell r="C4091" t="str">
            <v>K</v>
          </cell>
          <cell r="D4091" t="str">
            <v>code</v>
          </cell>
          <cell r="E4091" t="str">
            <v>L801z02z</v>
          </cell>
          <cell r="F4091" t="str">
            <v>L801z02z</v>
          </cell>
          <cell r="G4091">
            <v>8</v>
          </cell>
        </row>
        <row r="4092">
          <cell r="A4092" t="str">
            <v>K|Other deep frozen food</v>
          </cell>
          <cell r="B4092" t="str">
            <v>Q1002z002</v>
          </cell>
          <cell r="C4092" t="str">
            <v>K</v>
          </cell>
          <cell r="D4092" t="str">
            <v>E</v>
          </cell>
          <cell r="E4092" t="str">
            <v>Other deep frozen food</v>
          </cell>
          <cell r="F4092" t="str">
            <v>L801z02z</v>
          </cell>
          <cell r="G4092">
            <v>8</v>
          </cell>
        </row>
        <row r="4093">
          <cell r="A4093" t="str">
            <v>K|Tiefkühl-Waren, andere</v>
          </cell>
          <cell r="B4093" t="str">
            <v>Q1002z002</v>
          </cell>
          <cell r="C4093" t="str">
            <v>K</v>
          </cell>
          <cell r="D4093" t="str">
            <v>D</v>
          </cell>
          <cell r="E4093" t="str">
            <v>Tiefkühl-Waren, andere</v>
          </cell>
          <cell r="F4093" t="str">
            <v>L801z02z</v>
          </cell>
          <cell r="G4093">
            <v>8</v>
          </cell>
        </row>
        <row r="4094">
          <cell r="A4094" t="str">
            <v>K|TK Waren, other</v>
          </cell>
          <cell r="B4094" t="str">
            <v>Q1002z002</v>
          </cell>
          <cell r="C4094" t="str">
            <v>K</v>
          </cell>
          <cell r="D4094" t="str">
            <v>name</v>
          </cell>
          <cell r="E4094" t="str">
            <v>TK Waren, other</v>
          </cell>
          <cell r="F4094" t="str">
            <v>L801z02z</v>
          </cell>
          <cell r="G4094">
            <v>8</v>
          </cell>
        </row>
        <row r="4095">
          <cell r="A4095" t="str">
            <v>K|Food products, various, sweet</v>
          </cell>
          <cell r="B4095" t="str">
            <v>Q1003</v>
          </cell>
          <cell r="C4095" t="str">
            <v>K</v>
          </cell>
          <cell r="D4095" t="str">
            <v>name</v>
          </cell>
          <cell r="E4095" t="str">
            <v>Food products, various, sweet</v>
          </cell>
          <cell r="F4095" t="str">
            <v>L801z03</v>
          </cell>
          <cell r="G4095">
            <v>7</v>
          </cell>
        </row>
        <row r="4096">
          <cell r="A4096" t="str">
            <v>K|L801z03</v>
          </cell>
          <cell r="B4096" t="str">
            <v>Q1010</v>
          </cell>
          <cell r="C4096" t="str">
            <v>K</v>
          </cell>
          <cell r="D4096" t="str">
            <v>code</v>
          </cell>
          <cell r="E4096" t="str">
            <v>L801z03</v>
          </cell>
          <cell r="F4096" t="str">
            <v>L801z03</v>
          </cell>
          <cell r="G4096">
            <v>7</v>
          </cell>
        </row>
        <row r="4097">
          <cell r="A4097" t="str">
            <v>K|Food products, various, salted</v>
          </cell>
          <cell r="B4097" t="str">
            <v>Q1003</v>
          </cell>
          <cell r="C4097" t="str">
            <v>K</v>
          </cell>
          <cell r="D4097" t="str">
            <v>name</v>
          </cell>
          <cell r="E4097" t="str">
            <v>Food products, various, salted</v>
          </cell>
          <cell r="F4097" t="str">
            <v>L801z04</v>
          </cell>
          <cell r="G4097">
            <v>7</v>
          </cell>
        </row>
        <row r="4098">
          <cell r="A4098" t="str">
            <v>K|L801z04</v>
          </cell>
          <cell r="B4098" t="str">
            <v>Q1003</v>
          </cell>
          <cell r="C4098" t="str">
            <v>K</v>
          </cell>
          <cell r="D4098" t="str">
            <v>code</v>
          </cell>
          <cell r="E4098" t="str">
            <v>L801z04</v>
          </cell>
          <cell r="F4098" t="str">
            <v>L801z04</v>
          </cell>
          <cell r="G4098">
            <v>7</v>
          </cell>
        </row>
        <row r="4099">
          <cell r="A4099" t="str">
            <v>K|Convenience food</v>
          </cell>
          <cell r="B4099" t="str">
            <v>Q1003</v>
          </cell>
          <cell r="C4099" t="str">
            <v>K</v>
          </cell>
          <cell r="D4099" t="str">
            <v>name</v>
          </cell>
          <cell r="E4099" t="str">
            <v>Convenience food</v>
          </cell>
          <cell r="F4099" t="str">
            <v>L801z05</v>
          </cell>
          <cell r="G4099">
            <v>7</v>
          </cell>
        </row>
        <row r="4100">
          <cell r="A4100" t="str">
            <v>K|L801z05</v>
          </cell>
          <cell r="B4100" t="str">
            <v>Q1003</v>
          </cell>
          <cell r="C4100" t="str">
            <v>K</v>
          </cell>
          <cell r="D4100" t="str">
            <v>code</v>
          </cell>
          <cell r="E4100" t="str">
            <v>L801z05</v>
          </cell>
          <cell r="F4100" t="str">
            <v>L801z05</v>
          </cell>
          <cell r="G4100">
            <v>7</v>
          </cell>
        </row>
        <row r="4101">
          <cell r="A4101" t="str">
            <v>K|baby food</v>
          </cell>
          <cell r="B4101" t="str">
            <v>Q1002z001</v>
          </cell>
          <cell r="C4101" t="str">
            <v>K</v>
          </cell>
          <cell r="D4101" t="str">
            <v>E</v>
          </cell>
          <cell r="E4101" t="str">
            <v>baby food</v>
          </cell>
          <cell r="F4101" t="str">
            <v>L801z06</v>
          </cell>
          <cell r="G4101">
            <v>7</v>
          </cell>
        </row>
        <row r="4102">
          <cell r="A4102" t="str">
            <v>K|Babynahrung</v>
          </cell>
          <cell r="B4102" t="str">
            <v>Q1002z001</v>
          </cell>
          <cell r="C4102" t="str">
            <v>K</v>
          </cell>
          <cell r="D4102" t="str">
            <v>name</v>
          </cell>
          <cell r="E4102" t="str">
            <v>Babynahrung</v>
          </cell>
          <cell r="F4102" t="str">
            <v>L801z06</v>
          </cell>
          <cell r="G4102">
            <v>7</v>
          </cell>
        </row>
        <row r="4103">
          <cell r="A4103" t="str">
            <v>K|Cocao powder Food</v>
          </cell>
          <cell r="B4103" t="str">
            <v>Q1002z001</v>
          </cell>
          <cell r="C4103" t="str">
            <v>K</v>
          </cell>
          <cell r="D4103" t="str">
            <v>name</v>
          </cell>
          <cell r="E4103" t="str">
            <v>Cocao powder Food</v>
          </cell>
          <cell r="F4103" t="str">
            <v>L801z06</v>
          </cell>
          <cell r="G4103">
            <v>7</v>
          </cell>
        </row>
        <row r="4104">
          <cell r="A4104" t="str">
            <v>K|K506</v>
          </cell>
          <cell r="B4104" t="str">
            <v>Q1002z001</v>
          </cell>
          <cell r="C4104" t="str">
            <v>K</v>
          </cell>
          <cell r="D4104" t="str">
            <v>code</v>
          </cell>
          <cell r="E4104" t="str">
            <v>K506</v>
          </cell>
          <cell r="F4104" t="str">
            <v>L801z06</v>
          </cell>
          <cell r="G4104">
            <v>7</v>
          </cell>
        </row>
        <row r="4105">
          <cell r="A4105" t="str">
            <v>K|K706</v>
          </cell>
          <cell r="B4105" t="str">
            <v>Q1002z001</v>
          </cell>
          <cell r="C4105" t="str">
            <v>K</v>
          </cell>
          <cell r="D4105" t="str">
            <v>code</v>
          </cell>
          <cell r="E4105" t="str">
            <v>K706</v>
          </cell>
          <cell r="F4105" t="str">
            <v>L801z06</v>
          </cell>
          <cell r="G4105">
            <v>7</v>
          </cell>
        </row>
        <row r="4106">
          <cell r="A4106" t="str">
            <v>K|L801z06</v>
          </cell>
          <cell r="B4106" t="str">
            <v>Q1003</v>
          </cell>
          <cell r="C4106" t="str">
            <v>K</v>
          </cell>
          <cell r="D4106" t="str">
            <v>code</v>
          </cell>
          <cell r="E4106" t="str">
            <v>L801z06</v>
          </cell>
          <cell r="F4106" t="str">
            <v>L801z06</v>
          </cell>
          <cell r="G4106">
            <v>7</v>
          </cell>
        </row>
        <row r="4107">
          <cell r="A4107" t="str">
            <v>K|Baby Food, no details</v>
          </cell>
          <cell r="B4107" t="str">
            <v>Q1902</v>
          </cell>
          <cell r="C4107" t="str">
            <v>K</v>
          </cell>
          <cell r="D4107" t="str">
            <v>name</v>
          </cell>
          <cell r="E4107" t="str">
            <v>Baby Food, no details</v>
          </cell>
          <cell r="F4107" t="str">
            <v>L801z060</v>
          </cell>
          <cell r="G4107">
            <v>8</v>
          </cell>
        </row>
        <row r="4108">
          <cell r="A4108" t="str">
            <v>K|Babynahrung, no details</v>
          </cell>
          <cell r="B4108" t="str">
            <v>Q1002z002</v>
          </cell>
          <cell r="C4108" t="str">
            <v>K</v>
          </cell>
          <cell r="D4108" t="str">
            <v>name</v>
          </cell>
          <cell r="E4108" t="str">
            <v>Babynahrung, no details</v>
          </cell>
          <cell r="F4108" t="str">
            <v>L801z060</v>
          </cell>
          <cell r="G4108">
            <v>8</v>
          </cell>
        </row>
        <row r="4109">
          <cell r="A4109" t="str">
            <v>K|Babynahrung, ohne Details</v>
          </cell>
          <cell r="B4109" t="str">
            <v>Q1002z002</v>
          </cell>
          <cell r="C4109" t="str">
            <v>K</v>
          </cell>
          <cell r="D4109" t="str">
            <v>D</v>
          </cell>
          <cell r="E4109" t="str">
            <v>Babynahrung, ohne Details</v>
          </cell>
          <cell r="F4109" t="str">
            <v>L801z060</v>
          </cell>
          <cell r="G4109">
            <v>8</v>
          </cell>
        </row>
        <row r="4110">
          <cell r="A4110" t="str">
            <v>K|K5060</v>
          </cell>
          <cell r="B4110" t="str">
            <v>Q1002z002</v>
          </cell>
          <cell r="C4110" t="str">
            <v>K</v>
          </cell>
          <cell r="D4110" t="str">
            <v>code</v>
          </cell>
          <cell r="E4110" t="str">
            <v>K5060</v>
          </cell>
          <cell r="F4110" t="str">
            <v>L801z060</v>
          </cell>
          <cell r="G4110">
            <v>8</v>
          </cell>
        </row>
        <row r="4111">
          <cell r="A4111" t="str">
            <v>K|K7060</v>
          </cell>
          <cell r="B4111" t="str">
            <v>Q1002z002</v>
          </cell>
          <cell r="C4111" t="str">
            <v>K</v>
          </cell>
          <cell r="D4111" t="str">
            <v>code</v>
          </cell>
          <cell r="E4111" t="str">
            <v>K7060</v>
          </cell>
          <cell r="F4111" t="str">
            <v>L801z060</v>
          </cell>
          <cell r="G4111">
            <v>8</v>
          </cell>
        </row>
        <row r="4112">
          <cell r="A4112" t="str">
            <v>K|L801z060</v>
          </cell>
          <cell r="B4112" t="str">
            <v>Q1902</v>
          </cell>
          <cell r="C4112" t="str">
            <v>K</v>
          </cell>
          <cell r="D4112" t="str">
            <v>code</v>
          </cell>
          <cell r="E4112" t="str">
            <v>L801z060</v>
          </cell>
          <cell r="F4112" t="str">
            <v>L801z060</v>
          </cell>
          <cell r="G4112">
            <v>8</v>
          </cell>
        </row>
        <row r="4113">
          <cell r="A4113" t="str">
            <v>K|Andere Babynahrung</v>
          </cell>
          <cell r="B4113" t="str">
            <v>Q1002z002</v>
          </cell>
          <cell r="C4113" t="str">
            <v>K</v>
          </cell>
          <cell r="D4113" t="str">
            <v>D</v>
          </cell>
          <cell r="E4113" t="str">
            <v>Andere Babynahrung</v>
          </cell>
          <cell r="F4113" t="str">
            <v>L801z06z</v>
          </cell>
          <cell r="G4113">
            <v>8</v>
          </cell>
        </row>
        <row r="4114">
          <cell r="A4114" t="str">
            <v>K|Baby Food, other</v>
          </cell>
          <cell r="B4114" t="str">
            <v>Q1902</v>
          </cell>
          <cell r="C4114" t="str">
            <v>K</v>
          </cell>
          <cell r="D4114" t="str">
            <v>name</v>
          </cell>
          <cell r="E4114" t="str">
            <v>Baby Food, other</v>
          </cell>
          <cell r="F4114" t="str">
            <v>L801z06z</v>
          </cell>
          <cell r="G4114">
            <v>8</v>
          </cell>
        </row>
        <row r="4115">
          <cell r="A4115" t="str">
            <v>K|Babynahrung, andere</v>
          </cell>
          <cell r="B4115" t="str">
            <v>Q1902</v>
          </cell>
          <cell r="C4115" t="str">
            <v>K</v>
          </cell>
          <cell r="D4115" t="str">
            <v>D</v>
          </cell>
          <cell r="E4115" t="str">
            <v>Babynahrung, andere</v>
          </cell>
          <cell r="F4115" t="str">
            <v>L801z06z</v>
          </cell>
          <cell r="G4115">
            <v>8</v>
          </cell>
        </row>
        <row r="4116">
          <cell r="A4116" t="str">
            <v>K|Babynahrung, other</v>
          </cell>
          <cell r="B4116" t="str">
            <v>Q1002z002</v>
          </cell>
          <cell r="C4116" t="str">
            <v>K</v>
          </cell>
          <cell r="D4116" t="str">
            <v>name</v>
          </cell>
          <cell r="E4116" t="str">
            <v>Babynahrung, other</v>
          </cell>
          <cell r="F4116" t="str">
            <v>L801z06z</v>
          </cell>
          <cell r="G4116">
            <v>8</v>
          </cell>
        </row>
        <row r="4117">
          <cell r="A4117" t="str">
            <v>K|K506z</v>
          </cell>
          <cell r="B4117" t="str">
            <v>Q1002z002</v>
          </cell>
          <cell r="C4117" t="str">
            <v>K</v>
          </cell>
          <cell r="D4117" t="str">
            <v>code</v>
          </cell>
          <cell r="E4117" t="str">
            <v>K506z</v>
          </cell>
          <cell r="F4117" t="str">
            <v>L801z06z</v>
          </cell>
          <cell r="G4117">
            <v>8</v>
          </cell>
        </row>
        <row r="4118">
          <cell r="A4118" t="str">
            <v>K|L801z06z</v>
          </cell>
          <cell r="B4118" t="str">
            <v>Q1902</v>
          </cell>
          <cell r="C4118" t="str">
            <v>K</v>
          </cell>
          <cell r="D4118" t="str">
            <v>code</v>
          </cell>
          <cell r="E4118" t="str">
            <v>L801z06z</v>
          </cell>
          <cell r="F4118" t="str">
            <v>L801z06z</v>
          </cell>
          <cell r="G4118">
            <v>8</v>
          </cell>
        </row>
        <row r="4119">
          <cell r="A4119" t="str">
            <v>K|Other baby food</v>
          </cell>
          <cell r="B4119" t="str">
            <v>Q1002z002</v>
          </cell>
          <cell r="C4119" t="str">
            <v>K</v>
          </cell>
          <cell r="D4119" t="str">
            <v>E</v>
          </cell>
          <cell r="E4119" t="str">
            <v>Other baby food</v>
          </cell>
          <cell r="F4119" t="str">
            <v>L801z06z</v>
          </cell>
          <cell r="G4119">
            <v>8</v>
          </cell>
        </row>
        <row r="4120">
          <cell r="A4120" t="str">
            <v>K|L801z07</v>
          </cell>
          <cell r="B4120" t="str">
            <v>Q1003</v>
          </cell>
          <cell r="C4120" t="str">
            <v>K</v>
          </cell>
          <cell r="D4120" t="str">
            <v>code</v>
          </cell>
          <cell r="E4120" t="str">
            <v>L801z07</v>
          </cell>
          <cell r="F4120" t="str">
            <v>L801z07</v>
          </cell>
          <cell r="G4120">
            <v>7</v>
          </cell>
        </row>
        <row r="4121">
          <cell r="A4121" t="str">
            <v>K|Packaged food</v>
          </cell>
          <cell r="B4121" t="str">
            <v>Q1003</v>
          </cell>
          <cell r="C4121" t="str">
            <v>K</v>
          </cell>
          <cell r="D4121" t="str">
            <v>name</v>
          </cell>
          <cell r="E4121" t="str">
            <v>Packaged food</v>
          </cell>
          <cell r="F4121" t="str">
            <v>L801z07</v>
          </cell>
          <cell r="G4121">
            <v>7</v>
          </cell>
        </row>
        <row r="4122">
          <cell r="A4122" t="str">
            <v>K|Delicatessen</v>
          </cell>
          <cell r="B4122" t="str">
            <v>Q1003</v>
          </cell>
          <cell r="C4122" t="str">
            <v>K</v>
          </cell>
          <cell r="D4122" t="str">
            <v>name</v>
          </cell>
          <cell r="E4122" t="str">
            <v>Delicatessen</v>
          </cell>
          <cell r="F4122" t="str">
            <v>L801z08</v>
          </cell>
          <cell r="G4122">
            <v>7</v>
          </cell>
        </row>
        <row r="4123">
          <cell r="A4123" t="str">
            <v>K|L801z08</v>
          </cell>
          <cell r="B4123" t="str">
            <v>Q1003</v>
          </cell>
          <cell r="C4123" t="str">
            <v>K</v>
          </cell>
          <cell r="D4123" t="str">
            <v>code</v>
          </cell>
          <cell r="E4123" t="str">
            <v>L801z08</v>
          </cell>
          <cell r="F4123" t="str">
            <v>L801z08</v>
          </cell>
          <cell r="G4123">
            <v>7</v>
          </cell>
        </row>
        <row r="4124">
          <cell r="A4124" t="str">
            <v>K|L801z09</v>
          </cell>
          <cell r="B4124" t="str">
            <v>Q1003</v>
          </cell>
          <cell r="C4124" t="str">
            <v>K</v>
          </cell>
          <cell r="D4124" t="str">
            <v>code</v>
          </cell>
          <cell r="E4124" t="str">
            <v>L801z09</v>
          </cell>
          <cell r="F4124" t="str">
            <v>L801z09</v>
          </cell>
          <cell r="G4124">
            <v>7</v>
          </cell>
        </row>
        <row r="4125">
          <cell r="A4125" t="str">
            <v>K|Starches</v>
          </cell>
          <cell r="B4125" t="str">
            <v>Q1003</v>
          </cell>
          <cell r="C4125" t="str">
            <v>K</v>
          </cell>
          <cell r="D4125" t="str">
            <v>name</v>
          </cell>
          <cell r="E4125" t="str">
            <v>Starches</v>
          </cell>
          <cell r="F4125" t="str">
            <v>L801z09</v>
          </cell>
          <cell r="G4125">
            <v>7</v>
          </cell>
        </row>
        <row r="4126">
          <cell r="A4126" t="str">
            <v>K|Stärke</v>
          </cell>
          <cell r="B4126" t="str">
            <v>Q1010</v>
          </cell>
          <cell r="C4126" t="str">
            <v>K</v>
          </cell>
          <cell r="D4126" t="str">
            <v>D</v>
          </cell>
          <cell r="E4126" t="str">
            <v>Stärke</v>
          </cell>
          <cell r="F4126" t="str">
            <v>L801z09</v>
          </cell>
          <cell r="G4126">
            <v>7</v>
          </cell>
        </row>
        <row r="4127">
          <cell r="A4127" t="str">
            <v>K|Bread spreads</v>
          </cell>
          <cell r="B4127" t="str">
            <v>Q1002z001</v>
          </cell>
          <cell r="C4127" t="str">
            <v>K</v>
          </cell>
          <cell r="D4127" t="str">
            <v>name</v>
          </cell>
          <cell r="E4127" t="str">
            <v>Bread spreads</v>
          </cell>
          <cell r="F4127" t="str">
            <v>L801z10</v>
          </cell>
          <cell r="G4127">
            <v>7</v>
          </cell>
        </row>
        <row r="4128">
          <cell r="A4128" t="str">
            <v>K|K503</v>
          </cell>
          <cell r="B4128" t="str">
            <v>Q1002z001</v>
          </cell>
          <cell r="C4128" t="str">
            <v>K</v>
          </cell>
          <cell r="D4128" t="str">
            <v>code</v>
          </cell>
          <cell r="E4128" t="str">
            <v>K503</v>
          </cell>
          <cell r="F4128" t="str">
            <v>L801z10</v>
          </cell>
          <cell r="G4128">
            <v>7</v>
          </cell>
        </row>
        <row r="4129">
          <cell r="A4129" t="str">
            <v>K|K703</v>
          </cell>
          <cell r="B4129" t="str">
            <v>Q1002z001</v>
          </cell>
          <cell r="C4129" t="str">
            <v>K</v>
          </cell>
          <cell r="D4129" t="str">
            <v>code</v>
          </cell>
          <cell r="E4129" t="str">
            <v>K703</v>
          </cell>
          <cell r="F4129" t="str">
            <v>L801z10</v>
          </cell>
          <cell r="G4129">
            <v>7</v>
          </cell>
        </row>
        <row r="4130">
          <cell r="A4130" t="str">
            <v>K|L801z10</v>
          </cell>
          <cell r="B4130" t="str">
            <v>Q1002z001</v>
          </cell>
          <cell r="C4130" t="str">
            <v>K</v>
          </cell>
          <cell r="D4130" t="str">
            <v>code</v>
          </cell>
          <cell r="E4130" t="str">
            <v>L801z10</v>
          </cell>
          <cell r="F4130" t="str">
            <v>L801z10</v>
          </cell>
          <cell r="G4130">
            <v>7</v>
          </cell>
        </row>
        <row r="4131">
          <cell r="A4131" t="str">
            <v>K|Pflanzliche Aufstriche</v>
          </cell>
          <cell r="B4131" t="str">
            <v>Q1002z001</v>
          </cell>
          <cell r="C4131" t="str">
            <v>K</v>
          </cell>
          <cell r="D4131" t="str">
            <v>name</v>
          </cell>
          <cell r="E4131" t="str">
            <v>Pflanzliche Aufstriche</v>
          </cell>
          <cell r="F4131" t="str">
            <v>L801z10</v>
          </cell>
          <cell r="G4131">
            <v>7</v>
          </cell>
        </row>
        <row r="4132">
          <cell r="A4132" t="str">
            <v>K|vegetarian spreads</v>
          </cell>
          <cell r="B4132" t="str">
            <v>Q1002z001</v>
          </cell>
          <cell r="C4132" t="str">
            <v>K</v>
          </cell>
          <cell r="D4132" t="str">
            <v>E</v>
          </cell>
          <cell r="E4132" t="str">
            <v>vegetarian spreads</v>
          </cell>
          <cell r="F4132" t="str">
            <v>L801z10</v>
          </cell>
          <cell r="G4132">
            <v>7</v>
          </cell>
        </row>
        <row r="4133">
          <cell r="A4133" t="str">
            <v>K|Bread spreads, no details</v>
          </cell>
          <cell r="B4133" t="str">
            <v>Q1002z002</v>
          </cell>
          <cell r="C4133" t="str">
            <v>K</v>
          </cell>
          <cell r="D4133" t="str">
            <v>name</v>
          </cell>
          <cell r="E4133" t="str">
            <v>Bread spreads, no details</v>
          </cell>
          <cell r="F4133" t="str">
            <v>L801z100</v>
          </cell>
          <cell r="G4133">
            <v>8</v>
          </cell>
        </row>
        <row r="4134">
          <cell r="A4134" t="str">
            <v>K|K5030</v>
          </cell>
          <cell r="B4134" t="str">
            <v>Q1002z002</v>
          </cell>
          <cell r="C4134" t="str">
            <v>K</v>
          </cell>
          <cell r="D4134" t="str">
            <v>code</v>
          </cell>
          <cell r="E4134" t="str">
            <v>K5030</v>
          </cell>
          <cell r="F4134" t="str">
            <v>L801z100</v>
          </cell>
          <cell r="G4134">
            <v>8</v>
          </cell>
        </row>
        <row r="4135">
          <cell r="A4135" t="str">
            <v>K|K7030</v>
          </cell>
          <cell r="B4135" t="str">
            <v>Q1002z002</v>
          </cell>
          <cell r="C4135" t="str">
            <v>K</v>
          </cell>
          <cell r="D4135" t="str">
            <v>code</v>
          </cell>
          <cell r="E4135" t="str">
            <v>K7030</v>
          </cell>
          <cell r="F4135" t="str">
            <v>L801z100</v>
          </cell>
          <cell r="G4135">
            <v>8</v>
          </cell>
        </row>
        <row r="4136">
          <cell r="A4136" t="str">
            <v>K|L801z100</v>
          </cell>
          <cell r="B4136" t="str">
            <v>Q1002z002</v>
          </cell>
          <cell r="C4136" t="str">
            <v>K</v>
          </cell>
          <cell r="D4136" t="str">
            <v>code</v>
          </cell>
          <cell r="E4136" t="str">
            <v>L801z100</v>
          </cell>
          <cell r="F4136" t="str">
            <v>L801z100</v>
          </cell>
          <cell r="G4136">
            <v>8</v>
          </cell>
        </row>
        <row r="4137">
          <cell r="A4137" t="str">
            <v>K|Pflanzliche Aufstriche, no details</v>
          </cell>
          <cell r="B4137" t="str">
            <v>Q1002z002</v>
          </cell>
          <cell r="C4137" t="str">
            <v>K</v>
          </cell>
          <cell r="D4137" t="str">
            <v>name</v>
          </cell>
          <cell r="E4137" t="str">
            <v>Pflanzliche Aufstriche, no details</v>
          </cell>
          <cell r="F4137" t="str">
            <v>L801z100</v>
          </cell>
          <cell r="G4137">
            <v>8</v>
          </cell>
        </row>
        <row r="4138">
          <cell r="A4138" t="str">
            <v>K|Pflanzliche Aufstriche, ohne Details</v>
          </cell>
          <cell r="B4138" t="str">
            <v>Q1002z002</v>
          </cell>
          <cell r="C4138" t="str">
            <v>K</v>
          </cell>
          <cell r="D4138" t="str">
            <v>D</v>
          </cell>
          <cell r="E4138" t="str">
            <v>Pflanzliche Aufstriche, ohne Details</v>
          </cell>
          <cell r="F4138" t="str">
            <v>L801z100</v>
          </cell>
          <cell r="G4138">
            <v>8</v>
          </cell>
        </row>
        <row r="4139">
          <cell r="A4139" t="str">
            <v>K|Andere Pflanzliche Aufstriche</v>
          </cell>
          <cell r="B4139" t="str">
            <v>Q1002z002</v>
          </cell>
          <cell r="C4139" t="str">
            <v>K</v>
          </cell>
          <cell r="D4139" t="str">
            <v>D</v>
          </cell>
          <cell r="E4139" t="str">
            <v>Andere Pflanzliche Aufstriche</v>
          </cell>
          <cell r="F4139" t="str">
            <v>L801z10z</v>
          </cell>
          <cell r="G4139">
            <v>8</v>
          </cell>
        </row>
        <row r="4140">
          <cell r="A4140" t="str">
            <v>K|Bread spreads, other</v>
          </cell>
          <cell r="B4140" t="str">
            <v>Q1002z002</v>
          </cell>
          <cell r="C4140" t="str">
            <v>K</v>
          </cell>
          <cell r="D4140" t="str">
            <v>name</v>
          </cell>
          <cell r="E4140" t="str">
            <v>Bread spreads, other</v>
          </cell>
          <cell r="F4140" t="str">
            <v>L801z10z</v>
          </cell>
          <cell r="G4140">
            <v>8</v>
          </cell>
        </row>
        <row r="4141">
          <cell r="A4141" t="str">
            <v>K|K503z</v>
          </cell>
          <cell r="B4141" t="str">
            <v>Q1002z002</v>
          </cell>
          <cell r="C4141" t="str">
            <v>K</v>
          </cell>
          <cell r="D4141" t="str">
            <v>code</v>
          </cell>
          <cell r="E4141" t="str">
            <v>K503z</v>
          </cell>
          <cell r="F4141" t="str">
            <v>L801z10z</v>
          </cell>
          <cell r="G4141">
            <v>8</v>
          </cell>
        </row>
        <row r="4142">
          <cell r="A4142" t="str">
            <v>K|L801z10z</v>
          </cell>
          <cell r="B4142" t="str">
            <v>Q1002z002</v>
          </cell>
          <cell r="C4142" t="str">
            <v>K</v>
          </cell>
          <cell r="D4142" t="str">
            <v>code</v>
          </cell>
          <cell r="E4142" t="str">
            <v>L801z10z</v>
          </cell>
          <cell r="F4142" t="str">
            <v>L801z10z</v>
          </cell>
          <cell r="G4142">
            <v>8</v>
          </cell>
        </row>
        <row r="4143">
          <cell r="A4143" t="str">
            <v>K|Other vegetarian spreads</v>
          </cell>
          <cell r="B4143" t="str">
            <v>Q1002z002</v>
          </cell>
          <cell r="C4143" t="str">
            <v>K</v>
          </cell>
          <cell r="D4143" t="str">
            <v>E</v>
          </cell>
          <cell r="E4143" t="str">
            <v>Other vegetarian spreads</v>
          </cell>
          <cell r="F4143" t="str">
            <v>L801z10z</v>
          </cell>
          <cell r="G4143">
            <v>8</v>
          </cell>
        </row>
        <row r="4144">
          <cell r="A4144" t="str">
            <v>K|Pflanzliche Aufstriche, andere</v>
          </cell>
          <cell r="B4144" t="str">
            <v>Q1002z002</v>
          </cell>
          <cell r="C4144" t="str">
            <v>K</v>
          </cell>
          <cell r="D4144" t="str">
            <v>D</v>
          </cell>
          <cell r="E4144" t="str">
            <v>Pflanzliche Aufstriche, andere</v>
          </cell>
          <cell r="F4144" t="str">
            <v>L801z10z</v>
          </cell>
          <cell r="G4144">
            <v>8</v>
          </cell>
        </row>
        <row r="4145">
          <cell r="A4145" t="str">
            <v>K|Pflanzliche Aufstriche, other</v>
          </cell>
          <cell r="B4145" t="str">
            <v>Q1002z002</v>
          </cell>
          <cell r="C4145" t="str">
            <v>K</v>
          </cell>
          <cell r="D4145" t="str">
            <v>name</v>
          </cell>
          <cell r="E4145" t="str">
            <v>Pflanzliche Aufstriche, other</v>
          </cell>
          <cell r="F4145" t="str">
            <v>L801z10z</v>
          </cell>
          <cell r="G4145">
            <v>8</v>
          </cell>
        </row>
        <row r="4146">
          <cell r="A4146" t="str">
            <v>K|juices</v>
          </cell>
          <cell r="B4146" t="str">
            <v>Q1002z001</v>
          </cell>
          <cell r="C4146" t="str">
            <v>K</v>
          </cell>
          <cell r="D4146" t="str">
            <v>E</v>
          </cell>
          <cell r="E4146" t="str">
            <v>juices</v>
          </cell>
          <cell r="F4146" t="str">
            <v>L801z11</v>
          </cell>
          <cell r="G4146">
            <v>7</v>
          </cell>
        </row>
        <row r="4147">
          <cell r="A4147" t="str">
            <v>K|K505</v>
          </cell>
          <cell r="B4147" t="str">
            <v>Q1002z001</v>
          </cell>
          <cell r="C4147" t="str">
            <v>K</v>
          </cell>
          <cell r="D4147" t="str">
            <v>code</v>
          </cell>
          <cell r="E4147" t="str">
            <v>K505</v>
          </cell>
          <cell r="F4147" t="str">
            <v>L801z11</v>
          </cell>
          <cell r="G4147">
            <v>7</v>
          </cell>
        </row>
        <row r="4148">
          <cell r="A4148" t="str">
            <v>K|K705</v>
          </cell>
          <cell r="B4148" t="str">
            <v>Q1002z001</v>
          </cell>
          <cell r="C4148" t="str">
            <v>K</v>
          </cell>
          <cell r="D4148" t="str">
            <v>code</v>
          </cell>
          <cell r="E4148" t="str">
            <v>K705</v>
          </cell>
          <cell r="F4148" t="str">
            <v>L801z11</v>
          </cell>
          <cell r="G4148">
            <v>7</v>
          </cell>
        </row>
        <row r="4149">
          <cell r="A4149" t="str">
            <v>K|L801z11</v>
          </cell>
          <cell r="B4149" t="str">
            <v>Q1002z001</v>
          </cell>
          <cell r="C4149" t="str">
            <v>K</v>
          </cell>
          <cell r="D4149" t="str">
            <v>code</v>
          </cell>
          <cell r="E4149" t="str">
            <v>L801z11</v>
          </cell>
          <cell r="F4149" t="str">
            <v>L801z11</v>
          </cell>
          <cell r="G4149">
            <v>7</v>
          </cell>
        </row>
        <row r="4150">
          <cell r="A4150" t="str">
            <v>K|Säfte</v>
          </cell>
          <cell r="B4150" t="str">
            <v>Q1002z001</v>
          </cell>
          <cell r="C4150" t="str">
            <v>K</v>
          </cell>
          <cell r="D4150" t="str">
            <v>name</v>
          </cell>
          <cell r="E4150" t="str">
            <v>Säfte</v>
          </cell>
          <cell r="F4150" t="str">
            <v>L801z11</v>
          </cell>
          <cell r="G4150">
            <v>7</v>
          </cell>
        </row>
        <row r="4151">
          <cell r="A4151" t="str">
            <v>K|K5050</v>
          </cell>
          <cell r="B4151" t="str">
            <v>Q1002z002</v>
          </cell>
          <cell r="C4151" t="str">
            <v>K</v>
          </cell>
          <cell r="D4151" t="str">
            <v>code</v>
          </cell>
          <cell r="E4151" t="str">
            <v>K5050</v>
          </cell>
          <cell r="F4151" t="str">
            <v>L801z110</v>
          </cell>
          <cell r="G4151">
            <v>8</v>
          </cell>
        </row>
        <row r="4152">
          <cell r="A4152" t="str">
            <v>K|K7050</v>
          </cell>
          <cell r="B4152" t="str">
            <v>Q1002z002</v>
          </cell>
          <cell r="C4152" t="str">
            <v>K</v>
          </cell>
          <cell r="D4152" t="str">
            <v>code</v>
          </cell>
          <cell r="E4152" t="str">
            <v>K7050</v>
          </cell>
          <cell r="F4152" t="str">
            <v>L801z110</v>
          </cell>
          <cell r="G4152">
            <v>8</v>
          </cell>
        </row>
        <row r="4153">
          <cell r="A4153" t="str">
            <v>K|L801z110</v>
          </cell>
          <cell r="B4153" t="str">
            <v>Q1002z002</v>
          </cell>
          <cell r="C4153" t="str">
            <v>K</v>
          </cell>
          <cell r="D4153" t="str">
            <v>code</v>
          </cell>
          <cell r="E4153" t="str">
            <v>L801z110</v>
          </cell>
          <cell r="F4153" t="str">
            <v>L801z110</v>
          </cell>
          <cell r="G4153">
            <v>8</v>
          </cell>
        </row>
        <row r="4154">
          <cell r="A4154" t="str">
            <v>K|Säfte, no details</v>
          </cell>
          <cell r="B4154" t="str">
            <v>Q1002z002</v>
          </cell>
          <cell r="C4154" t="str">
            <v>K</v>
          </cell>
          <cell r="D4154" t="str">
            <v>name</v>
          </cell>
          <cell r="E4154" t="str">
            <v>Säfte, no details</v>
          </cell>
          <cell r="F4154" t="str">
            <v>L801z110</v>
          </cell>
          <cell r="G4154">
            <v>8</v>
          </cell>
        </row>
        <row r="4155">
          <cell r="A4155" t="str">
            <v>K|Säfte, ohne Details</v>
          </cell>
          <cell r="B4155" t="str">
            <v>Q1002z002</v>
          </cell>
          <cell r="C4155" t="str">
            <v>K</v>
          </cell>
          <cell r="D4155" t="str">
            <v>D</v>
          </cell>
          <cell r="E4155" t="str">
            <v>Säfte, ohne Details</v>
          </cell>
          <cell r="F4155" t="str">
            <v>L801z110</v>
          </cell>
          <cell r="G4155">
            <v>8</v>
          </cell>
        </row>
        <row r="4156">
          <cell r="A4156" t="str">
            <v>K|Andere Säfte</v>
          </cell>
          <cell r="B4156" t="str">
            <v>Q1002z002</v>
          </cell>
          <cell r="C4156" t="str">
            <v>K</v>
          </cell>
          <cell r="D4156" t="str">
            <v>D</v>
          </cell>
          <cell r="E4156" t="str">
            <v>Andere Säfte</v>
          </cell>
          <cell r="F4156" t="str">
            <v>L801z11z</v>
          </cell>
          <cell r="G4156">
            <v>8</v>
          </cell>
        </row>
        <row r="4157">
          <cell r="A4157" t="str">
            <v>K|K505z</v>
          </cell>
          <cell r="B4157" t="str">
            <v>Q1002z002</v>
          </cell>
          <cell r="C4157" t="str">
            <v>K</v>
          </cell>
          <cell r="D4157" t="str">
            <v>code</v>
          </cell>
          <cell r="E4157" t="str">
            <v>K505z</v>
          </cell>
          <cell r="F4157" t="str">
            <v>L801z11z</v>
          </cell>
          <cell r="G4157">
            <v>8</v>
          </cell>
        </row>
        <row r="4158">
          <cell r="A4158" t="str">
            <v>K|L801z11z</v>
          </cell>
          <cell r="B4158" t="str">
            <v>Q1002z002</v>
          </cell>
          <cell r="C4158" t="str">
            <v>K</v>
          </cell>
          <cell r="D4158" t="str">
            <v>code</v>
          </cell>
          <cell r="E4158" t="str">
            <v>L801z11z</v>
          </cell>
          <cell r="F4158" t="str">
            <v>L801z11z</v>
          </cell>
          <cell r="G4158">
            <v>8</v>
          </cell>
        </row>
        <row r="4159">
          <cell r="A4159" t="str">
            <v>K|Other juices</v>
          </cell>
          <cell r="B4159" t="str">
            <v>Q1002z002</v>
          </cell>
          <cell r="C4159" t="str">
            <v>K</v>
          </cell>
          <cell r="D4159" t="str">
            <v>E</v>
          </cell>
          <cell r="E4159" t="str">
            <v>Other juices</v>
          </cell>
          <cell r="F4159" t="str">
            <v>L801z11z</v>
          </cell>
          <cell r="G4159">
            <v>8</v>
          </cell>
        </row>
        <row r="4160">
          <cell r="A4160" t="str">
            <v>K|Säfte, andere</v>
          </cell>
          <cell r="B4160" t="str">
            <v>Q1002z002</v>
          </cell>
          <cell r="C4160" t="str">
            <v>K</v>
          </cell>
          <cell r="D4160" t="str">
            <v>D</v>
          </cell>
          <cell r="E4160" t="str">
            <v>Säfte, andere</v>
          </cell>
          <cell r="F4160" t="str">
            <v>L801z11z</v>
          </cell>
          <cell r="G4160">
            <v>8</v>
          </cell>
        </row>
        <row r="4161">
          <cell r="A4161" t="str">
            <v>K|Säfte, other</v>
          </cell>
          <cell r="B4161" t="str">
            <v>Q1002z002</v>
          </cell>
          <cell r="C4161" t="str">
            <v>K</v>
          </cell>
          <cell r="D4161" t="str">
            <v>name</v>
          </cell>
          <cell r="E4161" t="str">
            <v>Säfte, other</v>
          </cell>
          <cell r="F4161" t="str">
            <v>L801z11z</v>
          </cell>
          <cell r="G4161">
            <v>8</v>
          </cell>
        </row>
        <row r="4162">
          <cell r="A4162" t="str">
            <v>K|Food additives</v>
          </cell>
          <cell r="B4162" t="str">
            <v>Q1010</v>
          </cell>
          <cell r="C4162" t="str">
            <v>K</v>
          </cell>
          <cell r="D4162" t="str">
            <v>E</v>
          </cell>
          <cell r="E4162" t="str">
            <v>Food additives</v>
          </cell>
          <cell r="F4162" t="str">
            <v>L802</v>
          </cell>
          <cell r="G4162">
            <v>4</v>
          </cell>
        </row>
        <row r="4163">
          <cell r="A4163" t="str">
            <v>K|L802</v>
          </cell>
          <cell r="B4163" t="str">
            <v>Q1010</v>
          </cell>
          <cell r="C4163" t="str">
            <v>K</v>
          </cell>
          <cell r="D4163" t="str">
            <v>code</v>
          </cell>
          <cell r="E4163" t="str">
            <v>L802</v>
          </cell>
          <cell r="F4163" t="str">
            <v>L802</v>
          </cell>
          <cell r="G4163">
            <v>4</v>
          </cell>
        </row>
        <row r="4164">
          <cell r="A4164" t="str">
            <v>K|Food additives, no details</v>
          </cell>
          <cell r="B4164" t="str">
            <v>Q1010</v>
          </cell>
          <cell r="C4164" t="str">
            <v>K</v>
          </cell>
          <cell r="D4164" t="str">
            <v>E</v>
          </cell>
          <cell r="E4164" t="str">
            <v>Food additives, no details</v>
          </cell>
          <cell r="F4164" t="str">
            <v>L8020</v>
          </cell>
          <cell r="G4164">
            <v>5</v>
          </cell>
        </row>
        <row r="4165">
          <cell r="A4165" t="str">
            <v>K|L8020</v>
          </cell>
          <cell r="B4165" t="str">
            <v>Q1010</v>
          </cell>
          <cell r="C4165" t="str">
            <v>K</v>
          </cell>
          <cell r="D4165" t="str">
            <v>code</v>
          </cell>
          <cell r="E4165" t="str">
            <v>L8020</v>
          </cell>
          <cell r="F4165" t="str">
            <v>L8020</v>
          </cell>
          <cell r="G4165">
            <v>5</v>
          </cell>
        </row>
        <row r="4166">
          <cell r="A4166" t="str">
            <v>K|Essential oils</v>
          </cell>
          <cell r="B4166" t="str">
            <v>Q1003</v>
          </cell>
          <cell r="C4166" t="str">
            <v>K</v>
          </cell>
          <cell r="D4166" t="str">
            <v>name</v>
          </cell>
          <cell r="E4166" t="str">
            <v>Essential oils</v>
          </cell>
          <cell r="F4166" t="str">
            <v>L8021</v>
          </cell>
          <cell r="G4166">
            <v>5</v>
          </cell>
        </row>
        <row r="4167">
          <cell r="A4167" t="str">
            <v>K|L8021</v>
          </cell>
          <cell r="B4167" t="str">
            <v>Q1003</v>
          </cell>
          <cell r="C4167" t="str">
            <v>K</v>
          </cell>
          <cell r="D4167" t="str">
            <v>code</v>
          </cell>
          <cell r="E4167" t="str">
            <v>L8021</v>
          </cell>
          <cell r="F4167" t="str">
            <v>L8021</v>
          </cell>
          <cell r="G4167">
            <v>5</v>
          </cell>
        </row>
        <row r="4168">
          <cell r="A4168" t="str">
            <v>K|Essential oils, no details</v>
          </cell>
          <cell r="B4168" t="str">
            <v>Q1003</v>
          </cell>
          <cell r="C4168" t="str">
            <v>K</v>
          </cell>
          <cell r="D4168" t="str">
            <v>name</v>
          </cell>
          <cell r="E4168" t="str">
            <v>Essential oils, no details</v>
          </cell>
          <cell r="F4168" t="str">
            <v>L802100</v>
          </cell>
          <cell r="G4168">
            <v>7</v>
          </cell>
        </row>
        <row r="4169">
          <cell r="A4169" t="str">
            <v>K|L802100</v>
          </cell>
          <cell r="B4169" t="str">
            <v>Q1010</v>
          </cell>
          <cell r="C4169" t="str">
            <v>K</v>
          </cell>
          <cell r="D4169" t="str">
            <v>code</v>
          </cell>
          <cell r="E4169" t="str">
            <v>L802100</v>
          </cell>
          <cell r="F4169" t="str">
            <v>L802100</v>
          </cell>
          <cell r="G4169">
            <v>7</v>
          </cell>
        </row>
        <row r="4170">
          <cell r="A4170" t="str">
            <v>K|L802101</v>
          </cell>
          <cell r="B4170" t="str">
            <v>Q1010</v>
          </cell>
          <cell r="C4170" t="str">
            <v>K</v>
          </cell>
          <cell r="D4170" t="str">
            <v>code</v>
          </cell>
          <cell r="E4170" t="str">
            <v>L802101</v>
          </cell>
          <cell r="F4170" t="str">
            <v>L802101</v>
          </cell>
          <cell r="G4170">
            <v>7</v>
          </cell>
        </row>
        <row r="4171">
          <cell r="A4171" t="str">
            <v>K|Lemon balm oil</v>
          </cell>
          <cell r="B4171" t="str">
            <v>Q1003</v>
          </cell>
          <cell r="C4171" t="str">
            <v>K</v>
          </cell>
          <cell r="D4171" t="str">
            <v>name</v>
          </cell>
          <cell r="E4171" t="str">
            <v>Lemon balm oil</v>
          </cell>
          <cell r="F4171" t="str">
            <v>L802101</v>
          </cell>
          <cell r="G4171">
            <v>7</v>
          </cell>
        </row>
        <row r="4172">
          <cell r="A4172" t="str">
            <v>K|Geranium oil</v>
          </cell>
          <cell r="B4172" t="str">
            <v>Q1003</v>
          </cell>
          <cell r="C4172" t="str">
            <v>K</v>
          </cell>
          <cell r="D4172" t="str">
            <v>name</v>
          </cell>
          <cell r="E4172" t="str">
            <v>Geranium oil</v>
          </cell>
          <cell r="F4172" t="str">
            <v>L802102</v>
          </cell>
          <cell r="G4172">
            <v>7</v>
          </cell>
        </row>
        <row r="4173">
          <cell r="A4173" t="str">
            <v>K|L802102</v>
          </cell>
          <cell r="B4173" t="str">
            <v>Q1010</v>
          </cell>
          <cell r="C4173" t="str">
            <v>K</v>
          </cell>
          <cell r="D4173" t="str">
            <v>code</v>
          </cell>
          <cell r="E4173" t="str">
            <v>L802102</v>
          </cell>
          <cell r="F4173" t="str">
            <v>L802102</v>
          </cell>
          <cell r="G4173">
            <v>7</v>
          </cell>
        </row>
        <row r="4174">
          <cell r="A4174" t="str">
            <v>K|Citronella oil</v>
          </cell>
          <cell r="B4174" t="str">
            <v>Q1010</v>
          </cell>
          <cell r="C4174" t="str">
            <v>K</v>
          </cell>
          <cell r="D4174" t="str">
            <v>E</v>
          </cell>
          <cell r="E4174" t="str">
            <v>Citronella oil</v>
          </cell>
          <cell r="F4174" t="str">
            <v>L802103</v>
          </cell>
          <cell r="G4174">
            <v>7</v>
          </cell>
        </row>
        <row r="4175">
          <cell r="A4175" t="str">
            <v>K|L802103</v>
          </cell>
          <cell r="B4175" t="str">
            <v>Q1010</v>
          </cell>
          <cell r="C4175" t="str">
            <v>K</v>
          </cell>
          <cell r="D4175" t="str">
            <v>code</v>
          </cell>
          <cell r="E4175" t="str">
            <v>L802103</v>
          </cell>
          <cell r="F4175" t="str">
            <v>L802103</v>
          </cell>
          <cell r="G4175">
            <v>7</v>
          </cell>
        </row>
        <row r="4176">
          <cell r="A4176" t="str">
            <v>K|L802104</v>
          </cell>
          <cell r="B4176" t="str">
            <v>Q1010</v>
          </cell>
          <cell r="C4176" t="str">
            <v>K</v>
          </cell>
          <cell r="D4176" t="str">
            <v>code</v>
          </cell>
          <cell r="E4176" t="str">
            <v>L802104</v>
          </cell>
          <cell r="F4176" t="str">
            <v>L802104</v>
          </cell>
          <cell r="G4176">
            <v>7</v>
          </cell>
        </row>
        <row r="4177">
          <cell r="A4177" t="str">
            <v>K|Thyme oil</v>
          </cell>
          <cell r="B4177" t="str">
            <v>Q1003</v>
          </cell>
          <cell r="C4177" t="str">
            <v>K</v>
          </cell>
          <cell r="D4177" t="str">
            <v>name</v>
          </cell>
          <cell r="E4177" t="str">
            <v>Thyme oil</v>
          </cell>
          <cell r="F4177" t="str">
            <v>L802104</v>
          </cell>
          <cell r="G4177">
            <v>7</v>
          </cell>
        </row>
        <row r="4178">
          <cell r="A4178" t="str">
            <v>K|L802105</v>
          </cell>
          <cell r="B4178" t="str">
            <v>Q1010</v>
          </cell>
          <cell r="C4178" t="str">
            <v>K</v>
          </cell>
          <cell r="D4178" t="str">
            <v>code</v>
          </cell>
          <cell r="E4178" t="str">
            <v>L802105</v>
          </cell>
          <cell r="F4178" t="str">
            <v>L802105</v>
          </cell>
          <cell r="G4178">
            <v>7</v>
          </cell>
        </row>
        <row r="4179">
          <cell r="A4179" t="str">
            <v>K|Lemon oil</v>
          </cell>
          <cell r="B4179" t="str">
            <v>Q1010</v>
          </cell>
          <cell r="C4179" t="str">
            <v>K</v>
          </cell>
          <cell r="D4179" t="str">
            <v>E</v>
          </cell>
          <cell r="E4179" t="str">
            <v>Lemon oil</v>
          </cell>
          <cell r="F4179" t="str">
            <v>L802105</v>
          </cell>
          <cell r="G4179">
            <v>7</v>
          </cell>
        </row>
        <row r="4180">
          <cell r="A4180" t="str">
            <v>K|L802106</v>
          </cell>
          <cell r="B4180" t="str">
            <v>Q1003</v>
          </cell>
          <cell r="C4180" t="str">
            <v>K</v>
          </cell>
          <cell r="D4180" t="str">
            <v>code</v>
          </cell>
          <cell r="E4180" t="str">
            <v>L802106</v>
          </cell>
          <cell r="F4180" t="str">
            <v>L802106</v>
          </cell>
          <cell r="G4180">
            <v>7</v>
          </cell>
        </row>
        <row r="4181">
          <cell r="A4181" t="str">
            <v>K|Orange oil</v>
          </cell>
          <cell r="B4181" t="str">
            <v>Q1003</v>
          </cell>
          <cell r="C4181" t="str">
            <v>K</v>
          </cell>
          <cell r="D4181" t="str">
            <v>name</v>
          </cell>
          <cell r="E4181" t="str">
            <v>Orange oil</v>
          </cell>
          <cell r="F4181" t="str">
            <v>L802106</v>
          </cell>
          <cell r="G4181">
            <v>7</v>
          </cell>
        </row>
        <row r="4182">
          <cell r="A4182" t="str">
            <v>K|L802107</v>
          </cell>
          <cell r="B4182" t="str">
            <v>Q1010</v>
          </cell>
          <cell r="C4182" t="str">
            <v>K</v>
          </cell>
          <cell r="D4182" t="str">
            <v>code</v>
          </cell>
          <cell r="E4182" t="str">
            <v>L802107</v>
          </cell>
          <cell r="F4182" t="str">
            <v>L802107</v>
          </cell>
          <cell r="G4182">
            <v>7</v>
          </cell>
        </row>
        <row r="4183">
          <cell r="A4183" t="str">
            <v>K|Pomelo oil</v>
          </cell>
          <cell r="B4183" t="str">
            <v>Q1010</v>
          </cell>
          <cell r="C4183" t="str">
            <v>K</v>
          </cell>
          <cell r="D4183" t="str">
            <v>E</v>
          </cell>
          <cell r="E4183" t="str">
            <v>Pomelo oil</v>
          </cell>
          <cell r="F4183" t="str">
            <v>L802107</v>
          </cell>
          <cell r="G4183">
            <v>7</v>
          </cell>
        </row>
        <row r="4184">
          <cell r="A4184" t="str">
            <v>K|Cinnamon flower water</v>
          </cell>
          <cell r="B4184" t="str">
            <v>Q1010</v>
          </cell>
          <cell r="C4184" t="str">
            <v>K</v>
          </cell>
          <cell r="D4184" t="str">
            <v>E</v>
          </cell>
          <cell r="E4184" t="str">
            <v>Cinnamon flower water</v>
          </cell>
          <cell r="F4184" t="str">
            <v>L802108</v>
          </cell>
          <cell r="G4184">
            <v>7</v>
          </cell>
        </row>
        <row r="4185">
          <cell r="A4185" t="str">
            <v>K|L802108</v>
          </cell>
          <cell r="B4185" t="str">
            <v>Q1010</v>
          </cell>
          <cell r="C4185" t="str">
            <v>K</v>
          </cell>
          <cell r="D4185" t="str">
            <v>code</v>
          </cell>
          <cell r="E4185" t="str">
            <v>L802108</v>
          </cell>
          <cell r="F4185" t="str">
            <v>L802108</v>
          </cell>
          <cell r="G4185">
            <v>7</v>
          </cell>
        </row>
        <row r="4186">
          <cell r="A4186" t="str">
            <v>K|Geranium flower water</v>
          </cell>
          <cell r="B4186" t="str">
            <v>Q1010</v>
          </cell>
          <cell r="C4186" t="str">
            <v>K</v>
          </cell>
          <cell r="D4186" t="str">
            <v>E</v>
          </cell>
          <cell r="E4186" t="str">
            <v>Geranium flower water</v>
          </cell>
          <cell r="F4186" t="str">
            <v>L802109</v>
          </cell>
          <cell r="G4186">
            <v>7</v>
          </cell>
        </row>
        <row r="4187">
          <cell r="A4187" t="str">
            <v>K|L802109</v>
          </cell>
          <cell r="B4187" t="str">
            <v>Q1010</v>
          </cell>
          <cell r="C4187" t="str">
            <v>K</v>
          </cell>
          <cell r="D4187" t="str">
            <v>code</v>
          </cell>
          <cell r="E4187" t="str">
            <v>L802109</v>
          </cell>
          <cell r="F4187" t="str">
            <v>L802109</v>
          </cell>
          <cell r="G4187">
            <v>7</v>
          </cell>
        </row>
        <row r="4188">
          <cell r="A4188" t="str">
            <v>K|L802110</v>
          </cell>
          <cell r="B4188" t="str">
            <v>Q1010</v>
          </cell>
          <cell r="C4188" t="str">
            <v>K</v>
          </cell>
          <cell r="D4188" t="str">
            <v>code</v>
          </cell>
          <cell r="E4188" t="str">
            <v>L802110</v>
          </cell>
          <cell r="F4188" t="str">
            <v>L802110</v>
          </cell>
          <cell r="G4188">
            <v>7</v>
          </cell>
        </row>
        <row r="4189">
          <cell r="A4189" t="str">
            <v>K|Rose oil</v>
          </cell>
          <cell r="B4189" t="str">
            <v>Q1003</v>
          </cell>
          <cell r="C4189" t="str">
            <v>K</v>
          </cell>
          <cell r="D4189" t="str">
            <v>name</v>
          </cell>
          <cell r="E4189" t="str">
            <v>Rose oil</v>
          </cell>
          <cell r="F4189" t="str">
            <v>L802110</v>
          </cell>
          <cell r="G4189">
            <v>7</v>
          </cell>
        </row>
        <row r="4190">
          <cell r="A4190" t="str">
            <v>K|L802111</v>
          </cell>
          <cell r="B4190" t="str">
            <v>Q1010</v>
          </cell>
          <cell r="C4190" t="str">
            <v>K</v>
          </cell>
          <cell r="D4190" t="str">
            <v>code</v>
          </cell>
          <cell r="E4190" t="str">
            <v>L802111</v>
          </cell>
          <cell r="F4190" t="str">
            <v>L802111</v>
          </cell>
          <cell r="G4190">
            <v>7</v>
          </cell>
        </row>
        <row r="4191">
          <cell r="A4191" t="str">
            <v>K|Lavender oil</v>
          </cell>
          <cell r="B4191" t="str">
            <v>Q1003</v>
          </cell>
          <cell r="C4191" t="str">
            <v>K</v>
          </cell>
          <cell r="D4191" t="str">
            <v>name</v>
          </cell>
          <cell r="E4191" t="str">
            <v>Lavender oil</v>
          </cell>
          <cell r="F4191" t="str">
            <v>L802111</v>
          </cell>
          <cell r="G4191">
            <v>7</v>
          </cell>
        </row>
        <row r="4192">
          <cell r="A4192" t="str">
            <v>K|Basil oil</v>
          </cell>
          <cell r="B4192" t="str">
            <v>Q1010</v>
          </cell>
          <cell r="C4192" t="str">
            <v>K</v>
          </cell>
          <cell r="D4192" t="str">
            <v>E</v>
          </cell>
          <cell r="E4192" t="str">
            <v>Basil oil</v>
          </cell>
          <cell r="F4192" t="str">
            <v>L802112</v>
          </cell>
          <cell r="G4192">
            <v>7</v>
          </cell>
        </row>
        <row r="4193">
          <cell r="A4193" t="str">
            <v>K|L802112</v>
          </cell>
          <cell r="B4193" t="str">
            <v>Q1010</v>
          </cell>
          <cell r="C4193" t="str">
            <v>K</v>
          </cell>
          <cell r="D4193" t="str">
            <v>code</v>
          </cell>
          <cell r="E4193" t="str">
            <v>L802112</v>
          </cell>
          <cell r="F4193" t="str">
            <v>L802112</v>
          </cell>
          <cell r="G4193">
            <v>7</v>
          </cell>
        </row>
        <row r="4194">
          <cell r="A4194" t="str">
            <v>K|L802113</v>
          </cell>
          <cell r="B4194" t="str">
            <v>Q1010</v>
          </cell>
          <cell r="C4194" t="str">
            <v>K</v>
          </cell>
          <cell r="D4194" t="str">
            <v>code</v>
          </cell>
          <cell r="E4194" t="str">
            <v>L802113</v>
          </cell>
          <cell r="F4194" t="str">
            <v>L802113</v>
          </cell>
          <cell r="G4194">
            <v>7</v>
          </cell>
        </row>
        <row r="4195">
          <cell r="A4195" t="str">
            <v>K|Tea tree oil</v>
          </cell>
          <cell r="B4195" t="str">
            <v>Q1003</v>
          </cell>
          <cell r="C4195" t="str">
            <v>K</v>
          </cell>
          <cell r="D4195" t="str">
            <v>name</v>
          </cell>
          <cell r="E4195" t="str">
            <v>Tea tree oil</v>
          </cell>
          <cell r="F4195" t="str">
            <v>L802113</v>
          </cell>
          <cell r="G4195">
            <v>7</v>
          </cell>
        </row>
        <row r="4196">
          <cell r="A4196" t="str">
            <v>K|L802114</v>
          </cell>
          <cell r="B4196" t="str">
            <v>Q1010</v>
          </cell>
          <cell r="C4196" t="str">
            <v>K</v>
          </cell>
          <cell r="D4196" t="str">
            <v>code</v>
          </cell>
          <cell r="E4196" t="str">
            <v>L802114</v>
          </cell>
          <cell r="F4196" t="str">
            <v>L802114</v>
          </cell>
          <cell r="G4196">
            <v>7</v>
          </cell>
        </row>
        <row r="4197">
          <cell r="A4197" t="str">
            <v>K|Sweet majoram oil</v>
          </cell>
          <cell r="B4197" t="str">
            <v>Q1010</v>
          </cell>
          <cell r="C4197" t="str">
            <v>K</v>
          </cell>
          <cell r="D4197" t="str">
            <v>E</v>
          </cell>
          <cell r="E4197" t="str">
            <v>Sweet majoram oil</v>
          </cell>
          <cell r="F4197" t="str">
            <v>L802114</v>
          </cell>
          <cell r="G4197">
            <v>7</v>
          </cell>
        </row>
        <row r="4198">
          <cell r="A4198" t="str">
            <v>K|L802115</v>
          </cell>
          <cell r="B4198" t="str">
            <v>Q1010</v>
          </cell>
          <cell r="C4198" t="str">
            <v>K</v>
          </cell>
          <cell r="D4198" t="str">
            <v>code</v>
          </cell>
          <cell r="E4198" t="str">
            <v>L802115</v>
          </cell>
          <cell r="F4198" t="str">
            <v>L802115</v>
          </cell>
          <cell r="G4198">
            <v>7</v>
          </cell>
        </row>
        <row r="4199">
          <cell r="A4199" t="str">
            <v>K|Rosemary oil</v>
          </cell>
          <cell r="B4199" t="str">
            <v>Q1003</v>
          </cell>
          <cell r="C4199" t="str">
            <v>K</v>
          </cell>
          <cell r="D4199" t="str">
            <v>name</v>
          </cell>
          <cell r="E4199" t="str">
            <v>Rosemary oil</v>
          </cell>
          <cell r="F4199" t="str">
            <v>L802115</v>
          </cell>
          <cell r="G4199">
            <v>7</v>
          </cell>
        </row>
        <row r="4200">
          <cell r="A4200" t="str">
            <v>K|L802116</v>
          </cell>
          <cell r="B4200" t="str">
            <v>Q1010</v>
          </cell>
          <cell r="C4200" t="str">
            <v>K</v>
          </cell>
          <cell r="D4200" t="str">
            <v>code</v>
          </cell>
          <cell r="E4200" t="str">
            <v>L802116</v>
          </cell>
          <cell r="F4200" t="str">
            <v>L802116</v>
          </cell>
          <cell r="G4200">
            <v>7</v>
          </cell>
        </row>
        <row r="4201">
          <cell r="A4201" t="str">
            <v>K|Lemon grass oil</v>
          </cell>
          <cell r="B4201" t="str">
            <v>Q1003</v>
          </cell>
          <cell r="C4201" t="str">
            <v>K</v>
          </cell>
          <cell r="D4201" t="str">
            <v>name</v>
          </cell>
          <cell r="E4201" t="str">
            <v>Lemon grass oil</v>
          </cell>
          <cell r="F4201" t="str">
            <v>L802116</v>
          </cell>
          <cell r="G4201">
            <v>7</v>
          </cell>
        </row>
        <row r="4202">
          <cell r="A4202" t="str">
            <v>K|Essential oils, other</v>
          </cell>
          <cell r="B4202" t="str">
            <v>Q1902</v>
          </cell>
          <cell r="C4202" t="str">
            <v>K</v>
          </cell>
          <cell r="D4202" t="str">
            <v>name</v>
          </cell>
          <cell r="E4202" t="str">
            <v>Essential oils, other</v>
          </cell>
          <cell r="F4202" t="str">
            <v>L8021zz</v>
          </cell>
          <cell r="G4202">
            <v>7</v>
          </cell>
        </row>
        <row r="4203">
          <cell r="A4203" t="str">
            <v>K|L8021zz</v>
          </cell>
          <cell r="B4203" t="str">
            <v>Q1902</v>
          </cell>
          <cell r="C4203" t="str">
            <v>K</v>
          </cell>
          <cell r="D4203" t="str">
            <v>code</v>
          </cell>
          <cell r="E4203" t="str">
            <v>L8021zz</v>
          </cell>
          <cell r="F4203" t="str">
            <v>L8021zz</v>
          </cell>
          <cell r="G4203">
            <v>7</v>
          </cell>
        </row>
        <row r="4204">
          <cell r="A4204" t="str">
            <v>K|Esters</v>
          </cell>
          <cell r="B4204" t="str">
            <v>Q1010</v>
          </cell>
          <cell r="C4204" t="str">
            <v>K</v>
          </cell>
          <cell r="D4204" t="str">
            <v>E</v>
          </cell>
          <cell r="E4204" t="str">
            <v>Esters</v>
          </cell>
          <cell r="F4204" t="str">
            <v>L8022</v>
          </cell>
          <cell r="G4204">
            <v>5</v>
          </cell>
        </row>
        <row r="4205">
          <cell r="A4205" t="str">
            <v>K|L8022</v>
          </cell>
          <cell r="B4205" t="str">
            <v>Q1010</v>
          </cell>
          <cell r="C4205" t="str">
            <v>K</v>
          </cell>
          <cell r="D4205" t="str">
            <v>code</v>
          </cell>
          <cell r="E4205" t="str">
            <v>L8022</v>
          </cell>
          <cell r="F4205" t="str">
            <v>L8022</v>
          </cell>
          <cell r="G4205">
            <v>5</v>
          </cell>
        </row>
        <row r="4206">
          <cell r="A4206" t="str">
            <v>K|Esters, no details</v>
          </cell>
          <cell r="B4206" t="str">
            <v>Q1010</v>
          </cell>
          <cell r="C4206" t="str">
            <v>K</v>
          </cell>
          <cell r="D4206" t="str">
            <v>E</v>
          </cell>
          <cell r="E4206" t="str">
            <v>Esters, no details</v>
          </cell>
          <cell r="F4206" t="str">
            <v>L802200</v>
          </cell>
          <cell r="G4206">
            <v>7</v>
          </cell>
        </row>
        <row r="4207">
          <cell r="A4207" t="str">
            <v>K|L802200</v>
          </cell>
          <cell r="B4207" t="str">
            <v>Q1010</v>
          </cell>
          <cell r="C4207" t="str">
            <v>K</v>
          </cell>
          <cell r="D4207" t="str">
            <v>code</v>
          </cell>
          <cell r="E4207" t="str">
            <v>L802200</v>
          </cell>
          <cell r="F4207" t="str">
            <v>L802200</v>
          </cell>
          <cell r="G4207">
            <v>7</v>
          </cell>
        </row>
        <row r="4208">
          <cell r="A4208" t="str">
            <v>K|L802201</v>
          </cell>
          <cell r="B4208" t="str">
            <v>Q1010</v>
          </cell>
          <cell r="C4208" t="str">
            <v>K</v>
          </cell>
          <cell r="D4208" t="str">
            <v>code</v>
          </cell>
          <cell r="E4208" t="str">
            <v>L802201</v>
          </cell>
          <cell r="F4208" t="str">
            <v>L802201</v>
          </cell>
          <cell r="G4208">
            <v>7</v>
          </cell>
        </row>
        <row r="4209">
          <cell r="A4209" t="str">
            <v>K|Sugar ester</v>
          </cell>
          <cell r="B4209" t="str">
            <v>Q1010</v>
          </cell>
          <cell r="C4209" t="str">
            <v>K</v>
          </cell>
          <cell r="D4209" t="str">
            <v>E</v>
          </cell>
          <cell r="E4209" t="str">
            <v>Sugar ester</v>
          </cell>
          <cell r="F4209" t="str">
            <v>L802201</v>
          </cell>
          <cell r="G4209">
            <v>7</v>
          </cell>
        </row>
        <row r="4210">
          <cell r="A4210" t="str">
            <v>K|Esters, other</v>
          </cell>
          <cell r="B4210" t="str">
            <v>Q1902</v>
          </cell>
          <cell r="C4210" t="str">
            <v>K</v>
          </cell>
          <cell r="D4210" t="str">
            <v>name</v>
          </cell>
          <cell r="E4210" t="str">
            <v>Esters, other</v>
          </cell>
          <cell r="F4210" t="str">
            <v>L8022zz</v>
          </cell>
          <cell r="G4210">
            <v>7</v>
          </cell>
        </row>
        <row r="4211">
          <cell r="A4211" t="str">
            <v>K|L8022zz</v>
          </cell>
          <cell r="B4211" t="str">
            <v>Q1902</v>
          </cell>
          <cell r="C4211" t="str">
            <v>K</v>
          </cell>
          <cell r="D4211" t="str">
            <v>code</v>
          </cell>
          <cell r="E4211" t="str">
            <v>L8022zz</v>
          </cell>
          <cell r="F4211" t="str">
            <v>L8022zz</v>
          </cell>
          <cell r="G4211">
            <v>7</v>
          </cell>
        </row>
        <row r="4212">
          <cell r="A4212" t="str">
            <v>K|Flavours</v>
          </cell>
          <cell r="B4212" t="str">
            <v>Q1010</v>
          </cell>
          <cell r="C4212" t="str">
            <v>K</v>
          </cell>
          <cell r="D4212" t="str">
            <v>E</v>
          </cell>
          <cell r="E4212" t="str">
            <v>Flavours</v>
          </cell>
          <cell r="F4212" t="str">
            <v>L8023</v>
          </cell>
          <cell r="G4212">
            <v>5</v>
          </cell>
        </row>
        <row r="4213">
          <cell r="A4213" t="str">
            <v>K|L8023</v>
          </cell>
          <cell r="B4213" t="str">
            <v>Q1010</v>
          </cell>
          <cell r="C4213" t="str">
            <v>K</v>
          </cell>
          <cell r="D4213" t="str">
            <v>code</v>
          </cell>
          <cell r="E4213" t="str">
            <v>L8023</v>
          </cell>
          <cell r="F4213" t="str">
            <v>L8023</v>
          </cell>
          <cell r="G4213">
            <v>5</v>
          </cell>
        </row>
        <row r="4214">
          <cell r="A4214" t="str">
            <v>K|Flavours, no details</v>
          </cell>
          <cell r="B4214" t="str">
            <v>Q1003</v>
          </cell>
          <cell r="C4214" t="str">
            <v>K</v>
          </cell>
          <cell r="D4214" t="str">
            <v>name</v>
          </cell>
          <cell r="E4214" t="str">
            <v>Flavours, no details</v>
          </cell>
          <cell r="F4214" t="str">
            <v>L802300</v>
          </cell>
          <cell r="G4214">
            <v>7</v>
          </cell>
        </row>
        <row r="4215">
          <cell r="A4215" t="str">
            <v>K|L802300</v>
          </cell>
          <cell r="B4215" t="str">
            <v>Q1003</v>
          </cell>
          <cell r="C4215" t="str">
            <v>K</v>
          </cell>
          <cell r="D4215" t="str">
            <v>code</v>
          </cell>
          <cell r="E4215" t="str">
            <v>L802300</v>
          </cell>
          <cell r="F4215" t="str">
            <v>L802300</v>
          </cell>
          <cell r="G4215">
            <v>7</v>
          </cell>
        </row>
        <row r="4216">
          <cell r="A4216" t="str">
            <v>K|Flavour, apple</v>
          </cell>
          <cell r="B4216" t="str">
            <v>Q1010</v>
          </cell>
          <cell r="C4216" t="str">
            <v>K</v>
          </cell>
          <cell r="D4216" t="str">
            <v>E</v>
          </cell>
          <cell r="E4216" t="str">
            <v>Flavour, apple</v>
          </cell>
          <cell r="F4216" t="str">
            <v>L802301</v>
          </cell>
          <cell r="G4216">
            <v>7</v>
          </cell>
        </row>
        <row r="4217">
          <cell r="A4217" t="str">
            <v>K|L802301</v>
          </cell>
          <cell r="B4217" t="str">
            <v>Q1010</v>
          </cell>
          <cell r="C4217" t="str">
            <v>K</v>
          </cell>
          <cell r="D4217" t="str">
            <v>code</v>
          </cell>
          <cell r="E4217" t="str">
            <v>L802301</v>
          </cell>
          <cell r="F4217" t="str">
            <v>L802301</v>
          </cell>
          <cell r="G4217">
            <v>7</v>
          </cell>
        </row>
        <row r="4218">
          <cell r="A4218" t="str">
            <v>K|Flavours, other</v>
          </cell>
          <cell r="B4218" t="str">
            <v>Q1902</v>
          </cell>
          <cell r="C4218" t="str">
            <v>K</v>
          </cell>
          <cell r="D4218" t="str">
            <v>name</v>
          </cell>
          <cell r="E4218" t="str">
            <v>Flavours, other</v>
          </cell>
          <cell r="F4218" t="str">
            <v>L8023zz</v>
          </cell>
          <cell r="G4218">
            <v>7</v>
          </cell>
        </row>
        <row r="4219">
          <cell r="A4219" t="str">
            <v>K|L8023zz</v>
          </cell>
          <cell r="B4219" t="str">
            <v>Q1902</v>
          </cell>
          <cell r="C4219" t="str">
            <v>K</v>
          </cell>
          <cell r="D4219" t="str">
            <v>code</v>
          </cell>
          <cell r="E4219" t="str">
            <v>L8023zz</v>
          </cell>
          <cell r="F4219" t="str">
            <v>L8023zz</v>
          </cell>
          <cell r="G4219">
            <v>7</v>
          </cell>
        </row>
        <row r="4220">
          <cell r="A4220" t="str">
            <v>K|Food additives, other</v>
          </cell>
          <cell r="B4220" t="str">
            <v>Q1010</v>
          </cell>
          <cell r="C4220" t="str">
            <v>K</v>
          </cell>
          <cell r="D4220" t="str">
            <v>E</v>
          </cell>
          <cell r="E4220" t="str">
            <v>Food additives, other</v>
          </cell>
          <cell r="F4220" t="str">
            <v>L802z</v>
          </cell>
          <cell r="G4220">
            <v>5</v>
          </cell>
        </row>
        <row r="4221">
          <cell r="A4221" t="str">
            <v>K|L802z</v>
          </cell>
          <cell r="B4221" t="str">
            <v>Q1010</v>
          </cell>
          <cell r="C4221" t="str">
            <v>K</v>
          </cell>
          <cell r="D4221" t="str">
            <v>code</v>
          </cell>
          <cell r="E4221" t="str">
            <v>L802z</v>
          </cell>
          <cell r="F4221" t="str">
            <v>L802z</v>
          </cell>
          <cell r="G4221">
            <v>5</v>
          </cell>
        </row>
        <row r="4222">
          <cell r="A4222" t="str">
            <v>K|Feedstuff</v>
          </cell>
          <cell r="B4222" t="str">
            <v>Q1010</v>
          </cell>
          <cell r="C4222" t="str">
            <v>K</v>
          </cell>
          <cell r="D4222" t="str">
            <v>name</v>
          </cell>
          <cell r="E4222" t="str">
            <v>Feedstuff</v>
          </cell>
          <cell r="F4222" t="str">
            <v>L803</v>
          </cell>
          <cell r="G4222">
            <v>4</v>
          </cell>
        </row>
        <row r="4223">
          <cell r="A4223" t="str">
            <v>K|Feedstuffs</v>
          </cell>
          <cell r="B4223" t="str">
            <v>Q1010</v>
          </cell>
          <cell r="C4223" t="str">
            <v>K</v>
          </cell>
          <cell r="D4223" t="str">
            <v>E</v>
          </cell>
          <cell r="E4223" t="str">
            <v>Feedstuffs</v>
          </cell>
          <cell r="F4223" t="str">
            <v>L803</v>
          </cell>
          <cell r="G4223">
            <v>4</v>
          </cell>
        </row>
        <row r="4224">
          <cell r="A4224" t="str">
            <v>K|Futtermittel</v>
          </cell>
          <cell r="B4224" t="str">
            <v>Q1010</v>
          </cell>
          <cell r="C4224" t="str">
            <v>K</v>
          </cell>
          <cell r="D4224" t="str">
            <v>D</v>
          </cell>
          <cell r="E4224" t="str">
            <v>Futtermittel</v>
          </cell>
          <cell r="F4224" t="str">
            <v>L803</v>
          </cell>
          <cell r="G4224">
            <v>4</v>
          </cell>
        </row>
        <row r="4225">
          <cell r="A4225" t="str">
            <v>K|L803</v>
          </cell>
          <cell r="B4225" t="str">
            <v>Q1010</v>
          </cell>
          <cell r="C4225" t="str">
            <v>K</v>
          </cell>
          <cell r="D4225" t="str">
            <v>code</v>
          </cell>
          <cell r="E4225" t="str">
            <v>L803</v>
          </cell>
          <cell r="F4225" t="str">
            <v>L803</v>
          </cell>
          <cell r="G4225">
            <v>4</v>
          </cell>
        </row>
        <row r="4226">
          <cell r="A4226" t="str">
            <v>K|Feedstuff, no details</v>
          </cell>
          <cell r="B4226" t="str">
            <v>Q1010</v>
          </cell>
          <cell r="C4226" t="str">
            <v>K</v>
          </cell>
          <cell r="D4226" t="str">
            <v>name</v>
          </cell>
          <cell r="E4226" t="str">
            <v>Feedstuff, no details</v>
          </cell>
          <cell r="F4226" t="str">
            <v>L8030</v>
          </cell>
          <cell r="G4226">
            <v>5</v>
          </cell>
        </row>
        <row r="4227">
          <cell r="A4227" t="str">
            <v>K|Feedstuffs, no details</v>
          </cell>
          <cell r="B4227" t="str">
            <v>Q1010</v>
          </cell>
          <cell r="C4227" t="str">
            <v>K</v>
          </cell>
          <cell r="D4227" t="str">
            <v>E</v>
          </cell>
          <cell r="E4227" t="str">
            <v>Feedstuffs, no details</v>
          </cell>
          <cell r="F4227" t="str">
            <v>L8030</v>
          </cell>
          <cell r="G4227">
            <v>5</v>
          </cell>
        </row>
        <row r="4228">
          <cell r="A4228" t="str">
            <v>K|Futtermittel, ohne Details</v>
          </cell>
          <cell r="B4228" t="str">
            <v>Q1010</v>
          </cell>
          <cell r="C4228" t="str">
            <v>K</v>
          </cell>
          <cell r="D4228" t="str">
            <v>D</v>
          </cell>
          <cell r="E4228" t="str">
            <v>Futtermittel, ohne Details</v>
          </cell>
          <cell r="F4228" t="str">
            <v>L8030</v>
          </cell>
          <cell r="G4228">
            <v>5</v>
          </cell>
        </row>
        <row r="4229">
          <cell r="A4229" t="str">
            <v>K|L8030</v>
          </cell>
          <cell r="B4229" t="str">
            <v>Q1010</v>
          </cell>
          <cell r="C4229" t="str">
            <v>K</v>
          </cell>
          <cell r="D4229" t="str">
            <v>code</v>
          </cell>
          <cell r="E4229" t="str">
            <v>L8030</v>
          </cell>
          <cell r="F4229" t="str">
            <v>L8030</v>
          </cell>
          <cell r="G4229">
            <v>5</v>
          </cell>
        </row>
        <row r="4230">
          <cell r="A4230" t="str">
            <v>K|L8031</v>
          </cell>
          <cell r="B4230" t="str">
            <v>Q1010</v>
          </cell>
          <cell r="C4230" t="str">
            <v>K</v>
          </cell>
          <cell r="D4230" t="str">
            <v>code</v>
          </cell>
          <cell r="E4230" t="str">
            <v>L8031</v>
          </cell>
          <cell r="F4230" t="str">
            <v>L8031</v>
          </cell>
          <cell r="G4230">
            <v>5</v>
          </cell>
        </row>
        <row r="4231">
          <cell r="A4231" t="str">
            <v>K|L901</v>
          </cell>
          <cell r="B4231" t="str">
            <v>Q1003z001</v>
          </cell>
          <cell r="C4231" t="str">
            <v>K</v>
          </cell>
          <cell r="D4231" t="str">
            <v>code</v>
          </cell>
          <cell r="E4231" t="str">
            <v>L901</v>
          </cell>
          <cell r="F4231" t="str">
            <v>L8031</v>
          </cell>
          <cell r="G4231">
            <v>5</v>
          </cell>
        </row>
        <row r="4232">
          <cell r="A4232" t="str">
            <v>K|Oil cakes</v>
          </cell>
          <cell r="B4232" t="str">
            <v>Q1010</v>
          </cell>
          <cell r="C4232" t="str">
            <v>K</v>
          </cell>
          <cell r="D4232" t="str">
            <v>E</v>
          </cell>
          <cell r="E4232" t="str">
            <v>Oil cakes</v>
          </cell>
          <cell r="F4232" t="str">
            <v>L8031</v>
          </cell>
          <cell r="G4232">
            <v>5</v>
          </cell>
        </row>
        <row r="4233">
          <cell r="A4233" t="str">
            <v>K|Oil-cake</v>
          </cell>
          <cell r="B4233" t="str">
            <v>Q1003z001</v>
          </cell>
          <cell r="C4233" t="str">
            <v>K</v>
          </cell>
          <cell r="D4233" t="str">
            <v>name</v>
          </cell>
          <cell r="E4233" t="str">
            <v>Oil-cake</v>
          </cell>
          <cell r="F4233" t="str">
            <v>L8031</v>
          </cell>
          <cell r="G4233">
            <v>5</v>
          </cell>
        </row>
        <row r="4234">
          <cell r="A4234" t="str">
            <v>K|Ölkuchen</v>
          </cell>
          <cell r="B4234" t="str">
            <v>Q1010</v>
          </cell>
          <cell r="C4234" t="str">
            <v>K</v>
          </cell>
          <cell r="D4234" t="str">
            <v>D</v>
          </cell>
          <cell r="E4234" t="str">
            <v>Ölkuchen</v>
          </cell>
          <cell r="F4234" t="str">
            <v>L8031</v>
          </cell>
          <cell r="G4234">
            <v>5</v>
          </cell>
        </row>
        <row r="4235">
          <cell r="A4235" t="str">
            <v>K|L803100</v>
          </cell>
          <cell r="B4235" t="str">
            <v>Q1902</v>
          </cell>
          <cell r="C4235" t="str">
            <v>K</v>
          </cell>
          <cell r="D4235" t="str">
            <v>code</v>
          </cell>
          <cell r="E4235" t="str">
            <v>L803100</v>
          </cell>
          <cell r="F4235" t="str">
            <v>L803100</v>
          </cell>
          <cell r="G4235">
            <v>7</v>
          </cell>
        </row>
        <row r="4236">
          <cell r="A4236" t="str">
            <v>K|Oil cakes, no details</v>
          </cell>
          <cell r="B4236" t="str">
            <v>Q1902</v>
          </cell>
          <cell r="C4236" t="str">
            <v>K</v>
          </cell>
          <cell r="D4236" t="str">
            <v>name</v>
          </cell>
          <cell r="E4236" t="str">
            <v>Oil cakes, no details</v>
          </cell>
          <cell r="F4236" t="str">
            <v>L803100</v>
          </cell>
          <cell r="G4236">
            <v>7</v>
          </cell>
        </row>
        <row r="4237">
          <cell r="A4237" t="str">
            <v>K|Ölkuchen, no details</v>
          </cell>
          <cell r="B4237" t="str">
            <v>Q1902</v>
          </cell>
          <cell r="C4237" t="str">
            <v>K</v>
          </cell>
          <cell r="D4237" t="str">
            <v>D</v>
          </cell>
          <cell r="E4237" t="str">
            <v>Ölkuchen, no details</v>
          </cell>
          <cell r="F4237" t="str">
            <v>L803100</v>
          </cell>
          <cell r="G4237">
            <v>7</v>
          </cell>
        </row>
        <row r="4238">
          <cell r="A4238" t="str">
            <v>K|L803101</v>
          </cell>
          <cell r="B4238" t="str">
            <v>Q1003</v>
          </cell>
          <cell r="C4238" t="str">
            <v>K</v>
          </cell>
          <cell r="D4238" t="str">
            <v>code</v>
          </cell>
          <cell r="E4238" t="str">
            <v>L803101</v>
          </cell>
          <cell r="F4238" t="str">
            <v>L803101</v>
          </cell>
          <cell r="G4238">
            <v>7</v>
          </cell>
        </row>
        <row r="4239">
          <cell r="A4239" t="str">
            <v>K|Sunflower seed oil cake</v>
          </cell>
          <cell r="B4239" t="str">
            <v>Q1003</v>
          </cell>
          <cell r="C4239" t="str">
            <v>K</v>
          </cell>
          <cell r="D4239" t="str">
            <v>name</v>
          </cell>
          <cell r="E4239" t="str">
            <v>Sunflower seed oil cake</v>
          </cell>
          <cell r="F4239" t="str">
            <v>L803101</v>
          </cell>
          <cell r="G4239">
            <v>7</v>
          </cell>
        </row>
        <row r="4240">
          <cell r="A4240" t="str">
            <v>K|L803102</v>
          </cell>
          <cell r="B4240" t="str">
            <v>Q1010</v>
          </cell>
          <cell r="C4240" t="str">
            <v>K</v>
          </cell>
          <cell r="D4240" t="str">
            <v>code</v>
          </cell>
          <cell r="E4240" t="str">
            <v>L803102</v>
          </cell>
          <cell r="F4240" t="str">
            <v>L803102</v>
          </cell>
          <cell r="G4240">
            <v>7</v>
          </cell>
        </row>
        <row r="4241">
          <cell r="A4241" t="str">
            <v>K|L903</v>
          </cell>
          <cell r="B4241" t="str">
            <v>Q1010</v>
          </cell>
          <cell r="C4241" t="str">
            <v>K</v>
          </cell>
          <cell r="D4241" t="str">
            <v>code</v>
          </cell>
          <cell r="E4241" t="str">
            <v>L903</v>
          </cell>
          <cell r="F4241" t="str">
            <v>L803102</v>
          </cell>
          <cell r="G4241">
            <v>7</v>
          </cell>
        </row>
        <row r="4242">
          <cell r="A4242" t="str">
            <v>K|Sojakuchen</v>
          </cell>
          <cell r="B4242" t="str">
            <v>Q1010</v>
          </cell>
          <cell r="C4242" t="str">
            <v>K</v>
          </cell>
          <cell r="D4242" t="str">
            <v>D</v>
          </cell>
          <cell r="E4242" t="str">
            <v>Sojakuchen</v>
          </cell>
          <cell r="F4242" t="str">
            <v>L803102</v>
          </cell>
          <cell r="G4242">
            <v>7</v>
          </cell>
        </row>
        <row r="4243">
          <cell r="A4243" t="str">
            <v>K|Soy oil cake</v>
          </cell>
          <cell r="B4243" t="str">
            <v>Q1010</v>
          </cell>
          <cell r="C4243" t="str">
            <v>K</v>
          </cell>
          <cell r="D4243" t="str">
            <v>E</v>
          </cell>
          <cell r="E4243" t="str">
            <v>Soy oil cake</v>
          </cell>
          <cell r="F4243" t="str">
            <v>L803102</v>
          </cell>
          <cell r="G4243">
            <v>7</v>
          </cell>
        </row>
        <row r="4244">
          <cell r="A4244" t="str">
            <v>K|L803103</v>
          </cell>
          <cell r="B4244" t="str">
            <v>Q1010</v>
          </cell>
          <cell r="C4244" t="str">
            <v>K</v>
          </cell>
          <cell r="D4244" t="str">
            <v>code</v>
          </cell>
          <cell r="E4244" t="str">
            <v>L803103</v>
          </cell>
          <cell r="F4244" t="str">
            <v>L803103</v>
          </cell>
          <cell r="G4244">
            <v>7</v>
          </cell>
        </row>
        <row r="4245">
          <cell r="A4245" t="str">
            <v>K|L902</v>
          </cell>
          <cell r="B4245" t="str">
            <v>Q1010</v>
          </cell>
          <cell r="C4245" t="str">
            <v>K</v>
          </cell>
          <cell r="D4245" t="str">
            <v>code</v>
          </cell>
          <cell r="E4245" t="str">
            <v>L902</v>
          </cell>
          <cell r="F4245" t="str">
            <v>L803103</v>
          </cell>
          <cell r="G4245">
            <v>7</v>
          </cell>
        </row>
        <row r="4246">
          <cell r="A4246" t="str">
            <v>K|Rape seed oil cake</v>
          </cell>
          <cell r="B4246" t="str">
            <v>Q1003</v>
          </cell>
          <cell r="C4246" t="str">
            <v>K</v>
          </cell>
          <cell r="D4246" t="str">
            <v>name</v>
          </cell>
          <cell r="E4246" t="str">
            <v>Rape seed oil cake</v>
          </cell>
          <cell r="F4246" t="str">
            <v>L803103</v>
          </cell>
          <cell r="G4246">
            <v>7</v>
          </cell>
        </row>
        <row r="4247">
          <cell r="A4247" t="str">
            <v>K|Rapskuchen</v>
          </cell>
          <cell r="B4247" t="str">
            <v>Q1010</v>
          </cell>
          <cell r="C4247" t="str">
            <v>K</v>
          </cell>
          <cell r="D4247" t="str">
            <v>D</v>
          </cell>
          <cell r="E4247" t="str">
            <v>Rapskuchen</v>
          </cell>
          <cell r="F4247" t="str">
            <v>L803103</v>
          </cell>
          <cell r="G4247">
            <v>7</v>
          </cell>
        </row>
        <row r="4248">
          <cell r="A4248" t="str">
            <v>K|Grape cake</v>
          </cell>
          <cell r="B4248" t="str">
            <v>Q1010</v>
          </cell>
          <cell r="C4248" t="str">
            <v>K</v>
          </cell>
          <cell r="D4248" t="str">
            <v>E</v>
          </cell>
          <cell r="E4248" t="str">
            <v>Grape cake</v>
          </cell>
          <cell r="F4248" t="str">
            <v>L803104</v>
          </cell>
          <cell r="G4248">
            <v>7</v>
          </cell>
        </row>
        <row r="4249">
          <cell r="A4249" t="str">
            <v>K|L803104</v>
          </cell>
          <cell r="B4249" t="str">
            <v>Q1010</v>
          </cell>
          <cell r="C4249" t="str">
            <v>K</v>
          </cell>
          <cell r="D4249" t="str">
            <v>code</v>
          </cell>
          <cell r="E4249" t="str">
            <v>L803104</v>
          </cell>
          <cell r="F4249" t="str">
            <v>L803104</v>
          </cell>
          <cell r="G4249">
            <v>7</v>
          </cell>
        </row>
        <row r="4250">
          <cell r="A4250" t="str">
            <v>K|L803105</v>
          </cell>
          <cell r="B4250" t="str">
            <v>Q1003</v>
          </cell>
          <cell r="C4250" t="str">
            <v>K</v>
          </cell>
          <cell r="D4250" t="str">
            <v>code</v>
          </cell>
          <cell r="E4250" t="str">
            <v>L803105</v>
          </cell>
          <cell r="F4250" t="str">
            <v>L803105</v>
          </cell>
          <cell r="G4250">
            <v>7</v>
          </cell>
        </row>
        <row r="4251">
          <cell r="A4251" t="str">
            <v>K|L904</v>
          </cell>
          <cell r="B4251" t="str">
            <v>Q1010</v>
          </cell>
          <cell r="C4251" t="str">
            <v>K</v>
          </cell>
          <cell r="D4251" t="str">
            <v>code</v>
          </cell>
          <cell r="E4251" t="str">
            <v>L904</v>
          </cell>
          <cell r="F4251" t="str">
            <v>L803105</v>
          </cell>
          <cell r="G4251">
            <v>7</v>
          </cell>
        </row>
        <row r="4252">
          <cell r="A4252" t="str">
            <v>K|Sojaschrot</v>
          </cell>
          <cell r="B4252" t="str">
            <v>Q1010</v>
          </cell>
          <cell r="C4252" t="str">
            <v>K</v>
          </cell>
          <cell r="D4252" t="str">
            <v>D</v>
          </cell>
          <cell r="E4252" t="str">
            <v>Sojaschrot</v>
          </cell>
          <cell r="F4252" t="str">
            <v>L803105</v>
          </cell>
          <cell r="G4252">
            <v>7</v>
          </cell>
        </row>
        <row r="4253">
          <cell r="A4253" t="str">
            <v>K|Soy meal</v>
          </cell>
          <cell r="B4253" t="str">
            <v>Q1003</v>
          </cell>
          <cell r="C4253" t="str">
            <v>K</v>
          </cell>
          <cell r="D4253" t="str">
            <v>name</v>
          </cell>
          <cell r="E4253" t="str">
            <v>Soy meal</v>
          </cell>
          <cell r="F4253" t="str">
            <v>L803105</v>
          </cell>
          <cell r="G4253">
            <v>7</v>
          </cell>
        </row>
        <row r="4254">
          <cell r="A4254" t="str">
            <v>K|L8031zz</v>
          </cell>
          <cell r="B4254" t="str">
            <v>Q1902</v>
          </cell>
          <cell r="C4254" t="str">
            <v>K</v>
          </cell>
          <cell r="D4254" t="str">
            <v>code</v>
          </cell>
          <cell r="E4254" t="str">
            <v>L8031zz</v>
          </cell>
          <cell r="F4254" t="str">
            <v>L8031zz</v>
          </cell>
          <cell r="G4254">
            <v>7</v>
          </cell>
        </row>
        <row r="4255">
          <cell r="A4255" t="str">
            <v>K|Oil cakes, other</v>
          </cell>
          <cell r="B4255" t="str">
            <v>Q1902</v>
          </cell>
          <cell r="C4255" t="str">
            <v>K</v>
          </cell>
          <cell r="D4255" t="str">
            <v>name</v>
          </cell>
          <cell r="E4255" t="str">
            <v>Oil cakes, other</v>
          </cell>
          <cell r="F4255" t="str">
            <v>L8031zz</v>
          </cell>
          <cell r="G4255">
            <v>7</v>
          </cell>
        </row>
        <row r="4256">
          <cell r="A4256" t="str">
            <v>K|Feedstuff, other</v>
          </cell>
          <cell r="B4256" t="str">
            <v>Q1010</v>
          </cell>
          <cell r="C4256" t="str">
            <v>K</v>
          </cell>
          <cell r="D4256" t="str">
            <v>D</v>
          </cell>
          <cell r="E4256" t="str">
            <v>Feedstuff, other</v>
          </cell>
          <cell r="F4256" t="str">
            <v>L803z</v>
          </cell>
          <cell r="G4256">
            <v>5</v>
          </cell>
        </row>
        <row r="4257">
          <cell r="A4257" t="str">
            <v>K|Feedstuffs, other</v>
          </cell>
          <cell r="B4257" t="str">
            <v>Q1010</v>
          </cell>
          <cell r="C4257" t="str">
            <v>K</v>
          </cell>
          <cell r="D4257" t="str">
            <v>E</v>
          </cell>
          <cell r="E4257" t="str">
            <v>Feedstuffs, other</v>
          </cell>
          <cell r="F4257" t="str">
            <v>L803z</v>
          </cell>
          <cell r="G4257">
            <v>5</v>
          </cell>
        </row>
        <row r="4258">
          <cell r="A4258" t="str">
            <v>K|Futtermittel, andere</v>
          </cell>
          <cell r="B4258" t="str">
            <v>Q1010</v>
          </cell>
          <cell r="C4258" t="str">
            <v>K</v>
          </cell>
          <cell r="D4258" t="str">
            <v>D</v>
          </cell>
          <cell r="E4258" t="str">
            <v>Futtermittel, andere</v>
          </cell>
          <cell r="F4258" t="str">
            <v>L803z</v>
          </cell>
          <cell r="G4258">
            <v>5</v>
          </cell>
        </row>
        <row r="4259">
          <cell r="A4259" t="str">
            <v>K|L803z</v>
          </cell>
          <cell r="B4259" t="str">
            <v>Q1010</v>
          </cell>
          <cell r="C4259" t="str">
            <v>K</v>
          </cell>
          <cell r="D4259" t="str">
            <v>code</v>
          </cell>
          <cell r="E4259" t="str">
            <v>L803z</v>
          </cell>
          <cell r="F4259" t="str">
            <v>L803z</v>
          </cell>
          <cell r="G4259">
            <v>5</v>
          </cell>
        </row>
        <row r="4260">
          <cell r="A4260" t="str">
            <v>K|Cosmetics and basic ingredients</v>
          </cell>
          <cell r="B4260" t="str">
            <v>Q1010</v>
          </cell>
          <cell r="C4260" t="str">
            <v>K</v>
          </cell>
          <cell r="D4260" t="str">
            <v>E</v>
          </cell>
          <cell r="E4260" t="str">
            <v>Cosmetics and basic ingredients</v>
          </cell>
          <cell r="F4260" t="str">
            <v>L805</v>
          </cell>
          <cell r="G4260">
            <v>4</v>
          </cell>
        </row>
        <row r="4261">
          <cell r="A4261" t="str">
            <v>K|L805</v>
          </cell>
          <cell r="B4261" t="str">
            <v>Q1010</v>
          </cell>
          <cell r="C4261" t="str">
            <v>K</v>
          </cell>
          <cell r="D4261" t="str">
            <v>code</v>
          </cell>
          <cell r="E4261" t="str">
            <v>L805</v>
          </cell>
          <cell r="F4261" t="str">
            <v>L805</v>
          </cell>
          <cell r="G4261">
            <v>4</v>
          </cell>
        </row>
        <row r="4262">
          <cell r="A4262" t="str">
            <v>K|Non food products</v>
          </cell>
          <cell r="B4262" t="str">
            <v>Q1003</v>
          </cell>
          <cell r="C4262" t="str">
            <v>K</v>
          </cell>
          <cell r="D4262" t="str">
            <v>name</v>
          </cell>
          <cell r="E4262" t="str">
            <v>Non food products</v>
          </cell>
          <cell r="F4262" t="str">
            <v>L805</v>
          </cell>
          <cell r="G4262">
            <v>4</v>
          </cell>
        </row>
        <row r="4263">
          <cell r="A4263" t="str">
            <v>K|Cosmetics and basic ingredients, no details</v>
          </cell>
          <cell r="B4263" t="str">
            <v>Q1003</v>
          </cell>
          <cell r="C4263" t="str">
            <v>K</v>
          </cell>
          <cell r="D4263" t="str">
            <v>name</v>
          </cell>
          <cell r="E4263" t="str">
            <v>Cosmetics and basic ingredients, no details</v>
          </cell>
          <cell r="F4263" t="str">
            <v>L8050</v>
          </cell>
          <cell r="G4263">
            <v>5</v>
          </cell>
        </row>
        <row r="4264">
          <cell r="A4264" t="str">
            <v>K|L8050</v>
          </cell>
          <cell r="B4264" t="str">
            <v>Q1003</v>
          </cell>
          <cell r="C4264" t="str">
            <v>K</v>
          </cell>
          <cell r="D4264" t="str">
            <v>code</v>
          </cell>
          <cell r="E4264" t="str">
            <v>L8050</v>
          </cell>
          <cell r="F4264" t="str">
            <v>L8050</v>
          </cell>
          <cell r="G4264">
            <v>5</v>
          </cell>
        </row>
        <row r="4265">
          <cell r="A4265" t="str">
            <v>K|L8051</v>
          </cell>
          <cell r="B4265" t="str">
            <v>Q1010</v>
          </cell>
          <cell r="C4265" t="str">
            <v>K</v>
          </cell>
          <cell r="D4265" t="str">
            <v>code</v>
          </cell>
          <cell r="E4265" t="str">
            <v>L8051</v>
          </cell>
          <cell r="F4265" t="str">
            <v>L8051</v>
          </cell>
          <cell r="G4265">
            <v>5</v>
          </cell>
        </row>
        <row r="4266">
          <cell r="A4266" t="str">
            <v>K|Oils and fats for cosmetics</v>
          </cell>
          <cell r="B4266" t="str">
            <v>Q1010</v>
          </cell>
          <cell r="C4266" t="str">
            <v>K</v>
          </cell>
          <cell r="D4266" t="str">
            <v>E</v>
          </cell>
          <cell r="E4266" t="str">
            <v>Oils and fats for cosmetics</v>
          </cell>
          <cell r="F4266" t="str">
            <v>L8051</v>
          </cell>
          <cell r="G4266">
            <v>5</v>
          </cell>
        </row>
        <row r="4267">
          <cell r="A4267" t="str">
            <v>K|L805100</v>
          </cell>
          <cell r="B4267" t="str">
            <v>Q1902</v>
          </cell>
          <cell r="C4267" t="str">
            <v>K</v>
          </cell>
          <cell r="D4267" t="str">
            <v>code</v>
          </cell>
          <cell r="E4267" t="str">
            <v>L805100</v>
          </cell>
          <cell r="F4267" t="str">
            <v>L805100</v>
          </cell>
          <cell r="G4267">
            <v>7</v>
          </cell>
        </row>
        <row r="4268">
          <cell r="A4268" t="str">
            <v>K|Oils and fats for cosmetics, no details</v>
          </cell>
          <cell r="B4268" t="str">
            <v>Q1902</v>
          </cell>
          <cell r="C4268" t="str">
            <v>K</v>
          </cell>
          <cell r="D4268" t="str">
            <v>name</v>
          </cell>
          <cell r="E4268" t="str">
            <v>Oils and fats for cosmetics, no details</v>
          </cell>
          <cell r="F4268" t="str">
            <v>L805100</v>
          </cell>
          <cell r="G4268">
            <v>7</v>
          </cell>
        </row>
        <row r="4269">
          <cell r="A4269" t="str">
            <v>K|L805101</v>
          </cell>
          <cell r="B4269" t="str">
            <v>Q1010</v>
          </cell>
          <cell r="C4269" t="str">
            <v>K</v>
          </cell>
          <cell r="D4269" t="str">
            <v>code</v>
          </cell>
          <cell r="E4269" t="str">
            <v>L805101</v>
          </cell>
          <cell r="F4269" t="str">
            <v>L805101</v>
          </cell>
          <cell r="G4269">
            <v>7</v>
          </cell>
        </row>
        <row r="4270">
          <cell r="A4270" t="str">
            <v>K|Shea butter</v>
          </cell>
          <cell r="B4270" t="str">
            <v>Q1010</v>
          </cell>
          <cell r="C4270" t="str">
            <v>K</v>
          </cell>
          <cell r="D4270" t="str">
            <v>E</v>
          </cell>
          <cell r="E4270" t="str">
            <v>Shea butter</v>
          </cell>
          <cell r="F4270" t="str">
            <v>L805101</v>
          </cell>
          <cell r="G4270">
            <v>7</v>
          </cell>
        </row>
        <row r="4271">
          <cell r="A4271" t="str">
            <v>K|L805102</v>
          </cell>
          <cell r="B4271" t="str">
            <v>Q1010</v>
          </cell>
          <cell r="C4271" t="str">
            <v>K</v>
          </cell>
          <cell r="D4271" t="str">
            <v>code</v>
          </cell>
          <cell r="E4271" t="str">
            <v>L805102</v>
          </cell>
          <cell r="F4271" t="str">
            <v>L805102</v>
          </cell>
          <cell r="G4271">
            <v>7</v>
          </cell>
        </row>
        <row r="4272">
          <cell r="A4272" t="str">
            <v>K|Rosehip seeds</v>
          </cell>
          <cell r="B4272" t="str">
            <v>Q1010</v>
          </cell>
          <cell r="C4272" t="str">
            <v>K</v>
          </cell>
          <cell r="D4272" t="str">
            <v>E</v>
          </cell>
          <cell r="E4272" t="str">
            <v>Rosehip seeds</v>
          </cell>
          <cell r="F4272" t="str">
            <v>L805102</v>
          </cell>
          <cell r="G4272">
            <v>7</v>
          </cell>
        </row>
        <row r="4273">
          <cell r="A4273" t="str">
            <v>K|L805103</v>
          </cell>
          <cell r="B4273" t="str">
            <v>Q1003</v>
          </cell>
          <cell r="C4273" t="str">
            <v>K</v>
          </cell>
          <cell r="D4273" t="str">
            <v>code</v>
          </cell>
          <cell r="E4273" t="str">
            <v>L805103</v>
          </cell>
          <cell r="F4273" t="str">
            <v>L805103</v>
          </cell>
          <cell r="G4273">
            <v>7</v>
          </cell>
        </row>
        <row r="4274">
          <cell r="A4274" t="str">
            <v>K|Rosehip oil</v>
          </cell>
          <cell r="B4274" t="str">
            <v>Q1003</v>
          </cell>
          <cell r="C4274" t="str">
            <v>K</v>
          </cell>
          <cell r="D4274" t="str">
            <v>name</v>
          </cell>
          <cell r="E4274" t="str">
            <v>Rosehip oil</v>
          </cell>
          <cell r="F4274" t="str">
            <v>L805103</v>
          </cell>
          <cell r="G4274">
            <v>7</v>
          </cell>
        </row>
        <row r="4275">
          <cell r="A4275" t="str">
            <v>K|Jojoba oil</v>
          </cell>
          <cell r="B4275" t="str">
            <v>Q1003</v>
          </cell>
          <cell r="C4275" t="str">
            <v>K</v>
          </cell>
          <cell r="D4275" t="str">
            <v>name</v>
          </cell>
          <cell r="E4275" t="str">
            <v>Jojoba oil</v>
          </cell>
          <cell r="F4275" t="str">
            <v>L805104</v>
          </cell>
          <cell r="G4275">
            <v>7</v>
          </cell>
        </row>
        <row r="4276">
          <cell r="A4276" t="str">
            <v>K|L805104</v>
          </cell>
          <cell r="B4276" t="str">
            <v>Q1003</v>
          </cell>
          <cell r="C4276" t="str">
            <v>K</v>
          </cell>
          <cell r="D4276" t="str">
            <v>code</v>
          </cell>
          <cell r="E4276" t="str">
            <v>L805104</v>
          </cell>
          <cell r="F4276" t="str">
            <v>L805104</v>
          </cell>
          <cell r="G4276">
            <v>7</v>
          </cell>
        </row>
        <row r="4277">
          <cell r="A4277" t="str">
            <v>K|Argan Oil</v>
          </cell>
          <cell r="B4277" t="str">
            <v>Q1003z001</v>
          </cell>
          <cell r="C4277" t="str">
            <v>K</v>
          </cell>
          <cell r="D4277" t="str">
            <v>name</v>
          </cell>
          <cell r="E4277" t="str">
            <v>Argan Oil</v>
          </cell>
          <cell r="F4277" t="str">
            <v>L805105</v>
          </cell>
          <cell r="G4277">
            <v>7</v>
          </cell>
        </row>
        <row r="4278">
          <cell r="A4278" t="str">
            <v>K|L805105</v>
          </cell>
          <cell r="B4278" t="str">
            <v>Q1003z001</v>
          </cell>
          <cell r="C4278" t="str">
            <v>K</v>
          </cell>
          <cell r="D4278" t="str">
            <v>code</v>
          </cell>
          <cell r="E4278" t="str">
            <v>L805105</v>
          </cell>
          <cell r="F4278" t="str">
            <v>L805105</v>
          </cell>
          <cell r="G4278">
            <v>7</v>
          </cell>
        </row>
        <row r="4279">
          <cell r="A4279" t="str">
            <v>K|L8051zz</v>
          </cell>
          <cell r="B4279" t="str">
            <v>Q1902</v>
          </cell>
          <cell r="C4279" t="str">
            <v>K</v>
          </cell>
          <cell r="D4279" t="str">
            <v>code</v>
          </cell>
          <cell r="E4279" t="str">
            <v>L8051zz</v>
          </cell>
          <cell r="F4279" t="str">
            <v>L8051zz</v>
          </cell>
          <cell r="G4279">
            <v>7</v>
          </cell>
        </row>
        <row r="4280">
          <cell r="A4280" t="str">
            <v>K|Oils and fats for cosmetics, other</v>
          </cell>
          <cell r="B4280" t="str">
            <v>Q1902</v>
          </cell>
          <cell r="C4280" t="str">
            <v>K</v>
          </cell>
          <cell r="D4280" t="str">
            <v>name</v>
          </cell>
          <cell r="E4280" t="str">
            <v>Oils and fats for cosmetics, other</v>
          </cell>
          <cell r="F4280" t="str">
            <v>L8051zz</v>
          </cell>
          <cell r="G4280">
            <v>7</v>
          </cell>
        </row>
        <row r="4281">
          <cell r="A4281" t="str">
            <v>K|Flowers</v>
          </cell>
          <cell r="B4281" t="str">
            <v>Q1010</v>
          </cell>
          <cell r="C4281" t="str">
            <v>K</v>
          </cell>
          <cell r="D4281" t="str">
            <v>E</v>
          </cell>
          <cell r="E4281" t="str">
            <v>Flowers</v>
          </cell>
          <cell r="F4281" t="str">
            <v>L8052</v>
          </cell>
          <cell r="G4281">
            <v>5</v>
          </cell>
        </row>
        <row r="4282">
          <cell r="A4282" t="str">
            <v>K|L8052</v>
          </cell>
          <cell r="B4282" t="str">
            <v>Q1010</v>
          </cell>
          <cell r="C4282" t="str">
            <v>K</v>
          </cell>
          <cell r="D4282" t="str">
            <v>code</v>
          </cell>
          <cell r="E4282" t="str">
            <v>L8052</v>
          </cell>
          <cell r="F4282" t="str">
            <v>L8052</v>
          </cell>
          <cell r="G4282">
            <v>5</v>
          </cell>
        </row>
        <row r="4283">
          <cell r="A4283" t="str">
            <v>K|Flowers, no details</v>
          </cell>
          <cell r="B4283" t="str">
            <v>Q1902</v>
          </cell>
          <cell r="C4283" t="str">
            <v>K</v>
          </cell>
          <cell r="D4283" t="str">
            <v>name</v>
          </cell>
          <cell r="E4283" t="str">
            <v>Flowers, no details</v>
          </cell>
          <cell r="F4283" t="str">
            <v>L805200</v>
          </cell>
          <cell r="G4283">
            <v>7</v>
          </cell>
        </row>
        <row r="4284">
          <cell r="A4284" t="str">
            <v>K|L805200</v>
          </cell>
          <cell r="B4284" t="str">
            <v>Q1902</v>
          </cell>
          <cell r="C4284" t="str">
            <v>K</v>
          </cell>
          <cell r="D4284" t="str">
            <v>code</v>
          </cell>
          <cell r="E4284" t="str">
            <v>L805200</v>
          </cell>
          <cell r="F4284" t="str">
            <v>L805200</v>
          </cell>
          <cell r="G4284">
            <v>7</v>
          </cell>
        </row>
        <row r="4285">
          <cell r="A4285" t="str">
            <v>K|Dried rose petals</v>
          </cell>
          <cell r="B4285" t="str">
            <v>Q1010</v>
          </cell>
          <cell r="C4285" t="str">
            <v>K</v>
          </cell>
          <cell r="D4285" t="str">
            <v>E</v>
          </cell>
          <cell r="E4285" t="str">
            <v>Dried rose petals</v>
          </cell>
          <cell r="F4285" t="str">
            <v>L805201</v>
          </cell>
          <cell r="G4285">
            <v>7</v>
          </cell>
        </row>
        <row r="4286">
          <cell r="A4286" t="str">
            <v>K|L805201</v>
          </cell>
          <cell r="B4286" t="str">
            <v>Q1010</v>
          </cell>
          <cell r="C4286" t="str">
            <v>K</v>
          </cell>
          <cell r="D4286" t="str">
            <v>code</v>
          </cell>
          <cell r="E4286" t="str">
            <v>L805201</v>
          </cell>
          <cell r="F4286" t="str">
            <v>L805201</v>
          </cell>
          <cell r="G4286">
            <v>7</v>
          </cell>
        </row>
        <row r="4287">
          <cell r="A4287" t="str">
            <v>K|Flowers, other</v>
          </cell>
          <cell r="B4287" t="str">
            <v>Q1902</v>
          </cell>
          <cell r="C4287" t="str">
            <v>K</v>
          </cell>
          <cell r="D4287" t="str">
            <v>name</v>
          </cell>
          <cell r="E4287" t="str">
            <v>Flowers, other</v>
          </cell>
          <cell r="F4287" t="str">
            <v>L8052zz</v>
          </cell>
          <cell r="G4287">
            <v>7</v>
          </cell>
        </row>
        <row r="4288">
          <cell r="A4288" t="str">
            <v>K|L8052zz</v>
          </cell>
          <cell r="B4288" t="str">
            <v>Q1902</v>
          </cell>
          <cell r="C4288" t="str">
            <v>K</v>
          </cell>
          <cell r="D4288" t="str">
            <v>code</v>
          </cell>
          <cell r="E4288" t="str">
            <v>L8052zz</v>
          </cell>
          <cell r="F4288" t="str">
            <v>L8052zz</v>
          </cell>
          <cell r="G4288">
            <v>7</v>
          </cell>
        </row>
        <row r="4289">
          <cell r="A4289" t="str">
            <v>K|Cosmetics and basic ingredients, other</v>
          </cell>
          <cell r="B4289" t="str">
            <v>Q1010</v>
          </cell>
          <cell r="C4289" t="str">
            <v>K</v>
          </cell>
          <cell r="D4289" t="str">
            <v>E</v>
          </cell>
          <cell r="E4289" t="str">
            <v>Cosmetics and basic ingredients, other</v>
          </cell>
          <cell r="F4289" t="str">
            <v>L805z</v>
          </cell>
          <cell r="G4289">
            <v>5</v>
          </cell>
        </row>
        <row r="4290">
          <cell r="A4290" t="str">
            <v>K|L805z</v>
          </cell>
          <cell r="B4290" t="str">
            <v>Q1010</v>
          </cell>
          <cell r="C4290" t="str">
            <v>K</v>
          </cell>
          <cell r="D4290" t="str">
            <v>code</v>
          </cell>
          <cell r="E4290" t="str">
            <v>L805z</v>
          </cell>
          <cell r="F4290" t="str">
            <v>L805z</v>
          </cell>
          <cell r="G4290">
            <v>5</v>
          </cell>
        </row>
        <row r="4291">
          <cell r="A4291" t="str">
            <v>K|L806</v>
          </cell>
          <cell r="B4291" t="str">
            <v>Q1010</v>
          </cell>
          <cell r="C4291" t="str">
            <v>K</v>
          </cell>
          <cell r="D4291" t="str">
            <v>code</v>
          </cell>
          <cell r="E4291" t="str">
            <v>L806</v>
          </cell>
          <cell r="F4291" t="str">
            <v>L806</v>
          </cell>
          <cell r="G4291">
            <v>4</v>
          </cell>
        </row>
        <row r="4292">
          <cell r="A4292" t="str">
            <v>K|Textiles</v>
          </cell>
          <cell r="B4292" t="str">
            <v>Q1010</v>
          </cell>
          <cell r="C4292" t="str">
            <v>K</v>
          </cell>
          <cell r="D4292" t="str">
            <v>E</v>
          </cell>
          <cell r="E4292" t="str">
            <v>Textiles</v>
          </cell>
          <cell r="F4292" t="str">
            <v>L806</v>
          </cell>
          <cell r="G4292">
            <v>4</v>
          </cell>
        </row>
        <row r="4293">
          <cell r="A4293" t="str">
            <v>K|L8060</v>
          </cell>
          <cell r="B4293" t="str">
            <v>Q1003</v>
          </cell>
          <cell r="C4293" t="str">
            <v>K</v>
          </cell>
          <cell r="D4293" t="str">
            <v>code</v>
          </cell>
          <cell r="E4293" t="str">
            <v>L8060</v>
          </cell>
          <cell r="F4293" t="str">
            <v>L8060</v>
          </cell>
          <cell r="G4293">
            <v>5</v>
          </cell>
        </row>
        <row r="4294">
          <cell r="A4294" t="str">
            <v>K|Textiles, no details</v>
          </cell>
          <cell r="B4294" t="str">
            <v>Q1003</v>
          </cell>
          <cell r="C4294" t="str">
            <v>K</v>
          </cell>
          <cell r="D4294" t="str">
            <v>name</v>
          </cell>
          <cell r="E4294" t="str">
            <v>Textiles, no details</v>
          </cell>
          <cell r="F4294" t="str">
            <v>L8060</v>
          </cell>
          <cell r="G4294">
            <v>5</v>
          </cell>
        </row>
        <row r="4295">
          <cell r="A4295" t="str">
            <v>K|Cotton, carded or combed</v>
          </cell>
          <cell r="B4295" t="str">
            <v>Q1010</v>
          </cell>
          <cell r="C4295" t="str">
            <v>K</v>
          </cell>
          <cell r="D4295" t="str">
            <v>E</v>
          </cell>
          <cell r="E4295" t="str">
            <v>Cotton, carded or combed</v>
          </cell>
          <cell r="F4295" t="str">
            <v>L8061</v>
          </cell>
          <cell r="G4295">
            <v>5</v>
          </cell>
        </row>
        <row r="4296">
          <cell r="A4296" t="str">
            <v>K|L8061</v>
          </cell>
          <cell r="B4296" t="str">
            <v>Q1010</v>
          </cell>
          <cell r="C4296" t="str">
            <v>K</v>
          </cell>
          <cell r="D4296" t="str">
            <v>code</v>
          </cell>
          <cell r="E4296" t="str">
            <v>L8061</v>
          </cell>
          <cell r="F4296" t="str">
            <v>L8061</v>
          </cell>
          <cell r="G4296">
            <v>5</v>
          </cell>
        </row>
        <row r="4297">
          <cell r="A4297" t="str">
            <v>K|Barcloth</v>
          </cell>
          <cell r="B4297" t="str">
            <v>Q1003z001</v>
          </cell>
          <cell r="C4297" t="str">
            <v>K</v>
          </cell>
          <cell r="D4297" t="str">
            <v>name</v>
          </cell>
          <cell r="E4297" t="str">
            <v>Barcloth</v>
          </cell>
          <cell r="F4297" t="str">
            <v>L8062</v>
          </cell>
          <cell r="G4297">
            <v>5</v>
          </cell>
        </row>
        <row r="4298">
          <cell r="A4298" t="str">
            <v>K|Barkcloth</v>
          </cell>
          <cell r="B4298" t="str">
            <v>Q1010</v>
          </cell>
          <cell r="C4298" t="str">
            <v>K</v>
          </cell>
          <cell r="D4298" t="str">
            <v>E</v>
          </cell>
          <cell r="E4298" t="str">
            <v>Barkcloth</v>
          </cell>
          <cell r="F4298" t="str">
            <v>L8062</v>
          </cell>
          <cell r="G4298">
            <v>5</v>
          </cell>
        </row>
        <row r="4299">
          <cell r="A4299" t="str">
            <v>K|L8062</v>
          </cell>
          <cell r="B4299" t="str">
            <v>Q1010</v>
          </cell>
          <cell r="C4299" t="str">
            <v>K</v>
          </cell>
          <cell r="D4299" t="str">
            <v>code</v>
          </cell>
          <cell r="E4299" t="str">
            <v>L8062</v>
          </cell>
          <cell r="F4299" t="str">
            <v>L8062</v>
          </cell>
          <cell r="G4299">
            <v>5</v>
          </cell>
        </row>
        <row r="4300">
          <cell r="A4300" t="str">
            <v>K|L806z</v>
          </cell>
          <cell r="B4300" t="str">
            <v>Q1010</v>
          </cell>
          <cell r="C4300" t="str">
            <v>K</v>
          </cell>
          <cell r="D4300" t="str">
            <v>code</v>
          </cell>
          <cell r="E4300" t="str">
            <v>L806z</v>
          </cell>
          <cell r="F4300" t="str">
            <v>L806z</v>
          </cell>
          <cell r="G4300">
            <v>5</v>
          </cell>
        </row>
        <row r="4301">
          <cell r="A4301" t="str">
            <v>K|Textiles, other</v>
          </cell>
          <cell r="B4301" t="str">
            <v>Q1010</v>
          </cell>
          <cell r="C4301" t="str">
            <v>K</v>
          </cell>
          <cell r="D4301" t="str">
            <v>E</v>
          </cell>
          <cell r="E4301" t="str">
            <v>Textiles, other</v>
          </cell>
          <cell r="F4301" t="str">
            <v>L806z</v>
          </cell>
          <cell r="G4301">
            <v>5</v>
          </cell>
        </row>
        <row r="4302">
          <cell r="A4302" t="str">
            <v>K|Andere Produkte</v>
          </cell>
          <cell r="B4302" t="str">
            <v>Q1002z002</v>
          </cell>
          <cell r="C4302" t="str">
            <v>K</v>
          </cell>
          <cell r="D4302" t="str">
            <v>D</v>
          </cell>
          <cell r="E4302" t="str">
            <v>Andere Produkte</v>
          </cell>
          <cell r="F4302" t="str">
            <v>L8zz</v>
          </cell>
          <cell r="G4302">
            <v>4</v>
          </cell>
        </row>
        <row r="4303">
          <cell r="A4303" t="str">
            <v>K|K5zz</v>
          </cell>
          <cell r="B4303" t="str">
            <v>Q1002z002</v>
          </cell>
          <cell r="C4303" t="str">
            <v>K</v>
          </cell>
          <cell r="D4303" t="str">
            <v>code</v>
          </cell>
          <cell r="E4303" t="str">
            <v>K5zz</v>
          </cell>
          <cell r="F4303" t="str">
            <v>L8zz</v>
          </cell>
          <cell r="G4303">
            <v>4</v>
          </cell>
        </row>
        <row r="4304">
          <cell r="A4304" t="str">
            <v>K|L8zz</v>
          </cell>
          <cell r="B4304" t="str">
            <v>Q1010</v>
          </cell>
          <cell r="C4304" t="str">
            <v>K</v>
          </cell>
          <cell r="D4304" t="str">
            <v>code</v>
          </cell>
          <cell r="E4304" t="str">
            <v>L8zz</v>
          </cell>
          <cell r="F4304" t="str">
            <v>L8zz</v>
          </cell>
          <cell r="G4304">
            <v>4</v>
          </cell>
        </row>
        <row r="4305">
          <cell r="A4305" t="str">
            <v>K|Manufactured products, other</v>
          </cell>
          <cell r="B4305" t="str">
            <v>Q1010</v>
          </cell>
          <cell r="C4305" t="str">
            <v>K</v>
          </cell>
          <cell r="D4305" t="str">
            <v>E</v>
          </cell>
          <cell r="E4305" t="str">
            <v>Manufactured products, other</v>
          </cell>
          <cell r="F4305" t="str">
            <v>L8zz</v>
          </cell>
          <cell r="G4305">
            <v>4</v>
          </cell>
        </row>
        <row r="4306">
          <cell r="A4306" t="str">
            <v>K|Other products</v>
          </cell>
          <cell r="B4306" t="str">
            <v>Q1002z002</v>
          </cell>
          <cell r="C4306" t="str">
            <v>K</v>
          </cell>
          <cell r="D4306" t="str">
            <v>E</v>
          </cell>
          <cell r="E4306" t="str">
            <v>Other products</v>
          </cell>
          <cell r="F4306" t="str">
            <v>L8zz</v>
          </cell>
          <cell r="G4306">
            <v>4</v>
          </cell>
        </row>
        <row r="4307">
          <cell r="A4307" t="str">
            <v>K|Produkte, other</v>
          </cell>
          <cell r="B4307" t="str">
            <v>Q1002z002</v>
          </cell>
          <cell r="C4307" t="str">
            <v>K</v>
          </cell>
          <cell r="D4307" t="str">
            <v>name</v>
          </cell>
          <cell r="E4307" t="str">
            <v>Produkte, other</v>
          </cell>
          <cell r="F4307" t="str">
            <v>L8zz</v>
          </cell>
          <cell r="G4307">
            <v>4</v>
          </cell>
        </row>
        <row r="4308">
          <cell r="A4308" t="str">
            <v>K|Bee products</v>
          </cell>
          <cell r="B4308" t="str">
            <v>Q1003</v>
          </cell>
          <cell r="C4308" t="str">
            <v>K</v>
          </cell>
          <cell r="D4308" t="str">
            <v>name</v>
          </cell>
          <cell r="E4308" t="str">
            <v>Bee products</v>
          </cell>
          <cell r="F4308" t="str">
            <v>L8zz1</v>
          </cell>
          <cell r="G4308">
            <v>5</v>
          </cell>
        </row>
        <row r="4309">
          <cell r="A4309" t="str">
            <v>K|L8zz1</v>
          </cell>
          <cell r="B4309" t="str">
            <v>Q1010</v>
          </cell>
          <cell r="C4309" t="str">
            <v>K</v>
          </cell>
          <cell r="D4309" t="str">
            <v>code</v>
          </cell>
          <cell r="E4309" t="str">
            <v>L8zz1</v>
          </cell>
          <cell r="F4309" t="str">
            <v>L8zz1</v>
          </cell>
          <cell r="G4309">
            <v>5</v>
          </cell>
        </row>
        <row r="4310">
          <cell r="A4310" t="str">
            <v>K|Bee products, no details</v>
          </cell>
          <cell r="B4310" t="str">
            <v>Q1902</v>
          </cell>
          <cell r="C4310" t="str">
            <v>K</v>
          </cell>
          <cell r="D4310" t="str">
            <v>name</v>
          </cell>
          <cell r="E4310" t="str">
            <v>Bee products, no details</v>
          </cell>
          <cell r="F4310" t="str">
            <v>L8zz100</v>
          </cell>
          <cell r="G4310">
            <v>7</v>
          </cell>
        </row>
        <row r="4311">
          <cell r="A4311" t="str">
            <v>K|L8zz100</v>
          </cell>
          <cell r="B4311" t="str">
            <v>Q1902</v>
          </cell>
          <cell r="C4311" t="str">
            <v>K</v>
          </cell>
          <cell r="D4311" t="str">
            <v>code</v>
          </cell>
          <cell r="E4311" t="str">
            <v>L8zz100</v>
          </cell>
          <cell r="F4311" t="str">
            <v>L8zz100</v>
          </cell>
          <cell r="G4311">
            <v>7</v>
          </cell>
        </row>
        <row r="4312">
          <cell r="A4312" t="str">
            <v>K|L8zz102</v>
          </cell>
          <cell r="B4312" t="str">
            <v>Q1010</v>
          </cell>
          <cell r="C4312" t="str">
            <v>K</v>
          </cell>
          <cell r="D4312" t="str">
            <v>code</v>
          </cell>
          <cell r="E4312" t="str">
            <v>L8zz102</v>
          </cell>
          <cell r="F4312" t="str">
            <v>L8zz102</v>
          </cell>
          <cell r="G4312">
            <v>7</v>
          </cell>
        </row>
        <row r="4313">
          <cell r="A4313" t="str">
            <v>K|Propolis</v>
          </cell>
          <cell r="B4313" t="str">
            <v>Q1010</v>
          </cell>
          <cell r="C4313" t="str">
            <v>K</v>
          </cell>
          <cell r="D4313" t="str">
            <v>E</v>
          </cell>
          <cell r="E4313" t="str">
            <v>Propolis</v>
          </cell>
          <cell r="F4313" t="str">
            <v>L8zz102</v>
          </cell>
          <cell r="G4313">
            <v>7</v>
          </cell>
        </row>
        <row r="4314">
          <cell r="A4314" t="str">
            <v>K|L8zz103</v>
          </cell>
          <cell r="B4314" t="str">
            <v>Q1010</v>
          </cell>
          <cell r="C4314" t="str">
            <v>K</v>
          </cell>
          <cell r="D4314" t="str">
            <v>code</v>
          </cell>
          <cell r="E4314" t="str">
            <v>L8zz103</v>
          </cell>
          <cell r="F4314" t="str">
            <v>L8zz103</v>
          </cell>
          <cell r="G4314">
            <v>7</v>
          </cell>
        </row>
        <row r="4315">
          <cell r="A4315" t="str">
            <v>K|Natural honey</v>
          </cell>
          <cell r="B4315" t="str">
            <v>Q1009</v>
          </cell>
          <cell r="C4315" t="str">
            <v>K</v>
          </cell>
          <cell r="D4315" t="str">
            <v>E</v>
          </cell>
          <cell r="E4315" t="str">
            <v>Natural honey</v>
          </cell>
          <cell r="F4315" t="str">
            <v>L8zz103</v>
          </cell>
          <cell r="G4315">
            <v>7</v>
          </cell>
        </row>
        <row r="4316">
          <cell r="A4316" t="str">
            <v>K|Honey</v>
          </cell>
          <cell r="B4316" t="str">
            <v>Q1003</v>
          </cell>
          <cell r="C4316" t="str">
            <v>K</v>
          </cell>
          <cell r="D4316" t="str">
            <v>name</v>
          </cell>
          <cell r="E4316" t="str">
            <v>Honey</v>
          </cell>
          <cell r="F4316" t="str">
            <v>L8zz104</v>
          </cell>
          <cell r="G4316">
            <v>7</v>
          </cell>
        </row>
        <row r="4317">
          <cell r="A4317" t="str">
            <v>K|L8zz104</v>
          </cell>
          <cell r="B4317" t="str">
            <v>Q1010</v>
          </cell>
          <cell r="C4317" t="str">
            <v>K</v>
          </cell>
          <cell r="D4317" t="str">
            <v>code</v>
          </cell>
          <cell r="E4317" t="str">
            <v>L8zz104</v>
          </cell>
          <cell r="F4317" t="str">
            <v>L8zz104</v>
          </cell>
          <cell r="G4317">
            <v>7</v>
          </cell>
        </row>
        <row r="4318">
          <cell r="A4318" t="str">
            <v>K|Beeswax</v>
          </cell>
          <cell r="B4318" t="str">
            <v>Q1009</v>
          </cell>
          <cell r="C4318" t="str">
            <v>K</v>
          </cell>
          <cell r="D4318" t="str">
            <v>E</v>
          </cell>
          <cell r="E4318" t="str">
            <v>Beeswax</v>
          </cell>
          <cell r="F4318" t="str">
            <v>L8zz105</v>
          </cell>
          <cell r="G4318">
            <v>7</v>
          </cell>
        </row>
        <row r="4319">
          <cell r="A4319" t="str">
            <v>K|L8zz105</v>
          </cell>
          <cell r="B4319" t="str">
            <v>Q1010</v>
          </cell>
          <cell r="C4319" t="str">
            <v>K</v>
          </cell>
          <cell r="D4319" t="str">
            <v>code</v>
          </cell>
          <cell r="E4319" t="str">
            <v>L8zz105</v>
          </cell>
          <cell r="F4319" t="str">
            <v>L8zz105</v>
          </cell>
          <cell r="G4319">
            <v>7</v>
          </cell>
        </row>
        <row r="4320">
          <cell r="A4320" t="str">
            <v>K|Wachs</v>
          </cell>
          <cell r="B4320" t="str">
            <v>Q1010</v>
          </cell>
          <cell r="C4320" t="str">
            <v>K</v>
          </cell>
          <cell r="D4320" t="str">
            <v>D</v>
          </cell>
          <cell r="E4320" t="str">
            <v>Wachs</v>
          </cell>
          <cell r="F4320" t="str">
            <v>L8zz105</v>
          </cell>
          <cell r="G4320">
            <v>7</v>
          </cell>
        </row>
        <row r="4321">
          <cell r="A4321" t="str">
            <v>K|Wax</v>
          </cell>
          <cell r="B4321" t="str">
            <v>Q1010</v>
          </cell>
          <cell r="C4321" t="str">
            <v>K</v>
          </cell>
          <cell r="D4321" t="str">
            <v>E</v>
          </cell>
          <cell r="E4321" t="str">
            <v>Wax</v>
          </cell>
          <cell r="F4321" t="str">
            <v>L8zz105</v>
          </cell>
          <cell r="G4321">
            <v>7</v>
          </cell>
        </row>
        <row r="4322">
          <cell r="A4322" t="str">
            <v>K|Bee products, other</v>
          </cell>
          <cell r="B4322" t="str">
            <v>Q1902</v>
          </cell>
          <cell r="C4322" t="str">
            <v>K</v>
          </cell>
          <cell r="D4322" t="str">
            <v>name</v>
          </cell>
          <cell r="E4322" t="str">
            <v>Bee products, other</v>
          </cell>
          <cell r="F4322" t="str">
            <v>L8zz1zz</v>
          </cell>
          <cell r="G4322">
            <v>7</v>
          </cell>
        </row>
        <row r="4323">
          <cell r="A4323" t="str">
            <v>K|L8zz1zz</v>
          </cell>
          <cell r="B4323" t="str">
            <v>Q1902</v>
          </cell>
          <cell r="C4323" t="str">
            <v>K</v>
          </cell>
          <cell r="D4323" t="str">
            <v>code</v>
          </cell>
          <cell r="E4323" t="str">
            <v>L8zz1zz</v>
          </cell>
          <cell r="F4323" t="str">
            <v>L8zz1zz</v>
          </cell>
          <cell r="G4323">
            <v>7</v>
          </cell>
        </row>
        <row r="4324">
          <cell r="A4324" t="str">
            <v>K|L8zz2</v>
          </cell>
          <cell r="B4324" t="str">
            <v>Q1010</v>
          </cell>
          <cell r="C4324" t="str">
            <v>K</v>
          </cell>
          <cell r="D4324" t="str">
            <v>code</v>
          </cell>
          <cell r="E4324" t="str">
            <v>L8zz2</v>
          </cell>
          <cell r="F4324" t="str">
            <v>L8zz2</v>
          </cell>
          <cell r="G4324">
            <v>5</v>
          </cell>
        </row>
        <row r="4325">
          <cell r="A4325" t="str">
            <v>K|Livestock products, other, measured by weight (1000 kg)</v>
          </cell>
          <cell r="B4325" t="str">
            <v>Q1003</v>
          </cell>
          <cell r="C4325" t="str">
            <v>K</v>
          </cell>
          <cell r="D4325" t="str">
            <v>name</v>
          </cell>
          <cell r="E4325" t="str">
            <v>Livestock products, other, measured by weight (1000 kg)</v>
          </cell>
          <cell r="F4325" t="str">
            <v>L8zz2</v>
          </cell>
          <cell r="G4325">
            <v>5</v>
          </cell>
        </row>
        <row r="4326">
          <cell r="A4326" t="str">
            <v>K|L8zz200</v>
          </cell>
          <cell r="B4326" t="str">
            <v>Q1010</v>
          </cell>
          <cell r="C4326" t="str">
            <v>K</v>
          </cell>
          <cell r="D4326" t="str">
            <v>code</v>
          </cell>
          <cell r="E4326" t="str">
            <v>L8zz200</v>
          </cell>
          <cell r="F4326" t="str">
            <v>L8zz200</v>
          </cell>
          <cell r="G4326">
            <v>7</v>
          </cell>
        </row>
        <row r="4327">
          <cell r="A4327" t="str">
            <v>K|Livestock products, other, measured by volume (1000 l)</v>
          </cell>
          <cell r="B4327" t="str">
            <v>Q1010</v>
          </cell>
          <cell r="C4327" t="str">
            <v>K</v>
          </cell>
          <cell r="D4327" t="str">
            <v>E</v>
          </cell>
          <cell r="E4327" t="str">
            <v>Livestock products, other, measured by volume (1000 l)</v>
          </cell>
          <cell r="F4327" t="str">
            <v>L8zz200</v>
          </cell>
          <cell r="G4327">
            <v>7</v>
          </cell>
        </row>
        <row r="4328">
          <cell r="A4328" t="str">
            <v>K|L8zz201</v>
          </cell>
          <cell r="B4328" t="str">
            <v>Q1003</v>
          </cell>
          <cell r="C4328" t="str">
            <v>K</v>
          </cell>
          <cell r="D4328" t="str">
            <v>code</v>
          </cell>
          <cell r="E4328" t="str">
            <v>L8zz201</v>
          </cell>
          <cell r="F4328" t="str">
            <v>L8zz201</v>
          </cell>
          <cell r="G4328">
            <v>7</v>
          </cell>
        </row>
        <row r="4329">
          <cell r="A4329" t="str">
            <v>K|Wolle</v>
          </cell>
          <cell r="B4329" t="str">
            <v>Q1010</v>
          </cell>
          <cell r="C4329" t="str">
            <v>K</v>
          </cell>
          <cell r="D4329" t="str">
            <v>D</v>
          </cell>
          <cell r="E4329" t="str">
            <v>Wolle</v>
          </cell>
          <cell r="F4329" t="str">
            <v>L8zz201</v>
          </cell>
          <cell r="G4329">
            <v>7</v>
          </cell>
        </row>
        <row r="4330">
          <cell r="A4330" t="str">
            <v>K|Wool</v>
          </cell>
          <cell r="B4330" t="str">
            <v>Q1003</v>
          </cell>
          <cell r="C4330" t="str">
            <v>K</v>
          </cell>
          <cell r="D4330" t="str">
            <v>name</v>
          </cell>
          <cell r="E4330" t="str">
            <v>Wool</v>
          </cell>
          <cell r="F4330" t="str">
            <v>L8zz201</v>
          </cell>
          <cell r="G4330">
            <v>7</v>
          </cell>
        </row>
        <row r="4331">
          <cell r="A4331" t="str">
            <v>K|Wool, greasy</v>
          </cell>
          <cell r="B4331" t="str">
            <v>Q1009</v>
          </cell>
          <cell r="C4331" t="str">
            <v>K</v>
          </cell>
          <cell r="D4331" t="str">
            <v>E</v>
          </cell>
          <cell r="E4331" t="str">
            <v>Wool, greasy</v>
          </cell>
          <cell r="F4331" t="str">
            <v>L8zz201</v>
          </cell>
          <cell r="G4331">
            <v>7</v>
          </cell>
        </row>
        <row r="4332">
          <cell r="A4332" t="str">
            <v>K|Eiderdown</v>
          </cell>
          <cell r="B4332" t="str">
            <v>Q1003</v>
          </cell>
          <cell r="C4332" t="str">
            <v>K</v>
          </cell>
          <cell r="D4332" t="str">
            <v>name</v>
          </cell>
          <cell r="E4332" t="str">
            <v>Eiderdown</v>
          </cell>
          <cell r="F4332" t="str">
            <v>L8zz202</v>
          </cell>
          <cell r="G4332">
            <v>7</v>
          </cell>
        </row>
        <row r="4333">
          <cell r="A4333" t="str">
            <v>K|L8zz202</v>
          </cell>
          <cell r="B4333" t="str">
            <v>Q1003</v>
          </cell>
          <cell r="C4333" t="str">
            <v>K</v>
          </cell>
          <cell r="D4333" t="str">
            <v>code</v>
          </cell>
          <cell r="E4333" t="str">
            <v>L8zz202</v>
          </cell>
          <cell r="F4333" t="str">
            <v>L8zz202</v>
          </cell>
          <cell r="G4333">
            <v>7</v>
          </cell>
        </row>
        <row r="4334">
          <cell r="A4334" t="str">
            <v>K|Goatskins</v>
          </cell>
          <cell r="B4334" t="str">
            <v>Q1009</v>
          </cell>
          <cell r="C4334" t="str">
            <v>K</v>
          </cell>
          <cell r="D4334" t="str">
            <v>E</v>
          </cell>
          <cell r="E4334" t="str">
            <v>Goatskins</v>
          </cell>
          <cell r="F4334" t="str">
            <v>L8zz203</v>
          </cell>
          <cell r="G4334">
            <v>7</v>
          </cell>
        </row>
        <row r="4335">
          <cell r="A4335" t="str">
            <v>K|L8zz203</v>
          </cell>
          <cell r="B4335" t="str">
            <v>Q1009</v>
          </cell>
          <cell r="C4335" t="str">
            <v>K</v>
          </cell>
          <cell r="D4335" t="str">
            <v>code</v>
          </cell>
          <cell r="E4335" t="str">
            <v>L8zz203</v>
          </cell>
          <cell r="F4335" t="str">
            <v>L8zz203</v>
          </cell>
          <cell r="G4335">
            <v>7</v>
          </cell>
        </row>
        <row r="4336">
          <cell r="A4336" t="str">
            <v>K|L8zz204</v>
          </cell>
          <cell r="B4336" t="str">
            <v>Q1009</v>
          </cell>
          <cell r="C4336" t="str">
            <v>K</v>
          </cell>
          <cell r="D4336" t="str">
            <v>code</v>
          </cell>
          <cell r="E4336" t="str">
            <v>L8zz204</v>
          </cell>
          <cell r="F4336" t="str">
            <v>L8zz204</v>
          </cell>
          <cell r="G4336">
            <v>7</v>
          </cell>
        </row>
        <row r="4337">
          <cell r="A4337" t="str">
            <v>K|Sheepskins</v>
          </cell>
          <cell r="B4337" t="str">
            <v>Q1009</v>
          </cell>
          <cell r="C4337" t="str">
            <v>K</v>
          </cell>
          <cell r="D4337" t="str">
            <v>E</v>
          </cell>
          <cell r="E4337" t="str">
            <v>Sheepskins</v>
          </cell>
          <cell r="F4337" t="str">
            <v>L8zz204</v>
          </cell>
          <cell r="G4337">
            <v>7</v>
          </cell>
        </row>
        <row r="4338">
          <cell r="A4338" t="str">
            <v>K|Hair of Horses</v>
          </cell>
          <cell r="B4338" t="str">
            <v>Q1009</v>
          </cell>
          <cell r="C4338" t="str">
            <v>K</v>
          </cell>
          <cell r="D4338" t="str">
            <v>E</v>
          </cell>
          <cell r="E4338" t="str">
            <v>Hair of Horses</v>
          </cell>
          <cell r="F4338" t="str">
            <v>L8zz205</v>
          </cell>
          <cell r="G4338">
            <v>7</v>
          </cell>
        </row>
        <row r="4339">
          <cell r="A4339" t="str">
            <v>K|L8zz205</v>
          </cell>
          <cell r="B4339" t="str">
            <v>Q1009</v>
          </cell>
          <cell r="C4339" t="str">
            <v>K</v>
          </cell>
          <cell r="D4339" t="str">
            <v>code</v>
          </cell>
          <cell r="E4339" t="str">
            <v>L8zz205</v>
          </cell>
          <cell r="F4339" t="str">
            <v>L8zz205</v>
          </cell>
          <cell r="G4339">
            <v>7</v>
          </cell>
        </row>
        <row r="4340">
          <cell r="A4340" t="str">
            <v>K|L8zz2zz</v>
          </cell>
          <cell r="B4340" t="str">
            <v>Q1902</v>
          </cell>
          <cell r="C4340" t="str">
            <v>K</v>
          </cell>
          <cell r="D4340" t="str">
            <v>code</v>
          </cell>
          <cell r="E4340" t="str">
            <v>L8zz2zz</v>
          </cell>
          <cell r="F4340" t="str">
            <v>L8zz2zz</v>
          </cell>
          <cell r="G4340">
            <v>7</v>
          </cell>
        </row>
        <row r="4341">
          <cell r="A4341" t="str">
            <v>K|Livestock products, other, measured by weight (1000 kg), other</v>
          </cell>
          <cell r="B4341" t="str">
            <v>Q1902</v>
          </cell>
          <cell r="C4341" t="str">
            <v>K</v>
          </cell>
          <cell r="D4341" t="str">
            <v>name</v>
          </cell>
          <cell r="E4341" t="str">
            <v>Livestock products, other, measured by weight (1000 kg), other</v>
          </cell>
          <cell r="F4341" t="str">
            <v>L8zz2zz</v>
          </cell>
          <cell r="G4341">
            <v>7</v>
          </cell>
        </row>
        <row r="4342">
          <cell r="A4342" t="str">
            <v>K|Landwirtschaft, Delta</v>
          </cell>
          <cell r="B4342" t="str">
            <v>Q1002z001</v>
          </cell>
          <cell r="C4342" t="str">
            <v>K</v>
          </cell>
          <cell r="D4342" t="str">
            <v>name</v>
          </cell>
          <cell r="E4342" t="str">
            <v>Landwirtschaft, Delta</v>
          </cell>
          <cell r="F4342" t="str">
            <v>Ly</v>
          </cell>
          <cell r="G4342">
            <v>2</v>
          </cell>
        </row>
        <row r="4343">
          <cell r="A4343" t="str">
            <v>K|agriculture, other</v>
          </cell>
          <cell r="B4343" t="str">
            <v>Q1002z001</v>
          </cell>
          <cell r="C4343" t="str">
            <v>K</v>
          </cell>
          <cell r="D4343" t="str">
            <v>name</v>
          </cell>
          <cell r="E4343" t="str">
            <v>agriculture, other</v>
          </cell>
          <cell r="F4343" t="str">
            <v>Lz</v>
          </cell>
          <cell r="G4343">
            <v>2</v>
          </cell>
        </row>
        <row r="4344">
          <cell r="A4344" t="str">
            <v>K|All products, other</v>
          </cell>
          <cell r="B4344" t="str">
            <v>Q1002z001</v>
          </cell>
          <cell r="C4344" t="str">
            <v>K</v>
          </cell>
          <cell r="D4344" t="str">
            <v>name</v>
          </cell>
          <cell r="E4344" t="str">
            <v>All products, other</v>
          </cell>
          <cell r="F4344" t="str">
            <v>Lz</v>
          </cell>
          <cell r="G4344">
            <v>2</v>
          </cell>
        </row>
        <row r="4345">
          <cell r="A4345" t="str">
            <v>K|Alle Produkte, andere</v>
          </cell>
          <cell r="B4345" t="str">
            <v>Q1002z001</v>
          </cell>
          <cell r="C4345" t="str">
            <v>K</v>
          </cell>
          <cell r="D4345" t="str">
            <v>D</v>
          </cell>
          <cell r="E4345" t="str">
            <v>Alle Produkte, andere</v>
          </cell>
          <cell r="F4345" t="str">
            <v>Lz</v>
          </cell>
          <cell r="G4345">
            <v>2</v>
          </cell>
        </row>
        <row r="4346">
          <cell r="A4346" t="str">
            <v>K|Landwirtschaft, andere</v>
          </cell>
          <cell r="B4346" t="str">
            <v>Q1002z001</v>
          </cell>
          <cell r="C4346" t="str">
            <v>K</v>
          </cell>
          <cell r="D4346" t="str">
            <v>D</v>
          </cell>
          <cell r="E4346" t="str">
            <v>Landwirtschaft, andere</v>
          </cell>
          <cell r="F4346" t="str">
            <v>Lz</v>
          </cell>
          <cell r="G4346">
            <v>2</v>
          </cell>
        </row>
        <row r="4347">
          <cell r="A4347" t="str">
            <v>K|Lz</v>
          </cell>
          <cell r="B4347" t="str">
            <v>Q1002z001</v>
          </cell>
          <cell r="C4347" t="str">
            <v>K</v>
          </cell>
          <cell r="D4347" t="str">
            <v>code</v>
          </cell>
          <cell r="E4347" t="str">
            <v>Lz</v>
          </cell>
          <cell r="F4347" t="str">
            <v>Lz</v>
          </cell>
          <cell r="G4347">
            <v>2</v>
          </cell>
        </row>
        <row r="4348">
          <cell r="A4348" t="str">
            <v>M|all</v>
          </cell>
          <cell r="B4348" t="str">
            <v>Q1002z001</v>
          </cell>
          <cell r="C4348" t="str">
            <v>M</v>
          </cell>
          <cell r="D4348" t="str">
            <v>E</v>
          </cell>
          <cell r="E4348" t="str">
            <v>all</v>
          </cell>
          <cell r="F4348" t="str">
            <v>M</v>
          </cell>
          <cell r="G4348">
            <v>1</v>
          </cell>
        </row>
        <row r="4349">
          <cell r="A4349" t="str">
            <v>M|alle</v>
          </cell>
          <cell r="B4349" t="str">
            <v>Q1002z001</v>
          </cell>
          <cell r="C4349" t="str">
            <v>M</v>
          </cell>
          <cell r="D4349" t="str">
            <v>name</v>
          </cell>
          <cell r="E4349" t="str">
            <v>alle</v>
          </cell>
          <cell r="F4349" t="str">
            <v>M</v>
          </cell>
          <cell r="G4349">
            <v>1</v>
          </cell>
        </row>
        <row r="4350">
          <cell r="A4350" t="str">
            <v>M|M</v>
          </cell>
          <cell r="B4350" t="str">
            <v>Q1002z001</v>
          </cell>
          <cell r="C4350" t="str">
            <v>M</v>
          </cell>
          <cell r="D4350" t="str">
            <v>code</v>
          </cell>
          <cell r="E4350" t="str">
            <v>M</v>
          </cell>
          <cell r="F4350" t="str">
            <v>M</v>
          </cell>
          <cell r="G4350">
            <v>1</v>
          </cell>
        </row>
        <row r="4351">
          <cell r="A4351" t="str">
            <v>M|M0</v>
          </cell>
          <cell r="B4351" t="str">
            <v>Q1002z001</v>
          </cell>
          <cell r="C4351" t="str">
            <v>M</v>
          </cell>
          <cell r="D4351" t="str">
            <v>code</v>
          </cell>
          <cell r="E4351" t="str">
            <v>M0</v>
          </cell>
          <cell r="F4351" t="str">
            <v>M0</v>
          </cell>
          <cell r="G4351">
            <v>2</v>
          </cell>
        </row>
        <row r="4352">
          <cell r="A4352" t="str">
            <v>M|Method, no details</v>
          </cell>
          <cell r="B4352" t="str">
            <v>Q1002z001</v>
          </cell>
          <cell r="C4352" t="str">
            <v>M</v>
          </cell>
          <cell r="D4352" t="str">
            <v>name</v>
          </cell>
          <cell r="E4352" t="str">
            <v>Method, no details</v>
          </cell>
          <cell r="F4352" t="str">
            <v>M0</v>
          </cell>
          <cell r="G4352">
            <v>2</v>
          </cell>
        </row>
        <row r="4353">
          <cell r="A4353" t="str">
            <v>M|*</v>
          </cell>
          <cell r="B4353" t="str">
            <v>Q1009</v>
          </cell>
          <cell r="C4353" t="str">
            <v>M</v>
          </cell>
          <cell r="D4353" t="str">
            <v>E</v>
          </cell>
          <cell r="E4353" t="str">
            <v>*</v>
          </cell>
          <cell r="F4353" t="str">
            <v>M0.45342</v>
          </cell>
          <cell r="G4353">
            <v>8</v>
          </cell>
        </row>
        <row r="4354">
          <cell r="A4354" t="str">
            <v>M|M0.45342</v>
          </cell>
          <cell r="B4354" t="str">
            <v>Q1009</v>
          </cell>
          <cell r="C4354" t="str">
            <v>M</v>
          </cell>
          <cell r="D4354" t="str">
            <v>code</v>
          </cell>
          <cell r="E4354" t="str">
            <v>M0.45342</v>
          </cell>
          <cell r="F4354" t="str">
            <v>M0.45342</v>
          </cell>
          <cell r="G4354">
            <v>8</v>
          </cell>
        </row>
        <row r="4355">
          <cell r="A4355" t="str">
            <v>M|Fc</v>
          </cell>
          <cell r="B4355" t="str">
            <v>Q1009</v>
          </cell>
          <cell r="C4355" t="str">
            <v>M</v>
          </cell>
          <cell r="D4355" t="str">
            <v>E</v>
          </cell>
          <cell r="E4355" t="str">
            <v>Fc</v>
          </cell>
          <cell r="F4355" t="str">
            <v>M0.45345</v>
          </cell>
          <cell r="G4355">
            <v>8</v>
          </cell>
        </row>
        <row r="4356">
          <cell r="A4356" t="str">
            <v>M|M0.45345</v>
          </cell>
          <cell r="B4356" t="str">
            <v>Q1009</v>
          </cell>
          <cell r="C4356" t="str">
            <v>M</v>
          </cell>
          <cell r="D4356" t="str">
            <v>code</v>
          </cell>
          <cell r="E4356" t="str">
            <v>M0.45345</v>
          </cell>
          <cell r="F4356" t="str">
            <v>M0.45345</v>
          </cell>
          <cell r="G4356">
            <v>8</v>
          </cell>
        </row>
        <row r="4357">
          <cell r="A4357" t="str">
            <v>M|M0.45348</v>
          </cell>
          <cell r="B4357" t="str">
            <v>Q1009</v>
          </cell>
          <cell r="C4357" t="str">
            <v>M</v>
          </cell>
          <cell r="D4357" t="str">
            <v>code</v>
          </cell>
          <cell r="E4357" t="str">
            <v>M0.45348</v>
          </cell>
          <cell r="F4357" t="str">
            <v>M0.45348</v>
          </cell>
          <cell r="G4357">
            <v>8</v>
          </cell>
        </row>
        <row r="4358">
          <cell r="A4358" t="str">
            <v>M|NR</v>
          </cell>
          <cell r="B4358" t="str">
            <v>Q1009</v>
          </cell>
          <cell r="C4358" t="str">
            <v>M</v>
          </cell>
          <cell r="D4358" t="str">
            <v>E</v>
          </cell>
          <cell r="E4358" t="str">
            <v>NR</v>
          </cell>
          <cell r="F4358" t="str">
            <v>M0.45348</v>
          </cell>
          <cell r="G4358">
            <v>8</v>
          </cell>
        </row>
        <row r="4359">
          <cell r="A4359" t="str">
            <v xml:space="preserve">M|A </v>
          </cell>
          <cell r="B4359" t="str">
            <v>Q1009</v>
          </cell>
          <cell r="C4359" t="str">
            <v>M</v>
          </cell>
          <cell r="D4359" t="str">
            <v>E</v>
          </cell>
          <cell r="E4359" t="str">
            <v xml:space="preserve">A </v>
          </cell>
          <cell r="F4359" t="str">
            <v>M0.45967</v>
          </cell>
          <cell r="G4359">
            <v>8</v>
          </cell>
        </row>
        <row r="4360">
          <cell r="A4360" t="str">
            <v>M|M0.45967</v>
          </cell>
          <cell r="B4360" t="str">
            <v>Q1009</v>
          </cell>
          <cell r="C4360" t="str">
            <v>M</v>
          </cell>
          <cell r="D4360" t="str">
            <v>code</v>
          </cell>
          <cell r="E4360" t="str">
            <v>M0.45967</v>
          </cell>
          <cell r="F4360" t="str">
            <v>M0.45967</v>
          </cell>
          <cell r="G4360">
            <v>8</v>
          </cell>
        </row>
        <row r="4361">
          <cell r="A4361" t="str">
            <v xml:space="preserve">M|F </v>
          </cell>
          <cell r="B4361" t="str">
            <v>Q1009</v>
          </cell>
          <cell r="C4361" t="str">
            <v>M</v>
          </cell>
          <cell r="D4361" t="str">
            <v>E</v>
          </cell>
          <cell r="E4361" t="str">
            <v xml:space="preserve">F </v>
          </cell>
          <cell r="F4361" t="str">
            <v>M0.45968</v>
          </cell>
          <cell r="G4361">
            <v>8</v>
          </cell>
        </row>
        <row r="4362">
          <cell r="A4362" t="str">
            <v>M|M0.45968</v>
          </cell>
          <cell r="B4362" t="str">
            <v>Q1009</v>
          </cell>
          <cell r="C4362" t="str">
            <v>M</v>
          </cell>
          <cell r="D4362" t="str">
            <v>code</v>
          </cell>
          <cell r="E4362" t="str">
            <v>M0.45968</v>
          </cell>
          <cell r="F4362" t="str">
            <v>M0.45968</v>
          </cell>
          <cell r="G4362">
            <v>8</v>
          </cell>
        </row>
        <row r="4363">
          <cell r="A4363" t="str">
            <v>M|Erhebung</v>
          </cell>
          <cell r="B4363" t="str">
            <v>Q1002z001</v>
          </cell>
          <cell r="C4363" t="str">
            <v>M</v>
          </cell>
          <cell r="D4363" t="str">
            <v>name</v>
          </cell>
          <cell r="E4363" t="str">
            <v>Erhebung</v>
          </cell>
          <cell r="F4363" t="str">
            <v>M1</v>
          </cell>
          <cell r="G4363">
            <v>2</v>
          </cell>
        </row>
        <row r="4364">
          <cell r="A4364" t="str">
            <v>M|M1</v>
          </cell>
          <cell r="B4364" t="str">
            <v>Q1002z001</v>
          </cell>
          <cell r="C4364" t="str">
            <v>M</v>
          </cell>
          <cell r="D4364" t="str">
            <v>code</v>
          </cell>
          <cell r="E4364" t="str">
            <v>M1</v>
          </cell>
          <cell r="F4364" t="str">
            <v>M1</v>
          </cell>
          <cell r="G4364">
            <v>2</v>
          </cell>
        </row>
        <row r="4365">
          <cell r="A4365" t="str">
            <v>M|survey</v>
          </cell>
          <cell r="B4365" t="str">
            <v>Q1002z001</v>
          </cell>
          <cell r="C4365" t="str">
            <v>M</v>
          </cell>
          <cell r="D4365" t="str">
            <v>E</v>
          </cell>
          <cell r="E4365" t="str">
            <v>survey</v>
          </cell>
          <cell r="F4365" t="str">
            <v>M1</v>
          </cell>
          <cell r="G4365">
            <v>2</v>
          </cell>
        </row>
        <row r="4366">
          <cell r="A4366" t="str">
            <v>M|Import</v>
          </cell>
          <cell r="B4366" t="str">
            <v>Q1002z001</v>
          </cell>
          <cell r="C4366" t="str">
            <v>M</v>
          </cell>
          <cell r="D4366" t="str">
            <v>name</v>
          </cell>
          <cell r="E4366" t="str">
            <v>Import</v>
          </cell>
          <cell r="F4366" t="str">
            <v>M11</v>
          </cell>
          <cell r="G4366">
            <v>3</v>
          </cell>
        </row>
        <row r="4367">
          <cell r="A4367" t="str">
            <v>M|M11</v>
          </cell>
          <cell r="B4367" t="str">
            <v>Q1002z001</v>
          </cell>
          <cell r="C4367" t="str">
            <v>M</v>
          </cell>
          <cell r="D4367" t="str">
            <v>code</v>
          </cell>
          <cell r="E4367" t="str">
            <v>M11</v>
          </cell>
          <cell r="F4367" t="str">
            <v>M11</v>
          </cell>
          <cell r="G4367">
            <v>3</v>
          </cell>
        </row>
        <row r="4368">
          <cell r="A4368" t="str">
            <v>M|Edit</v>
          </cell>
          <cell r="B4368" t="str">
            <v>Q-6733</v>
          </cell>
          <cell r="C4368" t="str">
            <v>M</v>
          </cell>
          <cell r="D4368" t="str">
            <v>D</v>
          </cell>
          <cell r="E4368" t="str">
            <v>Edit</v>
          </cell>
          <cell r="F4368" t="str">
            <v>M12</v>
          </cell>
          <cell r="G4368">
            <v>3</v>
          </cell>
        </row>
        <row r="4369">
          <cell r="A4369" t="str">
            <v>M|Handeingabe</v>
          </cell>
          <cell r="B4369" t="str">
            <v>Q1002z001</v>
          </cell>
          <cell r="C4369" t="str">
            <v>M</v>
          </cell>
          <cell r="D4369" t="str">
            <v>name</v>
          </cell>
          <cell r="E4369" t="str">
            <v>Handeingabe</v>
          </cell>
          <cell r="F4369" t="str">
            <v>M12</v>
          </cell>
          <cell r="G4369">
            <v>3</v>
          </cell>
        </row>
        <row r="4370">
          <cell r="A4370" t="str">
            <v>M|M12</v>
          </cell>
          <cell r="B4370" t="str">
            <v>Q1002z001</v>
          </cell>
          <cell r="C4370" t="str">
            <v>M</v>
          </cell>
          <cell r="D4370" t="str">
            <v>code</v>
          </cell>
          <cell r="E4370" t="str">
            <v>M12</v>
          </cell>
          <cell r="F4370" t="str">
            <v>M12</v>
          </cell>
          <cell r="G4370">
            <v>3</v>
          </cell>
        </row>
        <row r="4371">
          <cell r="A4371" t="str">
            <v>M|manual input</v>
          </cell>
          <cell r="B4371" t="str">
            <v>Q1002z001</v>
          </cell>
          <cell r="C4371" t="str">
            <v>M</v>
          </cell>
          <cell r="D4371" t="str">
            <v>E</v>
          </cell>
          <cell r="E4371" t="str">
            <v>manual input</v>
          </cell>
          <cell r="F4371" t="str">
            <v>M12</v>
          </cell>
          <cell r="G4371">
            <v>3</v>
          </cell>
        </row>
        <row r="4372">
          <cell r="A4372" t="str">
            <v>M|Import from collector</v>
          </cell>
          <cell r="B4372" t="str">
            <v>Q1002z001</v>
          </cell>
          <cell r="C4372" t="str">
            <v>M</v>
          </cell>
          <cell r="D4372" t="str">
            <v>name</v>
          </cell>
          <cell r="E4372" t="str">
            <v>Import from collector</v>
          </cell>
          <cell r="F4372" t="str">
            <v>M13</v>
          </cell>
          <cell r="G4372">
            <v>3</v>
          </cell>
        </row>
        <row r="4373">
          <cell r="A4373" t="str">
            <v>M|Import von Sammelstelle</v>
          </cell>
          <cell r="B4373" t="str">
            <v>Q1002z001</v>
          </cell>
          <cell r="C4373" t="str">
            <v>M</v>
          </cell>
          <cell r="D4373" t="str">
            <v>D</v>
          </cell>
          <cell r="E4373" t="str">
            <v>Import von Sammelstelle</v>
          </cell>
          <cell r="F4373" t="str">
            <v>M13</v>
          </cell>
          <cell r="G4373">
            <v>3</v>
          </cell>
        </row>
        <row r="4374">
          <cell r="A4374" t="str">
            <v>M|M13</v>
          </cell>
          <cell r="B4374" t="str">
            <v>Q1002z001</v>
          </cell>
          <cell r="C4374" t="str">
            <v>M</v>
          </cell>
          <cell r="D4374" t="str">
            <v>code</v>
          </cell>
          <cell r="E4374" t="str">
            <v>M13</v>
          </cell>
          <cell r="F4374" t="str">
            <v>M13</v>
          </cell>
          <cell r="G4374">
            <v>3</v>
          </cell>
        </row>
        <row r="4375">
          <cell r="A4375" t="str">
            <v>M|M14</v>
          </cell>
          <cell r="B4375" t="str">
            <v>Q1002z001</v>
          </cell>
          <cell r="C4375" t="str">
            <v>M</v>
          </cell>
          <cell r="D4375" t="str">
            <v>code</v>
          </cell>
          <cell r="E4375" t="str">
            <v>M14</v>
          </cell>
          <cell r="F4375" t="str">
            <v>M14</v>
          </cell>
          <cell r="G4375">
            <v>3</v>
          </cell>
        </row>
        <row r="4376">
          <cell r="A4376" t="str">
            <v>M|SYNC aggregiert</v>
          </cell>
          <cell r="B4376" t="str">
            <v>Q1002z001</v>
          </cell>
          <cell r="C4376" t="str">
            <v>M</v>
          </cell>
          <cell r="D4376" t="str">
            <v>name</v>
          </cell>
          <cell r="E4376" t="str">
            <v>SYNC aggregiert</v>
          </cell>
          <cell r="F4376" t="str">
            <v>M14</v>
          </cell>
          <cell r="G4376">
            <v>3</v>
          </cell>
        </row>
        <row r="4377">
          <cell r="A4377" t="str">
            <v>M|estimation</v>
          </cell>
          <cell r="B4377" t="str">
            <v>Q1002z001</v>
          </cell>
          <cell r="C4377" t="str">
            <v>M</v>
          </cell>
          <cell r="D4377" t="str">
            <v>E</v>
          </cell>
          <cell r="E4377" t="str">
            <v>estimation</v>
          </cell>
          <cell r="F4377" t="str">
            <v>M2</v>
          </cell>
          <cell r="G4377">
            <v>2</v>
          </cell>
        </row>
        <row r="4378">
          <cell r="A4378" t="str">
            <v>M|geschätzt</v>
          </cell>
          <cell r="B4378" t="str">
            <v>Q1002z001</v>
          </cell>
          <cell r="C4378" t="str">
            <v>M</v>
          </cell>
          <cell r="D4378" t="str">
            <v>name</v>
          </cell>
          <cell r="E4378" t="str">
            <v>geschätzt</v>
          </cell>
          <cell r="F4378" t="str">
            <v>M2</v>
          </cell>
          <cell r="G4378">
            <v>2</v>
          </cell>
        </row>
        <row r="4379">
          <cell r="A4379" t="str">
            <v>M|M2</v>
          </cell>
          <cell r="B4379" t="str">
            <v>Q1002z001</v>
          </cell>
          <cell r="C4379" t="str">
            <v>M</v>
          </cell>
          <cell r="D4379" t="str">
            <v>code</v>
          </cell>
          <cell r="E4379" t="str">
            <v>M2</v>
          </cell>
          <cell r="F4379" t="str">
            <v>M2</v>
          </cell>
          <cell r="G4379">
            <v>2</v>
          </cell>
        </row>
        <row r="4380">
          <cell r="A4380" t="str">
            <v>M|Schätzung</v>
          </cell>
          <cell r="B4380" t="str">
            <v>Q1002z001</v>
          </cell>
          <cell r="C4380" t="str">
            <v>M</v>
          </cell>
          <cell r="D4380" t="str">
            <v>D</v>
          </cell>
          <cell r="E4380" t="str">
            <v>Schätzung</v>
          </cell>
          <cell r="F4380" t="str">
            <v>M2</v>
          </cell>
          <cell r="G4380">
            <v>2</v>
          </cell>
        </row>
        <row r="4381">
          <cell r="A4381" t="str">
            <v>M|berechnet</v>
          </cell>
          <cell r="B4381" t="str">
            <v>Q1002z001</v>
          </cell>
          <cell r="C4381" t="str">
            <v>M</v>
          </cell>
          <cell r="D4381" t="str">
            <v>name</v>
          </cell>
          <cell r="E4381" t="str">
            <v>berechnet</v>
          </cell>
          <cell r="F4381" t="str">
            <v>M3</v>
          </cell>
          <cell r="G4381">
            <v>2</v>
          </cell>
        </row>
        <row r="4382">
          <cell r="A4382" t="str">
            <v>M|Berechnung</v>
          </cell>
          <cell r="B4382" t="str">
            <v>Q1002z001</v>
          </cell>
          <cell r="C4382" t="str">
            <v>M</v>
          </cell>
          <cell r="D4382" t="str">
            <v>D</v>
          </cell>
          <cell r="E4382" t="str">
            <v>Berechnung</v>
          </cell>
          <cell r="F4382" t="str">
            <v>M3</v>
          </cell>
          <cell r="G4382">
            <v>2</v>
          </cell>
        </row>
        <row r="4383">
          <cell r="A4383" t="str">
            <v>M|calculation</v>
          </cell>
          <cell r="B4383" t="str">
            <v>Q1002z001</v>
          </cell>
          <cell r="C4383" t="str">
            <v>M</v>
          </cell>
          <cell r="D4383" t="str">
            <v>E</v>
          </cell>
          <cell r="E4383" t="str">
            <v>calculation</v>
          </cell>
          <cell r="F4383" t="str">
            <v>M3</v>
          </cell>
          <cell r="G4383">
            <v>2</v>
          </cell>
        </row>
        <row r="4384">
          <cell r="A4384" t="str">
            <v>M|M3</v>
          </cell>
          <cell r="B4384" t="str">
            <v>Q1002z001</v>
          </cell>
          <cell r="C4384" t="str">
            <v>M</v>
          </cell>
          <cell r="D4384" t="str">
            <v>code</v>
          </cell>
          <cell r="E4384" t="str">
            <v>M3</v>
          </cell>
          <cell r="F4384" t="str">
            <v>M3</v>
          </cell>
          <cell r="G4384">
            <v>2</v>
          </cell>
        </row>
        <row r="4385">
          <cell r="A4385" t="str">
            <v>M|completion</v>
          </cell>
          <cell r="B4385" t="str">
            <v>Q1002z001</v>
          </cell>
          <cell r="C4385" t="str">
            <v>M</v>
          </cell>
          <cell r="D4385" t="str">
            <v>E</v>
          </cell>
          <cell r="E4385" t="str">
            <v>completion</v>
          </cell>
          <cell r="F4385" t="str">
            <v>M31</v>
          </cell>
          <cell r="G4385">
            <v>3</v>
          </cell>
        </row>
        <row r="4386">
          <cell r="A4386" t="str">
            <v>M|Ergänzung</v>
          </cell>
          <cell r="B4386" t="str">
            <v>Q1002z001</v>
          </cell>
          <cell r="C4386" t="str">
            <v>M</v>
          </cell>
          <cell r="D4386" t="str">
            <v>name</v>
          </cell>
          <cell r="E4386" t="str">
            <v>Ergänzung</v>
          </cell>
          <cell r="F4386" t="str">
            <v>M31</v>
          </cell>
          <cell r="G4386">
            <v>3</v>
          </cell>
        </row>
        <row r="4387">
          <cell r="A4387" t="str">
            <v>M|M31</v>
          </cell>
          <cell r="B4387" t="str">
            <v>Q1002z001</v>
          </cell>
          <cell r="C4387" t="str">
            <v>M</v>
          </cell>
          <cell r="D4387" t="str">
            <v>code</v>
          </cell>
          <cell r="E4387" t="str">
            <v>M31</v>
          </cell>
          <cell r="F4387" t="str">
            <v>M31</v>
          </cell>
          <cell r="G4387">
            <v>3</v>
          </cell>
        </row>
        <row r="4388">
          <cell r="A4388" t="str">
            <v>M|M32</v>
          </cell>
          <cell r="B4388" t="str">
            <v>Q1002z001</v>
          </cell>
          <cell r="C4388" t="str">
            <v>M</v>
          </cell>
          <cell r="D4388" t="str">
            <v>code</v>
          </cell>
          <cell r="E4388" t="str">
            <v>M32</v>
          </cell>
          <cell r="F4388" t="str">
            <v>M32</v>
          </cell>
          <cell r="G4388">
            <v>3</v>
          </cell>
        </row>
        <row r="4389">
          <cell r="A4389" t="str">
            <v>M|transformation</v>
          </cell>
          <cell r="B4389" t="str">
            <v>Q1002z001</v>
          </cell>
          <cell r="C4389" t="str">
            <v>M</v>
          </cell>
          <cell r="D4389" t="str">
            <v>E</v>
          </cell>
          <cell r="E4389" t="str">
            <v>transformation</v>
          </cell>
          <cell r="F4389" t="str">
            <v>M32</v>
          </cell>
          <cell r="G4389">
            <v>3</v>
          </cell>
        </row>
        <row r="4390">
          <cell r="A4390" t="str">
            <v>M|Umrechnung</v>
          </cell>
          <cell r="B4390" t="str">
            <v>Q1002z001</v>
          </cell>
          <cell r="C4390" t="str">
            <v>M</v>
          </cell>
          <cell r="D4390" t="str">
            <v>name</v>
          </cell>
          <cell r="E4390" t="str">
            <v>Umrechnung</v>
          </cell>
          <cell r="F4390" t="str">
            <v>M32</v>
          </cell>
          <cell r="G4390">
            <v>3</v>
          </cell>
        </row>
        <row r="4391">
          <cell r="A4391" t="str">
            <v>M|M33</v>
          </cell>
          <cell r="B4391" t="str">
            <v>Q1002z001</v>
          </cell>
          <cell r="C4391" t="str">
            <v>M</v>
          </cell>
          <cell r="D4391" t="str">
            <v>code</v>
          </cell>
          <cell r="E4391" t="str">
            <v>M33</v>
          </cell>
          <cell r="F4391" t="str">
            <v>M33</v>
          </cell>
          <cell r="G4391">
            <v>3</v>
          </cell>
        </row>
        <row r="4392">
          <cell r="A4392" t="str">
            <v>M|mean value</v>
          </cell>
          <cell r="B4392" t="str">
            <v>Q1002z001</v>
          </cell>
          <cell r="C4392" t="str">
            <v>M</v>
          </cell>
          <cell r="D4392" t="str">
            <v>E</v>
          </cell>
          <cell r="E4392" t="str">
            <v>mean value</v>
          </cell>
          <cell r="F4392" t="str">
            <v>M33</v>
          </cell>
          <cell r="G4392">
            <v>3</v>
          </cell>
        </row>
        <row r="4393">
          <cell r="A4393" t="str">
            <v>M|Mittelwert</v>
          </cell>
          <cell r="B4393" t="str">
            <v>Q1002z001</v>
          </cell>
          <cell r="C4393" t="str">
            <v>M</v>
          </cell>
          <cell r="D4393" t="str">
            <v>name</v>
          </cell>
          <cell r="E4393" t="str">
            <v>Mittelwert</v>
          </cell>
          <cell r="F4393" t="str">
            <v>M33</v>
          </cell>
          <cell r="G4393">
            <v>3</v>
          </cell>
        </row>
        <row r="4394">
          <cell r="A4394" t="str">
            <v>M|Intraplolation</v>
          </cell>
          <cell r="B4394" t="str">
            <v>Q1002z001</v>
          </cell>
          <cell r="C4394" t="str">
            <v>M</v>
          </cell>
          <cell r="D4394" t="str">
            <v>name</v>
          </cell>
          <cell r="E4394" t="str">
            <v>Intraplolation</v>
          </cell>
          <cell r="F4394" t="str">
            <v>M34</v>
          </cell>
          <cell r="G4394">
            <v>3</v>
          </cell>
        </row>
        <row r="4395">
          <cell r="A4395" t="str">
            <v>M|intrapolation</v>
          </cell>
          <cell r="B4395" t="str">
            <v>Q1002z001</v>
          </cell>
          <cell r="C4395" t="str">
            <v>M</v>
          </cell>
          <cell r="D4395" t="str">
            <v>E</v>
          </cell>
          <cell r="E4395" t="str">
            <v>intrapolation</v>
          </cell>
          <cell r="F4395" t="str">
            <v>M34</v>
          </cell>
          <cell r="G4395">
            <v>3</v>
          </cell>
        </row>
        <row r="4396">
          <cell r="A4396" t="str">
            <v>M|M34</v>
          </cell>
          <cell r="B4396" t="str">
            <v>Q1002z001</v>
          </cell>
          <cell r="C4396" t="str">
            <v>M</v>
          </cell>
          <cell r="D4396" t="str">
            <v>code</v>
          </cell>
          <cell r="E4396" t="str">
            <v>M34</v>
          </cell>
          <cell r="F4396" t="str">
            <v>M34</v>
          </cell>
          <cell r="G4396">
            <v>3</v>
          </cell>
        </row>
        <row r="4397">
          <cell r="A4397" t="str">
            <v>M|M35</v>
          </cell>
          <cell r="B4397" t="str">
            <v>Q1002z001</v>
          </cell>
          <cell r="C4397" t="str">
            <v>M</v>
          </cell>
          <cell r="D4397" t="str">
            <v>code</v>
          </cell>
          <cell r="E4397" t="str">
            <v>M35</v>
          </cell>
          <cell r="F4397" t="str">
            <v>M35</v>
          </cell>
          <cell r="G4397">
            <v>3</v>
          </cell>
        </row>
        <row r="4398">
          <cell r="A4398" t="str">
            <v>M|previous year's value</v>
          </cell>
          <cell r="B4398" t="str">
            <v>Q1002z001</v>
          </cell>
          <cell r="C4398" t="str">
            <v>M</v>
          </cell>
          <cell r="D4398" t="str">
            <v>E</v>
          </cell>
          <cell r="E4398" t="str">
            <v>previous year's value</v>
          </cell>
          <cell r="F4398" t="str">
            <v>M35</v>
          </cell>
          <cell r="G4398">
            <v>3</v>
          </cell>
        </row>
        <row r="4399">
          <cell r="A4399" t="str">
            <v>M|Vorjahreswert</v>
          </cell>
          <cell r="B4399" t="str">
            <v>Q1002z001</v>
          </cell>
          <cell r="C4399" t="str">
            <v>M</v>
          </cell>
          <cell r="D4399" t="str">
            <v>name</v>
          </cell>
          <cell r="E4399" t="str">
            <v>Vorjahreswert</v>
          </cell>
          <cell r="F4399" t="str">
            <v>M35</v>
          </cell>
          <cell r="G4399">
            <v>3</v>
          </cell>
        </row>
        <row r="4400">
          <cell r="A4400" t="str">
            <v>M|Fehlende Gesamtangabe</v>
          </cell>
          <cell r="B4400" t="str">
            <v>Q1002z001</v>
          </cell>
          <cell r="C4400" t="str">
            <v>M</v>
          </cell>
          <cell r="D4400" t="str">
            <v>name</v>
          </cell>
          <cell r="E4400" t="str">
            <v>Fehlende Gesamtangabe</v>
          </cell>
          <cell r="F4400" t="str">
            <v>M36</v>
          </cell>
          <cell r="G4400">
            <v>3</v>
          </cell>
        </row>
        <row r="4401">
          <cell r="A4401" t="str">
            <v>M|M36</v>
          </cell>
          <cell r="B4401" t="str">
            <v>Q1002z001</v>
          </cell>
          <cell r="C4401" t="str">
            <v>M</v>
          </cell>
          <cell r="D4401" t="str">
            <v>code</v>
          </cell>
          <cell r="E4401" t="str">
            <v>M36</v>
          </cell>
          <cell r="F4401" t="str">
            <v>M36</v>
          </cell>
          <cell r="G4401">
            <v>3</v>
          </cell>
        </row>
        <row r="4402">
          <cell r="A4402" t="str">
            <v>M|missing total</v>
          </cell>
          <cell r="B4402" t="str">
            <v>Q1002z001</v>
          </cell>
          <cell r="C4402" t="str">
            <v>M</v>
          </cell>
          <cell r="D4402" t="str">
            <v>E</v>
          </cell>
          <cell r="E4402" t="str">
            <v>missing total</v>
          </cell>
          <cell r="F4402" t="str">
            <v>M36</v>
          </cell>
          <cell r="G4402">
            <v>3</v>
          </cell>
        </row>
        <row r="4403">
          <cell r="A4403" t="str">
            <v>M|intermediate sum</v>
          </cell>
          <cell r="B4403" t="str">
            <v>Q1002z001</v>
          </cell>
          <cell r="C4403" t="str">
            <v>M</v>
          </cell>
          <cell r="D4403" t="str">
            <v>E</v>
          </cell>
          <cell r="E4403" t="str">
            <v>intermediate sum</v>
          </cell>
          <cell r="F4403" t="str">
            <v>M37</v>
          </cell>
          <cell r="G4403">
            <v>3</v>
          </cell>
        </row>
        <row r="4404">
          <cell r="A4404" t="str">
            <v>M|M37</v>
          </cell>
          <cell r="B4404" t="str">
            <v>Q1002z001</v>
          </cell>
          <cell r="C4404" t="str">
            <v>M</v>
          </cell>
          <cell r="D4404" t="str">
            <v>code</v>
          </cell>
          <cell r="E4404" t="str">
            <v>M37</v>
          </cell>
          <cell r="F4404" t="str">
            <v>M37</v>
          </cell>
          <cell r="G4404">
            <v>3</v>
          </cell>
        </row>
        <row r="4405">
          <cell r="A4405" t="str">
            <v>M|Zwischensumme</v>
          </cell>
          <cell r="B4405" t="str">
            <v>Q1002z001</v>
          </cell>
          <cell r="C4405" t="str">
            <v>M</v>
          </cell>
          <cell r="D4405" t="str">
            <v>name</v>
          </cell>
          <cell r="E4405" t="str">
            <v>Zwischensumme</v>
          </cell>
          <cell r="F4405" t="str">
            <v>M37</v>
          </cell>
          <cell r="G4405">
            <v>3</v>
          </cell>
        </row>
        <row r="4406">
          <cell r="A4406" t="str">
            <v>M|crrection</v>
          </cell>
          <cell r="B4406" t="str">
            <v>Q1002z001</v>
          </cell>
          <cell r="C4406" t="str">
            <v>M</v>
          </cell>
          <cell r="D4406" t="str">
            <v>E</v>
          </cell>
          <cell r="E4406" t="str">
            <v>crrection</v>
          </cell>
          <cell r="F4406" t="str">
            <v>M4</v>
          </cell>
          <cell r="G4406">
            <v>2</v>
          </cell>
        </row>
        <row r="4407">
          <cell r="A4407" t="str">
            <v>M|Korrektur</v>
          </cell>
          <cell r="B4407" t="str">
            <v>Q1002z001</v>
          </cell>
          <cell r="C4407" t="str">
            <v>M</v>
          </cell>
          <cell r="D4407" t="str">
            <v>name</v>
          </cell>
          <cell r="E4407" t="str">
            <v>Korrektur</v>
          </cell>
          <cell r="F4407" t="str">
            <v>M4</v>
          </cell>
          <cell r="G4407">
            <v>2</v>
          </cell>
        </row>
        <row r="4408">
          <cell r="A4408" t="str">
            <v>M|M4</v>
          </cell>
          <cell r="B4408" t="str">
            <v>Q1002z001</v>
          </cell>
          <cell r="C4408" t="str">
            <v>M</v>
          </cell>
          <cell r="D4408" t="str">
            <v>code</v>
          </cell>
          <cell r="E4408" t="str">
            <v>M4</v>
          </cell>
          <cell r="F4408" t="str">
            <v>M4</v>
          </cell>
          <cell r="G4408">
            <v>2</v>
          </cell>
        </row>
        <row r="4409">
          <cell r="A4409" t="str">
            <v>M|Einfach Differenz</v>
          </cell>
          <cell r="B4409" t="str">
            <v>Q1002z001</v>
          </cell>
          <cell r="C4409" t="str">
            <v>M</v>
          </cell>
          <cell r="D4409" t="str">
            <v>D</v>
          </cell>
          <cell r="E4409" t="str">
            <v>Einfach Differenz</v>
          </cell>
          <cell r="F4409" t="str">
            <v>M41</v>
          </cell>
          <cell r="G4409">
            <v>3</v>
          </cell>
        </row>
        <row r="4410">
          <cell r="A4410" t="str">
            <v>M|Einfache Differenz</v>
          </cell>
          <cell r="B4410" t="str">
            <v>Q1002z001</v>
          </cell>
          <cell r="C4410" t="str">
            <v>M</v>
          </cell>
          <cell r="D4410" t="str">
            <v>name</v>
          </cell>
          <cell r="E4410" t="str">
            <v>Einfache Differenz</v>
          </cell>
          <cell r="F4410" t="str">
            <v>M41</v>
          </cell>
          <cell r="G4410">
            <v>3</v>
          </cell>
        </row>
        <row r="4411">
          <cell r="A4411" t="str">
            <v>M|M41</v>
          </cell>
          <cell r="B4411" t="str">
            <v>Q1002z001</v>
          </cell>
          <cell r="C4411" t="str">
            <v>M</v>
          </cell>
          <cell r="D4411" t="str">
            <v>code</v>
          </cell>
          <cell r="E4411" t="str">
            <v>M41</v>
          </cell>
          <cell r="F4411" t="str">
            <v>M41</v>
          </cell>
          <cell r="G4411">
            <v>3</v>
          </cell>
        </row>
        <row r="4412">
          <cell r="A4412" t="str">
            <v>M|simple difference</v>
          </cell>
          <cell r="B4412" t="str">
            <v>Q1002z001</v>
          </cell>
          <cell r="C4412" t="str">
            <v>M</v>
          </cell>
          <cell r="D4412" t="str">
            <v>E</v>
          </cell>
          <cell r="E4412" t="str">
            <v>simple difference</v>
          </cell>
          <cell r="F4412" t="str">
            <v>M41</v>
          </cell>
          <cell r="G4412">
            <v>3</v>
          </cell>
        </row>
        <row r="4413">
          <cell r="A4413" t="str">
            <v>M|compensation</v>
          </cell>
          <cell r="B4413" t="str">
            <v>Q1002z001</v>
          </cell>
          <cell r="C4413" t="str">
            <v>M</v>
          </cell>
          <cell r="D4413" t="str">
            <v>E</v>
          </cell>
          <cell r="E4413" t="str">
            <v>compensation</v>
          </cell>
          <cell r="F4413" t="str">
            <v>M42</v>
          </cell>
          <cell r="G4413">
            <v>3</v>
          </cell>
        </row>
        <row r="4414">
          <cell r="A4414" t="str">
            <v>M|Kompensation</v>
          </cell>
          <cell r="B4414" t="str">
            <v>Q1002z001</v>
          </cell>
          <cell r="C4414" t="str">
            <v>M</v>
          </cell>
          <cell r="D4414" t="str">
            <v>name</v>
          </cell>
          <cell r="E4414" t="str">
            <v>Kompensation</v>
          </cell>
          <cell r="F4414" t="str">
            <v>M42</v>
          </cell>
          <cell r="G4414">
            <v>3</v>
          </cell>
        </row>
        <row r="4415">
          <cell r="A4415" t="str">
            <v>M|M42</v>
          </cell>
          <cell r="B4415" t="str">
            <v>Q1002z001</v>
          </cell>
          <cell r="C4415" t="str">
            <v>M</v>
          </cell>
          <cell r="D4415" t="str">
            <v>code</v>
          </cell>
          <cell r="E4415" t="str">
            <v>M42</v>
          </cell>
          <cell r="F4415" t="str">
            <v>M42</v>
          </cell>
          <cell r="G4415">
            <v>3</v>
          </cell>
        </row>
        <row r="4416">
          <cell r="A4416" t="str">
            <v>M|M43</v>
          </cell>
          <cell r="B4416" t="str">
            <v>Q1002z001</v>
          </cell>
          <cell r="C4416" t="str">
            <v>M</v>
          </cell>
          <cell r="D4416" t="str">
            <v>code</v>
          </cell>
          <cell r="E4416" t="str">
            <v>M43</v>
          </cell>
          <cell r="F4416" t="str">
            <v>M43</v>
          </cell>
          <cell r="G4416">
            <v>3</v>
          </cell>
        </row>
        <row r="4417">
          <cell r="A4417" t="str">
            <v>M|rest difference</v>
          </cell>
          <cell r="B4417" t="str">
            <v>Q1002z001</v>
          </cell>
          <cell r="C4417" t="str">
            <v>M</v>
          </cell>
          <cell r="D4417" t="str">
            <v>E</v>
          </cell>
          <cell r="E4417" t="str">
            <v>rest difference</v>
          </cell>
          <cell r="F4417" t="str">
            <v>M43</v>
          </cell>
          <cell r="G4417">
            <v>3</v>
          </cell>
        </row>
        <row r="4418">
          <cell r="A4418" t="str">
            <v>M|Rest Differenz</v>
          </cell>
          <cell r="B4418" t="str">
            <v>Q1002z001</v>
          </cell>
          <cell r="C4418" t="str">
            <v>M</v>
          </cell>
          <cell r="D4418" t="str">
            <v>name</v>
          </cell>
          <cell r="E4418" t="str">
            <v>Rest Differenz</v>
          </cell>
          <cell r="F4418" t="str">
            <v>M43</v>
          </cell>
          <cell r="G4418">
            <v>3</v>
          </cell>
        </row>
        <row r="4419">
          <cell r="A4419" t="str">
            <v>M|M9</v>
          </cell>
          <cell r="B4419" t="str">
            <v>Q1002z001</v>
          </cell>
          <cell r="C4419" t="str">
            <v>M</v>
          </cell>
          <cell r="D4419" t="str">
            <v>code</v>
          </cell>
          <cell r="E4419" t="str">
            <v>M9</v>
          </cell>
          <cell r="F4419" t="str">
            <v>M9</v>
          </cell>
          <cell r="G4419">
            <v>2</v>
          </cell>
        </row>
        <row r="4420">
          <cell r="A4420" t="str">
            <v>M|nicht angegeben</v>
          </cell>
          <cell r="B4420" t="str">
            <v>Q1002z001</v>
          </cell>
          <cell r="C4420" t="str">
            <v>M</v>
          </cell>
          <cell r="D4420" t="str">
            <v>name</v>
          </cell>
          <cell r="E4420" t="str">
            <v>nicht angegeben</v>
          </cell>
          <cell r="F4420" t="str">
            <v>M9</v>
          </cell>
          <cell r="G4420">
            <v>2</v>
          </cell>
        </row>
        <row r="4421">
          <cell r="A4421" t="str">
            <v>M|no indication</v>
          </cell>
          <cell r="B4421" t="str">
            <v>Q1002z001</v>
          </cell>
          <cell r="C4421" t="str">
            <v>M</v>
          </cell>
          <cell r="D4421" t="str">
            <v>E</v>
          </cell>
          <cell r="E4421" t="str">
            <v>no indication</v>
          </cell>
          <cell r="F4421" t="str">
            <v>M9</v>
          </cell>
          <cell r="G4421">
            <v>2</v>
          </cell>
        </row>
        <row r="4422">
          <cell r="A4422" t="str">
            <v>P|all</v>
          </cell>
          <cell r="B4422" t="str">
            <v>Q1002z001</v>
          </cell>
          <cell r="C4422" t="str">
            <v>P</v>
          </cell>
          <cell r="D4422" t="str">
            <v>E</v>
          </cell>
          <cell r="E4422" t="str">
            <v>all</v>
          </cell>
          <cell r="F4422" t="str">
            <v>P</v>
          </cell>
          <cell r="G4422">
            <v>1</v>
          </cell>
        </row>
        <row r="4423">
          <cell r="A4423" t="str">
            <v>P|alle</v>
          </cell>
          <cell r="B4423" t="str">
            <v>Q1002z001</v>
          </cell>
          <cell r="C4423" t="str">
            <v>P</v>
          </cell>
          <cell r="D4423" t="str">
            <v>name</v>
          </cell>
          <cell r="E4423" t="str">
            <v>alle</v>
          </cell>
          <cell r="F4423" t="str">
            <v>P</v>
          </cell>
          <cell r="G4423">
            <v>1</v>
          </cell>
        </row>
        <row r="4424">
          <cell r="A4424" t="str">
            <v>P|P</v>
          </cell>
          <cell r="B4424" t="str">
            <v>Q1002z001</v>
          </cell>
          <cell r="C4424" t="str">
            <v>P</v>
          </cell>
          <cell r="D4424" t="str">
            <v>code</v>
          </cell>
          <cell r="E4424" t="str">
            <v>P</v>
          </cell>
          <cell r="F4424" t="str">
            <v>P</v>
          </cell>
          <cell r="G4424">
            <v>1</v>
          </cell>
        </row>
        <row r="4425">
          <cell r="A4425" t="str">
            <v>P|free</v>
          </cell>
          <cell r="B4425" t="str">
            <v>Q1002z001</v>
          </cell>
          <cell r="C4425" t="str">
            <v>P</v>
          </cell>
          <cell r="D4425" t="str">
            <v>E</v>
          </cell>
          <cell r="E4425" t="str">
            <v>free</v>
          </cell>
          <cell r="F4425" t="str">
            <v>P1</v>
          </cell>
          <cell r="G4425">
            <v>2</v>
          </cell>
        </row>
        <row r="4426">
          <cell r="A4426" t="str">
            <v>P|frei</v>
          </cell>
          <cell r="B4426" t="str">
            <v>Q1002z001</v>
          </cell>
          <cell r="C4426" t="str">
            <v>P</v>
          </cell>
          <cell r="D4426" t="str">
            <v>name</v>
          </cell>
          <cell r="E4426" t="str">
            <v>frei</v>
          </cell>
          <cell r="F4426" t="str">
            <v>P1</v>
          </cell>
          <cell r="G4426">
            <v>2</v>
          </cell>
        </row>
        <row r="4427">
          <cell r="A4427" t="str">
            <v>P|P1</v>
          </cell>
          <cell r="B4427" t="str">
            <v>Q1002z001</v>
          </cell>
          <cell r="C4427" t="str">
            <v>P</v>
          </cell>
          <cell r="D4427" t="str">
            <v>code</v>
          </cell>
          <cell r="E4427" t="str">
            <v>P1</v>
          </cell>
          <cell r="F4427" t="str">
            <v>P1</v>
          </cell>
          <cell r="G4427">
            <v>2</v>
          </cell>
        </row>
        <row r="4428">
          <cell r="A4428" t="str">
            <v>P|gesperrt</v>
          </cell>
          <cell r="B4428" t="str">
            <v>Q1002z001</v>
          </cell>
          <cell r="C4428" t="str">
            <v>P</v>
          </cell>
          <cell r="D4428" t="str">
            <v>name</v>
          </cell>
          <cell r="E4428" t="str">
            <v>gesperrt</v>
          </cell>
          <cell r="F4428" t="str">
            <v>P2</v>
          </cell>
          <cell r="G4428">
            <v>2</v>
          </cell>
        </row>
        <row r="4429">
          <cell r="A4429" t="str">
            <v>P|locked</v>
          </cell>
          <cell r="B4429" t="str">
            <v>Q1002z001</v>
          </cell>
          <cell r="C4429" t="str">
            <v>P</v>
          </cell>
          <cell r="D4429" t="str">
            <v>E</v>
          </cell>
          <cell r="E4429" t="str">
            <v>locked</v>
          </cell>
          <cell r="F4429" t="str">
            <v>P2</v>
          </cell>
          <cell r="G4429">
            <v>2</v>
          </cell>
        </row>
        <row r="4430">
          <cell r="A4430" t="str">
            <v>P|P2</v>
          </cell>
          <cell r="B4430" t="str">
            <v>Q1002z001</v>
          </cell>
          <cell r="C4430" t="str">
            <v>P</v>
          </cell>
          <cell r="D4430" t="str">
            <v>code</v>
          </cell>
          <cell r="E4430" t="str">
            <v>P2</v>
          </cell>
          <cell r="F4430" t="str">
            <v>P2</v>
          </cell>
          <cell r="G4430">
            <v>2</v>
          </cell>
        </row>
        <row r="4431">
          <cell r="A4431" t="str">
            <v>P|nicht angegeben</v>
          </cell>
          <cell r="B4431" t="str">
            <v>Q1002z001</v>
          </cell>
          <cell r="C4431" t="str">
            <v>P</v>
          </cell>
          <cell r="D4431" t="str">
            <v>name</v>
          </cell>
          <cell r="E4431" t="str">
            <v>nicht angegeben</v>
          </cell>
          <cell r="F4431" t="str">
            <v>P9</v>
          </cell>
          <cell r="G4431">
            <v>2</v>
          </cell>
        </row>
        <row r="4432">
          <cell r="A4432" t="str">
            <v>P|no indication</v>
          </cell>
          <cell r="B4432" t="str">
            <v>Q1002z001</v>
          </cell>
          <cell r="C4432" t="str">
            <v>P</v>
          </cell>
          <cell r="D4432" t="str">
            <v>E</v>
          </cell>
          <cell r="E4432" t="str">
            <v>no indication</v>
          </cell>
          <cell r="F4432" t="str">
            <v>P9</v>
          </cell>
          <cell r="G4432">
            <v>2</v>
          </cell>
        </row>
        <row r="4433">
          <cell r="A4433" t="str">
            <v>P|P9</v>
          </cell>
          <cell r="B4433" t="str">
            <v>Q1002z001</v>
          </cell>
          <cell r="C4433" t="str">
            <v>P</v>
          </cell>
          <cell r="D4433" t="str">
            <v>code</v>
          </cell>
          <cell r="E4433" t="str">
            <v>P9</v>
          </cell>
          <cell r="F4433" t="str">
            <v>P9</v>
          </cell>
          <cell r="G4433">
            <v>2</v>
          </cell>
        </row>
        <row r="4434">
          <cell r="A4434" t="str">
            <v>Q|/</v>
          </cell>
          <cell r="B4434" t="str">
            <v>Q1003z001</v>
          </cell>
          <cell r="C4434" t="str">
            <v>Q</v>
          </cell>
          <cell r="D4434" t="str">
            <v>name</v>
          </cell>
          <cell r="E4434" t="str">
            <v>/</v>
          </cell>
          <cell r="F4434" t="str">
            <v>Q</v>
          </cell>
          <cell r="G4434">
            <v>1</v>
          </cell>
        </row>
        <row r="4435">
          <cell r="A4435" t="str">
            <v>Q|alle Quellen</v>
          </cell>
          <cell r="B4435" t="str">
            <v>Q1002z001</v>
          </cell>
          <cell r="C4435" t="str">
            <v>Q</v>
          </cell>
          <cell r="D4435" t="str">
            <v>name</v>
          </cell>
          <cell r="E4435" t="str">
            <v>alle Quellen</v>
          </cell>
          <cell r="F4435" t="str">
            <v>Q</v>
          </cell>
          <cell r="G4435">
            <v>1</v>
          </cell>
        </row>
        <row r="4436">
          <cell r="A4436" t="str">
            <v>Q|Q</v>
          </cell>
          <cell r="B4436" t="str">
            <v>Q1002z001</v>
          </cell>
          <cell r="C4436" t="str">
            <v>Q</v>
          </cell>
          <cell r="D4436" t="str">
            <v>code</v>
          </cell>
          <cell r="E4436" t="str">
            <v>Q</v>
          </cell>
          <cell r="F4436" t="str">
            <v>Q</v>
          </cell>
          <cell r="G4436">
            <v>1</v>
          </cell>
        </row>
        <row r="4437">
          <cell r="A4437" t="str">
            <v>Q|keine Quelle zugeordnet</v>
          </cell>
          <cell r="B4437" t="str">
            <v>Q1002z001</v>
          </cell>
          <cell r="C4437" t="str">
            <v>Q</v>
          </cell>
          <cell r="D4437" t="str">
            <v>name</v>
          </cell>
          <cell r="E4437" t="str">
            <v>keine Quelle zugeordnet</v>
          </cell>
          <cell r="F4437" t="str">
            <v>Q0</v>
          </cell>
          <cell r="G4437">
            <v>2</v>
          </cell>
        </row>
        <row r="4438">
          <cell r="A4438" t="str">
            <v>Q|Q_</v>
          </cell>
          <cell r="B4438" t="str">
            <v>Q1002z001</v>
          </cell>
          <cell r="C4438" t="str">
            <v>Q</v>
          </cell>
          <cell r="D4438" t="str">
            <v>code</v>
          </cell>
          <cell r="E4438" t="str">
            <v>Q_</v>
          </cell>
          <cell r="F4438" t="str">
            <v>Q0</v>
          </cell>
          <cell r="G4438">
            <v>2</v>
          </cell>
        </row>
        <row r="4439">
          <cell r="A4439" t="str">
            <v>Q|Q0</v>
          </cell>
          <cell r="B4439" t="str">
            <v>Q1002z001</v>
          </cell>
          <cell r="C4439" t="str">
            <v>Q</v>
          </cell>
          <cell r="D4439" t="str">
            <v>code</v>
          </cell>
          <cell r="E4439" t="str">
            <v>Q0</v>
          </cell>
          <cell r="F4439" t="str">
            <v>Q0</v>
          </cell>
          <cell r="G4439">
            <v>2</v>
          </cell>
        </row>
        <row r="4440">
          <cell r="A4440" t="str">
            <v>Q|Naturland Markt Gesellschaft</v>
          </cell>
          <cell r="B4440" t="str">
            <v>Q1907x002</v>
          </cell>
          <cell r="C4440" t="str">
            <v>Q</v>
          </cell>
          <cell r="D4440" t="str">
            <v>name</v>
          </cell>
          <cell r="E4440" t="str">
            <v>Naturland Markt Gesellschaft</v>
          </cell>
          <cell r="F4440" t="str">
            <v>Q0.46099</v>
          </cell>
          <cell r="G4440">
            <v>8</v>
          </cell>
        </row>
        <row r="4441">
          <cell r="A4441" t="str">
            <v>Q|Naturland MarktGes</v>
          </cell>
          <cell r="B4441" t="str">
            <v>Q1907x002</v>
          </cell>
          <cell r="C4441" t="str">
            <v>Q</v>
          </cell>
          <cell r="D4441" t="str">
            <v>name</v>
          </cell>
          <cell r="E4441" t="str">
            <v>Naturland MarktGes</v>
          </cell>
          <cell r="F4441" t="str">
            <v>Q0.46099</v>
          </cell>
          <cell r="G4441">
            <v>8</v>
          </cell>
        </row>
        <row r="4442">
          <cell r="A4442" t="str">
            <v>Q|Q0.46099</v>
          </cell>
          <cell r="B4442" t="str">
            <v>Q1907x002</v>
          </cell>
          <cell r="C4442" t="str">
            <v>Q</v>
          </cell>
          <cell r="D4442" t="str">
            <v>code</v>
          </cell>
          <cell r="E4442" t="str">
            <v>Q0.46099</v>
          </cell>
          <cell r="F4442" t="str">
            <v>Q0.46099</v>
          </cell>
          <cell r="G4442">
            <v>8</v>
          </cell>
        </row>
        <row r="4443">
          <cell r="A4443" t="str">
            <v>Q|ecoco</v>
          </cell>
          <cell r="B4443" t="str">
            <v>Q1010x004</v>
          </cell>
          <cell r="C4443" t="str">
            <v>Q</v>
          </cell>
          <cell r="D4443" t="str">
            <v>name</v>
          </cell>
          <cell r="E4443" t="str">
            <v>ecoco</v>
          </cell>
          <cell r="F4443" t="str">
            <v>Q0.46257</v>
          </cell>
          <cell r="G4443">
            <v>8</v>
          </cell>
        </row>
        <row r="4444">
          <cell r="A4444" t="str">
            <v>Q|Q0.46257</v>
          </cell>
          <cell r="B4444" t="str">
            <v>Q1010x004</v>
          </cell>
          <cell r="C4444" t="str">
            <v>Q</v>
          </cell>
          <cell r="D4444" t="str">
            <v>code</v>
          </cell>
          <cell r="E4444" t="str">
            <v>Q0.46257</v>
          </cell>
          <cell r="F4444" t="str">
            <v>Q0.46257</v>
          </cell>
          <cell r="G4444">
            <v>8</v>
          </cell>
        </row>
        <row r="4445">
          <cell r="A4445" t="str">
            <v>Q|AGRATA</v>
          </cell>
          <cell r="B4445" t="str">
            <v>Q1010x004</v>
          </cell>
          <cell r="C4445" t="str">
            <v>Q</v>
          </cell>
          <cell r="D4445" t="str">
            <v>name</v>
          </cell>
          <cell r="E4445" t="str">
            <v>AGRATA</v>
          </cell>
          <cell r="F4445" t="str">
            <v>Q0.46403</v>
          </cell>
          <cell r="G4445">
            <v>8</v>
          </cell>
        </row>
        <row r="4446">
          <cell r="A4446" t="str">
            <v>Q|Q0.46403</v>
          </cell>
          <cell r="B4446" t="str">
            <v>Q1010x004</v>
          </cell>
          <cell r="C4446" t="str">
            <v>Q</v>
          </cell>
          <cell r="D4446" t="str">
            <v>code</v>
          </cell>
          <cell r="E4446" t="str">
            <v>Q0.46403</v>
          </cell>
          <cell r="F4446" t="str">
            <v>Q0.46403</v>
          </cell>
          <cell r="G4446">
            <v>8</v>
          </cell>
        </row>
        <row r="4447">
          <cell r="A4447" t="str">
            <v>Q|ABC</v>
          </cell>
          <cell r="B4447" t="str">
            <v>Q1010x004</v>
          </cell>
          <cell r="C4447" t="str">
            <v>Q</v>
          </cell>
          <cell r="D4447" t="str">
            <v>name</v>
          </cell>
          <cell r="E4447" t="str">
            <v>ABC</v>
          </cell>
          <cell r="F4447" t="str">
            <v>Q0.46602</v>
          </cell>
          <cell r="G4447">
            <v>8</v>
          </cell>
        </row>
        <row r="4448">
          <cell r="A4448" t="str">
            <v>Q|Q0.46602</v>
          </cell>
          <cell r="B4448" t="str">
            <v>Q1010x004</v>
          </cell>
          <cell r="C4448" t="str">
            <v>Q</v>
          </cell>
          <cell r="D4448" t="str">
            <v>code</v>
          </cell>
          <cell r="E4448" t="str">
            <v>Q0.46602</v>
          </cell>
          <cell r="F4448" t="str">
            <v>Q0.46602</v>
          </cell>
          <cell r="G4448">
            <v>8</v>
          </cell>
        </row>
        <row r="4449">
          <cell r="A4449" t="str">
            <v>Q|Böhmer GmbH</v>
          </cell>
          <cell r="B4449" t="str">
            <v>Q1010x004</v>
          </cell>
          <cell r="C4449" t="str">
            <v>Q</v>
          </cell>
          <cell r="D4449" t="str">
            <v>name</v>
          </cell>
          <cell r="E4449" t="str">
            <v>Böhmer GmbH</v>
          </cell>
          <cell r="F4449" t="str">
            <v>Q0.46611</v>
          </cell>
          <cell r="G4449">
            <v>8</v>
          </cell>
        </row>
        <row r="4450">
          <cell r="A4450" t="str">
            <v>Q|Q0.46611</v>
          </cell>
          <cell r="B4450" t="str">
            <v>Q1010x004</v>
          </cell>
          <cell r="C4450" t="str">
            <v>Q</v>
          </cell>
          <cell r="D4450" t="str">
            <v>code</v>
          </cell>
          <cell r="E4450" t="str">
            <v>Q0.46611</v>
          </cell>
          <cell r="F4450" t="str">
            <v>Q0.46611</v>
          </cell>
          <cell r="G4450">
            <v>8</v>
          </cell>
        </row>
        <row r="4451">
          <cell r="A4451" t="str">
            <v>Q|Demeter Felderzeugnisse</v>
          </cell>
          <cell r="B4451" t="str">
            <v>Q1010x004</v>
          </cell>
          <cell r="C4451" t="str">
            <v>Q</v>
          </cell>
          <cell r="D4451" t="str">
            <v>name</v>
          </cell>
          <cell r="E4451" t="str">
            <v>Demeter Felderzeugnisse</v>
          </cell>
          <cell r="F4451" t="str">
            <v>Q0.46614</v>
          </cell>
          <cell r="G4451">
            <v>8</v>
          </cell>
        </row>
        <row r="4452">
          <cell r="A4452" t="str">
            <v>Q|Q0.46614</v>
          </cell>
          <cell r="B4452" t="str">
            <v>Q1010x004</v>
          </cell>
          <cell r="C4452" t="str">
            <v>Q</v>
          </cell>
          <cell r="D4452" t="str">
            <v>code</v>
          </cell>
          <cell r="E4452" t="str">
            <v>Q0.46614</v>
          </cell>
          <cell r="F4452" t="str">
            <v>Q0.46614</v>
          </cell>
          <cell r="G4452">
            <v>8</v>
          </cell>
        </row>
        <row r="4453">
          <cell r="A4453" t="str">
            <v>Q|Dankers &amp; van Rijn GmbH</v>
          </cell>
          <cell r="B4453" t="str">
            <v>Q1010</v>
          </cell>
          <cell r="C4453" t="str">
            <v>Q</v>
          </cell>
          <cell r="D4453" t="str">
            <v>name</v>
          </cell>
          <cell r="E4453" t="str">
            <v>Dankers &amp; van Rijn GmbH</v>
          </cell>
          <cell r="F4453" t="str">
            <v>Q0.46618</v>
          </cell>
          <cell r="G4453">
            <v>8</v>
          </cell>
        </row>
        <row r="4454">
          <cell r="A4454" t="str">
            <v>Q|Q0.46618</v>
          </cell>
          <cell r="B4454" t="str">
            <v>Q1010</v>
          </cell>
          <cell r="C4454" t="str">
            <v>Q</v>
          </cell>
          <cell r="D4454" t="str">
            <v>code</v>
          </cell>
          <cell r="E4454" t="str">
            <v>Q0.46618</v>
          </cell>
          <cell r="F4454" t="str">
            <v>Q0.46618</v>
          </cell>
          <cell r="G4454">
            <v>8</v>
          </cell>
        </row>
        <row r="4455">
          <cell r="A4455" t="str">
            <v>Q|Edeka</v>
          </cell>
          <cell r="B4455" t="str">
            <v>Q1010</v>
          </cell>
          <cell r="C4455" t="str">
            <v>Q</v>
          </cell>
          <cell r="D4455" t="str">
            <v>name</v>
          </cell>
          <cell r="E4455" t="str">
            <v>Edeka</v>
          </cell>
          <cell r="F4455" t="str">
            <v>Q0.46620</v>
          </cell>
          <cell r="G4455">
            <v>8</v>
          </cell>
        </row>
        <row r="4456">
          <cell r="A4456" t="str">
            <v>Q|Q0.46620</v>
          </cell>
          <cell r="B4456" t="str">
            <v>Q1010</v>
          </cell>
          <cell r="C4456" t="str">
            <v>Q</v>
          </cell>
          <cell r="D4456" t="str">
            <v>code</v>
          </cell>
          <cell r="E4456" t="str">
            <v>Q0.46620</v>
          </cell>
          <cell r="F4456" t="str">
            <v>Q0.46620</v>
          </cell>
          <cell r="G4456">
            <v>8</v>
          </cell>
        </row>
        <row r="4457">
          <cell r="A4457" t="str">
            <v>Q|Öko-Kontor</v>
          </cell>
          <cell r="B4457" t="str">
            <v>Q1010</v>
          </cell>
          <cell r="C4457" t="str">
            <v>Q</v>
          </cell>
          <cell r="D4457" t="str">
            <v>name</v>
          </cell>
          <cell r="E4457" t="str">
            <v>Öko-Kontor</v>
          </cell>
          <cell r="F4457" t="str">
            <v>Q0.46630</v>
          </cell>
          <cell r="G4457">
            <v>8</v>
          </cell>
        </row>
        <row r="4458">
          <cell r="A4458" t="str">
            <v>Q|Q0.46630</v>
          </cell>
          <cell r="B4458" t="str">
            <v>Q1010</v>
          </cell>
          <cell r="C4458" t="str">
            <v>Q</v>
          </cell>
          <cell r="D4458" t="str">
            <v>code</v>
          </cell>
          <cell r="E4458" t="str">
            <v>Q0.46630</v>
          </cell>
          <cell r="F4458" t="str">
            <v>Q0.46630</v>
          </cell>
          <cell r="G4458">
            <v>8</v>
          </cell>
        </row>
        <row r="4459">
          <cell r="A4459" t="str">
            <v>Q|ÖBS</v>
          </cell>
          <cell r="B4459" t="str">
            <v>Q1010</v>
          </cell>
          <cell r="C4459" t="str">
            <v>Q</v>
          </cell>
          <cell r="D4459" t="str">
            <v>name</v>
          </cell>
          <cell r="E4459" t="str">
            <v>ÖBS</v>
          </cell>
          <cell r="F4459" t="str">
            <v>Q0.46632</v>
          </cell>
          <cell r="G4459">
            <v>8</v>
          </cell>
        </row>
        <row r="4460">
          <cell r="A4460" t="str">
            <v>Q|Q0.46632</v>
          </cell>
          <cell r="B4460" t="str">
            <v>Q1010</v>
          </cell>
          <cell r="C4460" t="str">
            <v>Q</v>
          </cell>
          <cell r="D4460" t="str">
            <v>code</v>
          </cell>
          <cell r="E4460" t="str">
            <v>Q0.46632</v>
          </cell>
          <cell r="F4460" t="str">
            <v>Q0.46632</v>
          </cell>
          <cell r="G4460">
            <v>8</v>
          </cell>
        </row>
        <row r="4461">
          <cell r="A4461" t="str">
            <v>Q|Öko Farm</v>
          </cell>
          <cell r="B4461" t="str">
            <v>Q1010</v>
          </cell>
          <cell r="C4461" t="str">
            <v>Q</v>
          </cell>
          <cell r="D4461" t="str">
            <v>name</v>
          </cell>
          <cell r="E4461" t="str">
            <v>Öko Farm</v>
          </cell>
          <cell r="F4461" t="str">
            <v>Q0.46635</v>
          </cell>
          <cell r="G4461">
            <v>8</v>
          </cell>
        </row>
        <row r="4462">
          <cell r="A4462" t="str">
            <v>Q|Q0.46635</v>
          </cell>
          <cell r="B4462" t="str">
            <v>Q1010</v>
          </cell>
          <cell r="C4462" t="str">
            <v>Q</v>
          </cell>
          <cell r="D4462" t="str">
            <v>code</v>
          </cell>
          <cell r="E4462" t="str">
            <v>Q0.46635</v>
          </cell>
          <cell r="F4462" t="str">
            <v>Q0.46635</v>
          </cell>
          <cell r="G4462">
            <v>8</v>
          </cell>
        </row>
        <row r="4463">
          <cell r="A4463" t="str">
            <v>Q|Marktgesellschaft Naturland</v>
          </cell>
          <cell r="B4463" t="str">
            <v>Q1010</v>
          </cell>
          <cell r="C4463" t="str">
            <v>Q</v>
          </cell>
          <cell r="D4463" t="str">
            <v>name</v>
          </cell>
          <cell r="E4463" t="str">
            <v>Marktgesellschaft Naturland</v>
          </cell>
          <cell r="F4463" t="str">
            <v>Q0.46637</v>
          </cell>
          <cell r="G4463">
            <v>8</v>
          </cell>
        </row>
        <row r="4464">
          <cell r="A4464" t="str">
            <v>Q|Q0.46637</v>
          </cell>
          <cell r="B4464" t="str">
            <v>Q1010</v>
          </cell>
          <cell r="C4464" t="str">
            <v>Q</v>
          </cell>
          <cell r="D4464" t="str">
            <v>code</v>
          </cell>
          <cell r="E4464" t="str">
            <v>Q0.46637</v>
          </cell>
          <cell r="F4464" t="str">
            <v>Q0.46637</v>
          </cell>
          <cell r="G4464">
            <v>8</v>
          </cell>
        </row>
        <row r="4465">
          <cell r="A4465" t="str">
            <v>Q|Agrexco</v>
          </cell>
          <cell r="B4465" t="str">
            <v>Q1010</v>
          </cell>
          <cell r="C4465" t="str">
            <v>Q</v>
          </cell>
          <cell r="D4465" t="str">
            <v>name</v>
          </cell>
          <cell r="E4465" t="str">
            <v>Agrexco</v>
          </cell>
          <cell r="F4465" t="str">
            <v>Q0.46641</v>
          </cell>
          <cell r="G4465">
            <v>8</v>
          </cell>
        </row>
        <row r="4466">
          <cell r="A4466" t="str">
            <v>Q|Q0.46641</v>
          </cell>
          <cell r="B4466" t="str">
            <v>Q1010</v>
          </cell>
          <cell r="C4466" t="str">
            <v>Q</v>
          </cell>
          <cell r="D4466" t="str">
            <v>code</v>
          </cell>
          <cell r="E4466" t="str">
            <v>Q0.46641</v>
          </cell>
          <cell r="F4466" t="str">
            <v>Q0.46641</v>
          </cell>
          <cell r="G4466">
            <v>8</v>
          </cell>
        </row>
        <row r="4467">
          <cell r="A4467" t="str">
            <v>Q|Q0.46873</v>
          </cell>
          <cell r="B4467" t="str">
            <v>Q1010x004</v>
          </cell>
          <cell r="C4467" t="str">
            <v>Q</v>
          </cell>
          <cell r="D4467" t="str">
            <v>code</v>
          </cell>
          <cell r="E4467" t="str">
            <v>Q0.46873</v>
          </cell>
          <cell r="F4467" t="str">
            <v>Q0.46873</v>
          </cell>
          <cell r="G4467">
            <v>8</v>
          </cell>
        </row>
        <row r="4468">
          <cell r="A4468" t="str">
            <v>Q|Vogtland Mühlen</v>
          </cell>
          <cell r="B4468" t="str">
            <v>Q1010x004</v>
          </cell>
          <cell r="C4468" t="str">
            <v>Q</v>
          </cell>
          <cell r="D4468" t="str">
            <v>name</v>
          </cell>
          <cell r="E4468" t="str">
            <v>Vogtland Mühlen</v>
          </cell>
          <cell r="F4468" t="str">
            <v>Q0.46873</v>
          </cell>
          <cell r="G4468">
            <v>8</v>
          </cell>
        </row>
        <row r="4469">
          <cell r="A4469" t="str">
            <v>Q|Abenhardt</v>
          </cell>
          <cell r="B4469" t="str">
            <v>Q1010x004</v>
          </cell>
          <cell r="C4469" t="str">
            <v>Q</v>
          </cell>
          <cell r="D4469" t="str">
            <v>name</v>
          </cell>
          <cell r="E4469" t="str">
            <v>Abenhardt</v>
          </cell>
          <cell r="F4469" t="str">
            <v>Q0.47309</v>
          </cell>
          <cell r="G4469">
            <v>8</v>
          </cell>
        </row>
        <row r="4470">
          <cell r="A4470" t="str">
            <v>Q|Q0.47309</v>
          </cell>
          <cell r="B4470" t="str">
            <v>Q1010x004</v>
          </cell>
          <cell r="C4470" t="str">
            <v>Q</v>
          </cell>
          <cell r="D4470" t="str">
            <v>code</v>
          </cell>
          <cell r="E4470" t="str">
            <v>Q0.47309</v>
          </cell>
          <cell r="F4470" t="str">
            <v>Q0.47309</v>
          </cell>
          <cell r="G4470">
            <v>8</v>
          </cell>
        </row>
        <row r="4471">
          <cell r="A4471" t="str">
            <v>Q|Adam Theis</v>
          </cell>
          <cell r="B4471" t="str">
            <v>Q1010x004</v>
          </cell>
          <cell r="C4471" t="str">
            <v>Q</v>
          </cell>
          <cell r="D4471" t="str">
            <v>name</v>
          </cell>
          <cell r="E4471" t="str">
            <v>Adam Theis</v>
          </cell>
          <cell r="F4471" t="str">
            <v>Q0.47312</v>
          </cell>
          <cell r="G4471">
            <v>8</v>
          </cell>
        </row>
        <row r="4472">
          <cell r="A4472" t="str">
            <v>Q|Q0.47312</v>
          </cell>
          <cell r="B4472" t="str">
            <v>Q1010x004</v>
          </cell>
          <cell r="C4472" t="str">
            <v>Q</v>
          </cell>
          <cell r="D4472" t="str">
            <v>code</v>
          </cell>
          <cell r="E4472" t="str">
            <v>Q0.47312</v>
          </cell>
          <cell r="F4472" t="str">
            <v>Q0.47312</v>
          </cell>
          <cell r="G4472">
            <v>8</v>
          </cell>
        </row>
        <row r="4473">
          <cell r="A4473" t="str">
            <v>Q|Agravis Raiffeisen AG</v>
          </cell>
          <cell r="B4473" t="str">
            <v>Q1010x004</v>
          </cell>
          <cell r="C4473" t="str">
            <v>Q</v>
          </cell>
          <cell r="D4473" t="str">
            <v>name</v>
          </cell>
          <cell r="E4473" t="str">
            <v>Agravis Raiffeisen AG</v>
          </cell>
          <cell r="F4473" t="str">
            <v>Q0.47314</v>
          </cell>
          <cell r="G4473">
            <v>8</v>
          </cell>
        </row>
        <row r="4474">
          <cell r="A4474" t="str">
            <v>Q|Q0.47314</v>
          </cell>
          <cell r="B4474" t="str">
            <v>Q1010x004</v>
          </cell>
          <cell r="C4474" t="str">
            <v>Q</v>
          </cell>
          <cell r="D4474" t="str">
            <v>code</v>
          </cell>
          <cell r="E4474" t="str">
            <v>Q0.47314</v>
          </cell>
          <cell r="F4474" t="str">
            <v>Q0.47314</v>
          </cell>
          <cell r="G4474">
            <v>8</v>
          </cell>
        </row>
        <row r="4475">
          <cell r="A4475" t="str">
            <v>Q|Q0.47319</v>
          </cell>
          <cell r="B4475" t="str">
            <v>Q1010x004</v>
          </cell>
          <cell r="C4475" t="str">
            <v>Q</v>
          </cell>
          <cell r="D4475" t="str">
            <v>code</v>
          </cell>
          <cell r="E4475" t="str">
            <v>Q0.47319</v>
          </cell>
          <cell r="F4475" t="str">
            <v>Q0.47319</v>
          </cell>
          <cell r="G4475">
            <v>8</v>
          </cell>
        </row>
        <row r="4476">
          <cell r="A4476" t="str">
            <v>Q|Westhof</v>
          </cell>
          <cell r="B4476" t="str">
            <v>Q1010x004</v>
          </cell>
          <cell r="C4476" t="str">
            <v>Q</v>
          </cell>
          <cell r="D4476" t="str">
            <v>name</v>
          </cell>
          <cell r="E4476" t="str">
            <v>Westhof</v>
          </cell>
          <cell r="F4476" t="str">
            <v>Q0.47319</v>
          </cell>
          <cell r="G4476">
            <v>8</v>
          </cell>
        </row>
        <row r="4477">
          <cell r="A4477" t="str">
            <v>Q|Mestemacher GmbH</v>
          </cell>
          <cell r="B4477" t="str">
            <v>Q1010</v>
          </cell>
          <cell r="C4477" t="str">
            <v>Q</v>
          </cell>
          <cell r="D4477" t="str">
            <v>name</v>
          </cell>
          <cell r="E4477" t="str">
            <v>Mestemacher GmbH</v>
          </cell>
          <cell r="F4477" t="str">
            <v>Q0.47321</v>
          </cell>
          <cell r="G4477">
            <v>8</v>
          </cell>
        </row>
        <row r="4478">
          <cell r="A4478" t="str">
            <v>Q|Q0.47321</v>
          </cell>
          <cell r="B4478" t="str">
            <v>Q1010</v>
          </cell>
          <cell r="C4478" t="str">
            <v>Q</v>
          </cell>
          <cell r="D4478" t="str">
            <v>code</v>
          </cell>
          <cell r="E4478" t="str">
            <v>Q0.47321</v>
          </cell>
          <cell r="F4478" t="str">
            <v>Q0.47321</v>
          </cell>
          <cell r="G4478">
            <v>8</v>
          </cell>
        </row>
        <row r="4479">
          <cell r="A4479" t="str">
            <v>Q|Barnhouse Naturprodukte GmbH</v>
          </cell>
          <cell r="B4479" t="str">
            <v>Q1010x004</v>
          </cell>
          <cell r="C4479" t="str">
            <v>Q</v>
          </cell>
          <cell r="D4479" t="str">
            <v>name</v>
          </cell>
          <cell r="E4479" t="str">
            <v>Barnhouse Naturprodukte GmbH</v>
          </cell>
          <cell r="F4479" t="str">
            <v>Q0.47323</v>
          </cell>
          <cell r="G4479">
            <v>8</v>
          </cell>
        </row>
        <row r="4480">
          <cell r="A4480" t="str">
            <v>Q|Q0.47323</v>
          </cell>
          <cell r="B4480" t="str">
            <v>Q1010x004</v>
          </cell>
          <cell r="C4480" t="str">
            <v>Q</v>
          </cell>
          <cell r="D4480" t="str">
            <v>code</v>
          </cell>
          <cell r="E4480" t="str">
            <v>Q0.47323</v>
          </cell>
          <cell r="F4480" t="str">
            <v>Q0.47323</v>
          </cell>
          <cell r="G4480">
            <v>8</v>
          </cell>
        </row>
        <row r="4481">
          <cell r="A4481" t="str">
            <v>Q|BayWa</v>
          </cell>
          <cell r="B4481" t="str">
            <v>Q1010x004</v>
          </cell>
          <cell r="C4481" t="str">
            <v>Q</v>
          </cell>
          <cell r="D4481" t="str">
            <v>name</v>
          </cell>
          <cell r="E4481" t="str">
            <v>BayWa</v>
          </cell>
          <cell r="F4481" t="str">
            <v>Q0.47330</v>
          </cell>
          <cell r="G4481">
            <v>8</v>
          </cell>
        </row>
        <row r="4482">
          <cell r="A4482" t="str">
            <v>Q|Q0.47330</v>
          </cell>
          <cell r="B4482" t="str">
            <v>Q1010x004</v>
          </cell>
          <cell r="C4482" t="str">
            <v>Q</v>
          </cell>
          <cell r="D4482" t="str">
            <v>code</v>
          </cell>
          <cell r="E4482" t="str">
            <v>Q0.47330</v>
          </cell>
          <cell r="F4482" t="str">
            <v>Q0.47330</v>
          </cell>
          <cell r="G4482">
            <v>8</v>
          </cell>
        </row>
        <row r="4483">
          <cell r="A4483" t="str">
            <v>Q|Organic Trading</v>
          </cell>
          <cell r="B4483" t="str">
            <v>Q1010x004</v>
          </cell>
          <cell r="C4483" t="str">
            <v>Q</v>
          </cell>
          <cell r="D4483" t="str">
            <v>name</v>
          </cell>
          <cell r="E4483" t="str">
            <v>Organic Trading</v>
          </cell>
          <cell r="F4483" t="str">
            <v>Q0.47333</v>
          </cell>
          <cell r="G4483">
            <v>8</v>
          </cell>
        </row>
        <row r="4484">
          <cell r="A4484" t="str">
            <v>Q|Q0.47333</v>
          </cell>
          <cell r="B4484" t="str">
            <v>Q1010x004</v>
          </cell>
          <cell r="C4484" t="str">
            <v>Q</v>
          </cell>
          <cell r="D4484" t="str">
            <v>code</v>
          </cell>
          <cell r="E4484" t="str">
            <v>Q0.47333</v>
          </cell>
          <cell r="F4484" t="str">
            <v>Q0.47333</v>
          </cell>
          <cell r="G4484">
            <v>8</v>
          </cell>
        </row>
        <row r="4485">
          <cell r="A4485" t="str">
            <v>Q|BEHR AG</v>
          </cell>
          <cell r="B4485" t="str">
            <v>Q1010x004</v>
          </cell>
          <cell r="C4485" t="str">
            <v>Q</v>
          </cell>
          <cell r="D4485" t="str">
            <v>name</v>
          </cell>
          <cell r="E4485" t="str">
            <v>BEHR AG</v>
          </cell>
          <cell r="F4485" t="str">
            <v>Q0.47341</v>
          </cell>
          <cell r="G4485">
            <v>8</v>
          </cell>
        </row>
        <row r="4486">
          <cell r="A4486" t="str">
            <v>Q|Q0.47341</v>
          </cell>
          <cell r="B4486" t="str">
            <v>Q1010x004</v>
          </cell>
          <cell r="C4486" t="str">
            <v>Q</v>
          </cell>
          <cell r="D4486" t="str">
            <v>code</v>
          </cell>
          <cell r="E4486" t="str">
            <v>Q0.47341</v>
          </cell>
          <cell r="F4486" t="str">
            <v>Q0.47341</v>
          </cell>
          <cell r="G4486">
            <v>8</v>
          </cell>
        </row>
        <row r="4487">
          <cell r="A4487" t="str">
            <v>Q|Daabon Deutschland GmbH</v>
          </cell>
          <cell r="B4487" t="str">
            <v>Q1010x004</v>
          </cell>
          <cell r="C4487" t="str">
            <v>Q</v>
          </cell>
          <cell r="D4487" t="str">
            <v>name</v>
          </cell>
          <cell r="E4487" t="str">
            <v>Daabon Deutschland GmbH</v>
          </cell>
          <cell r="F4487" t="str">
            <v>Q0.47343</v>
          </cell>
          <cell r="G4487">
            <v>8</v>
          </cell>
        </row>
        <row r="4488">
          <cell r="A4488" t="str">
            <v>Q|Q0.47343</v>
          </cell>
          <cell r="B4488" t="str">
            <v>Q1010x004</v>
          </cell>
          <cell r="C4488" t="str">
            <v>Q</v>
          </cell>
          <cell r="D4488" t="str">
            <v>code</v>
          </cell>
          <cell r="E4488" t="str">
            <v>Q0.47343</v>
          </cell>
          <cell r="F4488" t="str">
            <v>Q0.47343</v>
          </cell>
          <cell r="G4488">
            <v>8</v>
          </cell>
        </row>
        <row r="4489">
          <cell r="A4489" t="str">
            <v>Q|Interweichert</v>
          </cell>
          <cell r="B4489" t="str">
            <v>Q1010x004</v>
          </cell>
          <cell r="C4489" t="str">
            <v>Q</v>
          </cell>
          <cell r="D4489" t="str">
            <v>name</v>
          </cell>
          <cell r="E4489" t="str">
            <v>Interweichert</v>
          </cell>
          <cell r="F4489" t="str">
            <v>Q0.47346</v>
          </cell>
          <cell r="G4489">
            <v>8</v>
          </cell>
        </row>
        <row r="4490">
          <cell r="A4490" t="str">
            <v>Q|Q0.47346</v>
          </cell>
          <cell r="B4490" t="str">
            <v>Q1010x004</v>
          </cell>
          <cell r="C4490" t="str">
            <v>Q</v>
          </cell>
          <cell r="D4490" t="str">
            <v>code</v>
          </cell>
          <cell r="E4490" t="str">
            <v>Q0.47346</v>
          </cell>
          <cell r="F4490" t="str">
            <v>Q0.47346</v>
          </cell>
          <cell r="G4490">
            <v>8</v>
          </cell>
        </row>
        <row r="4491">
          <cell r="A4491" t="str">
            <v>Q|Kaisermühle Gänheim</v>
          </cell>
          <cell r="B4491" t="str">
            <v>Q1010x004</v>
          </cell>
          <cell r="C4491" t="str">
            <v>Q</v>
          </cell>
          <cell r="D4491" t="str">
            <v>name</v>
          </cell>
          <cell r="E4491" t="str">
            <v>Kaisermühle Gänheim</v>
          </cell>
          <cell r="F4491" t="str">
            <v>Q0.47348</v>
          </cell>
          <cell r="G4491">
            <v>8</v>
          </cell>
        </row>
        <row r="4492">
          <cell r="A4492" t="str">
            <v>Q|Q0.47348</v>
          </cell>
          <cell r="B4492" t="str">
            <v>Q1010x004</v>
          </cell>
          <cell r="C4492" t="str">
            <v>Q</v>
          </cell>
          <cell r="D4492" t="str">
            <v>code</v>
          </cell>
          <cell r="E4492" t="str">
            <v>Q0.47348</v>
          </cell>
          <cell r="F4492" t="str">
            <v>Q0.47348</v>
          </cell>
          <cell r="G4492">
            <v>8</v>
          </cell>
        </row>
        <row r="4493">
          <cell r="A4493" t="str">
            <v>Q|Landgard-Bio-GmbH</v>
          </cell>
          <cell r="B4493" t="str">
            <v>Q1010x004</v>
          </cell>
          <cell r="C4493" t="str">
            <v>Q</v>
          </cell>
          <cell r="D4493" t="str">
            <v>name</v>
          </cell>
          <cell r="E4493" t="str">
            <v>Landgard-Bio-GmbH</v>
          </cell>
          <cell r="F4493" t="str">
            <v>Q0.47350</v>
          </cell>
          <cell r="G4493">
            <v>8</v>
          </cell>
        </row>
        <row r="4494">
          <cell r="A4494" t="str">
            <v>Q|Q0.47350</v>
          </cell>
          <cell r="B4494" t="str">
            <v>Q1010x004</v>
          </cell>
          <cell r="C4494" t="str">
            <v>Q</v>
          </cell>
          <cell r="D4494" t="str">
            <v>code</v>
          </cell>
          <cell r="E4494" t="str">
            <v>Q0.47350</v>
          </cell>
          <cell r="F4494" t="str">
            <v>Q0.47350</v>
          </cell>
          <cell r="G4494">
            <v>8</v>
          </cell>
        </row>
        <row r="4495">
          <cell r="A4495" t="str">
            <v>Q|ÖKN</v>
          </cell>
          <cell r="B4495" t="str">
            <v>Q1010x004</v>
          </cell>
          <cell r="C4495" t="str">
            <v>Q</v>
          </cell>
          <cell r="D4495" t="str">
            <v>name</v>
          </cell>
          <cell r="E4495" t="str">
            <v>ÖKN</v>
          </cell>
          <cell r="F4495" t="str">
            <v>Q0.47357</v>
          </cell>
          <cell r="G4495">
            <v>8</v>
          </cell>
        </row>
        <row r="4496">
          <cell r="A4496" t="str">
            <v>Q|Q0.47357</v>
          </cell>
          <cell r="B4496" t="str">
            <v>Q1010x004</v>
          </cell>
          <cell r="C4496" t="str">
            <v>Q</v>
          </cell>
          <cell r="D4496" t="str">
            <v>code</v>
          </cell>
          <cell r="E4496" t="str">
            <v>Q0.47357</v>
          </cell>
          <cell r="F4496" t="str">
            <v>Q0.47357</v>
          </cell>
          <cell r="G4496">
            <v>8</v>
          </cell>
        </row>
        <row r="4497">
          <cell r="A4497" t="str">
            <v>Q|Q0.47359</v>
          </cell>
          <cell r="B4497" t="str">
            <v>Q1010x004</v>
          </cell>
          <cell r="C4497" t="str">
            <v>Q</v>
          </cell>
          <cell r="D4497" t="str">
            <v>code</v>
          </cell>
          <cell r="E4497" t="str">
            <v>Q0.47359</v>
          </cell>
          <cell r="F4497" t="str">
            <v>Q0.47359</v>
          </cell>
          <cell r="G4497">
            <v>8</v>
          </cell>
        </row>
        <row r="4498">
          <cell r="A4498" t="str">
            <v>Q|Rapunzel</v>
          </cell>
          <cell r="B4498" t="str">
            <v>Q1010x004</v>
          </cell>
          <cell r="C4498" t="str">
            <v>Q</v>
          </cell>
          <cell r="D4498" t="str">
            <v>name</v>
          </cell>
          <cell r="E4498" t="str">
            <v>Rapunzel</v>
          </cell>
          <cell r="F4498" t="str">
            <v>Q0.47359</v>
          </cell>
          <cell r="G4498">
            <v>8</v>
          </cell>
        </row>
        <row r="4499">
          <cell r="A4499" t="str">
            <v>Q|Q0.47376</v>
          </cell>
          <cell r="B4499" t="str">
            <v>Q1010x004</v>
          </cell>
          <cell r="C4499" t="str">
            <v>Q</v>
          </cell>
          <cell r="D4499" t="str">
            <v>code</v>
          </cell>
          <cell r="E4499" t="str">
            <v>Q0.47376</v>
          </cell>
          <cell r="F4499" t="str">
            <v>Q0.47376</v>
          </cell>
          <cell r="G4499">
            <v>8</v>
          </cell>
        </row>
        <row r="4500">
          <cell r="A4500" t="str">
            <v>Q|The Diplomatic Economist ltd.</v>
          </cell>
          <cell r="B4500" t="str">
            <v>Q1010x004</v>
          </cell>
          <cell r="C4500" t="str">
            <v>Q</v>
          </cell>
          <cell r="D4500" t="str">
            <v>name</v>
          </cell>
          <cell r="E4500" t="str">
            <v>The Diplomatic Economist ltd.</v>
          </cell>
          <cell r="F4500" t="str">
            <v>Q0.47376</v>
          </cell>
          <cell r="G4500">
            <v>8</v>
          </cell>
        </row>
        <row r="4501">
          <cell r="A4501" t="str">
            <v>Q|Q0.47380</v>
          </cell>
          <cell r="B4501" t="str">
            <v>Q1010x004</v>
          </cell>
          <cell r="C4501" t="str">
            <v>Q</v>
          </cell>
          <cell r="D4501" t="str">
            <v>code</v>
          </cell>
          <cell r="E4501" t="str">
            <v>Q0.47380</v>
          </cell>
          <cell r="F4501" t="str">
            <v>Q0.47380</v>
          </cell>
          <cell r="G4501">
            <v>8</v>
          </cell>
        </row>
        <row r="4502">
          <cell r="A4502" t="str">
            <v>Q|TRO-KOST GmbH</v>
          </cell>
          <cell r="B4502" t="str">
            <v>Q1010x004</v>
          </cell>
          <cell r="C4502" t="str">
            <v>Q</v>
          </cell>
          <cell r="D4502" t="str">
            <v>name</v>
          </cell>
          <cell r="E4502" t="str">
            <v>TRO-KOST GmbH</v>
          </cell>
          <cell r="F4502" t="str">
            <v>Q0.47380</v>
          </cell>
          <cell r="G4502">
            <v>8</v>
          </cell>
        </row>
        <row r="4503">
          <cell r="A4503" t="str">
            <v>Q|Marktgenossenschaft Naturland-Betriebe</v>
          </cell>
          <cell r="B4503" t="str">
            <v>Q1010x004</v>
          </cell>
          <cell r="C4503" t="str">
            <v>Q</v>
          </cell>
          <cell r="D4503" t="str">
            <v>name</v>
          </cell>
          <cell r="E4503" t="str">
            <v>Marktgenossenschaft Naturland-Betriebe</v>
          </cell>
          <cell r="F4503" t="str">
            <v>Q0.47384</v>
          </cell>
          <cell r="G4503">
            <v>8</v>
          </cell>
        </row>
        <row r="4504">
          <cell r="A4504" t="str">
            <v>Q|MarktgenossenschaftNaturland-Betriebe</v>
          </cell>
          <cell r="B4504" t="str">
            <v>Q1010x004</v>
          </cell>
          <cell r="C4504" t="str">
            <v>Q</v>
          </cell>
          <cell r="D4504" t="str">
            <v>name</v>
          </cell>
          <cell r="E4504" t="str">
            <v>MarktgenossenschaftNaturland-Betriebe</v>
          </cell>
          <cell r="F4504" t="str">
            <v>Q0.47384</v>
          </cell>
          <cell r="G4504">
            <v>8</v>
          </cell>
        </row>
        <row r="4505">
          <cell r="A4505" t="str">
            <v>Q|Q0.47384</v>
          </cell>
          <cell r="B4505" t="str">
            <v>Q1010x004</v>
          </cell>
          <cell r="C4505" t="str">
            <v>Q</v>
          </cell>
          <cell r="D4505" t="str">
            <v>code</v>
          </cell>
          <cell r="E4505" t="str">
            <v>Q0.47384</v>
          </cell>
          <cell r="F4505" t="str">
            <v>Q0.47384</v>
          </cell>
          <cell r="G4505">
            <v>8</v>
          </cell>
        </row>
        <row r="4506">
          <cell r="A4506" t="str">
            <v>Q|NaturlandMarktGmbH</v>
          </cell>
          <cell r="B4506" t="str">
            <v>Q1010x004</v>
          </cell>
          <cell r="C4506" t="str">
            <v>Q</v>
          </cell>
          <cell r="D4506" t="str">
            <v>name</v>
          </cell>
          <cell r="E4506" t="str">
            <v>NaturlandMarktGmbH</v>
          </cell>
          <cell r="F4506" t="str">
            <v>Q0.47386</v>
          </cell>
          <cell r="G4506">
            <v>8</v>
          </cell>
        </row>
        <row r="4507">
          <cell r="A4507" t="str">
            <v>Q|Q0.47386</v>
          </cell>
          <cell r="B4507" t="str">
            <v>Q1010x004</v>
          </cell>
          <cell r="C4507" t="str">
            <v>Q</v>
          </cell>
          <cell r="D4507" t="str">
            <v>code</v>
          </cell>
          <cell r="E4507" t="str">
            <v>Q0.47386</v>
          </cell>
          <cell r="F4507" t="str">
            <v>Q0.47386</v>
          </cell>
          <cell r="G4507">
            <v>8</v>
          </cell>
        </row>
        <row r="4508">
          <cell r="A4508" t="str">
            <v>Q|Biofarmers</v>
          </cell>
          <cell r="B4508" t="str">
            <v>Q1010x004</v>
          </cell>
          <cell r="C4508" t="str">
            <v>Q</v>
          </cell>
          <cell r="D4508" t="str">
            <v>name</v>
          </cell>
          <cell r="E4508" t="str">
            <v>Biofarmers</v>
          </cell>
          <cell r="F4508" t="str">
            <v>Q0.47388</v>
          </cell>
          <cell r="G4508">
            <v>8</v>
          </cell>
        </row>
        <row r="4509">
          <cell r="A4509" t="str">
            <v>Q|Q0.47388</v>
          </cell>
          <cell r="B4509" t="str">
            <v>Q1010x004</v>
          </cell>
          <cell r="C4509" t="str">
            <v>Q</v>
          </cell>
          <cell r="D4509" t="str">
            <v>code</v>
          </cell>
          <cell r="E4509" t="str">
            <v>Q0.47388</v>
          </cell>
          <cell r="F4509" t="str">
            <v>Q0.47388</v>
          </cell>
          <cell r="G4509">
            <v>8</v>
          </cell>
        </row>
        <row r="4510">
          <cell r="A4510" t="str">
            <v>Q|bioFrische GmbH</v>
          </cell>
          <cell r="B4510" t="str">
            <v>Q1010x004</v>
          </cell>
          <cell r="C4510" t="str">
            <v>Q</v>
          </cell>
          <cell r="D4510" t="str">
            <v>name</v>
          </cell>
          <cell r="E4510" t="str">
            <v>bioFrische GmbH</v>
          </cell>
          <cell r="F4510" t="str">
            <v>Q0.47390</v>
          </cell>
          <cell r="G4510">
            <v>8</v>
          </cell>
        </row>
        <row r="4511">
          <cell r="A4511" t="str">
            <v>Q|Q0.47390</v>
          </cell>
          <cell r="B4511" t="str">
            <v>Q1010x004</v>
          </cell>
          <cell r="C4511" t="str">
            <v>Q</v>
          </cell>
          <cell r="D4511" t="str">
            <v>code</v>
          </cell>
          <cell r="E4511" t="str">
            <v>Q0.47390</v>
          </cell>
          <cell r="F4511" t="str">
            <v>Q0.47390</v>
          </cell>
          <cell r="G4511">
            <v>8</v>
          </cell>
        </row>
        <row r="4512">
          <cell r="A4512" t="str">
            <v>Q|BrockerKG</v>
          </cell>
          <cell r="B4512" t="str">
            <v>Q1010x004</v>
          </cell>
          <cell r="C4512" t="str">
            <v>Q</v>
          </cell>
          <cell r="D4512" t="str">
            <v>name</v>
          </cell>
          <cell r="E4512" t="str">
            <v>BrockerKG</v>
          </cell>
          <cell r="F4512" t="str">
            <v>Q0.47398</v>
          </cell>
          <cell r="G4512">
            <v>8</v>
          </cell>
        </row>
        <row r="4513">
          <cell r="A4513" t="str">
            <v>Q|Q0.47398</v>
          </cell>
          <cell r="B4513" t="str">
            <v>Q1010x004</v>
          </cell>
          <cell r="C4513" t="str">
            <v>Q</v>
          </cell>
          <cell r="D4513" t="str">
            <v>code</v>
          </cell>
          <cell r="E4513" t="str">
            <v>Q0.47398</v>
          </cell>
          <cell r="F4513" t="str">
            <v>Q0.47398</v>
          </cell>
          <cell r="G4513">
            <v>8</v>
          </cell>
        </row>
        <row r="4514">
          <cell r="A4514" t="str">
            <v>Q|HansenFleisch</v>
          </cell>
          <cell r="B4514" t="str">
            <v>Q1010x004</v>
          </cell>
          <cell r="C4514" t="str">
            <v>Q</v>
          </cell>
          <cell r="D4514" t="str">
            <v>name</v>
          </cell>
          <cell r="E4514" t="str">
            <v>HansenFleisch</v>
          </cell>
          <cell r="F4514" t="str">
            <v>Q0.47401</v>
          </cell>
          <cell r="G4514">
            <v>8</v>
          </cell>
        </row>
        <row r="4515">
          <cell r="A4515" t="str">
            <v>Q|Q0.47401</v>
          </cell>
          <cell r="B4515" t="str">
            <v>Q1010x004</v>
          </cell>
          <cell r="C4515" t="str">
            <v>Q</v>
          </cell>
          <cell r="D4515" t="str">
            <v>code</v>
          </cell>
          <cell r="E4515" t="str">
            <v>Q0.47401</v>
          </cell>
          <cell r="F4515" t="str">
            <v>Q0.47401</v>
          </cell>
          <cell r="G4515">
            <v>8</v>
          </cell>
        </row>
        <row r="4516">
          <cell r="A4516" t="str">
            <v>Q|HolsteinComshop</v>
          </cell>
          <cell r="B4516" t="str">
            <v>Q1010x004</v>
          </cell>
          <cell r="C4516" t="str">
            <v>Q</v>
          </cell>
          <cell r="D4516" t="str">
            <v>name</v>
          </cell>
          <cell r="E4516" t="str">
            <v>HolsteinComshop</v>
          </cell>
          <cell r="F4516" t="str">
            <v>Q0.47404</v>
          </cell>
          <cell r="G4516">
            <v>8</v>
          </cell>
        </row>
        <row r="4517">
          <cell r="A4517" t="str">
            <v>Q|Q0.47404</v>
          </cell>
          <cell r="B4517" t="str">
            <v>Q1010x004</v>
          </cell>
          <cell r="C4517" t="str">
            <v>Q</v>
          </cell>
          <cell r="D4517" t="str">
            <v>code</v>
          </cell>
          <cell r="E4517" t="str">
            <v>Q0.47404</v>
          </cell>
          <cell r="F4517" t="str">
            <v>Q0.47404</v>
          </cell>
          <cell r="G4517">
            <v>8</v>
          </cell>
        </row>
        <row r="4518">
          <cell r="A4518" t="str">
            <v>Q|LehmannNatur</v>
          </cell>
          <cell r="B4518" t="str">
            <v>Q1010x004</v>
          </cell>
          <cell r="C4518" t="str">
            <v>Q</v>
          </cell>
          <cell r="D4518" t="str">
            <v>name</v>
          </cell>
          <cell r="E4518" t="str">
            <v>LehmannNatur</v>
          </cell>
          <cell r="F4518" t="str">
            <v>Q0.47407</v>
          </cell>
          <cell r="G4518">
            <v>8</v>
          </cell>
        </row>
        <row r="4519">
          <cell r="A4519" t="str">
            <v>Q|Q0.47407</v>
          </cell>
          <cell r="B4519" t="str">
            <v>Q1010x004</v>
          </cell>
          <cell r="C4519" t="str">
            <v>Q</v>
          </cell>
          <cell r="D4519" t="str">
            <v>code</v>
          </cell>
          <cell r="E4519" t="str">
            <v>Q0.47407</v>
          </cell>
          <cell r="F4519" t="str">
            <v>Q0.47407</v>
          </cell>
          <cell r="G4519">
            <v>8</v>
          </cell>
        </row>
        <row r="4520">
          <cell r="A4520" t="str">
            <v>Q|OFF</v>
          </cell>
          <cell r="B4520" t="str">
            <v>Q1010x004</v>
          </cell>
          <cell r="C4520" t="str">
            <v>Q</v>
          </cell>
          <cell r="D4520" t="str">
            <v>name</v>
          </cell>
          <cell r="E4520" t="str">
            <v>OFF</v>
          </cell>
          <cell r="F4520" t="str">
            <v>Q0.47417</v>
          </cell>
          <cell r="G4520">
            <v>8</v>
          </cell>
        </row>
        <row r="4521">
          <cell r="A4521" t="str">
            <v>Q|Q0.47417</v>
          </cell>
          <cell r="B4521" t="str">
            <v>Q1010x004</v>
          </cell>
          <cell r="C4521" t="str">
            <v>Q</v>
          </cell>
          <cell r="D4521" t="str">
            <v>code</v>
          </cell>
          <cell r="E4521" t="str">
            <v>Q0.47417</v>
          </cell>
          <cell r="F4521" t="str">
            <v>Q0.47417</v>
          </cell>
          <cell r="G4521">
            <v>8</v>
          </cell>
        </row>
        <row r="4522">
          <cell r="A4522" t="str">
            <v>Q|Aga Saat</v>
          </cell>
          <cell r="B4522" t="str">
            <v>Q1010</v>
          </cell>
          <cell r="C4522" t="str">
            <v>Q</v>
          </cell>
          <cell r="D4522" t="str">
            <v>name</v>
          </cell>
          <cell r="E4522" t="str">
            <v>Aga Saat</v>
          </cell>
          <cell r="F4522" t="str">
            <v>Q0.47418</v>
          </cell>
          <cell r="G4522">
            <v>8</v>
          </cell>
        </row>
        <row r="4523">
          <cell r="A4523" t="str">
            <v>Q|Q0.47418</v>
          </cell>
          <cell r="B4523" t="str">
            <v>Q1010</v>
          </cell>
          <cell r="C4523" t="str">
            <v>Q</v>
          </cell>
          <cell r="D4523" t="str">
            <v>code</v>
          </cell>
          <cell r="E4523" t="str">
            <v>Q0.47418</v>
          </cell>
          <cell r="F4523" t="str">
            <v>Q0.47418</v>
          </cell>
          <cell r="G4523">
            <v>8</v>
          </cell>
        </row>
        <row r="4524">
          <cell r="A4524" t="str">
            <v>Q|Q0.47419h</v>
          </cell>
          <cell r="B4524" t="str">
            <v>Q1010</v>
          </cell>
          <cell r="C4524" t="str">
            <v>Q</v>
          </cell>
          <cell r="D4524" t="str">
            <v>code</v>
          </cell>
          <cell r="E4524" t="str">
            <v>Q0.47419h</v>
          </cell>
          <cell r="F4524" t="str">
            <v>Q0.47419h</v>
          </cell>
          <cell r="G4524">
            <v>9</v>
          </cell>
        </row>
        <row r="4525">
          <cell r="A4525" t="str">
            <v>Q|Spielberger</v>
          </cell>
          <cell r="B4525" t="str">
            <v>Q1010</v>
          </cell>
          <cell r="C4525" t="str">
            <v>Q</v>
          </cell>
          <cell r="D4525" t="str">
            <v>name</v>
          </cell>
          <cell r="E4525" t="str">
            <v>Spielberger</v>
          </cell>
          <cell r="F4525" t="str">
            <v>Q0.47419h</v>
          </cell>
          <cell r="G4525">
            <v>9</v>
          </cell>
        </row>
        <row r="4526">
          <cell r="A4526" t="str">
            <v>Q|Q0.47420h</v>
          </cell>
          <cell r="B4526" t="str">
            <v>Q1010</v>
          </cell>
          <cell r="C4526" t="str">
            <v>Q</v>
          </cell>
          <cell r="D4526" t="str">
            <v>code</v>
          </cell>
          <cell r="E4526" t="str">
            <v>Q0.47420h</v>
          </cell>
          <cell r="F4526" t="str">
            <v>Q0.47420h</v>
          </cell>
          <cell r="G4526">
            <v>9</v>
          </cell>
        </row>
        <row r="4527">
          <cell r="A4527" t="str">
            <v>Q|Übelhör</v>
          </cell>
          <cell r="B4527" t="str">
            <v>Q1010</v>
          </cell>
          <cell r="C4527" t="str">
            <v>Q</v>
          </cell>
          <cell r="D4527" t="str">
            <v>name</v>
          </cell>
          <cell r="E4527" t="str">
            <v>Übelhör</v>
          </cell>
          <cell r="F4527" t="str">
            <v>Q0.47420h</v>
          </cell>
          <cell r="G4527">
            <v>9</v>
          </cell>
        </row>
        <row r="4528">
          <cell r="A4528" t="str">
            <v>Q|Q0.47421h</v>
          </cell>
          <cell r="B4528" t="str">
            <v>Q1010</v>
          </cell>
          <cell r="C4528" t="str">
            <v>Q</v>
          </cell>
          <cell r="D4528" t="str">
            <v>code</v>
          </cell>
          <cell r="E4528" t="str">
            <v>Q0.47421h</v>
          </cell>
          <cell r="F4528" t="str">
            <v>Q0.47421h</v>
          </cell>
          <cell r="G4528">
            <v>9</v>
          </cell>
        </row>
        <row r="4529">
          <cell r="A4529" t="str">
            <v>Q|Tradin Organic</v>
          </cell>
          <cell r="B4529" t="str">
            <v>Q1010</v>
          </cell>
          <cell r="C4529" t="str">
            <v>Q</v>
          </cell>
          <cell r="D4529" t="str">
            <v>name</v>
          </cell>
          <cell r="E4529" t="str">
            <v>Tradin Organic</v>
          </cell>
          <cell r="F4529" t="str">
            <v>Q0.47421h</v>
          </cell>
          <cell r="G4529">
            <v>9</v>
          </cell>
        </row>
        <row r="4530">
          <cell r="A4530" t="str">
            <v>Q|Kottmann Mühle</v>
          </cell>
          <cell r="B4530" t="str">
            <v>Q1010</v>
          </cell>
          <cell r="C4530" t="str">
            <v>Q</v>
          </cell>
          <cell r="D4530" t="str">
            <v>name</v>
          </cell>
          <cell r="E4530" t="str">
            <v>Kottmann Mühle</v>
          </cell>
          <cell r="F4530" t="str">
            <v>Q0.47422</v>
          </cell>
          <cell r="G4530">
            <v>8</v>
          </cell>
        </row>
        <row r="4531">
          <cell r="A4531" t="str">
            <v>Q|Q0.47422</v>
          </cell>
          <cell r="B4531" t="str">
            <v>Q1010</v>
          </cell>
          <cell r="C4531" t="str">
            <v>Q</v>
          </cell>
          <cell r="D4531" t="str">
            <v>code</v>
          </cell>
          <cell r="E4531" t="str">
            <v>Q0.47422</v>
          </cell>
          <cell r="F4531" t="str">
            <v>Q0.47422</v>
          </cell>
          <cell r="G4531">
            <v>8</v>
          </cell>
        </row>
        <row r="4532">
          <cell r="A4532" t="str">
            <v>Q|Krücken Organic</v>
          </cell>
          <cell r="B4532" t="str">
            <v>Q1010</v>
          </cell>
          <cell r="C4532" t="str">
            <v>Q</v>
          </cell>
          <cell r="D4532" t="str">
            <v>name</v>
          </cell>
          <cell r="E4532" t="str">
            <v>Krücken Organic</v>
          </cell>
          <cell r="F4532" t="str">
            <v>Q0.47422h</v>
          </cell>
          <cell r="G4532">
            <v>9</v>
          </cell>
        </row>
        <row r="4533">
          <cell r="A4533" t="str">
            <v>Q|Q0.47422h</v>
          </cell>
          <cell r="B4533" t="str">
            <v>Q1010</v>
          </cell>
          <cell r="C4533" t="str">
            <v>Q</v>
          </cell>
          <cell r="D4533" t="str">
            <v>code</v>
          </cell>
          <cell r="E4533" t="str">
            <v>Q0.47422h</v>
          </cell>
          <cell r="F4533" t="str">
            <v>Q0.47422h</v>
          </cell>
          <cell r="G4533">
            <v>9</v>
          </cell>
        </row>
        <row r="4534">
          <cell r="A4534" t="str">
            <v>Q|Bohlsener Mühle</v>
          </cell>
          <cell r="B4534" t="str">
            <v>Q1010</v>
          </cell>
          <cell r="C4534" t="str">
            <v>Q</v>
          </cell>
          <cell r="D4534" t="str">
            <v>name</v>
          </cell>
          <cell r="E4534" t="str">
            <v>Bohlsener Mühle</v>
          </cell>
          <cell r="F4534" t="str">
            <v>Q0.47423h</v>
          </cell>
          <cell r="G4534">
            <v>9</v>
          </cell>
        </row>
        <row r="4535">
          <cell r="A4535" t="str">
            <v>Q|Q0.47423h</v>
          </cell>
          <cell r="B4535" t="str">
            <v>Q1010</v>
          </cell>
          <cell r="C4535" t="str">
            <v>Q</v>
          </cell>
          <cell r="D4535" t="str">
            <v>code</v>
          </cell>
          <cell r="E4535" t="str">
            <v>Q0.47423h</v>
          </cell>
          <cell r="F4535" t="str">
            <v>Q0.47423h</v>
          </cell>
          <cell r="G4535">
            <v>9</v>
          </cell>
        </row>
        <row r="4536">
          <cell r="A4536" t="str">
            <v>Q|Agence Bio f024</v>
          </cell>
          <cell r="B4536" t="str">
            <v>Q1003</v>
          </cell>
          <cell r="C4536" t="str">
            <v>Q</v>
          </cell>
          <cell r="D4536" t="str">
            <v>name</v>
          </cell>
          <cell r="E4536" t="str">
            <v>Agence Bio f024</v>
          </cell>
          <cell r="F4536" t="str">
            <v>Q0.49952</v>
          </cell>
          <cell r="G4536">
            <v>8</v>
          </cell>
        </row>
        <row r="4537">
          <cell r="A4537" t="str">
            <v>Q|Q0.49952</v>
          </cell>
          <cell r="B4537" t="str">
            <v>Q1003</v>
          </cell>
          <cell r="C4537" t="str">
            <v>Q</v>
          </cell>
          <cell r="D4537" t="str">
            <v>code</v>
          </cell>
          <cell r="E4537" t="str">
            <v>Q0.49952</v>
          </cell>
          <cell r="F4537" t="str">
            <v>Q0.49952</v>
          </cell>
          <cell r="G4537">
            <v>8</v>
          </cell>
        </row>
        <row r="4538">
          <cell r="A4538" t="str">
            <v>Q|Agreste f001</v>
          </cell>
          <cell r="B4538" t="str">
            <v>Q1003</v>
          </cell>
          <cell r="C4538" t="str">
            <v>Q</v>
          </cell>
          <cell r="D4538" t="str">
            <v>name</v>
          </cell>
          <cell r="E4538" t="str">
            <v>Agreste f001</v>
          </cell>
          <cell r="F4538" t="str">
            <v>Q0.49953</v>
          </cell>
          <cell r="G4538">
            <v>8</v>
          </cell>
        </row>
        <row r="4539">
          <cell r="A4539" t="str">
            <v>Q|Q0.49953</v>
          </cell>
          <cell r="B4539" t="str">
            <v>Q1003</v>
          </cell>
          <cell r="C4539" t="str">
            <v>Q</v>
          </cell>
          <cell r="D4539" t="str">
            <v>code</v>
          </cell>
          <cell r="E4539" t="str">
            <v>Q0.49953</v>
          </cell>
          <cell r="F4539" t="str">
            <v>Q0.49953</v>
          </cell>
          <cell r="G4539">
            <v>8</v>
          </cell>
        </row>
        <row r="4540">
          <cell r="A4540" t="str">
            <v>Q|France Agri Mer f001</v>
          </cell>
          <cell r="B4540" t="str">
            <v>Q1003</v>
          </cell>
          <cell r="C4540" t="str">
            <v>Q</v>
          </cell>
          <cell r="D4540" t="str">
            <v>name</v>
          </cell>
          <cell r="E4540" t="str">
            <v>France Agri Mer f001</v>
          </cell>
          <cell r="F4540" t="str">
            <v>Q0.49959</v>
          </cell>
          <cell r="G4540">
            <v>8</v>
          </cell>
        </row>
        <row r="4541">
          <cell r="A4541" t="str">
            <v>Q|Q0.49959</v>
          </cell>
          <cell r="B4541" t="str">
            <v>Q1003</v>
          </cell>
          <cell r="C4541" t="str">
            <v>Q</v>
          </cell>
          <cell r="D4541" t="str">
            <v>code</v>
          </cell>
          <cell r="E4541" t="str">
            <v>Q0.49959</v>
          </cell>
          <cell r="F4541" t="str">
            <v>Q0.49959</v>
          </cell>
          <cell r="G4541">
            <v>8</v>
          </cell>
        </row>
        <row r="4542">
          <cell r="A4542" t="str">
            <v>Q|Agri f002</v>
          </cell>
          <cell r="B4542" t="str">
            <v>Q1003</v>
          </cell>
          <cell r="C4542" t="str">
            <v>Q</v>
          </cell>
          <cell r="D4542" t="str">
            <v>name</v>
          </cell>
          <cell r="E4542" t="str">
            <v>Agri f002</v>
          </cell>
          <cell r="F4542" t="str">
            <v>Q0.50484</v>
          </cell>
          <cell r="G4542">
            <v>8</v>
          </cell>
        </row>
        <row r="4543">
          <cell r="A4543" t="str">
            <v>Q|Q0.50484</v>
          </cell>
          <cell r="B4543" t="str">
            <v>Q1003</v>
          </cell>
          <cell r="C4543" t="str">
            <v>Q</v>
          </cell>
          <cell r="D4543" t="str">
            <v>code</v>
          </cell>
          <cell r="E4543" t="str">
            <v>Q0.50484</v>
          </cell>
          <cell r="F4543" t="str">
            <v>Q0.50484</v>
          </cell>
          <cell r="G4543">
            <v>8</v>
          </cell>
        </row>
        <row r="4544">
          <cell r="A4544" t="str">
            <v>Q|AMI f002</v>
          </cell>
          <cell r="B4544" t="str">
            <v>Q1003</v>
          </cell>
          <cell r="C4544" t="str">
            <v>Q</v>
          </cell>
          <cell r="D4544" t="str">
            <v>name</v>
          </cell>
          <cell r="E4544" t="str">
            <v>AMI f002</v>
          </cell>
          <cell r="F4544" t="str">
            <v>Q0.50485</v>
          </cell>
          <cell r="G4544">
            <v>8</v>
          </cell>
        </row>
        <row r="4545">
          <cell r="A4545" t="str">
            <v>Q|Q0.50485</v>
          </cell>
          <cell r="B4545" t="str">
            <v>Q1003</v>
          </cell>
          <cell r="C4545" t="str">
            <v>Q</v>
          </cell>
          <cell r="D4545" t="str">
            <v>code</v>
          </cell>
          <cell r="E4545" t="str">
            <v>Q0.50485</v>
          </cell>
          <cell r="F4545" t="str">
            <v>Q0.50485</v>
          </cell>
          <cell r="G4545">
            <v>8</v>
          </cell>
        </row>
        <row r="4546">
          <cell r="A4546" t="str">
            <v>Q|AMI f006</v>
          </cell>
          <cell r="B4546" t="str">
            <v>Q1003</v>
          </cell>
          <cell r="C4546" t="str">
            <v>Q</v>
          </cell>
          <cell r="D4546" t="str">
            <v>name</v>
          </cell>
          <cell r="E4546" t="str">
            <v>AMI f006</v>
          </cell>
          <cell r="F4546" t="str">
            <v>Q0.50486</v>
          </cell>
          <cell r="G4546">
            <v>8</v>
          </cell>
        </row>
        <row r="4547">
          <cell r="A4547" t="str">
            <v>Q|Q0.50486</v>
          </cell>
          <cell r="B4547" t="str">
            <v>Q1003</v>
          </cell>
          <cell r="C4547" t="str">
            <v>Q</v>
          </cell>
          <cell r="D4547" t="str">
            <v>code</v>
          </cell>
          <cell r="E4547" t="str">
            <v>Q0.50486</v>
          </cell>
          <cell r="F4547" t="str">
            <v>Q0.50486</v>
          </cell>
          <cell r="G4547">
            <v>8</v>
          </cell>
        </row>
        <row r="4548">
          <cell r="A4548" t="str">
            <v>Q|AMI/FIBL Estimation f001</v>
          </cell>
          <cell r="B4548" t="str">
            <v>Q1003</v>
          </cell>
          <cell r="C4548" t="str">
            <v>Q</v>
          </cell>
          <cell r="D4548" t="str">
            <v>name</v>
          </cell>
          <cell r="E4548" t="str">
            <v>AMI/FIBL Estimation f001</v>
          </cell>
          <cell r="F4548" t="str">
            <v>Q0.50487</v>
          </cell>
          <cell r="G4548">
            <v>8</v>
          </cell>
        </row>
        <row r="4549">
          <cell r="A4549" t="str">
            <v>Q|Q0.50487</v>
          </cell>
          <cell r="B4549" t="str">
            <v>Q1003</v>
          </cell>
          <cell r="C4549" t="str">
            <v>Q</v>
          </cell>
          <cell r="D4549" t="str">
            <v>code</v>
          </cell>
          <cell r="E4549" t="str">
            <v>Q0.50487</v>
          </cell>
          <cell r="F4549" t="str">
            <v>Q0.50487</v>
          </cell>
          <cell r="G4549">
            <v>8</v>
          </cell>
        </row>
        <row r="4550">
          <cell r="A4550" t="str">
            <v>Q|AOPEB f003</v>
          </cell>
          <cell r="B4550" t="str">
            <v>Q1003</v>
          </cell>
          <cell r="C4550" t="str">
            <v>Q</v>
          </cell>
          <cell r="D4550" t="str">
            <v>name</v>
          </cell>
          <cell r="E4550" t="str">
            <v>AOPEB f003</v>
          </cell>
          <cell r="F4550" t="str">
            <v>Q0.50488</v>
          </cell>
          <cell r="G4550">
            <v>8</v>
          </cell>
        </row>
        <row r="4551">
          <cell r="A4551" t="str">
            <v>Q|Q0.50488</v>
          </cell>
          <cell r="B4551" t="str">
            <v>Q1003</v>
          </cell>
          <cell r="C4551" t="str">
            <v>Q</v>
          </cell>
          <cell r="D4551" t="str">
            <v>code</v>
          </cell>
          <cell r="E4551" t="str">
            <v>Q0.50488</v>
          </cell>
          <cell r="F4551" t="str">
            <v>Q0.50488</v>
          </cell>
          <cell r="G4551">
            <v>8</v>
          </cell>
        </row>
        <row r="4552">
          <cell r="A4552" t="str">
            <v>Q|APEDA f011</v>
          </cell>
          <cell r="B4552" t="str">
            <v>Q1003</v>
          </cell>
          <cell r="C4552" t="str">
            <v>Q</v>
          </cell>
          <cell r="D4552" t="str">
            <v>name</v>
          </cell>
          <cell r="E4552" t="str">
            <v>APEDA f011</v>
          </cell>
          <cell r="F4552" t="str">
            <v>Q0.50489</v>
          </cell>
          <cell r="G4552">
            <v>8</v>
          </cell>
        </row>
        <row r="4553">
          <cell r="A4553" t="str">
            <v>Q|Q0.50489</v>
          </cell>
          <cell r="B4553" t="str">
            <v>Q1003</v>
          </cell>
          <cell r="C4553" t="str">
            <v>Q</v>
          </cell>
          <cell r="D4553" t="str">
            <v>code</v>
          </cell>
          <cell r="E4553" t="str">
            <v>Q0.50489</v>
          </cell>
          <cell r="F4553" t="str">
            <v>Q0.50489</v>
          </cell>
          <cell r="G4553">
            <v>8</v>
          </cell>
        </row>
        <row r="4554">
          <cell r="A4554" t="str">
            <v>Q|APEDA f012</v>
          </cell>
          <cell r="B4554" t="str">
            <v>Q1003</v>
          </cell>
          <cell r="C4554" t="str">
            <v>Q</v>
          </cell>
          <cell r="D4554" t="str">
            <v>name</v>
          </cell>
          <cell r="E4554" t="str">
            <v>APEDA f012</v>
          </cell>
          <cell r="F4554" t="str">
            <v>Q0.50490</v>
          </cell>
          <cell r="G4554">
            <v>8</v>
          </cell>
        </row>
        <row r="4555">
          <cell r="A4555" t="str">
            <v>Q|Q0.50490</v>
          </cell>
          <cell r="B4555" t="str">
            <v>Q1003</v>
          </cell>
          <cell r="C4555" t="str">
            <v>Q</v>
          </cell>
          <cell r="D4555" t="str">
            <v>code</v>
          </cell>
          <cell r="E4555" t="str">
            <v>Q0.50490</v>
          </cell>
          <cell r="F4555" t="str">
            <v>Q0.50490</v>
          </cell>
          <cell r="G4555">
            <v>8</v>
          </cell>
        </row>
        <row r="4556">
          <cell r="A4556" t="str">
            <v>Q|AQIS f001</v>
          </cell>
          <cell r="B4556" t="str">
            <v>Q1003</v>
          </cell>
          <cell r="C4556" t="str">
            <v>Q</v>
          </cell>
          <cell r="D4556" t="str">
            <v>name</v>
          </cell>
          <cell r="E4556" t="str">
            <v>AQIS f001</v>
          </cell>
          <cell r="F4556" t="str">
            <v>Q0.50491</v>
          </cell>
          <cell r="G4556">
            <v>8</v>
          </cell>
        </row>
        <row r="4557">
          <cell r="A4557" t="str">
            <v>Q|Q0.50491</v>
          </cell>
          <cell r="B4557" t="str">
            <v>Q1003</v>
          </cell>
          <cell r="C4557" t="str">
            <v>Q</v>
          </cell>
          <cell r="D4557" t="str">
            <v>code</v>
          </cell>
          <cell r="E4557" t="str">
            <v>Q0.50491</v>
          </cell>
          <cell r="F4557" t="str">
            <v>Q0.50491</v>
          </cell>
          <cell r="G4557">
            <v>8</v>
          </cell>
        </row>
        <row r="4558">
          <cell r="A4558" t="str">
            <v>Q|ASTA f010</v>
          </cell>
          <cell r="B4558" t="str">
            <v>Q1003</v>
          </cell>
          <cell r="C4558" t="str">
            <v>Q</v>
          </cell>
          <cell r="D4558" t="str">
            <v>name</v>
          </cell>
          <cell r="E4558" t="str">
            <v>ASTA f010</v>
          </cell>
          <cell r="F4558" t="str">
            <v>Q0.50492</v>
          </cell>
          <cell r="G4558">
            <v>8</v>
          </cell>
        </row>
        <row r="4559">
          <cell r="A4559" t="str">
            <v>Q|Q0.50492</v>
          </cell>
          <cell r="B4559" t="str">
            <v>Q1003</v>
          </cell>
          <cell r="C4559" t="str">
            <v>Q</v>
          </cell>
          <cell r="D4559" t="str">
            <v>code</v>
          </cell>
          <cell r="E4559" t="str">
            <v>Q0.50492</v>
          </cell>
          <cell r="F4559" t="str">
            <v>Q0.50492</v>
          </cell>
          <cell r="G4559">
            <v>8</v>
          </cell>
        </row>
        <row r="4560">
          <cell r="A4560" t="str">
            <v>Q|Balkan Biocert f001</v>
          </cell>
          <cell r="B4560" t="str">
            <v>Q1003</v>
          </cell>
          <cell r="C4560" t="str">
            <v>Q</v>
          </cell>
          <cell r="D4560" t="str">
            <v>name</v>
          </cell>
          <cell r="E4560" t="str">
            <v>Balkan Biocert f001</v>
          </cell>
          <cell r="F4560" t="str">
            <v>Q0.50493</v>
          </cell>
          <cell r="G4560">
            <v>8</v>
          </cell>
        </row>
        <row r="4561">
          <cell r="A4561" t="str">
            <v>Q|Q0.50493</v>
          </cell>
          <cell r="B4561" t="str">
            <v>Q1003</v>
          </cell>
          <cell r="C4561" t="str">
            <v>Q</v>
          </cell>
          <cell r="D4561" t="str">
            <v>code</v>
          </cell>
          <cell r="E4561" t="str">
            <v>Q0.50493</v>
          </cell>
          <cell r="F4561" t="str">
            <v>Q0.50493</v>
          </cell>
          <cell r="G4561">
            <v>8</v>
          </cell>
        </row>
        <row r="4562">
          <cell r="A4562" t="str">
            <v>Q|BCS f008</v>
          </cell>
          <cell r="B4562" t="str">
            <v>Q1003</v>
          </cell>
          <cell r="C4562" t="str">
            <v>Q</v>
          </cell>
          <cell r="D4562" t="str">
            <v>name</v>
          </cell>
          <cell r="E4562" t="str">
            <v>BCS f008</v>
          </cell>
          <cell r="F4562" t="str">
            <v>Q0.50494</v>
          </cell>
          <cell r="G4562">
            <v>8</v>
          </cell>
        </row>
        <row r="4563">
          <cell r="A4563" t="str">
            <v>Q|Q0.50494</v>
          </cell>
          <cell r="B4563" t="str">
            <v>Q1003</v>
          </cell>
          <cell r="C4563" t="str">
            <v>Q</v>
          </cell>
          <cell r="D4563" t="str">
            <v>code</v>
          </cell>
          <cell r="E4563" t="str">
            <v>Q0.50494</v>
          </cell>
          <cell r="F4563" t="str">
            <v>Q0.50494</v>
          </cell>
          <cell r="G4563">
            <v>8</v>
          </cell>
        </row>
        <row r="4564">
          <cell r="A4564" t="str">
            <v>Q|BfS f021</v>
          </cell>
          <cell r="B4564" t="str">
            <v>Q1003</v>
          </cell>
          <cell r="C4564" t="str">
            <v>Q</v>
          </cell>
          <cell r="D4564" t="str">
            <v>name</v>
          </cell>
          <cell r="E4564" t="str">
            <v>BfS f021</v>
          </cell>
          <cell r="F4564" t="str">
            <v>Q0.50495</v>
          </cell>
          <cell r="G4564">
            <v>8</v>
          </cell>
        </row>
        <row r="4565">
          <cell r="A4565" t="str">
            <v>Q|Q0.50495</v>
          </cell>
          <cell r="B4565" t="str">
            <v>Q1003</v>
          </cell>
          <cell r="C4565" t="str">
            <v>Q</v>
          </cell>
          <cell r="D4565" t="str">
            <v>code</v>
          </cell>
          <cell r="E4565" t="str">
            <v>Q0.50495</v>
          </cell>
          <cell r="F4565" t="str">
            <v>Q0.50495</v>
          </cell>
          <cell r="G4565">
            <v>8</v>
          </cell>
        </row>
        <row r="4566">
          <cell r="A4566" t="str">
            <v>Q|Bio Suisse f008</v>
          </cell>
          <cell r="B4566" t="str">
            <v>Q1003</v>
          </cell>
          <cell r="C4566" t="str">
            <v>Q</v>
          </cell>
          <cell r="D4566" t="str">
            <v>name</v>
          </cell>
          <cell r="E4566" t="str">
            <v>Bio Suisse f008</v>
          </cell>
          <cell r="F4566" t="str">
            <v>Q0.50496</v>
          </cell>
          <cell r="G4566">
            <v>8</v>
          </cell>
        </row>
        <row r="4567">
          <cell r="A4567" t="str">
            <v>Q|Q0.50496</v>
          </cell>
          <cell r="B4567" t="str">
            <v>Q1003</v>
          </cell>
          <cell r="C4567" t="str">
            <v>Q</v>
          </cell>
          <cell r="D4567" t="str">
            <v>code</v>
          </cell>
          <cell r="E4567" t="str">
            <v>Q0.50496</v>
          </cell>
          <cell r="F4567" t="str">
            <v>Q0.50496</v>
          </cell>
          <cell r="G4567">
            <v>8</v>
          </cell>
        </row>
        <row r="4568">
          <cell r="A4568" t="str">
            <v>Q|Biologica f007</v>
          </cell>
          <cell r="B4568" t="str">
            <v>Q1003</v>
          </cell>
          <cell r="C4568" t="str">
            <v>Q</v>
          </cell>
          <cell r="D4568" t="str">
            <v>name</v>
          </cell>
          <cell r="E4568" t="str">
            <v>Biologica f007</v>
          </cell>
          <cell r="F4568" t="str">
            <v>Q0.50497</v>
          </cell>
          <cell r="G4568">
            <v>8</v>
          </cell>
        </row>
        <row r="4569">
          <cell r="A4569" t="str">
            <v>Q|Q0.50497</v>
          </cell>
          <cell r="B4569" t="str">
            <v>Q1003</v>
          </cell>
          <cell r="C4569" t="str">
            <v>Q</v>
          </cell>
          <cell r="D4569" t="str">
            <v>code</v>
          </cell>
          <cell r="E4569" t="str">
            <v>Q0.50497</v>
          </cell>
          <cell r="F4569" t="str">
            <v>Q0.50497</v>
          </cell>
          <cell r="G4569">
            <v>8</v>
          </cell>
        </row>
        <row r="4570">
          <cell r="A4570" t="str">
            <v>Q|Biologica f019</v>
          </cell>
          <cell r="B4570" t="str">
            <v>Q1003</v>
          </cell>
          <cell r="C4570" t="str">
            <v>Q</v>
          </cell>
          <cell r="D4570" t="str">
            <v>name</v>
          </cell>
          <cell r="E4570" t="str">
            <v>Biologica f019</v>
          </cell>
          <cell r="F4570" t="str">
            <v>Q0.50498</v>
          </cell>
          <cell r="G4570">
            <v>8</v>
          </cell>
        </row>
        <row r="4571">
          <cell r="A4571" t="str">
            <v>Q|Q0.50498</v>
          </cell>
          <cell r="B4571" t="str">
            <v>Q1003</v>
          </cell>
          <cell r="C4571" t="str">
            <v>Q</v>
          </cell>
          <cell r="D4571" t="str">
            <v>code</v>
          </cell>
          <cell r="E4571" t="str">
            <v>Q0.50498</v>
          </cell>
          <cell r="F4571" t="str">
            <v>Q0.50498</v>
          </cell>
          <cell r="G4571">
            <v>8</v>
          </cell>
        </row>
        <row r="4572">
          <cell r="A4572" t="str">
            <v>Q|Bioselena f010</v>
          </cell>
          <cell r="B4572" t="str">
            <v>Q1003</v>
          </cell>
          <cell r="C4572" t="str">
            <v>Q</v>
          </cell>
          <cell r="D4572" t="str">
            <v>name</v>
          </cell>
          <cell r="E4572" t="str">
            <v>Bioselena f010</v>
          </cell>
          <cell r="F4572" t="str">
            <v>Q0.50499</v>
          </cell>
          <cell r="G4572">
            <v>8</v>
          </cell>
        </row>
        <row r="4573">
          <cell r="A4573" t="str">
            <v>Q|Q0.50499</v>
          </cell>
          <cell r="B4573" t="str">
            <v>Q1003</v>
          </cell>
          <cell r="C4573" t="str">
            <v>Q</v>
          </cell>
          <cell r="D4573" t="str">
            <v>code</v>
          </cell>
          <cell r="E4573" t="str">
            <v>Q0.50499</v>
          </cell>
          <cell r="F4573" t="str">
            <v>Q0.50499</v>
          </cell>
          <cell r="G4573">
            <v>8</v>
          </cell>
        </row>
        <row r="4574">
          <cell r="A4574" t="str">
            <v>Q|BLE f004</v>
          </cell>
          <cell r="B4574" t="str">
            <v>Q1003</v>
          </cell>
          <cell r="C4574" t="str">
            <v>Q</v>
          </cell>
          <cell r="D4574" t="str">
            <v>name</v>
          </cell>
          <cell r="E4574" t="str">
            <v>BLE f004</v>
          </cell>
          <cell r="F4574" t="str">
            <v>Q0.50500</v>
          </cell>
          <cell r="G4574">
            <v>8</v>
          </cell>
        </row>
        <row r="4575">
          <cell r="A4575" t="str">
            <v>Q|Q0.50500</v>
          </cell>
          <cell r="B4575" t="str">
            <v>Q1003</v>
          </cell>
          <cell r="C4575" t="str">
            <v>Q</v>
          </cell>
          <cell r="D4575" t="str">
            <v>code</v>
          </cell>
          <cell r="E4575" t="str">
            <v>Q0.50500</v>
          </cell>
          <cell r="F4575" t="str">
            <v>Q0.50500</v>
          </cell>
          <cell r="G4575">
            <v>8</v>
          </cell>
        </row>
        <row r="4576">
          <cell r="A4576" t="str">
            <v>Q|BMELV f002</v>
          </cell>
          <cell r="B4576" t="str">
            <v>Q1003</v>
          </cell>
          <cell r="C4576" t="str">
            <v>Q</v>
          </cell>
          <cell r="D4576" t="str">
            <v>name</v>
          </cell>
          <cell r="E4576" t="str">
            <v>BMELV f002</v>
          </cell>
          <cell r="F4576" t="str">
            <v>Q0.50501</v>
          </cell>
          <cell r="G4576">
            <v>8</v>
          </cell>
        </row>
        <row r="4577">
          <cell r="A4577" t="str">
            <v>Q|Q0.50501</v>
          </cell>
          <cell r="B4577" t="str">
            <v>Q1003</v>
          </cell>
          <cell r="C4577" t="str">
            <v>Q</v>
          </cell>
          <cell r="D4577" t="str">
            <v>code</v>
          </cell>
          <cell r="E4577" t="str">
            <v>Q0.50501</v>
          </cell>
          <cell r="F4577" t="str">
            <v>Q0.50501</v>
          </cell>
          <cell r="G4577">
            <v>8</v>
          </cell>
        </row>
        <row r="4578">
          <cell r="A4578" t="str">
            <v>Q|Ceres f003</v>
          </cell>
          <cell r="B4578" t="str">
            <v>Q1003</v>
          </cell>
          <cell r="C4578" t="str">
            <v>Q</v>
          </cell>
          <cell r="D4578" t="str">
            <v>name</v>
          </cell>
          <cell r="E4578" t="str">
            <v>Ceres f003</v>
          </cell>
          <cell r="F4578" t="str">
            <v>Q0.50502</v>
          </cell>
          <cell r="G4578">
            <v>8</v>
          </cell>
        </row>
        <row r="4579">
          <cell r="A4579" t="str">
            <v>Q|Q0.50502</v>
          </cell>
          <cell r="B4579" t="str">
            <v>Q1003</v>
          </cell>
          <cell r="C4579" t="str">
            <v>Q</v>
          </cell>
          <cell r="D4579" t="str">
            <v>code</v>
          </cell>
          <cell r="E4579" t="str">
            <v>Q0.50502</v>
          </cell>
          <cell r="F4579" t="str">
            <v>Q0.50502</v>
          </cell>
          <cell r="G4579">
            <v>8</v>
          </cell>
        </row>
        <row r="4580">
          <cell r="A4580" t="str">
            <v>Q|CNCA f001</v>
          </cell>
          <cell r="B4580" t="str">
            <v>Q1003</v>
          </cell>
          <cell r="C4580" t="str">
            <v>Q</v>
          </cell>
          <cell r="D4580" t="str">
            <v>name</v>
          </cell>
          <cell r="E4580" t="str">
            <v>CNCA f001</v>
          </cell>
          <cell r="F4580" t="str">
            <v>Q0.50503</v>
          </cell>
          <cell r="G4580">
            <v>8</v>
          </cell>
        </row>
        <row r="4581">
          <cell r="A4581" t="str">
            <v>Q|Q0.50503</v>
          </cell>
          <cell r="B4581" t="str">
            <v>Q1003</v>
          </cell>
          <cell r="C4581" t="str">
            <v>Q</v>
          </cell>
          <cell r="D4581" t="str">
            <v>code</v>
          </cell>
          <cell r="E4581" t="str">
            <v>Q0.50503</v>
          </cell>
          <cell r="F4581" t="str">
            <v>Q0.50503</v>
          </cell>
          <cell r="G4581">
            <v>8</v>
          </cell>
        </row>
        <row r="4582">
          <cell r="A4582" t="str">
            <v>Q|COG f009</v>
          </cell>
          <cell r="B4582" t="str">
            <v>Q1003</v>
          </cell>
          <cell r="C4582" t="str">
            <v>Q</v>
          </cell>
          <cell r="D4582" t="str">
            <v>name</v>
          </cell>
          <cell r="E4582" t="str">
            <v>COG f009</v>
          </cell>
          <cell r="F4582" t="str">
            <v>Q0.50504</v>
          </cell>
          <cell r="G4582">
            <v>8</v>
          </cell>
        </row>
        <row r="4583">
          <cell r="A4583" t="str">
            <v>Q|Q0.50504</v>
          </cell>
          <cell r="B4583" t="str">
            <v>Q1003</v>
          </cell>
          <cell r="C4583" t="str">
            <v>Q</v>
          </cell>
          <cell r="D4583" t="str">
            <v>code</v>
          </cell>
          <cell r="E4583" t="str">
            <v>Q0.50504</v>
          </cell>
          <cell r="F4583" t="str">
            <v>Q0.50504</v>
          </cell>
          <cell r="G4583">
            <v>8</v>
          </cell>
        </row>
        <row r="4584">
          <cell r="A4584" t="str">
            <v>Q|Control Union f031</v>
          </cell>
          <cell r="B4584" t="str">
            <v>Q1003</v>
          </cell>
          <cell r="C4584" t="str">
            <v>Q</v>
          </cell>
          <cell r="D4584" t="str">
            <v>name</v>
          </cell>
          <cell r="E4584" t="str">
            <v>Control Union f031</v>
          </cell>
          <cell r="F4584" t="str">
            <v>Q0.50505</v>
          </cell>
          <cell r="G4584">
            <v>8</v>
          </cell>
        </row>
        <row r="4585">
          <cell r="A4585" t="str">
            <v>Q|Q0.50505</v>
          </cell>
          <cell r="B4585" t="str">
            <v>Q1003</v>
          </cell>
          <cell r="C4585" t="str">
            <v>Q</v>
          </cell>
          <cell r="D4585" t="str">
            <v>code</v>
          </cell>
          <cell r="E4585" t="str">
            <v>Q0.50505</v>
          </cell>
          <cell r="F4585" t="str">
            <v>Q0.50505</v>
          </cell>
          <cell r="G4585">
            <v>8</v>
          </cell>
        </row>
        <row r="4586">
          <cell r="A4586" t="str">
            <v>Q|Control Union f032</v>
          </cell>
          <cell r="B4586" t="str">
            <v>Q1003</v>
          </cell>
          <cell r="C4586" t="str">
            <v>Q</v>
          </cell>
          <cell r="D4586" t="str">
            <v>name</v>
          </cell>
          <cell r="E4586" t="str">
            <v>Control Union f032</v>
          </cell>
          <cell r="F4586" t="str">
            <v>Q0.50506</v>
          </cell>
          <cell r="G4586">
            <v>8</v>
          </cell>
        </row>
        <row r="4587">
          <cell r="A4587" t="str">
            <v>Q|Q0.50506</v>
          </cell>
          <cell r="B4587" t="str">
            <v>Q1003</v>
          </cell>
          <cell r="C4587" t="str">
            <v>Q</v>
          </cell>
          <cell r="D4587" t="str">
            <v>code</v>
          </cell>
          <cell r="E4587" t="str">
            <v>Q0.50506</v>
          </cell>
          <cell r="F4587" t="str">
            <v>Q0.50506</v>
          </cell>
          <cell r="G4587">
            <v>8</v>
          </cell>
        </row>
        <row r="4588">
          <cell r="A4588" t="str">
            <v>Q|Control Union South Africa f001</v>
          </cell>
          <cell r="B4588" t="str">
            <v>Q1003</v>
          </cell>
          <cell r="C4588" t="str">
            <v>Q</v>
          </cell>
          <cell r="D4588" t="str">
            <v>name</v>
          </cell>
          <cell r="E4588" t="str">
            <v>Control Union South Africa f001</v>
          </cell>
          <cell r="F4588" t="str">
            <v>Q0.50507</v>
          </cell>
          <cell r="G4588">
            <v>8</v>
          </cell>
        </row>
        <row r="4589">
          <cell r="A4589" t="str">
            <v>Q|Q0.50507</v>
          </cell>
          <cell r="B4589" t="str">
            <v>Q1003</v>
          </cell>
          <cell r="C4589" t="str">
            <v>Q</v>
          </cell>
          <cell r="D4589" t="str">
            <v>code</v>
          </cell>
          <cell r="E4589" t="str">
            <v>Q0.50507</v>
          </cell>
          <cell r="F4589" t="str">
            <v>Q0.50507</v>
          </cell>
          <cell r="G4589">
            <v>8</v>
          </cell>
        </row>
        <row r="4590">
          <cell r="A4590" t="str">
            <v>Q|CSO f001</v>
          </cell>
          <cell r="B4590" t="str">
            <v>Q1003</v>
          </cell>
          <cell r="C4590" t="str">
            <v>Q</v>
          </cell>
          <cell r="D4590" t="str">
            <v>name</v>
          </cell>
          <cell r="E4590" t="str">
            <v>CSO f001</v>
          </cell>
          <cell r="F4590" t="str">
            <v>Q0.50508</v>
          </cell>
          <cell r="G4590">
            <v>8</v>
          </cell>
        </row>
        <row r="4591">
          <cell r="A4591" t="str">
            <v>Q|Q0.50508</v>
          </cell>
          <cell r="B4591" t="str">
            <v>Q1003</v>
          </cell>
          <cell r="C4591" t="str">
            <v>Q</v>
          </cell>
          <cell r="D4591" t="str">
            <v>code</v>
          </cell>
          <cell r="E4591" t="str">
            <v>Q0.50508</v>
          </cell>
          <cell r="F4591" t="str">
            <v>Q0.50508</v>
          </cell>
          <cell r="G4591">
            <v>8</v>
          </cell>
        </row>
        <row r="4592">
          <cell r="A4592" t="str">
            <v>Q|DAFF f003</v>
          </cell>
          <cell r="B4592" t="str">
            <v>Q1003</v>
          </cell>
          <cell r="C4592" t="str">
            <v>Q</v>
          </cell>
          <cell r="D4592" t="str">
            <v>name</v>
          </cell>
          <cell r="E4592" t="str">
            <v>DAFF f003</v>
          </cell>
          <cell r="F4592" t="str">
            <v>Q0.50509</v>
          </cell>
          <cell r="G4592">
            <v>8</v>
          </cell>
        </row>
        <row r="4593">
          <cell r="A4593" t="str">
            <v>Q|Q0.50509</v>
          </cell>
          <cell r="B4593" t="str">
            <v>Q1003</v>
          </cell>
          <cell r="C4593" t="str">
            <v>Q</v>
          </cell>
          <cell r="D4593" t="str">
            <v>code</v>
          </cell>
          <cell r="E4593" t="str">
            <v>Q0.50509</v>
          </cell>
          <cell r="F4593" t="str">
            <v>Q0.50509</v>
          </cell>
          <cell r="G4593">
            <v>8</v>
          </cell>
        </row>
        <row r="4594">
          <cell r="A4594" t="str">
            <v>Q|Ecocert f014</v>
          </cell>
          <cell r="B4594" t="str">
            <v>Q1003</v>
          </cell>
          <cell r="C4594" t="str">
            <v>Q</v>
          </cell>
          <cell r="D4594" t="str">
            <v>name</v>
          </cell>
          <cell r="E4594" t="str">
            <v>Ecocert f014</v>
          </cell>
          <cell r="F4594" t="str">
            <v>Q0.50510</v>
          </cell>
          <cell r="G4594">
            <v>8</v>
          </cell>
        </row>
        <row r="4595">
          <cell r="A4595" t="str">
            <v>Q|Q0.50510</v>
          </cell>
          <cell r="B4595" t="str">
            <v>Q1003</v>
          </cell>
          <cell r="C4595" t="str">
            <v>Q</v>
          </cell>
          <cell r="D4595" t="str">
            <v>code</v>
          </cell>
          <cell r="E4595" t="str">
            <v>Q0.50510</v>
          </cell>
          <cell r="F4595" t="str">
            <v>Q0.50510</v>
          </cell>
          <cell r="G4595">
            <v>8</v>
          </cell>
        </row>
        <row r="4596">
          <cell r="A4596" t="str">
            <v>Q|Ecocert f017</v>
          </cell>
          <cell r="B4596" t="str">
            <v>Q1003</v>
          </cell>
          <cell r="C4596" t="str">
            <v>Q</v>
          </cell>
          <cell r="D4596" t="str">
            <v>name</v>
          </cell>
          <cell r="E4596" t="str">
            <v>Ecocert f017</v>
          </cell>
          <cell r="F4596" t="str">
            <v>Q0.50511</v>
          </cell>
          <cell r="G4596">
            <v>8</v>
          </cell>
        </row>
        <row r="4597">
          <cell r="A4597" t="str">
            <v>Q|Q0.50511</v>
          </cell>
          <cell r="B4597" t="str">
            <v>Q1003</v>
          </cell>
          <cell r="C4597" t="str">
            <v>Q</v>
          </cell>
          <cell r="D4597" t="str">
            <v>code</v>
          </cell>
          <cell r="E4597" t="str">
            <v>Q0.50511</v>
          </cell>
          <cell r="F4597" t="str">
            <v>Q0.50511</v>
          </cell>
          <cell r="G4597">
            <v>8</v>
          </cell>
        </row>
        <row r="4598">
          <cell r="A4598" t="str">
            <v>Q|EIER f001</v>
          </cell>
          <cell r="B4598" t="str">
            <v>Q1003</v>
          </cell>
          <cell r="C4598" t="str">
            <v>Q</v>
          </cell>
          <cell r="D4598" t="str">
            <v>name</v>
          </cell>
          <cell r="E4598" t="str">
            <v>EIER f001</v>
          </cell>
          <cell r="F4598" t="str">
            <v>Q0.50512</v>
          </cell>
          <cell r="G4598">
            <v>8</v>
          </cell>
        </row>
        <row r="4599">
          <cell r="A4599" t="str">
            <v>Q|Q0.50512</v>
          </cell>
          <cell r="B4599" t="str">
            <v>Q1003</v>
          </cell>
          <cell r="C4599" t="str">
            <v>Q</v>
          </cell>
          <cell r="D4599" t="str">
            <v>code</v>
          </cell>
          <cell r="E4599" t="str">
            <v>Q0.50512</v>
          </cell>
          <cell r="F4599" t="str">
            <v>Q0.50512</v>
          </cell>
          <cell r="G4599">
            <v>8</v>
          </cell>
        </row>
        <row r="4600">
          <cell r="A4600" t="str">
            <v>Q|Ekoconnect/MAIA f001</v>
          </cell>
          <cell r="B4600" t="str">
            <v>Q1003</v>
          </cell>
          <cell r="C4600" t="str">
            <v>Q</v>
          </cell>
          <cell r="D4600" t="str">
            <v>name</v>
          </cell>
          <cell r="E4600" t="str">
            <v>Ekoconnect/MAIA f001</v>
          </cell>
          <cell r="F4600" t="str">
            <v>Q0.50513</v>
          </cell>
          <cell r="G4600">
            <v>8</v>
          </cell>
        </row>
        <row r="4601">
          <cell r="A4601" t="str">
            <v>Q|Q0.50513</v>
          </cell>
          <cell r="B4601" t="str">
            <v>Q1003</v>
          </cell>
          <cell r="C4601" t="str">
            <v>Q</v>
          </cell>
          <cell r="D4601" t="str">
            <v>code</v>
          </cell>
          <cell r="E4601" t="str">
            <v>Q0.50513</v>
          </cell>
          <cell r="F4601" t="str">
            <v>Q0.50513</v>
          </cell>
          <cell r="G4601">
            <v>8</v>
          </cell>
        </row>
        <row r="4602">
          <cell r="A4602" t="str">
            <v>Q|Elkana f001</v>
          </cell>
          <cell r="B4602" t="str">
            <v>Q1003</v>
          </cell>
          <cell r="C4602" t="str">
            <v>Q</v>
          </cell>
          <cell r="D4602" t="str">
            <v>name</v>
          </cell>
          <cell r="E4602" t="str">
            <v>Elkana f001</v>
          </cell>
          <cell r="F4602" t="str">
            <v>Q0.50514</v>
          </cell>
          <cell r="G4602">
            <v>8</v>
          </cell>
        </row>
        <row r="4603">
          <cell r="A4603" t="str">
            <v>Q|Q0.50514</v>
          </cell>
          <cell r="B4603" t="str">
            <v>Q1003</v>
          </cell>
          <cell r="C4603" t="str">
            <v>Q</v>
          </cell>
          <cell r="D4603" t="str">
            <v>code</v>
          </cell>
          <cell r="E4603" t="str">
            <v>Q0.50514</v>
          </cell>
          <cell r="F4603" t="str">
            <v>Q0.50514</v>
          </cell>
          <cell r="G4603">
            <v>8</v>
          </cell>
        </row>
        <row r="4604">
          <cell r="A4604" t="str">
            <v>Q|Evira f001</v>
          </cell>
          <cell r="B4604" t="str">
            <v>Q1003</v>
          </cell>
          <cell r="C4604" t="str">
            <v>Q</v>
          </cell>
          <cell r="D4604" t="str">
            <v>name</v>
          </cell>
          <cell r="E4604" t="str">
            <v>Evira f001</v>
          </cell>
          <cell r="F4604" t="str">
            <v>Q0.50541</v>
          </cell>
          <cell r="G4604">
            <v>8</v>
          </cell>
        </row>
        <row r="4605">
          <cell r="A4605" t="str">
            <v>Q|Q0.50541</v>
          </cell>
          <cell r="B4605" t="str">
            <v>Q1003</v>
          </cell>
          <cell r="C4605" t="str">
            <v>Q</v>
          </cell>
          <cell r="D4605" t="str">
            <v>code</v>
          </cell>
          <cell r="E4605" t="str">
            <v>Q0.50541</v>
          </cell>
          <cell r="F4605" t="str">
            <v>Q0.50541</v>
          </cell>
          <cell r="G4605">
            <v>8</v>
          </cell>
        </row>
        <row r="4606">
          <cell r="A4606" t="str">
            <v>Q|Evira f002</v>
          </cell>
          <cell r="B4606" t="str">
            <v>Q1003</v>
          </cell>
          <cell r="C4606" t="str">
            <v>Q</v>
          </cell>
          <cell r="D4606" t="str">
            <v>name</v>
          </cell>
          <cell r="E4606" t="str">
            <v>Evira f002</v>
          </cell>
          <cell r="F4606" t="str">
            <v>Q0.50542</v>
          </cell>
          <cell r="G4606">
            <v>8</v>
          </cell>
        </row>
        <row r="4607">
          <cell r="A4607" t="str">
            <v>Q|Q0.50542</v>
          </cell>
          <cell r="B4607" t="str">
            <v>Q1003</v>
          </cell>
          <cell r="C4607" t="str">
            <v>Q</v>
          </cell>
          <cell r="D4607" t="str">
            <v>code</v>
          </cell>
          <cell r="E4607" t="str">
            <v>Q0.50542</v>
          </cell>
          <cell r="F4607" t="str">
            <v>Q0.50542</v>
          </cell>
          <cell r="G4607">
            <v>8</v>
          </cell>
        </row>
        <row r="4608">
          <cell r="A4608" t="str">
            <v>Q|Evira f021</v>
          </cell>
          <cell r="B4608" t="str">
            <v>Q1003</v>
          </cell>
          <cell r="C4608" t="str">
            <v>Q</v>
          </cell>
          <cell r="D4608" t="str">
            <v>name</v>
          </cell>
          <cell r="E4608" t="str">
            <v>Evira f021</v>
          </cell>
          <cell r="F4608" t="str">
            <v>Q0.50543</v>
          </cell>
          <cell r="G4608">
            <v>8</v>
          </cell>
        </row>
        <row r="4609">
          <cell r="A4609" t="str">
            <v>Q|Q0.50543</v>
          </cell>
          <cell r="B4609" t="str">
            <v>Q1003</v>
          </cell>
          <cell r="C4609" t="str">
            <v>Q</v>
          </cell>
          <cell r="D4609" t="str">
            <v>code</v>
          </cell>
          <cell r="E4609" t="str">
            <v>Q0.50543</v>
          </cell>
          <cell r="F4609" t="str">
            <v>Q0.50543</v>
          </cell>
          <cell r="G4609">
            <v>8</v>
          </cell>
        </row>
        <row r="4610">
          <cell r="A4610" t="str">
            <v>Q|FiBL f004</v>
          </cell>
          <cell r="B4610" t="str">
            <v>Q1003</v>
          </cell>
          <cell r="C4610" t="str">
            <v>Q</v>
          </cell>
          <cell r="D4610" t="str">
            <v>name</v>
          </cell>
          <cell r="E4610" t="str">
            <v>FiBL f004</v>
          </cell>
          <cell r="F4610" t="str">
            <v>Q0.50550</v>
          </cell>
          <cell r="G4610">
            <v>8</v>
          </cell>
        </row>
        <row r="4611">
          <cell r="A4611" t="str">
            <v>Q|Q0.50550</v>
          </cell>
          <cell r="B4611" t="str">
            <v>Q1003</v>
          </cell>
          <cell r="C4611" t="str">
            <v>Q</v>
          </cell>
          <cell r="D4611" t="str">
            <v>code</v>
          </cell>
          <cell r="E4611" t="str">
            <v>Q0.50550</v>
          </cell>
          <cell r="F4611" t="str">
            <v>Q0.50550</v>
          </cell>
          <cell r="G4611">
            <v>8</v>
          </cell>
        </row>
        <row r="4612">
          <cell r="A4612" t="str">
            <v>Q|FiBL f011</v>
          </cell>
          <cell r="B4612" t="str">
            <v>Q1003</v>
          </cell>
          <cell r="C4612" t="str">
            <v>Q</v>
          </cell>
          <cell r="D4612" t="str">
            <v>name</v>
          </cell>
          <cell r="E4612" t="str">
            <v>FiBL f011</v>
          </cell>
          <cell r="F4612" t="str">
            <v>Q0.50551</v>
          </cell>
          <cell r="G4612">
            <v>8</v>
          </cell>
        </row>
        <row r="4613">
          <cell r="A4613" t="str">
            <v>Q|Q0.50551</v>
          </cell>
          <cell r="B4613" t="str">
            <v>Q1003</v>
          </cell>
          <cell r="C4613" t="str">
            <v>Q</v>
          </cell>
          <cell r="D4613" t="str">
            <v>code</v>
          </cell>
          <cell r="E4613" t="str">
            <v>Q0.50551</v>
          </cell>
          <cell r="F4613" t="str">
            <v>Q0.50551</v>
          </cell>
          <cell r="G4613">
            <v>8</v>
          </cell>
        </row>
        <row r="4614">
          <cell r="A4614" t="str">
            <v>Q|GABA f003</v>
          </cell>
          <cell r="B4614" t="str">
            <v>Q1003</v>
          </cell>
          <cell r="C4614" t="str">
            <v>Q</v>
          </cell>
          <cell r="D4614" t="str">
            <v>name</v>
          </cell>
          <cell r="E4614" t="str">
            <v>GABA f003</v>
          </cell>
          <cell r="F4614" t="str">
            <v>Q0.50553</v>
          </cell>
          <cell r="G4614">
            <v>8</v>
          </cell>
        </row>
        <row r="4615">
          <cell r="A4615" t="str">
            <v>Q|Q0.50553</v>
          </cell>
          <cell r="B4615" t="str">
            <v>Q1003</v>
          </cell>
          <cell r="C4615" t="str">
            <v>Q</v>
          </cell>
          <cell r="D4615" t="str">
            <v>code</v>
          </cell>
          <cell r="E4615" t="str">
            <v>Q0.50553</v>
          </cell>
          <cell r="F4615" t="str">
            <v>Q0.50553</v>
          </cell>
          <cell r="G4615">
            <v>8</v>
          </cell>
        </row>
        <row r="4616">
          <cell r="A4616" t="str">
            <v>Q|GDOA f001</v>
          </cell>
          <cell r="B4616" t="str">
            <v>Q1003</v>
          </cell>
          <cell r="C4616" t="str">
            <v>Q</v>
          </cell>
          <cell r="D4616" t="str">
            <v>name</v>
          </cell>
          <cell r="E4616" t="str">
            <v>GDOA f001</v>
          </cell>
          <cell r="F4616" t="str">
            <v>Q0.50554</v>
          </cell>
          <cell r="G4616">
            <v>8</v>
          </cell>
        </row>
        <row r="4617">
          <cell r="A4617" t="str">
            <v>Q|Q0.50554</v>
          </cell>
          <cell r="B4617" t="str">
            <v>Q1003</v>
          </cell>
          <cell r="C4617" t="str">
            <v>Q</v>
          </cell>
          <cell r="D4617" t="str">
            <v>code</v>
          </cell>
          <cell r="E4617" t="str">
            <v>Q0.50554</v>
          </cell>
          <cell r="F4617" t="str">
            <v>Q0.50554</v>
          </cell>
          <cell r="G4617">
            <v>8</v>
          </cell>
        </row>
        <row r="4618">
          <cell r="A4618" t="str">
            <v>Q|GFK/AMI f001</v>
          </cell>
          <cell r="B4618" t="str">
            <v>Q1003</v>
          </cell>
          <cell r="C4618" t="str">
            <v>Q</v>
          </cell>
          <cell r="D4618" t="str">
            <v>name</v>
          </cell>
          <cell r="E4618" t="str">
            <v>GFK/AMI f001</v>
          </cell>
          <cell r="F4618" t="str">
            <v>Q0.50555</v>
          </cell>
          <cell r="G4618">
            <v>8</v>
          </cell>
        </row>
        <row r="4619">
          <cell r="A4619" t="str">
            <v>Q|Q0.50555</v>
          </cell>
          <cell r="B4619" t="str">
            <v>Q1003</v>
          </cell>
          <cell r="C4619" t="str">
            <v>Q</v>
          </cell>
          <cell r="D4619" t="str">
            <v>code</v>
          </cell>
          <cell r="E4619" t="str">
            <v>Q0.50555</v>
          </cell>
          <cell r="F4619" t="str">
            <v>Q0.50555</v>
          </cell>
          <cell r="G4619">
            <v>8</v>
          </cell>
        </row>
        <row r="4620">
          <cell r="A4620" t="str">
            <v>Q|GTZ-GESOREN f004</v>
          </cell>
          <cell r="B4620" t="str">
            <v>Q1003</v>
          </cell>
          <cell r="C4620" t="str">
            <v>Q</v>
          </cell>
          <cell r="D4620" t="str">
            <v>name</v>
          </cell>
          <cell r="E4620" t="str">
            <v>GTZ-GESOREN f004</v>
          </cell>
          <cell r="F4620" t="str">
            <v>Q0.50556</v>
          </cell>
          <cell r="G4620">
            <v>8</v>
          </cell>
        </row>
        <row r="4621">
          <cell r="A4621" t="str">
            <v>Q|Q0.50556</v>
          </cell>
          <cell r="B4621" t="str">
            <v>Q1003</v>
          </cell>
          <cell r="C4621" t="str">
            <v>Q</v>
          </cell>
          <cell r="D4621" t="str">
            <v>code</v>
          </cell>
          <cell r="E4621" t="str">
            <v>Q0.50556</v>
          </cell>
          <cell r="F4621" t="str">
            <v>Q0.50556</v>
          </cell>
          <cell r="G4621">
            <v>8</v>
          </cell>
        </row>
        <row r="4622">
          <cell r="A4622" t="str">
            <v>Q|IAEI f003</v>
          </cell>
          <cell r="B4622" t="str">
            <v>Q1003</v>
          </cell>
          <cell r="C4622" t="str">
            <v>Q</v>
          </cell>
          <cell r="D4622" t="str">
            <v>name</v>
          </cell>
          <cell r="E4622" t="str">
            <v>IAEI f003</v>
          </cell>
          <cell r="F4622" t="str">
            <v>Q0.50557</v>
          </cell>
          <cell r="G4622">
            <v>8</v>
          </cell>
        </row>
        <row r="4623">
          <cell r="A4623" t="str">
            <v>Q|Q0.50557</v>
          </cell>
          <cell r="B4623" t="str">
            <v>Q1003</v>
          </cell>
          <cell r="C4623" t="str">
            <v>Q</v>
          </cell>
          <cell r="D4623" t="str">
            <v>code</v>
          </cell>
          <cell r="E4623" t="str">
            <v>Q0.50557</v>
          </cell>
          <cell r="F4623" t="str">
            <v>Q0.50557</v>
          </cell>
          <cell r="G4623">
            <v>8</v>
          </cell>
        </row>
        <row r="4624">
          <cell r="A4624" t="str">
            <v>Q|IJHARS f001</v>
          </cell>
          <cell r="B4624" t="str">
            <v>Q1003</v>
          </cell>
          <cell r="C4624" t="str">
            <v>Q</v>
          </cell>
          <cell r="D4624" t="str">
            <v>name</v>
          </cell>
          <cell r="E4624" t="str">
            <v>IJHARS f001</v>
          </cell>
          <cell r="F4624" t="str">
            <v>Q0.50558</v>
          </cell>
          <cell r="G4624">
            <v>8</v>
          </cell>
        </row>
        <row r="4625">
          <cell r="A4625" t="str">
            <v>Q|Q0.50558</v>
          </cell>
          <cell r="B4625" t="str">
            <v>Q1003</v>
          </cell>
          <cell r="C4625" t="str">
            <v>Q</v>
          </cell>
          <cell r="D4625" t="str">
            <v>code</v>
          </cell>
          <cell r="E4625" t="str">
            <v>Q0.50558</v>
          </cell>
          <cell r="F4625" t="str">
            <v>Q0.50558</v>
          </cell>
          <cell r="G4625">
            <v>8</v>
          </cell>
        </row>
        <row r="4626">
          <cell r="A4626" t="str">
            <v>Q|IMO f037</v>
          </cell>
          <cell r="B4626" t="str">
            <v>Q1003</v>
          </cell>
          <cell r="C4626" t="str">
            <v>Q</v>
          </cell>
          <cell r="D4626" t="str">
            <v>name</v>
          </cell>
          <cell r="E4626" t="str">
            <v>IMO f037</v>
          </cell>
          <cell r="F4626" t="str">
            <v>Q0.50559</v>
          </cell>
          <cell r="G4626">
            <v>8</v>
          </cell>
        </row>
        <row r="4627">
          <cell r="A4627" t="str">
            <v>Q|Q0.50559</v>
          </cell>
          <cell r="B4627" t="str">
            <v>Q1003</v>
          </cell>
          <cell r="C4627" t="str">
            <v>Q</v>
          </cell>
          <cell r="D4627" t="str">
            <v>code</v>
          </cell>
          <cell r="E4627" t="str">
            <v>Q0.50559</v>
          </cell>
          <cell r="F4627" t="str">
            <v>Q0.50559</v>
          </cell>
          <cell r="G4627">
            <v>8</v>
          </cell>
        </row>
        <row r="4628">
          <cell r="A4628" t="str">
            <v>Q|IOA f003</v>
          </cell>
          <cell r="B4628" t="str">
            <v>Q1003</v>
          </cell>
          <cell r="C4628" t="str">
            <v>Q</v>
          </cell>
          <cell r="D4628" t="str">
            <v>name</v>
          </cell>
          <cell r="E4628" t="str">
            <v>IOA f003</v>
          </cell>
          <cell r="F4628" t="str">
            <v>Q0.50560</v>
          </cell>
          <cell r="G4628">
            <v>8</v>
          </cell>
        </row>
        <row r="4629">
          <cell r="A4629" t="str">
            <v>Q|Q0.50560</v>
          </cell>
          <cell r="B4629" t="str">
            <v>Q1003</v>
          </cell>
          <cell r="C4629" t="str">
            <v>Q</v>
          </cell>
          <cell r="D4629" t="str">
            <v>code</v>
          </cell>
          <cell r="E4629" t="str">
            <v>Q0.50560</v>
          </cell>
          <cell r="F4629" t="str">
            <v>Q0.50560</v>
          </cell>
          <cell r="G4629">
            <v>8</v>
          </cell>
        </row>
        <row r="4630">
          <cell r="A4630" t="str">
            <v>Q|KBA f006</v>
          </cell>
          <cell r="B4630" t="str">
            <v>Q1003</v>
          </cell>
          <cell r="C4630" t="str">
            <v>Q</v>
          </cell>
          <cell r="D4630" t="str">
            <v>name</v>
          </cell>
          <cell r="E4630" t="str">
            <v>KBA f006</v>
          </cell>
          <cell r="F4630" t="str">
            <v>Q0.50561</v>
          </cell>
          <cell r="G4630">
            <v>8</v>
          </cell>
        </row>
        <row r="4631">
          <cell r="A4631" t="str">
            <v>Q|Q0.50561</v>
          </cell>
          <cell r="B4631" t="str">
            <v>Q1003</v>
          </cell>
          <cell r="C4631" t="str">
            <v>Q</v>
          </cell>
          <cell r="D4631" t="str">
            <v>code</v>
          </cell>
          <cell r="E4631" t="str">
            <v>Q0.50561</v>
          </cell>
          <cell r="F4631" t="str">
            <v>Q0.50561</v>
          </cell>
          <cell r="G4631">
            <v>8</v>
          </cell>
        </row>
        <row r="4632">
          <cell r="A4632" t="str">
            <v>Q|KBA f012</v>
          </cell>
          <cell r="B4632" t="str">
            <v>Q1003</v>
          </cell>
          <cell r="C4632" t="str">
            <v>Q</v>
          </cell>
          <cell r="D4632" t="str">
            <v>name</v>
          </cell>
          <cell r="E4632" t="str">
            <v>KBA f012</v>
          </cell>
          <cell r="F4632" t="str">
            <v>Q0.50562</v>
          </cell>
          <cell r="G4632">
            <v>8</v>
          </cell>
        </row>
        <row r="4633">
          <cell r="A4633" t="str">
            <v>Q|Q0.50562</v>
          </cell>
          <cell r="B4633" t="str">
            <v>Q1003</v>
          </cell>
          <cell r="C4633" t="str">
            <v>Q</v>
          </cell>
          <cell r="D4633" t="str">
            <v>code</v>
          </cell>
          <cell r="E4633" t="str">
            <v>Q0.50562</v>
          </cell>
          <cell r="F4633" t="str">
            <v>Q0.50562</v>
          </cell>
          <cell r="G4633">
            <v>8</v>
          </cell>
        </row>
        <row r="4634">
          <cell r="A4634" t="str">
            <v>Q|KBA f013</v>
          </cell>
          <cell r="B4634" t="str">
            <v>Q1003</v>
          </cell>
          <cell r="C4634" t="str">
            <v>Q</v>
          </cell>
          <cell r="D4634" t="str">
            <v>name</v>
          </cell>
          <cell r="E4634" t="str">
            <v>KBA f013</v>
          </cell>
          <cell r="F4634" t="str">
            <v>Q0.50563</v>
          </cell>
          <cell r="G4634">
            <v>8</v>
          </cell>
        </row>
        <row r="4635">
          <cell r="A4635" t="str">
            <v>Q|Q0.50563</v>
          </cell>
          <cell r="B4635" t="str">
            <v>Q1003</v>
          </cell>
          <cell r="C4635" t="str">
            <v>Q</v>
          </cell>
          <cell r="D4635" t="str">
            <v>code</v>
          </cell>
          <cell r="E4635" t="str">
            <v>Q0.50563</v>
          </cell>
          <cell r="F4635" t="str">
            <v>Q0.50563</v>
          </cell>
          <cell r="G4635">
            <v>8</v>
          </cell>
        </row>
        <row r="4636">
          <cell r="A4636" t="str">
            <v>Q|Lacon f001</v>
          </cell>
          <cell r="B4636" t="str">
            <v>Q1003</v>
          </cell>
          <cell r="C4636" t="str">
            <v>Q</v>
          </cell>
          <cell r="D4636" t="str">
            <v>name</v>
          </cell>
          <cell r="E4636" t="str">
            <v>Lacon f001</v>
          </cell>
          <cell r="F4636" t="str">
            <v>Q0.50564</v>
          </cell>
          <cell r="G4636">
            <v>8</v>
          </cell>
        </row>
        <row r="4637">
          <cell r="A4637" t="str">
            <v>Q|Q0.50564</v>
          </cell>
          <cell r="B4637" t="str">
            <v>Q1003</v>
          </cell>
          <cell r="C4637" t="str">
            <v>Q</v>
          </cell>
          <cell r="D4637" t="str">
            <v>code</v>
          </cell>
          <cell r="E4637" t="str">
            <v>Q0.50564</v>
          </cell>
          <cell r="F4637" t="str">
            <v>Q0.50564</v>
          </cell>
          <cell r="G4637">
            <v>8</v>
          </cell>
        </row>
        <row r="4638">
          <cell r="A4638" t="str">
            <v>Q|Lebensministerium f015</v>
          </cell>
          <cell r="B4638" t="str">
            <v>Q1003</v>
          </cell>
          <cell r="C4638" t="str">
            <v>Q</v>
          </cell>
          <cell r="D4638" t="str">
            <v>name</v>
          </cell>
          <cell r="E4638" t="str">
            <v>Lebensministerium f015</v>
          </cell>
          <cell r="F4638" t="str">
            <v>Q0.50565</v>
          </cell>
          <cell r="G4638">
            <v>8</v>
          </cell>
        </row>
        <row r="4639">
          <cell r="A4639" t="str">
            <v>Q|Q0.50565</v>
          </cell>
          <cell r="B4639" t="str">
            <v>Q1003</v>
          </cell>
          <cell r="C4639" t="str">
            <v>Q</v>
          </cell>
          <cell r="D4639" t="str">
            <v>code</v>
          </cell>
          <cell r="E4639" t="str">
            <v>Q0.50565</v>
          </cell>
          <cell r="F4639" t="str">
            <v>Q0.50565</v>
          </cell>
          <cell r="G4639">
            <v>8</v>
          </cell>
        </row>
        <row r="4640">
          <cell r="A4640" t="str">
            <v>Q|Lebensministerium f019</v>
          </cell>
          <cell r="B4640" t="str">
            <v>Q1003</v>
          </cell>
          <cell r="C4640" t="str">
            <v>Q</v>
          </cell>
          <cell r="D4640" t="str">
            <v>name</v>
          </cell>
          <cell r="E4640" t="str">
            <v>Lebensministerium f019</v>
          </cell>
          <cell r="F4640" t="str">
            <v>Q0.50566</v>
          </cell>
          <cell r="G4640">
            <v>8</v>
          </cell>
        </row>
        <row r="4641">
          <cell r="A4641" t="str">
            <v>Q|Q0.50566</v>
          </cell>
          <cell r="B4641" t="str">
            <v>Q1003</v>
          </cell>
          <cell r="C4641" t="str">
            <v>Q</v>
          </cell>
          <cell r="D4641" t="str">
            <v>code</v>
          </cell>
          <cell r="E4641" t="str">
            <v>Q0.50566</v>
          </cell>
          <cell r="F4641" t="str">
            <v>Q0.50566</v>
          </cell>
          <cell r="G4641">
            <v>8</v>
          </cell>
        </row>
        <row r="4642">
          <cell r="A4642" t="str">
            <v>Q|Lebensministerium f021</v>
          </cell>
          <cell r="B4642" t="str">
            <v>Q1003</v>
          </cell>
          <cell r="C4642" t="str">
            <v>Q</v>
          </cell>
          <cell r="D4642" t="str">
            <v>name</v>
          </cell>
          <cell r="E4642" t="str">
            <v>Lebensministerium f021</v>
          </cell>
          <cell r="F4642" t="str">
            <v>Q0.50567</v>
          </cell>
          <cell r="G4642">
            <v>8</v>
          </cell>
        </row>
        <row r="4643">
          <cell r="A4643" t="str">
            <v>Q|Q0.50567</v>
          </cell>
          <cell r="B4643" t="str">
            <v>Q1003</v>
          </cell>
          <cell r="C4643" t="str">
            <v>Q</v>
          </cell>
          <cell r="D4643" t="str">
            <v>code</v>
          </cell>
          <cell r="E4643" t="str">
            <v>Q0.50567</v>
          </cell>
          <cell r="F4643" t="str">
            <v>Q0.50567</v>
          </cell>
          <cell r="G4643">
            <v>8</v>
          </cell>
        </row>
        <row r="4644">
          <cell r="A4644" t="str">
            <v>Q|Lebensministerium f022</v>
          </cell>
          <cell r="B4644" t="str">
            <v>Q1003</v>
          </cell>
          <cell r="C4644" t="str">
            <v>Q</v>
          </cell>
          <cell r="D4644" t="str">
            <v>name</v>
          </cell>
          <cell r="E4644" t="str">
            <v>Lebensministerium f022</v>
          </cell>
          <cell r="F4644" t="str">
            <v>Q0.50568</v>
          </cell>
          <cell r="G4644">
            <v>8</v>
          </cell>
        </row>
        <row r="4645">
          <cell r="A4645" t="str">
            <v>Q|Q0.50568</v>
          </cell>
          <cell r="B4645" t="str">
            <v>Q1003</v>
          </cell>
          <cell r="C4645" t="str">
            <v>Q</v>
          </cell>
          <cell r="D4645" t="str">
            <v>code</v>
          </cell>
          <cell r="E4645" t="str">
            <v>Q0.50568</v>
          </cell>
          <cell r="F4645" t="str">
            <v>Q0.50568</v>
          </cell>
          <cell r="G4645">
            <v>8</v>
          </cell>
        </row>
        <row r="4646">
          <cell r="A4646" t="str">
            <v>Q|Lebensministerium f027</v>
          </cell>
          <cell r="B4646" t="str">
            <v>Q1003</v>
          </cell>
          <cell r="C4646" t="str">
            <v>Q</v>
          </cell>
          <cell r="D4646" t="str">
            <v>name</v>
          </cell>
          <cell r="E4646" t="str">
            <v>Lebensministerium f027</v>
          </cell>
          <cell r="F4646" t="str">
            <v>Q0.50569</v>
          </cell>
          <cell r="G4646">
            <v>8</v>
          </cell>
        </row>
        <row r="4647">
          <cell r="A4647" t="str">
            <v>Q|Q0.50569</v>
          </cell>
          <cell r="B4647" t="str">
            <v>Q1003</v>
          </cell>
          <cell r="C4647" t="str">
            <v>Q</v>
          </cell>
          <cell r="D4647" t="str">
            <v>code</v>
          </cell>
          <cell r="E4647" t="str">
            <v>Q0.50569</v>
          </cell>
          <cell r="F4647" t="str">
            <v>Q0.50569</v>
          </cell>
          <cell r="G4647">
            <v>8</v>
          </cell>
        </row>
        <row r="4648">
          <cell r="A4648" t="str">
            <v>Q|Lebensministerium f028</v>
          </cell>
          <cell r="B4648" t="str">
            <v>Q1003</v>
          </cell>
          <cell r="C4648" t="str">
            <v>Q</v>
          </cell>
          <cell r="D4648" t="str">
            <v>name</v>
          </cell>
          <cell r="E4648" t="str">
            <v>Lebensministerium f028</v>
          </cell>
          <cell r="F4648" t="str">
            <v>Q0.50570</v>
          </cell>
          <cell r="G4648">
            <v>8</v>
          </cell>
        </row>
        <row r="4649">
          <cell r="A4649" t="str">
            <v>Q|Q0.50570</v>
          </cell>
          <cell r="B4649" t="str">
            <v>Q1003</v>
          </cell>
          <cell r="C4649" t="str">
            <v>Q</v>
          </cell>
          <cell r="D4649" t="str">
            <v>code</v>
          </cell>
          <cell r="E4649" t="str">
            <v>Q0.50570</v>
          </cell>
          <cell r="F4649" t="str">
            <v>Q0.50570</v>
          </cell>
          <cell r="G4649">
            <v>8</v>
          </cell>
        </row>
        <row r="4650">
          <cell r="A4650" t="str">
            <v>Q|MADRP f003</v>
          </cell>
          <cell r="B4650" t="str">
            <v>Q1003</v>
          </cell>
          <cell r="C4650" t="str">
            <v>Q</v>
          </cell>
          <cell r="D4650" t="str">
            <v>name</v>
          </cell>
          <cell r="E4650" t="str">
            <v>MADRP f003</v>
          </cell>
          <cell r="F4650" t="str">
            <v>Q0.50571</v>
          </cell>
          <cell r="G4650">
            <v>8</v>
          </cell>
        </row>
        <row r="4651">
          <cell r="A4651" t="str">
            <v>Q|Q0.50571</v>
          </cell>
          <cell r="B4651" t="str">
            <v>Q1003</v>
          </cell>
          <cell r="C4651" t="str">
            <v>Q</v>
          </cell>
          <cell r="D4651" t="str">
            <v>code</v>
          </cell>
          <cell r="E4651" t="str">
            <v>Q0.50571</v>
          </cell>
          <cell r="F4651" t="str">
            <v>Q0.50571</v>
          </cell>
          <cell r="G4651">
            <v>8</v>
          </cell>
        </row>
        <row r="4652">
          <cell r="A4652" t="str">
            <v>Q|MAFF f001</v>
          </cell>
          <cell r="B4652" t="str">
            <v>Q1003</v>
          </cell>
          <cell r="C4652" t="str">
            <v>Q</v>
          </cell>
          <cell r="D4652" t="str">
            <v>name</v>
          </cell>
          <cell r="E4652" t="str">
            <v>MAFF f001</v>
          </cell>
          <cell r="F4652" t="str">
            <v>Q0.50572</v>
          </cell>
          <cell r="G4652">
            <v>8</v>
          </cell>
        </row>
        <row r="4653">
          <cell r="A4653" t="str">
            <v>Q|Q0.50572</v>
          </cell>
          <cell r="B4653" t="str">
            <v>Q1003</v>
          </cell>
          <cell r="C4653" t="str">
            <v>Q</v>
          </cell>
          <cell r="D4653" t="str">
            <v>code</v>
          </cell>
          <cell r="E4653" t="str">
            <v>Q0.50572</v>
          </cell>
          <cell r="F4653" t="str">
            <v>Q0.50572</v>
          </cell>
          <cell r="G4653">
            <v>8</v>
          </cell>
        </row>
        <row r="4654">
          <cell r="A4654" t="str">
            <v>Q|MAFF f011</v>
          </cell>
          <cell r="B4654" t="str">
            <v>Q1003</v>
          </cell>
          <cell r="C4654" t="str">
            <v>Q</v>
          </cell>
          <cell r="D4654" t="str">
            <v>name</v>
          </cell>
          <cell r="E4654" t="str">
            <v>MAFF f011</v>
          </cell>
          <cell r="F4654" t="str">
            <v>Q0.50573</v>
          </cell>
          <cell r="G4654">
            <v>8</v>
          </cell>
        </row>
        <row r="4655">
          <cell r="A4655" t="str">
            <v>Q|Q0.50573</v>
          </cell>
          <cell r="B4655" t="str">
            <v>Q1003</v>
          </cell>
          <cell r="C4655" t="str">
            <v>Q</v>
          </cell>
          <cell r="D4655" t="str">
            <v>code</v>
          </cell>
          <cell r="E4655" t="str">
            <v>Q0.50573</v>
          </cell>
          <cell r="F4655" t="str">
            <v>Q0.50573</v>
          </cell>
          <cell r="G4655">
            <v>8</v>
          </cell>
        </row>
        <row r="4656">
          <cell r="A4656" t="str">
            <v>Q|MAFF Japan f001</v>
          </cell>
          <cell r="B4656" t="str">
            <v>Q1003</v>
          </cell>
          <cell r="C4656" t="str">
            <v>Q</v>
          </cell>
          <cell r="D4656" t="str">
            <v>name</v>
          </cell>
          <cell r="E4656" t="str">
            <v>MAFF Japan f001</v>
          </cell>
          <cell r="F4656" t="str">
            <v>Q0.50574</v>
          </cell>
          <cell r="G4656">
            <v>8</v>
          </cell>
        </row>
        <row r="4657">
          <cell r="A4657" t="str">
            <v>Q|Q0.50574</v>
          </cell>
          <cell r="B4657" t="str">
            <v>Q1003</v>
          </cell>
          <cell r="C4657" t="str">
            <v>Q</v>
          </cell>
          <cell r="D4657" t="str">
            <v>code</v>
          </cell>
          <cell r="E4657" t="str">
            <v>Q0.50574</v>
          </cell>
          <cell r="F4657" t="str">
            <v>Q0.50574</v>
          </cell>
          <cell r="G4657">
            <v>8</v>
          </cell>
        </row>
        <row r="4658">
          <cell r="A4658" t="str">
            <v>Q|MARA f007</v>
          </cell>
          <cell r="B4658" t="str">
            <v>Q1003</v>
          </cell>
          <cell r="C4658" t="str">
            <v>Q</v>
          </cell>
          <cell r="D4658" t="str">
            <v>name</v>
          </cell>
          <cell r="E4658" t="str">
            <v>MARA f007</v>
          </cell>
          <cell r="F4658" t="str">
            <v>Q0.50575</v>
          </cell>
          <cell r="G4658">
            <v>8</v>
          </cell>
        </row>
        <row r="4659">
          <cell r="A4659" t="str">
            <v>Q|Q0.50575</v>
          </cell>
          <cell r="B4659" t="str">
            <v>Q1003</v>
          </cell>
          <cell r="C4659" t="str">
            <v>Q</v>
          </cell>
          <cell r="D4659" t="str">
            <v>code</v>
          </cell>
          <cell r="E4659" t="str">
            <v>Q0.50575</v>
          </cell>
          <cell r="F4659" t="str">
            <v>Q0.50575</v>
          </cell>
          <cell r="G4659">
            <v>8</v>
          </cell>
        </row>
        <row r="4660">
          <cell r="A4660" t="str">
            <v>Q|MARA f018</v>
          </cell>
          <cell r="B4660" t="str">
            <v>Q1003</v>
          </cell>
          <cell r="C4660" t="str">
            <v>Q</v>
          </cell>
          <cell r="D4660" t="str">
            <v>name</v>
          </cell>
          <cell r="E4660" t="str">
            <v>MARA f018</v>
          </cell>
          <cell r="F4660" t="str">
            <v>Q0.50576</v>
          </cell>
          <cell r="G4660">
            <v>8</v>
          </cell>
        </row>
        <row r="4661">
          <cell r="A4661" t="str">
            <v>Q|Q0.50576</v>
          </cell>
          <cell r="B4661" t="str">
            <v>Q1003</v>
          </cell>
          <cell r="C4661" t="str">
            <v>Q</v>
          </cell>
          <cell r="D4661" t="str">
            <v>code</v>
          </cell>
          <cell r="E4661" t="str">
            <v>Q0.50576</v>
          </cell>
          <cell r="F4661" t="str">
            <v>Q0.50576</v>
          </cell>
          <cell r="G4661">
            <v>8</v>
          </cell>
        </row>
        <row r="4662">
          <cell r="A4662" t="str">
            <v>Q|MARA f019</v>
          </cell>
          <cell r="B4662" t="str">
            <v>Q1003</v>
          </cell>
          <cell r="C4662" t="str">
            <v>Q</v>
          </cell>
          <cell r="D4662" t="str">
            <v>name</v>
          </cell>
          <cell r="E4662" t="str">
            <v>MARA f019</v>
          </cell>
          <cell r="F4662" t="str">
            <v>Q0.50577</v>
          </cell>
          <cell r="G4662">
            <v>8</v>
          </cell>
        </row>
        <row r="4663">
          <cell r="A4663" t="str">
            <v>Q|Q0.50577</v>
          </cell>
          <cell r="B4663" t="str">
            <v>Q1003</v>
          </cell>
          <cell r="C4663" t="str">
            <v>Q</v>
          </cell>
          <cell r="D4663" t="str">
            <v>code</v>
          </cell>
          <cell r="E4663" t="str">
            <v>Q0.50577</v>
          </cell>
          <cell r="F4663" t="str">
            <v>Q0.50577</v>
          </cell>
          <cell r="G4663">
            <v>8</v>
          </cell>
        </row>
        <row r="4664">
          <cell r="A4664" t="str">
            <v>Q|MARM f023</v>
          </cell>
          <cell r="B4664" t="str">
            <v>Q1003</v>
          </cell>
          <cell r="C4664" t="str">
            <v>Q</v>
          </cell>
          <cell r="D4664" t="str">
            <v>name</v>
          </cell>
          <cell r="E4664" t="str">
            <v>MARM f023</v>
          </cell>
          <cell r="F4664" t="str">
            <v>Q0.50578</v>
          </cell>
          <cell r="G4664">
            <v>8</v>
          </cell>
        </row>
        <row r="4665">
          <cell r="A4665" t="str">
            <v>Q|Q0.50578</v>
          </cell>
          <cell r="B4665" t="str">
            <v>Q1003</v>
          </cell>
          <cell r="C4665" t="str">
            <v>Q</v>
          </cell>
          <cell r="D4665" t="str">
            <v>code</v>
          </cell>
          <cell r="E4665" t="str">
            <v>Q0.50578</v>
          </cell>
          <cell r="F4665" t="str">
            <v>Q0.50578</v>
          </cell>
          <cell r="G4665">
            <v>8</v>
          </cell>
        </row>
        <row r="4666">
          <cell r="A4666" t="str">
            <v>Q|Minagricultura f005</v>
          </cell>
          <cell r="B4666" t="str">
            <v>Q1003</v>
          </cell>
          <cell r="C4666" t="str">
            <v>Q</v>
          </cell>
          <cell r="D4666" t="str">
            <v>name</v>
          </cell>
          <cell r="E4666" t="str">
            <v>Minagricultura f005</v>
          </cell>
          <cell r="F4666" t="str">
            <v>Q0.50579</v>
          </cell>
          <cell r="G4666">
            <v>8</v>
          </cell>
        </row>
        <row r="4667">
          <cell r="A4667" t="str">
            <v>Q|Q0.50579</v>
          </cell>
          <cell r="B4667" t="str">
            <v>Q1003</v>
          </cell>
          <cell r="C4667" t="str">
            <v>Q</v>
          </cell>
          <cell r="D4667" t="str">
            <v>code</v>
          </cell>
          <cell r="E4667" t="str">
            <v>Q0.50579</v>
          </cell>
          <cell r="F4667" t="str">
            <v>Q0.50579</v>
          </cell>
          <cell r="G4667">
            <v>8</v>
          </cell>
        </row>
        <row r="4668">
          <cell r="A4668" t="str">
            <v>Q|Ministry of Agriculture f004</v>
          </cell>
          <cell r="B4668" t="str">
            <v>Q1003</v>
          </cell>
          <cell r="C4668" t="str">
            <v>Q</v>
          </cell>
          <cell r="D4668" t="str">
            <v>name</v>
          </cell>
          <cell r="E4668" t="str">
            <v>Ministry of Agriculture f004</v>
          </cell>
          <cell r="F4668" t="str">
            <v>Q0.50580</v>
          </cell>
          <cell r="G4668">
            <v>8</v>
          </cell>
        </row>
        <row r="4669">
          <cell r="A4669" t="str">
            <v>Q|Q0.50580</v>
          </cell>
          <cell r="B4669" t="str">
            <v>Q1003</v>
          </cell>
          <cell r="C4669" t="str">
            <v>Q</v>
          </cell>
          <cell r="D4669" t="str">
            <v>code</v>
          </cell>
          <cell r="E4669" t="str">
            <v>Q0.50580</v>
          </cell>
          <cell r="F4669" t="str">
            <v>Q0.50580</v>
          </cell>
          <cell r="G4669">
            <v>8</v>
          </cell>
        </row>
        <row r="4670">
          <cell r="A4670" t="str">
            <v>Q|MiPAF f004</v>
          </cell>
          <cell r="B4670" t="str">
            <v>Q1003</v>
          </cell>
          <cell r="C4670" t="str">
            <v>Q</v>
          </cell>
          <cell r="D4670" t="str">
            <v>name</v>
          </cell>
          <cell r="E4670" t="str">
            <v>MiPAF f004</v>
          </cell>
          <cell r="F4670" t="str">
            <v>Q0.50581</v>
          </cell>
          <cell r="G4670">
            <v>8</v>
          </cell>
        </row>
        <row r="4671">
          <cell r="A4671" t="str">
            <v>Q|Q0.50581</v>
          </cell>
          <cell r="B4671" t="str">
            <v>Q1003</v>
          </cell>
          <cell r="C4671" t="str">
            <v>Q</v>
          </cell>
          <cell r="D4671" t="str">
            <v>code</v>
          </cell>
          <cell r="E4671" t="str">
            <v>Q0.50581</v>
          </cell>
          <cell r="F4671" t="str">
            <v>Q0.50581</v>
          </cell>
          <cell r="G4671">
            <v>8</v>
          </cell>
        </row>
        <row r="4672">
          <cell r="A4672" t="str">
            <v>Q|MOA Cyprus f001</v>
          </cell>
          <cell r="B4672" t="str">
            <v>Q1003</v>
          </cell>
          <cell r="C4672" t="str">
            <v>Q</v>
          </cell>
          <cell r="D4672" t="str">
            <v>name</v>
          </cell>
          <cell r="E4672" t="str">
            <v>MOA Cyprus f001</v>
          </cell>
          <cell r="F4672" t="str">
            <v>Q0.50582</v>
          </cell>
          <cell r="G4672">
            <v>8</v>
          </cell>
        </row>
        <row r="4673">
          <cell r="A4673" t="str">
            <v>Q|Q0.50582</v>
          </cell>
          <cell r="B4673" t="str">
            <v>Q1003</v>
          </cell>
          <cell r="C4673" t="str">
            <v>Q</v>
          </cell>
          <cell r="D4673" t="str">
            <v>code</v>
          </cell>
          <cell r="E4673" t="str">
            <v>Q0.50582</v>
          </cell>
          <cell r="F4673" t="str">
            <v>Q0.50582</v>
          </cell>
          <cell r="G4673">
            <v>8</v>
          </cell>
        </row>
        <row r="4674">
          <cell r="A4674" t="str">
            <v>Q|MOAN f005</v>
          </cell>
          <cell r="B4674" t="str">
            <v>Q1003</v>
          </cell>
          <cell r="C4674" t="str">
            <v>Q</v>
          </cell>
          <cell r="D4674" t="str">
            <v>name</v>
          </cell>
          <cell r="E4674" t="str">
            <v>MOAN f005</v>
          </cell>
          <cell r="F4674" t="str">
            <v>Q0.50583</v>
          </cell>
          <cell r="G4674">
            <v>8</v>
          </cell>
        </row>
        <row r="4675">
          <cell r="A4675" t="str">
            <v>Q|Q0.50583</v>
          </cell>
          <cell r="B4675" t="str">
            <v>Q1003</v>
          </cell>
          <cell r="C4675" t="str">
            <v>Q</v>
          </cell>
          <cell r="D4675" t="str">
            <v>code</v>
          </cell>
          <cell r="E4675" t="str">
            <v>Q0.50583</v>
          </cell>
          <cell r="F4675" t="str">
            <v>Q0.50583</v>
          </cell>
          <cell r="G4675">
            <v>8</v>
          </cell>
        </row>
        <row r="4676">
          <cell r="A4676" t="str">
            <v>Q|MOAN f008</v>
          </cell>
          <cell r="B4676" t="str">
            <v>Q1003</v>
          </cell>
          <cell r="C4676" t="str">
            <v>Q</v>
          </cell>
          <cell r="D4676" t="str">
            <v>name</v>
          </cell>
          <cell r="E4676" t="str">
            <v>MOAN f008</v>
          </cell>
          <cell r="F4676" t="str">
            <v>Q0.50584</v>
          </cell>
          <cell r="G4676">
            <v>8</v>
          </cell>
        </row>
        <row r="4677">
          <cell r="A4677" t="str">
            <v>Q|Q0.50584</v>
          </cell>
          <cell r="B4677" t="str">
            <v>Q1003</v>
          </cell>
          <cell r="C4677" t="str">
            <v>Q</v>
          </cell>
          <cell r="D4677" t="str">
            <v>code</v>
          </cell>
          <cell r="E4677" t="str">
            <v>Q0.50584</v>
          </cell>
          <cell r="F4677" t="str">
            <v>Q0.50584</v>
          </cell>
          <cell r="G4677">
            <v>8</v>
          </cell>
        </row>
        <row r="4678">
          <cell r="A4678" t="str">
            <v>Q|MOAN f009</v>
          </cell>
          <cell r="B4678" t="str">
            <v>Q1003</v>
          </cell>
          <cell r="C4678" t="str">
            <v>Q</v>
          </cell>
          <cell r="D4678" t="str">
            <v>name</v>
          </cell>
          <cell r="E4678" t="str">
            <v>MOAN f009</v>
          </cell>
          <cell r="F4678" t="str">
            <v>Q0.50585</v>
          </cell>
          <cell r="G4678">
            <v>8</v>
          </cell>
        </row>
        <row r="4679">
          <cell r="A4679" t="str">
            <v>Q|Q0.50585</v>
          </cell>
          <cell r="B4679" t="str">
            <v>Q1003</v>
          </cell>
          <cell r="C4679" t="str">
            <v>Q</v>
          </cell>
          <cell r="D4679" t="str">
            <v>code</v>
          </cell>
          <cell r="E4679" t="str">
            <v>Q0.50585</v>
          </cell>
          <cell r="F4679" t="str">
            <v>Q0.50585</v>
          </cell>
          <cell r="G4679">
            <v>8</v>
          </cell>
        </row>
        <row r="4680">
          <cell r="A4680" t="str">
            <v>Q|MPDR f010</v>
          </cell>
          <cell r="B4680" t="str">
            <v>Q1003</v>
          </cell>
          <cell r="C4680" t="str">
            <v>Q</v>
          </cell>
          <cell r="D4680" t="str">
            <v>name</v>
          </cell>
          <cell r="E4680" t="str">
            <v>MPDR f010</v>
          </cell>
          <cell r="F4680" t="str">
            <v>Q0.50586</v>
          </cell>
          <cell r="G4680">
            <v>8</v>
          </cell>
        </row>
        <row r="4681">
          <cell r="A4681" t="str">
            <v>Q|Q0.50586</v>
          </cell>
          <cell r="B4681" t="str">
            <v>Q1003</v>
          </cell>
          <cell r="C4681" t="str">
            <v>Q</v>
          </cell>
          <cell r="D4681" t="str">
            <v>code</v>
          </cell>
          <cell r="E4681" t="str">
            <v>Q0.50586</v>
          </cell>
          <cell r="F4681" t="str">
            <v>Q0.50586</v>
          </cell>
          <cell r="G4681">
            <v>8</v>
          </cell>
        </row>
        <row r="4682">
          <cell r="A4682" t="str">
            <v>Q|MPS f002</v>
          </cell>
          <cell r="B4682" t="str">
            <v>Q1003</v>
          </cell>
          <cell r="C4682" t="str">
            <v>Q</v>
          </cell>
          <cell r="D4682" t="str">
            <v>name</v>
          </cell>
          <cell r="E4682" t="str">
            <v>MPS f002</v>
          </cell>
          <cell r="F4682" t="str">
            <v>Q0.50587</v>
          </cell>
          <cell r="G4682">
            <v>8</v>
          </cell>
        </row>
        <row r="4683">
          <cell r="A4683" t="str">
            <v>Q|Q0.50587</v>
          </cell>
          <cell r="B4683" t="str">
            <v>Q1003</v>
          </cell>
          <cell r="C4683" t="str">
            <v>Q</v>
          </cell>
          <cell r="D4683" t="str">
            <v>code</v>
          </cell>
          <cell r="E4683" t="str">
            <v>Q0.50587</v>
          </cell>
          <cell r="F4683" t="str">
            <v>Q0.50587</v>
          </cell>
          <cell r="G4683">
            <v>8</v>
          </cell>
        </row>
        <row r="4684">
          <cell r="A4684" t="str">
            <v>Q|Naturland f005</v>
          </cell>
          <cell r="B4684" t="str">
            <v>Q1003</v>
          </cell>
          <cell r="C4684" t="str">
            <v>Q</v>
          </cell>
          <cell r="D4684" t="str">
            <v>name</v>
          </cell>
          <cell r="E4684" t="str">
            <v>Naturland f005</v>
          </cell>
          <cell r="F4684" t="str">
            <v>Q0.50588</v>
          </cell>
          <cell r="G4684">
            <v>8</v>
          </cell>
        </row>
        <row r="4685">
          <cell r="A4685" t="str">
            <v>Q|Q0.50588</v>
          </cell>
          <cell r="B4685" t="str">
            <v>Q1003</v>
          </cell>
          <cell r="C4685" t="str">
            <v>Q</v>
          </cell>
          <cell r="D4685" t="str">
            <v>code</v>
          </cell>
          <cell r="E4685" t="str">
            <v>Q0.50588</v>
          </cell>
          <cell r="F4685" t="str">
            <v>Q0.50588</v>
          </cell>
          <cell r="G4685">
            <v>8</v>
          </cell>
        </row>
        <row r="4686">
          <cell r="A4686" t="str">
            <v>Q|ODEPA f003</v>
          </cell>
          <cell r="B4686" t="str">
            <v>Q1003</v>
          </cell>
          <cell r="C4686" t="str">
            <v>Q</v>
          </cell>
          <cell r="D4686" t="str">
            <v>name</v>
          </cell>
          <cell r="E4686" t="str">
            <v>ODEPA f003</v>
          </cell>
          <cell r="F4686" t="str">
            <v>Q0.50589</v>
          </cell>
          <cell r="G4686">
            <v>8</v>
          </cell>
        </row>
        <row r="4687">
          <cell r="A4687" t="str">
            <v>Q|Q0.50589</v>
          </cell>
          <cell r="B4687" t="str">
            <v>Q1003</v>
          </cell>
          <cell r="C4687" t="str">
            <v>Q</v>
          </cell>
          <cell r="D4687" t="str">
            <v>code</v>
          </cell>
          <cell r="E4687" t="str">
            <v>Q0.50589</v>
          </cell>
          <cell r="F4687" t="str">
            <v>Q0.50589</v>
          </cell>
          <cell r="G4687">
            <v>8</v>
          </cell>
        </row>
        <row r="4688">
          <cell r="A4688" t="str">
            <v>Q|OEKOP f001</v>
          </cell>
          <cell r="B4688" t="str">
            <v>Q1003</v>
          </cell>
          <cell r="C4688" t="str">
            <v>Q</v>
          </cell>
          <cell r="D4688" t="str">
            <v>name</v>
          </cell>
          <cell r="E4688" t="str">
            <v>OEKOP f001</v>
          </cell>
          <cell r="F4688" t="str">
            <v>Q0.50590</v>
          </cell>
          <cell r="G4688">
            <v>8</v>
          </cell>
        </row>
        <row r="4689">
          <cell r="A4689" t="str">
            <v>Q|Q0.50590</v>
          </cell>
          <cell r="B4689" t="str">
            <v>Q1003</v>
          </cell>
          <cell r="C4689" t="str">
            <v>Q</v>
          </cell>
          <cell r="D4689" t="str">
            <v>code</v>
          </cell>
          <cell r="E4689" t="str">
            <v>Q0.50590</v>
          </cell>
          <cell r="F4689" t="str">
            <v>Q0.50590</v>
          </cell>
          <cell r="G4689">
            <v>8</v>
          </cell>
        </row>
        <row r="4690">
          <cell r="A4690" t="str">
            <v>Q|OFDC f002</v>
          </cell>
          <cell r="B4690" t="str">
            <v>Q1003</v>
          </cell>
          <cell r="C4690" t="str">
            <v>Q</v>
          </cell>
          <cell r="D4690" t="str">
            <v>name</v>
          </cell>
          <cell r="E4690" t="str">
            <v>OFDC f002</v>
          </cell>
          <cell r="F4690" t="str">
            <v>Q0.50591</v>
          </cell>
          <cell r="G4690">
            <v>8</v>
          </cell>
        </row>
        <row r="4691">
          <cell r="A4691" t="str">
            <v>Q|Q0.50591</v>
          </cell>
          <cell r="B4691" t="str">
            <v>Q1003</v>
          </cell>
          <cell r="C4691" t="str">
            <v>Q</v>
          </cell>
          <cell r="D4691" t="str">
            <v>code</v>
          </cell>
          <cell r="E4691" t="str">
            <v>Q0.50591</v>
          </cell>
          <cell r="F4691" t="str">
            <v>Q0.50591</v>
          </cell>
          <cell r="G4691">
            <v>8</v>
          </cell>
        </row>
        <row r="4692">
          <cell r="A4692" t="str">
            <v>Q|OFDC f006</v>
          </cell>
          <cell r="B4692" t="str">
            <v>Q1003</v>
          </cell>
          <cell r="C4692" t="str">
            <v>Q</v>
          </cell>
          <cell r="D4692" t="str">
            <v>name</v>
          </cell>
          <cell r="E4692" t="str">
            <v>OFDC f006</v>
          </cell>
          <cell r="F4692" t="str">
            <v>Q0.50592</v>
          </cell>
          <cell r="G4692">
            <v>8</v>
          </cell>
        </row>
        <row r="4693">
          <cell r="A4693" t="str">
            <v>Q|Q0.50592</v>
          </cell>
          <cell r="B4693" t="str">
            <v>Q1003</v>
          </cell>
          <cell r="C4693" t="str">
            <v>Q</v>
          </cell>
          <cell r="D4693" t="str">
            <v>code</v>
          </cell>
          <cell r="E4693" t="str">
            <v>Q0.50592</v>
          </cell>
          <cell r="F4693" t="str">
            <v>Q0.50592</v>
          </cell>
          <cell r="G4693">
            <v>8</v>
          </cell>
        </row>
        <row r="4694">
          <cell r="A4694" t="str">
            <v>Q|OFU f008</v>
          </cell>
          <cell r="B4694" t="str">
            <v>Q1003</v>
          </cell>
          <cell r="C4694" t="str">
            <v>Q</v>
          </cell>
          <cell r="D4694" t="str">
            <v>name</v>
          </cell>
          <cell r="E4694" t="str">
            <v>OFU f008</v>
          </cell>
          <cell r="F4694" t="str">
            <v>Q0.50593</v>
          </cell>
          <cell r="G4694">
            <v>8</v>
          </cell>
        </row>
        <row r="4695">
          <cell r="A4695" t="str">
            <v>Q|Q0.50593</v>
          </cell>
          <cell r="B4695" t="str">
            <v>Q1003</v>
          </cell>
          <cell r="C4695" t="str">
            <v>Q</v>
          </cell>
          <cell r="D4695" t="str">
            <v>code</v>
          </cell>
          <cell r="E4695" t="str">
            <v>Q0.50593</v>
          </cell>
          <cell r="F4695" t="str">
            <v>Q0.50593</v>
          </cell>
          <cell r="G4695">
            <v>8</v>
          </cell>
        </row>
        <row r="4696">
          <cell r="A4696" t="str">
            <v>Q|ONAGRI f001</v>
          </cell>
          <cell r="B4696" t="str">
            <v>Q1003</v>
          </cell>
          <cell r="C4696" t="str">
            <v>Q</v>
          </cell>
          <cell r="D4696" t="str">
            <v>name</v>
          </cell>
          <cell r="E4696" t="str">
            <v>ONAGRI f001</v>
          </cell>
          <cell r="F4696" t="str">
            <v>Q0.50594</v>
          </cell>
          <cell r="G4696">
            <v>8</v>
          </cell>
        </row>
        <row r="4697">
          <cell r="A4697" t="str">
            <v>Q|Q0.50594</v>
          </cell>
          <cell r="B4697" t="str">
            <v>Q1003</v>
          </cell>
          <cell r="C4697" t="str">
            <v>Q</v>
          </cell>
          <cell r="D4697" t="str">
            <v>code</v>
          </cell>
          <cell r="E4697" t="str">
            <v>Q0.50594</v>
          </cell>
          <cell r="F4697" t="str">
            <v>Q0.50594</v>
          </cell>
          <cell r="G4697">
            <v>8</v>
          </cell>
        </row>
        <row r="4698">
          <cell r="A4698" t="str">
            <v>Q|OOCP f005</v>
          </cell>
          <cell r="B4698" t="str">
            <v>Q1003</v>
          </cell>
          <cell r="C4698" t="str">
            <v>Q</v>
          </cell>
          <cell r="D4698" t="str">
            <v>name</v>
          </cell>
          <cell r="E4698" t="str">
            <v>OOCP f005</v>
          </cell>
          <cell r="F4698" t="str">
            <v>Q0.50595</v>
          </cell>
          <cell r="G4698">
            <v>8</v>
          </cell>
        </row>
        <row r="4699">
          <cell r="A4699" t="str">
            <v>Q|Q0.50595</v>
          </cell>
          <cell r="B4699" t="str">
            <v>Q1003</v>
          </cell>
          <cell r="C4699" t="str">
            <v>Q</v>
          </cell>
          <cell r="D4699" t="str">
            <v>code</v>
          </cell>
          <cell r="E4699" t="str">
            <v>Q0.50595</v>
          </cell>
          <cell r="F4699" t="str">
            <v>Q0.50595</v>
          </cell>
          <cell r="G4699">
            <v>8</v>
          </cell>
        </row>
        <row r="4700">
          <cell r="A4700" t="str">
            <v>Q|Organics Brazil f002</v>
          </cell>
          <cell r="B4700" t="str">
            <v>Q1003</v>
          </cell>
          <cell r="C4700" t="str">
            <v>Q</v>
          </cell>
          <cell r="D4700" t="str">
            <v>name</v>
          </cell>
          <cell r="E4700" t="str">
            <v>Organics Brazil f002</v>
          </cell>
          <cell r="F4700" t="str">
            <v>Q0.50596</v>
          </cell>
          <cell r="G4700">
            <v>8</v>
          </cell>
        </row>
        <row r="4701">
          <cell r="A4701" t="str">
            <v>Q|Q0.50596</v>
          </cell>
          <cell r="B4701" t="str">
            <v>Q1003</v>
          </cell>
          <cell r="C4701" t="str">
            <v>Q</v>
          </cell>
          <cell r="D4701" t="str">
            <v>code</v>
          </cell>
          <cell r="E4701" t="str">
            <v>Q0.50596</v>
          </cell>
          <cell r="F4701" t="str">
            <v>Q0.50596</v>
          </cell>
          <cell r="G4701">
            <v>8</v>
          </cell>
        </row>
        <row r="4702">
          <cell r="A4702" t="str">
            <v>Q|Organics Brazil f003</v>
          </cell>
          <cell r="B4702" t="str">
            <v>Q1003</v>
          </cell>
          <cell r="C4702" t="str">
            <v>Q</v>
          </cell>
          <cell r="D4702" t="str">
            <v>name</v>
          </cell>
          <cell r="E4702" t="str">
            <v>Organics Brazil f003</v>
          </cell>
          <cell r="F4702" t="str">
            <v>Q0.50597</v>
          </cell>
          <cell r="G4702">
            <v>8</v>
          </cell>
        </row>
        <row r="4703">
          <cell r="A4703" t="str">
            <v>Q|Q0.50597</v>
          </cell>
          <cell r="B4703" t="str">
            <v>Q1003</v>
          </cell>
          <cell r="C4703" t="str">
            <v>Q</v>
          </cell>
          <cell r="D4703" t="str">
            <v>code</v>
          </cell>
          <cell r="E4703" t="str">
            <v>Q0.50597</v>
          </cell>
          <cell r="F4703" t="str">
            <v>Q0.50597</v>
          </cell>
          <cell r="G4703">
            <v>8</v>
          </cell>
        </row>
        <row r="4704">
          <cell r="A4704" t="str">
            <v>Q|PMA f001</v>
          </cell>
          <cell r="B4704" t="str">
            <v>Q1003</v>
          </cell>
          <cell r="C4704" t="str">
            <v>Q</v>
          </cell>
          <cell r="D4704" t="str">
            <v>name</v>
          </cell>
          <cell r="E4704" t="str">
            <v>PMA f001</v>
          </cell>
          <cell r="F4704" t="str">
            <v>Q0.50598</v>
          </cell>
          <cell r="G4704">
            <v>8</v>
          </cell>
        </row>
        <row r="4705">
          <cell r="A4705" t="str">
            <v>Q|Q0.50598</v>
          </cell>
          <cell r="B4705" t="str">
            <v>Q1003</v>
          </cell>
          <cell r="C4705" t="str">
            <v>Q</v>
          </cell>
          <cell r="D4705" t="str">
            <v>code</v>
          </cell>
          <cell r="E4705" t="str">
            <v>Q0.50598</v>
          </cell>
          <cell r="F4705" t="str">
            <v>Q0.50598</v>
          </cell>
          <cell r="G4705">
            <v>8</v>
          </cell>
        </row>
        <row r="4706">
          <cell r="A4706" t="str">
            <v>Q|PPIS f005</v>
          </cell>
          <cell r="B4706" t="str">
            <v>Q1003</v>
          </cell>
          <cell r="C4706" t="str">
            <v>Q</v>
          </cell>
          <cell r="D4706" t="str">
            <v>name</v>
          </cell>
          <cell r="E4706" t="str">
            <v>PPIS f005</v>
          </cell>
          <cell r="F4706" t="str">
            <v>Q0.50599</v>
          </cell>
          <cell r="G4706">
            <v>8</v>
          </cell>
        </row>
        <row r="4707">
          <cell r="A4707" t="str">
            <v>Q|Q0.50599</v>
          </cell>
          <cell r="B4707" t="str">
            <v>Q1003</v>
          </cell>
          <cell r="C4707" t="str">
            <v>Q</v>
          </cell>
          <cell r="D4707" t="str">
            <v>code</v>
          </cell>
          <cell r="E4707" t="str">
            <v>Q0.50599</v>
          </cell>
          <cell r="F4707" t="str">
            <v>Q0.50599</v>
          </cell>
          <cell r="G4707">
            <v>8</v>
          </cell>
        </row>
        <row r="4708">
          <cell r="A4708" t="str">
            <v>Q|Q0.50600</v>
          </cell>
          <cell r="B4708" t="str">
            <v>Q1003</v>
          </cell>
          <cell r="C4708" t="str">
            <v>Q</v>
          </cell>
          <cell r="D4708" t="str">
            <v>code</v>
          </cell>
          <cell r="E4708" t="str">
            <v>Q0.50600</v>
          </cell>
          <cell r="F4708" t="str">
            <v>Q0.50600</v>
          </cell>
          <cell r="G4708">
            <v>8</v>
          </cell>
        </row>
        <row r="4709">
          <cell r="A4709" t="str">
            <v>Q|SEA f003</v>
          </cell>
          <cell r="B4709" t="str">
            <v>Q1003</v>
          </cell>
          <cell r="C4709" t="str">
            <v>Q</v>
          </cell>
          <cell r="D4709" t="str">
            <v>name</v>
          </cell>
          <cell r="E4709" t="str">
            <v>SEA f003</v>
          </cell>
          <cell r="F4709" t="str">
            <v>Q0.50600</v>
          </cell>
          <cell r="G4709">
            <v>8</v>
          </cell>
        </row>
        <row r="4710">
          <cell r="A4710" t="str">
            <v>Q|Q0.50601</v>
          </cell>
          <cell r="B4710" t="str">
            <v>Q1003</v>
          </cell>
          <cell r="C4710" t="str">
            <v>Q</v>
          </cell>
          <cell r="D4710" t="str">
            <v>code</v>
          </cell>
          <cell r="E4710" t="str">
            <v>Q0.50601</v>
          </cell>
          <cell r="F4710" t="str">
            <v>Q0.50601</v>
          </cell>
          <cell r="G4710">
            <v>8</v>
          </cell>
        </row>
        <row r="4711">
          <cell r="A4711" t="str">
            <v>Q|SEA f007</v>
          </cell>
          <cell r="B4711" t="str">
            <v>Q1003</v>
          </cell>
          <cell r="C4711" t="str">
            <v>Q</v>
          </cell>
          <cell r="D4711" t="str">
            <v>name</v>
          </cell>
          <cell r="E4711" t="str">
            <v>SEA f007</v>
          </cell>
          <cell r="F4711" t="str">
            <v>Q0.50601</v>
          </cell>
          <cell r="G4711">
            <v>8</v>
          </cell>
        </row>
        <row r="4712">
          <cell r="A4712" t="str">
            <v>Q|Q0.50602</v>
          </cell>
          <cell r="B4712" t="str">
            <v>Q1003</v>
          </cell>
          <cell r="C4712" t="str">
            <v>Q</v>
          </cell>
          <cell r="D4712" t="str">
            <v>code</v>
          </cell>
          <cell r="E4712" t="str">
            <v>Q0.50602</v>
          </cell>
          <cell r="F4712" t="str">
            <v>Q0.50602</v>
          </cell>
          <cell r="G4712">
            <v>8</v>
          </cell>
        </row>
        <row r="4713">
          <cell r="A4713" t="str">
            <v>Q|SENASA f032</v>
          </cell>
          <cell r="B4713" t="str">
            <v>Q1003</v>
          </cell>
          <cell r="C4713" t="str">
            <v>Q</v>
          </cell>
          <cell r="D4713" t="str">
            <v>name</v>
          </cell>
          <cell r="E4713" t="str">
            <v>SENASA f032</v>
          </cell>
          <cell r="F4713" t="str">
            <v>Q0.50602</v>
          </cell>
          <cell r="G4713">
            <v>8</v>
          </cell>
        </row>
        <row r="4714">
          <cell r="A4714" t="str">
            <v>Q|Q0.50603</v>
          </cell>
          <cell r="B4714" t="str">
            <v>Q1003</v>
          </cell>
          <cell r="C4714" t="str">
            <v>Q</v>
          </cell>
          <cell r="D4714" t="str">
            <v>code</v>
          </cell>
          <cell r="E4714" t="str">
            <v>Q0.50603</v>
          </cell>
          <cell r="F4714" t="str">
            <v>Q0.50603</v>
          </cell>
          <cell r="G4714">
            <v>8</v>
          </cell>
        </row>
        <row r="4715">
          <cell r="A4715" t="str">
            <v>Q|SENASA f033</v>
          </cell>
          <cell r="B4715" t="str">
            <v>Q1003</v>
          </cell>
          <cell r="C4715" t="str">
            <v>Q</v>
          </cell>
          <cell r="D4715" t="str">
            <v>name</v>
          </cell>
          <cell r="E4715" t="str">
            <v>SENASA f033</v>
          </cell>
          <cell r="F4715" t="str">
            <v>Q0.50603</v>
          </cell>
          <cell r="G4715">
            <v>8</v>
          </cell>
        </row>
        <row r="4716">
          <cell r="A4716" t="str">
            <v>Q|Q0.50604</v>
          </cell>
          <cell r="B4716" t="str">
            <v>Q1003</v>
          </cell>
          <cell r="C4716" t="str">
            <v>Q</v>
          </cell>
          <cell r="D4716" t="str">
            <v>code</v>
          </cell>
          <cell r="E4716" t="str">
            <v>Q0.50604</v>
          </cell>
          <cell r="F4716" t="str">
            <v>Q0.50604</v>
          </cell>
          <cell r="G4716">
            <v>8</v>
          </cell>
        </row>
        <row r="4717">
          <cell r="A4717" t="str">
            <v>Q|SENASA Peru f006</v>
          </cell>
          <cell r="B4717" t="str">
            <v>Q1003</v>
          </cell>
          <cell r="C4717" t="str">
            <v>Q</v>
          </cell>
          <cell r="D4717" t="str">
            <v>name</v>
          </cell>
          <cell r="E4717" t="str">
            <v>SENASA Peru f006</v>
          </cell>
          <cell r="F4717" t="str">
            <v>Q0.50604</v>
          </cell>
          <cell r="G4717">
            <v>8</v>
          </cell>
        </row>
        <row r="4718">
          <cell r="A4718" t="str">
            <v>Q|Q0.50605</v>
          </cell>
          <cell r="B4718" t="str">
            <v>Q1003</v>
          </cell>
          <cell r="C4718" t="str">
            <v>Q</v>
          </cell>
          <cell r="D4718" t="str">
            <v>code</v>
          </cell>
          <cell r="E4718" t="str">
            <v>Q0.50605</v>
          </cell>
          <cell r="F4718" t="str">
            <v>Q0.50605</v>
          </cell>
          <cell r="G4718">
            <v>8</v>
          </cell>
        </row>
        <row r="4719">
          <cell r="A4719" t="str">
            <v>Q|Serbia-01-bioagricert f001</v>
          </cell>
          <cell r="B4719" t="str">
            <v>Q1003</v>
          </cell>
          <cell r="C4719" t="str">
            <v>Q</v>
          </cell>
          <cell r="D4719" t="str">
            <v>name</v>
          </cell>
          <cell r="E4719" t="str">
            <v>Serbia-01-bioagricert f001</v>
          </cell>
          <cell r="F4719" t="str">
            <v>Q0.50605</v>
          </cell>
          <cell r="G4719">
            <v>8</v>
          </cell>
        </row>
        <row r="4720">
          <cell r="A4720" t="str">
            <v>Q|Q0.50606</v>
          </cell>
          <cell r="B4720" t="str">
            <v>Q1003</v>
          </cell>
          <cell r="C4720" t="str">
            <v>Q</v>
          </cell>
          <cell r="D4720" t="str">
            <v>code</v>
          </cell>
          <cell r="E4720" t="str">
            <v>Q0.50606</v>
          </cell>
          <cell r="F4720" t="str">
            <v>Q0.50606</v>
          </cell>
          <cell r="G4720">
            <v>8</v>
          </cell>
        </row>
        <row r="4721">
          <cell r="A4721" t="str">
            <v>Q|serbia-01-EVROCERT f001</v>
          </cell>
          <cell r="B4721" t="str">
            <v>Q1003</v>
          </cell>
          <cell r="C4721" t="str">
            <v>Q</v>
          </cell>
          <cell r="D4721" t="str">
            <v>name</v>
          </cell>
          <cell r="E4721" t="str">
            <v>serbia-01-EVROCERT f001</v>
          </cell>
          <cell r="F4721" t="str">
            <v>Q0.50606</v>
          </cell>
          <cell r="G4721">
            <v>8</v>
          </cell>
        </row>
        <row r="4722">
          <cell r="A4722" t="str">
            <v>Q|Q0.50607</v>
          </cell>
          <cell r="B4722" t="str">
            <v>Q1003</v>
          </cell>
          <cell r="C4722" t="str">
            <v>Q</v>
          </cell>
          <cell r="D4722" t="str">
            <v>code</v>
          </cell>
          <cell r="E4722" t="str">
            <v>Q0.50607</v>
          </cell>
          <cell r="F4722" t="str">
            <v>Q0.50607</v>
          </cell>
          <cell r="G4722">
            <v>8</v>
          </cell>
        </row>
        <row r="4723">
          <cell r="A4723" t="str">
            <v>Q|Serbia-01-OCS f001</v>
          </cell>
          <cell r="B4723" t="str">
            <v>Q1003</v>
          </cell>
          <cell r="C4723" t="str">
            <v>Q</v>
          </cell>
          <cell r="D4723" t="str">
            <v>name</v>
          </cell>
          <cell r="E4723" t="str">
            <v>Serbia-01-OCS f001</v>
          </cell>
          <cell r="F4723" t="str">
            <v>Q0.50607</v>
          </cell>
          <cell r="G4723">
            <v>8</v>
          </cell>
        </row>
        <row r="4724">
          <cell r="A4724" t="str">
            <v>Q|Q0.50608</v>
          </cell>
          <cell r="B4724" t="str">
            <v>Q1003</v>
          </cell>
          <cell r="C4724" t="str">
            <v>Q</v>
          </cell>
          <cell r="D4724" t="str">
            <v>code</v>
          </cell>
          <cell r="E4724" t="str">
            <v>Q0.50608</v>
          </cell>
          <cell r="F4724" t="str">
            <v>Q0.50608</v>
          </cell>
          <cell r="G4724">
            <v>8</v>
          </cell>
        </row>
        <row r="4725">
          <cell r="A4725" t="str">
            <v>Q|Serbia-01-SGS f001</v>
          </cell>
          <cell r="B4725" t="str">
            <v>Q1003</v>
          </cell>
          <cell r="C4725" t="str">
            <v>Q</v>
          </cell>
          <cell r="D4725" t="str">
            <v>name</v>
          </cell>
          <cell r="E4725" t="str">
            <v>Serbia-01-SGS f001</v>
          </cell>
          <cell r="F4725" t="str">
            <v>Q0.50608</v>
          </cell>
          <cell r="G4725">
            <v>8</v>
          </cell>
        </row>
        <row r="4726">
          <cell r="A4726" t="str">
            <v>Q|Q0.50609</v>
          </cell>
          <cell r="B4726" t="str">
            <v>Q1003</v>
          </cell>
          <cell r="C4726" t="str">
            <v>Q</v>
          </cell>
          <cell r="D4726" t="str">
            <v>code</v>
          </cell>
          <cell r="E4726" t="str">
            <v>Q0.50609</v>
          </cell>
          <cell r="F4726" t="str">
            <v>Q0.50609</v>
          </cell>
          <cell r="G4726">
            <v>8</v>
          </cell>
        </row>
        <row r="4727">
          <cell r="A4727" t="str">
            <v>Q|Serbia-02-OCS f002</v>
          </cell>
          <cell r="B4727" t="str">
            <v>Q1003</v>
          </cell>
          <cell r="C4727" t="str">
            <v>Q</v>
          </cell>
          <cell r="D4727" t="str">
            <v>name</v>
          </cell>
          <cell r="E4727" t="str">
            <v>Serbia-02-OCS f002</v>
          </cell>
          <cell r="F4727" t="str">
            <v>Q0.50609</v>
          </cell>
          <cell r="G4727">
            <v>8</v>
          </cell>
        </row>
        <row r="4728">
          <cell r="A4728" t="str">
            <v>Q|Q0.50610</v>
          </cell>
          <cell r="B4728" t="str">
            <v>Q1003</v>
          </cell>
          <cell r="C4728" t="str">
            <v>Q</v>
          </cell>
          <cell r="D4728" t="str">
            <v>code</v>
          </cell>
          <cell r="E4728" t="str">
            <v>Q0.50610</v>
          </cell>
          <cell r="F4728" t="str">
            <v>Q0.50610</v>
          </cell>
          <cell r="G4728">
            <v>8</v>
          </cell>
        </row>
        <row r="4729">
          <cell r="A4729" t="str">
            <v>Q|Serbia-02-SGS f002</v>
          </cell>
          <cell r="B4729" t="str">
            <v>Q1003</v>
          </cell>
          <cell r="C4729" t="str">
            <v>Q</v>
          </cell>
          <cell r="D4729" t="str">
            <v>name</v>
          </cell>
          <cell r="E4729" t="str">
            <v>Serbia-02-SGS f002</v>
          </cell>
          <cell r="F4729" t="str">
            <v>Q0.50610</v>
          </cell>
          <cell r="G4729">
            <v>8</v>
          </cell>
        </row>
        <row r="4730">
          <cell r="A4730" t="str">
            <v>Q|Q0.50611</v>
          </cell>
          <cell r="B4730" t="str">
            <v>Q1003</v>
          </cell>
          <cell r="C4730" t="str">
            <v>Q</v>
          </cell>
          <cell r="D4730" t="str">
            <v>code</v>
          </cell>
          <cell r="E4730" t="str">
            <v>Q0.50611</v>
          </cell>
          <cell r="F4730" t="str">
            <v>Q0.50611</v>
          </cell>
          <cell r="G4730">
            <v>8</v>
          </cell>
        </row>
        <row r="4731">
          <cell r="A4731" t="str">
            <v>Q|serbia-03-bioagricert f003</v>
          </cell>
          <cell r="B4731" t="str">
            <v>Q1003</v>
          </cell>
          <cell r="C4731" t="str">
            <v>Q</v>
          </cell>
          <cell r="D4731" t="str">
            <v>name</v>
          </cell>
          <cell r="E4731" t="str">
            <v>serbia-03-bioagricert f003</v>
          </cell>
          <cell r="F4731" t="str">
            <v>Q0.50611</v>
          </cell>
          <cell r="G4731">
            <v>8</v>
          </cell>
        </row>
        <row r="4732">
          <cell r="A4732" t="str">
            <v>Q|Q0.50612</v>
          </cell>
          <cell r="B4732" t="str">
            <v>Q1003</v>
          </cell>
          <cell r="C4732" t="str">
            <v>Q</v>
          </cell>
          <cell r="D4732" t="str">
            <v>code</v>
          </cell>
          <cell r="E4732" t="str">
            <v>Q0.50612</v>
          </cell>
          <cell r="F4732" t="str">
            <v>Q0.50612</v>
          </cell>
          <cell r="G4732">
            <v>8</v>
          </cell>
        </row>
        <row r="4733">
          <cell r="A4733" t="str">
            <v>Q|Serbia-03-Evrocert f003</v>
          </cell>
          <cell r="B4733" t="str">
            <v>Q1003</v>
          </cell>
          <cell r="C4733" t="str">
            <v>Q</v>
          </cell>
          <cell r="D4733" t="str">
            <v>name</v>
          </cell>
          <cell r="E4733" t="str">
            <v>Serbia-03-Evrocert f003</v>
          </cell>
          <cell r="F4733" t="str">
            <v>Q0.50612</v>
          </cell>
          <cell r="G4733">
            <v>8</v>
          </cell>
        </row>
        <row r="4734">
          <cell r="A4734" t="str">
            <v>Q|Q0.50613</v>
          </cell>
          <cell r="B4734" t="str">
            <v>Q1003</v>
          </cell>
          <cell r="C4734" t="str">
            <v>Q</v>
          </cell>
          <cell r="D4734" t="str">
            <v>code</v>
          </cell>
          <cell r="E4734" t="str">
            <v>Q0.50613</v>
          </cell>
          <cell r="F4734" t="str">
            <v>Q0.50613</v>
          </cell>
          <cell r="G4734">
            <v>8</v>
          </cell>
        </row>
        <row r="4735">
          <cell r="A4735" t="str">
            <v>Q|Serbia-03-OCS f003</v>
          </cell>
          <cell r="B4735" t="str">
            <v>Q1003</v>
          </cell>
          <cell r="C4735" t="str">
            <v>Q</v>
          </cell>
          <cell r="D4735" t="str">
            <v>name</v>
          </cell>
          <cell r="E4735" t="str">
            <v>Serbia-03-OCS f003</v>
          </cell>
          <cell r="F4735" t="str">
            <v>Q0.50613</v>
          </cell>
          <cell r="G4735">
            <v>8</v>
          </cell>
        </row>
        <row r="4736">
          <cell r="A4736" t="str">
            <v>Q|Q0.50614</v>
          </cell>
          <cell r="B4736" t="str">
            <v>Q1003</v>
          </cell>
          <cell r="C4736" t="str">
            <v>Q</v>
          </cell>
          <cell r="D4736" t="str">
            <v>code</v>
          </cell>
          <cell r="E4736" t="str">
            <v>Q0.50614</v>
          </cell>
          <cell r="F4736" t="str">
            <v>Q0.50614</v>
          </cell>
          <cell r="G4736">
            <v>8</v>
          </cell>
        </row>
        <row r="4737">
          <cell r="A4737" t="str">
            <v>Q|Serbia-03-SGS f003</v>
          </cell>
          <cell r="B4737" t="str">
            <v>Q1003</v>
          </cell>
          <cell r="C4737" t="str">
            <v>Q</v>
          </cell>
          <cell r="D4737" t="str">
            <v>name</v>
          </cell>
          <cell r="E4737" t="str">
            <v>Serbia-03-SGS f003</v>
          </cell>
          <cell r="F4737" t="str">
            <v>Q0.50614</v>
          </cell>
          <cell r="G4737">
            <v>8</v>
          </cell>
        </row>
        <row r="4738">
          <cell r="A4738" t="str">
            <v>Q|Q0.50615</v>
          </cell>
          <cell r="B4738" t="str">
            <v>Q1003</v>
          </cell>
          <cell r="C4738" t="str">
            <v>Q</v>
          </cell>
          <cell r="D4738" t="str">
            <v>code</v>
          </cell>
          <cell r="E4738" t="str">
            <v>Q0.50615</v>
          </cell>
          <cell r="F4738" t="str">
            <v>Q0.50615</v>
          </cell>
          <cell r="G4738">
            <v>8</v>
          </cell>
        </row>
        <row r="4739">
          <cell r="A4739" t="str">
            <v>Q|serbia-04-bioagricert f004</v>
          </cell>
          <cell r="B4739" t="str">
            <v>Q1003</v>
          </cell>
          <cell r="C4739" t="str">
            <v>Q</v>
          </cell>
          <cell r="D4739" t="str">
            <v>name</v>
          </cell>
          <cell r="E4739" t="str">
            <v>serbia-04-bioagricert f004</v>
          </cell>
          <cell r="F4739" t="str">
            <v>Q0.50615</v>
          </cell>
          <cell r="G4739">
            <v>8</v>
          </cell>
        </row>
        <row r="4740">
          <cell r="A4740" t="str">
            <v>Q|Q0.50616</v>
          </cell>
          <cell r="B4740" t="str">
            <v>Q1003</v>
          </cell>
          <cell r="C4740" t="str">
            <v>Q</v>
          </cell>
          <cell r="D4740" t="str">
            <v>code</v>
          </cell>
          <cell r="E4740" t="str">
            <v>Q0.50616</v>
          </cell>
          <cell r="F4740" t="str">
            <v>Q0.50616</v>
          </cell>
          <cell r="G4740">
            <v>8</v>
          </cell>
        </row>
        <row r="4741">
          <cell r="A4741" t="str">
            <v>Q|Serbia-04-sgs f004</v>
          </cell>
          <cell r="B4741" t="str">
            <v>Q1003</v>
          </cell>
          <cell r="C4741" t="str">
            <v>Q</v>
          </cell>
          <cell r="D4741" t="str">
            <v>name</v>
          </cell>
          <cell r="E4741" t="str">
            <v>Serbia-04-sgs f004</v>
          </cell>
          <cell r="F4741" t="str">
            <v>Q0.50616</v>
          </cell>
          <cell r="G4741">
            <v>8</v>
          </cell>
        </row>
        <row r="4742">
          <cell r="A4742" t="str">
            <v>Q|Q0.50617</v>
          </cell>
          <cell r="B4742" t="str">
            <v>Q1003</v>
          </cell>
          <cell r="C4742" t="str">
            <v>Q</v>
          </cell>
          <cell r="D4742" t="str">
            <v>code</v>
          </cell>
          <cell r="E4742" t="str">
            <v>Q0.50617</v>
          </cell>
          <cell r="F4742" t="str">
            <v>Q0.50617</v>
          </cell>
          <cell r="G4742">
            <v>8</v>
          </cell>
        </row>
        <row r="4743">
          <cell r="A4743" t="str">
            <v>Q|Serbia-05-BCS f005</v>
          </cell>
          <cell r="B4743" t="str">
            <v>Q1003</v>
          </cell>
          <cell r="C4743" t="str">
            <v>Q</v>
          </cell>
          <cell r="D4743" t="str">
            <v>name</v>
          </cell>
          <cell r="E4743" t="str">
            <v>Serbia-05-BCS f005</v>
          </cell>
          <cell r="F4743" t="str">
            <v>Q0.50617</v>
          </cell>
          <cell r="G4743">
            <v>8</v>
          </cell>
        </row>
        <row r="4744">
          <cell r="A4744" t="str">
            <v>Q|Q0.50618</v>
          </cell>
          <cell r="B4744" t="str">
            <v>Q1003</v>
          </cell>
          <cell r="C4744" t="str">
            <v>Q</v>
          </cell>
          <cell r="D4744" t="str">
            <v>code</v>
          </cell>
          <cell r="E4744" t="str">
            <v>Q0.50618</v>
          </cell>
          <cell r="F4744" t="str">
            <v>Q0.50618</v>
          </cell>
          <cell r="G4744">
            <v>8</v>
          </cell>
        </row>
        <row r="4745">
          <cell r="A4745" t="str">
            <v>Q|serbia-05-bioagricert f005</v>
          </cell>
          <cell r="B4745" t="str">
            <v>Q1003</v>
          </cell>
          <cell r="C4745" t="str">
            <v>Q</v>
          </cell>
          <cell r="D4745" t="str">
            <v>name</v>
          </cell>
          <cell r="E4745" t="str">
            <v>serbia-05-bioagricert f005</v>
          </cell>
          <cell r="F4745" t="str">
            <v>Q0.50618</v>
          </cell>
          <cell r="G4745">
            <v>8</v>
          </cell>
        </row>
        <row r="4746">
          <cell r="A4746" t="str">
            <v>Q|Q0.50619</v>
          </cell>
          <cell r="B4746" t="str">
            <v>Q1003</v>
          </cell>
          <cell r="C4746" t="str">
            <v>Q</v>
          </cell>
          <cell r="D4746" t="str">
            <v>code</v>
          </cell>
          <cell r="E4746" t="str">
            <v>Q0.50619</v>
          </cell>
          <cell r="F4746" t="str">
            <v>Q0.50619</v>
          </cell>
          <cell r="G4746">
            <v>8</v>
          </cell>
        </row>
        <row r="4747">
          <cell r="A4747" t="str">
            <v>Q|Serbia-05-etko f005</v>
          </cell>
          <cell r="B4747" t="str">
            <v>Q1003</v>
          </cell>
          <cell r="C4747" t="str">
            <v>Q</v>
          </cell>
          <cell r="D4747" t="str">
            <v>name</v>
          </cell>
          <cell r="E4747" t="str">
            <v>Serbia-05-etko f005</v>
          </cell>
          <cell r="F4747" t="str">
            <v>Q0.50619</v>
          </cell>
          <cell r="G4747">
            <v>8</v>
          </cell>
        </row>
        <row r="4748">
          <cell r="A4748" t="str">
            <v>Q|Q0.50620</v>
          </cell>
          <cell r="B4748" t="str">
            <v>Q1003</v>
          </cell>
          <cell r="C4748" t="str">
            <v>Q</v>
          </cell>
          <cell r="D4748" t="str">
            <v>code</v>
          </cell>
          <cell r="E4748" t="str">
            <v>Q0.50620</v>
          </cell>
          <cell r="F4748" t="str">
            <v>Q0.50620</v>
          </cell>
          <cell r="G4748">
            <v>8</v>
          </cell>
        </row>
        <row r="4749">
          <cell r="A4749" t="str">
            <v>Q|Serbia-05-Evrocert f005</v>
          </cell>
          <cell r="B4749" t="str">
            <v>Q1003</v>
          </cell>
          <cell r="C4749" t="str">
            <v>Q</v>
          </cell>
          <cell r="D4749" t="str">
            <v>name</v>
          </cell>
          <cell r="E4749" t="str">
            <v>Serbia-05-Evrocert f005</v>
          </cell>
          <cell r="F4749" t="str">
            <v>Q0.50620</v>
          </cell>
          <cell r="G4749">
            <v>8</v>
          </cell>
        </row>
        <row r="4750">
          <cell r="A4750" t="str">
            <v>Q|Q0.50621</v>
          </cell>
          <cell r="B4750" t="str">
            <v>Q1003</v>
          </cell>
          <cell r="C4750" t="str">
            <v>Q</v>
          </cell>
          <cell r="D4750" t="str">
            <v>code</v>
          </cell>
          <cell r="E4750" t="str">
            <v>Q0.50621</v>
          </cell>
          <cell r="F4750" t="str">
            <v>Q0.50621</v>
          </cell>
          <cell r="G4750">
            <v>8</v>
          </cell>
        </row>
        <row r="4751">
          <cell r="A4751" t="str">
            <v>Q|Serbia-05-OCS f005</v>
          </cell>
          <cell r="B4751" t="str">
            <v>Q1003</v>
          </cell>
          <cell r="C4751" t="str">
            <v>Q</v>
          </cell>
          <cell r="D4751" t="str">
            <v>name</v>
          </cell>
          <cell r="E4751" t="str">
            <v>Serbia-05-OCS f005</v>
          </cell>
          <cell r="F4751" t="str">
            <v>Q0.50621</v>
          </cell>
          <cell r="G4751">
            <v>8</v>
          </cell>
        </row>
        <row r="4752">
          <cell r="A4752" t="str">
            <v>Q|Q0.50622</v>
          </cell>
          <cell r="B4752" t="str">
            <v>Q1003</v>
          </cell>
          <cell r="C4752" t="str">
            <v>Q</v>
          </cell>
          <cell r="D4752" t="str">
            <v>code</v>
          </cell>
          <cell r="E4752" t="str">
            <v>Q0.50622</v>
          </cell>
          <cell r="F4752" t="str">
            <v>Q0.50622</v>
          </cell>
          <cell r="G4752">
            <v>8</v>
          </cell>
        </row>
        <row r="4753">
          <cell r="A4753" t="str">
            <v>Q|Serbia-06-OCS f006</v>
          </cell>
          <cell r="B4753" t="str">
            <v>Q1003</v>
          </cell>
          <cell r="C4753" t="str">
            <v>Q</v>
          </cell>
          <cell r="D4753" t="str">
            <v>name</v>
          </cell>
          <cell r="E4753" t="str">
            <v>Serbia-06-OCS f006</v>
          </cell>
          <cell r="F4753" t="str">
            <v>Q0.50622</v>
          </cell>
          <cell r="G4753">
            <v>8</v>
          </cell>
        </row>
        <row r="4754">
          <cell r="A4754" t="str">
            <v>Q|Q0.50623</v>
          </cell>
          <cell r="B4754" t="str">
            <v>Q1003</v>
          </cell>
          <cell r="C4754" t="str">
            <v>Q</v>
          </cell>
          <cell r="D4754" t="str">
            <v>code</v>
          </cell>
          <cell r="E4754" t="str">
            <v>Q0.50623</v>
          </cell>
          <cell r="F4754" t="str">
            <v>Q0.50623</v>
          </cell>
          <cell r="G4754">
            <v>8</v>
          </cell>
        </row>
        <row r="4755">
          <cell r="A4755" t="str">
            <v>Q|SFE f001</v>
          </cell>
          <cell r="B4755" t="str">
            <v>Q1003</v>
          </cell>
          <cell r="C4755" t="str">
            <v>Q</v>
          </cell>
          <cell r="D4755" t="str">
            <v>name</v>
          </cell>
          <cell r="E4755" t="str">
            <v>SFE f001</v>
          </cell>
          <cell r="F4755" t="str">
            <v>Q0.50623</v>
          </cell>
          <cell r="G4755">
            <v>8</v>
          </cell>
        </row>
        <row r="4756">
          <cell r="A4756" t="str">
            <v>Q|Q0.50624</v>
          </cell>
          <cell r="B4756" t="str">
            <v>Q1003</v>
          </cell>
          <cell r="C4756" t="str">
            <v>Q</v>
          </cell>
          <cell r="D4756" t="str">
            <v>code</v>
          </cell>
          <cell r="E4756" t="str">
            <v>Q0.50624</v>
          </cell>
          <cell r="F4756" t="str">
            <v>Q0.50624</v>
          </cell>
          <cell r="G4756">
            <v>8</v>
          </cell>
        </row>
        <row r="4757">
          <cell r="A4757" t="str">
            <v>Q|SIACON - SAGARPAf 01</v>
          </cell>
          <cell r="B4757" t="str">
            <v>Q1003</v>
          </cell>
          <cell r="C4757" t="str">
            <v>Q</v>
          </cell>
          <cell r="D4757" t="str">
            <v>name</v>
          </cell>
          <cell r="E4757" t="str">
            <v>SIACON - SAGARPAf 01</v>
          </cell>
          <cell r="F4757" t="str">
            <v>Q0.50624</v>
          </cell>
          <cell r="G4757">
            <v>8</v>
          </cell>
        </row>
        <row r="4758">
          <cell r="A4758" t="str">
            <v>Q|Q0.50627</v>
          </cell>
          <cell r="B4758" t="str">
            <v>Q1003</v>
          </cell>
          <cell r="C4758" t="str">
            <v>Q</v>
          </cell>
          <cell r="D4758" t="str">
            <v>code</v>
          </cell>
          <cell r="E4758" t="str">
            <v>Q0.50627</v>
          </cell>
          <cell r="F4758" t="str">
            <v>Q0.50627</v>
          </cell>
          <cell r="G4758">
            <v>8</v>
          </cell>
        </row>
        <row r="4759">
          <cell r="A4759" t="str">
            <v>Q|Soil Association f008</v>
          </cell>
          <cell r="B4759" t="str">
            <v>Q1003</v>
          </cell>
          <cell r="C4759" t="str">
            <v>Q</v>
          </cell>
          <cell r="D4759" t="str">
            <v>name</v>
          </cell>
          <cell r="E4759" t="str">
            <v>Soil Association f008</v>
          </cell>
          <cell r="F4759" t="str">
            <v>Q0.50627</v>
          </cell>
          <cell r="G4759">
            <v>8</v>
          </cell>
        </row>
        <row r="4760">
          <cell r="A4760" t="str">
            <v>Q|Q0.50628</v>
          </cell>
          <cell r="B4760" t="str">
            <v>Q1003</v>
          </cell>
          <cell r="C4760" t="str">
            <v>Q</v>
          </cell>
          <cell r="D4760" t="str">
            <v>code</v>
          </cell>
          <cell r="E4760" t="str">
            <v>Q0.50628</v>
          </cell>
          <cell r="F4760" t="str">
            <v>Q0.50628</v>
          </cell>
          <cell r="G4760">
            <v>8</v>
          </cell>
        </row>
        <row r="4761">
          <cell r="A4761" t="str">
            <v>Q|Suolo et Salute f001</v>
          </cell>
          <cell r="B4761" t="str">
            <v>Q1003</v>
          </cell>
          <cell r="C4761" t="str">
            <v>Q</v>
          </cell>
          <cell r="D4761" t="str">
            <v>name</v>
          </cell>
          <cell r="E4761" t="str">
            <v>Suolo et Salute f001</v>
          </cell>
          <cell r="F4761" t="str">
            <v>Q0.50628</v>
          </cell>
          <cell r="G4761">
            <v>8</v>
          </cell>
        </row>
        <row r="4762">
          <cell r="A4762" t="str">
            <v>Q|Q0.50629</v>
          </cell>
          <cell r="B4762" t="str">
            <v>Q1003</v>
          </cell>
          <cell r="C4762" t="str">
            <v>Q</v>
          </cell>
          <cell r="D4762" t="str">
            <v>code</v>
          </cell>
          <cell r="E4762" t="str">
            <v>Q0.50629</v>
          </cell>
          <cell r="F4762" t="str">
            <v>Q0.50629</v>
          </cell>
          <cell r="G4762">
            <v>8</v>
          </cell>
        </row>
        <row r="4763">
          <cell r="A4763" t="str">
            <v>Q|TRI f001</v>
          </cell>
          <cell r="B4763" t="str">
            <v>Q1003</v>
          </cell>
          <cell r="C4763" t="str">
            <v>Q</v>
          </cell>
          <cell r="D4763" t="str">
            <v>name</v>
          </cell>
          <cell r="E4763" t="str">
            <v>TRI f001</v>
          </cell>
          <cell r="F4763" t="str">
            <v>Q0.50629</v>
          </cell>
          <cell r="G4763">
            <v>8</v>
          </cell>
        </row>
        <row r="4764">
          <cell r="A4764" t="str">
            <v>Q|Q0.50630</v>
          </cell>
          <cell r="B4764" t="str">
            <v>Q1003</v>
          </cell>
          <cell r="C4764" t="str">
            <v>Q</v>
          </cell>
          <cell r="D4764" t="str">
            <v>code</v>
          </cell>
          <cell r="E4764" t="str">
            <v>Q0.50630</v>
          </cell>
          <cell r="F4764" t="str">
            <v>Q0.50630</v>
          </cell>
          <cell r="G4764">
            <v>8</v>
          </cell>
        </row>
        <row r="4765">
          <cell r="A4765" t="str">
            <v>Q|UAC f009</v>
          </cell>
          <cell r="B4765" t="str">
            <v>Q1003</v>
          </cell>
          <cell r="C4765" t="str">
            <v>Q</v>
          </cell>
          <cell r="D4765" t="str">
            <v>name</v>
          </cell>
          <cell r="E4765" t="str">
            <v>UAC f009</v>
          </cell>
          <cell r="F4765" t="str">
            <v>Q0.50630</v>
          </cell>
          <cell r="G4765">
            <v>8</v>
          </cell>
        </row>
        <row r="4766">
          <cell r="A4766" t="str">
            <v>Q|Q0.50631</v>
          </cell>
          <cell r="B4766" t="str">
            <v>Q1003</v>
          </cell>
          <cell r="C4766" t="str">
            <v>Q</v>
          </cell>
          <cell r="D4766" t="str">
            <v>code</v>
          </cell>
          <cell r="E4766" t="str">
            <v>Q0.50631</v>
          </cell>
          <cell r="F4766" t="str">
            <v>Q0.50631</v>
          </cell>
          <cell r="G4766">
            <v>8</v>
          </cell>
        </row>
        <row r="4767">
          <cell r="A4767" t="str">
            <v>Q|Vottunarstofan Tún f010</v>
          </cell>
          <cell r="B4767" t="str">
            <v>Q1003</v>
          </cell>
          <cell r="C4767" t="str">
            <v>Q</v>
          </cell>
          <cell r="D4767" t="str">
            <v>name</v>
          </cell>
          <cell r="E4767" t="str">
            <v>Vottunarstofan Tún f010</v>
          </cell>
          <cell r="F4767" t="str">
            <v>Q0.50631</v>
          </cell>
          <cell r="G4767">
            <v>8</v>
          </cell>
        </row>
        <row r="4768">
          <cell r="A4768" t="str">
            <v>Q|Q0.50632</v>
          </cell>
          <cell r="B4768" t="str">
            <v>Q1003</v>
          </cell>
          <cell r="C4768" t="str">
            <v>Q</v>
          </cell>
          <cell r="D4768" t="str">
            <v>code</v>
          </cell>
          <cell r="E4768" t="str">
            <v>Q0.50632</v>
          </cell>
          <cell r="F4768" t="str">
            <v>Q0.50632</v>
          </cell>
          <cell r="G4768">
            <v>8</v>
          </cell>
        </row>
        <row r="4769">
          <cell r="A4769" t="str">
            <v>Q|Vottunarstofan Tún f011</v>
          </cell>
          <cell r="B4769" t="str">
            <v>Q1003</v>
          </cell>
          <cell r="C4769" t="str">
            <v>Q</v>
          </cell>
          <cell r="D4769" t="str">
            <v>name</v>
          </cell>
          <cell r="E4769" t="str">
            <v>Vottunarstofan Tún f011</v>
          </cell>
          <cell r="F4769" t="str">
            <v>Q0.50632</v>
          </cell>
          <cell r="G4769">
            <v>8</v>
          </cell>
        </row>
        <row r="4770">
          <cell r="A4770" t="str">
            <v>Q|Q0.50633</v>
          </cell>
          <cell r="B4770" t="str">
            <v>Q1003</v>
          </cell>
          <cell r="C4770" t="str">
            <v>Q</v>
          </cell>
          <cell r="D4770" t="str">
            <v>code</v>
          </cell>
          <cell r="E4770" t="str">
            <v>Q0.50633</v>
          </cell>
          <cell r="F4770" t="str">
            <v>Q0.50633</v>
          </cell>
          <cell r="G4770">
            <v>8</v>
          </cell>
        </row>
        <row r="4771">
          <cell r="A4771" t="str">
            <v>Q|WIJ f001</v>
          </cell>
          <cell r="B4771" t="str">
            <v>Q1003</v>
          </cell>
          <cell r="C4771" t="str">
            <v>Q</v>
          </cell>
          <cell r="D4771" t="str">
            <v>name</v>
          </cell>
          <cell r="E4771" t="str">
            <v>WIJ f001</v>
          </cell>
          <cell r="F4771" t="str">
            <v>Q0.50633</v>
          </cell>
          <cell r="G4771">
            <v>8</v>
          </cell>
        </row>
        <row r="4772">
          <cell r="A4772" t="str">
            <v>Q|Q0.50634</v>
          </cell>
          <cell r="B4772" t="str">
            <v>Q1003</v>
          </cell>
          <cell r="C4772" t="str">
            <v>Q</v>
          </cell>
          <cell r="D4772" t="str">
            <v>code</v>
          </cell>
          <cell r="E4772" t="str">
            <v>Q0.50634</v>
          </cell>
          <cell r="F4772" t="str">
            <v>Q0.50634</v>
          </cell>
          <cell r="G4772">
            <v>8</v>
          </cell>
        </row>
        <row r="4773">
          <cell r="A4773" t="str">
            <v>Q|Zhou Zejiang  f001</v>
          </cell>
          <cell r="B4773" t="str">
            <v>Q1003</v>
          </cell>
          <cell r="C4773" t="str">
            <v>Q</v>
          </cell>
          <cell r="D4773" t="str">
            <v>name</v>
          </cell>
          <cell r="E4773" t="str">
            <v>Zhou Zejiang  f001</v>
          </cell>
          <cell r="F4773" t="str">
            <v>Q0.50634</v>
          </cell>
          <cell r="G4773">
            <v>8</v>
          </cell>
        </row>
        <row r="4774">
          <cell r="A4774" t="str">
            <v>Q|Q0.50635</v>
          </cell>
          <cell r="B4774" t="str">
            <v>Q1003</v>
          </cell>
          <cell r="C4774" t="str">
            <v>Q</v>
          </cell>
          <cell r="D4774" t="str">
            <v>code</v>
          </cell>
          <cell r="E4774" t="str">
            <v>Q0.50635</v>
          </cell>
          <cell r="F4774" t="str">
            <v>Q0.50635</v>
          </cell>
          <cell r="G4774">
            <v>8</v>
          </cell>
        </row>
        <row r="4775">
          <cell r="A4775" t="str">
            <v>Q|Zhou Zejiang  f003</v>
          </cell>
          <cell r="B4775" t="str">
            <v>Q1003</v>
          </cell>
          <cell r="C4775" t="str">
            <v>Q</v>
          </cell>
          <cell r="D4775" t="str">
            <v>name</v>
          </cell>
          <cell r="E4775" t="str">
            <v>Zhou Zejiang  f003</v>
          </cell>
          <cell r="F4775" t="str">
            <v>Q0.50635</v>
          </cell>
          <cell r="G4775">
            <v>8</v>
          </cell>
        </row>
        <row r="4776">
          <cell r="A4776" t="str">
            <v>Q|Q0.50636</v>
          </cell>
          <cell r="B4776" t="str">
            <v>Q1003</v>
          </cell>
          <cell r="C4776" t="str">
            <v>Q</v>
          </cell>
          <cell r="D4776" t="str">
            <v>code</v>
          </cell>
          <cell r="E4776" t="str">
            <v>Q0.50636</v>
          </cell>
          <cell r="F4776" t="str">
            <v>Q0.50636</v>
          </cell>
          <cell r="G4776">
            <v>8</v>
          </cell>
        </row>
        <row r="4777">
          <cell r="A4777" t="str">
            <v>Q|ZM f008</v>
          </cell>
          <cell r="B4777" t="str">
            <v>Q1003</v>
          </cell>
          <cell r="C4777" t="str">
            <v>Q</v>
          </cell>
          <cell r="D4777" t="str">
            <v>name</v>
          </cell>
          <cell r="E4777" t="str">
            <v>ZM f008</v>
          </cell>
          <cell r="F4777" t="str">
            <v>Q0.50636</v>
          </cell>
          <cell r="G4777">
            <v>8</v>
          </cell>
        </row>
        <row r="4778">
          <cell r="A4778" t="str">
            <v>Q|Q0.50637</v>
          </cell>
          <cell r="B4778" t="str">
            <v>Q1003</v>
          </cell>
          <cell r="C4778" t="str">
            <v>Q</v>
          </cell>
          <cell r="D4778" t="str">
            <v>code</v>
          </cell>
          <cell r="E4778" t="str">
            <v>Q0.50637</v>
          </cell>
          <cell r="F4778" t="str">
            <v>Q0.50637</v>
          </cell>
          <cell r="G4778">
            <v>8</v>
          </cell>
        </row>
        <row r="4779">
          <cell r="A4779" t="str">
            <v>Q|ZMP f020</v>
          </cell>
          <cell r="B4779" t="str">
            <v>Q1003</v>
          </cell>
          <cell r="C4779" t="str">
            <v>Q</v>
          </cell>
          <cell r="D4779" t="str">
            <v>name</v>
          </cell>
          <cell r="E4779" t="str">
            <v>ZMP f020</v>
          </cell>
          <cell r="F4779" t="str">
            <v>Q0.50637</v>
          </cell>
          <cell r="G4779">
            <v>8</v>
          </cell>
        </row>
        <row r="4780">
          <cell r="A4780" t="str">
            <v>Q|Q0.50638</v>
          </cell>
          <cell r="B4780" t="str">
            <v>Q1003</v>
          </cell>
          <cell r="C4780" t="str">
            <v>Q</v>
          </cell>
          <cell r="D4780" t="str">
            <v>code</v>
          </cell>
          <cell r="E4780" t="str">
            <v>Q0.50638</v>
          </cell>
          <cell r="F4780" t="str">
            <v>Q0.50638</v>
          </cell>
          <cell r="G4780">
            <v>8</v>
          </cell>
        </row>
        <row r="4781">
          <cell r="A4781" t="str">
            <v>Q|ZMP f021</v>
          </cell>
          <cell r="B4781" t="str">
            <v>Q1003</v>
          </cell>
          <cell r="C4781" t="str">
            <v>Q</v>
          </cell>
          <cell r="D4781" t="str">
            <v>name</v>
          </cell>
          <cell r="E4781" t="str">
            <v>ZMP f021</v>
          </cell>
          <cell r="F4781" t="str">
            <v>Q0.50638</v>
          </cell>
          <cell r="G4781">
            <v>8</v>
          </cell>
        </row>
        <row r="4782">
          <cell r="A4782" t="str">
            <v>Q|Q0.50639</v>
          </cell>
          <cell r="B4782" t="str">
            <v>Q1003</v>
          </cell>
          <cell r="C4782" t="str">
            <v>Q</v>
          </cell>
          <cell r="D4782" t="str">
            <v>code</v>
          </cell>
          <cell r="E4782" t="str">
            <v>Q0.50639</v>
          </cell>
          <cell r="F4782" t="str">
            <v>Q0.50639</v>
          </cell>
          <cell r="G4782">
            <v>8</v>
          </cell>
        </row>
        <row r="4783">
          <cell r="A4783" t="str">
            <v>Q|ZMP f028</v>
          </cell>
          <cell r="B4783" t="str">
            <v>Q1003</v>
          </cell>
          <cell r="C4783" t="str">
            <v>Q</v>
          </cell>
          <cell r="D4783" t="str">
            <v>name</v>
          </cell>
          <cell r="E4783" t="str">
            <v>ZMP f028</v>
          </cell>
          <cell r="F4783" t="str">
            <v>Q0.50639</v>
          </cell>
          <cell r="G4783">
            <v>8</v>
          </cell>
        </row>
        <row r="4784">
          <cell r="A4784" t="str">
            <v>Q|Bauck</v>
          </cell>
          <cell r="B4784" t="str">
            <v>Q1010</v>
          </cell>
          <cell r="C4784" t="str">
            <v>Q</v>
          </cell>
          <cell r="D4784" t="str">
            <v>name</v>
          </cell>
          <cell r="E4784" t="str">
            <v>Bauck</v>
          </cell>
          <cell r="F4784" t="str">
            <v>Q0.50847</v>
          </cell>
          <cell r="G4784">
            <v>8</v>
          </cell>
        </row>
        <row r="4785">
          <cell r="A4785" t="str">
            <v>Q|Q0.50847</v>
          </cell>
          <cell r="B4785" t="str">
            <v>Q1010</v>
          </cell>
          <cell r="C4785" t="str">
            <v>Q</v>
          </cell>
          <cell r="D4785" t="str">
            <v>code</v>
          </cell>
          <cell r="E4785" t="str">
            <v>Q0.50847</v>
          </cell>
          <cell r="F4785" t="str">
            <v>Q0.50847</v>
          </cell>
          <cell r="G4785">
            <v>8</v>
          </cell>
        </row>
        <row r="4786">
          <cell r="A4786" t="str">
            <v>Q|Bioselena f001</v>
          </cell>
          <cell r="B4786" t="str">
            <v>Q1003</v>
          </cell>
          <cell r="C4786" t="str">
            <v>Q</v>
          </cell>
          <cell r="D4786" t="str">
            <v>name</v>
          </cell>
          <cell r="E4786" t="str">
            <v>Bioselena f001</v>
          </cell>
          <cell r="F4786" t="str">
            <v>Q0.52890</v>
          </cell>
          <cell r="G4786">
            <v>8</v>
          </cell>
        </row>
        <row r="4787">
          <cell r="A4787" t="str">
            <v>Q|Q0.52890</v>
          </cell>
          <cell r="B4787" t="str">
            <v>Q1003</v>
          </cell>
          <cell r="C4787" t="str">
            <v>Q</v>
          </cell>
          <cell r="D4787" t="str">
            <v>code</v>
          </cell>
          <cell r="E4787" t="str">
            <v>Q0.52890</v>
          </cell>
          <cell r="F4787" t="str">
            <v>Q0.52890</v>
          </cell>
          <cell r="G4787">
            <v>8</v>
          </cell>
        </row>
        <row r="4788">
          <cell r="A4788" t="str">
            <v>Q|ETKO f001</v>
          </cell>
          <cell r="B4788" t="str">
            <v>Q1003</v>
          </cell>
          <cell r="C4788" t="str">
            <v>Q</v>
          </cell>
          <cell r="D4788" t="str">
            <v>name</v>
          </cell>
          <cell r="E4788" t="str">
            <v>ETKO f001</v>
          </cell>
          <cell r="F4788" t="str">
            <v>Q0.52891</v>
          </cell>
          <cell r="G4788">
            <v>8</v>
          </cell>
        </row>
        <row r="4789">
          <cell r="A4789" t="str">
            <v>Q|Q0.52891</v>
          </cell>
          <cell r="B4789" t="str">
            <v>Q1003</v>
          </cell>
          <cell r="C4789" t="str">
            <v>Q</v>
          </cell>
          <cell r="D4789" t="str">
            <v>code</v>
          </cell>
          <cell r="E4789" t="str">
            <v>Q0.52891</v>
          </cell>
          <cell r="F4789" t="str">
            <v>Q0.52891</v>
          </cell>
          <cell r="G4789">
            <v>8</v>
          </cell>
        </row>
        <row r="4790">
          <cell r="A4790" t="str">
            <v>Q|IMO f038</v>
          </cell>
          <cell r="B4790" t="str">
            <v>Q1003</v>
          </cell>
          <cell r="C4790" t="str">
            <v>Q</v>
          </cell>
          <cell r="D4790" t="str">
            <v>name</v>
          </cell>
          <cell r="E4790" t="str">
            <v>IMO f038</v>
          </cell>
          <cell r="F4790" t="str">
            <v>Q0.52892</v>
          </cell>
          <cell r="G4790">
            <v>8</v>
          </cell>
        </row>
        <row r="4791">
          <cell r="A4791" t="str">
            <v>Q|Q0.52892</v>
          </cell>
          <cell r="B4791" t="str">
            <v>Q1003</v>
          </cell>
          <cell r="C4791" t="str">
            <v>Q</v>
          </cell>
          <cell r="D4791" t="str">
            <v>code</v>
          </cell>
          <cell r="E4791" t="str">
            <v>Q0.52892</v>
          </cell>
          <cell r="F4791" t="str">
            <v>Q0.52892</v>
          </cell>
          <cell r="G4791">
            <v>8</v>
          </cell>
        </row>
        <row r="4792">
          <cell r="A4792" t="str">
            <v>Q|KBA f007</v>
          </cell>
          <cell r="B4792" t="str">
            <v>Q1003</v>
          </cell>
          <cell r="C4792" t="str">
            <v>Q</v>
          </cell>
          <cell r="D4792" t="str">
            <v>name</v>
          </cell>
          <cell r="E4792" t="str">
            <v>KBA f007</v>
          </cell>
          <cell r="F4792" t="str">
            <v>Q0.52893</v>
          </cell>
          <cell r="G4792">
            <v>8</v>
          </cell>
        </row>
        <row r="4793">
          <cell r="A4793" t="str">
            <v>Q|Q0.52893</v>
          </cell>
          <cell r="B4793" t="str">
            <v>Q1003</v>
          </cell>
          <cell r="C4793" t="str">
            <v>Q</v>
          </cell>
          <cell r="D4793" t="str">
            <v>code</v>
          </cell>
          <cell r="E4793" t="str">
            <v>Q0.52893</v>
          </cell>
          <cell r="F4793" t="str">
            <v>Q0.52893</v>
          </cell>
          <cell r="G4793">
            <v>8</v>
          </cell>
        </row>
        <row r="4794">
          <cell r="A4794" t="str">
            <v>Q|KBA f014</v>
          </cell>
          <cell r="B4794" t="str">
            <v>Q1003</v>
          </cell>
          <cell r="C4794" t="str">
            <v>Q</v>
          </cell>
          <cell r="D4794" t="str">
            <v>name</v>
          </cell>
          <cell r="E4794" t="str">
            <v>KBA f014</v>
          </cell>
          <cell r="F4794" t="str">
            <v>Q0.52894</v>
          </cell>
          <cell r="G4794">
            <v>8</v>
          </cell>
        </row>
        <row r="4795">
          <cell r="A4795" t="str">
            <v>Q|Q0.52894</v>
          </cell>
          <cell r="B4795" t="str">
            <v>Q1003</v>
          </cell>
          <cell r="C4795" t="str">
            <v>Q</v>
          </cell>
          <cell r="D4795" t="str">
            <v>code</v>
          </cell>
          <cell r="E4795" t="str">
            <v>Q0.52894</v>
          </cell>
          <cell r="F4795" t="str">
            <v>Q0.52894</v>
          </cell>
          <cell r="G4795">
            <v>8</v>
          </cell>
        </row>
        <row r="4796">
          <cell r="A4796" t="str">
            <v>Q|Lebensministerium f002</v>
          </cell>
          <cell r="B4796" t="str">
            <v>Q1003</v>
          </cell>
          <cell r="C4796" t="str">
            <v>Q</v>
          </cell>
          <cell r="D4796" t="str">
            <v>name</v>
          </cell>
          <cell r="E4796" t="str">
            <v>Lebensministerium f002</v>
          </cell>
          <cell r="F4796" t="str">
            <v>Q0.52895</v>
          </cell>
          <cell r="G4796">
            <v>8</v>
          </cell>
        </row>
        <row r="4797">
          <cell r="A4797" t="str">
            <v>Q|Q0.52895</v>
          </cell>
          <cell r="B4797" t="str">
            <v>Q1003</v>
          </cell>
          <cell r="C4797" t="str">
            <v>Q</v>
          </cell>
          <cell r="D4797" t="str">
            <v>code</v>
          </cell>
          <cell r="E4797" t="str">
            <v>Q0.52895</v>
          </cell>
          <cell r="F4797" t="str">
            <v>Q0.52895</v>
          </cell>
          <cell r="G4797">
            <v>8</v>
          </cell>
        </row>
        <row r="4798">
          <cell r="A4798" t="str">
            <v>Q|MADRP f002</v>
          </cell>
          <cell r="B4798" t="str">
            <v>Q1003</v>
          </cell>
          <cell r="C4798" t="str">
            <v>Q</v>
          </cell>
          <cell r="D4798" t="str">
            <v>name</v>
          </cell>
          <cell r="E4798" t="str">
            <v>MADRP f002</v>
          </cell>
          <cell r="F4798" t="str">
            <v>Q0.52896</v>
          </cell>
          <cell r="G4798">
            <v>8</v>
          </cell>
        </row>
        <row r="4799">
          <cell r="A4799" t="str">
            <v>Q|Q0.52896</v>
          </cell>
          <cell r="B4799" t="str">
            <v>Q1003</v>
          </cell>
          <cell r="C4799" t="str">
            <v>Q</v>
          </cell>
          <cell r="D4799" t="str">
            <v>code</v>
          </cell>
          <cell r="E4799" t="str">
            <v>Q0.52896</v>
          </cell>
          <cell r="F4799" t="str">
            <v>Q0.52896</v>
          </cell>
          <cell r="G4799">
            <v>8</v>
          </cell>
        </row>
        <row r="4800">
          <cell r="A4800" t="str">
            <v>Q|MARA f006</v>
          </cell>
          <cell r="B4800" t="str">
            <v>Q1003</v>
          </cell>
          <cell r="C4800" t="str">
            <v>Q</v>
          </cell>
          <cell r="D4800" t="str">
            <v>name</v>
          </cell>
          <cell r="E4800" t="str">
            <v>MARA f006</v>
          </cell>
          <cell r="F4800" t="str">
            <v>Q0.52897</v>
          </cell>
          <cell r="G4800">
            <v>8</v>
          </cell>
        </row>
        <row r="4801">
          <cell r="A4801" t="str">
            <v>Q|Q0.52897</v>
          </cell>
          <cell r="B4801" t="str">
            <v>Q1003</v>
          </cell>
          <cell r="C4801" t="str">
            <v>Q</v>
          </cell>
          <cell r="D4801" t="str">
            <v>code</v>
          </cell>
          <cell r="E4801" t="str">
            <v>Q0.52897</v>
          </cell>
          <cell r="F4801" t="str">
            <v>Q0.52897</v>
          </cell>
          <cell r="G4801">
            <v>8</v>
          </cell>
        </row>
        <row r="4802">
          <cell r="A4802" t="str">
            <v>Q|MARA f015</v>
          </cell>
          <cell r="B4802" t="str">
            <v>Q1003</v>
          </cell>
          <cell r="C4802" t="str">
            <v>Q</v>
          </cell>
          <cell r="D4802" t="str">
            <v>name</v>
          </cell>
          <cell r="E4802" t="str">
            <v>MARA f015</v>
          </cell>
          <cell r="F4802" t="str">
            <v>Q0.52898</v>
          </cell>
          <cell r="G4802">
            <v>8</v>
          </cell>
        </row>
        <row r="4803">
          <cell r="A4803" t="str">
            <v>Q|Q0.52898</v>
          </cell>
          <cell r="B4803" t="str">
            <v>Q1003</v>
          </cell>
          <cell r="C4803" t="str">
            <v>Q</v>
          </cell>
          <cell r="D4803" t="str">
            <v>code</v>
          </cell>
          <cell r="E4803" t="str">
            <v>Q0.52898</v>
          </cell>
          <cell r="F4803" t="str">
            <v>Q0.52898</v>
          </cell>
          <cell r="G4803">
            <v>8</v>
          </cell>
        </row>
        <row r="4804">
          <cell r="A4804" t="str">
            <v>Q|MARM f024</v>
          </cell>
          <cell r="B4804" t="str">
            <v>Q1003</v>
          </cell>
          <cell r="C4804" t="str">
            <v>Q</v>
          </cell>
          <cell r="D4804" t="str">
            <v>name</v>
          </cell>
          <cell r="E4804" t="str">
            <v>MARM f024</v>
          </cell>
          <cell r="F4804" t="str">
            <v>Q0.52899</v>
          </cell>
          <cell r="G4804">
            <v>8</v>
          </cell>
        </row>
        <row r="4805">
          <cell r="A4805" t="str">
            <v>Q|Q0.52899</v>
          </cell>
          <cell r="B4805" t="str">
            <v>Q1003</v>
          </cell>
          <cell r="C4805" t="str">
            <v>Q</v>
          </cell>
          <cell r="D4805" t="str">
            <v>code</v>
          </cell>
          <cell r="E4805" t="str">
            <v>Q0.52899</v>
          </cell>
          <cell r="F4805" t="str">
            <v>Q0.52899</v>
          </cell>
          <cell r="G4805">
            <v>8</v>
          </cell>
        </row>
        <row r="4806">
          <cell r="A4806" t="str">
            <v>Q|OFU f009</v>
          </cell>
          <cell r="B4806" t="str">
            <v>Q1003</v>
          </cell>
          <cell r="C4806" t="str">
            <v>Q</v>
          </cell>
          <cell r="D4806" t="str">
            <v>name</v>
          </cell>
          <cell r="E4806" t="str">
            <v>OFU f009</v>
          </cell>
          <cell r="F4806" t="str">
            <v>Q0.52900</v>
          </cell>
          <cell r="G4806">
            <v>8</v>
          </cell>
        </row>
        <row r="4807">
          <cell r="A4807" t="str">
            <v>Q|Q0.52900</v>
          </cell>
          <cell r="B4807" t="str">
            <v>Q1003</v>
          </cell>
          <cell r="C4807" t="str">
            <v>Q</v>
          </cell>
          <cell r="D4807" t="str">
            <v>code</v>
          </cell>
          <cell r="E4807" t="str">
            <v>Q0.52900</v>
          </cell>
          <cell r="F4807" t="str">
            <v>Q0.52900</v>
          </cell>
          <cell r="G4807">
            <v>8</v>
          </cell>
        </row>
        <row r="4808">
          <cell r="A4808" t="str">
            <v>Q|Q0.52901</v>
          </cell>
          <cell r="B4808" t="str">
            <v>Q1003</v>
          </cell>
          <cell r="C4808" t="str">
            <v>Q</v>
          </cell>
          <cell r="D4808" t="str">
            <v>code</v>
          </cell>
          <cell r="E4808" t="str">
            <v>Q0.52901</v>
          </cell>
          <cell r="F4808" t="str">
            <v>Q0.52901</v>
          </cell>
          <cell r="G4808">
            <v>8</v>
          </cell>
        </row>
        <row r="4809">
          <cell r="A4809" t="str">
            <v>Q|Zhou Zejiang  f002</v>
          </cell>
          <cell r="B4809" t="str">
            <v>Q1003</v>
          </cell>
          <cell r="C4809" t="str">
            <v>Q</v>
          </cell>
          <cell r="D4809" t="str">
            <v>name</v>
          </cell>
          <cell r="E4809" t="str">
            <v>Zhou Zejiang  f002</v>
          </cell>
          <cell r="F4809" t="str">
            <v>Q0.52901</v>
          </cell>
          <cell r="G4809">
            <v>8</v>
          </cell>
        </row>
        <row r="4810">
          <cell r="A4810" t="str">
            <v>Q|ARAO f008</v>
          </cell>
          <cell r="B4810" t="str">
            <v>Q1003</v>
          </cell>
          <cell r="C4810" t="str">
            <v>Q</v>
          </cell>
          <cell r="D4810" t="str">
            <v>name</v>
          </cell>
          <cell r="E4810" t="str">
            <v>ARAO f008</v>
          </cell>
          <cell r="F4810" t="str">
            <v>Q0.52978</v>
          </cell>
          <cell r="G4810">
            <v>8</v>
          </cell>
        </row>
        <row r="4811">
          <cell r="A4811" t="str">
            <v>Q|Q0.52978</v>
          </cell>
          <cell r="B4811" t="str">
            <v>Q1003</v>
          </cell>
          <cell r="C4811" t="str">
            <v>Q</v>
          </cell>
          <cell r="D4811" t="str">
            <v>code</v>
          </cell>
          <cell r="E4811" t="str">
            <v>Q0.52978</v>
          </cell>
          <cell r="F4811" t="str">
            <v>Q0.52978</v>
          </cell>
          <cell r="G4811">
            <v>8</v>
          </cell>
        </row>
        <row r="4812">
          <cell r="A4812" t="str">
            <v>Q|CAU f001</v>
          </cell>
          <cell r="B4812" t="str">
            <v>Q1003</v>
          </cell>
          <cell r="C4812" t="str">
            <v>Q</v>
          </cell>
          <cell r="D4812" t="str">
            <v>name</v>
          </cell>
          <cell r="E4812" t="str">
            <v>CAU f001</v>
          </cell>
          <cell r="F4812" t="str">
            <v>Q0.63261</v>
          </cell>
          <cell r="G4812">
            <v>8</v>
          </cell>
        </row>
        <row r="4813">
          <cell r="A4813" t="str">
            <v>Q|Q0.63261</v>
          </cell>
          <cell r="B4813" t="str">
            <v>Q1003</v>
          </cell>
          <cell r="C4813" t="str">
            <v>Q</v>
          </cell>
          <cell r="D4813" t="str">
            <v>code</v>
          </cell>
          <cell r="E4813" t="str">
            <v>Q0.63261</v>
          </cell>
          <cell r="F4813" t="str">
            <v>Q0.63261</v>
          </cell>
          <cell r="G4813">
            <v>8</v>
          </cell>
        </row>
        <row r="4814">
          <cell r="A4814" t="str">
            <v>Q|FiBL Estimate f001</v>
          </cell>
          <cell r="B4814" t="str">
            <v>Q1003</v>
          </cell>
          <cell r="C4814" t="str">
            <v>Q</v>
          </cell>
          <cell r="D4814" t="str">
            <v>name</v>
          </cell>
          <cell r="E4814" t="str">
            <v>FiBL Estimate f001</v>
          </cell>
          <cell r="F4814" t="str">
            <v>Q0.63262</v>
          </cell>
          <cell r="G4814">
            <v>8</v>
          </cell>
        </row>
        <row r="4815">
          <cell r="A4815" t="str">
            <v>Q|Q0.63262</v>
          </cell>
          <cell r="B4815" t="str">
            <v>Q1003</v>
          </cell>
          <cell r="C4815" t="str">
            <v>Q</v>
          </cell>
          <cell r="D4815" t="str">
            <v>code</v>
          </cell>
          <cell r="E4815" t="str">
            <v>Q0.63262</v>
          </cell>
          <cell r="F4815" t="str">
            <v>Q0.63262</v>
          </cell>
          <cell r="G4815">
            <v>8</v>
          </cell>
        </row>
        <row r="4816">
          <cell r="A4816" t="str">
            <v>Q|GIZ f001</v>
          </cell>
          <cell r="B4816" t="str">
            <v>Q1003</v>
          </cell>
          <cell r="C4816" t="str">
            <v>Q</v>
          </cell>
          <cell r="D4816" t="str">
            <v>name</v>
          </cell>
          <cell r="E4816" t="str">
            <v>GIZ f001</v>
          </cell>
          <cell r="F4816" t="str">
            <v>Q0.63263</v>
          </cell>
          <cell r="G4816">
            <v>8</v>
          </cell>
        </row>
        <row r="4817">
          <cell r="A4817" t="str">
            <v>Q|Q0.63263</v>
          </cell>
          <cell r="B4817" t="str">
            <v>Q1003</v>
          </cell>
          <cell r="C4817" t="str">
            <v>Q</v>
          </cell>
          <cell r="D4817" t="str">
            <v>code</v>
          </cell>
          <cell r="E4817" t="str">
            <v>Q0.63263</v>
          </cell>
          <cell r="F4817" t="str">
            <v>Q0.63263</v>
          </cell>
          <cell r="G4817">
            <v>8</v>
          </cell>
        </row>
        <row r="4818">
          <cell r="A4818" t="str">
            <v>Q|Q0.63264</v>
          </cell>
          <cell r="B4818" t="str">
            <v>Q1003</v>
          </cell>
          <cell r="C4818" t="str">
            <v>Q</v>
          </cell>
          <cell r="D4818" t="str">
            <v>code</v>
          </cell>
          <cell r="E4818" t="str">
            <v>Q0.63264</v>
          </cell>
          <cell r="F4818" t="str">
            <v>Q0.63264</v>
          </cell>
          <cell r="G4818">
            <v>8</v>
          </cell>
        </row>
        <row r="4819">
          <cell r="A4819" t="str">
            <v>Q|SFE f002</v>
          </cell>
          <cell r="B4819" t="str">
            <v>Q1003</v>
          </cell>
          <cell r="C4819" t="str">
            <v>Q</v>
          </cell>
          <cell r="D4819" t="str">
            <v>name</v>
          </cell>
          <cell r="E4819" t="str">
            <v>SFE f002</v>
          </cell>
          <cell r="F4819" t="str">
            <v>Q0.63264</v>
          </cell>
          <cell r="G4819">
            <v>8</v>
          </cell>
        </row>
        <row r="4820">
          <cell r="A4820" t="str">
            <v>Q|APEDA f010</v>
          </cell>
          <cell r="B4820" t="str">
            <v>Q1003</v>
          </cell>
          <cell r="C4820" t="str">
            <v>Q</v>
          </cell>
          <cell r="D4820" t="str">
            <v>name</v>
          </cell>
          <cell r="E4820" t="str">
            <v>APEDA f010</v>
          </cell>
          <cell r="F4820" t="str">
            <v>Q0.63275</v>
          </cell>
          <cell r="G4820">
            <v>8</v>
          </cell>
        </row>
        <row r="4821">
          <cell r="A4821" t="str">
            <v>Q|Q0.63275</v>
          </cell>
          <cell r="B4821" t="str">
            <v>Q1003</v>
          </cell>
          <cell r="C4821" t="str">
            <v>Q</v>
          </cell>
          <cell r="D4821" t="str">
            <v>code</v>
          </cell>
          <cell r="E4821" t="str">
            <v>Q0.63275</v>
          </cell>
          <cell r="F4821" t="str">
            <v>Q0.63275</v>
          </cell>
          <cell r="G4821">
            <v>8</v>
          </cell>
        </row>
        <row r="4822">
          <cell r="A4822" t="str">
            <v>Q|APEDA f013</v>
          </cell>
          <cell r="B4822" t="str">
            <v>Q1003</v>
          </cell>
          <cell r="C4822" t="str">
            <v>Q</v>
          </cell>
          <cell r="D4822" t="str">
            <v>name</v>
          </cell>
          <cell r="E4822" t="str">
            <v>APEDA f013</v>
          </cell>
          <cell r="F4822" t="str">
            <v>Q0.63276</v>
          </cell>
          <cell r="G4822">
            <v>8</v>
          </cell>
        </row>
        <row r="4823">
          <cell r="A4823" t="str">
            <v>Q|Q0.63276</v>
          </cell>
          <cell r="B4823" t="str">
            <v>Q1003</v>
          </cell>
          <cell r="C4823" t="str">
            <v>Q</v>
          </cell>
          <cell r="D4823" t="str">
            <v>code</v>
          </cell>
          <cell r="E4823" t="str">
            <v>Q0.63276</v>
          </cell>
          <cell r="F4823" t="str">
            <v>Q0.63276</v>
          </cell>
          <cell r="G4823">
            <v>8</v>
          </cell>
        </row>
        <row r="4824">
          <cell r="A4824" t="str">
            <v>Q|APEDA f014</v>
          </cell>
          <cell r="B4824" t="str">
            <v>Q1003</v>
          </cell>
          <cell r="C4824" t="str">
            <v>Q</v>
          </cell>
          <cell r="D4824" t="str">
            <v>name</v>
          </cell>
          <cell r="E4824" t="str">
            <v>APEDA f014</v>
          </cell>
          <cell r="F4824" t="str">
            <v>Q0.63277</v>
          </cell>
          <cell r="G4824">
            <v>8</v>
          </cell>
        </row>
        <row r="4825">
          <cell r="A4825" t="str">
            <v>Q|Q0.63277</v>
          </cell>
          <cell r="B4825" t="str">
            <v>Q1003</v>
          </cell>
          <cell r="C4825" t="str">
            <v>Q</v>
          </cell>
          <cell r="D4825" t="str">
            <v>code</v>
          </cell>
          <cell r="E4825" t="str">
            <v>Q0.63277</v>
          </cell>
          <cell r="F4825" t="str">
            <v>Q0.63277</v>
          </cell>
          <cell r="G4825">
            <v>8</v>
          </cell>
        </row>
        <row r="4826">
          <cell r="A4826" t="str">
            <v>Q|APEDA f015</v>
          </cell>
          <cell r="B4826" t="str">
            <v>Q1003</v>
          </cell>
          <cell r="C4826" t="str">
            <v>Q</v>
          </cell>
          <cell r="D4826" t="str">
            <v>name</v>
          </cell>
          <cell r="E4826" t="str">
            <v>APEDA f015</v>
          </cell>
          <cell r="F4826" t="str">
            <v>Q0.63278</v>
          </cell>
          <cell r="G4826">
            <v>8</v>
          </cell>
        </row>
        <row r="4827">
          <cell r="A4827" t="str">
            <v>Q|Q0.63278</v>
          </cell>
          <cell r="B4827" t="str">
            <v>Q1003</v>
          </cell>
          <cell r="C4827" t="str">
            <v>Q</v>
          </cell>
          <cell r="D4827" t="str">
            <v>code</v>
          </cell>
          <cell r="E4827" t="str">
            <v>Q0.63278</v>
          </cell>
          <cell r="F4827" t="str">
            <v>Q0.63278</v>
          </cell>
          <cell r="G4827">
            <v>8</v>
          </cell>
        </row>
        <row r="4828">
          <cell r="A4828" t="str">
            <v>Q|NCOF f001</v>
          </cell>
          <cell r="B4828" t="str">
            <v>Q1003</v>
          </cell>
          <cell r="C4828" t="str">
            <v>Q</v>
          </cell>
          <cell r="D4828" t="str">
            <v>name</v>
          </cell>
          <cell r="E4828" t="str">
            <v>NCOF f001</v>
          </cell>
          <cell r="F4828" t="str">
            <v>Q0.63279</v>
          </cell>
          <cell r="G4828">
            <v>8</v>
          </cell>
        </row>
        <row r="4829">
          <cell r="A4829" t="str">
            <v>Q|Q0.63279</v>
          </cell>
          <cell r="B4829" t="str">
            <v>Q1003</v>
          </cell>
          <cell r="C4829" t="str">
            <v>Q</v>
          </cell>
          <cell r="D4829" t="str">
            <v>code</v>
          </cell>
          <cell r="E4829" t="str">
            <v>Q0.63279</v>
          </cell>
          <cell r="F4829" t="str">
            <v>Q0.63279</v>
          </cell>
          <cell r="G4829">
            <v>8</v>
          </cell>
        </row>
        <row r="4830">
          <cell r="A4830" t="str">
            <v>Q|ODEPA f010</v>
          </cell>
          <cell r="B4830" t="str">
            <v>Q1003</v>
          </cell>
          <cell r="C4830" t="str">
            <v>Q</v>
          </cell>
          <cell r="D4830" t="str">
            <v>name</v>
          </cell>
          <cell r="E4830" t="str">
            <v>ODEPA f010</v>
          </cell>
          <cell r="F4830" t="str">
            <v>Q0.63280</v>
          </cell>
          <cell r="G4830">
            <v>8</v>
          </cell>
        </row>
        <row r="4831">
          <cell r="A4831" t="str">
            <v>Q|Q0.63280</v>
          </cell>
          <cell r="B4831" t="str">
            <v>Q1003</v>
          </cell>
          <cell r="C4831" t="str">
            <v>Q</v>
          </cell>
          <cell r="D4831" t="str">
            <v>code</v>
          </cell>
          <cell r="E4831" t="str">
            <v>Q0.63280</v>
          </cell>
          <cell r="F4831" t="str">
            <v>Q0.63280</v>
          </cell>
          <cell r="G4831">
            <v>8</v>
          </cell>
        </row>
        <row r="4832">
          <cell r="A4832" t="str">
            <v>Q|ODEPA f012</v>
          </cell>
          <cell r="B4832" t="str">
            <v>Q1003</v>
          </cell>
          <cell r="C4832" t="str">
            <v>Q</v>
          </cell>
          <cell r="D4832" t="str">
            <v>name</v>
          </cell>
          <cell r="E4832" t="str">
            <v>ODEPA f012</v>
          </cell>
          <cell r="F4832" t="str">
            <v>Q0.63281</v>
          </cell>
          <cell r="G4832">
            <v>8</v>
          </cell>
        </row>
        <row r="4833">
          <cell r="A4833" t="str">
            <v>Q|Q0.63281</v>
          </cell>
          <cell r="B4833" t="str">
            <v>Q1003</v>
          </cell>
          <cell r="C4833" t="str">
            <v>Q</v>
          </cell>
          <cell r="D4833" t="str">
            <v>code</v>
          </cell>
          <cell r="E4833" t="str">
            <v>Q0.63281</v>
          </cell>
          <cell r="F4833" t="str">
            <v>Q0.63281</v>
          </cell>
          <cell r="G4833">
            <v>8</v>
          </cell>
        </row>
        <row r="4834">
          <cell r="A4834" t="str">
            <v>Q|ODEPA f015</v>
          </cell>
          <cell r="B4834" t="str">
            <v>Q1003</v>
          </cell>
          <cell r="C4834" t="str">
            <v>Q</v>
          </cell>
          <cell r="D4834" t="str">
            <v>name</v>
          </cell>
          <cell r="E4834" t="str">
            <v>ODEPA f015</v>
          </cell>
          <cell r="F4834" t="str">
            <v>Q0.63282</v>
          </cell>
          <cell r="G4834">
            <v>8</v>
          </cell>
        </row>
        <row r="4835">
          <cell r="A4835" t="str">
            <v>Q|Q0.63282</v>
          </cell>
          <cell r="B4835" t="str">
            <v>Q1003</v>
          </cell>
          <cell r="C4835" t="str">
            <v>Q</v>
          </cell>
          <cell r="D4835" t="str">
            <v>code</v>
          </cell>
          <cell r="E4835" t="str">
            <v>Q0.63282</v>
          </cell>
          <cell r="F4835" t="str">
            <v>Q0.63282</v>
          </cell>
          <cell r="G4835">
            <v>8</v>
          </cell>
        </row>
        <row r="4836">
          <cell r="A4836" t="str">
            <v>Q|Q0.63283</v>
          </cell>
          <cell r="B4836" t="str">
            <v>Q1003</v>
          </cell>
          <cell r="C4836" t="str">
            <v>Q</v>
          </cell>
          <cell r="D4836" t="str">
            <v>code</v>
          </cell>
          <cell r="E4836" t="str">
            <v>Q0.63283</v>
          </cell>
          <cell r="F4836" t="str">
            <v>Q0.63283</v>
          </cell>
          <cell r="G4836">
            <v>8</v>
          </cell>
        </row>
        <row r="4837">
          <cell r="A4837" t="str">
            <v>Q|WSU f005</v>
          </cell>
          <cell r="B4837" t="str">
            <v>Q1003</v>
          </cell>
          <cell r="C4837" t="str">
            <v>Q</v>
          </cell>
          <cell r="D4837" t="str">
            <v>name</v>
          </cell>
          <cell r="E4837" t="str">
            <v>WSU f005</v>
          </cell>
          <cell r="F4837" t="str">
            <v>Q0.63283</v>
          </cell>
          <cell r="G4837">
            <v>8</v>
          </cell>
        </row>
        <row r="4838">
          <cell r="A4838" t="str">
            <v>Q|Aberystwyth University f010</v>
          </cell>
          <cell r="B4838" t="str">
            <v>Q1003</v>
          </cell>
          <cell r="C4838" t="str">
            <v>Q</v>
          </cell>
          <cell r="D4838" t="str">
            <v>name</v>
          </cell>
          <cell r="E4838" t="str">
            <v>Aberystwyth University f010</v>
          </cell>
          <cell r="F4838" t="str">
            <v>Q0.63467</v>
          </cell>
          <cell r="G4838">
            <v>8</v>
          </cell>
        </row>
        <row r="4839">
          <cell r="A4839" t="str">
            <v>Q|Q0.63467</v>
          </cell>
          <cell r="B4839" t="str">
            <v>Q1003</v>
          </cell>
          <cell r="C4839" t="str">
            <v>Q</v>
          </cell>
          <cell r="D4839" t="str">
            <v>code</v>
          </cell>
          <cell r="E4839" t="str">
            <v>Q0.63467</v>
          </cell>
          <cell r="F4839" t="str">
            <v>Q0.63467</v>
          </cell>
          <cell r="G4839">
            <v>8</v>
          </cell>
        </row>
        <row r="4840">
          <cell r="A4840" t="str">
            <v>Q|Aberystwyth University f013</v>
          </cell>
          <cell r="B4840" t="str">
            <v>Q1003</v>
          </cell>
          <cell r="C4840" t="str">
            <v>Q</v>
          </cell>
          <cell r="D4840" t="str">
            <v>name</v>
          </cell>
          <cell r="E4840" t="str">
            <v>Aberystwyth University f013</v>
          </cell>
          <cell r="F4840" t="str">
            <v>Q0.63468</v>
          </cell>
          <cell r="G4840">
            <v>8</v>
          </cell>
        </row>
        <row r="4841">
          <cell r="A4841" t="str">
            <v>Q|Q0.63468</v>
          </cell>
          <cell r="B4841" t="str">
            <v>Q1003</v>
          </cell>
          <cell r="C4841" t="str">
            <v>Q</v>
          </cell>
          <cell r="D4841" t="str">
            <v>code</v>
          </cell>
          <cell r="E4841" t="str">
            <v>Q0.63468</v>
          </cell>
          <cell r="F4841" t="str">
            <v>Q0.63468</v>
          </cell>
          <cell r="G4841">
            <v>8</v>
          </cell>
        </row>
        <row r="4842">
          <cell r="A4842" t="str">
            <v>Q|AC Nielsen Finland f001</v>
          </cell>
          <cell r="B4842" t="str">
            <v>Q1003</v>
          </cell>
          <cell r="C4842" t="str">
            <v>Q</v>
          </cell>
          <cell r="D4842" t="str">
            <v>name</v>
          </cell>
          <cell r="E4842" t="str">
            <v>AC Nielsen Finland f001</v>
          </cell>
          <cell r="F4842" t="str">
            <v>Q0.63469</v>
          </cell>
          <cell r="G4842">
            <v>8</v>
          </cell>
        </row>
        <row r="4843">
          <cell r="A4843" t="str">
            <v>Q|Q0.63469</v>
          </cell>
          <cell r="B4843" t="str">
            <v>Q1003</v>
          </cell>
          <cell r="C4843" t="str">
            <v>Q</v>
          </cell>
          <cell r="D4843" t="str">
            <v>code</v>
          </cell>
          <cell r="E4843" t="str">
            <v>Q0.63469</v>
          </cell>
          <cell r="F4843" t="str">
            <v>Q0.63469</v>
          </cell>
          <cell r="G4843">
            <v>8</v>
          </cell>
        </row>
        <row r="4844">
          <cell r="A4844" t="str">
            <v>Q|AEA f001</v>
          </cell>
          <cell r="B4844" t="str">
            <v>Q1003</v>
          </cell>
          <cell r="C4844" t="str">
            <v>Q</v>
          </cell>
          <cell r="D4844" t="str">
            <v>name</v>
          </cell>
          <cell r="E4844" t="str">
            <v>AEA f001</v>
          </cell>
          <cell r="F4844" t="str">
            <v>Q0.63470</v>
          </cell>
          <cell r="G4844">
            <v>8</v>
          </cell>
        </row>
        <row r="4845">
          <cell r="A4845" t="str">
            <v>Q|Q0.63470</v>
          </cell>
          <cell r="B4845" t="str">
            <v>Q1003</v>
          </cell>
          <cell r="C4845" t="str">
            <v>Q</v>
          </cell>
          <cell r="D4845" t="str">
            <v>code</v>
          </cell>
          <cell r="E4845" t="str">
            <v>Q0.63470</v>
          </cell>
          <cell r="F4845" t="str">
            <v>Q0.63470</v>
          </cell>
          <cell r="G4845">
            <v>8</v>
          </cell>
        </row>
        <row r="4846">
          <cell r="A4846" t="str">
            <v>Q|Agence bio f101</v>
          </cell>
          <cell r="B4846" t="str">
            <v>Q1003</v>
          </cell>
          <cell r="C4846" t="str">
            <v>Q</v>
          </cell>
          <cell r="D4846" t="str">
            <v>name</v>
          </cell>
          <cell r="E4846" t="str">
            <v>Agence bio f101</v>
          </cell>
          <cell r="F4846" t="str">
            <v>Q0.63471</v>
          </cell>
          <cell r="G4846">
            <v>8</v>
          </cell>
        </row>
        <row r="4847">
          <cell r="A4847" t="str">
            <v>Q|Q0.63471</v>
          </cell>
          <cell r="B4847" t="str">
            <v>Q1003</v>
          </cell>
          <cell r="C4847" t="str">
            <v>Q</v>
          </cell>
          <cell r="D4847" t="str">
            <v>code</v>
          </cell>
          <cell r="E4847" t="str">
            <v>Q0.63471</v>
          </cell>
          <cell r="F4847" t="str">
            <v>Q0.63471</v>
          </cell>
          <cell r="G4847">
            <v>8</v>
          </cell>
        </row>
        <row r="4848">
          <cell r="A4848" t="str">
            <v>Q|Agri f001</v>
          </cell>
          <cell r="B4848" t="str">
            <v>Q1003</v>
          </cell>
          <cell r="C4848" t="str">
            <v>Q</v>
          </cell>
          <cell r="D4848" t="str">
            <v>name</v>
          </cell>
          <cell r="E4848" t="str">
            <v>Agri f001</v>
          </cell>
          <cell r="F4848" t="str">
            <v>Q0.63472</v>
          </cell>
          <cell r="G4848">
            <v>8</v>
          </cell>
        </row>
        <row r="4849">
          <cell r="A4849" t="str">
            <v>Q|Q0.63472</v>
          </cell>
          <cell r="B4849" t="str">
            <v>Q1003</v>
          </cell>
          <cell r="C4849" t="str">
            <v>Q</v>
          </cell>
          <cell r="D4849" t="str">
            <v>code</v>
          </cell>
          <cell r="E4849" t="str">
            <v>Q0.63472</v>
          </cell>
          <cell r="F4849" t="str">
            <v>Q0.63472</v>
          </cell>
          <cell r="G4849">
            <v>8</v>
          </cell>
        </row>
        <row r="4850">
          <cell r="A4850" t="str">
            <v>Q|Agrocalidad f001</v>
          </cell>
          <cell r="B4850" t="str">
            <v>Q1003</v>
          </cell>
          <cell r="C4850" t="str">
            <v>Q</v>
          </cell>
          <cell r="D4850" t="str">
            <v>name</v>
          </cell>
          <cell r="E4850" t="str">
            <v>Agrocalidad f001</v>
          </cell>
          <cell r="F4850" t="str">
            <v>Q0.63473</v>
          </cell>
          <cell r="G4850">
            <v>8</v>
          </cell>
        </row>
        <row r="4851">
          <cell r="A4851" t="str">
            <v>Q|Q0.63473</v>
          </cell>
          <cell r="B4851" t="str">
            <v>Q1003</v>
          </cell>
          <cell r="C4851" t="str">
            <v>Q</v>
          </cell>
          <cell r="D4851" t="str">
            <v>code</v>
          </cell>
          <cell r="E4851" t="str">
            <v>Q0.63473</v>
          </cell>
          <cell r="F4851" t="str">
            <v>Q0.63473</v>
          </cell>
          <cell r="G4851">
            <v>8</v>
          </cell>
        </row>
        <row r="4852">
          <cell r="A4852" t="str">
            <v>Q|AMI f001</v>
          </cell>
          <cell r="B4852" t="str">
            <v>Q1003</v>
          </cell>
          <cell r="C4852" t="str">
            <v>Q</v>
          </cell>
          <cell r="D4852" t="str">
            <v>name</v>
          </cell>
          <cell r="E4852" t="str">
            <v>AMI f001</v>
          </cell>
          <cell r="F4852" t="str">
            <v>Q0.63474</v>
          </cell>
          <cell r="G4852">
            <v>8</v>
          </cell>
        </row>
        <row r="4853">
          <cell r="A4853" t="str">
            <v>Q|Q0.63474</v>
          </cell>
          <cell r="B4853" t="str">
            <v>Q1003</v>
          </cell>
          <cell r="C4853" t="str">
            <v>Q</v>
          </cell>
          <cell r="D4853" t="str">
            <v>code</v>
          </cell>
          <cell r="E4853" t="str">
            <v>Q0.63474</v>
          </cell>
          <cell r="F4853" t="str">
            <v>Q0.63474</v>
          </cell>
          <cell r="G4853">
            <v>8</v>
          </cell>
        </row>
        <row r="4854">
          <cell r="A4854" t="str">
            <v>Q|AMI f003</v>
          </cell>
          <cell r="B4854" t="str">
            <v>Q1003</v>
          </cell>
          <cell r="C4854" t="str">
            <v>Q</v>
          </cell>
          <cell r="D4854" t="str">
            <v>name</v>
          </cell>
          <cell r="E4854" t="str">
            <v>AMI f003</v>
          </cell>
          <cell r="F4854" t="str">
            <v>Q0.63475</v>
          </cell>
          <cell r="G4854">
            <v>8</v>
          </cell>
        </row>
        <row r="4855">
          <cell r="A4855" t="str">
            <v>Q|Q0.63475</v>
          </cell>
          <cell r="B4855" t="str">
            <v>Q1003</v>
          </cell>
          <cell r="C4855" t="str">
            <v>Q</v>
          </cell>
          <cell r="D4855" t="str">
            <v>code</v>
          </cell>
          <cell r="E4855" t="str">
            <v>Q0.63475</v>
          </cell>
          <cell r="F4855" t="str">
            <v>Q0.63475</v>
          </cell>
          <cell r="G4855">
            <v>8</v>
          </cell>
        </row>
        <row r="4856">
          <cell r="A4856" t="str">
            <v>Q|AMI f005</v>
          </cell>
          <cell r="B4856" t="str">
            <v>Q1003</v>
          </cell>
          <cell r="C4856" t="str">
            <v>Q</v>
          </cell>
          <cell r="D4856" t="str">
            <v>name</v>
          </cell>
          <cell r="E4856" t="str">
            <v>AMI f005</v>
          </cell>
          <cell r="F4856" t="str">
            <v>Q0.63476</v>
          </cell>
          <cell r="G4856">
            <v>8</v>
          </cell>
        </row>
        <row r="4857">
          <cell r="A4857" t="str">
            <v>Q|Q0.63476</v>
          </cell>
          <cell r="B4857" t="str">
            <v>Q1003</v>
          </cell>
          <cell r="C4857" t="str">
            <v>Q</v>
          </cell>
          <cell r="D4857" t="str">
            <v>code</v>
          </cell>
          <cell r="E4857" t="str">
            <v>Q0.63476</v>
          </cell>
          <cell r="F4857" t="str">
            <v>Q0.63476</v>
          </cell>
          <cell r="G4857">
            <v>8</v>
          </cell>
        </row>
        <row r="4858">
          <cell r="A4858" t="str">
            <v>Q|AMI f007</v>
          </cell>
          <cell r="B4858" t="str">
            <v>Q1003</v>
          </cell>
          <cell r="C4858" t="str">
            <v>Q</v>
          </cell>
          <cell r="D4858" t="str">
            <v>name</v>
          </cell>
          <cell r="E4858" t="str">
            <v>AMI f007</v>
          </cell>
          <cell r="F4858" t="str">
            <v>Q0.63477</v>
          </cell>
          <cell r="G4858">
            <v>8</v>
          </cell>
        </row>
        <row r="4859">
          <cell r="A4859" t="str">
            <v>Q|Q0.63477</v>
          </cell>
          <cell r="B4859" t="str">
            <v>Q1003</v>
          </cell>
          <cell r="C4859" t="str">
            <v>Q</v>
          </cell>
          <cell r="D4859" t="str">
            <v>code</v>
          </cell>
          <cell r="E4859" t="str">
            <v>Q0.63477</v>
          </cell>
          <cell r="F4859" t="str">
            <v>Q0.63477</v>
          </cell>
          <cell r="G4859">
            <v>8</v>
          </cell>
        </row>
        <row r="4860">
          <cell r="A4860" t="str">
            <v>Q|AMI f008</v>
          </cell>
          <cell r="B4860" t="str">
            <v>Q1003</v>
          </cell>
          <cell r="C4860" t="str">
            <v>Q</v>
          </cell>
          <cell r="D4860" t="str">
            <v>name</v>
          </cell>
          <cell r="E4860" t="str">
            <v>AMI f008</v>
          </cell>
          <cell r="F4860" t="str">
            <v>Q0.63478</v>
          </cell>
          <cell r="G4860">
            <v>8</v>
          </cell>
        </row>
        <row r="4861">
          <cell r="A4861" t="str">
            <v>Q|Q0.63478</v>
          </cell>
          <cell r="B4861" t="str">
            <v>Q1003</v>
          </cell>
          <cell r="C4861" t="str">
            <v>Q</v>
          </cell>
          <cell r="D4861" t="str">
            <v>code</v>
          </cell>
          <cell r="E4861" t="str">
            <v>Q0.63478</v>
          </cell>
          <cell r="F4861" t="str">
            <v>Q0.63478</v>
          </cell>
          <cell r="G4861">
            <v>8</v>
          </cell>
        </row>
        <row r="4862">
          <cell r="A4862" t="str">
            <v>Q|APEDA f016</v>
          </cell>
          <cell r="B4862" t="str">
            <v>Q1003</v>
          </cell>
          <cell r="C4862" t="str">
            <v>Q</v>
          </cell>
          <cell r="D4862" t="str">
            <v>name</v>
          </cell>
          <cell r="E4862" t="str">
            <v>APEDA f016</v>
          </cell>
          <cell r="F4862" t="str">
            <v>Q0.63479</v>
          </cell>
          <cell r="G4862">
            <v>8</v>
          </cell>
        </row>
        <row r="4863">
          <cell r="A4863" t="str">
            <v>Q|Q0.63479</v>
          </cell>
          <cell r="B4863" t="str">
            <v>Q1003</v>
          </cell>
          <cell r="C4863" t="str">
            <v>Q</v>
          </cell>
          <cell r="D4863" t="str">
            <v>code</v>
          </cell>
          <cell r="E4863" t="str">
            <v>Q0.63479</v>
          </cell>
          <cell r="F4863" t="str">
            <v>Q0.63479</v>
          </cell>
          <cell r="G4863">
            <v>8</v>
          </cell>
        </row>
        <row r="4864">
          <cell r="A4864" t="str">
            <v>Q|Arge Bioumsätze Österreich f001</v>
          </cell>
          <cell r="B4864" t="str">
            <v>Q1003</v>
          </cell>
          <cell r="C4864" t="str">
            <v>Q</v>
          </cell>
          <cell r="D4864" t="str">
            <v>name</v>
          </cell>
          <cell r="E4864" t="str">
            <v>Arge Bioumsätze Österreich f001</v>
          </cell>
          <cell r="F4864" t="str">
            <v>Q0.63480</v>
          </cell>
          <cell r="G4864">
            <v>8</v>
          </cell>
        </row>
        <row r="4865">
          <cell r="A4865" t="str">
            <v>Q|Q0.63480</v>
          </cell>
          <cell r="B4865" t="str">
            <v>Q1003</v>
          </cell>
          <cell r="C4865" t="str">
            <v>Q</v>
          </cell>
          <cell r="D4865" t="str">
            <v>code</v>
          </cell>
          <cell r="E4865" t="str">
            <v>Q0.63480</v>
          </cell>
          <cell r="F4865" t="str">
            <v>Q0.63480</v>
          </cell>
          <cell r="G4865">
            <v>8</v>
          </cell>
        </row>
        <row r="4866">
          <cell r="A4866" t="str">
            <v>Q|AssoBio f002</v>
          </cell>
          <cell r="B4866" t="str">
            <v>Q1003</v>
          </cell>
          <cell r="C4866" t="str">
            <v>Q</v>
          </cell>
          <cell r="D4866" t="str">
            <v>name</v>
          </cell>
          <cell r="E4866" t="str">
            <v>AssoBio f002</v>
          </cell>
          <cell r="F4866" t="str">
            <v>Q0.63481</v>
          </cell>
          <cell r="G4866">
            <v>8</v>
          </cell>
        </row>
        <row r="4867">
          <cell r="A4867" t="str">
            <v>Q|Q0.63481</v>
          </cell>
          <cell r="B4867" t="str">
            <v>Q1003</v>
          </cell>
          <cell r="C4867" t="str">
            <v>Q</v>
          </cell>
          <cell r="D4867" t="str">
            <v>code</v>
          </cell>
          <cell r="E4867" t="str">
            <v>Q0.63481</v>
          </cell>
          <cell r="F4867" t="str">
            <v>Q0.63481</v>
          </cell>
          <cell r="G4867">
            <v>8</v>
          </cell>
        </row>
        <row r="4868">
          <cell r="A4868" t="str">
            <v>Q|Averdis f001</v>
          </cell>
          <cell r="B4868" t="str">
            <v>Q1003</v>
          </cell>
          <cell r="C4868" t="str">
            <v>Q</v>
          </cell>
          <cell r="D4868" t="str">
            <v>name</v>
          </cell>
          <cell r="E4868" t="str">
            <v>Averdis f001</v>
          </cell>
          <cell r="F4868" t="str">
            <v>Q0.63482</v>
          </cell>
          <cell r="G4868">
            <v>8</v>
          </cell>
        </row>
        <row r="4869">
          <cell r="A4869" t="str">
            <v>Q|Q0.63482</v>
          </cell>
          <cell r="B4869" t="str">
            <v>Q1003</v>
          </cell>
          <cell r="C4869" t="str">
            <v>Q</v>
          </cell>
          <cell r="D4869" t="str">
            <v>code</v>
          </cell>
          <cell r="E4869" t="str">
            <v>Q0.63482</v>
          </cell>
          <cell r="F4869" t="str">
            <v>Q0.63482</v>
          </cell>
          <cell r="G4869">
            <v>8</v>
          </cell>
        </row>
        <row r="4870">
          <cell r="A4870" t="str">
            <v>Q|BFA f001</v>
          </cell>
          <cell r="B4870" t="str">
            <v>Q1003</v>
          </cell>
          <cell r="C4870" t="str">
            <v>Q</v>
          </cell>
          <cell r="D4870" t="str">
            <v>name</v>
          </cell>
          <cell r="E4870" t="str">
            <v>BFA f001</v>
          </cell>
          <cell r="F4870" t="str">
            <v>Q0.63483</v>
          </cell>
          <cell r="G4870">
            <v>8</v>
          </cell>
        </row>
        <row r="4871">
          <cell r="A4871" t="str">
            <v>Q|Q0.63483</v>
          </cell>
          <cell r="B4871" t="str">
            <v>Q1003</v>
          </cell>
          <cell r="C4871" t="str">
            <v>Q</v>
          </cell>
          <cell r="D4871" t="str">
            <v>code</v>
          </cell>
          <cell r="E4871" t="str">
            <v>Q0.63483</v>
          </cell>
          <cell r="F4871" t="str">
            <v>Q0.63483</v>
          </cell>
          <cell r="G4871">
            <v>8</v>
          </cell>
        </row>
        <row r="4872">
          <cell r="A4872" t="str">
            <v>Q|BFA f002</v>
          </cell>
          <cell r="B4872" t="str">
            <v>Q1003</v>
          </cell>
          <cell r="C4872" t="str">
            <v>Q</v>
          </cell>
          <cell r="D4872" t="str">
            <v>name</v>
          </cell>
          <cell r="E4872" t="str">
            <v>BFA f002</v>
          </cell>
          <cell r="F4872" t="str">
            <v>Q0.63484</v>
          </cell>
          <cell r="G4872">
            <v>8</v>
          </cell>
        </row>
        <row r="4873">
          <cell r="A4873" t="str">
            <v>Q|Q0.63484</v>
          </cell>
          <cell r="B4873" t="str">
            <v>Q1003</v>
          </cell>
          <cell r="C4873" t="str">
            <v>Q</v>
          </cell>
          <cell r="D4873" t="str">
            <v>code</v>
          </cell>
          <cell r="E4873" t="str">
            <v>Q0.63484</v>
          </cell>
          <cell r="F4873" t="str">
            <v>Q0.63484</v>
          </cell>
          <cell r="G4873">
            <v>8</v>
          </cell>
        </row>
        <row r="4874">
          <cell r="A4874" t="str">
            <v>Q|Bio Austria f009</v>
          </cell>
          <cell r="B4874" t="str">
            <v>Q1003</v>
          </cell>
          <cell r="C4874" t="str">
            <v>Q</v>
          </cell>
          <cell r="D4874" t="str">
            <v>name</v>
          </cell>
          <cell r="E4874" t="str">
            <v>Bio Austria f009</v>
          </cell>
          <cell r="F4874" t="str">
            <v>Q0.63485</v>
          </cell>
          <cell r="G4874">
            <v>8</v>
          </cell>
        </row>
        <row r="4875">
          <cell r="A4875" t="str">
            <v>Q|Q0.63485</v>
          </cell>
          <cell r="B4875" t="str">
            <v>Q1003</v>
          </cell>
          <cell r="C4875" t="str">
            <v>Q</v>
          </cell>
          <cell r="D4875" t="str">
            <v>code</v>
          </cell>
          <cell r="E4875" t="str">
            <v>Q0.63485</v>
          </cell>
          <cell r="F4875" t="str">
            <v>Q0.63485</v>
          </cell>
          <cell r="G4875">
            <v>8</v>
          </cell>
        </row>
        <row r="4876">
          <cell r="A4876" t="str">
            <v>Q|Bio Suisse f009</v>
          </cell>
          <cell r="B4876" t="str">
            <v>Q1003</v>
          </cell>
          <cell r="C4876" t="str">
            <v>Q</v>
          </cell>
          <cell r="D4876" t="str">
            <v>name</v>
          </cell>
          <cell r="E4876" t="str">
            <v>Bio Suisse f009</v>
          </cell>
          <cell r="F4876" t="str">
            <v>Q0.63486</v>
          </cell>
          <cell r="G4876">
            <v>8</v>
          </cell>
        </row>
        <row r="4877">
          <cell r="A4877" t="str">
            <v>Q|Q0.63486</v>
          </cell>
          <cell r="B4877" t="str">
            <v>Q1003</v>
          </cell>
          <cell r="C4877" t="str">
            <v>Q</v>
          </cell>
          <cell r="D4877" t="str">
            <v>code</v>
          </cell>
          <cell r="E4877" t="str">
            <v>Q0.63486</v>
          </cell>
          <cell r="F4877" t="str">
            <v>Q0.63486</v>
          </cell>
          <cell r="G4877">
            <v>8</v>
          </cell>
        </row>
        <row r="4878">
          <cell r="A4878" t="str">
            <v>Q|Bio SUISSE f011</v>
          </cell>
          <cell r="B4878" t="str">
            <v>Q1003</v>
          </cell>
          <cell r="C4878" t="str">
            <v>Q</v>
          </cell>
          <cell r="D4878" t="str">
            <v>name</v>
          </cell>
          <cell r="E4878" t="str">
            <v>Bio SUISSE f011</v>
          </cell>
          <cell r="F4878" t="str">
            <v>Q0.63487</v>
          </cell>
          <cell r="G4878">
            <v>8</v>
          </cell>
        </row>
        <row r="4879">
          <cell r="A4879" t="str">
            <v>Q|Q0.63487</v>
          </cell>
          <cell r="B4879" t="str">
            <v>Q1003</v>
          </cell>
          <cell r="C4879" t="str">
            <v>Q</v>
          </cell>
          <cell r="D4879" t="str">
            <v>code</v>
          </cell>
          <cell r="E4879" t="str">
            <v>Q0.63487</v>
          </cell>
          <cell r="F4879" t="str">
            <v>Q0.63487</v>
          </cell>
          <cell r="G4879">
            <v>8</v>
          </cell>
        </row>
        <row r="4880">
          <cell r="A4880" t="str">
            <v>Q|BioForum f007</v>
          </cell>
          <cell r="B4880" t="str">
            <v>Q1003</v>
          </cell>
          <cell r="C4880" t="str">
            <v>Q</v>
          </cell>
          <cell r="D4880" t="str">
            <v>name</v>
          </cell>
          <cell r="E4880" t="str">
            <v>BioForum f007</v>
          </cell>
          <cell r="F4880" t="str">
            <v>Q0.63488</v>
          </cell>
          <cell r="G4880">
            <v>8</v>
          </cell>
        </row>
        <row r="4881">
          <cell r="A4881" t="str">
            <v>Q|Q0.63488</v>
          </cell>
          <cell r="B4881" t="str">
            <v>Q1003</v>
          </cell>
          <cell r="C4881" t="str">
            <v>Q</v>
          </cell>
          <cell r="D4881" t="str">
            <v>code</v>
          </cell>
          <cell r="E4881" t="str">
            <v>Q0.63488</v>
          </cell>
          <cell r="F4881" t="str">
            <v>Q0.63488</v>
          </cell>
          <cell r="G4881">
            <v>8</v>
          </cell>
        </row>
        <row r="4882">
          <cell r="A4882" t="str">
            <v>Q|Bioforum f017</v>
          </cell>
          <cell r="B4882" t="str">
            <v>Q1003</v>
          </cell>
          <cell r="C4882" t="str">
            <v>Q</v>
          </cell>
          <cell r="D4882" t="str">
            <v>name</v>
          </cell>
          <cell r="E4882" t="str">
            <v>Bioforum f017</v>
          </cell>
          <cell r="F4882" t="str">
            <v>Q0.63489</v>
          </cell>
          <cell r="G4882">
            <v>8</v>
          </cell>
        </row>
        <row r="4883">
          <cell r="A4883" t="str">
            <v>Q|Q0.63489</v>
          </cell>
          <cell r="B4883" t="str">
            <v>Q1003</v>
          </cell>
          <cell r="C4883" t="str">
            <v>Q</v>
          </cell>
          <cell r="D4883" t="str">
            <v>code</v>
          </cell>
          <cell r="E4883" t="str">
            <v>Q0.63489</v>
          </cell>
          <cell r="F4883" t="str">
            <v>Q0.63489</v>
          </cell>
          <cell r="G4883">
            <v>8</v>
          </cell>
        </row>
        <row r="4884">
          <cell r="A4884" t="str">
            <v>Q|Biogro f002</v>
          </cell>
          <cell r="B4884" t="str">
            <v>Q1003</v>
          </cell>
          <cell r="C4884" t="str">
            <v>Q</v>
          </cell>
          <cell r="D4884" t="str">
            <v>name</v>
          </cell>
          <cell r="E4884" t="str">
            <v>Biogro f002</v>
          </cell>
          <cell r="F4884" t="str">
            <v>Q0.63490</v>
          </cell>
          <cell r="G4884">
            <v>8</v>
          </cell>
        </row>
        <row r="4885">
          <cell r="A4885" t="str">
            <v>Q|Q0.63490</v>
          </cell>
          <cell r="B4885" t="str">
            <v>Q1003</v>
          </cell>
          <cell r="C4885" t="str">
            <v>Q</v>
          </cell>
          <cell r="D4885" t="str">
            <v>code</v>
          </cell>
          <cell r="E4885" t="str">
            <v>Q0.63490</v>
          </cell>
          <cell r="F4885" t="str">
            <v>Q0.63490</v>
          </cell>
          <cell r="G4885">
            <v>8</v>
          </cell>
        </row>
        <row r="4886">
          <cell r="A4886" t="str">
            <v>Q|Biogro f003</v>
          </cell>
          <cell r="B4886" t="str">
            <v>Q1003</v>
          </cell>
          <cell r="C4886" t="str">
            <v>Q</v>
          </cell>
          <cell r="D4886" t="str">
            <v>name</v>
          </cell>
          <cell r="E4886" t="str">
            <v>Biogro f003</v>
          </cell>
          <cell r="F4886" t="str">
            <v>Q0.63491</v>
          </cell>
          <cell r="G4886">
            <v>8</v>
          </cell>
        </row>
        <row r="4887">
          <cell r="A4887" t="str">
            <v>Q|Q0.63491</v>
          </cell>
          <cell r="B4887" t="str">
            <v>Q1003</v>
          </cell>
          <cell r="C4887" t="str">
            <v>Q</v>
          </cell>
          <cell r="D4887" t="str">
            <v>code</v>
          </cell>
          <cell r="E4887" t="str">
            <v>Q0.63491</v>
          </cell>
          <cell r="F4887" t="str">
            <v>Q0.63491</v>
          </cell>
          <cell r="G4887">
            <v>8</v>
          </cell>
        </row>
        <row r="4888">
          <cell r="A4888" t="str">
            <v>Q|Biokontroll Hungaria f005</v>
          </cell>
          <cell r="B4888" t="str">
            <v>Q1003</v>
          </cell>
          <cell r="C4888" t="str">
            <v>Q</v>
          </cell>
          <cell r="D4888" t="str">
            <v>name</v>
          </cell>
          <cell r="E4888" t="str">
            <v>Biokontroll Hungaria f005</v>
          </cell>
          <cell r="F4888" t="str">
            <v>Q0.63492</v>
          </cell>
          <cell r="G4888">
            <v>8</v>
          </cell>
        </row>
        <row r="4889">
          <cell r="A4889" t="str">
            <v>Q|Q0.63492</v>
          </cell>
          <cell r="B4889" t="str">
            <v>Q1003</v>
          </cell>
          <cell r="C4889" t="str">
            <v>Q</v>
          </cell>
          <cell r="D4889" t="str">
            <v>code</v>
          </cell>
          <cell r="E4889" t="str">
            <v>Q0.63492</v>
          </cell>
          <cell r="F4889" t="str">
            <v>Q0.63492</v>
          </cell>
          <cell r="G4889">
            <v>8</v>
          </cell>
        </row>
        <row r="4890">
          <cell r="A4890" t="str">
            <v>Q|Biokorsar f001</v>
          </cell>
          <cell r="B4890" t="str">
            <v>Q1003</v>
          </cell>
          <cell r="C4890" t="str">
            <v>Q</v>
          </cell>
          <cell r="D4890" t="str">
            <v>name</v>
          </cell>
          <cell r="E4890" t="str">
            <v>Biokorsar f001</v>
          </cell>
          <cell r="F4890" t="str">
            <v>Q0.63493</v>
          </cell>
          <cell r="G4890">
            <v>8</v>
          </cell>
        </row>
        <row r="4891">
          <cell r="A4891" t="str">
            <v>Q|Q0.63493</v>
          </cell>
          <cell r="B4891" t="str">
            <v>Q1003</v>
          </cell>
          <cell r="C4891" t="str">
            <v>Q</v>
          </cell>
          <cell r="D4891" t="str">
            <v>code</v>
          </cell>
          <cell r="E4891" t="str">
            <v>Q0.63493</v>
          </cell>
          <cell r="F4891" t="str">
            <v>Q0.63493</v>
          </cell>
          <cell r="G4891">
            <v>8</v>
          </cell>
        </row>
        <row r="4892">
          <cell r="A4892" t="str">
            <v>Q|Biologica f012</v>
          </cell>
          <cell r="B4892" t="str">
            <v>Q1003</v>
          </cell>
          <cell r="C4892" t="str">
            <v>Q</v>
          </cell>
          <cell r="D4892" t="str">
            <v>name</v>
          </cell>
          <cell r="E4892" t="str">
            <v>Biologica f012</v>
          </cell>
          <cell r="F4892" t="str">
            <v>Q0.63494</v>
          </cell>
          <cell r="G4892">
            <v>8</v>
          </cell>
        </row>
        <row r="4893">
          <cell r="A4893" t="str">
            <v>Q|Q0.63494</v>
          </cell>
          <cell r="B4893" t="str">
            <v>Q1003</v>
          </cell>
          <cell r="C4893" t="str">
            <v>Q</v>
          </cell>
          <cell r="D4893" t="str">
            <v>code</v>
          </cell>
          <cell r="E4893" t="str">
            <v>Q0.63494</v>
          </cell>
          <cell r="F4893" t="str">
            <v>Q0.63494</v>
          </cell>
          <cell r="G4893">
            <v>8</v>
          </cell>
        </row>
        <row r="4894">
          <cell r="A4894" t="str">
            <v>Q|Biologica f017</v>
          </cell>
          <cell r="B4894" t="str">
            <v>Q1003</v>
          </cell>
          <cell r="C4894" t="str">
            <v>Q</v>
          </cell>
          <cell r="D4894" t="str">
            <v>name</v>
          </cell>
          <cell r="E4894" t="str">
            <v>Biologica f017</v>
          </cell>
          <cell r="F4894" t="str">
            <v>Q0.63495</v>
          </cell>
          <cell r="G4894">
            <v>8</v>
          </cell>
        </row>
        <row r="4895">
          <cell r="A4895" t="str">
            <v>Q|Q0.63495</v>
          </cell>
          <cell r="B4895" t="str">
            <v>Q1003</v>
          </cell>
          <cell r="C4895" t="str">
            <v>Q</v>
          </cell>
          <cell r="D4895" t="str">
            <v>code</v>
          </cell>
          <cell r="E4895" t="str">
            <v>Q0.63495</v>
          </cell>
          <cell r="F4895" t="str">
            <v>Q0.63495</v>
          </cell>
          <cell r="G4895">
            <v>8</v>
          </cell>
        </row>
        <row r="4896">
          <cell r="A4896" t="str">
            <v>Q|Biologica f018</v>
          </cell>
          <cell r="B4896" t="str">
            <v>Q1003</v>
          </cell>
          <cell r="C4896" t="str">
            <v>Q</v>
          </cell>
          <cell r="D4896" t="str">
            <v>name</v>
          </cell>
          <cell r="E4896" t="str">
            <v>Biologica f018</v>
          </cell>
          <cell r="F4896" t="str">
            <v>Q0.63496</v>
          </cell>
          <cell r="G4896">
            <v>8</v>
          </cell>
        </row>
        <row r="4897">
          <cell r="A4897" t="str">
            <v>Q|Q0.63496</v>
          </cell>
          <cell r="B4897" t="str">
            <v>Q1003</v>
          </cell>
          <cell r="C4897" t="str">
            <v>Q</v>
          </cell>
          <cell r="D4897" t="str">
            <v>code</v>
          </cell>
          <cell r="E4897" t="str">
            <v>Q0.63496</v>
          </cell>
          <cell r="F4897" t="str">
            <v>Q0.63496</v>
          </cell>
          <cell r="G4897">
            <v>8</v>
          </cell>
        </row>
        <row r="4898">
          <cell r="A4898" t="str">
            <v>Q|Bio-Monitor f001</v>
          </cell>
          <cell r="B4898" t="str">
            <v>Q1003</v>
          </cell>
          <cell r="C4898" t="str">
            <v>Q</v>
          </cell>
          <cell r="D4898" t="str">
            <v>name</v>
          </cell>
          <cell r="E4898" t="str">
            <v>Bio-Monitor f001</v>
          </cell>
          <cell r="F4898" t="str">
            <v>Q0.63497</v>
          </cell>
          <cell r="G4898">
            <v>8</v>
          </cell>
        </row>
        <row r="4899">
          <cell r="A4899" t="str">
            <v>Q|Q0.63497</v>
          </cell>
          <cell r="B4899" t="str">
            <v>Q1003</v>
          </cell>
          <cell r="C4899" t="str">
            <v>Q</v>
          </cell>
          <cell r="D4899" t="str">
            <v>code</v>
          </cell>
          <cell r="E4899" t="str">
            <v>Q0.63497</v>
          </cell>
          <cell r="F4899" t="str">
            <v>Q0.63497</v>
          </cell>
          <cell r="G4899">
            <v>8</v>
          </cell>
        </row>
        <row r="4900">
          <cell r="A4900" t="str">
            <v>Q|Bioselena f013</v>
          </cell>
          <cell r="B4900" t="str">
            <v>Q1003</v>
          </cell>
          <cell r="C4900" t="str">
            <v>Q</v>
          </cell>
          <cell r="D4900" t="str">
            <v>name</v>
          </cell>
          <cell r="E4900" t="str">
            <v>Bioselena f013</v>
          </cell>
          <cell r="F4900" t="str">
            <v>Q0.63498</v>
          </cell>
          <cell r="G4900">
            <v>8</v>
          </cell>
        </row>
        <row r="4901">
          <cell r="A4901" t="str">
            <v>Q|Q0.63498</v>
          </cell>
          <cell r="B4901" t="str">
            <v>Q1003</v>
          </cell>
          <cell r="C4901" t="str">
            <v>Q</v>
          </cell>
          <cell r="D4901" t="str">
            <v>code</v>
          </cell>
          <cell r="E4901" t="str">
            <v>Q0.63498</v>
          </cell>
          <cell r="F4901" t="str">
            <v>Q0.63498</v>
          </cell>
          <cell r="G4901">
            <v>8</v>
          </cell>
        </row>
        <row r="4902">
          <cell r="A4902" t="str">
            <v>Q|BLE f001</v>
          </cell>
          <cell r="B4902" t="str">
            <v>Q1003</v>
          </cell>
          <cell r="C4902" t="str">
            <v>Q</v>
          </cell>
          <cell r="D4902" t="str">
            <v>name</v>
          </cell>
          <cell r="E4902" t="str">
            <v>BLE f001</v>
          </cell>
          <cell r="F4902" t="str">
            <v>Q0.63499</v>
          </cell>
          <cell r="G4902">
            <v>8</v>
          </cell>
        </row>
        <row r="4903">
          <cell r="A4903" t="str">
            <v>Q|Q0.63499</v>
          </cell>
          <cell r="B4903" t="str">
            <v>Q1003</v>
          </cell>
          <cell r="C4903" t="str">
            <v>Q</v>
          </cell>
          <cell r="D4903" t="str">
            <v>code</v>
          </cell>
          <cell r="E4903" t="str">
            <v>Q0.63499</v>
          </cell>
          <cell r="F4903" t="str">
            <v>Q0.63499</v>
          </cell>
          <cell r="G4903">
            <v>8</v>
          </cell>
        </row>
        <row r="4904">
          <cell r="A4904" t="str">
            <v>Q|BOELW f004</v>
          </cell>
          <cell r="B4904" t="str">
            <v>Q1003</v>
          </cell>
          <cell r="C4904" t="str">
            <v>Q</v>
          </cell>
          <cell r="D4904" t="str">
            <v>name</v>
          </cell>
          <cell r="E4904" t="str">
            <v>BOELW f004</v>
          </cell>
          <cell r="F4904" t="str">
            <v>Q0.63500</v>
          </cell>
          <cell r="G4904">
            <v>8</v>
          </cell>
        </row>
        <row r="4905">
          <cell r="A4905" t="str">
            <v>Q|Q0.63500</v>
          </cell>
          <cell r="B4905" t="str">
            <v>Q1003</v>
          </cell>
          <cell r="C4905" t="str">
            <v>Q</v>
          </cell>
          <cell r="D4905" t="str">
            <v>code</v>
          </cell>
          <cell r="E4905" t="str">
            <v>Q0.63500</v>
          </cell>
          <cell r="F4905" t="str">
            <v>Q0.63500</v>
          </cell>
          <cell r="G4905">
            <v>8</v>
          </cell>
        </row>
        <row r="4906">
          <cell r="A4906" t="str">
            <v>Q|Bord Bia f001</v>
          </cell>
          <cell r="B4906" t="str">
            <v>Q1003</v>
          </cell>
          <cell r="C4906" t="str">
            <v>Q</v>
          </cell>
          <cell r="D4906" t="str">
            <v>name</v>
          </cell>
          <cell r="E4906" t="str">
            <v>Bord Bia f001</v>
          </cell>
          <cell r="F4906" t="str">
            <v>Q0.63501</v>
          </cell>
          <cell r="G4906">
            <v>8</v>
          </cell>
        </row>
        <row r="4907">
          <cell r="A4907" t="str">
            <v>Q|Q0.63501</v>
          </cell>
          <cell r="B4907" t="str">
            <v>Q1003</v>
          </cell>
          <cell r="C4907" t="str">
            <v>Q</v>
          </cell>
          <cell r="D4907" t="str">
            <v>code</v>
          </cell>
          <cell r="E4907" t="str">
            <v>Q0.63501</v>
          </cell>
          <cell r="F4907" t="str">
            <v>Q0.63501</v>
          </cell>
          <cell r="G4907">
            <v>8</v>
          </cell>
        </row>
        <row r="4908">
          <cell r="A4908" t="str">
            <v>Q|COG f005</v>
          </cell>
          <cell r="B4908" t="str">
            <v>Q1003</v>
          </cell>
          <cell r="C4908" t="str">
            <v>Q</v>
          </cell>
          <cell r="D4908" t="str">
            <v>name</v>
          </cell>
          <cell r="E4908" t="str">
            <v>COG f005</v>
          </cell>
          <cell r="F4908" t="str">
            <v>Q0.63502</v>
          </cell>
          <cell r="G4908">
            <v>8</v>
          </cell>
        </row>
        <row r="4909">
          <cell r="A4909" t="str">
            <v>Q|Q0.63502</v>
          </cell>
          <cell r="B4909" t="str">
            <v>Q1003</v>
          </cell>
          <cell r="C4909" t="str">
            <v>Q</v>
          </cell>
          <cell r="D4909" t="str">
            <v>code</v>
          </cell>
          <cell r="E4909" t="str">
            <v>Q0.63502</v>
          </cell>
          <cell r="F4909" t="str">
            <v>Q0.63502</v>
          </cell>
          <cell r="G4909">
            <v>8</v>
          </cell>
        </row>
        <row r="4910">
          <cell r="A4910" t="str">
            <v>Q|COTA f001</v>
          </cell>
          <cell r="B4910" t="str">
            <v>Q1003</v>
          </cell>
          <cell r="C4910" t="str">
            <v>Q</v>
          </cell>
          <cell r="D4910" t="str">
            <v>name</v>
          </cell>
          <cell r="E4910" t="str">
            <v>COTA f001</v>
          </cell>
          <cell r="F4910" t="str">
            <v>Q0.63503</v>
          </cell>
          <cell r="G4910">
            <v>8</v>
          </cell>
        </row>
        <row r="4911">
          <cell r="A4911" t="str">
            <v>Q|Q0.63503</v>
          </cell>
          <cell r="B4911" t="str">
            <v>Q1003</v>
          </cell>
          <cell r="C4911" t="str">
            <v>Q</v>
          </cell>
          <cell r="D4911" t="str">
            <v>code</v>
          </cell>
          <cell r="E4911" t="str">
            <v>Q0.63503</v>
          </cell>
          <cell r="F4911" t="str">
            <v>Q0.63503</v>
          </cell>
          <cell r="G4911">
            <v>8</v>
          </cell>
        </row>
        <row r="4912">
          <cell r="A4912" t="str">
            <v>Q|CWB f001</v>
          </cell>
          <cell r="B4912" t="str">
            <v>Q1003</v>
          </cell>
          <cell r="C4912" t="str">
            <v>Q</v>
          </cell>
          <cell r="D4912" t="str">
            <v>name</v>
          </cell>
          <cell r="E4912" t="str">
            <v>CWB f001</v>
          </cell>
          <cell r="F4912" t="str">
            <v>Q0.63504</v>
          </cell>
          <cell r="G4912">
            <v>8</v>
          </cell>
        </row>
        <row r="4913">
          <cell r="A4913" t="str">
            <v>Q|Q0.63504</v>
          </cell>
          <cell r="B4913" t="str">
            <v>Q1003</v>
          </cell>
          <cell r="C4913" t="str">
            <v>Q</v>
          </cell>
          <cell r="D4913" t="str">
            <v>code</v>
          </cell>
          <cell r="E4913" t="str">
            <v>Q0.63504</v>
          </cell>
          <cell r="F4913" t="str">
            <v>Q0.63504</v>
          </cell>
          <cell r="G4913">
            <v>8</v>
          </cell>
        </row>
        <row r="4914">
          <cell r="A4914" t="str">
            <v>Q|Eco-Control f007</v>
          </cell>
          <cell r="B4914" t="str">
            <v>Q1003</v>
          </cell>
          <cell r="C4914" t="str">
            <v>Q</v>
          </cell>
          <cell r="D4914" t="str">
            <v>name</v>
          </cell>
          <cell r="E4914" t="str">
            <v>Eco-Control f007</v>
          </cell>
          <cell r="F4914" t="str">
            <v>Q0.63505</v>
          </cell>
          <cell r="G4914">
            <v>8</v>
          </cell>
        </row>
        <row r="4915">
          <cell r="A4915" t="str">
            <v>Q|Q0.63505</v>
          </cell>
          <cell r="B4915" t="str">
            <v>Q1003</v>
          </cell>
          <cell r="C4915" t="str">
            <v>Q</v>
          </cell>
          <cell r="D4915" t="str">
            <v>code</v>
          </cell>
          <cell r="E4915" t="str">
            <v>Q0.63505</v>
          </cell>
          <cell r="F4915" t="str">
            <v>Q0.63505</v>
          </cell>
          <cell r="G4915">
            <v>8</v>
          </cell>
        </row>
        <row r="4916">
          <cell r="A4916" t="str">
            <v>Q|Ecozept f001</v>
          </cell>
          <cell r="B4916" t="str">
            <v>Q1003</v>
          </cell>
          <cell r="C4916" t="str">
            <v>Q</v>
          </cell>
          <cell r="D4916" t="str">
            <v>name</v>
          </cell>
          <cell r="E4916" t="str">
            <v>Ecozept f001</v>
          </cell>
          <cell r="F4916" t="str">
            <v>Q0.63506</v>
          </cell>
          <cell r="G4916">
            <v>8</v>
          </cell>
        </row>
        <row r="4917">
          <cell r="A4917" t="str">
            <v>Q|Q0.63506</v>
          </cell>
          <cell r="B4917" t="str">
            <v>Q1003</v>
          </cell>
          <cell r="C4917" t="str">
            <v>Q</v>
          </cell>
          <cell r="D4917" t="str">
            <v>code</v>
          </cell>
          <cell r="E4917" t="str">
            <v>Q0.63506</v>
          </cell>
          <cell r="F4917" t="str">
            <v>Q0.63506</v>
          </cell>
          <cell r="G4917">
            <v>8</v>
          </cell>
        </row>
        <row r="4918">
          <cell r="A4918" t="str">
            <v>Q|Ecozept f003</v>
          </cell>
          <cell r="B4918" t="str">
            <v>Q1003</v>
          </cell>
          <cell r="C4918" t="str">
            <v>Q</v>
          </cell>
          <cell r="D4918" t="str">
            <v>name</v>
          </cell>
          <cell r="E4918" t="str">
            <v>Ecozept f003</v>
          </cell>
          <cell r="F4918" t="str">
            <v>Q0.63507</v>
          </cell>
          <cell r="G4918">
            <v>8</v>
          </cell>
        </row>
        <row r="4919">
          <cell r="A4919" t="str">
            <v>Q|Q0.63507</v>
          </cell>
          <cell r="B4919" t="str">
            <v>Q1003</v>
          </cell>
          <cell r="C4919" t="str">
            <v>Q</v>
          </cell>
          <cell r="D4919" t="str">
            <v>code</v>
          </cell>
          <cell r="E4919" t="str">
            <v>Q0.63507</v>
          </cell>
          <cell r="F4919" t="str">
            <v>Q0.63507</v>
          </cell>
          <cell r="G4919">
            <v>8</v>
          </cell>
        </row>
        <row r="4920">
          <cell r="A4920" t="str">
            <v>Q|Ecozept f007</v>
          </cell>
          <cell r="B4920" t="str">
            <v>Q1003</v>
          </cell>
          <cell r="C4920" t="str">
            <v>Q</v>
          </cell>
          <cell r="D4920" t="str">
            <v>name</v>
          </cell>
          <cell r="E4920" t="str">
            <v>Ecozept f007</v>
          </cell>
          <cell r="F4920" t="str">
            <v>Q0.63508</v>
          </cell>
          <cell r="G4920">
            <v>8</v>
          </cell>
        </row>
        <row r="4921">
          <cell r="A4921" t="str">
            <v>Q|Q0.63508</v>
          </cell>
          <cell r="B4921" t="str">
            <v>Q1003</v>
          </cell>
          <cell r="C4921" t="str">
            <v>Q</v>
          </cell>
          <cell r="D4921" t="str">
            <v>code</v>
          </cell>
          <cell r="E4921" t="str">
            <v>Q0.63508</v>
          </cell>
          <cell r="F4921" t="str">
            <v>Q0.63508</v>
          </cell>
          <cell r="G4921">
            <v>8</v>
          </cell>
        </row>
        <row r="4922">
          <cell r="A4922" t="str">
            <v>Q|Ecozept f008</v>
          </cell>
          <cell r="B4922" t="str">
            <v>Q1003</v>
          </cell>
          <cell r="C4922" t="str">
            <v>Q</v>
          </cell>
          <cell r="D4922" t="str">
            <v>name</v>
          </cell>
          <cell r="E4922" t="str">
            <v>Ecozept f008</v>
          </cell>
          <cell r="F4922" t="str">
            <v>Q0.63509</v>
          </cell>
          <cell r="G4922">
            <v>8</v>
          </cell>
        </row>
        <row r="4923">
          <cell r="A4923" t="str">
            <v>Q|Q0.63509</v>
          </cell>
          <cell r="B4923" t="str">
            <v>Q1003</v>
          </cell>
          <cell r="C4923" t="str">
            <v>Q</v>
          </cell>
          <cell r="D4923" t="str">
            <v>code</v>
          </cell>
          <cell r="E4923" t="str">
            <v>Q0.63509</v>
          </cell>
          <cell r="F4923" t="str">
            <v>Q0.63509</v>
          </cell>
          <cell r="G4923">
            <v>8</v>
          </cell>
        </row>
        <row r="4924">
          <cell r="A4924" t="str">
            <v>Q|Ekoconnect f002</v>
          </cell>
          <cell r="B4924" t="str">
            <v>Q1003</v>
          </cell>
          <cell r="C4924" t="str">
            <v>Q</v>
          </cell>
          <cell r="D4924" t="str">
            <v>name</v>
          </cell>
          <cell r="E4924" t="str">
            <v>Ekoconnect f002</v>
          </cell>
          <cell r="F4924" t="str">
            <v>Q0.63510</v>
          </cell>
          <cell r="G4924">
            <v>8</v>
          </cell>
        </row>
        <row r="4925">
          <cell r="A4925" t="str">
            <v>Q|Q0.63510</v>
          </cell>
          <cell r="B4925" t="str">
            <v>Q1003</v>
          </cell>
          <cell r="C4925" t="str">
            <v>Q</v>
          </cell>
          <cell r="D4925" t="str">
            <v>code</v>
          </cell>
          <cell r="E4925" t="str">
            <v>Q0.63510</v>
          </cell>
          <cell r="F4925" t="str">
            <v>Q0.63510</v>
          </cell>
          <cell r="G4925">
            <v>8</v>
          </cell>
        </row>
        <row r="4926">
          <cell r="A4926" t="str">
            <v>Q|Ekonzept f003</v>
          </cell>
          <cell r="B4926" t="str">
            <v>Q1003</v>
          </cell>
          <cell r="C4926" t="str">
            <v>Q</v>
          </cell>
          <cell r="D4926" t="str">
            <v>name</v>
          </cell>
          <cell r="E4926" t="str">
            <v>Ekonzept f003</v>
          </cell>
          <cell r="F4926" t="str">
            <v>Q0.63511</v>
          </cell>
          <cell r="G4926">
            <v>8</v>
          </cell>
        </row>
        <row r="4927">
          <cell r="A4927" t="str">
            <v>Q|Q0.63511</v>
          </cell>
          <cell r="B4927" t="str">
            <v>Q1003</v>
          </cell>
          <cell r="C4927" t="str">
            <v>Q</v>
          </cell>
          <cell r="D4927" t="str">
            <v>code</v>
          </cell>
          <cell r="E4927" t="str">
            <v>Q0.63511</v>
          </cell>
          <cell r="F4927" t="str">
            <v>Q0.63511</v>
          </cell>
          <cell r="G4927">
            <v>8</v>
          </cell>
        </row>
        <row r="4928">
          <cell r="A4928" t="str">
            <v>Q|Ekonzept f008</v>
          </cell>
          <cell r="B4928" t="str">
            <v>Q1003</v>
          </cell>
          <cell r="C4928" t="str">
            <v>Q</v>
          </cell>
          <cell r="D4928" t="str">
            <v>name</v>
          </cell>
          <cell r="E4928" t="str">
            <v>Ekonzept f008</v>
          </cell>
          <cell r="F4928" t="str">
            <v>Q0.63512</v>
          </cell>
          <cell r="G4928">
            <v>8</v>
          </cell>
        </row>
        <row r="4929">
          <cell r="A4929" t="str">
            <v>Q|Q0.63512</v>
          </cell>
          <cell r="B4929" t="str">
            <v>Q1003</v>
          </cell>
          <cell r="C4929" t="str">
            <v>Q</v>
          </cell>
          <cell r="D4929" t="str">
            <v>code</v>
          </cell>
          <cell r="E4929" t="str">
            <v>Q0.63512</v>
          </cell>
          <cell r="F4929" t="str">
            <v>Q0.63512</v>
          </cell>
          <cell r="G4929">
            <v>8</v>
          </cell>
        </row>
        <row r="4930">
          <cell r="A4930" t="str">
            <v>Q|Ekonzept f015</v>
          </cell>
          <cell r="B4930" t="str">
            <v>Q1003</v>
          </cell>
          <cell r="C4930" t="str">
            <v>Q</v>
          </cell>
          <cell r="D4930" t="str">
            <v>name</v>
          </cell>
          <cell r="E4930" t="str">
            <v>Ekonzept f015</v>
          </cell>
          <cell r="F4930" t="str">
            <v>Q0.63513</v>
          </cell>
          <cell r="G4930">
            <v>8</v>
          </cell>
        </row>
        <row r="4931">
          <cell r="A4931" t="str">
            <v>Q|Q0.63513</v>
          </cell>
          <cell r="B4931" t="str">
            <v>Q1003</v>
          </cell>
          <cell r="C4931" t="str">
            <v>Q</v>
          </cell>
          <cell r="D4931" t="str">
            <v>code</v>
          </cell>
          <cell r="E4931" t="str">
            <v>Q0.63513</v>
          </cell>
          <cell r="F4931" t="str">
            <v>Q0.63513</v>
          </cell>
          <cell r="G4931">
            <v>8</v>
          </cell>
        </row>
        <row r="4932">
          <cell r="A4932" t="str">
            <v>Q|EOFF f001</v>
          </cell>
          <cell r="B4932" t="str">
            <v>Q1003</v>
          </cell>
          <cell r="C4932" t="str">
            <v>Q</v>
          </cell>
          <cell r="D4932" t="str">
            <v>name</v>
          </cell>
          <cell r="E4932" t="str">
            <v>EOFF f001</v>
          </cell>
          <cell r="F4932" t="str">
            <v>Q0.63514</v>
          </cell>
          <cell r="G4932">
            <v>8</v>
          </cell>
        </row>
        <row r="4933">
          <cell r="A4933" t="str">
            <v>Q|Q0.63514</v>
          </cell>
          <cell r="B4933" t="str">
            <v>Q1003</v>
          </cell>
          <cell r="C4933" t="str">
            <v>Q</v>
          </cell>
          <cell r="D4933" t="str">
            <v>code</v>
          </cell>
          <cell r="E4933" t="str">
            <v>Q0.63514</v>
          </cell>
          <cell r="F4933" t="str">
            <v>Q0.63514</v>
          </cell>
          <cell r="G4933">
            <v>8</v>
          </cell>
        </row>
        <row r="4934">
          <cell r="A4934" t="str">
            <v>Q|EOFF f003</v>
          </cell>
          <cell r="B4934" t="str">
            <v>Q1003</v>
          </cell>
          <cell r="C4934" t="str">
            <v>Q</v>
          </cell>
          <cell r="D4934" t="str">
            <v>name</v>
          </cell>
          <cell r="E4934" t="str">
            <v>EOFF f003</v>
          </cell>
          <cell r="F4934" t="str">
            <v>Q0.63515</v>
          </cell>
          <cell r="G4934">
            <v>8</v>
          </cell>
        </row>
        <row r="4935">
          <cell r="A4935" t="str">
            <v>Q|Q0.63515</v>
          </cell>
          <cell r="B4935" t="str">
            <v>Q1003</v>
          </cell>
          <cell r="C4935" t="str">
            <v>Q</v>
          </cell>
          <cell r="D4935" t="str">
            <v>code</v>
          </cell>
          <cell r="E4935" t="str">
            <v>Q0.63515</v>
          </cell>
          <cell r="F4935" t="str">
            <v>Q0.63515</v>
          </cell>
          <cell r="G4935">
            <v>8</v>
          </cell>
        </row>
        <row r="4936">
          <cell r="A4936" t="str">
            <v>Q|ESRI f002</v>
          </cell>
          <cell r="B4936" t="str">
            <v>Q1003</v>
          </cell>
          <cell r="C4936" t="str">
            <v>Q</v>
          </cell>
          <cell r="D4936" t="str">
            <v>name</v>
          </cell>
          <cell r="E4936" t="str">
            <v>ESRI f002</v>
          </cell>
          <cell r="F4936" t="str">
            <v>Q0.63516</v>
          </cell>
          <cell r="G4936">
            <v>8</v>
          </cell>
        </row>
        <row r="4937">
          <cell r="A4937" t="str">
            <v>Q|Q0.63516</v>
          </cell>
          <cell r="B4937" t="str">
            <v>Q1003</v>
          </cell>
          <cell r="C4937" t="str">
            <v>Q</v>
          </cell>
          <cell r="D4937" t="str">
            <v>code</v>
          </cell>
          <cell r="E4937" t="str">
            <v>Q0.63516</v>
          </cell>
          <cell r="F4937" t="str">
            <v>Q0.63516</v>
          </cell>
          <cell r="G4937">
            <v>8</v>
          </cell>
        </row>
        <row r="4938">
          <cell r="A4938" t="str">
            <v>Q|FAS  USDA f001</v>
          </cell>
          <cell r="B4938" t="str">
            <v>Q1003</v>
          </cell>
          <cell r="C4938" t="str">
            <v>Q</v>
          </cell>
          <cell r="D4938" t="str">
            <v>name</v>
          </cell>
          <cell r="E4938" t="str">
            <v>FAS  USDA f001</v>
          </cell>
          <cell r="F4938" t="str">
            <v>Q0.63539</v>
          </cell>
          <cell r="G4938">
            <v>8</v>
          </cell>
        </row>
        <row r="4939">
          <cell r="A4939" t="str">
            <v>Q|Q0.63539</v>
          </cell>
          <cell r="B4939" t="str">
            <v>Q1003</v>
          </cell>
          <cell r="C4939" t="str">
            <v>Q</v>
          </cell>
          <cell r="D4939" t="str">
            <v>code</v>
          </cell>
          <cell r="E4939" t="str">
            <v>Q0.63539</v>
          </cell>
          <cell r="F4939" t="str">
            <v>Q0.63539</v>
          </cell>
          <cell r="G4939">
            <v>8</v>
          </cell>
        </row>
        <row r="4940">
          <cell r="A4940" t="str">
            <v>Q|FiBL f007</v>
          </cell>
          <cell r="B4940" t="str">
            <v>Q1003</v>
          </cell>
          <cell r="C4940" t="str">
            <v>Q</v>
          </cell>
          <cell r="D4940" t="str">
            <v>name</v>
          </cell>
          <cell r="E4940" t="str">
            <v>FiBL f007</v>
          </cell>
          <cell r="F4940" t="str">
            <v>Q0.63540</v>
          </cell>
          <cell r="G4940">
            <v>8</v>
          </cell>
        </row>
        <row r="4941">
          <cell r="A4941" t="str">
            <v>Q|Q0.63540</v>
          </cell>
          <cell r="B4941" t="str">
            <v>Q1003</v>
          </cell>
          <cell r="C4941" t="str">
            <v>Q</v>
          </cell>
          <cell r="D4941" t="str">
            <v>code</v>
          </cell>
          <cell r="E4941" t="str">
            <v>Q0.63540</v>
          </cell>
          <cell r="F4941" t="str">
            <v>Q0.63540</v>
          </cell>
          <cell r="G4941">
            <v>8</v>
          </cell>
        </row>
        <row r="4942">
          <cell r="A4942" t="str">
            <v>Q|FiBL f021</v>
          </cell>
          <cell r="B4942" t="str">
            <v>Q1003</v>
          </cell>
          <cell r="C4942" t="str">
            <v>Q</v>
          </cell>
          <cell r="D4942" t="str">
            <v>name</v>
          </cell>
          <cell r="E4942" t="str">
            <v>FiBL f021</v>
          </cell>
          <cell r="F4942" t="str">
            <v>Q0.63541</v>
          </cell>
          <cell r="G4942">
            <v>8</v>
          </cell>
        </row>
        <row r="4943">
          <cell r="A4943" t="str">
            <v>Q|Q0.63541</v>
          </cell>
          <cell r="B4943" t="str">
            <v>Q1003</v>
          </cell>
          <cell r="C4943" t="str">
            <v>Q</v>
          </cell>
          <cell r="D4943" t="str">
            <v>code</v>
          </cell>
          <cell r="E4943" t="str">
            <v>Q0.63541</v>
          </cell>
          <cell r="F4943" t="str">
            <v>Q0.63541</v>
          </cell>
          <cell r="G4943">
            <v>8</v>
          </cell>
        </row>
        <row r="4944">
          <cell r="A4944" t="str">
            <v>Q|FiBL f022</v>
          </cell>
          <cell r="B4944" t="str">
            <v>Q1003</v>
          </cell>
          <cell r="C4944" t="str">
            <v>Q</v>
          </cell>
          <cell r="D4944" t="str">
            <v>name</v>
          </cell>
          <cell r="E4944" t="str">
            <v>FiBL f022</v>
          </cell>
          <cell r="F4944" t="str">
            <v>Q0.63542</v>
          </cell>
          <cell r="G4944">
            <v>8</v>
          </cell>
        </row>
        <row r="4945">
          <cell r="A4945" t="str">
            <v>Q|Q0.63542</v>
          </cell>
          <cell r="B4945" t="str">
            <v>Q1003</v>
          </cell>
          <cell r="C4945" t="str">
            <v>Q</v>
          </cell>
          <cell r="D4945" t="str">
            <v>code</v>
          </cell>
          <cell r="E4945" t="str">
            <v>Q0.63542</v>
          </cell>
          <cell r="F4945" t="str">
            <v>Q0.63542</v>
          </cell>
          <cell r="G4945">
            <v>8</v>
          </cell>
        </row>
        <row r="4946">
          <cell r="A4946" t="str">
            <v>Q|FiBL f023</v>
          </cell>
          <cell r="B4946" t="str">
            <v>Q1003</v>
          </cell>
          <cell r="C4946" t="str">
            <v>Q</v>
          </cell>
          <cell r="D4946" t="str">
            <v>name</v>
          </cell>
          <cell r="E4946" t="str">
            <v>FiBL f023</v>
          </cell>
          <cell r="F4946" t="str">
            <v>Q0.63543</v>
          </cell>
          <cell r="G4946">
            <v>8</v>
          </cell>
        </row>
        <row r="4947">
          <cell r="A4947" t="str">
            <v>Q|Q0.63543</v>
          </cell>
          <cell r="B4947" t="str">
            <v>Q1003</v>
          </cell>
          <cell r="C4947" t="str">
            <v>Q</v>
          </cell>
          <cell r="D4947" t="str">
            <v>code</v>
          </cell>
          <cell r="E4947" t="str">
            <v>Q0.63543</v>
          </cell>
          <cell r="F4947" t="str">
            <v>Q0.63543</v>
          </cell>
          <cell r="G4947">
            <v>8</v>
          </cell>
        </row>
        <row r="4948">
          <cell r="A4948" t="str">
            <v>Q|FiBL/BFA f002</v>
          </cell>
          <cell r="B4948" t="str">
            <v>Q1003</v>
          </cell>
          <cell r="C4948" t="str">
            <v>Q</v>
          </cell>
          <cell r="D4948" t="str">
            <v>name</v>
          </cell>
          <cell r="E4948" t="str">
            <v>FiBL/BFA f002</v>
          </cell>
          <cell r="F4948" t="str">
            <v>Q0.63544</v>
          </cell>
          <cell r="G4948">
            <v>8</v>
          </cell>
        </row>
        <row r="4949">
          <cell r="A4949" t="str">
            <v>Q|Q0.63544</v>
          </cell>
          <cell r="B4949" t="str">
            <v>Q1003</v>
          </cell>
          <cell r="C4949" t="str">
            <v>Q</v>
          </cell>
          <cell r="D4949" t="str">
            <v>code</v>
          </cell>
          <cell r="E4949" t="str">
            <v>Q0.63544</v>
          </cell>
          <cell r="F4949" t="str">
            <v>Q0.63544</v>
          </cell>
          <cell r="G4949">
            <v>8</v>
          </cell>
        </row>
        <row r="4950">
          <cell r="A4950" t="str">
            <v>Q|GM-UZEI f001</v>
          </cell>
          <cell r="B4950" t="str">
            <v>Q1003</v>
          </cell>
          <cell r="C4950" t="str">
            <v>Q</v>
          </cell>
          <cell r="D4950" t="str">
            <v>name</v>
          </cell>
          <cell r="E4950" t="str">
            <v>GM-UZEI f001</v>
          </cell>
          <cell r="F4950" t="str">
            <v>Q0.63545</v>
          </cell>
          <cell r="G4950">
            <v>8</v>
          </cell>
        </row>
        <row r="4951">
          <cell r="A4951" t="str">
            <v>Q|Q0.63545</v>
          </cell>
          <cell r="B4951" t="str">
            <v>Q1003</v>
          </cell>
          <cell r="C4951" t="str">
            <v>Q</v>
          </cell>
          <cell r="D4951" t="str">
            <v>code</v>
          </cell>
          <cell r="E4951" t="str">
            <v>Q0.63545</v>
          </cell>
          <cell r="F4951" t="str">
            <v>Q0.63545</v>
          </cell>
          <cell r="G4951">
            <v>8</v>
          </cell>
        </row>
        <row r="4952">
          <cell r="A4952" t="str">
            <v>Q|Green Marketing f003</v>
          </cell>
          <cell r="B4952" t="str">
            <v>Q1003</v>
          </cell>
          <cell r="C4952" t="str">
            <v>Q</v>
          </cell>
          <cell r="D4952" t="str">
            <v>name</v>
          </cell>
          <cell r="E4952" t="str">
            <v>Green Marketing f003</v>
          </cell>
          <cell r="F4952" t="str">
            <v>Q0.63546</v>
          </cell>
          <cell r="G4952">
            <v>8</v>
          </cell>
        </row>
        <row r="4953">
          <cell r="A4953" t="str">
            <v>Q|Q0.63546</v>
          </cell>
          <cell r="B4953" t="str">
            <v>Q1003</v>
          </cell>
          <cell r="C4953" t="str">
            <v>Q</v>
          </cell>
          <cell r="D4953" t="str">
            <v>code</v>
          </cell>
          <cell r="E4953" t="str">
            <v>Q0.63546</v>
          </cell>
          <cell r="F4953" t="str">
            <v>Q0.63546</v>
          </cell>
          <cell r="G4953">
            <v>8</v>
          </cell>
        </row>
        <row r="4954">
          <cell r="A4954" t="str">
            <v>Q|Green Marketing f014</v>
          </cell>
          <cell r="B4954" t="str">
            <v>Q1003</v>
          </cell>
          <cell r="C4954" t="str">
            <v>Q</v>
          </cell>
          <cell r="D4954" t="str">
            <v>name</v>
          </cell>
          <cell r="E4954" t="str">
            <v>Green Marketing f014</v>
          </cell>
          <cell r="F4954" t="str">
            <v>Q0.63547</v>
          </cell>
          <cell r="G4954">
            <v>8</v>
          </cell>
        </row>
        <row r="4955">
          <cell r="A4955" t="str">
            <v>Q|Q0.63547</v>
          </cell>
          <cell r="B4955" t="str">
            <v>Q1003</v>
          </cell>
          <cell r="C4955" t="str">
            <v>Q</v>
          </cell>
          <cell r="D4955" t="str">
            <v>code</v>
          </cell>
          <cell r="E4955" t="str">
            <v>Q0.63547</v>
          </cell>
          <cell r="F4955" t="str">
            <v>Q0.63547</v>
          </cell>
          <cell r="G4955">
            <v>8</v>
          </cell>
        </row>
        <row r="4956">
          <cell r="A4956" t="str">
            <v>Q|ITC f003</v>
          </cell>
          <cell r="B4956" t="str">
            <v>Q1003</v>
          </cell>
          <cell r="C4956" t="str">
            <v>Q</v>
          </cell>
          <cell r="D4956" t="str">
            <v>name</v>
          </cell>
          <cell r="E4956" t="str">
            <v>ITC f003</v>
          </cell>
          <cell r="F4956" t="str">
            <v>Q0.63548</v>
          </cell>
          <cell r="G4956">
            <v>8</v>
          </cell>
        </row>
        <row r="4957">
          <cell r="A4957" t="str">
            <v>Q|Q0.63548</v>
          </cell>
          <cell r="B4957" t="str">
            <v>Q1003</v>
          </cell>
          <cell r="C4957" t="str">
            <v>Q</v>
          </cell>
          <cell r="D4957" t="str">
            <v>code</v>
          </cell>
          <cell r="E4957" t="str">
            <v>Q0.63548</v>
          </cell>
          <cell r="F4957" t="str">
            <v>Q0.63548</v>
          </cell>
          <cell r="G4957">
            <v>8</v>
          </cell>
        </row>
        <row r="4958">
          <cell r="A4958" t="str">
            <v>Q|Kristiansen and Smithson 2f008</v>
          </cell>
          <cell r="B4958" t="str">
            <v>Q1003</v>
          </cell>
          <cell r="C4958" t="str">
            <v>Q</v>
          </cell>
          <cell r="D4958" t="str">
            <v>name</v>
          </cell>
          <cell r="E4958" t="str">
            <v>Kristiansen and Smithson 2f008</v>
          </cell>
          <cell r="F4958" t="str">
            <v>Q0.63549</v>
          </cell>
          <cell r="G4958">
            <v>8</v>
          </cell>
        </row>
        <row r="4959">
          <cell r="A4959" t="str">
            <v>Q|Q0.63549</v>
          </cell>
          <cell r="B4959" t="str">
            <v>Q1003</v>
          </cell>
          <cell r="C4959" t="str">
            <v>Q</v>
          </cell>
          <cell r="D4959" t="str">
            <v>code</v>
          </cell>
          <cell r="E4959" t="str">
            <v>Q0.63549</v>
          </cell>
          <cell r="F4959" t="str">
            <v>Q0.63549</v>
          </cell>
          <cell r="G4959">
            <v>8</v>
          </cell>
        </row>
        <row r="4960">
          <cell r="A4960" t="str">
            <v>Q|Lebensministerium f029</v>
          </cell>
          <cell r="B4960" t="str">
            <v>Q1003</v>
          </cell>
          <cell r="C4960" t="str">
            <v>Q</v>
          </cell>
          <cell r="D4960" t="str">
            <v>name</v>
          </cell>
          <cell r="E4960" t="str">
            <v>Lebensministerium f029</v>
          </cell>
          <cell r="F4960" t="str">
            <v>Q0.63550</v>
          </cell>
          <cell r="G4960">
            <v>8</v>
          </cell>
        </row>
        <row r="4961">
          <cell r="A4961" t="str">
            <v>Q|Q0.63550</v>
          </cell>
          <cell r="B4961" t="str">
            <v>Q1003</v>
          </cell>
          <cell r="C4961" t="str">
            <v>Q</v>
          </cell>
          <cell r="D4961" t="str">
            <v>code</v>
          </cell>
          <cell r="E4961" t="str">
            <v>Q0.63550</v>
          </cell>
          <cell r="F4961" t="str">
            <v>Q0.63550</v>
          </cell>
          <cell r="G4961">
            <v>8</v>
          </cell>
        </row>
        <row r="4962">
          <cell r="A4962" t="str">
            <v>Q|LEI f001</v>
          </cell>
          <cell r="B4962" t="str">
            <v>Q1003</v>
          </cell>
          <cell r="C4962" t="str">
            <v>Q</v>
          </cell>
          <cell r="D4962" t="str">
            <v>name</v>
          </cell>
          <cell r="E4962" t="str">
            <v>LEI f001</v>
          </cell>
          <cell r="F4962" t="str">
            <v>Q0.63551</v>
          </cell>
          <cell r="G4962">
            <v>8</v>
          </cell>
        </row>
        <row r="4963">
          <cell r="A4963" t="str">
            <v>Q|Q0.63551</v>
          </cell>
          <cell r="B4963" t="str">
            <v>Q1003</v>
          </cell>
          <cell r="C4963" t="str">
            <v>Q</v>
          </cell>
          <cell r="D4963" t="str">
            <v>code</v>
          </cell>
          <cell r="E4963" t="str">
            <v>Q0.63551</v>
          </cell>
          <cell r="F4963" t="str">
            <v>Q0.63551</v>
          </cell>
          <cell r="G4963">
            <v>8</v>
          </cell>
        </row>
        <row r="4964">
          <cell r="A4964" t="str">
            <v>Q|LF f001</v>
          </cell>
          <cell r="B4964" t="str">
            <v>Q1003</v>
          </cell>
          <cell r="C4964" t="str">
            <v>Q</v>
          </cell>
          <cell r="D4964" t="str">
            <v>name</v>
          </cell>
          <cell r="E4964" t="str">
            <v>LF f001</v>
          </cell>
          <cell r="F4964" t="str">
            <v>Q0.63552</v>
          </cell>
          <cell r="G4964">
            <v>8</v>
          </cell>
        </row>
        <row r="4965">
          <cell r="A4965" t="str">
            <v>Q|Q0.63552</v>
          </cell>
          <cell r="B4965" t="str">
            <v>Q1003</v>
          </cell>
          <cell r="C4965" t="str">
            <v>Q</v>
          </cell>
          <cell r="D4965" t="str">
            <v>code</v>
          </cell>
          <cell r="E4965" t="str">
            <v>Q0.63552</v>
          </cell>
          <cell r="F4965" t="str">
            <v>Q0.63552</v>
          </cell>
          <cell r="G4965">
            <v>8</v>
          </cell>
        </row>
        <row r="4966">
          <cell r="A4966" t="str">
            <v>Q|LV f001</v>
          </cell>
          <cell r="B4966" t="str">
            <v>Q1003</v>
          </cell>
          <cell r="C4966" t="str">
            <v>Q</v>
          </cell>
          <cell r="D4966" t="str">
            <v>name</v>
          </cell>
          <cell r="E4966" t="str">
            <v>LV f001</v>
          </cell>
          <cell r="F4966" t="str">
            <v>Q0.63553</v>
          </cell>
          <cell r="G4966">
            <v>8</v>
          </cell>
        </row>
        <row r="4967">
          <cell r="A4967" t="str">
            <v>Q|Q0.63553</v>
          </cell>
          <cell r="B4967" t="str">
            <v>Q1003</v>
          </cell>
          <cell r="C4967" t="str">
            <v>Q</v>
          </cell>
          <cell r="D4967" t="str">
            <v>code</v>
          </cell>
          <cell r="E4967" t="str">
            <v>Q0.63553</v>
          </cell>
          <cell r="F4967" t="str">
            <v>Q0.63553</v>
          </cell>
          <cell r="G4967">
            <v>8</v>
          </cell>
        </row>
        <row r="4968">
          <cell r="A4968" t="str">
            <v>Q|MADR f002</v>
          </cell>
          <cell r="B4968" t="str">
            <v>Q1003</v>
          </cell>
          <cell r="C4968" t="str">
            <v>Q</v>
          </cell>
          <cell r="D4968" t="str">
            <v>name</v>
          </cell>
          <cell r="E4968" t="str">
            <v>MADR f002</v>
          </cell>
          <cell r="F4968" t="str">
            <v>Q0.63554</v>
          </cell>
          <cell r="G4968">
            <v>8</v>
          </cell>
        </row>
        <row r="4969">
          <cell r="A4969" t="str">
            <v>Q|Q0.63554</v>
          </cell>
          <cell r="B4969" t="str">
            <v>Q1003</v>
          </cell>
          <cell r="C4969" t="str">
            <v>Q</v>
          </cell>
          <cell r="D4969" t="str">
            <v>code</v>
          </cell>
          <cell r="E4969" t="str">
            <v>Q0.63554</v>
          </cell>
          <cell r="F4969" t="str">
            <v>Q0.63554</v>
          </cell>
          <cell r="G4969">
            <v>8</v>
          </cell>
        </row>
        <row r="4970">
          <cell r="A4970" t="str">
            <v>Q|MAG 002</v>
          </cell>
          <cell r="B4970" t="str">
            <v>Q1003</v>
          </cell>
          <cell r="C4970" t="str">
            <v>Q</v>
          </cell>
          <cell r="D4970" t="str">
            <v>name</v>
          </cell>
          <cell r="E4970" t="str">
            <v>MAG 002</v>
          </cell>
          <cell r="F4970" t="str">
            <v>Q0.63555</v>
          </cell>
          <cell r="G4970">
            <v>8</v>
          </cell>
        </row>
        <row r="4971">
          <cell r="A4971" t="str">
            <v>Q|Q0.63555</v>
          </cell>
          <cell r="B4971" t="str">
            <v>Q1003</v>
          </cell>
          <cell r="C4971" t="str">
            <v>Q</v>
          </cell>
          <cell r="D4971" t="str">
            <v>code</v>
          </cell>
          <cell r="E4971" t="str">
            <v>Q0.63555</v>
          </cell>
          <cell r="F4971" t="str">
            <v>Q0.63555</v>
          </cell>
          <cell r="G4971">
            <v>8</v>
          </cell>
        </row>
        <row r="4972">
          <cell r="A4972" t="str">
            <v>Q|MAOCO f001</v>
          </cell>
          <cell r="B4972" t="str">
            <v>Q1003</v>
          </cell>
          <cell r="C4972" t="str">
            <v>Q</v>
          </cell>
          <cell r="D4972" t="str">
            <v>name</v>
          </cell>
          <cell r="E4972" t="str">
            <v>MAOCO f001</v>
          </cell>
          <cell r="F4972" t="str">
            <v>Q0.63556</v>
          </cell>
          <cell r="G4972">
            <v>8</v>
          </cell>
        </row>
        <row r="4973">
          <cell r="A4973" t="str">
            <v>Q|Q0.63556</v>
          </cell>
          <cell r="B4973" t="str">
            <v>Q1003</v>
          </cell>
          <cell r="C4973" t="str">
            <v>Q</v>
          </cell>
          <cell r="D4973" t="str">
            <v>code</v>
          </cell>
          <cell r="E4973" t="str">
            <v>Q0.63556</v>
          </cell>
          <cell r="F4973" t="str">
            <v>Q0.63556</v>
          </cell>
          <cell r="G4973">
            <v>8</v>
          </cell>
        </row>
        <row r="4974">
          <cell r="A4974" t="str">
            <v>Q|MAPA f002</v>
          </cell>
          <cell r="B4974" t="str">
            <v>Q1003</v>
          </cell>
          <cell r="C4974" t="str">
            <v>Q</v>
          </cell>
          <cell r="D4974" t="str">
            <v>name</v>
          </cell>
          <cell r="E4974" t="str">
            <v>MAPA f002</v>
          </cell>
          <cell r="F4974" t="str">
            <v>Q0.63557</v>
          </cell>
          <cell r="G4974">
            <v>8</v>
          </cell>
        </row>
        <row r="4975">
          <cell r="A4975" t="str">
            <v>Q|Q0.63557</v>
          </cell>
          <cell r="B4975" t="str">
            <v>Q1003</v>
          </cell>
          <cell r="C4975" t="str">
            <v>Q</v>
          </cell>
          <cell r="D4975" t="str">
            <v>code</v>
          </cell>
          <cell r="E4975" t="str">
            <v>Q0.63557</v>
          </cell>
          <cell r="F4975" t="str">
            <v>Q0.63557</v>
          </cell>
          <cell r="G4975">
            <v>8</v>
          </cell>
        </row>
        <row r="4976">
          <cell r="A4976" t="str">
            <v>Q|MAPAM f001</v>
          </cell>
          <cell r="B4976" t="str">
            <v>Q1003</v>
          </cell>
          <cell r="C4976" t="str">
            <v>Q</v>
          </cell>
          <cell r="D4976" t="str">
            <v>name</v>
          </cell>
          <cell r="E4976" t="str">
            <v>MAPAM f001</v>
          </cell>
          <cell r="F4976" t="str">
            <v>Q0.63558</v>
          </cell>
          <cell r="G4976">
            <v>8</v>
          </cell>
        </row>
        <row r="4977">
          <cell r="A4977" t="str">
            <v>Q|Q0.63558</v>
          </cell>
          <cell r="B4977" t="str">
            <v>Q1003</v>
          </cell>
          <cell r="C4977" t="str">
            <v>Q</v>
          </cell>
          <cell r="D4977" t="str">
            <v>code</v>
          </cell>
          <cell r="E4977" t="str">
            <v>Q0.63558</v>
          </cell>
          <cell r="F4977" t="str">
            <v>Q0.63558</v>
          </cell>
          <cell r="G4977">
            <v>8</v>
          </cell>
        </row>
        <row r="4978">
          <cell r="A4978" t="str">
            <v>Q|MARA f012</v>
          </cell>
          <cell r="B4978" t="str">
            <v>Q1003</v>
          </cell>
          <cell r="C4978" t="str">
            <v>Q</v>
          </cell>
          <cell r="D4978" t="str">
            <v>name</v>
          </cell>
          <cell r="E4978" t="str">
            <v>MARA f012</v>
          </cell>
          <cell r="F4978" t="str">
            <v>Q0.63559</v>
          </cell>
          <cell r="G4978">
            <v>8</v>
          </cell>
        </row>
        <row r="4979">
          <cell r="A4979" t="str">
            <v>Q|Q0.63559</v>
          </cell>
          <cell r="B4979" t="str">
            <v>Q1003</v>
          </cell>
          <cell r="C4979" t="str">
            <v>Q</v>
          </cell>
          <cell r="D4979" t="str">
            <v>code</v>
          </cell>
          <cell r="E4979" t="str">
            <v>Q0.63559</v>
          </cell>
          <cell r="F4979" t="str">
            <v>Q0.63559</v>
          </cell>
          <cell r="G4979">
            <v>8</v>
          </cell>
        </row>
        <row r="4980">
          <cell r="A4980" t="str">
            <v>Q|MARM f025</v>
          </cell>
          <cell r="B4980" t="str">
            <v>Q1003</v>
          </cell>
          <cell r="C4980" t="str">
            <v>Q</v>
          </cell>
          <cell r="D4980" t="str">
            <v>name</v>
          </cell>
          <cell r="E4980" t="str">
            <v>MARM f025</v>
          </cell>
          <cell r="F4980" t="str">
            <v>Q0.63560</v>
          </cell>
          <cell r="G4980">
            <v>8</v>
          </cell>
        </row>
        <row r="4981">
          <cell r="A4981" t="str">
            <v>Q|Q0.63560</v>
          </cell>
          <cell r="B4981" t="str">
            <v>Q1003</v>
          </cell>
          <cell r="C4981" t="str">
            <v>Q</v>
          </cell>
          <cell r="D4981" t="str">
            <v>code</v>
          </cell>
          <cell r="E4981" t="str">
            <v>Q0.63560</v>
          </cell>
          <cell r="F4981" t="str">
            <v>Q0.63560</v>
          </cell>
          <cell r="G4981">
            <v>8</v>
          </cell>
        </row>
        <row r="4982">
          <cell r="A4982" t="str">
            <v>Q|Mitchell f001</v>
          </cell>
          <cell r="B4982" t="str">
            <v>Q1003</v>
          </cell>
          <cell r="C4982" t="str">
            <v>Q</v>
          </cell>
          <cell r="D4982" t="str">
            <v>name</v>
          </cell>
          <cell r="E4982" t="str">
            <v>Mitchell f001</v>
          </cell>
          <cell r="F4982" t="str">
            <v>Q0.63561</v>
          </cell>
          <cell r="G4982">
            <v>8</v>
          </cell>
        </row>
        <row r="4983">
          <cell r="A4983" t="str">
            <v>Q|Q0.63561</v>
          </cell>
          <cell r="B4983" t="str">
            <v>Q1003</v>
          </cell>
          <cell r="C4983" t="str">
            <v>Q</v>
          </cell>
          <cell r="D4983" t="str">
            <v>code</v>
          </cell>
          <cell r="E4983" t="str">
            <v>Q0.63561</v>
          </cell>
          <cell r="F4983" t="str">
            <v>Q0.63561</v>
          </cell>
          <cell r="G4983">
            <v>8</v>
          </cell>
        </row>
        <row r="4984">
          <cell r="A4984" t="str">
            <v>Q|MZE f008</v>
          </cell>
          <cell r="B4984" t="str">
            <v>Q1003</v>
          </cell>
          <cell r="C4984" t="str">
            <v>Q</v>
          </cell>
          <cell r="D4984" t="str">
            <v>name</v>
          </cell>
          <cell r="E4984" t="str">
            <v>MZE f008</v>
          </cell>
          <cell r="F4984" t="str">
            <v>Q0.63562</v>
          </cell>
          <cell r="G4984">
            <v>8</v>
          </cell>
        </row>
        <row r="4985">
          <cell r="A4985" t="str">
            <v>Q|Q0.63562</v>
          </cell>
          <cell r="B4985" t="str">
            <v>Q1003</v>
          </cell>
          <cell r="C4985" t="str">
            <v>Q</v>
          </cell>
          <cell r="D4985" t="str">
            <v>code</v>
          </cell>
          <cell r="E4985" t="str">
            <v>Q0.63562</v>
          </cell>
          <cell r="F4985" t="str">
            <v>Q0.63562</v>
          </cell>
          <cell r="G4985">
            <v>8</v>
          </cell>
        </row>
        <row r="4986">
          <cell r="A4986" t="str">
            <v>Q|MZGAR f001</v>
          </cell>
          <cell r="B4986" t="str">
            <v>Q1003</v>
          </cell>
          <cell r="C4986" t="str">
            <v>Q</v>
          </cell>
          <cell r="D4986" t="str">
            <v>name</v>
          </cell>
          <cell r="E4986" t="str">
            <v>MZGAR f001</v>
          </cell>
          <cell r="F4986" t="str">
            <v>Q0.63563</v>
          </cell>
          <cell r="G4986">
            <v>8</v>
          </cell>
        </row>
        <row r="4987">
          <cell r="A4987" t="str">
            <v>Q|Q0.63563</v>
          </cell>
          <cell r="B4987" t="str">
            <v>Q1003</v>
          </cell>
          <cell r="C4987" t="str">
            <v>Q</v>
          </cell>
          <cell r="D4987" t="str">
            <v>code</v>
          </cell>
          <cell r="E4987" t="str">
            <v>Q0.63563</v>
          </cell>
          <cell r="F4987" t="str">
            <v>Q0.63563</v>
          </cell>
          <cell r="G4987">
            <v>8</v>
          </cell>
        </row>
        <row r="4988">
          <cell r="A4988" t="str">
            <v>Q|OAfNDA</v>
          </cell>
          <cell r="B4988" t="str">
            <v>Q1003</v>
          </cell>
          <cell r="C4988" t="str">
            <v>Q</v>
          </cell>
          <cell r="D4988" t="str">
            <v>name</v>
          </cell>
          <cell r="E4988" t="str">
            <v>OAfNDA</v>
          </cell>
          <cell r="F4988" t="str">
            <v>Q0.63564</v>
          </cell>
          <cell r="G4988">
            <v>8</v>
          </cell>
        </row>
        <row r="4989">
          <cell r="A4989" t="str">
            <v>Q|Q0.63564</v>
          </cell>
          <cell r="B4989" t="str">
            <v>Q1003</v>
          </cell>
          <cell r="C4989" t="str">
            <v>Q</v>
          </cell>
          <cell r="D4989" t="str">
            <v>code</v>
          </cell>
          <cell r="E4989" t="str">
            <v>Q0.63564</v>
          </cell>
          <cell r="F4989" t="str">
            <v>Q0.63564</v>
          </cell>
          <cell r="G4989">
            <v>8</v>
          </cell>
        </row>
        <row r="4990">
          <cell r="A4990" t="str">
            <v>Q|OANZ f001</v>
          </cell>
          <cell r="B4990" t="str">
            <v>Q1003</v>
          </cell>
          <cell r="C4990" t="str">
            <v>Q</v>
          </cell>
          <cell r="D4990" t="str">
            <v>name</v>
          </cell>
          <cell r="E4990" t="str">
            <v>OANZ f001</v>
          </cell>
          <cell r="F4990" t="str">
            <v>Q0.63565</v>
          </cell>
          <cell r="G4990">
            <v>8</v>
          </cell>
        </row>
        <row r="4991">
          <cell r="A4991" t="str">
            <v>Q|Q0.63565</v>
          </cell>
          <cell r="B4991" t="str">
            <v>Q1003</v>
          </cell>
          <cell r="C4991" t="str">
            <v>Q</v>
          </cell>
          <cell r="D4991" t="str">
            <v>code</v>
          </cell>
          <cell r="E4991" t="str">
            <v>Q0.63565</v>
          </cell>
          <cell r="F4991" t="str">
            <v>Q0.63565</v>
          </cell>
          <cell r="G4991">
            <v>8</v>
          </cell>
        </row>
        <row r="4992">
          <cell r="A4992" t="str">
            <v>Q|OCO f001</v>
          </cell>
          <cell r="B4992" t="str">
            <v>Q1003</v>
          </cell>
          <cell r="C4992" t="str">
            <v>Q</v>
          </cell>
          <cell r="D4992" t="str">
            <v>name</v>
          </cell>
          <cell r="E4992" t="str">
            <v>OCO f001</v>
          </cell>
          <cell r="F4992" t="str">
            <v>Q0.63566</v>
          </cell>
          <cell r="G4992">
            <v>8</v>
          </cell>
        </row>
        <row r="4993">
          <cell r="A4993" t="str">
            <v>Q|Q0.63566</v>
          </cell>
          <cell r="B4993" t="str">
            <v>Q1003</v>
          </cell>
          <cell r="C4993" t="str">
            <v>Q</v>
          </cell>
          <cell r="D4993" t="str">
            <v>code</v>
          </cell>
          <cell r="E4993" t="str">
            <v>Q0.63566</v>
          </cell>
          <cell r="F4993" t="str">
            <v>Q0.63566</v>
          </cell>
          <cell r="G4993">
            <v>8</v>
          </cell>
        </row>
        <row r="4994">
          <cell r="A4994" t="str">
            <v>Q|ODEPA f013</v>
          </cell>
          <cell r="B4994" t="str">
            <v>Q1003</v>
          </cell>
          <cell r="C4994" t="str">
            <v>Q</v>
          </cell>
          <cell r="D4994" t="str">
            <v>name</v>
          </cell>
          <cell r="E4994" t="str">
            <v>ODEPA f013</v>
          </cell>
          <cell r="F4994" t="str">
            <v>Q0.63567</v>
          </cell>
          <cell r="G4994">
            <v>8</v>
          </cell>
        </row>
        <row r="4995">
          <cell r="A4995" t="str">
            <v>Q|Q0.63567</v>
          </cell>
          <cell r="B4995" t="str">
            <v>Q1003</v>
          </cell>
          <cell r="C4995" t="str">
            <v>Q</v>
          </cell>
          <cell r="D4995" t="str">
            <v>code</v>
          </cell>
          <cell r="E4995" t="str">
            <v>Q0.63567</v>
          </cell>
          <cell r="F4995" t="str">
            <v>Q0.63567</v>
          </cell>
          <cell r="G4995">
            <v>8</v>
          </cell>
        </row>
        <row r="4996">
          <cell r="A4996" t="str">
            <v>Q|ODEPA f014</v>
          </cell>
          <cell r="B4996" t="str">
            <v>Q1003</v>
          </cell>
          <cell r="C4996" t="str">
            <v>Q</v>
          </cell>
          <cell r="D4996" t="str">
            <v>name</v>
          </cell>
          <cell r="E4996" t="str">
            <v>ODEPA f014</v>
          </cell>
          <cell r="F4996" t="str">
            <v>Q0.63568</v>
          </cell>
          <cell r="G4996">
            <v>8</v>
          </cell>
        </row>
        <row r="4997">
          <cell r="A4997" t="str">
            <v>Q|Q0.63568</v>
          </cell>
          <cell r="B4997" t="str">
            <v>Q1003</v>
          </cell>
          <cell r="C4997" t="str">
            <v>Q</v>
          </cell>
          <cell r="D4997" t="str">
            <v>code</v>
          </cell>
          <cell r="E4997" t="str">
            <v>Q0.63568</v>
          </cell>
          <cell r="F4997" t="str">
            <v>Q0.63568</v>
          </cell>
          <cell r="G4997">
            <v>8</v>
          </cell>
        </row>
        <row r="4998">
          <cell r="A4998" t="str">
            <v>Q|Organic Denmark/Statistics Denmark/LF f001</v>
          </cell>
          <cell r="B4998" t="str">
            <v>Q1003</v>
          </cell>
          <cell r="C4998" t="str">
            <v>Q</v>
          </cell>
          <cell r="D4998" t="str">
            <v>name</v>
          </cell>
          <cell r="E4998" t="str">
            <v>Organic Denmark/Statistics Denmark/LF f001</v>
          </cell>
          <cell r="F4998" t="str">
            <v>Q0.63569</v>
          </cell>
          <cell r="G4998">
            <v>8</v>
          </cell>
        </row>
        <row r="4999">
          <cell r="A4999" t="str">
            <v>Q|Q0.63569</v>
          </cell>
          <cell r="B4999" t="str">
            <v>Q1003</v>
          </cell>
          <cell r="C4999" t="str">
            <v>Q</v>
          </cell>
          <cell r="D4999" t="str">
            <v>code</v>
          </cell>
          <cell r="E4999" t="str">
            <v>Q0.63569</v>
          </cell>
          <cell r="F4999" t="str">
            <v>Q0.63569</v>
          </cell>
          <cell r="G4999">
            <v>8</v>
          </cell>
        </row>
        <row r="5000">
          <cell r="A5000" t="str">
            <v>Q|Organic Food Finland f001</v>
          </cell>
          <cell r="B5000" t="str">
            <v>Q1003</v>
          </cell>
          <cell r="C5000" t="str">
            <v>Q</v>
          </cell>
          <cell r="D5000" t="str">
            <v>name</v>
          </cell>
          <cell r="E5000" t="str">
            <v>Organic Food Finland f001</v>
          </cell>
          <cell r="F5000" t="str">
            <v>Q0.63570</v>
          </cell>
          <cell r="G5000">
            <v>8</v>
          </cell>
        </row>
        <row r="5001">
          <cell r="A5001" t="str">
            <v>Q|Q0.63570</v>
          </cell>
          <cell r="B5001" t="str">
            <v>Q1003</v>
          </cell>
          <cell r="C5001" t="str">
            <v>Q</v>
          </cell>
          <cell r="D5001" t="str">
            <v>code</v>
          </cell>
          <cell r="E5001" t="str">
            <v>Q0.63570</v>
          </cell>
          <cell r="F5001" t="str">
            <v>Q0.63570</v>
          </cell>
          <cell r="G5001">
            <v>8</v>
          </cell>
        </row>
        <row r="5002">
          <cell r="A5002" t="str">
            <v>Q|OTA Canada f002</v>
          </cell>
          <cell r="B5002" t="str">
            <v>Q1003</v>
          </cell>
          <cell r="C5002" t="str">
            <v>Q</v>
          </cell>
          <cell r="D5002" t="str">
            <v>name</v>
          </cell>
          <cell r="E5002" t="str">
            <v>OTA Canada f002</v>
          </cell>
          <cell r="F5002" t="str">
            <v>Q0.63571</v>
          </cell>
          <cell r="G5002">
            <v>8</v>
          </cell>
        </row>
        <row r="5003">
          <cell r="A5003" t="str">
            <v>Q|Q0.63571</v>
          </cell>
          <cell r="B5003" t="str">
            <v>Q1003</v>
          </cell>
          <cell r="C5003" t="str">
            <v>Q</v>
          </cell>
          <cell r="D5003" t="str">
            <v>code</v>
          </cell>
          <cell r="E5003" t="str">
            <v>Q0.63571</v>
          </cell>
          <cell r="F5003" t="str">
            <v>Q0.63571</v>
          </cell>
          <cell r="G5003">
            <v>8</v>
          </cell>
        </row>
        <row r="5004">
          <cell r="A5004" t="str">
            <v>Q|PPIS f006</v>
          </cell>
          <cell r="B5004" t="str">
            <v>Q1003</v>
          </cell>
          <cell r="C5004" t="str">
            <v>Q</v>
          </cell>
          <cell r="D5004" t="str">
            <v>name</v>
          </cell>
          <cell r="E5004" t="str">
            <v>PPIS f006</v>
          </cell>
          <cell r="F5004" t="str">
            <v>Q0.63572</v>
          </cell>
          <cell r="G5004">
            <v>8</v>
          </cell>
        </row>
        <row r="5005">
          <cell r="A5005" t="str">
            <v>Q|Q0.63572</v>
          </cell>
          <cell r="B5005" t="str">
            <v>Q1003</v>
          </cell>
          <cell r="C5005" t="str">
            <v>Q</v>
          </cell>
          <cell r="D5005" t="str">
            <v>code</v>
          </cell>
          <cell r="E5005" t="str">
            <v>Q0.63572</v>
          </cell>
          <cell r="F5005" t="str">
            <v>Q0.63572</v>
          </cell>
          <cell r="G5005">
            <v>8</v>
          </cell>
        </row>
        <row r="5006">
          <cell r="A5006" t="str">
            <v>Q|PROMOCER f001</v>
          </cell>
          <cell r="B5006" t="str">
            <v>Q1003</v>
          </cell>
          <cell r="C5006" t="str">
            <v>Q</v>
          </cell>
          <cell r="D5006" t="str">
            <v>name</v>
          </cell>
          <cell r="E5006" t="str">
            <v>PROMOCER f001</v>
          </cell>
          <cell r="F5006" t="str">
            <v>Q0.63573</v>
          </cell>
          <cell r="G5006">
            <v>8</v>
          </cell>
        </row>
        <row r="5007">
          <cell r="A5007" t="str">
            <v>Q|Q0.63573</v>
          </cell>
          <cell r="B5007" t="str">
            <v>Q1003</v>
          </cell>
          <cell r="C5007" t="str">
            <v>Q</v>
          </cell>
          <cell r="D5007" t="str">
            <v>code</v>
          </cell>
          <cell r="E5007" t="str">
            <v>Q0.63573</v>
          </cell>
          <cell r="F5007" t="str">
            <v>Q0.63573</v>
          </cell>
          <cell r="G5007">
            <v>8</v>
          </cell>
        </row>
        <row r="5008">
          <cell r="A5008" t="str">
            <v>Q|Q0.63574</v>
          </cell>
          <cell r="B5008" t="str">
            <v>Q1003</v>
          </cell>
          <cell r="C5008" t="str">
            <v>Q</v>
          </cell>
          <cell r="D5008" t="str">
            <v>code</v>
          </cell>
          <cell r="E5008" t="str">
            <v>Q0.63574</v>
          </cell>
          <cell r="F5008" t="str">
            <v>Q0.63574</v>
          </cell>
          <cell r="G5008">
            <v>8</v>
          </cell>
        </row>
        <row r="5009">
          <cell r="A5009" t="str">
            <v>Q|Research and Markets f001</v>
          </cell>
          <cell r="B5009" t="str">
            <v>Q1003</v>
          </cell>
          <cell r="C5009" t="str">
            <v>Q</v>
          </cell>
          <cell r="D5009" t="str">
            <v>name</v>
          </cell>
          <cell r="E5009" t="str">
            <v>Research and Markets f001</v>
          </cell>
          <cell r="F5009" t="str">
            <v>Q0.63574</v>
          </cell>
          <cell r="G5009">
            <v>8</v>
          </cell>
        </row>
        <row r="5010">
          <cell r="A5010" t="str">
            <v>Q|Q0.63575</v>
          </cell>
          <cell r="B5010" t="str">
            <v>Q1003</v>
          </cell>
          <cell r="C5010" t="str">
            <v>Q</v>
          </cell>
          <cell r="D5010" t="str">
            <v>code</v>
          </cell>
          <cell r="E5010" t="str">
            <v>Q0.63575</v>
          </cell>
          <cell r="F5010" t="str">
            <v>Q0.63575</v>
          </cell>
          <cell r="G5010">
            <v>8</v>
          </cell>
        </row>
        <row r="5011">
          <cell r="A5011" t="str">
            <v>Q|Roll-AMA f001</v>
          </cell>
          <cell r="B5011" t="str">
            <v>Q1003</v>
          </cell>
          <cell r="C5011" t="str">
            <v>Q</v>
          </cell>
          <cell r="D5011" t="str">
            <v>name</v>
          </cell>
          <cell r="E5011" t="str">
            <v>Roll-AMA f001</v>
          </cell>
          <cell r="F5011" t="str">
            <v>Q0.63575</v>
          </cell>
          <cell r="G5011">
            <v>8</v>
          </cell>
        </row>
        <row r="5012">
          <cell r="A5012" t="str">
            <v>Q|Q0.63576</v>
          </cell>
          <cell r="B5012" t="str">
            <v>Q1003</v>
          </cell>
          <cell r="C5012" t="str">
            <v>Q</v>
          </cell>
          <cell r="D5012" t="str">
            <v>code</v>
          </cell>
          <cell r="E5012" t="str">
            <v>Q0.63576</v>
          </cell>
          <cell r="F5012" t="str">
            <v>Q0.63576</v>
          </cell>
          <cell r="G5012">
            <v>8</v>
          </cell>
        </row>
        <row r="5013">
          <cell r="A5013" t="str">
            <v>Q|SAG f001</v>
          </cell>
          <cell r="B5013" t="str">
            <v>Q1003</v>
          </cell>
          <cell r="C5013" t="str">
            <v>Q</v>
          </cell>
          <cell r="D5013" t="str">
            <v>name</v>
          </cell>
          <cell r="E5013" t="str">
            <v>SAG f001</v>
          </cell>
          <cell r="F5013" t="str">
            <v>Q0.63576</v>
          </cell>
          <cell r="G5013">
            <v>8</v>
          </cell>
        </row>
        <row r="5014">
          <cell r="A5014" t="str">
            <v>Q|Q0.63577</v>
          </cell>
          <cell r="B5014" t="str">
            <v>Q1003</v>
          </cell>
          <cell r="C5014" t="str">
            <v>Q</v>
          </cell>
          <cell r="D5014" t="str">
            <v>code</v>
          </cell>
          <cell r="E5014" t="str">
            <v>Q0.63577</v>
          </cell>
          <cell r="F5014" t="str">
            <v>Q0.63577</v>
          </cell>
          <cell r="G5014">
            <v>8</v>
          </cell>
        </row>
        <row r="5015">
          <cell r="A5015" t="str">
            <v>Q|SAG f002</v>
          </cell>
          <cell r="B5015" t="str">
            <v>Q1003</v>
          </cell>
          <cell r="C5015" t="str">
            <v>Q</v>
          </cell>
          <cell r="D5015" t="str">
            <v>name</v>
          </cell>
          <cell r="E5015" t="str">
            <v>SAG f002</v>
          </cell>
          <cell r="F5015" t="str">
            <v>Q0.63577</v>
          </cell>
          <cell r="G5015">
            <v>8</v>
          </cell>
        </row>
        <row r="5016">
          <cell r="A5016" t="str">
            <v>Q|Q0.63578</v>
          </cell>
          <cell r="B5016" t="str">
            <v>Q1003</v>
          </cell>
          <cell r="C5016" t="str">
            <v>Q</v>
          </cell>
          <cell r="D5016" t="str">
            <v>code</v>
          </cell>
          <cell r="E5016" t="str">
            <v>Q0.63578</v>
          </cell>
          <cell r="F5016" t="str">
            <v>Q0.63578</v>
          </cell>
          <cell r="G5016">
            <v>8</v>
          </cell>
        </row>
        <row r="5017">
          <cell r="A5017" t="str">
            <v>Q|SBC f001</v>
          </cell>
          <cell r="B5017" t="str">
            <v>Q1003</v>
          </cell>
          <cell r="C5017" t="str">
            <v>Q</v>
          </cell>
          <cell r="D5017" t="str">
            <v>name</v>
          </cell>
          <cell r="E5017" t="str">
            <v>SBC f001</v>
          </cell>
          <cell r="F5017" t="str">
            <v>Q0.63578</v>
          </cell>
          <cell r="G5017">
            <v>8</v>
          </cell>
        </row>
        <row r="5018">
          <cell r="A5018" t="str">
            <v>Q|Q0.63579</v>
          </cell>
          <cell r="B5018" t="str">
            <v>Q1003</v>
          </cell>
          <cell r="C5018" t="str">
            <v>Q</v>
          </cell>
          <cell r="D5018" t="str">
            <v>code</v>
          </cell>
          <cell r="E5018" t="str">
            <v>Q0.63579</v>
          </cell>
          <cell r="F5018" t="str">
            <v>Q0.63579</v>
          </cell>
          <cell r="G5018">
            <v>8</v>
          </cell>
        </row>
        <row r="5019">
          <cell r="A5019" t="str">
            <v>Q|SENASA f034</v>
          </cell>
          <cell r="B5019" t="str">
            <v>Q1003</v>
          </cell>
          <cell r="C5019" t="str">
            <v>Q</v>
          </cell>
          <cell r="D5019" t="str">
            <v>name</v>
          </cell>
          <cell r="E5019" t="str">
            <v>SENASA f034</v>
          </cell>
          <cell r="F5019" t="str">
            <v>Q0.63579</v>
          </cell>
          <cell r="G5019">
            <v>8</v>
          </cell>
        </row>
        <row r="5020">
          <cell r="A5020" t="str">
            <v>Q|Q0.63580</v>
          </cell>
          <cell r="B5020" t="str">
            <v>Q1003</v>
          </cell>
          <cell r="C5020" t="str">
            <v>Q</v>
          </cell>
          <cell r="D5020" t="str">
            <v>code</v>
          </cell>
          <cell r="E5020" t="str">
            <v>Q0.63580</v>
          </cell>
          <cell r="F5020" t="str">
            <v>Q0.63580</v>
          </cell>
          <cell r="G5020">
            <v>8</v>
          </cell>
        </row>
        <row r="5021">
          <cell r="A5021" t="str">
            <v>Q|SENASA f035</v>
          </cell>
          <cell r="B5021" t="str">
            <v>Q1003</v>
          </cell>
          <cell r="C5021" t="str">
            <v>Q</v>
          </cell>
          <cell r="D5021" t="str">
            <v>name</v>
          </cell>
          <cell r="E5021" t="str">
            <v>SENASA f035</v>
          </cell>
          <cell r="F5021" t="str">
            <v>Q0.63580</v>
          </cell>
          <cell r="G5021">
            <v>8</v>
          </cell>
        </row>
        <row r="5022">
          <cell r="A5022" t="str">
            <v>Q|Q0.63581</v>
          </cell>
          <cell r="B5022" t="str">
            <v>Q1003</v>
          </cell>
          <cell r="C5022" t="str">
            <v>Q</v>
          </cell>
          <cell r="D5022" t="str">
            <v>code</v>
          </cell>
          <cell r="E5022" t="str">
            <v>Q0.63581</v>
          </cell>
          <cell r="F5022" t="str">
            <v>Q0.63581</v>
          </cell>
          <cell r="G5022">
            <v>8</v>
          </cell>
        </row>
        <row r="5023">
          <cell r="A5023" t="str">
            <v>Q|SENASA f036</v>
          </cell>
          <cell r="B5023" t="str">
            <v>Q1003</v>
          </cell>
          <cell r="C5023" t="str">
            <v>Q</v>
          </cell>
          <cell r="D5023" t="str">
            <v>name</v>
          </cell>
          <cell r="E5023" t="str">
            <v>SENASA f036</v>
          </cell>
          <cell r="F5023" t="str">
            <v>Q0.63581</v>
          </cell>
          <cell r="G5023">
            <v>8</v>
          </cell>
        </row>
        <row r="5024">
          <cell r="A5024" t="str">
            <v>Q|Q0.63582</v>
          </cell>
          <cell r="B5024" t="str">
            <v>Q1003</v>
          </cell>
          <cell r="C5024" t="str">
            <v>Q</v>
          </cell>
          <cell r="D5024" t="str">
            <v>code</v>
          </cell>
          <cell r="E5024" t="str">
            <v>Q0.63582</v>
          </cell>
          <cell r="F5024" t="str">
            <v>Q0.63582</v>
          </cell>
          <cell r="G5024">
            <v>8</v>
          </cell>
        </row>
        <row r="5025">
          <cell r="A5025" t="str">
            <v>Q|SENASA f037</v>
          </cell>
          <cell r="B5025" t="str">
            <v>Q1003</v>
          </cell>
          <cell r="C5025" t="str">
            <v>Q</v>
          </cell>
          <cell r="D5025" t="str">
            <v>name</v>
          </cell>
          <cell r="E5025" t="str">
            <v>SENASA f037</v>
          </cell>
          <cell r="F5025" t="str">
            <v>Q0.63582</v>
          </cell>
          <cell r="G5025">
            <v>8</v>
          </cell>
        </row>
        <row r="5026">
          <cell r="A5026" t="str">
            <v>Q|Q0.63584</v>
          </cell>
          <cell r="B5026" t="str">
            <v>Q1003</v>
          </cell>
          <cell r="C5026" t="str">
            <v>Q</v>
          </cell>
          <cell r="D5026" t="str">
            <v>code</v>
          </cell>
          <cell r="E5026" t="str">
            <v>Q0.63584</v>
          </cell>
          <cell r="F5026" t="str">
            <v>Q0.63584</v>
          </cell>
          <cell r="G5026">
            <v>8</v>
          </cell>
        </row>
        <row r="5027">
          <cell r="A5027" t="str">
            <v>Q|SLF f002</v>
          </cell>
          <cell r="B5027" t="str">
            <v>Q1003</v>
          </cell>
          <cell r="C5027" t="str">
            <v>Q</v>
          </cell>
          <cell r="D5027" t="str">
            <v>name</v>
          </cell>
          <cell r="E5027" t="str">
            <v>SLF f002</v>
          </cell>
          <cell r="F5027" t="str">
            <v>Q0.63584</v>
          </cell>
          <cell r="G5027">
            <v>8</v>
          </cell>
        </row>
        <row r="5028">
          <cell r="A5028" t="str">
            <v>Q|Q0.63585</v>
          </cell>
          <cell r="B5028" t="str">
            <v>Q1003</v>
          </cell>
          <cell r="C5028" t="str">
            <v>Q</v>
          </cell>
          <cell r="D5028" t="str">
            <v>code</v>
          </cell>
          <cell r="E5028" t="str">
            <v>Q0.63585</v>
          </cell>
          <cell r="F5028" t="str">
            <v>Q0.63585</v>
          </cell>
          <cell r="G5028">
            <v>8</v>
          </cell>
        </row>
        <row r="5029">
          <cell r="A5029" t="str">
            <v>Q|SLF f003</v>
          </cell>
          <cell r="B5029" t="str">
            <v>Q1003</v>
          </cell>
          <cell r="C5029" t="str">
            <v>Q</v>
          </cell>
          <cell r="D5029" t="str">
            <v>name</v>
          </cell>
          <cell r="E5029" t="str">
            <v>SLF f003</v>
          </cell>
          <cell r="F5029" t="str">
            <v>Q0.63585</v>
          </cell>
          <cell r="G5029">
            <v>8</v>
          </cell>
        </row>
        <row r="5030">
          <cell r="A5030" t="str">
            <v>Q|Q0.63586</v>
          </cell>
          <cell r="B5030" t="str">
            <v>Q1003</v>
          </cell>
          <cell r="C5030" t="str">
            <v>Q</v>
          </cell>
          <cell r="D5030" t="str">
            <v>code</v>
          </cell>
          <cell r="E5030" t="str">
            <v>Q0.63586</v>
          </cell>
          <cell r="F5030" t="str">
            <v>Q0.63586</v>
          </cell>
          <cell r="G5030">
            <v>8</v>
          </cell>
        </row>
        <row r="5031">
          <cell r="A5031" t="str">
            <v>Q|SLF Norway f002</v>
          </cell>
          <cell r="B5031" t="str">
            <v>Q1003</v>
          </cell>
          <cell r="C5031" t="str">
            <v>Q</v>
          </cell>
          <cell r="D5031" t="str">
            <v>name</v>
          </cell>
          <cell r="E5031" t="str">
            <v>SLF Norway f002</v>
          </cell>
          <cell r="F5031" t="str">
            <v>Q0.63586</v>
          </cell>
          <cell r="G5031">
            <v>8</v>
          </cell>
        </row>
        <row r="5032">
          <cell r="A5032" t="str">
            <v>Q|Q0.63587</v>
          </cell>
          <cell r="B5032" t="str">
            <v>Q1003</v>
          </cell>
          <cell r="C5032" t="str">
            <v>Q</v>
          </cell>
          <cell r="D5032" t="str">
            <v>code</v>
          </cell>
          <cell r="E5032" t="str">
            <v>Q0.63587</v>
          </cell>
          <cell r="F5032" t="str">
            <v>Q0.63587</v>
          </cell>
          <cell r="G5032">
            <v>8</v>
          </cell>
        </row>
        <row r="5033">
          <cell r="A5033" t="str">
            <v>Q|Soil Association f005</v>
          </cell>
          <cell r="B5033" t="str">
            <v>Q1003</v>
          </cell>
          <cell r="C5033" t="str">
            <v>Q</v>
          </cell>
          <cell r="D5033" t="str">
            <v>name</v>
          </cell>
          <cell r="E5033" t="str">
            <v>Soil Association f005</v>
          </cell>
          <cell r="F5033" t="str">
            <v>Q0.63587</v>
          </cell>
          <cell r="G5033">
            <v>8</v>
          </cell>
        </row>
        <row r="5034">
          <cell r="A5034" t="str">
            <v>Q|Q0.63588</v>
          </cell>
          <cell r="B5034" t="str">
            <v>Q1003</v>
          </cell>
          <cell r="C5034" t="str">
            <v>Q</v>
          </cell>
          <cell r="D5034" t="str">
            <v>code</v>
          </cell>
          <cell r="E5034" t="str">
            <v>Q0.63588</v>
          </cell>
          <cell r="F5034" t="str">
            <v>Q0.63588</v>
          </cell>
          <cell r="G5034">
            <v>8</v>
          </cell>
        </row>
        <row r="5035">
          <cell r="A5035" t="str">
            <v>Q|Soil Association f009</v>
          </cell>
          <cell r="B5035" t="str">
            <v>Q1003</v>
          </cell>
          <cell r="C5035" t="str">
            <v>Q</v>
          </cell>
          <cell r="D5035" t="str">
            <v>name</v>
          </cell>
          <cell r="E5035" t="str">
            <v>Soil Association f009</v>
          </cell>
          <cell r="F5035" t="str">
            <v>Q0.63588</v>
          </cell>
          <cell r="G5035">
            <v>8</v>
          </cell>
        </row>
        <row r="5036">
          <cell r="A5036" t="str">
            <v>Q|Q0.63589</v>
          </cell>
          <cell r="B5036" t="str">
            <v>Q1003</v>
          </cell>
          <cell r="C5036" t="str">
            <v>Q</v>
          </cell>
          <cell r="D5036" t="str">
            <v>code</v>
          </cell>
          <cell r="E5036" t="str">
            <v>Q0.63589</v>
          </cell>
          <cell r="F5036" t="str">
            <v>Q0.63589</v>
          </cell>
          <cell r="G5036">
            <v>8</v>
          </cell>
        </row>
        <row r="5037">
          <cell r="A5037" t="str">
            <v>Q|Soil Association f011</v>
          </cell>
          <cell r="B5037" t="str">
            <v>Q1003</v>
          </cell>
          <cell r="C5037" t="str">
            <v>Q</v>
          </cell>
          <cell r="D5037" t="str">
            <v>name</v>
          </cell>
          <cell r="E5037" t="str">
            <v>Soil Association f011</v>
          </cell>
          <cell r="F5037" t="str">
            <v>Q0.63589</v>
          </cell>
          <cell r="G5037">
            <v>8</v>
          </cell>
        </row>
        <row r="5038">
          <cell r="A5038" t="str">
            <v>Q|Q0.63590</v>
          </cell>
          <cell r="B5038" t="str">
            <v>Q1003</v>
          </cell>
          <cell r="C5038" t="str">
            <v>Q</v>
          </cell>
          <cell r="D5038" t="str">
            <v>code</v>
          </cell>
          <cell r="E5038" t="str">
            <v>Q0.63590</v>
          </cell>
          <cell r="F5038" t="str">
            <v>Q0.63590</v>
          </cell>
          <cell r="G5038">
            <v>8</v>
          </cell>
        </row>
        <row r="5039">
          <cell r="A5039" t="str">
            <v>Q|SOS f001</v>
          </cell>
          <cell r="B5039" t="str">
            <v>Q1003</v>
          </cell>
          <cell r="C5039" t="str">
            <v>Q</v>
          </cell>
          <cell r="D5039" t="str">
            <v>name</v>
          </cell>
          <cell r="E5039" t="str">
            <v>SOS f001</v>
          </cell>
          <cell r="F5039" t="str">
            <v>Q0.63590</v>
          </cell>
          <cell r="G5039">
            <v>8</v>
          </cell>
        </row>
        <row r="5040">
          <cell r="A5040" t="str">
            <v>Q|Q0.63591</v>
          </cell>
          <cell r="B5040" t="str">
            <v>Q1003</v>
          </cell>
          <cell r="C5040" t="str">
            <v>Q</v>
          </cell>
          <cell r="D5040" t="str">
            <v>code</v>
          </cell>
          <cell r="E5040" t="str">
            <v>Q0.63591</v>
          </cell>
          <cell r="F5040" t="str">
            <v>Q0.63591</v>
          </cell>
          <cell r="G5040">
            <v>8</v>
          </cell>
        </row>
        <row r="5041">
          <cell r="A5041" t="str">
            <v>Q|Statistics Denmark f013</v>
          </cell>
          <cell r="B5041" t="str">
            <v>Q1003</v>
          </cell>
          <cell r="C5041" t="str">
            <v>Q</v>
          </cell>
          <cell r="D5041" t="str">
            <v>name</v>
          </cell>
          <cell r="E5041" t="str">
            <v>Statistics Denmark f013</v>
          </cell>
          <cell r="F5041" t="str">
            <v>Q0.63591</v>
          </cell>
          <cell r="G5041">
            <v>8</v>
          </cell>
        </row>
        <row r="5042">
          <cell r="A5042" t="str">
            <v>Q|Q0.63592</v>
          </cell>
          <cell r="B5042" t="str">
            <v>Q1003</v>
          </cell>
          <cell r="C5042" t="str">
            <v>Q</v>
          </cell>
          <cell r="D5042" t="str">
            <v>code</v>
          </cell>
          <cell r="E5042" t="str">
            <v>Q0.63592</v>
          </cell>
          <cell r="F5042" t="str">
            <v>Q0.63592</v>
          </cell>
          <cell r="G5042">
            <v>8</v>
          </cell>
        </row>
        <row r="5043">
          <cell r="A5043" t="str">
            <v>Q|UAC f005</v>
          </cell>
          <cell r="B5043" t="str">
            <v>Q1003</v>
          </cell>
          <cell r="C5043" t="str">
            <v>Q</v>
          </cell>
          <cell r="D5043" t="str">
            <v>name</v>
          </cell>
          <cell r="E5043" t="str">
            <v>UAC f005</v>
          </cell>
          <cell r="F5043" t="str">
            <v>Q0.63592</v>
          </cell>
          <cell r="G5043">
            <v>8</v>
          </cell>
        </row>
        <row r="5044">
          <cell r="A5044" t="str">
            <v>Q|Q0.63593</v>
          </cell>
          <cell r="B5044" t="str">
            <v>Q1003</v>
          </cell>
          <cell r="C5044" t="str">
            <v>Q</v>
          </cell>
          <cell r="D5044" t="str">
            <v>code</v>
          </cell>
          <cell r="E5044" t="str">
            <v>Q0.63593</v>
          </cell>
          <cell r="F5044" t="str">
            <v>Q0.63593</v>
          </cell>
          <cell r="G5044">
            <v>8</v>
          </cell>
        </row>
        <row r="5045">
          <cell r="A5045" t="str">
            <v>Q|UNSTAT f001</v>
          </cell>
          <cell r="B5045" t="str">
            <v>Q1003</v>
          </cell>
          <cell r="C5045" t="str">
            <v>Q</v>
          </cell>
          <cell r="D5045" t="str">
            <v>name</v>
          </cell>
          <cell r="E5045" t="str">
            <v>UNSTAT f001</v>
          </cell>
          <cell r="F5045" t="str">
            <v>Q0.63593</v>
          </cell>
          <cell r="G5045">
            <v>8</v>
          </cell>
        </row>
        <row r="5046">
          <cell r="A5046" t="str">
            <v>Q|Q0.63594</v>
          </cell>
          <cell r="B5046" t="str">
            <v>Q1003</v>
          </cell>
          <cell r="C5046" t="str">
            <v>Q</v>
          </cell>
          <cell r="D5046" t="str">
            <v>code</v>
          </cell>
          <cell r="E5046" t="str">
            <v>Q0.63594</v>
          </cell>
          <cell r="F5046" t="str">
            <v>Q0.63594</v>
          </cell>
          <cell r="G5046">
            <v>8</v>
          </cell>
        </row>
        <row r="5047">
          <cell r="A5047" t="str">
            <v>Q|WSU f007</v>
          </cell>
          <cell r="B5047" t="str">
            <v>Q1003</v>
          </cell>
          <cell r="C5047" t="str">
            <v>Q</v>
          </cell>
          <cell r="D5047" t="str">
            <v>name</v>
          </cell>
          <cell r="E5047" t="str">
            <v>WSU f007</v>
          </cell>
          <cell r="F5047" t="str">
            <v>Q0.63594</v>
          </cell>
          <cell r="G5047">
            <v>8</v>
          </cell>
        </row>
        <row r="5048">
          <cell r="A5048" t="str">
            <v>Q|Q0.63595</v>
          </cell>
          <cell r="B5048" t="str">
            <v>Q1003</v>
          </cell>
          <cell r="C5048" t="str">
            <v>Q</v>
          </cell>
          <cell r="D5048" t="str">
            <v>code</v>
          </cell>
          <cell r="E5048" t="str">
            <v>Q0.63595</v>
          </cell>
          <cell r="F5048" t="str">
            <v>Q0.63595</v>
          </cell>
          <cell r="G5048">
            <v>8</v>
          </cell>
        </row>
        <row r="5049">
          <cell r="A5049" t="str">
            <v>Q|Znaor/Ecologica f004</v>
          </cell>
          <cell r="B5049" t="str">
            <v>Q1003</v>
          </cell>
          <cell r="C5049" t="str">
            <v>Q</v>
          </cell>
          <cell r="D5049" t="str">
            <v>name</v>
          </cell>
          <cell r="E5049" t="str">
            <v>Znaor/Ecologica f004</v>
          </cell>
          <cell r="F5049" t="str">
            <v>Q0.63595</v>
          </cell>
          <cell r="G5049">
            <v>8</v>
          </cell>
        </row>
        <row r="5050">
          <cell r="A5050" t="str">
            <v>Q|Q0.63596</v>
          </cell>
          <cell r="B5050" t="str">
            <v>Q1003</v>
          </cell>
          <cell r="C5050" t="str">
            <v>Q</v>
          </cell>
          <cell r="D5050" t="str">
            <v>code</v>
          </cell>
          <cell r="E5050" t="str">
            <v>Q0.63596</v>
          </cell>
          <cell r="F5050" t="str">
            <v>Q0.63596</v>
          </cell>
          <cell r="G5050">
            <v>8</v>
          </cell>
        </row>
        <row r="5051">
          <cell r="A5051" t="str">
            <v>Q|Znaor/Ecologica f005</v>
          </cell>
          <cell r="B5051" t="str">
            <v>Q1003</v>
          </cell>
          <cell r="C5051" t="str">
            <v>Q</v>
          </cell>
          <cell r="D5051" t="str">
            <v>name</v>
          </cell>
          <cell r="E5051" t="str">
            <v>Znaor/Ecologica f005</v>
          </cell>
          <cell r="F5051" t="str">
            <v>Q0.63596</v>
          </cell>
          <cell r="G5051">
            <v>8</v>
          </cell>
        </row>
        <row r="5052">
          <cell r="A5052" t="str">
            <v>Q|Q0.50625</v>
          </cell>
          <cell r="B5052" t="str">
            <v>Q1003</v>
          </cell>
          <cell r="C5052" t="str">
            <v>Q</v>
          </cell>
          <cell r="D5052" t="str">
            <v>code</v>
          </cell>
          <cell r="E5052" t="str">
            <v>Q0.50625</v>
          </cell>
          <cell r="F5052" t="str">
            <v>Q0231f027</v>
          </cell>
          <cell r="G5052">
            <v>9</v>
          </cell>
        </row>
        <row r="5053">
          <cell r="A5053" t="str">
            <v>Q|Q0231f027</v>
          </cell>
          <cell r="B5053" t="str">
            <v>Q1003</v>
          </cell>
          <cell r="C5053" t="str">
            <v>Q</v>
          </cell>
          <cell r="D5053" t="str">
            <v>code</v>
          </cell>
          <cell r="E5053" t="str">
            <v>Q0231f027</v>
          </cell>
          <cell r="F5053" t="str">
            <v>Q0231f027</v>
          </cell>
          <cell r="G5053">
            <v>9</v>
          </cell>
        </row>
        <row r="5054">
          <cell r="A5054" t="str">
            <v>Q|SINAB f027</v>
          </cell>
          <cell r="B5054" t="str">
            <v>Q1003</v>
          </cell>
          <cell r="C5054" t="str">
            <v>Q</v>
          </cell>
          <cell r="D5054" t="str">
            <v>name</v>
          </cell>
          <cell r="E5054" t="str">
            <v>SINAB f027</v>
          </cell>
          <cell r="F5054" t="str">
            <v>Q0231f027</v>
          </cell>
          <cell r="G5054">
            <v>9</v>
          </cell>
        </row>
        <row r="5055">
          <cell r="A5055" t="str">
            <v>Q|Q0231f030</v>
          </cell>
          <cell r="B5055" t="str">
            <v>Q1003</v>
          </cell>
          <cell r="C5055" t="str">
            <v>Q</v>
          </cell>
          <cell r="D5055" t="str">
            <v>code</v>
          </cell>
          <cell r="E5055" t="str">
            <v>Q0231f030</v>
          </cell>
          <cell r="F5055" t="str">
            <v>Q0231f030</v>
          </cell>
          <cell r="G5055">
            <v>9</v>
          </cell>
        </row>
        <row r="5056">
          <cell r="A5056" t="str">
            <v>Q|SINAB f030</v>
          </cell>
          <cell r="B5056" t="str">
            <v>Q1003</v>
          </cell>
          <cell r="C5056" t="str">
            <v>Q</v>
          </cell>
          <cell r="D5056" t="str">
            <v>name</v>
          </cell>
          <cell r="E5056" t="str">
            <v>SINAB f030</v>
          </cell>
          <cell r="F5056" t="str">
            <v>Q0231f030</v>
          </cell>
          <cell r="G5056">
            <v>9</v>
          </cell>
        </row>
        <row r="5057">
          <cell r="A5057" t="str">
            <v>Q|Q0.50626</v>
          </cell>
          <cell r="B5057" t="str">
            <v>Q1003</v>
          </cell>
          <cell r="C5057" t="str">
            <v>Q</v>
          </cell>
          <cell r="D5057" t="str">
            <v>code</v>
          </cell>
          <cell r="E5057" t="str">
            <v>Q0.50626</v>
          </cell>
          <cell r="F5057" t="str">
            <v>Q0231f031</v>
          </cell>
          <cell r="G5057">
            <v>9</v>
          </cell>
        </row>
        <row r="5058">
          <cell r="A5058" t="str">
            <v>Q|Q0231f031</v>
          </cell>
          <cell r="B5058" t="str">
            <v>Q1003</v>
          </cell>
          <cell r="C5058" t="str">
            <v>Q</v>
          </cell>
          <cell r="D5058" t="str">
            <v>code</v>
          </cell>
          <cell r="E5058" t="str">
            <v>Q0231f031</v>
          </cell>
          <cell r="F5058" t="str">
            <v>Q0231f031</v>
          </cell>
          <cell r="G5058">
            <v>9</v>
          </cell>
        </row>
        <row r="5059">
          <cell r="A5059" t="str">
            <v>Q|SINAB f031</v>
          </cell>
          <cell r="B5059" t="str">
            <v>Q1003</v>
          </cell>
          <cell r="C5059" t="str">
            <v>Q</v>
          </cell>
          <cell r="D5059" t="str">
            <v>name</v>
          </cell>
          <cell r="E5059" t="str">
            <v>SINAB f031</v>
          </cell>
          <cell r="F5059" t="str">
            <v>Q0231f031</v>
          </cell>
          <cell r="G5059">
            <v>9</v>
          </cell>
        </row>
        <row r="5060">
          <cell r="A5060" t="str">
            <v>Q|international source</v>
          </cell>
          <cell r="B5060" t="str">
            <v>Q1002z001</v>
          </cell>
          <cell r="C5060" t="str">
            <v>Q</v>
          </cell>
          <cell r="D5060" t="str">
            <v>name</v>
          </cell>
          <cell r="E5060" t="str">
            <v>international source</v>
          </cell>
          <cell r="F5060" t="str">
            <v>Q1</v>
          </cell>
          <cell r="G5060">
            <v>2</v>
          </cell>
        </row>
        <row r="5061">
          <cell r="A5061" t="str">
            <v>Q|Q1</v>
          </cell>
          <cell r="B5061" t="str">
            <v>Q1002z001</v>
          </cell>
          <cell r="C5061" t="str">
            <v>Q</v>
          </cell>
          <cell r="D5061" t="str">
            <v>code</v>
          </cell>
          <cell r="E5061" t="str">
            <v>Q1</v>
          </cell>
          <cell r="F5061" t="str">
            <v>Q1</v>
          </cell>
          <cell r="G5061">
            <v>2</v>
          </cell>
        </row>
        <row r="5062">
          <cell r="A5062" t="str">
            <v>Q|Eurostat</v>
          </cell>
          <cell r="B5062" t="str">
            <v>Q1002z001</v>
          </cell>
          <cell r="C5062" t="str">
            <v>Q</v>
          </cell>
          <cell r="D5062" t="str">
            <v>name</v>
          </cell>
          <cell r="E5062" t="str">
            <v>Eurostat</v>
          </cell>
          <cell r="F5062" t="str">
            <v>Q1001</v>
          </cell>
          <cell r="G5062">
            <v>5</v>
          </cell>
        </row>
        <row r="5063">
          <cell r="A5063" t="str">
            <v>Q|Q1001</v>
          </cell>
          <cell r="B5063" t="str">
            <v>Q1002z001</v>
          </cell>
          <cell r="C5063" t="str">
            <v>Q</v>
          </cell>
          <cell r="D5063" t="str">
            <v>code</v>
          </cell>
          <cell r="E5063" t="str">
            <v>Q1001</v>
          </cell>
          <cell r="F5063" t="str">
            <v>Q1001</v>
          </cell>
          <cell r="G5063">
            <v>5</v>
          </cell>
        </row>
        <row r="5064">
          <cell r="A5064" t="str">
            <v>Q|Eurostat a008</v>
          </cell>
          <cell r="B5064" t="str">
            <v>Q1010</v>
          </cell>
          <cell r="C5064" t="str">
            <v>Q</v>
          </cell>
          <cell r="D5064" t="str">
            <v>name</v>
          </cell>
          <cell r="E5064" t="str">
            <v>Eurostat a008</v>
          </cell>
          <cell r="F5064" t="str">
            <v>Q1001a008</v>
          </cell>
          <cell r="G5064">
            <v>9</v>
          </cell>
        </row>
        <row r="5065">
          <cell r="A5065" t="str">
            <v>Q|Q1001a008</v>
          </cell>
          <cell r="B5065" t="str">
            <v>Q1010</v>
          </cell>
          <cell r="C5065" t="str">
            <v>Q</v>
          </cell>
          <cell r="D5065" t="str">
            <v>code</v>
          </cell>
          <cell r="E5065" t="str">
            <v>Q1001a008</v>
          </cell>
          <cell r="F5065" t="str">
            <v>Q1001a008</v>
          </cell>
          <cell r="G5065">
            <v>9</v>
          </cell>
        </row>
        <row r="5066">
          <cell r="A5066" t="str">
            <v>Q|Eurostat a009</v>
          </cell>
          <cell r="B5066" t="str">
            <v>Q1010</v>
          </cell>
          <cell r="C5066" t="str">
            <v>Q</v>
          </cell>
          <cell r="D5066" t="str">
            <v>name</v>
          </cell>
          <cell r="E5066" t="str">
            <v>Eurostat a009</v>
          </cell>
          <cell r="F5066" t="str">
            <v>Q1001a009</v>
          </cell>
          <cell r="G5066">
            <v>9</v>
          </cell>
        </row>
        <row r="5067">
          <cell r="A5067" t="str">
            <v>Q|Q1001a009</v>
          </cell>
          <cell r="B5067" t="str">
            <v>Q1010</v>
          </cell>
          <cell r="C5067" t="str">
            <v>Q</v>
          </cell>
          <cell r="D5067" t="str">
            <v>code</v>
          </cell>
          <cell r="E5067" t="str">
            <v>Q1001a009</v>
          </cell>
          <cell r="F5067" t="str">
            <v>Q1001a009</v>
          </cell>
          <cell r="G5067">
            <v>9</v>
          </cell>
        </row>
        <row r="5068">
          <cell r="A5068" t="str">
            <v>Q|EUROSTAT f009</v>
          </cell>
          <cell r="B5068" t="str">
            <v>Q1003</v>
          </cell>
          <cell r="C5068" t="str">
            <v>Q</v>
          </cell>
          <cell r="D5068" t="str">
            <v>name</v>
          </cell>
          <cell r="E5068" t="str">
            <v>EUROSTAT f009</v>
          </cell>
          <cell r="F5068" t="str">
            <v>Q1001f009</v>
          </cell>
          <cell r="G5068">
            <v>9</v>
          </cell>
        </row>
        <row r="5069">
          <cell r="A5069" t="str">
            <v>Q|Q0.50515</v>
          </cell>
          <cell r="B5069" t="str">
            <v>Q1003</v>
          </cell>
          <cell r="C5069" t="str">
            <v>Q</v>
          </cell>
          <cell r="D5069" t="str">
            <v>code</v>
          </cell>
          <cell r="E5069" t="str">
            <v>Q0.50515</v>
          </cell>
          <cell r="F5069" t="str">
            <v>Q1001f009</v>
          </cell>
          <cell r="G5069">
            <v>9</v>
          </cell>
        </row>
        <row r="5070">
          <cell r="A5070" t="str">
            <v>Q|Q1001f009</v>
          </cell>
          <cell r="B5070" t="str">
            <v>Q1003</v>
          </cell>
          <cell r="C5070" t="str">
            <v>Q</v>
          </cell>
          <cell r="D5070" t="str">
            <v>code</v>
          </cell>
          <cell r="E5070" t="str">
            <v>Q1001f009</v>
          </cell>
          <cell r="F5070" t="str">
            <v>Q1001f009</v>
          </cell>
          <cell r="G5070">
            <v>9</v>
          </cell>
        </row>
        <row r="5071">
          <cell r="A5071" t="str">
            <v>Q|EUROSTAT f014</v>
          </cell>
          <cell r="B5071" t="str">
            <v>Q1003</v>
          </cell>
          <cell r="C5071" t="str">
            <v>Q</v>
          </cell>
          <cell r="D5071" t="str">
            <v>name</v>
          </cell>
          <cell r="E5071" t="str">
            <v>EUROSTAT f014</v>
          </cell>
          <cell r="F5071" t="str">
            <v>Q1001f014</v>
          </cell>
          <cell r="G5071">
            <v>9</v>
          </cell>
        </row>
        <row r="5072">
          <cell r="A5072" t="str">
            <v>Q|Q0.50516</v>
          </cell>
          <cell r="B5072" t="str">
            <v>Q1003</v>
          </cell>
          <cell r="C5072" t="str">
            <v>Q</v>
          </cell>
          <cell r="D5072" t="str">
            <v>code</v>
          </cell>
          <cell r="E5072" t="str">
            <v>Q0.50516</v>
          </cell>
          <cell r="F5072" t="str">
            <v>Q1001f014</v>
          </cell>
          <cell r="G5072">
            <v>9</v>
          </cell>
        </row>
        <row r="5073">
          <cell r="A5073" t="str">
            <v>Q|Q1001f014</v>
          </cell>
          <cell r="B5073" t="str">
            <v>Q1003</v>
          </cell>
          <cell r="C5073" t="str">
            <v>Q</v>
          </cell>
          <cell r="D5073" t="str">
            <v>code</v>
          </cell>
          <cell r="E5073" t="str">
            <v>Q1001f014</v>
          </cell>
          <cell r="F5073" t="str">
            <v>Q1001f014</v>
          </cell>
          <cell r="G5073">
            <v>9</v>
          </cell>
        </row>
        <row r="5074">
          <cell r="A5074" t="str">
            <v>Q|EUROSTAT f138</v>
          </cell>
          <cell r="B5074" t="str">
            <v>Q1003</v>
          </cell>
          <cell r="C5074" t="str">
            <v>Q</v>
          </cell>
          <cell r="D5074" t="str">
            <v>name</v>
          </cell>
          <cell r="E5074" t="str">
            <v>EUROSTAT f138</v>
          </cell>
          <cell r="F5074" t="str">
            <v>Q1001f138</v>
          </cell>
          <cell r="G5074">
            <v>9</v>
          </cell>
        </row>
        <row r="5075">
          <cell r="A5075" t="str">
            <v>Q|Q0.50518</v>
          </cell>
          <cell r="B5075" t="str">
            <v>Q1003</v>
          </cell>
          <cell r="C5075" t="str">
            <v>Q</v>
          </cell>
          <cell r="D5075" t="str">
            <v>code</v>
          </cell>
          <cell r="E5075" t="str">
            <v>Q0.50518</v>
          </cell>
          <cell r="F5075" t="str">
            <v>Q1001f138</v>
          </cell>
          <cell r="G5075">
            <v>9</v>
          </cell>
        </row>
        <row r="5076">
          <cell r="A5076" t="str">
            <v>Q|Q1001f138</v>
          </cell>
          <cell r="B5076" t="str">
            <v>Q1003</v>
          </cell>
          <cell r="C5076" t="str">
            <v>Q</v>
          </cell>
          <cell r="D5076" t="str">
            <v>code</v>
          </cell>
          <cell r="E5076" t="str">
            <v>Q1001f138</v>
          </cell>
          <cell r="F5076" t="str">
            <v>Q1001f138</v>
          </cell>
          <cell r="G5076">
            <v>9</v>
          </cell>
        </row>
        <row r="5077">
          <cell r="A5077" t="str">
            <v>Q|Eurostat f228</v>
          </cell>
          <cell r="B5077" t="str">
            <v>Q1003</v>
          </cell>
          <cell r="C5077" t="str">
            <v>Q</v>
          </cell>
          <cell r="D5077" t="str">
            <v>name</v>
          </cell>
          <cell r="E5077" t="str">
            <v>Eurostat f228</v>
          </cell>
          <cell r="F5077" t="str">
            <v>Q1001f228</v>
          </cell>
          <cell r="G5077">
            <v>9</v>
          </cell>
        </row>
        <row r="5078">
          <cell r="A5078" t="str">
            <v>Q|Q0.50520</v>
          </cell>
          <cell r="B5078" t="str">
            <v>Q1003</v>
          </cell>
          <cell r="C5078" t="str">
            <v>Q</v>
          </cell>
          <cell r="D5078" t="str">
            <v>code</v>
          </cell>
          <cell r="E5078" t="str">
            <v>Q0.50520</v>
          </cell>
          <cell r="F5078" t="str">
            <v>Q1001f228</v>
          </cell>
          <cell r="G5078">
            <v>9</v>
          </cell>
        </row>
        <row r="5079">
          <cell r="A5079" t="str">
            <v>Q|Q1001f228</v>
          </cell>
          <cell r="B5079" t="str">
            <v>Q1003</v>
          </cell>
          <cell r="C5079" t="str">
            <v>Q</v>
          </cell>
          <cell r="D5079" t="str">
            <v>code</v>
          </cell>
          <cell r="E5079" t="str">
            <v>Q1001f228</v>
          </cell>
          <cell r="F5079" t="str">
            <v>Q1001f228</v>
          </cell>
          <cell r="G5079">
            <v>9</v>
          </cell>
        </row>
        <row r="5080">
          <cell r="A5080" t="str">
            <v>Q|Eurostat f250</v>
          </cell>
          <cell r="B5080" t="str">
            <v>Q1003</v>
          </cell>
          <cell r="C5080" t="str">
            <v>Q</v>
          </cell>
          <cell r="D5080" t="str">
            <v>name</v>
          </cell>
          <cell r="E5080" t="str">
            <v>Eurostat f250</v>
          </cell>
          <cell r="F5080" t="str">
            <v>Q1001f250</v>
          </cell>
          <cell r="G5080">
            <v>9</v>
          </cell>
        </row>
        <row r="5081">
          <cell r="A5081" t="str">
            <v>Q|Q0.50528</v>
          </cell>
          <cell r="B5081" t="str">
            <v>Q1003</v>
          </cell>
          <cell r="C5081" t="str">
            <v>Q</v>
          </cell>
          <cell r="D5081" t="str">
            <v>code</v>
          </cell>
          <cell r="E5081" t="str">
            <v>Q0.50528</v>
          </cell>
          <cell r="F5081" t="str">
            <v>Q1001f250</v>
          </cell>
          <cell r="G5081">
            <v>9</v>
          </cell>
        </row>
        <row r="5082">
          <cell r="A5082" t="str">
            <v>Q|Q1001f250</v>
          </cell>
          <cell r="B5082" t="str">
            <v>Q1003</v>
          </cell>
          <cell r="C5082" t="str">
            <v>Q</v>
          </cell>
          <cell r="D5082" t="str">
            <v>code</v>
          </cell>
          <cell r="E5082" t="str">
            <v>Q1001f250</v>
          </cell>
          <cell r="F5082" t="str">
            <v>Q1001f250</v>
          </cell>
          <cell r="G5082">
            <v>9</v>
          </cell>
        </row>
        <row r="5083">
          <cell r="A5083" t="str">
            <v>Q|Eurostat f251</v>
          </cell>
          <cell r="B5083" t="str">
            <v>Q1003</v>
          </cell>
          <cell r="C5083" t="str">
            <v>Q</v>
          </cell>
          <cell r="D5083" t="str">
            <v>name</v>
          </cell>
          <cell r="E5083" t="str">
            <v>Eurostat f251</v>
          </cell>
          <cell r="F5083" t="str">
            <v>Q1001f251</v>
          </cell>
          <cell r="G5083">
            <v>9</v>
          </cell>
        </row>
        <row r="5084">
          <cell r="A5084" t="str">
            <v>Q|Q0.50529</v>
          </cell>
          <cell r="B5084" t="str">
            <v>Q1003</v>
          </cell>
          <cell r="C5084" t="str">
            <v>Q</v>
          </cell>
          <cell r="D5084" t="str">
            <v>code</v>
          </cell>
          <cell r="E5084" t="str">
            <v>Q0.50529</v>
          </cell>
          <cell r="F5084" t="str">
            <v>Q1001f251</v>
          </cell>
          <cell r="G5084">
            <v>9</v>
          </cell>
        </row>
        <row r="5085">
          <cell r="A5085" t="str">
            <v>Q|Q1001f251</v>
          </cell>
          <cell r="B5085" t="str">
            <v>Q1003</v>
          </cell>
          <cell r="C5085" t="str">
            <v>Q</v>
          </cell>
          <cell r="D5085" t="str">
            <v>code</v>
          </cell>
          <cell r="E5085" t="str">
            <v>Q1001f251</v>
          </cell>
          <cell r="F5085" t="str">
            <v>Q1001f251</v>
          </cell>
          <cell r="G5085">
            <v>9</v>
          </cell>
        </row>
        <row r="5086">
          <cell r="A5086" t="str">
            <v>Q|Eurostat f256</v>
          </cell>
          <cell r="B5086" t="str">
            <v>Q1003</v>
          </cell>
          <cell r="C5086" t="str">
            <v>Q</v>
          </cell>
          <cell r="D5086" t="str">
            <v>name</v>
          </cell>
          <cell r="E5086" t="str">
            <v>Eurostat f256</v>
          </cell>
          <cell r="F5086" t="str">
            <v>Q1001f256</v>
          </cell>
          <cell r="G5086">
            <v>9</v>
          </cell>
        </row>
        <row r="5087">
          <cell r="A5087" t="str">
            <v>Q|Q0.50534</v>
          </cell>
          <cell r="B5087" t="str">
            <v>Q1003</v>
          </cell>
          <cell r="C5087" t="str">
            <v>Q</v>
          </cell>
          <cell r="D5087" t="str">
            <v>code</v>
          </cell>
          <cell r="E5087" t="str">
            <v>Q0.50534</v>
          </cell>
          <cell r="F5087" t="str">
            <v>Q1001f256</v>
          </cell>
          <cell r="G5087">
            <v>9</v>
          </cell>
        </row>
        <row r="5088">
          <cell r="A5088" t="str">
            <v>Q|Q1001f256</v>
          </cell>
          <cell r="B5088" t="str">
            <v>Q1003</v>
          </cell>
          <cell r="C5088" t="str">
            <v>Q</v>
          </cell>
          <cell r="D5088" t="str">
            <v>code</v>
          </cell>
          <cell r="E5088" t="str">
            <v>Q1001f256</v>
          </cell>
          <cell r="F5088" t="str">
            <v>Q1001f256</v>
          </cell>
          <cell r="G5088">
            <v>9</v>
          </cell>
        </row>
        <row r="5089">
          <cell r="A5089" t="str">
            <v>Q|Eurostat f260</v>
          </cell>
          <cell r="B5089" t="str">
            <v>Q1003</v>
          </cell>
          <cell r="C5089" t="str">
            <v>Q</v>
          </cell>
          <cell r="D5089" t="str">
            <v>name</v>
          </cell>
          <cell r="E5089" t="str">
            <v>Eurostat f260</v>
          </cell>
          <cell r="F5089" t="str">
            <v>Q1001f260</v>
          </cell>
          <cell r="G5089">
            <v>9</v>
          </cell>
        </row>
        <row r="5090">
          <cell r="A5090" t="str">
            <v>Q|Q1001f260</v>
          </cell>
          <cell r="B5090" t="str">
            <v>Q1003</v>
          </cell>
          <cell r="C5090" t="str">
            <v>Q</v>
          </cell>
          <cell r="D5090" t="str">
            <v>code</v>
          </cell>
          <cell r="E5090" t="str">
            <v>Q1001f260</v>
          </cell>
          <cell r="F5090" t="str">
            <v>Q1001f260</v>
          </cell>
          <cell r="G5090">
            <v>9</v>
          </cell>
        </row>
        <row r="5091">
          <cell r="A5091" t="str">
            <v>Q|Eurostat f261</v>
          </cell>
          <cell r="B5091" t="str">
            <v>Q1003</v>
          </cell>
          <cell r="C5091" t="str">
            <v>Q</v>
          </cell>
          <cell r="D5091" t="str">
            <v>name</v>
          </cell>
          <cell r="E5091" t="str">
            <v>Eurostat f261</v>
          </cell>
          <cell r="F5091" t="str">
            <v>Q1001f261</v>
          </cell>
          <cell r="G5091">
            <v>9</v>
          </cell>
        </row>
        <row r="5092">
          <cell r="A5092" t="str">
            <v>Q|Q0.50538</v>
          </cell>
          <cell r="B5092" t="str">
            <v>Q1003</v>
          </cell>
          <cell r="C5092" t="str">
            <v>Q</v>
          </cell>
          <cell r="D5092" t="str">
            <v>code</v>
          </cell>
          <cell r="E5092" t="str">
            <v>Q0.50538</v>
          </cell>
          <cell r="F5092" t="str">
            <v>Q1001f261</v>
          </cell>
          <cell r="G5092">
            <v>9</v>
          </cell>
        </row>
        <row r="5093">
          <cell r="A5093" t="str">
            <v>Q|Q1001f261</v>
          </cell>
          <cell r="B5093" t="str">
            <v>Q1003</v>
          </cell>
          <cell r="C5093" t="str">
            <v>Q</v>
          </cell>
          <cell r="D5093" t="str">
            <v>code</v>
          </cell>
          <cell r="E5093" t="str">
            <v>Q1001f261</v>
          </cell>
          <cell r="F5093" t="str">
            <v>Q1001f261</v>
          </cell>
          <cell r="G5093">
            <v>9</v>
          </cell>
        </row>
        <row r="5094">
          <cell r="A5094" t="str">
            <v>Q|Eurostat f264</v>
          </cell>
          <cell r="B5094" t="str">
            <v>Q1003</v>
          </cell>
          <cell r="C5094" t="str">
            <v>Q</v>
          </cell>
          <cell r="D5094" t="str">
            <v>name</v>
          </cell>
          <cell r="E5094" t="str">
            <v>Eurostat f264</v>
          </cell>
          <cell r="F5094" t="str">
            <v>Q1001f264</v>
          </cell>
          <cell r="G5094">
            <v>9</v>
          </cell>
        </row>
        <row r="5095">
          <cell r="A5095" t="str">
            <v>Q|Q0.49955</v>
          </cell>
          <cell r="B5095" t="str">
            <v>Q1003</v>
          </cell>
          <cell r="C5095" t="str">
            <v>Q</v>
          </cell>
          <cell r="D5095" t="str">
            <v>code</v>
          </cell>
          <cell r="E5095" t="str">
            <v>Q0.49955</v>
          </cell>
          <cell r="F5095" t="str">
            <v>Q1001f264</v>
          </cell>
          <cell r="G5095">
            <v>9</v>
          </cell>
        </row>
        <row r="5096">
          <cell r="A5096" t="str">
            <v>Q|Q1001f264</v>
          </cell>
          <cell r="B5096" t="str">
            <v>Q1003</v>
          </cell>
          <cell r="C5096" t="str">
            <v>Q</v>
          </cell>
          <cell r="D5096" t="str">
            <v>code</v>
          </cell>
          <cell r="E5096" t="str">
            <v>Q1001f264</v>
          </cell>
          <cell r="F5096" t="str">
            <v>Q1001f264</v>
          </cell>
          <cell r="G5096">
            <v>9</v>
          </cell>
        </row>
        <row r="5097">
          <cell r="A5097" t="str">
            <v>Q|EUROSTAT f266</v>
          </cell>
          <cell r="B5097" t="str">
            <v>Q1003</v>
          </cell>
          <cell r="C5097" t="str">
            <v>Q</v>
          </cell>
          <cell r="D5097" t="str">
            <v>name</v>
          </cell>
          <cell r="E5097" t="str">
            <v>EUROSTAT f266</v>
          </cell>
          <cell r="F5097" t="str">
            <v>Q1001f266</v>
          </cell>
          <cell r="G5097">
            <v>9</v>
          </cell>
        </row>
        <row r="5098">
          <cell r="A5098" t="str">
            <v>Q|Q1001f266</v>
          </cell>
          <cell r="B5098" t="str">
            <v>Q1003</v>
          </cell>
          <cell r="C5098" t="str">
            <v>Q</v>
          </cell>
          <cell r="D5098" t="str">
            <v>code</v>
          </cell>
          <cell r="E5098" t="str">
            <v>Q1001f266</v>
          </cell>
          <cell r="F5098" t="str">
            <v>Q1001f266</v>
          </cell>
          <cell r="G5098">
            <v>9</v>
          </cell>
        </row>
        <row r="5099">
          <cell r="A5099" t="str">
            <v>Q|EUROSTAT f267</v>
          </cell>
          <cell r="B5099" t="str">
            <v>Q1003</v>
          </cell>
          <cell r="C5099" t="str">
            <v>Q</v>
          </cell>
          <cell r="D5099" t="str">
            <v>name</v>
          </cell>
          <cell r="E5099" t="str">
            <v>EUROSTAT f267</v>
          </cell>
          <cell r="F5099" t="str">
            <v>Q1001f267</v>
          </cell>
          <cell r="G5099">
            <v>9</v>
          </cell>
        </row>
        <row r="5100">
          <cell r="A5100" t="str">
            <v>Q|Q1001f267</v>
          </cell>
          <cell r="B5100" t="str">
            <v>Q1003</v>
          </cell>
          <cell r="C5100" t="str">
            <v>Q</v>
          </cell>
          <cell r="D5100" t="str">
            <v>code</v>
          </cell>
          <cell r="E5100" t="str">
            <v>Q1001f267</v>
          </cell>
          <cell r="F5100" t="str">
            <v>Q1001f267</v>
          </cell>
          <cell r="G5100">
            <v>9</v>
          </cell>
        </row>
        <row r="5101">
          <cell r="A5101" t="str">
            <v>Q|EUROSTAT f268</v>
          </cell>
          <cell r="B5101" t="str">
            <v>Q1003</v>
          </cell>
          <cell r="C5101" t="str">
            <v>Q</v>
          </cell>
          <cell r="D5101" t="str">
            <v>name</v>
          </cell>
          <cell r="E5101" t="str">
            <v>EUROSTAT f268</v>
          </cell>
          <cell r="F5101" t="str">
            <v>Q1001f268</v>
          </cell>
          <cell r="G5101">
            <v>9</v>
          </cell>
        </row>
        <row r="5102">
          <cell r="A5102" t="str">
            <v>Q|Q1001f268</v>
          </cell>
          <cell r="B5102" t="str">
            <v>Q1003</v>
          </cell>
          <cell r="C5102" t="str">
            <v>Q</v>
          </cell>
          <cell r="D5102" t="str">
            <v>code</v>
          </cell>
          <cell r="E5102" t="str">
            <v>Q1001f268</v>
          </cell>
          <cell r="F5102" t="str">
            <v>Q1001f268</v>
          </cell>
          <cell r="G5102">
            <v>9</v>
          </cell>
        </row>
        <row r="5103">
          <cell r="A5103" t="str">
            <v>Q|EUROSTAT f269</v>
          </cell>
          <cell r="B5103" t="str">
            <v>Q1003</v>
          </cell>
          <cell r="C5103" t="str">
            <v>Q</v>
          </cell>
          <cell r="D5103" t="str">
            <v>name</v>
          </cell>
          <cell r="E5103" t="str">
            <v>EUROSTAT f269</v>
          </cell>
          <cell r="F5103" t="str">
            <v>Q1001f269</v>
          </cell>
          <cell r="G5103">
            <v>9</v>
          </cell>
        </row>
        <row r="5104">
          <cell r="A5104" t="str">
            <v>Q|Q1001f269</v>
          </cell>
          <cell r="B5104" t="str">
            <v>Q1003</v>
          </cell>
          <cell r="C5104" t="str">
            <v>Q</v>
          </cell>
          <cell r="D5104" t="str">
            <v>code</v>
          </cell>
          <cell r="E5104" t="str">
            <v>Q1001f269</v>
          </cell>
          <cell r="F5104" t="str">
            <v>Q1001f269</v>
          </cell>
          <cell r="G5104">
            <v>9</v>
          </cell>
        </row>
        <row r="5105">
          <cell r="A5105" t="str">
            <v>Q|EUROSTAT f300</v>
          </cell>
          <cell r="B5105" t="str">
            <v>Q1003</v>
          </cell>
          <cell r="C5105" t="str">
            <v>Q</v>
          </cell>
          <cell r="D5105" t="str">
            <v>name</v>
          </cell>
          <cell r="E5105" t="str">
            <v>EUROSTAT f300</v>
          </cell>
          <cell r="F5105" t="str">
            <v>Q1001f300</v>
          </cell>
          <cell r="G5105">
            <v>9</v>
          </cell>
        </row>
        <row r="5106">
          <cell r="A5106" t="str">
            <v>Q|Q1001f300</v>
          </cell>
          <cell r="B5106" t="str">
            <v>Q1003</v>
          </cell>
          <cell r="C5106" t="str">
            <v>Q</v>
          </cell>
          <cell r="D5106" t="str">
            <v>code</v>
          </cell>
          <cell r="E5106" t="str">
            <v>Q1001f300</v>
          </cell>
          <cell r="F5106" t="str">
            <v>Q1001f300</v>
          </cell>
          <cell r="G5106">
            <v>9</v>
          </cell>
        </row>
        <row r="5107">
          <cell r="A5107" t="str">
            <v>Q|EUROSTAT f301</v>
          </cell>
          <cell r="B5107" t="str">
            <v>Q1003</v>
          </cell>
          <cell r="C5107" t="str">
            <v>Q</v>
          </cell>
          <cell r="D5107" t="str">
            <v>name</v>
          </cell>
          <cell r="E5107" t="str">
            <v>EUROSTAT f301</v>
          </cell>
          <cell r="F5107" t="str">
            <v>Q1001f301</v>
          </cell>
          <cell r="G5107">
            <v>9</v>
          </cell>
        </row>
        <row r="5108">
          <cell r="A5108" t="str">
            <v>Q|Q1001f301</v>
          </cell>
          <cell r="B5108" t="str">
            <v>Q1003</v>
          </cell>
          <cell r="C5108" t="str">
            <v>Q</v>
          </cell>
          <cell r="D5108" t="str">
            <v>code</v>
          </cell>
          <cell r="E5108" t="str">
            <v>Q1001f301</v>
          </cell>
          <cell r="F5108" t="str">
            <v>Q1001f301</v>
          </cell>
          <cell r="G5108">
            <v>9</v>
          </cell>
        </row>
        <row r="5109">
          <cell r="A5109" t="str">
            <v>Q|EUROSTAT f302</v>
          </cell>
          <cell r="B5109" t="str">
            <v>Q1003</v>
          </cell>
          <cell r="C5109" t="str">
            <v>Q</v>
          </cell>
          <cell r="D5109" t="str">
            <v>name</v>
          </cell>
          <cell r="E5109" t="str">
            <v>EUROSTAT f302</v>
          </cell>
          <cell r="F5109" t="str">
            <v>Q1001f302</v>
          </cell>
          <cell r="G5109">
            <v>9</v>
          </cell>
        </row>
        <row r="5110">
          <cell r="A5110" t="str">
            <v>Q|Q1001f302</v>
          </cell>
          <cell r="B5110" t="str">
            <v>Q1003</v>
          </cell>
          <cell r="C5110" t="str">
            <v>Q</v>
          </cell>
          <cell r="D5110" t="str">
            <v>code</v>
          </cell>
          <cell r="E5110" t="str">
            <v>Q1001f302</v>
          </cell>
          <cell r="F5110" t="str">
            <v>Q1001f302</v>
          </cell>
          <cell r="G5110">
            <v>9</v>
          </cell>
        </row>
        <row r="5111">
          <cell r="A5111" t="str">
            <v>Q|EUROSTAT f303</v>
          </cell>
          <cell r="B5111" t="str">
            <v>Q1003</v>
          </cell>
          <cell r="C5111" t="str">
            <v>Q</v>
          </cell>
          <cell r="D5111" t="str">
            <v>name</v>
          </cell>
          <cell r="E5111" t="str">
            <v>EUROSTAT f303</v>
          </cell>
          <cell r="F5111" t="str">
            <v>Q1001f303</v>
          </cell>
          <cell r="G5111">
            <v>9</v>
          </cell>
        </row>
        <row r="5112">
          <cell r="A5112" t="str">
            <v>Q|Q1001f303</v>
          </cell>
          <cell r="B5112" t="str">
            <v>Q1003</v>
          </cell>
          <cell r="C5112" t="str">
            <v>Q</v>
          </cell>
          <cell r="D5112" t="str">
            <v>code</v>
          </cell>
          <cell r="E5112" t="str">
            <v>Q1001f303</v>
          </cell>
          <cell r="F5112" t="str">
            <v>Q1001f303</v>
          </cell>
          <cell r="G5112">
            <v>9</v>
          </cell>
        </row>
        <row r="5113">
          <cell r="A5113" t="str">
            <v>Q|EUROSTAT f304</v>
          </cell>
          <cell r="B5113" t="str">
            <v>Q1003</v>
          </cell>
          <cell r="C5113" t="str">
            <v>Q</v>
          </cell>
          <cell r="D5113" t="str">
            <v>name</v>
          </cell>
          <cell r="E5113" t="str">
            <v>EUROSTAT f304</v>
          </cell>
          <cell r="F5113" t="str">
            <v>Q1001f304</v>
          </cell>
          <cell r="G5113">
            <v>9</v>
          </cell>
        </row>
        <row r="5114">
          <cell r="A5114" t="str">
            <v>Q|Q1001f304</v>
          </cell>
          <cell r="B5114" t="str">
            <v>Q1003</v>
          </cell>
          <cell r="C5114" t="str">
            <v>Q</v>
          </cell>
          <cell r="D5114" t="str">
            <v>code</v>
          </cell>
          <cell r="E5114" t="str">
            <v>Q1001f304</v>
          </cell>
          <cell r="F5114" t="str">
            <v>Q1001f304</v>
          </cell>
          <cell r="G5114">
            <v>9</v>
          </cell>
        </row>
        <row r="5115">
          <cell r="A5115" t="str">
            <v>Q|EUROSTAT f305</v>
          </cell>
          <cell r="B5115" t="str">
            <v>Q1003</v>
          </cell>
          <cell r="C5115" t="str">
            <v>Q</v>
          </cell>
          <cell r="D5115" t="str">
            <v>name</v>
          </cell>
          <cell r="E5115" t="str">
            <v>EUROSTAT f305</v>
          </cell>
          <cell r="F5115" t="str">
            <v>Q1001f305</v>
          </cell>
          <cell r="G5115">
            <v>9</v>
          </cell>
        </row>
        <row r="5116">
          <cell r="A5116" t="str">
            <v>Q|Q1001f305</v>
          </cell>
          <cell r="B5116" t="str">
            <v>Q1003</v>
          </cell>
          <cell r="C5116" t="str">
            <v>Q</v>
          </cell>
          <cell r="D5116" t="str">
            <v>code</v>
          </cell>
          <cell r="E5116" t="str">
            <v>Q1001f305</v>
          </cell>
          <cell r="F5116" t="str">
            <v>Q1001f305</v>
          </cell>
          <cell r="G5116">
            <v>9</v>
          </cell>
        </row>
        <row r="5117">
          <cell r="A5117" t="str">
            <v>Q|EUROSTAT f306</v>
          </cell>
          <cell r="B5117" t="str">
            <v>Q1003</v>
          </cell>
          <cell r="C5117" t="str">
            <v>Q</v>
          </cell>
          <cell r="D5117" t="str">
            <v>name</v>
          </cell>
          <cell r="E5117" t="str">
            <v>EUROSTAT f306</v>
          </cell>
          <cell r="F5117" t="str">
            <v>Q1001f306</v>
          </cell>
          <cell r="G5117">
            <v>9</v>
          </cell>
        </row>
        <row r="5118">
          <cell r="A5118" t="str">
            <v>Q|Q1001f306</v>
          </cell>
          <cell r="B5118" t="str">
            <v>Q1003</v>
          </cell>
          <cell r="C5118" t="str">
            <v>Q</v>
          </cell>
          <cell r="D5118" t="str">
            <v>code</v>
          </cell>
          <cell r="E5118" t="str">
            <v>Q1001f306</v>
          </cell>
          <cell r="F5118" t="str">
            <v>Q1001f306</v>
          </cell>
          <cell r="G5118">
            <v>9</v>
          </cell>
        </row>
        <row r="5119">
          <cell r="A5119" t="str">
            <v>Q|EUROSTAT f307</v>
          </cell>
          <cell r="B5119" t="str">
            <v>Q1003</v>
          </cell>
          <cell r="C5119" t="str">
            <v>Q</v>
          </cell>
          <cell r="D5119" t="str">
            <v>name</v>
          </cell>
          <cell r="E5119" t="str">
            <v>EUROSTAT f307</v>
          </cell>
          <cell r="F5119" t="str">
            <v>Q1001f307</v>
          </cell>
          <cell r="G5119">
            <v>9</v>
          </cell>
        </row>
        <row r="5120">
          <cell r="A5120" t="str">
            <v>Q|Q1001f307</v>
          </cell>
          <cell r="B5120" t="str">
            <v>Q1003</v>
          </cell>
          <cell r="C5120" t="str">
            <v>Q</v>
          </cell>
          <cell r="D5120" t="str">
            <v>code</v>
          </cell>
          <cell r="E5120" t="str">
            <v>Q1001f307</v>
          </cell>
          <cell r="F5120" t="str">
            <v>Q1001f307</v>
          </cell>
          <cell r="G5120">
            <v>9</v>
          </cell>
        </row>
        <row r="5121">
          <cell r="A5121" t="str">
            <v>Q|EUROSTAT f308</v>
          </cell>
          <cell r="B5121" t="str">
            <v>Q1003</v>
          </cell>
          <cell r="C5121" t="str">
            <v>Q</v>
          </cell>
          <cell r="D5121" t="str">
            <v>name</v>
          </cell>
          <cell r="E5121" t="str">
            <v>EUROSTAT f308</v>
          </cell>
          <cell r="F5121" t="str">
            <v>Q1001f308</v>
          </cell>
          <cell r="G5121">
            <v>9</v>
          </cell>
        </row>
        <row r="5122">
          <cell r="A5122" t="str">
            <v>Q|Q1001f308</v>
          </cell>
          <cell r="B5122" t="str">
            <v>Q1003</v>
          </cell>
          <cell r="C5122" t="str">
            <v>Q</v>
          </cell>
          <cell r="D5122" t="str">
            <v>code</v>
          </cell>
          <cell r="E5122" t="str">
            <v>Q1001f308</v>
          </cell>
          <cell r="F5122" t="str">
            <v>Q1001f308</v>
          </cell>
          <cell r="G5122">
            <v>9</v>
          </cell>
        </row>
        <row r="5123">
          <cell r="A5123" t="str">
            <v>Q|EUROSTAT f310</v>
          </cell>
          <cell r="B5123" t="str">
            <v>Q1003</v>
          </cell>
          <cell r="C5123" t="str">
            <v>Q</v>
          </cell>
          <cell r="D5123" t="str">
            <v>name</v>
          </cell>
          <cell r="E5123" t="str">
            <v>EUROSTAT f310</v>
          </cell>
          <cell r="F5123" t="str">
            <v>Q1001f310</v>
          </cell>
          <cell r="G5123">
            <v>9</v>
          </cell>
        </row>
        <row r="5124">
          <cell r="A5124" t="str">
            <v>Q|Q1001f310</v>
          </cell>
          <cell r="B5124" t="str">
            <v>Q1003</v>
          </cell>
          <cell r="C5124" t="str">
            <v>Q</v>
          </cell>
          <cell r="D5124" t="str">
            <v>code</v>
          </cell>
          <cell r="E5124" t="str">
            <v>Q1001f310</v>
          </cell>
          <cell r="F5124" t="str">
            <v>Q1001f310</v>
          </cell>
          <cell r="G5124">
            <v>9</v>
          </cell>
        </row>
        <row r="5125">
          <cell r="A5125" t="str">
            <v>Q|EUROSTAT f311</v>
          </cell>
          <cell r="B5125" t="str">
            <v>Q1003</v>
          </cell>
          <cell r="C5125" t="str">
            <v>Q</v>
          </cell>
          <cell r="D5125" t="str">
            <v>name</v>
          </cell>
          <cell r="E5125" t="str">
            <v>EUROSTAT f311</v>
          </cell>
          <cell r="F5125" t="str">
            <v>Q1001f311</v>
          </cell>
          <cell r="G5125">
            <v>9</v>
          </cell>
        </row>
        <row r="5126">
          <cell r="A5126" t="str">
            <v>Q|Q1001f311</v>
          </cell>
          <cell r="B5126" t="str">
            <v>Q1003</v>
          </cell>
          <cell r="C5126" t="str">
            <v>Q</v>
          </cell>
          <cell r="D5126" t="str">
            <v>code</v>
          </cell>
          <cell r="E5126" t="str">
            <v>Q1001f311</v>
          </cell>
          <cell r="F5126" t="str">
            <v>Q1001f311</v>
          </cell>
          <cell r="G5126">
            <v>9</v>
          </cell>
        </row>
        <row r="5127">
          <cell r="A5127" t="str">
            <v>Q|EUROSTAT f312</v>
          </cell>
          <cell r="B5127" t="str">
            <v>Q1003</v>
          </cell>
          <cell r="C5127" t="str">
            <v>Q</v>
          </cell>
          <cell r="D5127" t="str">
            <v>name</v>
          </cell>
          <cell r="E5127" t="str">
            <v>EUROSTAT f312</v>
          </cell>
          <cell r="F5127" t="str">
            <v>Q1001f312</v>
          </cell>
          <cell r="G5127">
            <v>9</v>
          </cell>
        </row>
        <row r="5128">
          <cell r="A5128" t="str">
            <v>Q|Q1001f312</v>
          </cell>
          <cell r="B5128" t="str">
            <v>Q1003</v>
          </cell>
          <cell r="C5128" t="str">
            <v>Q</v>
          </cell>
          <cell r="D5128" t="str">
            <v>code</v>
          </cell>
          <cell r="E5128" t="str">
            <v>Q1001f312</v>
          </cell>
          <cell r="F5128" t="str">
            <v>Q1001f312</v>
          </cell>
          <cell r="G5128">
            <v>9</v>
          </cell>
        </row>
        <row r="5129">
          <cell r="A5129" t="str">
            <v>Q|EUROSTAT f314</v>
          </cell>
          <cell r="B5129" t="str">
            <v>Q1003</v>
          </cell>
          <cell r="C5129" t="str">
            <v>Q</v>
          </cell>
          <cell r="D5129" t="str">
            <v>name</v>
          </cell>
          <cell r="E5129" t="str">
            <v>EUROSTAT f314</v>
          </cell>
          <cell r="F5129" t="str">
            <v>Q1001f314</v>
          </cell>
          <cell r="G5129">
            <v>9</v>
          </cell>
        </row>
        <row r="5130">
          <cell r="A5130" t="str">
            <v>Q|Q1001f314</v>
          </cell>
          <cell r="B5130" t="str">
            <v>Q1003</v>
          </cell>
          <cell r="C5130" t="str">
            <v>Q</v>
          </cell>
          <cell r="D5130" t="str">
            <v>code</v>
          </cell>
          <cell r="E5130" t="str">
            <v>Q1001f314</v>
          </cell>
          <cell r="F5130" t="str">
            <v>Q1001f314</v>
          </cell>
          <cell r="G5130">
            <v>9</v>
          </cell>
        </row>
        <row r="5131">
          <cell r="A5131" t="str">
            <v>Q|Eurostat 003</v>
          </cell>
          <cell r="B5131" t="str">
            <v>Q1002z001</v>
          </cell>
          <cell r="C5131" t="str">
            <v>Q</v>
          </cell>
          <cell r="D5131" t="str">
            <v>name</v>
          </cell>
          <cell r="E5131" t="str">
            <v>Eurostat 003</v>
          </cell>
          <cell r="F5131" t="str">
            <v>Q1001z001</v>
          </cell>
          <cell r="G5131">
            <v>9</v>
          </cell>
        </row>
        <row r="5132">
          <cell r="A5132" t="str">
            <v>Q|Eurostat z003</v>
          </cell>
          <cell r="B5132" t="str">
            <v>Q1002z001</v>
          </cell>
          <cell r="C5132" t="str">
            <v>Q</v>
          </cell>
          <cell r="D5132" t="str">
            <v>name</v>
          </cell>
          <cell r="E5132" t="str">
            <v>Eurostat z003</v>
          </cell>
          <cell r="F5132" t="str">
            <v>Q1001z001</v>
          </cell>
          <cell r="G5132">
            <v>9</v>
          </cell>
        </row>
        <row r="5133">
          <cell r="A5133" t="str">
            <v>Q|Q1001001</v>
          </cell>
          <cell r="B5133" t="str">
            <v>Q1002z001</v>
          </cell>
          <cell r="C5133" t="str">
            <v>Q</v>
          </cell>
          <cell r="D5133" t="str">
            <v>code</v>
          </cell>
          <cell r="E5133" t="str">
            <v>Q1001001</v>
          </cell>
          <cell r="F5133" t="str">
            <v>Q1001z001</v>
          </cell>
          <cell r="G5133">
            <v>9</v>
          </cell>
        </row>
        <row r="5134">
          <cell r="A5134" t="str">
            <v>Q|Q1001z001</v>
          </cell>
          <cell r="B5134" t="str">
            <v>Q1002z001</v>
          </cell>
          <cell r="C5134" t="str">
            <v>Q</v>
          </cell>
          <cell r="D5134" t="str">
            <v>code</v>
          </cell>
          <cell r="E5134" t="str">
            <v>Q1001z001</v>
          </cell>
          <cell r="F5134" t="str">
            <v>Q1001z001</v>
          </cell>
          <cell r="G5134">
            <v>9</v>
          </cell>
        </row>
        <row r="5135">
          <cell r="A5135" t="str">
            <v>Q|Eurostat 002</v>
          </cell>
          <cell r="B5135" t="str">
            <v>Q1002z001</v>
          </cell>
          <cell r="C5135" t="str">
            <v>Q</v>
          </cell>
          <cell r="D5135" t="str">
            <v>name</v>
          </cell>
          <cell r="E5135" t="str">
            <v>Eurostat 002</v>
          </cell>
          <cell r="F5135" t="str">
            <v>Q1001z002</v>
          </cell>
          <cell r="G5135">
            <v>9</v>
          </cell>
        </row>
        <row r="5136">
          <cell r="A5136" t="str">
            <v>Q|Eurostat z002</v>
          </cell>
          <cell r="B5136" t="str">
            <v>Q1002z001</v>
          </cell>
          <cell r="C5136" t="str">
            <v>Q</v>
          </cell>
          <cell r="D5136" t="str">
            <v>name</v>
          </cell>
          <cell r="E5136" t="str">
            <v>Eurostat z002</v>
          </cell>
          <cell r="F5136" t="str">
            <v>Q1001z002</v>
          </cell>
          <cell r="G5136">
            <v>9</v>
          </cell>
        </row>
        <row r="5137">
          <cell r="A5137" t="str">
            <v>Q|Q1001002</v>
          </cell>
          <cell r="B5137" t="str">
            <v>Q1002z001</v>
          </cell>
          <cell r="C5137" t="str">
            <v>Q</v>
          </cell>
          <cell r="D5137" t="str">
            <v>code</v>
          </cell>
          <cell r="E5137" t="str">
            <v>Q1001002</v>
          </cell>
          <cell r="F5137" t="str">
            <v>Q1001z002</v>
          </cell>
          <cell r="G5137">
            <v>9</v>
          </cell>
        </row>
        <row r="5138">
          <cell r="A5138" t="str">
            <v>Q|Q1001z002</v>
          </cell>
          <cell r="B5138" t="str">
            <v>Q1002z001</v>
          </cell>
          <cell r="C5138" t="str">
            <v>Q</v>
          </cell>
          <cell r="D5138" t="str">
            <v>code</v>
          </cell>
          <cell r="E5138" t="str">
            <v>Q1001z002</v>
          </cell>
          <cell r="F5138" t="str">
            <v>Q1001z002</v>
          </cell>
          <cell r="G5138">
            <v>9</v>
          </cell>
        </row>
        <row r="5139">
          <cell r="A5139" t="str">
            <v>Q|Eurostat 001</v>
          </cell>
          <cell r="B5139" t="str">
            <v>Q1002z001</v>
          </cell>
          <cell r="C5139" t="str">
            <v>Q</v>
          </cell>
          <cell r="D5139" t="str">
            <v>name</v>
          </cell>
          <cell r="E5139" t="str">
            <v>Eurostat 001</v>
          </cell>
          <cell r="F5139" t="str">
            <v>Q1001z003</v>
          </cell>
          <cell r="G5139">
            <v>9</v>
          </cell>
        </row>
        <row r="5140">
          <cell r="A5140" t="str">
            <v>Q|Eurostat z001</v>
          </cell>
          <cell r="B5140" t="str">
            <v>Q1002z001</v>
          </cell>
          <cell r="C5140" t="str">
            <v>Q</v>
          </cell>
          <cell r="D5140" t="str">
            <v>name</v>
          </cell>
          <cell r="E5140" t="str">
            <v>Eurostat z001</v>
          </cell>
          <cell r="F5140" t="str">
            <v>Q1001z003</v>
          </cell>
          <cell r="G5140">
            <v>9</v>
          </cell>
        </row>
        <row r="5141">
          <cell r="A5141" t="str">
            <v>Q|Q1001003</v>
          </cell>
          <cell r="B5141" t="str">
            <v>Q1002z001</v>
          </cell>
          <cell r="C5141" t="str">
            <v>Q</v>
          </cell>
          <cell r="D5141" t="str">
            <v>code</v>
          </cell>
          <cell r="E5141" t="str">
            <v>Q1001003</v>
          </cell>
          <cell r="F5141" t="str">
            <v>Q1001z003</v>
          </cell>
          <cell r="G5141">
            <v>9</v>
          </cell>
        </row>
        <row r="5142">
          <cell r="A5142" t="str">
            <v>Q|Q1001z003</v>
          </cell>
          <cell r="B5142" t="str">
            <v>Q1002z001</v>
          </cell>
          <cell r="C5142" t="str">
            <v>Q</v>
          </cell>
          <cell r="D5142" t="str">
            <v>code</v>
          </cell>
          <cell r="E5142" t="str">
            <v>Q1001z003</v>
          </cell>
          <cell r="F5142" t="str">
            <v>Q1001z003</v>
          </cell>
          <cell r="G5142">
            <v>9</v>
          </cell>
        </row>
        <row r="5143">
          <cell r="A5143" t="str">
            <v>Q|Eurostat 004</v>
          </cell>
          <cell r="B5143" t="str">
            <v>Q1002z001</v>
          </cell>
          <cell r="C5143" t="str">
            <v>Q</v>
          </cell>
          <cell r="D5143" t="str">
            <v>name</v>
          </cell>
          <cell r="E5143" t="str">
            <v>Eurostat 004</v>
          </cell>
          <cell r="F5143" t="str">
            <v>Q1001z004</v>
          </cell>
          <cell r="G5143">
            <v>9</v>
          </cell>
        </row>
        <row r="5144">
          <cell r="A5144" t="str">
            <v>Q|Eurostat z004</v>
          </cell>
          <cell r="B5144" t="str">
            <v>Q1002z001</v>
          </cell>
          <cell r="C5144" t="str">
            <v>Q</v>
          </cell>
          <cell r="D5144" t="str">
            <v>name</v>
          </cell>
          <cell r="E5144" t="str">
            <v>Eurostat z004</v>
          </cell>
          <cell r="F5144" t="str">
            <v>Q1001z004</v>
          </cell>
          <cell r="G5144">
            <v>9</v>
          </cell>
        </row>
        <row r="5145">
          <cell r="A5145" t="str">
            <v>Q|Q1001004</v>
          </cell>
          <cell r="B5145" t="str">
            <v>Q1002z001</v>
          </cell>
          <cell r="C5145" t="str">
            <v>Q</v>
          </cell>
          <cell r="D5145" t="str">
            <v>code</v>
          </cell>
          <cell r="E5145" t="str">
            <v>Q1001004</v>
          </cell>
          <cell r="F5145" t="str">
            <v>Q1001z004</v>
          </cell>
          <cell r="G5145">
            <v>9</v>
          </cell>
        </row>
        <row r="5146">
          <cell r="A5146" t="str">
            <v>Q|Q1001z004</v>
          </cell>
          <cell r="B5146" t="str">
            <v>Q1002z001</v>
          </cell>
          <cell r="C5146" t="str">
            <v>Q</v>
          </cell>
          <cell r="D5146" t="str">
            <v>code</v>
          </cell>
          <cell r="E5146" t="str">
            <v>Q1001z004</v>
          </cell>
          <cell r="F5146" t="str">
            <v>Q1001z004</v>
          </cell>
          <cell r="G5146">
            <v>9</v>
          </cell>
        </row>
        <row r="5147">
          <cell r="A5147" t="str">
            <v>Q|Eurostat 005</v>
          </cell>
          <cell r="B5147" t="str">
            <v>Q1002z001</v>
          </cell>
          <cell r="C5147" t="str">
            <v>Q</v>
          </cell>
          <cell r="D5147" t="str">
            <v>name</v>
          </cell>
          <cell r="E5147" t="str">
            <v>Eurostat 005</v>
          </cell>
          <cell r="F5147" t="str">
            <v>Q1001z005</v>
          </cell>
          <cell r="G5147">
            <v>9</v>
          </cell>
        </row>
        <row r="5148">
          <cell r="A5148" t="str">
            <v>Q|Eurostat z005</v>
          </cell>
          <cell r="B5148" t="str">
            <v>Q1002z001</v>
          </cell>
          <cell r="C5148" t="str">
            <v>Q</v>
          </cell>
          <cell r="D5148" t="str">
            <v>name</v>
          </cell>
          <cell r="E5148" t="str">
            <v>Eurostat z005</v>
          </cell>
          <cell r="F5148" t="str">
            <v>Q1001z005</v>
          </cell>
          <cell r="G5148">
            <v>9</v>
          </cell>
        </row>
        <row r="5149">
          <cell r="A5149" t="str">
            <v>Q|Q1001005</v>
          </cell>
          <cell r="B5149" t="str">
            <v>Q1002z001</v>
          </cell>
          <cell r="C5149" t="str">
            <v>Q</v>
          </cell>
          <cell r="D5149" t="str">
            <v>code</v>
          </cell>
          <cell r="E5149" t="str">
            <v>Q1001005</v>
          </cell>
          <cell r="F5149" t="str">
            <v>Q1001z005</v>
          </cell>
          <cell r="G5149">
            <v>9</v>
          </cell>
        </row>
        <row r="5150">
          <cell r="A5150" t="str">
            <v>Q|Q1001z005</v>
          </cell>
          <cell r="B5150" t="str">
            <v>Q1002z001</v>
          </cell>
          <cell r="C5150" t="str">
            <v>Q</v>
          </cell>
          <cell r="D5150" t="str">
            <v>code</v>
          </cell>
          <cell r="E5150" t="str">
            <v>Q1001z005</v>
          </cell>
          <cell r="F5150" t="str">
            <v>Q1001z005</v>
          </cell>
          <cell r="G5150">
            <v>9</v>
          </cell>
        </row>
        <row r="5151">
          <cell r="A5151" t="str">
            <v>Q|Eurostat z006</v>
          </cell>
          <cell r="B5151" t="str">
            <v>Q1002z001</v>
          </cell>
          <cell r="C5151" t="str">
            <v>Q</v>
          </cell>
          <cell r="D5151" t="str">
            <v>name</v>
          </cell>
          <cell r="E5151" t="str">
            <v>Eurostat z006</v>
          </cell>
          <cell r="F5151" t="str">
            <v>Q1001z006</v>
          </cell>
          <cell r="G5151">
            <v>9</v>
          </cell>
        </row>
        <row r="5152">
          <cell r="A5152" t="str">
            <v>Q|Q1001006</v>
          </cell>
          <cell r="B5152" t="str">
            <v>Q1002z001</v>
          </cell>
          <cell r="C5152" t="str">
            <v>Q</v>
          </cell>
          <cell r="D5152" t="str">
            <v>name</v>
          </cell>
          <cell r="E5152" t="str">
            <v>Q1001006</v>
          </cell>
          <cell r="F5152" t="str">
            <v>Q1001z006</v>
          </cell>
          <cell r="G5152">
            <v>9</v>
          </cell>
        </row>
        <row r="5153">
          <cell r="A5153" t="str">
            <v>Q|Q1001z006</v>
          </cell>
          <cell r="B5153" t="str">
            <v>Q1002z001</v>
          </cell>
          <cell r="C5153" t="str">
            <v>Q</v>
          </cell>
          <cell r="D5153" t="str">
            <v>code</v>
          </cell>
          <cell r="E5153" t="str">
            <v>Q1001z006</v>
          </cell>
          <cell r="F5153" t="str">
            <v>Q1001z006</v>
          </cell>
          <cell r="G5153">
            <v>9</v>
          </cell>
        </row>
        <row r="5154">
          <cell r="A5154" t="str">
            <v>Q|Eurostat z007</v>
          </cell>
          <cell r="B5154" t="str">
            <v>Q1002z001</v>
          </cell>
          <cell r="C5154" t="str">
            <v>Q</v>
          </cell>
          <cell r="D5154" t="str">
            <v>name</v>
          </cell>
          <cell r="E5154" t="str">
            <v>Eurostat z007</v>
          </cell>
          <cell r="F5154" t="str">
            <v>Q1001z007</v>
          </cell>
          <cell r="G5154">
            <v>9</v>
          </cell>
        </row>
        <row r="5155">
          <cell r="A5155" t="str">
            <v>Q|Q1001007</v>
          </cell>
          <cell r="B5155" t="str">
            <v>Q1002z001</v>
          </cell>
          <cell r="C5155" t="str">
            <v>Q</v>
          </cell>
          <cell r="D5155" t="str">
            <v>name</v>
          </cell>
          <cell r="E5155" t="str">
            <v>Q1001007</v>
          </cell>
          <cell r="F5155" t="str">
            <v>Q1001z007</v>
          </cell>
          <cell r="G5155">
            <v>9</v>
          </cell>
        </row>
        <row r="5156">
          <cell r="A5156" t="str">
            <v>Q|Q1001z007</v>
          </cell>
          <cell r="B5156" t="str">
            <v>Q1002z001</v>
          </cell>
          <cell r="C5156" t="str">
            <v>Q</v>
          </cell>
          <cell r="D5156" t="str">
            <v>code</v>
          </cell>
          <cell r="E5156" t="str">
            <v>Q1001z007</v>
          </cell>
          <cell r="F5156" t="str">
            <v>Q1001z007</v>
          </cell>
          <cell r="G5156">
            <v>9</v>
          </cell>
        </row>
        <row r="5157">
          <cell r="A5157" t="str">
            <v>Q|Q1002</v>
          </cell>
          <cell r="B5157" t="str">
            <v>Q1002z001</v>
          </cell>
          <cell r="C5157" t="str">
            <v>Q</v>
          </cell>
          <cell r="D5157" t="str">
            <v>code</v>
          </cell>
          <cell r="E5157" t="str">
            <v>Q1002</v>
          </cell>
          <cell r="F5157" t="str">
            <v>Q1002</v>
          </cell>
          <cell r="G5157">
            <v>5</v>
          </cell>
        </row>
        <row r="5158">
          <cell r="A5158" t="str">
            <v>Q|ZMP</v>
          </cell>
          <cell r="B5158" t="str">
            <v>Q1002z001</v>
          </cell>
          <cell r="C5158" t="str">
            <v>Q</v>
          </cell>
          <cell r="D5158" t="str">
            <v>name</v>
          </cell>
          <cell r="E5158" t="str">
            <v>ZMP</v>
          </cell>
          <cell r="F5158" t="str">
            <v>Q1002</v>
          </cell>
          <cell r="G5158">
            <v>5</v>
          </cell>
        </row>
        <row r="5159">
          <cell r="A5159" t="str">
            <v>Q|Q1002001</v>
          </cell>
          <cell r="B5159" t="str">
            <v>Q1002z001</v>
          </cell>
          <cell r="C5159" t="str">
            <v>Q</v>
          </cell>
          <cell r="D5159" t="str">
            <v>code</v>
          </cell>
          <cell r="E5159" t="str">
            <v>Q1002001</v>
          </cell>
          <cell r="F5159" t="str">
            <v>Q1002z001</v>
          </cell>
          <cell r="G5159">
            <v>9</v>
          </cell>
        </row>
        <row r="5160">
          <cell r="A5160" t="str">
            <v>Q|Q1002z001</v>
          </cell>
          <cell r="B5160" t="str">
            <v>Q1002z001</v>
          </cell>
          <cell r="C5160" t="str">
            <v>Q</v>
          </cell>
          <cell r="D5160" t="str">
            <v>code</v>
          </cell>
          <cell r="E5160" t="str">
            <v>Q1002z001</v>
          </cell>
          <cell r="F5160" t="str">
            <v>Q1002z001</v>
          </cell>
          <cell r="G5160">
            <v>9</v>
          </cell>
        </row>
        <row r="5161">
          <cell r="A5161" t="str">
            <v>Q|ZMP 001</v>
          </cell>
          <cell r="B5161" t="str">
            <v>Q1002z001</v>
          </cell>
          <cell r="C5161" t="str">
            <v>Q</v>
          </cell>
          <cell r="D5161" t="str">
            <v>name</v>
          </cell>
          <cell r="E5161" t="str">
            <v>ZMP 001</v>
          </cell>
          <cell r="F5161" t="str">
            <v>Q1002z001</v>
          </cell>
          <cell r="G5161">
            <v>9</v>
          </cell>
        </row>
        <row r="5162">
          <cell r="A5162" t="str">
            <v>Q|ZMP MDB</v>
          </cell>
          <cell r="B5162" t="str">
            <v>Q1002z001</v>
          </cell>
          <cell r="C5162" t="str">
            <v>Q</v>
          </cell>
          <cell r="D5162" t="str">
            <v>name</v>
          </cell>
          <cell r="E5162" t="str">
            <v>ZMP MDB</v>
          </cell>
          <cell r="F5162" t="str">
            <v>Q1002z001</v>
          </cell>
          <cell r="G5162">
            <v>9</v>
          </cell>
        </row>
        <row r="5163">
          <cell r="A5163" t="str">
            <v>Q|Q1002z002</v>
          </cell>
          <cell r="B5163" t="str">
            <v>Q1002z001</v>
          </cell>
          <cell r="C5163" t="str">
            <v>Q</v>
          </cell>
          <cell r="D5163" t="str">
            <v>code</v>
          </cell>
          <cell r="E5163" t="str">
            <v>Q1002z002</v>
          </cell>
          <cell r="F5163" t="str">
            <v>Q1002z002</v>
          </cell>
          <cell r="G5163">
            <v>9</v>
          </cell>
        </row>
        <row r="5164">
          <cell r="A5164" t="str">
            <v>Q|Q1902001</v>
          </cell>
          <cell r="B5164" t="str">
            <v>Q1002z001</v>
          </cell>
          <cell r="C5164" t="str">
            <v>Q</v>
          </cell>
          <cell r="D5164" t="str">
            <v>code</v>
          </cell>
          <cell r="E5164" t="str">
            <v>Q1902001</v>
          </cell>
          <cell r="F5164" t="str">
            <v>Q1002z002</v>
          </cell>
          <cell r="G5164">
            <v>9</v>
          </cell>
        </row>
        <row r="5165">
          <cell r="A5165" t="str">
            <v>Q|ZMP MDB Synthese</v>
          </cell>
          <cell r="B5165" t="str">
            <v>Q1002z001</v>
          </cell>
          <cell r="C5165" t="str">
            <v>Q</v>
          </cell>
          <cell r="D5165" t="str">
            <v>name</v>
          </cell>
          <cell r="E5165" t="str">
            <v>ZMP MDB Synthese</v>
          </cell>
          <cell r="F5165" t="str">
            <v>Q1002z002</v>
          </cell>
          <cell r="G5165">
            <v>9</v>
          </cell>
        </row>
        <row r="5166">
          <cell r="A5166" t="str">
            <v>Q|ZMP MDB Synthese 001</v>
          </cell>
          <cell r="B5166" t="str">
            <v>Q1002z001</v>
          </cell>
          <cell r="C5166" t="str">
            <v>Q</v>
          </cell>
          <cell r="D5166" t="str">
            <v>name</v>
          </cell>
          <cell r="E5166" t="str">
            <v>ZMP MDB Synthese 001</v>
          </cell>
          <cell r="F5166" t="str">
            <v>Q1002z002</v>
          </cell>
          <cell r="G5166">
            <v>9</v>
          </cell>
        </row>
        <row r="5167">
          <cell r="A5167" t="str">
            <v>Q|Q1002z003</v>
          </cell>
          <cell r="B5167" t="str">
            <v>Q1002z001</v>
          </cell>
          <cell r="C5167" t="str">
            <v>Q</v>
          </cell>
          <cell r="D5167" t="str">
            <v>code</v>
          </cell>
          <cell r="E5167" t="str">
            <v>Q1002z003</v>
          </cell>
          <cell r="F5167" t="str">
            <v>Q1002z003</v>
          </cell>
          <cell r="G5167">
            <v>9</v>
          </cell>
        </row>
        <row r="5168">
          <cell r="A5168" t="str">
            <v>Q|Q1901001</v>
          </cell>
          <cell r="B5168" t="str">
            <v>Q1002z001</v>
          </cell>
          <cell r="C5168" t="str">
            <v>Q</v>
          </cell>
          <cell r="D5168" t="str">
            <v>code</v>
          </cell>
          <cell r="E5168" t="str">
            <v>Q1901001</v>
          </cell>
          <cell r="F5168" t="str">
            <v>Q1002z003</v>
          </cell>
          <cell r="G5168">
            <v>9</v>
          </cell>
        </row>
        <row r="5169">
          <cell r="A5169" t="str">
            <v>Q|ZMP MDB estimation 001</v>
          </cell>
          <cell r="B5169" t="str">
            <v>Q1002z001</v>
          </cell>
          <cell r="C5169" t="str">
            <v>Q</v>
          </cell>
          <cell r="D5169" t="str">
            <v>name</v>
          </cell>
          <cell r="E5169" t="str">
            <v>ZMP MDB estimation 001</v>
          </cell>
          <cell r="F5169" t="str">
            <v>Q1002z003</v>
          </cell>
          <cell r="G5169">
            <v>9</v>
          </cell>
        </row>
        <row r="5170">
          <cell r="A5170" t="str">
            <v>Q|FiBL</v>
          </cell>
          <cell r="B5170" t="str">
            <v>Q1002z001</v>
          </cell>
          <cell r="C5170" t="str">
            <v>Q</v>
          </cell>
          <cell r="D5170" t="str">
            <v>name</v>
          </cell>
          <cell r="E5170" t="str">
            <v>FiBL</v>
          </cell>
          <cell r="F5170" t="str">
            <v>Q1003</v>
          </cell>
          <cell r="G5170">
            <v>5</v>
          </cell>
        </row>
        <row r="5171">
          <cell r="A5171" t="str">
            <v>Q|Q1003</v>
          </cell>
          <cell r="B5171" t="str">
            <v>Q1002z001</v>
          </cell>
          <cell r="C5171" t="str">
            <v>Q</v>
          </cell>
          <cell r="D5171" t="str">
            <v>code</v>
          </cell>
          <cell r="E5171" t="str">
            <v>Q1003</v>
          </cell>
          <cell r="F5171" t="str">
            <v>Q1003</v>
          </cell>
          <cell r="G5171">
            <v>5</v>
          </cell>
        </row>
        <row r="5172">
          <cell r="A5172" t="str">
            <v>Q|BG</v>
          </cell>
          <cell r="B5172" t="str">
            <v>Q1003</v>
          </cell>
          <cell r="C5172" t="str">
            <v>Q</v>
          </cell>
          <cell r="D5172" t="str">
            <v>name</v>
          </cell>
          <cell r="E5172" t="str">
            <v>BG</v>
          </cell>
          <cell r="F5172" t="str">
            <v>Q1003z001</v>
          </cell>
          <cell r="G5172">
            <v>9</v>
          </cell>
        </row>
        <row r="5173">
          <cell r="A5173" t="str">
            <v>Q|FiBL 001</v>
          </cell>
          <cell r="B5173" t="str">
            <v>Q1002z001</v>
          </cell>
          <cell r="C5173" t="str">
            <v>Q</v>
          </cell>
          <cell r="D5173" t="str">
            <v>name</v>
          </cell>
          <cell r="E5173" t="str">
            <v>FiBL 001</v>
          </cell>
          <cell r="F5173" t="str">
            <v>Q1003z001</v>
          </cell>
          <cell r="G5173">
            <v>9</v>
          </cell>
        </row>
        <row r="5174">
          <cell r="A5174" t="str">
            <v>Q|FiBL Bioglobal</v>
          </cell>
          <cell r="B5174" t="str">
            <v>Q1002z001</v>
          </cell>
          <cell r="C5174" t="str">
            <v>Q</v>
          </cell>
          <cell r="D5174" t="str">
            <v>name</v>
          </cell>
          <cell r="E5174" t="str">
            <v>FiBL Bioglobal</v>
          </cell>
          <cell r="F5174" t="str">
            <v>Q1003z001</v>
          </cell>
          <cell r="G5174">
            <v>9</v>
          </cell>
        </row>
        <row r="5175">
          <cell r="A5175" t="str">
            <v>Q|Q1003001</v>
          </cell>
          <cell r="B5175" t="str">
            <v>Q1002z001</v>
          </cell>
          <cell r="C5175" t="str">
            <v>Q</v>
          </cell>
          <cell r="D5175" t="str">
            <v>code</v>
          </cell>
          <cell r="E5175" t="str">
            <v>Q1003001</v>
          </cell>
          <cell r="F5175" t="str">
            <v>Q1003z001</v>
          </cell>
          <cell r="G5175">
            <v>9</v>
          </cell>
        </row>
        <row r="5176">
          <cell r="A5176" t="str">
            <v>Q|Q1003z001</v>
          </cell>
          <cell r="B5176" t="str">
            <v>Q1002z001</v>
          </cell>
          <cell r="C5176" t="str">
            <v>Q</v>
          </cell>
          <cell r="D5176" t="str">
            <v>code</v>
          </cell>
          <cell r="E5176" t="str">
            <v>Q1003z001</v>
          </cell>
          <cell r="F5176" t="str">
            <v>Q1003z001</v>
          </cell>
          <cell r="G5176">
            <v>9</v>
          </cell>
        </row>
        <row r="5177">
          <cell r="A5177" t="str">
            <v>Q|EkoConnect</v>
          </cell>
          <cell r="B5177" t="str">
            <v>Q1002z001</v>
          </cell>
          <cell r="C5177" t="str">
            <v>Q</v>
          </cell>
          <cell r="D5177" t="str">
            <v>name</v>
          </cell>
          <cell r="E5177" t="str">
            <v>EkoConnect</v>
          </cell>
          <cell r="F5177" t="str">
            <v>Q1004</v>
          </cell>
          <cell r="G5177">
            <v>5</v>
          </cell>
        </row>
        <row r="5178">
          <cell r="A5178" t="str">
            <v>Q|Q1004</v>
          </cell>
          <cell r="B5178" t="str">
            <v>Q1002z001</v>
          </cell>
          <cell r="C5178" t="str">
            <v>Q</v>
          </cell>
          <cell r="D5178" t="str">
            <v>code</v>
          </cell>
          <cell r="E5178" t="str">
            <v>Q1004</v>
          </cell>
          <cell r="F5178" t="str">
            <v>Q1004</v>
          </cell>
          <cell r="G5178">
            <v>5</v>
          </cell>
        </row>
        <row r="5179">
          <cell r="A5179" t="str">
            <v>Q|EkoConnect a003</v>
          </cell>
          <cell r="B5179" t="str">
            <v>Q1010x003</v>
          </cell>
          <cell r="C5179" t="str">
            <v>Q</v>
          </cell>
          <cell r="D5179" t="str">
            <v>name</v>
          </cell>
          <cell r="E5179" t="str">
            <v>EkoConnect a003</v>
          </cell>
          <cell r="F5179" t="str">
            <v>Q1004a003</v>
          </cell>
          <cell r="G5179">
            <v>9</v>
          </cell>
        </row>
        <row r="5180">
          <cell r="A5180" t="str">
            <v>Q|Q1004a003</v>
          </cell>
          <cell r="B5180" t="str">
            <v>Q1010x003</v>
          </cell>
          <cell r="C5180" t="str">
            <v>Q</v>
          </cell>
          <cell r="D5180" t="str">
            <v>code</v>
          </cell>
          <cell r="E5180" t="str">
            <v>Q1004a003</v>
          </cell>
          <cell r="F5180" t="str">
            <v>Q1004a003</v>
          </cell>
          <cell r="G5180">
            <v>9</v>
          </cell>
        </row>
        <row r="5181">
          <cell r="A5181" t="str">
            <v>Q|EkoConnect 001</v>
          </cell>
          <cell r="B5181" t="str">
            <v>Q1002z001</v>
          </cell>
          <cell r="C5181" t="str">
            <v>Q</v>
          </cell>
          <cell r="D5181" t="str">
            <v>name</v>
          </cell>
          <cell r="E5181" t="str">
            <v>EkoConnect 001</v>
          </cell>
          <cell r="F5181" t="str">
            <v>Q1004z001</v>
          </cell>
          <cell r="G5181">
            <v>9</v>
          </cell>
        </row>
        <row r="5182">
          <cell r="A5182" t="str">
            <v>Q|EkoConnect z001</v>
          </cell>
          <cell r="B5182" t="str">
            <v>Q1002z001</v>
          </cell>
          <cell r="C5182" t="str">
            <v>Q</v>
          </cell>
          <cell r="D5182" t="str">
            <v>name</v>
          </cell>
          <cell r="E5182" t="str">
            <v>EkoConnect z001</v>
          </cell>
          <cell r="F5182" t="str">
            <v>Q1004z001</v>
          </cell>
          <cell r="G5182">
            <v>9</v>
          </cell>
        </row>
        <row r="5183">
          <cell r="A5183" t="str">
            <v>Q|Q1004001</v>
          </cell>
          <cell r="B5183" t="str">
            <v>Q1002z001</v>
          </cell>
          <cell r="C5183" t="str">
            <v>Q</v>
          </cell>
          <cell r="D5183" t="str">
            <v>code</v>
          </cell>
          <cell r="E5183" t="str">
            <v>Q1004001</v>
          </cell>
          <cell r="F5183" t="str">
            <v>Q1004z001</v>
          </cell>
          <cell r="G5183">
            <v>9</v>
          </cell>
        </row>
        <row r="5184">
          <cell r="A5184" t="str">
            <v>Q|Q1004z001</v>
          </cell>
          <cell r="B5184" t="str">
            <v>Q1002z001</v>
          </cell>
          <cell r="C5184" t="str">
            <v>Q</v>
          </cell>
          <cell r="D5184" t="str">
            <v>code</v>
          </cell>
          <cell r="E5184" t="str">
            <v>Q1004z001</v>
          </cell>
          <cell r="F5184" t="str">
            <v>Q1004z001</v>
          </cell>
          <cell r="G5184">
            <v>9</v>
          </cell>
        </row>
        <row r="5185">
          <cell r="A5185" t="str">
            <v>Q|EkoConnect 002</v>
          </cell>
          <cell r="B5185" t="str">
            <v>Q1002z001</v>
          </cell>
          <cell r="C5185" t="str">
            <v>Q</v>
          </cell>
          <cell r="D5185" t="str">
            <v>name</v>
          </cell>
          <cell r="E5185" t="str">
            <v>EkoConnect 002</v>
          </cell>
          <cell r="F5185" t="str">
            <v>Q1004z002</v>
          </cell>
          <cell r="G5185">
            <v>9</v>
          </cell>
        </row>
        <row r="5186">
          <cell r="A5186" t="str">
            <v>Q|EkoConnect z002</v>
          </cell>
          <cell r="B5186" t="str">
            <v>Q1002z001</v>
          </cell>
          <cell r="C5186" t="str">
            <v>Q</v>
          </cell>
          <cell r="D5186" t="str">
            <v>name</v>
          </cell>
          <cell r="E5186" t="str">
            <v>EkoConnect z002</v>
          </cell>
          <cell r="F5186" t="str">
            <v>Q1004z002</v>
          </cell>
          <cell r="G5186">
            <v>9</v>
          </cell>
        </row>
        <row r="5187">
          <cell r="A5187" t="str">
            <v>Q|Q1004002</v>
          </cell>
          <cell r="B5187" t="str">
            <v>Q1002z001</v>
          </cell>
          <cell r="C5187" t="str">
            <v>Q</v>
          </cell>
          <cell r="D5187" t="str">
            <v>code</v>
          </cell>
          <cell r="E5187" t="str">
            <v>Q1004002</v>
          </cell>
          <cell r="F5187" t="str">
            <v>Q1004z002</v>
          </cell>
          <cell r="G5187">
            <v>9</v>
          </cell>
        </row>
        <row r="5188">
          <cell r="A5188" t="str">
            <v>Q|Q1004z002</v>
          </cell>
          <cell r="B5188" t="str">
            <v>Q1002z001</v>
          </cell>
          <cell r="C5188" t="str">
            <v>Q</v>
          </cell>
          <cell r="D5188" t="str">
            <v>code</v>
          </cell>
          <cell r="E5188" t="str">
            <v>Q1004z002</v>
          </cell>
          <cell r="F5188" t="str">
            <v>Q1004z002</v>
          </cell>
          <cell r="G5188">
            <v>9</v>
          </cell>
        </row>
        <row r="5189">
          <cell r="A5189" t="str">
            <v>Q|Aberystwyth University</v>
          </cell>
          <cell r="B5189" t="str">
            <v>Q1003z001</v>
          </cell>
          <cell r="C5189" t="str">
            <v>Q</v>
          </cell>
          <cell r="D5189" t="str">
            <v>name</v>
          </cell>
          <cell r="E5189" t="str">
            <v>Aberystwyth University</v>
          </cell>
          <cell r="F5189" t="str">
            <v>Q1005</v>
          </cell>
          <cell r="G5189">
            <v>5</v>
          </cell>
        </row>
        <row r="5190">
          <cell r="A5190" t="str">
            <v>Q|Q1005</v>
          </cell>
          <cell r="B5190" t="str">
            <v>Q1002z001</v>
          </cell>
          <cell r="C5190" t="str">
            <v>Q</v>
          </cell>
          <cell r="D5190" t="str">
            <v>code</v>
          </cell>
          <cell r="E5190" t="str">
            <v>Q1005</v>
          </cell>
          <cell r="F5190" t="str">
            <v>Q1005</v>
          </cell>
          <cell r="G5190">
            <v>5</v>
          </cell>
        </row>
        <row r="5191">
          <cell r="A5191" t="str">
            <v>Q|Q4.44696</v>
          </cell>
          <cell r="B5191" t="str">
            <v>Q1003z001</v>
          </cell>
          <cell r="C5191" t="str">
            <v>Q</v>
          </cell>
          <cell r="D5191" t="str">
            <v>code</v>
          </cell>
          <cell r="E5191" t="str">
            <v>Q4.44696</v>
          </cell>
          <cell r="F5191" t="str">
            <v>Q1005</v>
          </cell>
          <cell r="G5191">
            <v>5</v>
          </cell>
        </row>
        <row r="5192">
          <cell r="A5192" t="str">
            <v>Q|University of Wales Aberystwyth</v>
          </cell>
          <cell r="B5192" t="str">
            <v>Q1002z001</v>
          </cell>
          <cell r="C5192" t="str">
            <v>Q</v>
          </cell>
          <cell r="D5192" t="str">
            <v>name</v>
          </cell>
          <cell r="E5192" t="str">
            <v>University of Wales Aberystwyth</v>
          </cell>
          <cell r="F5192" t="str">
            <v>Q1005</v>
          </cell>
          <cell r="G5192">
            <v>5</v>
          </cell>
        </row>
        <row r="5193">
          <cell r="A5193" t="str">
            <v>Q|Q1005001</v>
          </cell>
          <cell r="B5193" t="str">
            <v>Q1002z001</v>
          </cell>
          <cell r="C5193" t="str">
            <v>Q</v>
          </cell>
          <cell r="D5193" t="str">
            <v>code</v>
          </cell>
          <cell r="E5193" t="str">
            <v>Q1005001</v>
          </cell>
          <cell r="F5193" t="str">
            <v>Q1005z001</v>
          </cell>
          <cell r="G5193">
            <v>9</v>
          </cell>
        </row>
        <row r="5194">
          <cell r="A5194" t="str">
            <v>Q|Q1005z001</v>
          </cell>
          <cell r="B5194" t="str">
            <v>Q1002z001</v>
          </cell>
          <cell r="C5194" t="str">
            <v>Q</v>
          </cell>
          <cell r="D5194" t="str">
            <v>code</v>
          </cell>
          <cell r="E5194" t="str">
            <v>Q1005z001</v>
          </cell>
          <cell r="F5194" t="str">
            <v>Q1005z001</v>
          </cell>
          <cell r="G5194">
            <v>9</v>
          </cell>
        </row>
        <row r="5195">
          <cell r="A5195" t="str">
            <v>Q|University of Wales Aberystwyth 001</v>
          </cell>
          <cell r="B5195" t="str">
            <v>Q1002z001</v>
          </cell>
          <cell r="C5195" t="str">
            <v>Q</v>
          </cell>
          <cell r="D5195" t="str">
            <v>name</v>
          </cell>
          <cell r="E5195" t="str">
            <v>University of Wales Aberystwyth 001</v>
          </cell>
          <cell r="F5195" t="str">
            <v>Q1005z001</v>
          </cell>
          <cell r="G5195">
            <v>9</v>
          </cell>
        </row>
        <row r="5196">
          <cell r="A5196" t="str">
            <v>Q|University of Wales Aberystwyth z001</v>
          </cell>
          <cell r="B5196" t="str">
            <v>Q1002z001</v>
          </cell>
          <cell r="C5196" t="str">
            <v>Q</v>
          </cell>
          <cell r="D5196" t="str">
            <v>name</v>
          </cell>
          <cell r="E5196" t="str">
            <v>University of Wales Aberystwyth z001</v>
          </cell>
          <cell r="F5196" t="str">
            <v>Q1005z001</v>
          </cell>
          <cell r="G5196">
            <v>9</v>
          </cell>
        </row>
        <row r="5197">
          <cell r="A5197" t="str">
            <v>Q|IFOAM</v>
          </cell>
          <cell r="B5197" t="str">
            <v>Q1002z001</v>
          </cell>
          <cell r="C5197" t="str">
            <v>Q</v>
          </cell>
          <cell r="D5197" t="str">
            <v>name</v>
          </cell>
          <cell r="E5197" t="str">
            <v>IFOAM</v>
          </cell>
          <cell r="F5197" t="str">
            <v>Q1006</v>
          </cell>
          <cell r="G5197">
            <v>5</v>
          </cell>
        </row>
        <row r="5198">
          <cell r="A5198" t="str">
            <v>Q|Q1006</v>
          </cell>
          <cell r="B5198" t="str">
            <v>Q1002z001</v>
          </cell>
          <cell r="C5198" t="str">
            <v>Q</v>
          </cell>
          <cell r="D5198" t="str">
            <v>code</v>
          </cell>
          <cell r="E5198" t="str">
            <v>Q1006</v>
          </cell>
          <cell r="F5198" t="str">
            <v>Q1006</v>
          </cell>
          <cell r="G5198">
            <v>5</v>
          </cell>
        </row>
        <row r="5199">
          <cell r="A5199" t="str">
            <v>Q|IFOAM 001</v>
          </cell>
          <cell r="B5199" t="str">
            <v>Q1002z001</v>
          </cell>
          <cell r="C5199" t="str">
            <v>Q</v>
          </cell>
          <cell r="D5199" t="str">
            <v>name</v>
          </cell>
          <cell r="E5199" t="str">
            <v>IFOAM 001</v>
          </cell>
          <cell r="F5199" t="str">
            <v>Q1006z001</v>
          </cell>
          <cell r="G5199">
            <v>9</v>
          </cell>
        </row>
        <row r="5200">
          <cell r="A5200" t="str">
            <v>Q|IFOAM z001</v>
          </cell>
          <cell r="B5200" t="str">
            <v>Q1002z001</v>
          </cell>
          <cell r="C5200" t="str">
            <v>Q</v>
          </cell>
          <cell r="D5200" t="str">
            <v>name</v>
          </cell>
          <cell r="E5200" t="str">
            <v>IFOAM z001</v>
          </cell>
          <cell r="F5200" t="str">
            <v>Q1006z001</v>
          </cell>
          <cell r="G5200">
            <v>9</v>
          </cell>
        </row>
        <row r="5201">
          <cell r="A5201" t="str">
            <v>Q|Q1006001</v>
          </cell>
          <cell r="B5201" t="str">
            <v>Q1002z001</v>
          </cell>
          <cell r="C5201" t="str">
            <v>Q</v>
          </cell>
          <cell r="D5201" t="str">
            <v>code</v>
          </cell>
          <cell r="E5201" t="str">
            <v>Q1006001</v>
          </cell>
          <cell r="F5201" t="str">
            <v>Q1006z001</v>
          </cell>
          <cell r="G5201">
            <v>9</v>
          </cell>
        </row>
        <row r="5202">
          <cell r="A5202" t="str">
            <v>Q|Q1006z001</v>
          </cell>
          <cell r="B5202" t="str">
            <v>Q1002z001</v>
          </cell>
          <cell r="C5202" t="str">
            <v>Q</v>
          </cell>
          <cell r="D5202" t="str">
            <v>code</v>
          </cell>
          <cell r="E5202" t="str">
            <v>Q1006z001</v>
          </cell>
          <cell r="F5202" t="str">
            <v>Q1006z001</v>
          </cell>
          <cell r="G5202">
            <v>9</v>
          </cell>
        </row>
        <row r="5203">
          <cell r="A5203" t="str">
            <v>Q|IFOAM 002</v>
          </cell>
          <cell r="B5203" t="str">
            <v>Q1002z001</v>
          </cell>
          <cell r="C5203" t="str">
            <v>Q</v>
          </cell>
          <cell r="D5203" t="str">
            <v>name</v>
          </cell>
          <cell r="E5203" t="str">
            <v>IFOAM 002</v>
          </cell>
          <cell r="F5203" t="str">
            <v>Q1006z002</v>
          </cell>
          <cell r="G5203">
            <v>9</v>
          </cell>
        </row>
        <row r="5204">
          <cell r="A5204" t="str">
            <v>Q|IFOAM z002</v>
          </cell>
          <cell r="B5204" t="str">
            <v>Q1002z001</v>
          </cell>
          <cell r="C5204" t="str">
            <v>Q</v>
          </cell>
          <cell r="D5204" t="str">
            <v>name</v>
          </cell>
          <cell r="E5204" t="str">
            <v>IFOAM z002</v>
          </cell>
          <cell r="F5204" t="str">
            <v>Q1006z002</v>
          </cell>
          <cell r="G5204">
            <v>9</v>
          </cell>
        </row>
        <row r="5205">
          <cell r="A5205" t="str">
            <v>Q|Q1006002</v>
          </cell>
          <cell r="B5205" t="str">
            <v>Q1002z001</v>
          </cell>
          <cell r="C5205" t="str">
            <v>Q</v>
          </cell>
          <cell r="D5205" t="str">
            <v>code</v>
          </cell>
          <cell r="E5205" t="str">
            <v>Q1006002</v>
          </cell>
          <cell r="F5205" t="str">
            <v>Q1006z002</v>
          </cell>
          <cell r="G5205">
            <v>9</v>
          </cell>
        </row>
        <row r="5206">
          <cell r="A5206" t="str">
            <v>Q|Q1006z002</v>
          </cell>
          <cell r="B5206" t="str">
            <v>Q1002z001</v>
          </cell>
          <cell r="C5206" t="str">
            <v>Q</v>
          </cell>
          <cell r="D5206" t="str">
            <v>code</v>
          </cell>
          <cell r="E5206" t="str">
            <v>Q1006z002</v>
          </cell>
          <cell r="F5206" t="str">
            <v>Q1006z002</v>
          </cell>
          <cell r="G5206">
            <v>9</v>
          </cell>
        </row>
        <row r="5207">
          <cell r="A5207" t="str">
            <v>Q|Q1007</v>
          </cell>
          <cell r="B5207" t="str">
            <v>Q1002z001</v>
          </cell>
          <cell r="C5207" t="str">
            <v>Q</v>
          </cell>
          <cell r="D5207" t="str">
            <v>code</v>
          </cell>
          <cell r="E5207" t="str">
            <v>Q1007</v>
          </cell>
          <cell r="F5207" t="str">
            <v>Q1007</v>
          </cell>
          <cell r="G5207">
            <v>5</v>
          </cell>
        </row>
        <row r="5208">
          <cell r="A5208" t="str">
            <v>Q|USDA</v>
          </cell>
          <cell r="B5208" t="str">
            <v>Q1002z001</v>
          </cell>
          <cell r="C5208" t="str">
            <v>Q</v>
          </cell>
          <cell r="D5208" t="str">
            <v>name</v>
          </cell>
          <cell r="E5208" t="str">
            <v>USDA</v>
          </cell>
          <cell r="F5208" t="str">
            <v>Q1007</v>
          </cell>
          <cell r="G5208">
            <v>5</v>
          </cell>
        </row>
        <row r="5209">
          <cell r="A5209" t="str">
            <v>Q|Q1007001</v>
          </cell>
          <cell r="B5209" t="str">
            <v>Q1002z001</v>
          </cell>
          <cell r="C5209" t="str">
            <v>Q</v>
          </cell>
          <cell r="D5209" t="str">
            <v>code</v>
          </cell>
          <cell r="E5209" t="str">
            <v>Q1007001</v>
          </cell>
          <cell r="F5209" t="str">
            <v>Q1007z001</v>
          </cell>
          <cell r="G5209">
            <v>9</v>
          </cell>
        </row>
        <row r="5210">
          <cell r="A5210" t="str">
            <v>Q|Q1007z001</v>
          </cell>
          <cell r="B5210" t="str">
            <v>Q1002z001</v>
          </cell>
          <cell r="C5210" t="str">
            <v>Q</v>
          </cell>
          <cell r="D5210" t="str">
            <v>code</v>
          </cell>
          <cell r="E5210" t="str">
            <v>Q1007z001</v>
          </cell>
          <cell r="F5210" t="str">
            <v>Q1007z001</v>
          </cell>
          <cell r="G5210">
            <v>9</v>
          </cell>
        </row>
        <row r="5211">
          <cell r="A5211" t="str">
            <v>Q|USDA 001</v>
          </cell>
          <cell r="B5211" t="str">
            <v>Q1002z001</v>
          </cell>
          <cell r="C5211" t="str">
            <v>Q</v>
          </cell>
          <cell r="D5211" t="str">
            <v>name</v>
          </cell>
          <cell r="E5211" t="str">
            <v>USDA 001</v>
          </cell>
          <cell r="F5211" t="str">
            <v>Q1007z001</v>
          </cell>
          <cell r="G5211">
            <v>9</v>
          </cell>
        </row>
        <row r="5212">
          <cell r="A5212" t="str">
            <v>Q|USDA z001</v>
          </cell>
          <cell r="B5212" t="str">
            <v>Q1002z001</v>
          </cell>
          <cell r="C5212" t="str">
            <v>Q</v>
          </cell>
          <cell r="D5212" t="str">
            <v>name</v>
          </cell>
          <cell r="E5212" t="str">
            <v>USDA z001</v>
          </cell>
          <cell r="F5212" t="str">
            <v>Q1007z001</v>
          </cell>
          <cell r="G5212">
            <v>9</v>
          </cell>
        </row>
        <row r="5213">
          <cell r="A5213" t="str">
            <v>Q|Hrabalova et. Al 2006</v>
          </cell>
          <cell r="B5213" t="str">
            <v>Q1002z001</v>
          </cell>
          <cell r="C5213" t="str">
            <v>Q</v>
          </cell>
          <cell r="D5213" t="str">
            <v>name</v>
          </cell>
          <cell r="E5213" t="str">
            <v>Hrabalova et. Al 2006</v>
          </cell>
          <cell r="F5213" t="str">
            <v>Q1008</v>
          </cell>
          <cell r="G5213">
            <v>5</v>
          </cell>
        </row>
        <row r="5214">
          <cell r="A5214" t="str">
            <v>Q|Q1008</v>
          </cell>
          <cell r="B5214" t="str">
            <v>Q1002z001</v>
          </cell>
          <cell r="C5214" t="str">
            <v>Q</v>
          </cell>
          <cell r="D5214" t="str">
            <v>code</v>
          </cell>
          <cell r="E5214" t="str">
            <v>Q1008</v>
          </cell>
          <cell r="F5214" t="str">
            <v>Q1008</v>
          </cell>
          <cell r="G5214">
            <v>5</v>
          </cell>
        </row>
        <row r="5215">
          <cell r="A5215" t="str">
            <v>Q|Hrabalova et. Al 2006 001</v>
          </cell>
          <cell r="B5215" t="str">
            <v>Q1002z001</v>
          </cell>
          <cell r="C5215" t="str">
            <v>Q</v>
          </cell>
          <cell r="D5215" t="str">
            <v>name</v>
          </cell>
          <cell r="E5215" t="str">
            <v>Hrabalova et. Al 2006 001</v>
          </cell>
          <cell r="F5215" t="str">
            <v>Q1008z001</v>
          </cell>
          <cell r="G5215">
            <v>9</v>
          </cell>
        </row>
        <row r="5216">
          <cell r="A5216" t="str">
            <v>Q|Hrabalova et. Al 2006 z001</v>
          </cell>
          <cell r="B5216" t="str">
            <v>Q1002z001</v>
          </cell>
          <cell r="C5216" t="str">
            <v>Q</v>
          </cell>
          <cell r="D5216" t="str">
            <v>name</v>
          </cell>
          <cell r="E5216" t="str">
            <v>Hrabalova et. Al 2006 z001</v>
          </cell>
          <cell r="F5216" t="str">
            <v>Q1008z001</v>
          </cell>
          <cell r="G5216">
            <v>9</v>
          </cell>
        </row>
        <row r="5217">
          <cell r="A5217" t="str">
            <v>Q|Q1008001</v>
          </cell>
          <cell r="B5217" t="str">
            <v>Q1002z001</v>
          </cell>
          <cell r="C5217" t="str">
            <v>Q</v>
          </cell>
          <cell r="D5217" t="str">
            <v>code</v>
          </cell>
          <cell r="E5217" t="str">
            <v>Q1008001</v>
          </cell>
          <cell r="F5217" t="str">
            <v>Q1008z001</v>
          </cell>
          <cell r="G5217">
            <v>9</v>
          </cell>
        </row>
        <row r="5218">
          <cell r="A5218" t="str">
            <v>Q|Q1008z001</v>
          </cell>
          <cell r="B5218" t="str">
            <v>Q1002z001</v>
          </cell>
          <cell r="C5218" t="str">
            <v>Q</v>
          </cell>
          <cell r="D5218" t="str">
            <v>code</v>
          </cell>
          <cell r="E5218" t="str">
            <v>Q1008z001</v>
          </cell>
          <cell r="F5218" t="str">
            <v>Q1008z001</v>
          </cell>
          <cell r="G5218">
            <v>9</v>
          </cell>
        </row>
        <row r="5219">
          <cell r="A5219" t="str">
            <v>Q|FAO</v>
          </cell>
          <cell r="B5219" t="str">
            <v>Q1002z001</v>
          </cell>
          <cell r="C5219" t="str">
            <v>Q</v>
          </cell>
          <cell r="D5219" t="str">
            <v>name</v>
          </cell>
          <cell r="E5219" t="str">
            <v>FAO</v>
          </cell>
          <cell r="F5219" t="str">
            <v>Q1009</v>
          </cell>
          <cell r="G5219">
            <v>5</v>
          </cell>
        </row>
        <row r="5220">
          <cell r="A5220" t="str">
            <v>Q|FAOSTAT</v>
          </cell>
          <cell r="B5220" t="str">
            <v>Q1003z001</v>
          </cell>
          <cell r="C5220" t="str">
            <v>Q</v>
          </cell>
          <cell r="D5220" t="str">
            <v>name</v>
          </cell>
          <cell r="E5220" t="str">
            <v>FAOSTAT</v>
          </cell>
          <cell r="F5220" t="str">
            <v>Q1009</v>
          </cell>
          <cell r="G5220">
            <v>5</v>
          </cell>
        </row>
        <row r="5221">
          <cell r="A5221" t="str">
            <v>Q|Q1009</v>
          </cell>
          <cell r="B5221" t="str">
            <v>Q1002z001</v>
          </cell>
          <cell r="C5221" t="str">
            <v>Q</v>
          </cell>
          <cell r="D5221" t="str">
            <v>code</v>
          </cell>
          <cell r="E5221" t="str">
            <v>Q1009</v>
          </cell>
          <cell r="F5221" t="str">
            <v>Q1009</v>
          </cell>
          <cell r="G5221">
            <v>5</v>
          </cell>
        </row>
        <row r="5222">
          <cell r="A5222" t="str">
            <v>Q|FAOSTAT f001</v>
          </cell>
          <cell r="B5222" t="str">
            <v>Q1003</v>
          </cell>
          <cell r="C5222" t="str">
            <v>Q</v>
          </cell>
          <cell r="D5222" t="str">
            <v>name</v>
          </cell>
          <cell r="E5222" t="str">
            <v>FAOSTAT f001</v>
          </cell>
          <cell r="F5222" t="str">
            <v>Q1009f001</v>
          </cell>
          <cell r="G5222">
            <v>9</v>
          </cell>
        </row>
        <row r="5223">
          <cell r="A5223" t="str">
            <v>Q|Q0.50544</v>
          </cell>
          <cell r="B5223" t="str">
            <v>Q1003</v>
          </cell>
          <cell r="C5223" t="str">
            <v>Q</v>
          </cell>
          <cell r="D5223" t="str">
            <v>code</v>
          </cell>
          <cell r="E5223" t="str">
            <v>Q0.50544</v>
          </cell>
          <cell r="F5223" t="str">
            <v>Q1009f001</v>
          </cell>
          <cell r="G5223">
            <v>9</v>
          </cell>
        </row>
        <row r="5224">
          <cell r="A5224" t="str">
            <v>Q|Q1009f001</v>
          </cell>
          <cell r="B5224" t="str">
            <v>Q1003</v>
          </cell>
          <cell r="C5224" t="str">
            <v>Q</v>
          </cell>
          <cell r="D5224" t="str">
            <v>code</v>
          </cell>
          <cell r="E5224" t="str">
            <v>Q1009f001</v>
          </cell>
          <cell r="F5224" t="str">
            <v>Q1009f001</v>
          </cell>
          <cell r="G5224">
            <v>9</v>
          </cell>
        </row>
        <row r="5225">
          <cell r="A5225" t="str">
            <v>Q|FAOSTAT f029</v>
          </cell>
          <cell r="B5225" t="str">
            <v>Q1003</v>
          </cell>
          <cell r="C5225" t="str">
            <v>Q</v>
          </cell>
          <cell r="D5225" t="str">
            <v>name</v>
          </cell>
          <cell r="E5225" t="str">
            <v>FAOSTAT f029</v>
          </cell>
          <cell r="F5225" t="str">
            <v>Q1009f029</v>
          </cell>
          <cell r="G5225">
            <v>9</v>
          </cell>
        </row>
        <row r="5226">
          <cell r="A5226" t="str">
            <v>Q|Q0.50545</v>
          </cell>
          <cell r="B5226" t="str">
            <v>Q1003</v>
          </cell>
          <cell r="C5226" t="str">
            <v>Q</v>
          </cell>
          <cell r="D5226" t="str">
            <v>code</v>
          </cell>
          <cell r="E5226" t="str">
            <v>Q0.50545</v>
          </cell>
          <cell r="F5226" t="str">
            <v>Q1009f029</v>
          </cell>
          <cell r="G5226">
            <v>9</v>
          </cell>
        </row>
        <row r="5227">
          <cell r="A5227" t="str">
            <v>Q|Q1009f029</v>
          </cell>
          <cell r="B5227" t="str">
            <v>Q1003</v>
          </cell>
          <cell r="C5227" t="str">
            <v>Q</v>
          </cell>
          <cell r="D5227" t="str">
            <v>code</v>
          </cell>
          <cell r="E5227" t="str">
            <v>Q1009f029</v>
          </cell>
          <cell r="F5227" t="str">
            <v>Q1009f029</v>
          </cell>
          <cell r="G5227">
            <v>9</v>
          </cell>
        </row>
        <row r="5228">
          <cell r="A5228" t="str">
            <v>Q|FAOSTAT f030</v>
          </cell>
          <cell r="B5228" t="str">
            <v>Q1003</v>
          </cell>
          <cell r="C5228" t="str">
            <v>Q</v>
          </cell>
          <cell r="D5228" t="str">
            <v>name</v>
          </cell>
          <cell r="E5228" t="str">
            <v>FAOSTAT f030</v>
          </cell>
          <cell r="F5228" t="str">
            <v>Q1009f030</v>
          </cell>
          <cell r="G5228">
            <v>9</v>
          </cell>
        </row>
        <row r="5229">
          <cell r="A5229" t="str">
            <v>Q|Q0.49956</v>
          </cell>
          <cell r="B5229" t="str">
            <v>Q1003z001</v>
          </cell>
          <cell r="C5229" t="str">
            <v>Q</v>
          </cell>
          <cell r="D5229" t="str">
            <v>code</v>
          </cell>
          <cell r="E5229" t="str">
            <v>Q0.49956</v>
          </cell>
          <cell r="F5229" t="str">
            <v>Q1009f030</v>
          </cell>
          <cell r="G5229">
            <v>9</v>
          </cell>
        </row>
        <row r="5230">
          <cell r="A5230" t="str">
            <v>Q|Q1009f030</v>
          </cell>
          <cell r="B5230" t="str">
            <v>Q1003z001</v>
          </cell>
          <cell r="C5230" t="str">
            <v>Q</v>
          </cell>
          <cell r="D5230" t="str">
            <v>code</v>
          </cell>
          <cell r="E5230" t="str">
            <v>Q1009f030</v>
          </cell>
          <cell r="F5230" t="str">
            <v>Q1009f030</v>
          </cell>
          <cell r="G5230">
            <v>9</v>
          </cell>
        </row>
        <row r="5231">
          <cell r="A5231" t="str">
            <v>Q|FAOSTAT f154</v>
          </cell>
          <cell r="B5231" t="str">
            <v>Q1003</v>
          </cell>
          <cell r="C5231" t="str">
            <v>Q</v>
          </cell>
          <cell r="D5231" t="str">
            <v>name</v>
          </cell>
          <cell r="E5231" t="str">
            <v>FAOSTAT f154</v>
          </cell>
          <cell r="F5231" t="str">
            <v>Q1009f154</v>
          </cell>
          <cell r="G5231">
            <v>9</v>
          </cell>
        </row>
        <row r="5232">
          <cell r="A5232" t="str">
            <v>Q|Q0.49957</v>
          </cell>
          <cell r="B5232" t="str">
            <v>Q1003</v>
          </cell>
          <cell r="C5232" t="str">
            <v>Q</v>
          </cell>
          <cell r="D5232" t="str">
            <v>code</v>
          </cell>
          <cell r="E5232" t="str">
            <v>Q0.49957</v>
          </cell>
          <cell r="F5232" t="str">
            <v>Q1009f154</v>
          </cell>
          <cell r="G5232">
            <v>9</v>
          </cell>
        </row>
        <row r="5233">
          <cell r="A5233" t="str">
            <v>Q|Q1009f154</v>
          </cell>
          <cell r="B5233" t="str">
            <v>Q1003</v>
          </cell>
          <cell r="C5233" t="str">
            <v>Q</v>
          </cell>
          <cell r="D5233" t="str">
            <v>code</v>
          </cell>
          <cell r="E5233" t="str">
            <v>Q1009f154</v>
          </cell>
          <cell r="F5233" t="str">
            <v>Q1009f154</v>
          </cell>
          <cell r="G5233">
            <v>9</v>
          </cell>
        </row>
        <row r="5234">
          <cell r="A5234" t="str">
            <v>Q|FAOSTAT f157</v>
          </cell>
          <cell r="B5234" t="str">
            <v>Q1003</v>
          </cell>
          <cell r="C5234" t="str">
            <v>Q</v>
          </cell>
          <cell r="D5234" t="str">
            <v>name</v>
          </cell>
          <cell r="E5234" t="str">
            <v>FAOSTAT f157</v>
          </cell>
          <cell r="F5234" t="str">
            <v>Q1009f157</v>
          </cell>
          <cell r="G5234">
            <v>9</v>
          </cell>
        </row>
        <row r="5235">
          <cell r="A5235" t="str">
            <v>Q|Q0.50548</v>
          </cell>
          <cell r="B5235" t="str">
            <v>Q1003</v>
          </cell>
          <cell r="C5235" t="str">
            <v>Q</v>
          </cell>
          <cell r="D5235" t="str">
            <v>code</v>
          </cell>
          <cell r="E5235" t="str">
            <v>Q0.50548</v>
          </cell>
          <cell r="F5235" t="str">
            <v>Q1009f157</v>
          </cell>
          <cell r="G5235">
            <v>9</v>
          </cell>
        </row>
        <row r="5236">
          <cell r="A5236" t="str">
            <v>Q|Q1009f157</v>
          </cell>
          <cell r="B5236" t="str">
            <v>Q1003</v>
          </cell>
          <cell r="C5236" t="str">
            <v>Q</v>
          </cell>
          <cell r="D5236" t="str">
            <v>code</v>
          </cell>
          <cell r="E5236" t="str">
            <v>Q1009f157</v>
          </cell>
          <cell r="F5236" t="str">
            <v>Q1009f157</v>
          </cell>
          <cell r="G5236">
            <v>9</v>
          </cell>
        </row>
        <row r="5237">
          <cell r="A5237" t="str">
            <v>Q|FAOSTAT f158</v>
          </cell>
          <cell r="B5237" t="str">
            <v>Q1003</v>
          </cell>
          <cell r="C5237" t="str">
            <v>Q</v>
          </cell>
          <cell r="D5237" t="str">
            <v>name</v>
          </cell>
          <cell r="E5237" t="str">
            <v>FAOSTAT f158</v>
          </cell>
          <cell r="F5237" t="str">
            <v>Q1009f158</v>
          </cell>
          <cell r="G5237">
            <v>9</v>
          </cell>
        </row>
        <row r="5238">
          <cell r="A5238" t="str">
            <v>Q|Q0.49958</v>
          </cell>
          <cell r="B5238" t="str">
            <v>Q1003</v>
          </cell>
          <cell r="C5238" t="str">
            <v>Q</v>
          </cell>
          <cell r="D5238" t="str">
            <v>code</v>
          </cell>
          <cell r="E5238" t="str">
            <v>Q0.49958</v>
          </cell>
          <cell r="F5238" t="str">
            <v>Q1009f158</v>
          </cell>
          <cell r="G5238">
            <v>9</v>
          </cell>
        </row>
        <row r="5239">
          <cell r="A5239" t="str">
            <v>Q|Q1009f158</v>
          </cell>
          <cell r="B5239" t="str">
            <v>Q1003</v>
          </cell>
          <cell r="C5239" t="str">
            <v>Q</v>
          </cell>
          <cell r="D5239" t="str">
            <v>code</v>
          </cell>
          <cell r="E5239" t="str">
            <v>Q1009f158</v>
          </cell>
          <cell r="F5239" t="str">
            <v>Q1009f158</v>
          </cell>
          <cell r="G5239">
            <v>9</v>
          </cell>
        </row>
        <row r="5240">
          <cell r="A5240" t="str">
            <v>Q|FAOSTAT f159</v>
          </cell>
          <cell r="B5240" t="str">
            <v>Q1003</v>
          </cell>
          <cell r="C5240" t="str">
            <v>Q</v>
          </cell>
          <cell r="D5240" t="str">
            <v>name</v>
          </cell>
          <cell r="E5240" t="str">
            <v>FAOSTAT f159</v>
          </cell>
          <cell r="F5240" t="str">
            <v>Q1009f159</v>
          </cell>
          <cell r="G5240">
            <v>9</v>
          </cell>
        </row>
        <row r="5241">
          <cell r="A5241" t="str">
            <v>Q|Q1009f159</v>
          </cell>
          <cell r="B5241" t="str">
            <v>Q1003</v>
          </cell>
          <cell r="C5241" t="str">
            <v>Q</v>
          </cell>
          <cell r="D5241" t="str">
            <v>code</v>
          </cell>
          <cell r="E5241" t="str">
            <v>Q1009f159</v>
          </cell>
          <cell r="F5241" t="str">
            <v>Q1009f159</v>
          </cell>
          <cell r="G5241">
            <v>9</v>
          </cell>
        </row>
        <row r="5242">
          <cell r="A5242" t="str">
            <v>Q|FAOSTAT f164</v>
          </cell>
          <cell r="B5242" t="str">
            <v>Q1003</v>
          </cell>
          <cell r="C5242" t="str">
            <v>Q</v>
          </cell>
          <cell r="D5242" t="str">
            <v>name</v>
          </cell>
          <cell r="E5242" t="str">
            <v>FAOSTAT f164</v>
          </cell>
          <cell r="F5242" t="str">
            <v>Q1009f164</v>
          </cell>
          <cell r="G5242">
            <v>9</v>
          </cell>
        </row>
        <row r="5243">
          <cell r="A5243" t="str">
            <v>Q|Q1009f164</v>
          </cell>
          <cell r="B5243" t="str">
            <v>Q1003</v>
          </cell>
          <cell r="C5243" t="str">
            <v>Q</v>
          </cell>
          <cell r="D5243" t="str">
            <v>code</v>
          </cell>
          <cell r="E5243" t="str">
            <v>Q1009f164</v>
          </cell>
          <cell r="F5243" t="str">
            <v>Q1009f164</v>
          </cell>
          <cell r="G5243">
            <v>9</v>
          </cell>
        </row>
        <row r="5244">
          <cell r="A5244" t="str">
            <v>Q|FAO 001</v>
          </cell>
          <cell r="B5244" t="str">
            <v>Q1002z001</v>
          </cell>
          <cell r="C5244" t="str">
            <v>Q</v>
          </cell>
          <cell r="D5244" t="str">
            <v>name</v>
          </cell>
          <cell r="E5244" t="str">
            <v>FAO 001</v>
          </cell>
          <cell r="F5244" t="str">
            <v>Q1009z001</v>
          </cell>
          <cell r="G5244">
            <v>9</v>
          </cell>
        </row>
        <row r="5245">
          <cell r="A5245" t="str">
            <v>Q|FAOSTAT 001</v>
          </cell>
          <cell r="B5245" t="str">
            <v>Q1002z001</v>
          </cell>
          <cell r="C5245" t="str">
            <v>Q</v>
          </cell>
          <cell r="D5245" t="str">
            <v>name</v>
          </cell>
          <cell r="E5245" t="str">
            <v>FAOSTAT 001</v>
          </cell>
          <cell r="F5245" t="str">
            <v>Q1009z001</v>
          </cell>
          <cell r="G5245">
            <v>9</v>
          </cell>
        </row>
        <row r="5246">
          <cell r="A5246" t="str">
            <v>Q|FAOSTAT z001</v>
          </cell>
          <cell r="B5246" t="str">
            <v>Q1002z001</v>
          </cell>
          <cell r="C5246" t="str">
            <v>Q</v>
          </cell>
          <cell r="D5246" t="str">
            <v>name</v>
          </cell>
          <cell r="E5246" t="str">
            <v>FAOSTAT z001</v>
          </cell>
          <cell r="F5246" t="str">
            <v>Q1009z001</v>
          </cell>
          <cell r="G5246">
            <v>9</v>
          </cell>
        </row>
        <row r="5247">
          <cell r="A5247" t="str">
            <v>Q|Q1009001</v>
          </cell>
          <cell r="B5247" t="str">
            <v>Q1002z001</v>
          </cell>
          <cell r="C5247" t="str">
            <v>Q</v>
          </cell>
          <cell r="D5247" t="str">
            <v>code</v>
          </cell>
          <cell r="E5247" t="str">
            <v>Q1009001</v>
          </cell>
          <cell r="F5247" t="str">
            <v>Q1009z001</v>
          </cell>
          <cell r="G5247">
            <v>9</v>
          </cell>
        </row>
        <row r="5248">
          <cell r="A5248" t="str">
            <v>Q|Q1009z001</v>
          </cell>
          <cell r="B5248" t="str">
            <v>Q1002z001</v>
          </cell>
          <cell r="C5248" t="str">
            <v>Q</v>
          </cell>
          <cell r="D5248" t="str">
            <v>code</v>
          </cell>
          <cell r="E5248" t="str">
            <v>Q1009z001</v>
          </cell>
          <cell r="F5248" t="str">
            <v>Q1009z001</v>
          </cell>
          <cell r="G5248">
            <v>9</v>
          </cell>
        </row>
        <row r="5249">
          <cell r="A5249" t="str">
            <v>Q|FAO 002</v>
          </cell>
          <cell r="B5249" t="str">
            <v>Q1002z001</v>
          </cell>
          <cell r="C5249" t="str">
            <v>Q</v>
          </cell>
          <cell r="D5249" t="str">
            <v>name</v>
          </cell>
          <cell r="E5249" t="str">
            <v>FAO 002</v>
          </cell>
          <cell r="F5249" t="str">
            <v>Q1009z202</v>
          </cell>
          <cell r="G5249">
            <v>9</v>
          </cell>
        </row>
        <row r="5250">
          <cell r="A5250" t="str">
            <v>Q|FAO 202</v>
          </cell>
          <cell r="B5250" t="str">
            <v>Q1009</v>
          </cell>
          <cell r="C5250" t="str">
            <v>Q</v>
          </cell>
          <cell r="D5250" t="str">
            <v>E</v>
          </cell>
          <cell r="E5250" t="str">
            <v>FAO 202</v>
          </cell>
          <cell r="F5250" t="str">
            <v>Q1009z202</v>
          </cell>
          <cell r="G5250">
            <v>9</v>
          </cell>
        </row>
        <row r="5251">
          <cell r="A5251" t="str">
            <v>Q|FAOSTAT 202</v>
          </cell>
          <cell r="B5251" t="str">
            <v>Q1002z001</v>
          </cell>
          <cell r="C5251" t="str">
            <v>Q</v>
          </cell>
          <cell r="D5251" t="str">
            <v>name</v>
          </cell>
          <cell r="E5251" t="str">
            <v>FAOSTAT 202</v>
          </cell>
          <cell r="F5251" t="str">
            <v>Q1009z202</v>
          </cell>
          <cell r="G5251">
            <v>9</v>
          </cell>
        </row>
        <row r="5252">
          <cell r="A5252" t="str">
            <v>Q|Q1009002</v>
          </cell>
          <cell r="B5252" t="str">
            <v>Q1002z001</v>
          </cell>
          <cell r="C5252" t="str">
            <v>Q</v>
          </cell>
          <cell r="D5252" t="str">
            <v>code</v>
          </cell>
          <cell r="E5252" t="str">
            <v>Q1009002</v>
          </cell>
          <cell r="F5252" t="str">
            <v>Q1009z202</v>
          </cell>
          <cell r="G5252">
            <v>9</v>
          </cell>
        </row>
        <row r="5253">
          <cell r="A5253" t="str">
            <v>Q|Q1009202</v>
          </cell>
          <cell r="B5253" t="str">
            <v>Q1002z001</v>
          </cell>
          <cell r="C5253" t="str">
            <v>Q</v>
          </cell>
          <cell r="D5253" t="str">
            <v>code</v>
          </cell>
          <cell r="E5253" t="str">
            <v>Q1009202</v>
          </cell>
          <cell r="F5253" t="str">
            <v>Q1009z202</v>
          </cell>
          <cell r="G5253">
            <v>9</v>
          </cell>
        </row>
        <row r="5254">
          <cell r="A5254" t="str">
            <v>Q|Q1009z202</v>
          </cell>
          <cell r="B5254" t="str">
            <v>Q1002z001</v>
          </cell>
          <cell r="C5254" t="str">
            <v>Q</v>
          </cell>
          <cell r="D5254" t="str">
            <v>code</v>
          </cell>
          <cell r="E5254" t="str">
            <v>Q1009z202</v>
          </cell>
          <cell r="F5254" t="str">
            <v>Q1009z202</v>
          </cell>
          <cell r="G5254">
            <v>9</v>
          </cell>
        </row>
        <row r="5255">
          <cell r="A5255" t="str">
            <v>Q|AMI</v>
          </cell>
          <cell r="B5255" t="str">
            <v>Q1907x002</v>
          </cell>
          <cell r="C5255" t="str">
            <v>Q</v>
          </cell>
          <cell r="D5255" t="str">
            <v>name</v>
          </cell>
          <cell r="E5255" t="str">
            <v>AMI</v>
          </cell>
          <cell r="F5255" t="str">
            <v>Q1010</v>
          </cell>
          <cell r="G5255">
            <v>5</v>
          </cell>
        </row>
        <row r="5256">
          <cell r="A5256" t="str">
            <v>Q|Q1010</v>
          </cell>
          <cell r="B5256" t="str">
            <v>Q1907x002</v>
          </cell>
          <cell r="C5256" t="str">
            <v>Q</v>
          </cell>
          <cell r="D5256" t="str">
            <v>code</v>
          </cell>
          <cell r="E5256" t="str">
            <v>Q1010</v>
          </cell>
          <cell r="F5256" t="str">
            <v>Q1010</v>
          </cell>
          <cell r="G5256">
            <v>5</v>
          </cell>
        </row>
        <row r="5257">
          <cell r="A5257" t="str">
            <v>Q|AMI MDB a006</v>
          </cell>
          <cell r="B5257" t="str">
            <v>Q1010x005</v>
          </cell>
          <cell r="C5257" t="str">
            <v>Q</v>
          </cell>
          <cell r="D5257" t="str">
            <v>name</v>
          </cell>
          <cell r="E5257" t="str">
            <v>AMI MDB a006</v>
          </cell>
          <cell r="F5257" t="str">
            <v>Q1010a006</v>
          </cell>
          <cell r="G5257">
            <v>9</v>
          </cell>
        </row>
        <row r="5258">
          <cell r="A5258" t="str">
            <v>Q|Q1010a006</v>
          </cell>
          <cell r="B5258" t="str">
            <v>Q1010x005</v>
          </cell>
          <cell r="C5258" t="str">
            <v>Q</v>
          </cell>
          <cell r="D5258" t="str">
            <v>code</v>
          </cell>
          <cell r="E5258" t="str">
            <v>Q1010a006</v>
          </cell>
          <cell r="F5258" t="str">
            <v>Q1010a006</v>
          </cell>
          <cell r="G5258">
            <v>9</v>
          </cell>
        </row>
        <row r="5259">
          <cell r="A5259" t="str">
            <v>Q|AMI MDB a007</v>
          </cell>
          <cell r="B5259" t="str">
            <v>Q1010x005</v>
          </cell>
          <cell r="C5259" t="str">
            <v>Q</v>
          </cell>
          <cell r="D5259" t="str">
            <v>name</v>
          </cell>
          <cell r="E5259" t="str">
            <v>AMI MDB a007</v>
          </cell>
          <cell r="F5259" t="str">
            <v>Q1010a007</v>
          </cell>
          <cell r="G5259">
            <v>9</v>
          </cell>
        </row>
        <row r="5260">
          <cell r="A5260" t="str">
            <v>Q|Q1010a007</v>
          </cell>
          <cell r="B5260" t="str">
            <v>Q1010x005</v>
          </cell>
          <cell r="C5260" t="str">
            <v>Q</v>
          </cell>
          <cell r="D5260" t="str">
            <v>code</v>
          </cell>
          <cell r="E5260" t="str">
            <v>Q1010a007</v>
          </cell>
          <cell r="F5260" t="str">
            <v>Q1010a007</v>
          </cell>
          <cell r="G5260">
            <v>9</v>
          </cell>
        </row>
        <row r="5261">
          <cell r="A5261" t="str">
            <v>Q|AMI MDB a008</v>
          </cell>
          <cell r="B5261" t="str">
            <v>Q1010</v>
          </cell>
          <cell r="C5261" t="str">
            <v>Q</v>
          </cell>
          <cell r="D5261" t="str">
            <v>name</v>
          </cell>
          <cell r="E5261" t="str">
            <v>AMI MDB a008</v>
          </cell>
          <cell r="F5261" t="str">
            <v>Q1010a008</v>
          </cell>
          <cell r="G5261">
            <v>9</v>
          </cell>
        </row>
        <row r="5262">
          <cell r="A5262" t="str">
            <v>Q|Q1010a008</v>
          </cell>
          <cell r="B5262" t="str">
            <v>Q1010</v>
          </cell>
          <cell r="C5262" t="str">
            <v>Q</v>
          </cell>
          <cell r="D5262" t="str">
            <v>code</v>
          </cell>
          <cell r="E5262" t="str">
            <v>Q1010a008</v>
          </cell>
          <cell r="F5262" t="str">
            <v>Q1010a008</v>
          </cell>
          <cell r="G5262">
            <v>9</v>
          </cell>
        </row>
        <row r="5263">
          <cell r="A5263" t="str">
            <v>Q|AMI-FiBL estimation</v>
          </cell>
          <cell r="B5263" t="str">
            <v>Q1010x001</v>
          </cell>
          <cell r="C5263" t="str">
            <v>Q</v>
          </cell>
          <cell r="D5263" t="str">
            <v>name</v>
          </cell>
          <cell r="E5263" t="str">
            <v>AMI-FiBL estimation</v>
          </cell>
          <cell r="F5263" t="str">
            <v>Q1010a009</v>
          </cell>
          <cell r="G5263">
            <v>9</v>
          </cell>
        </row>
        <row r="5264">
          <cell r="A5264" t="str">
            <v>Q|Q1010a009</v>
          </cell>
          <cell r="B5264" t="str">
            <v>Q1010x001</v>
          </cell>
          <cell r="C5264" t="str">
            <v>Q</v>
          </cell>
          <cell r="D5264" t="str">
            <v>code</v>
          </cell>
          <cell r="E5264" t="str">
            <v>Q1010a009</v>
          </cell>
          <cell r="F5264" t="str">
            <v>Q1010a009</v>
          </cell>
          <cell r="G5264">
            <v>9</v>
          </cell>
        </row>
        <row r="5265">
          <cell r="A5265" t="str">
            <v>Q|Q1010f001</v>
          </cell>
          <cell r="B5265" t="str">
            <v>Q1907</v>
          </cell>
          <cell r="C5265" t="str">
            <v>Q</v>
          </cell>
          <cell r="D5265" t="str">
            <v>code</v>
          </cell>
          <cell r="E5265" t="str">
            <v>Q1010f001</v>
          </cell>
          <cell r="F5265" t="str">
            <v>Q1010f001</v>
          </cell>
          <cell r="G5265">
            <v>9</v>
          </cell>
        </row>
        <row r="5266">
          <cell r="A5266" t="str">
            <v>Q|AMI estimation</v>
          </cell>
          <cell r="B5266" t="str">
            <v>Q1907x002</v>
          </cell>
          <cell r="C5266" t="str">
            <v>Q</v>
          </cell>
          <cell r="D5266" t="str">
            <v>name</v>
          </cell>
          <cell r="E5266" t="str">
            <v>AMI estimation</v>
          </cell>
          <cell r="F5266" t="str">
            <v>Q1010x001</v>
          </cell>
          <cell r="G5266">
            <v>9</v>
          </cell>
        </row>
        <row r="5267">
          <cell r="A5267" t="str">
            <v>Q|Q101001</v>
          </cell>
          <cell r="B5267" t="str">
            <v>Q1907x002</v>
          </cell>
          <cell r="C5267" t="str">
            <v>Q</v>
          </cell>
          <cell r="D5267" t="str">
            <v>code</v>
          </cell>
          <cell r="E5267" t="str">
            <v>Q101001</v>
          </cell>
          <cell r="F5267" t="str">
            <v>Q1010x001</v>
          </cell>
          <cell r="G5267">
            <v>9</v>
          </cell>
        </row>
        <row r="5268">
          <cell r="A5268" t="str">
            <v>Q|Q1010x001</v>
          </cell>
          <cell r="B5268" t="str">
            <v>Q1907x002</v>
          </cell>
          <cell r="C5268" t="str">
            <v>Q</v>
          </cell>
          <cell r="D5268" t="str">
            <v>code</v>
          </cell>
          <cell r="E5268" t="str">
            <v>Q1010x001</v>
          </cell>
          <cell r="F5268" t="str">
            <v>Q1010x001</v>
          </cell>
          <cell r="G5268">
            <v>9</v>
          </cell>
        </row>
        <row r="5269">
          <cell r="A5269" t="str">
            <v>Q|Q1903</v>
          </cell>
          <cell r="B5269" t="str">
            <v>Q1907x002</v>
          </cell>
          <cell r="C5269" t="str">
            <v>Q</v>
          </cell>
          <cell r="D5269" t="str">
            <v>code</v>
          </cell>
          <cell r="E5269" t="str">
            <v>Q1903</v>
          </cell>
          <cell r="F5269" t="str">
            <v>Q1010x001</v>
          </cell>
          <cell r="G5269">
            <v>9</v>
          </cell>
        </row>
        <row r="5270">
          <cell r="A5270" t="str">
            <v>Q|AMI Synthese</v>
          </cell>
          <cell r="B5270" t="str">
            <v>Q1907x002</v>
          </cell>
          <cell r="C5270" t="str">
            <v>Q</v>
          </cell>
          <cell r="D5270" t="str">
            <v>name</v>
          </cell>
          <cell r="E5270" t="str">
            <v>AMI Synthese</v>
          </cell>
          <cell r="F5270" t="str">
            <v>Q1010x002</v>
          </cell>
          <cell r="G5270">
            <v>9</v>
          </cell>
        </row>
        <row r="5271">
          <cell r="A5271" t="str">
            <v>Q|Q101002</v>
          </cell>
          <cell r="B5271" t="str">
            <v>Q1907x002</v>
          </cell>
          <cell r="C5271" t="str">
            <v>Q</v>
          </cell>
          <cell r="D5271" t="str">
            <v>code</v>
          </cell>
          <cell r="E5271" t="str">
            <v>Q101002</v>
          </cell>
          <cell r="F5271" t="str">
            <v>Q1010x002</v>
          </cell>
          <cell r="G5271">
            <v>9</v>
          </cell>
        </row>
        <row r="5272">
          <cell r="A5272" t="str">
            <v>Q|Q1010x002</v>
          </cell>
          <cell r="B5272" t="str">
            <v>Q1907x002</v>
          </cell>
          <cell r="C5272" t="str">
            <v>Q</v>
          </cell>
          <cell r="D5272" t="str">
            <v>code</v>
          </cell>
          <cell r="E5272" t="str">
            <v>Q1010x002</v>
          </cell>
          <cell r="F5272" t="str">
            <v>Q1010x002</v>
          </cell>
          <cell r="G5272">
            <v>9</v>
          </cell>
        </row>
        <row r="5273">
          <cell r="A5273" t="str">
            <v>Q|Q1904</v>
          </cell>
          <cell r="B5273" t="str">
            <v>Q1907x002</v>
          </cell>
          <cell r="C5273" t="str">
            <v>Q</v>
          </cell>
          <cell r="D5273" t="str">
            <v>code</v>
          </cell>
          <cell r="E5273" t="str">
            <v>Q1904</v>
          </cell>
          <cell r="F5273" t="str">
            <v>Q1010x002</v>
          </cell>
          <cell r="G5273">
            <v>9</v>
          </cell>
        </row>
        <row r="5274">
          <cell r="A5274" t="str">
            <v>Q|AMI MDB</v>
          </cell>
          <cell r="B5274" t="str">
            <v>Q1907x002</v>
          </cell>
          <cell r="C5274" t="str">
            <v>Q</v>
          </cell>
          <cell r="D5274" t="str">
            <v>name</v>
          </cell>
          <cell r="E5274" t="str">
            <v>AMI MDB</v>
          </cell>
          <cell r="F5274" t="str">
            <v>Q1010x003</v>
          </cell>
          <cell r="G5274">
            <v>9</v>
          </cell>
        </row>
        <row r="5275">
          <cell r="A5275" t="str">
            <v>Q|Q1010x003</v>
          </cell>
          <cell r="B5275" t="str">
            <v>Q1907x002</v>
          </cell>
          <cell r="C5275" t="str">
            <v>Q</v>
          </cell>
          <cell r="D5275" t="str">
            <v>code</v>
          </cell>
          <cell r="E5275" t="str">
            <v>Q1010x003</v>
          </cell>
          <cell r="F5275" t="str">
            <v>Q1010x003</v>
          </cell>
          <cell r="G5275">
            <v>9</v>
          </cell>
        </row>
        <row r="5276">
          <cell r="A5276" t="str">
            <v>Q|AMI MDBI</v>
          </cell>
          <cell r="B5276" t="str">
            <v>Q1907x002</v>
          </cell>
          <cell r="C5276" t="str">
            <v>Q</v>
          </cell>
          <cell r="D5276" t="str">
            <v>name</v>
          </cell>
          <cell r="E5276" t="str">
            <v>AMI MDBI</v>
          </cell>
          <cell r="F5276" t="str">
            <v>Q1010x004</v>
          </cell>
          <cell r="G5276">
            <v>9</v>
          </cell>
        </row>
        <row r="5277">
          <cell r="A5277" t="str">
            <v>Q|Q1010x004</v>
          </cell>
          <cell r="B5277" t="str">
            <v>Q1907x002</v>
          </cell>
          <cell r="C5277" t="str">
            <v>Q</v>
          </cell>
          <cell r="D5277" t="str">
            <v>code</v>
          </cell>
          <cell r="E5277" t="str">
            <v>Q1010x004</v>
          </cell>
          <cell r="F5277" t="str">
            <v>Q1010x004</v>
          </cell>
          <cell r="G5277">
            <v>9</v>
          </cell>
        </row>
        <row r="5278">
          <cell r="A5278" t="str">
            <v>Q|AMI 001</v>
          </cell>
          <cell r="B5278" t="str">
            <v>Q1003z001</v>
          </cell>
          <cell r="C5278" t="str">
            <v>Q</v>
          </cell>
          <cell r="D5278" t="str">
            <v>name</v>
          </cell>
          <cell r="E5278" t="str">
            <v>AMI 001</v>
          </cell>
          <cell r="F5278" t="str">
            <v>Q1010x005</v>
          </cell>
          <cell r="G5278">
            <v>9</v>
          </cell>
        </row>
        <row r="5279">
          <cell r="A5279" t="str">
            <v>Q|AMI 005</v>
          </cell>
          <cell r="B5279" t="str">
            <v>Q1907x002</v>
          </cell>
          <cell r="C5279" t="str">
            <v>Q</v>
          </cell>
          <cell r="D5279" t="str">
            <v>name</v>
          </cell>
          <cell r="E5279" t="str">
            <v>AMI 005</v>
          </cell>
          <cell r="F5279" t="str">
            <v>Q1010x005</v>
          </cell>
          <cell r="G5279">
            <v>9</v>
          </cell>
        </row>
        <row r="5280">
          <cell r="A5280" t="str">
            <v>Q|Q1010001</v>
          </cell>
          <cell r="B5280" t="str">
            <v>Q1907x002</v>
          </cell>
          <cell r="C5280" t="str">
            <v>Q</v>
          </cell>
          <cell r="D5280" t="str">
            <v>code</v>
          </cell>
          <cell r="E5280" t="str">
            <v>Q1010001</v>
          </cell>
          <cell r="F5280" t="str">
            <v>Q1010x005</v>
          </cell>
          <cell r="G5280">
            <v>9</v>
          </cell>
        </row>
        <row r="5281">
          <cell r="A5281" t="str">
            <v>Q|Q1010x005</v>
          </cell>
          <cell r="B5281" t="str">
            <v>Q1907x002</v>
          </cell>
          <cell r="C5281" t="str">
            <v>Q</v>
          </cell>
          <cell r="D5281" t="str">
            <v>code</v>
          </cell>
          <cell r="E5281" t="str">
            <v>Q1010x005</v>
          </cell>
          <cell r="F5281" t="str">
            <v>Q1010x005</v>
          </cell>
          <cell r="G5281">
            <v>9</v>
          </cell>
        </row>
        <row r="5282">
          <cell r="A5282" t="str">
            <v>Q|AMI/FiBL estimation</v>
          </cell>
          <cell r="B5282" t="str">
            <v>Q1010</v>
          </cell>
          <cell r="C5282" t="str">
            <v>Q</v>
          </cell>
          <cell r="D5282" t="str">
            <v>name</v>
          </cell>
          <cell r="E5282" t="str">
            <v>AMI/FiBL estimation</v>
          </cell>
          <cell r="F5282" t="str">
            <v>Q1020</v>
          </cell>
          <cell r="G5282">
            <v>5</v>
          </cell>
        </row>
        <row r="5283">
          <cell r="A5283" t="str">
            <v>Q|Q1020</v>
          </cell>
          <cell r="B5283" t="str">
            <v>Q1010</v>
          </cell>
          <cell r="C5283" t="str">
            <v>Q</v>
          </cell>
          <cell r="D5283" t="str">
            <v>code</v>
          </cell>
          <cell r="E5283" t="str">
            <v>Q1020</v>
          </cell>
          <cell r="F5283" t="str">
            <v>Q1020</v>
          </cell>
          <cell r="G5283">
            <v>5</v>
          </cell>
        </row>
        <row r="5284">
          <cell r="A5284" t="str">
            <v>Q|AMI/FiBL estimation a001</v>
          </cell>
          <cell r="B5284" t="str">
            <v>Q1010</v>
          </cell>
          <cell r="C5284" t="str">
            <v>Q</v>
          </cell>
          <cell r="D5284" t="str">
            <v>name</v>
          </cell>
          <cell r="E5284" t="str">
            <v>AMI/FiBL estimation a001</v>
          </cell>
          <cell r="F5284" t="str">
            <v>Q1020a001</v>
          </cell>
          <cell r="G5284">
            <v>9</v>
          </cell>
        </row>
        <row r="5285">
          <cell r="A5285" t="str">
            <v>Q|Q1020a001</v>
          </cell>
          <cell r="B5285" t="str">
            <v>Q1010</v>
          </cell>
          <cell r="C5285" t="str">
            <v>Q</v>
          </cell>
          <cell r="D5285" t="str">
            <v>code</v>
          </cell>
          <cell r="E5285" t="str">
            <v>Q1020a001</v>
          </cell>
          <cell r="F5285" t="str">
            <v>Q1020a001</v>
          </cell>
          <cell r="G5285">
            <v>9</v>
          </cell>
        </row>
        <row r="5286">
          <cell r="A5286" t="str">
            <v>Q|Q1901</v>
          </cell>
          <cell r="B5286" t="str">
            <v>Q1002z001</v>
          </cell>
          <cell r="C5286" t="str">
            <v>Q</v>
          </cell>
          <cell r="D5286" t="str">
            <v>code</v>
          </cell>
          <cell r="E5286" t="str">
            <v>Q1901</v>
          </cell>
          <cell r="F5286" t="str">
            <v>Q1901</v>
          </cell>
          <cell r="G5286">
            <v>5</v>
          </cell>
        </row>
        <row r="5287">
          <cell r="A5287" t="str">
            <v>Q|ZMP MDB estimation</v>
          </cell>
          <cell r="B5287" t="str">
            <v>Q1002z001</v>
          </cell>
          <cell r="C5287" t="str">
            <v>Q</v>
          </cell>
          <cell r="D5287" t="str">
            <v>name</v>
          </cell>
          <cell r="E5287" t="str">
            <v>ZMP MDB estimation</v>
          </cell>
          <cell r="F5287" t="str">
            <v>Q1901</v>
          </cell>
          <cell r="G5287">
            <v>5</v>
          </cell>
        </row>
        <row r="5288">
          <cell r="A5288" t="str">
            <v>Q|ZMP MDB estimation XXX</v>
          </cell>
          <cell r="B5288" t="str">
            <v>Q1002z001</v>
          </cell>
          <cell r="C5288" t="str">
            <v>Q</v>
          </cell>
          <cell r="D5288" t="str">
            <v>name</v>
          </cell>
          <cell r="E5288" t="str">
            <v>ZMP MDB estimation XXX</v>
          </cell>
          <cell r="F5288" t="str">
            <v>Q1901</v>
          </cell>
          <cell r="G5288">
            <v>5</v>
          </cell>
        </row>
        <row r="5289">
          <cell r="A5289" t="str">
            <v>Q|Q1901z001</v>
          </cell>
          <cell r="B5289" t="str">
            <v>Q1002z001</v>
          </cell>
          <cell r="C5289" t="str">
            <v>Q</v>
          </cell>
          <cell r="D5289" t="str">
            <v>code</v>
          </cell>
          <cell r="E5289" t="str">
            <v>Q1901z001</v>
          </cell>
          <cell r="F5289" t="str">
            <v>Q1901z001</v>
          </cell>
          <cell r="G5289">
            <v>9</v>
          </cell>
        </row>
        <row r="5290">
          <cell r="A5290" t="str">
            <v>Q|Q1902z001</v>
          </cell>
          <cell r="B5290" t="str">
            <v>Q1002z001</v>
          </cell>
          <cell r="C5290" t="str">
            <v>Q</v>
          </cell>
          <cell r="D5290" t="str">
            <v>code</v>
          </cell>
          <cell r="E5290" t="str">
            <v>Q1902z001</v>
          </cell>
          <cell r="F5290" t="str">
            <v>Q1902z001</v>
          </cell>
          <cell r="G5290">
            <v>9</v>
          </cell>
        </row>
        <row r="5291">
          <cell r="A5291" t="str">
            <v>Q|FIBL estimation</v>
          </cell>
          <cell r="B5291" t="str">
            <v>Q1907</v>
          </cell>
          <cell r="C5291" t="str">
            <v>Q</v>
          </cell>
          <cell r="D5291" t="str">
            <v>name</v>
          </cell>
          <cell r="E5291" t="str">
            <v>FIBL estimation</v>
          </cell>
          <cell r="F5291" t="str">
            <v>Q1905</v>
          </cell>
          <cell r="G5291">
            <v>5</v>
          </cell>
        </row>
        <row r="5292">
          <cell r="A5292" t="str">
            <v>Q|Q1905</v>
          </cell>
          <cell r="B5292" t="str">
            <v>Q1907</v>
          </cell>
          <cell r="C5292" t="str">
            <v>Q</v>
          </cell>
          <cell r="D5292" t="str">
            <v>code</v>
          </cell>
          <cell r="E5292" t="str">
            <v>Q1905</v>
          </cell>
          <cell r="F5292" t="str">
            <v>Q1905</v>
          </cell>
          <cell r="G5292">
            <v>5</v>
          </cell>
        </row>
        <row r="5293">
          <cell r="A5293" t="str">
            <v>Q|FIBL Synthese</v>
          </cell>
          <cell r="B5293" t="str">
            <v>Q1907</v>
          </cell>
          <cell r="C5293" t="str">
            <v>Q</v>
          </cell>
          <cell r="D5293" t="str">
            <v>name</v>
          </cell>
          <cell r="E5293" t="str">
            <v>FIBL Synthese</v>
          </cell>
          <cell r="F5293" t="str">
            <v>Q1906</v>
          </cell>
          <cell r="G5293">
            <v>5</v>
          </cell>
        </row>
        <row r="5294">
          <cell r="A5294" t="str">
            <v>Q|Q1906</v>
          </cell>
          <cell r="B5294" t="str">
            <v>Q1907</v>
          </cell>
          <cell r="C5294" t="str">
            <v>Q</v>
          </cell>
          <cell r="D5294" t="str">
            <v>code</v>
          </cell>
          <cell r="E5294" t="str">
            <v>Q1906</v>
          </cell>
          <cell r="F5294" t="str">
            <v>Q1906</v>
          </cell>
          <cell r="G5294">
            <v>5</v>
          </cell>
        </row>
        <row r="5295">
          <cell r="A5295" t="str">
            <v>Q|fleXinfo</v>
          </cell>
          <cell r="B5295" t="str">
            <v>Q1907x002</v>
          </cell>
          <cell r="C5295" t="str">
            <v>Q</v>
          </cell>
          <cell r="D5295" t="str">
            <v>name</v>
          </cell>
          <cell r="E5295" t="str">
            <v>fleXinfo</v>
          </cell>
          <cell r="F5295" t="str">
            <v>Q1907</v>
          </cell>
          <cell r="G5295">
            <v>5</v>
          </cell>
        </row>
        <row r="5296">
          <cell r="A5296" t="str">
            <v>Q|fleXinfo Synthese, Work</v>
          </cell>
          <cell r="B5296" t="str">
            <v>Q1907x002</v>
          </cell>
          <cell r="C5296" t="str">
            <v>Q</v>
          </cell>
          <cell r="D5296" t="str">
            <v>name</v>
          </cell>
          <cell r="E5296" t="str">
            <v>fleXinfo Synthese, Work</v>
          </cell>
          <cell r="F5296" t="str">
            <v>Q1907</v>
          </cell>
          <cell r="G5296">
            <v>5</v>
          </cell>
        </row>
        <row r="5297">
          <cell r="A5297" t="str">
            <v>Q|Q1907</v>
          </cell>
          <cell r="B5297" t="str">
            <v>Q1907x002</v>
          </cell>
          <cell r="C5297" t="str">
            <v>Q</v>
          </cell>
          <cell r="D5297" t="str">
            <v>code</v>
          </cell>
          <cell r="E5297" t="str">
            <v>Q1907</v>
          </cell>
          <cell r="F5297" t="str">
            <v>Q1907</v>
          </cell>
          <cell r="G5297">
            <v>5</v>
          </cell>
        </row>
        <row r="5298">
          <cell r="A5298" t="str">
            <v>Q|fleXinfo Synthese</v>
          </cell>
          <cell r="B5298" t="str">
            <v>Q1907x002</v>
          </cell>
          <cell r="C5298" t="str">
            <v>Q</v>
          </cell>
          <cell r="D5298" t="str">
            <v>name</v>
          </cell>
          <cell r="E5298" t="str">
            <v>fleXinfo Synthese</v>
          </cell>
          <cell r="F5298" t="str">
            <v>Q1907x001</v>
          </cell>
          <cell r="G5298">
            <v>9</v>
          </cell>
        </row>
        <row r="5299">
          <cell r="A5299" t="str">
            <v>Q|Q1907x001</v>
          </cell>
          <cell r="B5299" t="str">
            <v>Q1907x002</v>
          </cell>
          <cell r="C5299" t="str">
            <v>Q</v>
          </cell>
          <cell r="D5299" t="str">
            <v>code</v>
          </cell>
          <cell r="E5299" t="str">
            <v>Q1907x001</v>
          </cell>
          <cell r="F5299" t="str">
            <v>Q1907x001</v>
          </cell>
          <cell r="G5299">
            <v>9</v>
          </cell>
        </row>
        <row r="5300">
          <cell r="A5300" t="str">
            <v>Q|fleXinfo Work</v>
          </cell>
          <cell r="B5300" t="str">
            <v>Q1907x002</v>
          </cell>
          <cell r="C5300" t="str">
            <v>Q</v>
          </cell>
          <cell r="D5300" t="str">
            <v>name</v>
          </cell>
          <cell r="E5300" t="str">
            <v>fleXinfo Work</v>
          </cell>
          <cell r="F5300" t="str">
            <v>Q1907x002</v>
          </cell>
          <cell r="G5300">
            <v>9</v>
          </cell>
        </row>
        <row r="5301">
          <cell r="A5301" t="str">
            <v>Q|Q1907x002</v>
          </cell>
          <cell r="B5301" t="str">
            <v>Q1907x002</v>
          </cell>
          <cell r="C5301" t="str">
            <v>Q</v>
          </cell>
          <cell r="D5301" t="str">
            <v>code</v>
          </cell>
          <cell r="E5301" t="str">
            <v>Q1907x002</v>
          </cell>
          <cell r="F5301" t="str">
            <v>Q1907x002</v>
          </cell>
          <cell r="G5301">
            <v>9</v>
          </cell>
        </row>
        <row r="5302">
          <cell r="A5302" t="str">
            <v>Q|fleXinfo Produktepass</v>
          </cell>
          <cell r="B5302" t="str">
            <v>Q1907x002</v>
          </cell>
          <cell r="C5302" t="str">
            <v>Q</v>
          </cell>
          <cell r="D5302" t="str">
            <v>name</v>
          </cell>
          <cell r="E5302" t="str">
            <v>fleXinfo Produktepass</v>
          </cell>
          <cell r="F5302" t="str">
            <v>Q1907x100</v>
          </cell>
          <cell r="G5302">
            <v>9</v>
          </cell>
        </row>
        <row r="5303">
          <cell r="A5303" t="str">
            <v>Q|Q1907x100</v>
          </cell>
          <cell r="B5303" t="str">
            <v>Q1907x002</v>
          </cell>
          <cell r="C5303" t="str">
            <v>Q</v>
          </cell>
          <cell r="D5303" t="str">
            <v>code</v>
          </cell>
          <cell r="E5303" t="str">
            <v>Q1907x100</v>
          </cell>
          <cell r="F5303" t="str">
            <v>Q1907x100</v>
          </cell>
          <cell r="G5303">
            <v>9</v>
          </cell>
        </row>
        <row r="5304">
          <cell r="A5304" t="str">
            <v>Q|national official source</v>
          </cell>
          <cell r="B5304" t="str">
            <v>Q1002z001</v>
          </cell>
          <cell r="C5304" t="str">
            <v>Q</v>
          </cell>
          <cell r="D5304" t="str">
            <v>name</v>
          </cell>
          <cell r="E5304" t="str">
            <v>national official source</v>
          </cell>
          <cell r="F5304" t="str">
            <v>Q2</v>
          </cell>
          <cell r="G5304">
            <v>2</v>
          </cell>
        </row>
        <row r="5305">
          <cell r="A5305" t="str">
            <v>Q|Q2</v>
          </cell>
          <cell r="B5305" t="str">
            <v>Q1002z001</v>
          </cell>
          <cell r="C5305" t="str">
            <v>Q</v>
          </cell>
          <cell r="D5305" t="str">
            <v>code</v>
          </cell>
          <cell r="E5305" t="str">
            <v>Q2</v>
          </cell>
          <cell r="F5305" t="str">
            <v>Q2</v>
          </cell>
          <cell r="G5305">
            <v>2</v>
          </cell>
        </row>
        <row r="5306">
          <cell r="A5306" t="str">
            <v>Q|BLE</v>
          </cell>
          <cell r="B5306" t="str">
            <v>Q1002z001</v>
          </cell>
          <cell r="C5306" t="str">
            <v>Q</v>
          </cell>
          <cell r="D5306" t="str">
            <v>name</v>
          </cell>
          <cell r="E5306" t="str">
            <v>BLE</v>
          </cell>
          <cell r="F5306" t="str">
            <v>Q2001</v>
          </cell>
          <cell r="G5306">
            <v>5</v>
          </cell>
        </row>
        <row r="5307">
          <cell r="A5307" t="str">
            <v>Q|Q2001</v>
          </cell>
          <cell r="B5307" t="str">
            <v>Q1002z001</v>
          </cell>
          <cell r="C5307" t="str">
            <v>Q</v>
          </cell>
          <cell r="D5307" t="str">
            <v>code</v>
          </cell>
          <cell r="E5307" t="str">
            <v>Q2001</v>
          </cell>
          <cell r="F5307" t="str">
            <v>Q2001</v>
          </cell>
          <cell r="G5307">
            <v>5</v>
          </cell>
        </row>
        <row r="5308">
          <cell r="A5308" t="str">
            <v>Q|BLE 001</v>
          </cell>
          <cell r="B5308" t="str">
            <v>Q1002z001</v>
          </cell>
          <cell r="C5308" t="str">
            <v>Q</v>
          </cell>
          <cell r="D5308" t="str">
            <v>name</v>
          </cell>
          <cell r="E5308" t="str">
            <v>BLE 001</v>
          </cell>
          <cell r="F5308" t="str">
            <v>Q2001z001</v>
          </cell>
          <cell r="G5308">
            <v>9</v>
          </cell>
        </row>
        <row r="5309">
          <cell r="A5309" t="str">
            <v>Q|BLE z001</v>
          </cell>
          <cell r="B5309" t="str">
            <v>Q1002z001</v>
          </cell>
          <cell r="C5309" t="str">
            <v>Q</v>
          </cell>
          <cell r="D5309" t="str">
            <v>name</v>
          </cell>
          <cell r="E5309" t="str">
            <v>BLE z001</v>
          </cell>
          <cell r="F5309" t="str">
            <v>Q2001z001</v>
          </cell>
          <cell r="G5309">
            <v>9</v>
          </cell>
        </row>
        <row r="5310">
          <cell r="A5310" t="str">
            <v>Q|Q2001001</v>
          </cell>
          <cell r="B5310" t="str">
            <v>Q1002z001</v>
          </cell>
          <cell r="C5310" t="str">
            <v>Q</v>
          </cell>
          <cell r="D5310" t="str">
            <v>code</v>
          </cell>
          <cell r="E5310" t="str">
            <v>Q2001001</v>
          </cell>
          <cell r="F5310" t="str">
            <v>Q2001z001</v>
          </cell>
          <cell r="G5310">
            <v>9</v>
          </cell>
        </row>
        <row r="5311">
          <cell r="A5311" t="str">
            <v>Q|Q2001z001</v>
          </cell>
          <cell r="B5311" t="str">
            <v>Q1002z001</v>
          </cell>
          <cell r="C5311" t="str">
            <v>Q</v>
          </cell>
          <cell r="D5311" t="str">
            <v>code</v>
          </cell>
          <cell r="E5311" t="str">
            <v>Q2001z001</v>
          </cell>
          <cell r="F5311" t="str">
            <v>Q2001z001</v>
          </cell>
          <cell r="G5311">
            <v>9</v>
          </cell>
        </row>
        <row r="5312">
          <cell r="A5312" t="str">
            <v>Q|Q2002</v>
          </cell>
          <cell r="B5312" t="str">
            <v>Q1002z001</v>
          </cell>
          <cell r="C5312" t="str">
            <v>Q</v>
          </cell>
          <cell r="D5312" t="str">
            <v>code</v>
          </cell>
          <cell r="E5312" t="str">
            <v>Q2002</v>
          </cell>
          <cell r="F5312" t="str">
            <v>Q2002</v>
          </cell>
          <cell r="G5312">
            <v>5</v>
          </cell>
        </row>
        <row r="5313">
          <cell r="A5313" t="str">
            <v>Q|Statistisches Bundesamt</v>
          </cell>
          <cell r="B5313" t="str">
            <v>Q1002z001</v>
          </cell>
          <cell r="C5313" t="str">
            <v>Q</v>
          </cell>
          <cell r="D5313" t="str">
            <v>name</v>
          </cell>
          <cell r="E5313" t="str">
            <v>Statistisches Bundesamt</v>
          </cell>
          <cell r="F5313" t="str">
            <v>Q2002</v>
          </cell>
          <cell r="G5313">
            <v>5</v>
          </cell>
        </row>
        <row r="5314">
          <cell r="A5314" t="str">
            <v>Q|Destatis x001</v>
          </cell>
          <cell r="B5314" t="str">
            <v>Q1010x004</v>
          </cell>
          <cell r="C5314" t="str">
            <v>Q</v>
          </cell>
          <cell r="D5314" t="str">
            <v>name</v>
          </cell>
          <cell r="E5314" t="str">
            <v>Destatis x001</v>
          </cell>
          <cell r="F5314" t="str">
            <v>Q2002x001</v>
          </cell>
          <cell r="G5314">
            <v>9</v>
          </cell>
        </row>
        <row r="5315">
          <cell r="A5315" t="str">
            <v>Q|Q2002x001</v>
          </cell>
          <cell r="B5315" t="str">
            <v>Q1010x004</v>
          </cell>
          <cell r="C5315" t="str">
            <v>Q</v>
          </cell>
          <cell r="D5315" t="str">
            <v>code</v>
          </cell>
          <cell r="E5315" t="str">
            <v>Q2002x001</v>
          </cell>
          <cell r="F5315" t="str">
            <v>Q2002x001</v>
          </cell>
          <cell r="G5315">
            <v>9</v>
          </cell>
        </row>
        <row r="5316">
          <cell r="A5316" t="str">
            <v>Q|Q2002001</v>
          </cell>
          <cell r="B5316" t="str">
            <v>Q1002z001</v>
          </cell>
          <cell r="C5316" t="str">
            <v>Q</v>
          </cell>
          <cell r="D5316" t="str">
            <v>code</v>
          </cell>
          <cell r="E5316" t="str">
            <v>Q2002001</v>
          </cell>
          <cell r="F5316" t="str">
            <v>Q2002z001</v>
          </cell>
          <cell r="G5316">
            <v>9</v>
          </cell>
        </row>
        <row r="5317">
          <cell r="A5317" t="str">
            <v>Q|Q2002z001</v>
          </cell>
          <cell r="B5317" t="str">
            <v>Q1002z001</v>
          </cell>
          <cell r="C5317" t="str">
            <v>Q</v>
          </cell>
          <cell r="D5317" t="str">
            <v>code</v>
          </cell>
          <cell r="E5317" t="str">
            <v>Q2002z001</v>
          </cell>
          <cell r="F5317" t="str">
            <v>Q2002z001</v>
          </cell>
          <cell r="G5317">
            <v>9</v>
          </cell>
        </row>
        <row r="5318">
          <cell r="A5318" t="str">
            <v>Q|Statistisches Bundesamt 001</v>
          </cell>
          <cell r="B5318" t="str">
            <v>Q1002z001</v>
          </cell>
          <cell r="C5318" t="str">
            <v>Q</v>
          </cell>
          <cell r="D5318" t="str">
            <v>name</v>
          </cell>
          <cell r="E5318" t="str">
            <v>Statistisches Bundesamt 001</v>
          </cell>
          <cell r="F5318" t="str">
            <v>Q2002z001</v>
          </cell>
          <cell r="G5318">
            <v>9</v>
          </cell>
        </row>
        <row r="5319">
          <cell r="A5319" t="str">
            <v>Q|Statistisches Bundesamt z001</v>
          </cell>
          <cell r="B5319" t="str">
            <v>Q1002z001</v>
          </cell>
          <cell r="C5319" t="str">
            <v>Q</v>
          </cell>
          <cell r="D5319" t="str">
            <v>name</v>
          </cell>
          <cell r="E5319" t="str">
            <v>Statistisches Bundesamt z001</v>
          </cell>
          <cell r="F5319" t="str">
            <v>Q2002z001</v>
          </cell>
          <cell r="G5319">
            <v>9</v>
          </cell>
        </row>
        <row r="5320">
          <cell r="A5320" t="str">
            <v>Q|Ministerium für Ernährung, Landwirtschaft, Forsten und Fischerei in Mecklenburg-Vorpommern</v>
          </cell>
          <cell r="B5320" t="str">
            <v>Q1002z001</v>
          </cell>
          <cell r="C5320" t="str">
            <v>Q</v>
          </cell>
          <cell r="D5320" t="str">
            <v>name</v>
          </cell>
          <cell r="E5320" t="str">
            <v>Ministerium für Ernährung, Landwirtschaft, Forsten und Fischerei in Mecklenburg-Vorpommern</v>
          </cell>
          <cell r="F5320" t="str">
            <v>Q2003</v>
          </cell>
          <cell r="G5320">
            <v>5</v>
          </cell>
        </row>
        <row r="5321">
          <cell r="A5321" t="str">
            <v>Q|Q2003</v>
          </cell>
          <cell r="B5321" t="str">
            <v>Q1002z001</v>
          </cell>
          <cell r="C5321" t="str">
            <v>Q</v>
          </cell>
          <cell r="D5321" t="str">
            <v>code</v>
          </cell>
          <cell r="E5321" t="str">
            <v>Q2003</v>
          </cell>
          <cell r="F5321" t="str">
            <v>Q2003</v>
          </cell>
          <cell r="G5321">
            <v>5</v>
          </cell>
        </row>
        <row r="5322">
          <cell r="A5322" t="str">
            <v>Q|Ministerium für Ernährung, Landwirtschaft, Forsten und Fischerei in Mecklenburg-Vorpommern 001</v>
          </cell>
          <cell r="B5322" t="str">
            <v>Q1002z001</v>
          </cell>
          <cell r="C5322" t="str">
            <v>Q</v>
          </cell>
          <cell r="D5322" t="str">
            <v>name</v>
          </cell>
          <cell r="E5322" t="str">
            <v>Ministerium für Ernährung, Landwirtschaft, Forsten und Fischerei in Mecklenburg-Vorpommern 001</v>
          </cell>
          <cell r="F5322" t="str">
            <v>Q2003z001</v>
          </cell>
          <cell r="G5322">
            <v>9</v>
          </cell>
        </row>
        <row r="5323">
          <cell r="A5323" t="str">
            <v>Q|Ministerium für Ernährung, Landwirtschaft, Forsten und Fischerei in Mecklenburg-Vorpommern z001</v>
          </cell>
          <cell r="B5323" t="str">
            <v>Q1002z001</v>
          </cell>
          <cell r="C5323" t="str">
            <v>Q</v>
          </cell>
          <cell r="D5323" t="str">
            <v>name</v>
          </cell>
          <cell r="E5323" t="str">
            <v>Ministerium für Ernährung, Landwirtschaft, Forsten und Fischerei in Mecklenburg-Vorpommern z001</v>
          </cell>
          <cell r="F5323" t="str">
            <v>Q2003z001</v>
          </cell>
          <cell r="G5323">
            <v>9</v>
          </cell>
        </row>
        <row r="5324">
          <cell r="A5324" t="str">
            <v>Q|Q2003001</v>
          </cell>
          <cell r="B5324" t="str">
            <v>Q1002z001</v>
          </cell>
          <cell r="C5324" t="str">
            <v>Q</v>
          </cell>
          <cell r="D5324" t="str">
            <v>code</v>
          </cell>
          <cell r="E5324" t="str">
            <v>Q2003001</v>
          </cell>
          <cell r="F5324" t="str">
            <v>Q2003z001</v>
          </cell>
          <cell r="G5324">
            <v>9</v>
          </cell>
        </row>
        <row r="5325">
          <cell r="A5325" t="str">
            <v>Q|Q2003z001</v>
          </cell>
          <cell r="B5325" t="str">
            <v>Q1002z001</v>
          </cell>
          <cell r="C5325" t="str">
            <v>Q</v>
          </cell>
          <cell r="D5325" t="str">
            <v>code</v>
          </cell>
          <cell r="E5325" t="str">
            <v>Q2003z001</v>
          </cell>
          <cell r="F5325" t="str">
            <v>Q2003z001</v>
          </cell>
          <cell r="G5325">
            <v>9</v>
          </cell>
        </row>
        <row r="5326">
          <cell r="A5326" t="str">
            <v>Q|Q2004</v>
          </cell>
          <cell r="B5326" t="str">
            <v>Q1002z001</v>
          </cell>
          <cell r="C5326" t="str">
            <v>Q</v>
          </cell>
          <cell r="D5326" t="str">
            <v>code</v>
          </cell>
          <cell r="E5326" t="str">
            <v>Q2004</v>
          </cell>
          <cell r="F5326" t="str">
            <v>Q2004</v>
          </cell>
          <cell r="G5326">
            <v>5</v>
          </cell>
        </row>
        <row r="5327">
          <cell r="A5327" t="str">
            <v>Q|Statistisches Landesamt Bremen</v>
          </cell>
          <cell r="B5327" t="str">
            <v>Q1002z001</v>
          </cell>
          <cell r="C5327" t="str">
            <v>Q</v>
          </cell>
          <cell r="D5327" t="str">
            <v>name</v>
          </cell>
          <cell r="E5327" t="str">
            <v>Statistisches Landesamt Bremen</v>
          </cell>
          <cell r="F5327" t="str">
            <v>Q2004</v>
          </cell>
          <cell r="G5327">
            <v>5</v>
          </cell>
        </row>
        <row r="5328">
          <cell r="A5328" t="str">
            <v>Q|Q2004001</v>
          </cell>
          <cell r="B5328" t="str">
            <v>Q1002z001</v>
          </cell>
          <cell r="C5328" t="str">
            <v>Q</v>
          </cell>
          <cell r="D5328" t="str">
            <v>code</v>
          </cell>
          <cell r="E5328" t="str">
            <v>Q2004001</v>
          </cell>
          <cell r="F5328" t="str">
            <v>Q2004z001</v>
          </cell>
          <cell r="G5328">
            <v>9</v>
          </cell>
        </row>
        <row r="5329">
          <cell r="A5329" t="str">
            <v>Q|Q2004z001</v>
          </cell>
          <cell r="B5329" t="str">
            <v>Q1002z001</v>
          </cell>
          <cell r="C5329" t="str">
            <v>Q</v>
          </cell>
          <cell r="D5329" t="str">
            <v>code</v>
          </cell>
          <cell r="E5329" t="str">
            <v>Q2004z001</v>
          </cell>
          <cell r="F5329" t="str">
            <v>Q2004z001</v>
          </cell>
          <cell r="G5329">
            <v>9</v>
          </cell>
        </row>
        <row r="5330">
          <cell r="A5330" t="str">
            <v>Q|Statistisches Landesamt Bremen 001</v>
          </cell>
          <cell r="B5330" t="str">
            <v>Q1002z001</v>
          </cell>
          <cell r="C5330" t="str">
            <v>Q</v>
          </cell>
          <cell r="D5330" t="str">
            <v>name</v>
          </cell>
          <cell r="E5330" t="str">
            <v>Statistisches Landesamt Bremen 001</v>
          </cell>
          <cell r="F5330" t="str">
            <v>Q2004z001</v>
          </cell>
          <cell r="G5330">
            <v>9</v>
          </cell>
        </row>
        <row r="5331">
          <cell r="A5331" t="str">
            <v>Q|Statistisches Landesamt Bremen z001</v>
          </cell>
          <cell r="B5331" t="str">
            <v>Q1002z001</v>
          </cell>
          <cell r="C5331" t="str">
            <v>Q</v>
          </cell>
          <cell r="D5331" t="str">
            <v>name</v>
          </cell>
          <cell r="E5331" t="str">
            <v>Statistisches Landesamt Bremen z001</v>
          </cell>
          <cell r="F5331" t="str">
            <v>Q2004z001</v>
          </cell>
          <cell r="G5331">
            <v>9</v>
          </cell>
        </row>
        <row r="5332">
          <cell r="A5332" t="str">
            <v>Q|Q2005</v>
          </cell>
          <cell r="B5332" t="str">
            <v>Q1002z001</v>
          </cell>
          <cell r="C5332" t="str">
            <v>Q</v>
          </cell>
          <cell r="D5332" t="str">
            <v>code</v>
          </cell>
          <cell r="E5332" t="str">
            <v>Q2005</v>
          </cell>
          <cell r="F5332" t="str">
            <v>Q2005</v>
          </cell>
          <cell r="G5332">
            <v>5</v>
          </cell>
        </row>
        <row r="5333">
          <cell r="A5333" t="str">
            <v>Q|Statistisches Landesamt Hamburg</v>
          </cell>
          <cell r="B5333" t="str">
            <v>Q1002z001</v>
          </cell>
          <cell r="C5333" t="str">
            <v>Q</v>
          </cell>
          <cell r="D5333" t="str">
            <v>name</v>
          </cell>
          <cell r="E5333" t="str">
            <v>Statistisches Landesamt Hamburg</v>
          </cell>
          <cell r="F5333" t="str">
            <v>Q2005</v>
          </cell>
          <cell r="G5333">
            <v>5</v>
          </cell>
        </row>
        <row r="5334">
          <cell r="A5334" t="str">
            <v>Q|Q2005001</v>
          </cell>
          <cell r="B5334" t="str">
            <v>Q1002z001</v>
          </cell>
          <cell r="C5334" t="str">
            <v>Q</v>
          </cell>
          <cell r="D5334" t="str">
            <v>code</v>
          </cell>
          <cell r="E5334" t="str">
            <v>Q2005001</v>
          </cell>
          <cell r="F5334" t="str">
            <v>Q2005z001</v>
          </cell>
          <cell r="G5334">
            <v>9</v>
          </cell>
        </row>
        <row r="5335">
          <cell r="A5335" t="str">
            <v>Q|Q2005z001</v>
          </cell>
          <cell r="B5335" t="str">
            <v>Q1002z001</v>
          </cell>
          <cell r="C5335" t="str">
            <v>Q</v>
          </cell>
          <cell r="D5335" t="str">
            <v>code</v>
          </cell>
          <cell r="E5335" t="str">
            <v>Q2005z001</v>
          </cell>
          <cell r="F5335" t="str">
            <v>Q2005z001</v>
          </cell>
          <cell r="G5335">
            <v>9</v>
          </cell>
        </row>
        <row r="5336">
          <cell r="A5336" t="str">
            <v>Q|Statistisches Landesamt Hamburg 001</v>
          </cell>
          <cell r="B5336" t="str">
            <v>Q1002z001</v>
          </cell>
          <cell r="C5336" t="str">
            <v>Q</v>
          </cell>
          <cell r="D5336" t="str">
            <v>name</v>
          </cell>
          <cell r="E5336" t="str">
            <v>Statistisches Landesamt Hamburg 001</v>
          </cell>
          <cell r="F5336" t="str">
            <v>Q2005z001</v>
          </cell>
          <cell r="G5336">
            <v>9</v>
          </cell>
        </row>
        <row r="5337">
          <cell r="A5337" t="str">
            <v>Q|Statistisches Landesamt Hamburg z001</v>
          </cell>
          <cell r="B5337" t="str">
            <v>Q1002z001</v>
          </cell>
          <cell r="C5337" t="str">
            <v>Q</v>
          </cell>
          <cell r="D5337" t="str">
            <v>name</v>
          </cell>
          <cell r="E5337" t="str">
            <v>Statistisches Landesamt Hamburg z001</v>
          </cell>
          <cell r="F5337" t="str">
            <v>Q2005z001</v>
          </cell>
          <cell r="G5337">
            <v>9</v>
          </cell>
        </row>
        <row r="5338">
          <cell r="A5338" t="str">
            <v>Q|Agrarbericht der Bundesregierung</v>
          </cell>
          <cell r="B5338" t="str">
            <v>Q1002z001</v>
          </cell>
          <cell r="C5338" t="str">
            <v>Q</v>
          </cell>
          <cell r="D5338" t="str">
            <v>name</v>
          </cell>
          <cell r="E5338" t="str">
            <v>Agrarbericht der Bundesregierung</v>
          </cell>
          <cell r="F5338" t="str">
            <v>Q2006</v>
          </cell>
          <cell r="G5338">
            <v>5</v>
          </cell>
        </row>
        <row r="5339">
          <cell r="A5339" t="str">
            <v>Q|Q2006</v>
          </cell>
          <cell r="B5339" t="str">
            <v>Q1002z001</v>
          </cell>
          <cell r="C5339" t="str">
            <v>Q</v>
          </cell>
          <cell r="D5339" t="str">
            <v>code</v>
          </cell>
          <cell r="E5339" t="str">
            <v>Q2006</v>
          </cell>
          <cell r="F5339" t="str">
            <v>Q2006</v>
          </cell>
          <cell r="G5339">
            <v>5</v>
          </cell>
        </row>
        <row r="5340">
          <cell r="A5340" t="str">
            <v>Q|Agrarbericht der Bundesregierung 001</v>
          </cell>
          <cell r="B5340" t="str">
            <v>Q1002z001</v>
          </cell>
          <cell r="C5340" t="str">
            <v>Q</v>
          </cell>
          <cell r="D5340" t="str">
            <v>name</v>
          </cell>
          <cell r="E5340" t="str">
            <v>Agrarbericht der Bundesregierung 001</v>
          </cell>
          <cell r="F5340" t="str">
            <v>Q2006z001</v>
          </cell>
          <cell r="G5340">
            <v>9</v>
          </cell>
        </row>
        <row r="5341">
          <cell r="A5341" t="str">
            <v>Q|Agrarbericht der Bundesregierung z001</v>
          </cell>
          <cell r="B5341" t="str">
            <v>Q1002z001</v>
          </cell>
          <cell r="C5341" t="str">
            <v>Q</v>
          </cell>
          <cell r="D5341" t="str">
            <v>name</v>
          </cell>
          <cell r="E5341" t="str">
            <v>Agrarbericht der Bundesregierung z001</v>
          </cell>
          <cell r="F5341" t="str">
            <v>Q2006z001</v>
          </cell>
          <cell r="G5341">
            <v>9</v>
          </cell>
        </row>
        <row r="5342">
          <cell r="A5342" t="str">
            <v>Q|Q2006001</v>
          </cell>
          <cell r="B5342" t="str">
            <v>Q1002z001</v>
          </cell>
          <cell r="C5342" t="str">
            <v>Q</v>
          </cell>
          <cell r="D5342" t="str">
            <v>code</v>
          </cell>
          <cell r="E5342" t="str">
            <v>Q2006001</v>
          </cell>
          <cell r="F5342" t="str">
            <v>Q2006z001</v>
          </cell>
          <cell r="G5342">
            <v>9</v>
          </cell>
        </row>
        <row r="5343">
          <cell r="A5343" t="str">
            <v>Q|Q2006z001</v>
          </cell>
          <cell r="B5343" t="str">
            <v>Q1002z001</v>
          </cell>
          <cell r="C5343" t="str">
            <v>Q</v>
          </cell>
          <cell r="D5343" t="str">
            <v>code</v>
          </cell>
          <cell r="E5343" t="str">
            <v>Q2006z001</v>
          </cell>
          <cell r="F5343" t="str">
            <v>Q2006z001</v>
          </cell>
          <cell r="G5343">
            <v>9</v>
          </cell>
        </row>
        <row r="5344">
          <cell r="A5344" t="str">
            <v>Q|Q2007</v>
          </cell>
          <cell r="B5344" t="str">
            <v>Q1002z001</v>
          </cell>
          <cell r="C5344" t="str">
            <v>Q</v>
          </cell>
          <cell r="D5344" t="str">
            <v>code</v>
          </cell>
          <cell r="E5344" t="str">
            <v>Q2007</v>
          </cell>
          <cell r="F5344" t="str">
            <v>Q2007</v>
          </cell>
          <cell r="G5344">
            <v>5</v>
          </cell>
        </row>
        <row r="5345">
          <cell r="A5345" t="str">
            <v>Q|Statistisches Landesamt Berlin</v>
          </cell>
          <cell r="B5345" t="str">
            <v>Q1002z001</v>
          </cell>
          <cell r="C5345" t="str">
            <v>Q</v>
          </cell>
          <cell r="D5345" t="str">
            <v>name</v>
          </cell>
          <cell r="E5345" t="str">
            <v>Statistisches Landesamt Berlin</v>
          </cell>
          <cell r="F5345" t="str">
            <v>Q2007</v>
          </cell>
          <cell r="G5345">
            <v>5</v>
          </cell>
        </row>
        <row r="5346">
          <cell r="A5346" t="str">
            <v>Q|Q2007001</v>
          </cell>
          <cell r="B5346" t="str">
            <v>Q1002z001</v>
          </cell>
          <cell r="C5346" t="str">
            <v>Q</v>
          </cell>
          <cell r="D5346" t="str">
            <v>code</v>
          </cell>
          <cell r="E5346" t="str">
            <v>Q2007001</v>
          </cell>
          <cell r="F5346" t="str">
            <v>Q2007z001</v>
          </cell>
          <cell r="G5346">
            <v>9</v>
          </cell>
        </row>
        <row r="5347">
          <cell r="A5347" t="str">
            <v>Q|Q2007z001</v>
          </cell>
          <cell r="B5347" t="str">
            <v>Q1002z001</v>
          </cell>
          <cell r="C5347" t="str">
            <v>Q</v>
          </cell>
          <cell r="D5347" t="str">
            <v>code</v>
          </cell>
          <cell r="E5347" t="str">
            <v>Q2007z001</v>
          </cell>
          <cell r="F5347" t="str">
            <v>Q2007z001</v>
          </cell>
          <cell r="G5347">
            <v>9</v>
          </cell>
        </row>
        <row r="5348">
          <cell r="A5348" t="str">
            <v>Q|Statistisches Landesamt Berlin 001</v>
          </cell>
          <cell r="B5348" t="str">
            <v>Q1002z001</v>
          </cell>
          <cell r="C5348" t="str">
            <v>Q</v>
          </cell>
          <cell r="D5348" t="str">
            <v>name</v>
          </cell>
          <cell r="E5348" t="str">
            <v>Statistisches Landesamt Berlin 001</v>
          </cell>
          <cell r="F5348" t="str">
            <v>Q2007z001</v>
          </cell>
          <cell r="G5348">
            <v>9</v>
          </cell>
        </row>
        <row r="5349">
          <cell r="A5349" t="str">
            <v>Q|Statistisches Landesamt Berlin z001</v>
          </cell>
          <cell r="B5349" t="str">
            <v>Q1002z001</v>
          </cell>
          <cell r="C5349" t="str">
            <v>Q</v>
          </cell>
          <cell r="D5349" t="str">
            <v>name</v>
          </cell>
          <cell r="E5349" t="str">
            <v>Statistisches Landesamt Berlin z001</v>
          </cell>
          <cell r="F5349" t="str">
            <v>Q2007z001</v>
          </cell>
          <cell r="G5349">
            <v>9</v>
          </cell>
        </row>
        <row r="5350">
          <cell r="A5350" t="str">
            <v>Q|Ministero delle Politiche Agroalimentari</v>
          </cell>
          <cell r="B5350" t="str">
            <v>Q1002z001</v>
          </cell>
          <cell r="C5350" t="str">
            <v>Q</v>
          </cell>
          <cell r="D5350" t="str">
            <v>name</v>
          </cell>
          <cell r="E5350" t="str">
            <v>Ministero delle Politiche Agroalimentari</v>
          </cell>
          <cell r="F5350" t="str">
            <v>Q2030</v>
          </cell>
          <cell r="G5350">
            <v>5</v>
          </cell>
        </row>
        <row r="5351">
          <cell r="A5351" t="str">
            <v>Q|Q2030</v>
          </cell>
          <cell r="B5351" t="str">
            <v>Q1002z001</v>
          </cell>
          <cell r="C5351" t="str">
            <v>Q</v>
          </cell>
          <cell r="D5351" t="str">
            <v>code</v>
          </cell>
          <cell r="E5351" t="str">
            <v>Q2030</v>
          </cell>
          <cell r="F5351" t="str">
            <v>Q2030</v>
          </cell>
          <cell r="G5351">
            <v>5</v>
          </cell>
        </row>
        <row r="5352">
          <cell r="A5352" t="str">
            <v>Q|Ministero delle Politiche Agroalimentari 001</v>
          </cell>
          <cell r="B5352" t="str">
            <v>Q1002z001</v>
          </cell>
          <cell r="C5352" t="str">
            <v>Q</v>
          </cell>
          <cell r="D5352" t="str">
            <v>name</v>
          </cell>
          <cell r="E5352" t="str">
            <v>Ministero delle Politiche Agroalimentari 001</v>
          </cell>
          <cell r="F5352" t="str">
            <v>Q2030z001</v>
          </cell>
          <cell r="G5352">
            <v>9</v>
          </cell>
        </row>
        <row r="5353">
          <cell r="A5353" t="str">
            <v>Q|Ministero delle Politiche Agroalimentari z001</v>
          </cell>
          <cell r="B5353" t="str">
            <v>Q1002z001</v>
          </cell>
          <cell r="C5353" t="str">
            <v>Q</v>
          </cell>
          <cell r="D5353" t="str">
            <v>name</v>
          </cell>
          <cell r="E5353" t="str">
            <v>Ministero delle Politiche Agroalimentari z001</v>
          </cell>
          <cell r="F5353" t="str">
            <v>Q2030z001</v>
          </cell>
          <cell r="G5353">
            <v>9</v>
          </cell>
        </row>
        <row r="5354">
          <cell r="A5354" t="str">
            <v>Q|Q2030001</v>
          </cell>
          <cell r="B5354" t="str">
            <v>Q1002z001</v>
          </cell>
          <cell r="C5354" t="str">
            <v>Q</v>
          </cell>
          <cell r="D5354" t="str">
            <v>code</v>
          </cell>
          <cell r="E5354" t="str">
            <v>Q2030001</v>
          </cell>
          <cell r="F5354" t="str">
            <v>Q2030z001</v>
          </cell>
          <cell r="G5354">
            <v>9</v>
          </cell>
        </row>
        <row r="5355">
          <cell r="A5355" t="str">
            <v>Q|Q2030z001</v>
          </cell>
          <cell r="B5355" t="str">
            <v>Q1002z001</v>
          </cell>
          <cell r="C5355" t="str">
            <v>Q</v>
          </cell>
          <cell r="D5355" t="str">
            <v>code</v>
          </cell>
          <cell r="E5355" t="str">
            <v>Q2030z001</v>
          </cell>
          <cell r="F5355" t="str">
            <v>Q2030z001</v>
          </cell>
          <cell r="G5355">
            <v>9</v>
          </cell>
        </row>
        <row r="5356">
          <cell r="A5356" t="str">
            <v>Q|Q2031</v>
          </cell>
          <cell r="B5356" t="str">
            <v>Q1002z001</v>
          </cell>
          <cell r="C5356" t="str">
            <v>Q</v>
          </cell>
          <cell r="D5356" t="str">
            <v>code</v>
          </cell>
          <cell r="E5356" t="str">
            <v>Q2031</v>
          </cell>
          <cell r="F5356" t="str">
            <v>Q2031</v>
          </cell>
          <cell r="G5356">
            <v>5</v>
          </cell>
        </row>
        <row r="5357">
          <cell r="A5357" t="str">
            <v>Q|SINAB Sistema di Informazione Nazionale sull’Agricoltura Biologica</v>
          </cell>
          <cell r="B5357" t="str">
            <v>Q1002z001</v>
          </cell>
          <cell r="C5357" t="str">
            <v>Q</v>
          </cell>
          <cell r="D5357" t="str">
            <v>name</v>
          </cell>
          <cell r="E5357" t="str">
            <v>SINAB Sistema di Informazione Nazionale sull’Agricoltura Biologica</v>
          </cell>
          <cell r="F5357" t="str">
            <v>Q2031</v>
          </cell>
          <cell r="G5357">
            <v>5</v>
          </cell>
        </row>
        <row r="5358">
          <cell r="A5358" t="str">
            <v>Q|Q2031001</v>
          </cell>
          <cell r="B5358" t="str">
            <v>Q1002z001</v>
          </cell>
          <cell r="C5358" t="str">
            <v>Q</v>
          </cell>
          <cell r="D5358" t="str">
            <v>code</v>
          </cell>
          <cell r="E5358" t="str">
            <v>Q2031001</v>
          </cell>
          <cell r="F5358" t="str">
            <v>Q2031z001</v>
          </cell>
          <cell r="G5358">
            <v>9</v>
          </cell>
        </row>
        <row r="5359">
          <cell r="A5359" t="str">
            <v>Q|Q2031z001</v>
          </cell>
          <cell r="B5359" t="str">
            <v>Q1002z001</v>
          </cell>
          <cell r="C5359" t="str">
            <v>Q</v>
          </cell>
          <cell r="D5359" t="str">
            <v>code</v>
          </cell>
          <cell r="E5359" t="str">
            <v>Q2031z001</v>
          </cell>
          <cell r="F5359" t="str">
            <v>Q2031z001</v>
          </cell>
          <cell r="G5359">
            <v>9</v>
          </cell>
        </row>
        <row r="5360">
          <cell r="A5360" t="str">
            <v>Q|SINAB Sistema di Informazione Nazionale sull’Agricoltura Biologica 001</v>
          </cell>
          <cell r="B5360" t="str">
            <v>Q1002z001</v>
          </cell>
          <cell r="C5360" t="str">
            <v>Q</v>
          </cell>
          <cell r="D5360" t="str">
            <v>name</v>
          </cell>
          <cell r="E5360" t="str">
            <v>SINAB Sistema di Informazione Nazionale sull’Agricoltura Biologica 001</v>
          </cell>
          <cell r="F5360" t="str">
            <v>Q2031z001</v>
          </cell>
          <cell r="G5360">
            <v>9</v>
          </cell>
        </row>
        <row r="5361">
          <cell r="A5361" t="str">
            <v>Q|SINAB Sistema di Informazione Nazionale sull’Agricoltura Biologica z001</v>
          </cell>
          <cell r="B5361" t="str">
            <v>Q1002z001</v>
          </cell>
          <cell r="C5361" t="str">
            <v>Q</v>
          </cell>
          <cell r="D5361" t="str">
            <v>name</v>
          </cell>
          <cell r="E5361" t="str">
            <v>SINAB Sistema di Informazione Nazionale sull’Agricoltura Biologica z001</v>
          </cell>
          <cell r="F5361" t="str">
            <v>Q2031z001</v>
          </cell>
          <cell r="G5361">
            <v>9</v>
          </cell>
        </row>
        <row r="5362">
          <cell r="A5362" t="str">
            <v>Q|ISMEA</v>
          </cell>
          <cell r="B5362" t="str">
            <v>Q1002z001</v>
          </cell>
          <cell r="C5362" t="str">
            <v>Q</v>
          </cell>
          <cell r="D5362" t="str">
            <v>name</v>
          </cell>
          <cell r="E5362" t="str">
            <v>ISMEA</v>
          </cell>
          <cell r="F5362" t="str">
            <v>Q2032</v>
          </cell>
          <cell r="G5362">
            <v>5</v>
          </cell>
        </row>
        <row r="5363">
          <cell r="A5363" t="str">
            <v>Q|Q2032</v>
          </cell>
          <cell r="B5363" t="str">
            <v>Q1002z001</v>
          </cell>
          <cell r="C5363" t="str">
            <v>Q</v>
          </cell>
          <cell r="D5363" t="str">
            <v>code</v>
          </cell>
          <cell r="E5363" t="str">
            <v>Q2032</v>
          </cell>
          <cell r="F5363" t="str">
            <v>Q2032</v>
          </cell>
          <cell r="G5363">
            <v>5</v>
          </cell>
        </row>
        <row r="5364">
          <cell r="A5364" t="str">
            <v>Q|ISMEA 001</v>
          </cell>
          <cell r="B5364" t="str">
            <v>Q1002z001</v>
          </cell>
          <cell r="C5364" t="str">
            <v>Q</v>
          </cell>
          <cell r="D5364" t="str">
            <v>name</v>
          </cell>
          <cell r="E5364" t="str">
            <v>ISMEA 001</v>
          </cell>
          <cell r="F5364" t="str">
            <v>Q2032z001</v>
          </cell>
          <cell r="G5364">
            <v>9</v>
          </cell>
        </row>
        <row r="5365">
          <cell r="A5365" t="str">
            <v>Q|ISMEA z001</v>
          </cell>
          <cell r="B5365" t="str">
            <v>Q1002z001</v>
          </cell>
          <cell r="C5365" t="str">
            <v>Q</v>
          </cell>
          <cell r="D5365" t="str">
            <v>name</v>
          </cell>
          <cell r="E5365" t="str">
            <v>ISMEA z001</v>
          </cell>
          <cell r="F5365" t="str">
            <v>Q2032z001</v>
          </cell>
          <cell r="G5365">
            <v>9</v>
          </cell>
        </row>
        <row r="5366">
          <cell r="A5366" t="str">
            <v>Q|Q2032001</v>
          </cell>
          <cell r="B5366" t="str">
            <v>Q1002z001</v>
          </cell>
          <cell r="C5366" t="str">
            <v>Q</v>
          </cell>
          <cell r="D5366" t="str">
            <v>code</v>
          </cell>
          <cell r="E5366" t="str">
            <v>Q2032001</v>
          </cell>
          <cell r="F5366" t="str">
            <v>Q2032z001</v>
          </cell>
          <cell r="G5366">
            <v>9</v>
          </cell>
        </row>
        <row r="5367">
          <cell r="A5367" t="str">
            <v>Q|Q2032z001</v>
          </cell>
          <cell r="B5367" t="str">
            <v>Q1002z001</v>
          </cell>
          <cell r="C5367" t="str">
            <v>Q</v>
          </cell>
          <cell r="D5367" t="str">
            <v>code</v>
          </cell>
          <cell r="E5367" t="str">
            <v>Q2032z001</v>
          </cell>
          <cell r="F5367" t="str">
            <v>Q2032z001</v>
          </cell>
          <cell r="G5367">
            <v>9</v>
          </cell>
        </row>
        <row r="5368">
          <cell r="A5368" t="str">
            <v>Q|DEFRA UK</v>
          </cell>
          <cell r="B5368" t="str">
            <v>Q1002z001</v>
          </cell>
          <cell r="C5368" t="str">
            <v>Q</v>
          </cell>
          <cell r="D5368" t="str">
            <v>name</v>
          </cell>
          <cell r="E5368" t="str">
            <v>DEFRA UK</v>
          </cell>
          <cell r="F5368" t="str">
            <v>Q2040</v>
          </cell>
          <cell r="G5368">
            <v>5</v>
          </cell>
        </row>
        <row r="5369">
          <cell r="A5369" t="str">
            <v>Q|Q2040</v>
          </cell>
          <cell r="B5369" t="str">
            <v>Q1002z001</v>
          </cell>
          <cell r="C5369" t="str">
            <v>Q</v>
          </cell>
          <cell r="D5369" t="str">
            <v>code</v>
          </cell>
          <cell r="E5369" t="str">
            <v>Q2040</v>
          </cell>
          <cell r="F5369" t="str">
            <v>Q2040</v>
          </cell>
          <cell r="G5369">
            <v>5</v>
          </cell>
        </row>
        <row r="5370">
          <cell r="A5370" t="str">
            <v>Q|DEFRA UK 001</v>
          </cell>
          <cell r="B5370" t="str">
            <v>Q1002z001</v>
          </cell>
          <cell r="C5370" t="str">
            <v>Q</v>
          </cell>
          <cell r="D5370" t="str">
            <v>name</v>
          </cell>
          <cell r="E5370" t="str">
            <v>DEFRA UK 001</v>
          </cell>
          <cell r="F5370" t="str">
            <v>Q2040z001</v>
          </cell>
          <cell r="G5370">
            <v>9</v>
          </cell>
        </row>
        <row r="5371">
          <cell r="A5371" t="str">
            <v>Q|DEFRA UK z001</v>
          </cell>
          <cell r="B5371" t="str">
            <v>Q1002z001</v>
          </cell>
          <cell r="C5371" t="str">
            <v>Q</v>
          </cell>
          <cell r="D5371" t="str">
            <v>name</v>
          </cell>
          <cell r="E5371" t="str">
            <v>DEFRA UK z001</v>
          </cell>
          <cell r="F5371" t="str">
            <v>Q2040z001</v>
          </cell>
          <cell r="G5371">
            <v>9</v>
          </cell>
        </row>
        <row r="5372">
          <cell r="A5372" t="str">
            <v>Q|Q2040001</v>
          </cell>
          <cell r="B5372" t="str">
            <v>Q1002z001</v>
          </cell>
          <cell r="C5372" t="str">
            <v>Q</v>
          </cell>
          <cell r="D5372" t="str">
            <v>code</v>
          </cell>
          <cell r="E5372" t="str">
            <v>Q2040001</v>
          </cell>
          <cell r="F5372" t="str">
            <v>Q2040z001</v>
          </cell>
          <cell r="G5372">
            <v>9</v>
          </cell>
        </row>
        <row r="5373">
          <cell r="A5373" t="str">
            <v>Q|Q2040z001</v>
          </cell>
          <cell r="B5373" t="str">
            <v>Q1002z001</v>
          </cell>
          <cell r="C5373" t="str">
            <v>Q</v>
          </cell>
          <cell r="D5373" t="str">
            <v>code</v>
          </cell>
          <cell r="E5373" t="str">
            <v>Q2040z001</v>
          </cell>
          <cell r="F5373" t="str">
            <v>Q2040z001</v>
          </cell>
          <cell r="G5373">
            <v>9</v>
          </cell>
        </row>
        <row r="5374">
          <cell r="A5374" t="str">
            <v>Q|DEFRA UK 002</v>
          </cell>
          <cell r="B5374" t="str">
            <v>Q1002z001</v>
          </cell>
          <cell r="C5374" t="str">
            <v>Q</v>
          </cell>
          <cell r="D5374" t="str">
            <v>name</v>
          </cell>
          <cell r="E5374" t="str">
            <v>DEFRA UK 002</v>
          </cell>
          <cell r="F5374" t="str">
            <v>Q2040z002</v>
          </cell>
          <cell r="G5374">
            <v>9</v>
          </cell>
        </row>
        <row r="5375">
          <cell r="A5375" t="str">
            <v>Q|DEFRA UK z002</v>
          </cell>
          <cell r="B5375" t="str">
            <v>Q1002z001</v>
          </cell>
          <cell r="C5375" t="str">
            <v>Q</v>
          </cell>
          <cell r="D5375" t="str">
            <v>name</v>
          </cell>
          <cell r="E5375" t="str">
            <v>DEFRA UK z002</v>
          </cell>
          <cell r="F5375" t="str">
            <v>Q2040z002</v>
          </cell>
          <cell r="G5375">
            <v>9</v>
          </cell>
        </row>
        <row r="5376">
          <cell r="A5376" t="str">
            <v>Q|Q2040002</v>
          </cell>
          <cell r="B5376" t="str">
            <v>Q1002z001</v>
          </cell>
          <cell r="C5376" t="str">
            <v>Q</v>
          </cell>
          <cell r="D5376" t="str">
            <v>code</v>
          </cell>
          <cell r="E5376" t="str">
            <v>Q2040002</v>
          </cell>
          <cell r="F5376" t="str">
            <v>Q2040z002</v>
          </cell>
          <cell r="G5376">
            <v>9</v>
          </cell>
        </row>
        <row r="5377">
          <cell r="A5377" t="str">
            <v>Q|Q2040z002</v>
          </cell>
          <cell r="B5377" t="str">
            <v>Q1002z001</v>
          </cell>
          <cell r="C5377" t="str">
            <v>Q</v>
          </cell>
          <cell r="D5377" t="str">
            <v>code</v>
          </cell>
          <cell r="E5377" t="str">
            <v>Q2040z002</v>
          </cell>
          <cell r="F5377" t="str">
            <v>Q2040z002</v>
          </cell>
          <cell r="G5377">
            <v>9</v>
          </cell>
        </row>
        <row r="5378">
          <cell r="A5378" t="str">
            <v>Q|DEFRA UK 003</v>
          </cell>
          <cell r="B5378" t="str">
            <v>Q1002z001</v>
          </cell>
          <cell r="C5378" t="str">
            <v>Q</v>
          </cell>
          <cell r="D5378" t="str">
            <v>name</v>
          </cell>
          <cell r="E5378" t="str">
            <v>DEFRA UK 003</v>
          </cell>
          <cell r="F5378" t="str">
            <v>Q2040z003</v>
          </cell>
          <cell r="G5378">
            <v>9</v>
          </cell>
        </row>
        <row r="5379">
          <cell r="A5379" t="str">
            <v>Q|DEFRA UK z003</v>
          </cell>
          <cell r="B5379" t="str">
            <v>Q1002z001</v>
          </cell>
          <cell r="C5379" t="str">
            <v>Q</v>
          </cell>
          <cell r="D5379" t="str">
            <v>name</v>
          </cell>
          <cell r="E5379" t="str">
            <v>DEFRA UK z003</v>
          </cell>
          <cell r="F5379" t="str">
            <v>Q2040z003</v>
          </cell>
          <cell r="G5379">
            <v>9</v>
          </cell>
        </row>
        <row r="5380">
          <cell r="A5380" t="str">
            <v>Q|Q2040003</v>
          </cell>
          <cell r="B5380" t="str">
            <v>Q1002z001</v>
          </cell>
          <cell r="C5380" t="str">
            <v>Q</v>
          </cell>
          <cell r="D5380" t="str">
            <v>code</v>
          </cell>
          <cell r="E5380" t="str">
            <v>Q2040003</v>
          </cell>
          <cell r="F5380" t="str">
            <v>Q2040z003</v>
          </cell>
          <cell r="G5380">
            <v>9</v>
          </cell>
        </row>
        <row r="5381">
          <cell r="A5381" t="str">
            <v>Q|Q2040z003</v>
          </cell>
          <cell r="B5381" t="str">
            <v>Q1002z001</v>
          </cell>
          <cell r="C5381" t="str">
            <v>Q</v>
          </cell>
          <cell r="D5381" t="str">
            <v>code</v>
          </cell>
          <cell r="E5381" t="str">
            <v>Q2040z003</v>
          </cell>
          <cell r="F5381" t="str">
            <v>Q2040z003</v>
          </cell>
          <cell r="G5381">
            <v>9</v>
          </cell>
        </row>
        <row r="5382">
          <cell r="A5382" t="str">
            <v>Q|Lebensministerium Austria</v>
          </cell>
          <cell r="B5382" t="str">
            <v>Q1002z001</v>
          </cell>
          <cell r="C5382" t="str">
            <v>Q</v>
          </cell>
          <cell r="D5382" t="str">
            <v>name</v>
          </cell>
          <cell r="E5382" t="str">
            <v>Lebensministerium Austria</v>
          </cell>
          <cell r="F5382" t="str">
            <v>Q2050</v>
          </cell>
          <cell r="G5382">
            <v>5</v>
          </cell>
        </row>
        <row r="5383">
          <cell r="A5383" t="str">
            <v>Q|Q2050</v>
          </cell>
          <cell r="B5383" t="str">
            <v>Q1002z001</v>
          </cell>
          <cell r="C5383" t="str">
            <v>Q</v>
          </cell>
          <cell r="D5383" t="str">
            <v>code</v>
          </cell>
          <cell r="E5383" t="str">
            <v>Q2050</v>
          </cell>
          <cell r="F5383" t="str">
            <v>Q2050</v>
          </cell>
          <cell r="G5383">
            <v>5</v>
          </cell>
        </row>
        <row r="5384">
          <cell r="A5384" t="str">
            <v>Q|Lebensministerium Austria 001</v>
          </cell>
          <cell r="B5384" t="str">
            <v>Q1002z001</v>
          </cell>
          <cell r="C5384" t="str">
            <v>Q</v>
          </cell>
          <cell r="D5384" t="str">
            <v>name</v>
          </cell>
          <cell r="E5384" t="str">
            <v>Lebensministerium Austria 001</v>
          </cell>
          <cell r="F5384" t="str">
            <v>Q2050z001</v>
          </cell>
          <cell r="G5384">
            <v>9</v>
          </cell>
        </row>
        <row r="5385">
          <cell r="A5385" t="str">
            <v>Q|Lebensministerium Austria z001</v>
          </cell>
          <cell r="B5385" t="str">
            <v>Q1002z001</v>
          </cell>
          <cell r="C5385" t="str">
            <v>Q</v>
          </cell>
          <cell r="D5385" t="str">
            <v>name</v>
          </cell>
          <cell r="E5385" t="str">
            <v>Lebensministerium Austria z001</v>
          </cell>
          <cell r="F5385" t="str">
            <v>Q2050z001</v>
          </cell>
          <cell r="G5385">
            <v>9</v>
          </cell>
        </row>
        <row r="5386">
          <cell r="A5386" t="str">
            <v>Q|Q2050001</v>
          </cell>
          <cell r="B5386" t="str">
            <v>Q1002z001</v>
          </cell>
          <cell r="C5386" t="str">
            <v>Q</v>
          </cell>
          <cell r="D5386" t="str">
            <v>code</v>
          </cell>
          <cell r="E5386" t="str">
            <v>Q2050001</v>
          </cell>
          <cell r="F5386" t="str">
            <v>Q2050z001</v>
          </cell>
          <cell r="G5386">
            <v>9</v>
          </cell>
        </row>
        <row r="5387">
          <cell r="A5387" t="str">
            <v>Q|Q2050z001</v>
          </cell>
          <cell r="B5387" t="str">
            <v>Q1002z001</v>
          </cell>
          <cell r="C5387" t="str">
            <v>Q</v>
          </cell>
          <cell r="D5387" t="str">
            <v>code</v>
          </cell>
          <cell r="E5387" t="str">
            <v>Q2050z001</v>
          </cell>
          <cell r="F5387" t="str">
            <v>Q2050z001</v>
          </cell>
          <cell r="G5387">
            <v>9</v>
          </cell>
        </row>
        <row r="5388">
          <cell r="A5388" t="str">
            <v>Q|Grüner Bericht</v>
          </cell>
          <cell r="B5388" t="str">
            <v>Q1002z001</v>
          </cell>
          <cell r="C5388" t="str">
            <v>Q</v>
          </cell>
          <cell r="D5388" t="str">
            <v>name</v>
          </cell>
          <cell r="E5388" t="str">
            <v>Grüner Bericht</v>
          </cell>
          <cell r="F5388" t="str">
            <v>Q2051</v>
          </cell>
          <cell r="G5388">
            <v>5</v>
          </cell>
        </row>
        <row r="5389">
          <cell r="A5389" t="str">
            <v>Q|Q2051</v>
          </cell>
          <cell r="B5389" t="str">
            <v>Q1002z001</v>
          </cell>
          <cell r="C5389" t="str">
            <v>Q</v>
          </cell>
          <cell r="D5389" t="str">
            <v>code</v>
          </cell>
          <cell r="E5389" t="str">
            <v>Q2051</v>
          </cell>
          <cell r="F5389" t="str">
            <v>Q2051</v>
          </cell>
          <cell r="G5389">
            <v>5</v>
          </cell>
        </row>
        <row r="5390">
          <cell r="A5390" t="str">
            <v>Q|Grüner Bericht 001</v>
          </cell>
          <cell r="B5390" t="str">
            <v>Q1002z001</v>
          </cell>
          <cell r="C5390" t="str">
            <v>Q</v>
          </cell>
          <cell r="D5390" t="str">
            <v>name</v>
          </cell>
          <cell r="E5390" t="str">
            <v>Grüner Bericht 001</v>
          </cell>
          <cell r="F5390" t="str">
            <v>Q2051z001</v>
          </cell>
          <cell r="G5390">
            <v>9</v>
          </cell>
        </row>
        <row r="5391">
          <cell r="A5391" t="str">
            <v>Q|Grüner Bericht z001</v>
          </cell>
          <cell r="B5391" t="str">
            <v>Q1002z001</v>
          </cell>
          <cell r="C5391" t="str">
            <v>Q</v>
          </cell>
          <cell r="D5391" t="str">
            <v>name</v>
          </cell>
          <cell r="E5391" t="str">
            <v>Grüner Bericht z001</v>
          </cell>
          <cell r="F5391" t="str">
            <v>Q2051z001</v>
          </cell>
          <cell r="G5391">
            <v>9</v>
          </cell>
        </row>
        <row r="5392">
          <cell r="A5392" t="str">
            <v>Q|Q2051001</v>
          </cell>
          <cell r="B5392" t="str">
            <v>Q1002z001</v>
          </cell>
          <cell r="C5392" t="str">
            <v>Q</v>
          </cell>
          <cell r="D5392" t="str">
            <v>code</v>
          </cell>
          <cell r="E5392" t="str">
            <v>Q2051001</v>
          </cell>
          <cell r="F5392" t="str">
            <v>Q2051z001</v>
          </cell>
          <cell r="G5392">
            <v>9</v>
          </cell>
        </row>
        <row r="5393">
          <cell r="A5393" t="str">
            <v>Q|Q2051z001</v>
          </cell>
          <cell r="B5393" t="str">
            <v>Q1002z001</v>
          </cell>
          <cell r="C5393" t="str">
            <v>Q</v>
          </cell>
          <cell r="D5393" t="str">
            <v>code</v>
          </cell>
          <cell r="E5393" t="str">
            <v>Q2051z001</v>
          </cell>
          <cell r="F5393" t="str">
            <v>Q2051z001</v>
          </cell>
          <cell r="G5393">
            <v>9</v>
          </cell>
        </row>
        <row r="5394">
          <cell r="A5394" t="str">
            <v>Q|Grüner Bericht 002</v>
          </cell>
          <cell r="B5394" t="str">
            <v>Q1002z001</v>
          </cell>
          <cell r="C5394" t="str">
            <v>Q</v>
          </cell>
          <cell r="D5394" t="str">
            <v>name</v>
          </cell>
          <cell r="E5394" t="str">
            <v>Grüner Bericht 002</v>
          </cell>
          <cell r="F5394" t="str">
            <v>Q2051z002</v>
          </cell>
          <cell r="G5394">
            <v>9</v>
          </cell>
        </row>
        <row r="5395">
          <cell r="A5395" t="str">
            <v>Q|Grüner Bericht z002</v>
          </cell>
          <cell r="B5395" t="str">
            <v>Q1002z001</v>
          </cell>
          <cell r="C5395" t="str">
            <v>Q</v>
          </cell>
          <cell r="D5395" t="str">
            <v>name</v>
          </cell>
          <cell r="E5395" t="str">
            <v>Grüner Bericht z002</v>
          </cell>
          <cell r="F5395" t="str">
            <v>Q2051z002</v>
          </cell>
          <cell r="G5395">
            <v>9</v>
          </cell>
        </row>
        <row r="5396">
          <cell r="A5396" t="str">
            <v>Q|Q2051002</v>
          </cell>
          <cell r="B5396" t="str">
            <v>Q1002z001</v>
          </cell>
          <cell r="C5396" t="str">
            <v>Q</v>
          </cell>
          <cell r="D5396" t="str">
            <v>code</v>
          </cell>
          <cell r="E5396" t="str">
            <v>Q2051002</v>
          </cell>
          <cell r="F5396" t="str">
            <v>Q2051z002</v>
          </cell>
          <cell r="G5396">
            <v>9</v>
          </cell>
        </row>
        <row r="5397">
          <cell r="A5397" t="str">
            <v>Q|Q2051z002</v>
          </cell>
          <cell r="B5397" t="str">
            <v>Q1002z001</v>
          </cell>
          <cell r="C5397" t="str">
            <v>Q</v>
          </cell>
          <cell r="D5397" t="str">
            <v>code</v>
          </cell>
          <cell r="E5397" t="str">
            <v>Q2051z002</v>
          </cell>
          <cell r="F5397" t="str">
            <v>Q2051z002</v>
          </cell>
          <cell r="G5397">
            <v>9</v>
          </cell>
        </row>
        <row r="5398">
          <cell r="A5398" t="str">
            <v>Q|Grüner Bericht 003</v>
          </cell>
          <cell r="B5398" t="str">
            <v>Q1002z001</v>
          </cell>
          <cell r="C5398" t="str">
            <v>Q</v>
          </cell>
          <cell r="D5398" t="str">
            <v>name</v>
          </cell>
          <cell r="E5398" t="str">
            <v>Grüner Bericht 003</v>
          </cell>
          <cell r="F5398" t="str">
            <v>Q2051z003</v>
          </cell>
          <cell r="G5398">
            <v>9</v>
          </cell>
        </row>
        <row r="5399">
          <cell r="A5399" t="str">
            <v>Q|Grüner Bericht z003</v>
          </cell>
          <cell r="B5399" t="str">
            <v>Q1002z001</v>
          </cell>
          <cell r="C5399" t="str">
            <v>Q</v>
          </cell>
          <cell r="D5399" t="str">
            <v>name</v>
          </cell>
          <cell r="E5399" t="str">
            <v>Grüner Bericht z003</v>
          </cell>
          <cell r="F5399" t="str">
            <v>Q2051z003</v>
          </cell>
          <cell r="G5399">
            <v>9</v>
          </cell>
        </row>
        <row r="5400">
          <cell r="A5400" t="str">
            <v>Q|Q2051003</v>
          </cell>
          <cell r="B5400" t="str">
            <v>Q1002z001</v>
          </cell>
          <cell r="C5400" t="str">
            <v>Q</v>
          </cell>
          <cell r="D5400" t="str">
            <v>code</v>
          </cell>
          <cell r="E5400" t="str">
            <v>Q2051003</v>
          </cell>
          <cell r="F5400" t="str">
            <v>Q2051z003</v>
          </cell>
          <cell r="G5400">
            <v>9</v>
          </cell>
        </row>
        <row r="5401">
          <cell r="A5401" t="str">
            <v>Q|Q2051z003</v>
          </cell>
          <cell r="B5401" t="str">
            <v>Q1002z001</v>
          </cell>
          <cell r="C5401" t="str">
            <v>Q</v>
          </cell>
          <cell r="D5401" t="str">
            <v>code</v>
          </cell>
          <cell r="E5401" t="str">
            <v>Q2051z003</v>
          </cell>
          <cell r="F5401" t="str">
            <v>Q2051z003</v>
          </cell>
          <cell r="G5401">
            <v>9</v>
          </cell>
        </row>
        <row r="5402">
          <cell r="A5402" t="str">
            <v>Q|Agence Bio</v>
          </cell>
          <cell r="B5402" t="str">
            <v>Q1002z001</v>
          </cell>
          <cell r="C5402" t="str">
            <v>Q</v>
          </cell>
          <cell r="D5402" t="str">
            <v>name</v>
          </cell>
          <cell r="E5402" t="str">
            <v>Agence Bio</v>
          </cell>
          <cell r="F5402" t="str">
            <v>Q2060</v>
          </cell>
          <cell r="G5402">
            <v>5</v>
          </cell>
        </row>
        <row r="5403">
          <cell r="A5403" t="str">
            <v>Q|Q2060</v>
          </cell>
          <cell r="B5403" t="str">
            <v>Q1002z001</v>
          </cell>
          <cell r="C5403" t="str">
            <v>Q</v>
          </cell>
          <cell r="D5403" t="str">
            <v>code</v>
          </cell>
          <cell r="E5403" t="str">
            <v>Q2060</v>
          </cell>
          <cell r="F5403" t="str">
            <v>Q2060</v>
          </cell>
          <cell r="G5403">
            <v>5</v>
          </cell>
        </row>
        <row r="5404">
          <cell r="A5404" t="str">
            <v>Q|Agence Bio 001</v>
          </cell>
          <cell r="B5404" t="str">
            <v>Q1002z001</v>
          </cell>
          <cell r="C5404" t="str">
            <v>Q</v>
          </cell>
          <cell r="D5404" t="str">
            <v>name</v>
          </cell>
          <cell r="E5404" t="str">
            <v>Agence Bio 001</v>
          </cell>
          <cell r="F5404" t="str">
            <v>Q2060z001</v>
          </cell>
          <cell r="G5404">
            <v>9</v>
          </cell>
        </row>
        <row r="5405">
          <cell r="A5405" t="str">
            <v>Q|Agence Bio z001</v>
          </cell>
          <cell r="B5405" t="str">
            <v>Q1002z001</v>
          </cell>
          <cell r="C5405" t="str">
            <v>Q</v>
          </cell>
          <cell r="D5405" t="str">
            <v>name</v>
          </cell>
          <cell r="E5405" t="str">
            <v>Agence Bio z001</v>
          </cell>
          <cell r="F5405" t="str">
            <v>Q2060z001</v>
          </cell>
          <cell r="G5405">
            <v>9</v>
          </cell>
        </row>
        <row r="5406">
          <cell r="A5406" t="str">
            <v>Q|Q2060001</v>
          </cell>
          <cell r="B5406" t="str">
            <v>Q1002z001</v>
          </cell>
          <cell r="C5406" t="str">
            <v>Q</v>
          </cell>
          <cell r="D5406" t="str">
            <v>code</v>
          </cell>
          <cell r="E5406" t="str">
            <v>Q2060001</v>
          </cell>
          <cell r="F5406" t="str">
            <v>Q2060z001</v>
          </cell>
          <cell r="G5406">
            <v>9</v>
          </cell>
        </row>
        <row r="5407">
          <cell r="A5407" t="str">
            <v>Q|Q2060z001</v>
          </cell>
          <cell r="B5407" t="str">
            <v>Q1002z001</v>
          </cell>
          <cell r="C5407" t="str">
            <v>Q</v>
          </cell>
          <cell r="D5407" t="str">
            <v>code</v>
          </cell>
          <cell r="E5407" t="str">
            <v>Q2060z001</v>
          </cell>
          <cell r="F5407" t="str">
            <v>Q2060z001</v>
          </cell>
          <cell r="G5407">
            <v>9</v>
          </cell>
        </row>
        <row r="5408">
          <cell r="A5408" t="str">
            <v>Q|Agence Bio 002</v>
          </cell>
          <cell r="B5408" t="str">
            <v>Q1002z001</v>
          </cell>
          <cell r="C5408" t="str">
            <v>Q</v>
          </cell>
          <cell r="D5408" t="str">
            <v>name</v>
          </cell>
          <cell r="E5408" t="str">
            <v>Agence Bio 002</v>
          </cell>
          <cell r="F5408" t="str">
            <v>Q2060z002</v>
          </cell>
          <cell r="G5408">
            <v>9</v>
          </cell>
        </row>
        <row r="5409">
          <cell r="A5409" t="str">
            <v>Q|Agence Bio z002</v>
          </cell>
          <cell r="B5409" t="str">
            <v>Q1002z001</v>
          </cell>
          <cell r="C5409" t="str">
            <v>Q</v>
          </cell>
          <cell r="D5409" t="str">
            <v>name</v>
          </cell>
          <cell r="E5409" t="str">
            <v>Agence Bio z002</v>
          </cell>
          <cell r="F5409" t="str">
            <v>Q2060z002</v>
          </cell>
          <cell r="G5409">
            <v>9</v>
          </cell>
        </row>
        <row r="5410">
          <cell r="A5410" t="str">
            <v>Q|Q2060002</v>
          </cell>
          <cell r="B5410" t="str">
            <v>Q1002z001</v>
          </cell>
          <cell r="C5410" t="str">
            <v>Q</v>
          </cell>
          <cell r="D5410" t="str">
            <v>code</v>
          </cell>
          <cell r="E5410" t="str">
            <v>Q2060002</v>
          </cell>
          <cell r="F5410" t="str">
            <v>Q2060z002</v>
          </cell>
          <cell r="G5410">
            <v>9</v>
          </cell>
        </row>
        <row r="5411">
          <cell r="A5411" t="str">
            <v>Q|Q2060z002</v>
          </cell>
          <cell r="B5411" t="str">
            <v>Q1002z001</v>
          </cell>
          <cell r="C5411" t="str">
            <v>Q</v>
          </cell>
          <cell r="D5411" t="str">
            <v>code</v>
          </cell>
          <cell r="E5411" t="str">
            <v>Q2060z002</v>
          </cell>
          <cell r="F5411" t="str">
            <v>Q2060z002</v>
          </cell>
          <cell r="G5411">
            <v>9</v>
          </cell>
        </row>
        <row r="5412">
          <cell r="A5412" t="str">
            <v>Q|APCA [L´Assemblée Permanente des Chambres d´Agriculture]</v>
          </cell>
          <cell r="B5412" t="str">
            <v>Q1002z001</v>
          </cell>
          <cell r="C5412" t="str">
            <v>Q</v>
          </cell>
          <cell r="D5412" t="str">
            <v>name</v>
          </cell>
          <cell r="E5412" t="str">
            <v>APCA [L´Assemblée Permanente des Chambres d´Agriculture]</v>
          </cell>
          <cell r="F5412" t="str">
            <v>Q2061</v>
          </cell>
          <cell r="G5412">
            <v>5</v>
          </cell>
        </row>
        <row r="5413">
          <cell r="A5413" t="str">
            <v>Q|Q2061</v>
          </cell>
          <cell r="B5413" t="str">
            <v>Q1002z001</v>
          </cell>
          <cell r="C5413" t="str">
            <v>Q</v>
          </cell>
          <cell r="D5413" t="str">
            <v>code</v>
          </cell>
          <cell r="E5413" t="str">
            <v>Q2061</v>
          </cell>
          <cell r="F5413" t="str">
            <v>Q2061</v>
          </cell>
          <cell r="G5413">
            <v>5</v>
          </cell>
        </row>
        <row r="5414">
          <cell r="A5414" t="str">
            <v>Q|APCA [L´Assemblée Permanente des Chambres d´Agriculture] 001</v>
          </cell>
          <cell r="B5414" t="str">
            <v>Q1002z001</v>
          </cell>
          <cell r="C5414" t="str">
            <v>Q</v>
          </cell>
          <cell r="D5414" t="str">
            <v>name</v>
          </cell>
          <cell r="E5414" t="str">
            <v>APCA [L´Assemblée Permanente des Chambres d´Agriculture] 001</v>
          </cell>
          <cell r="F5414" t="str">
            <v>Q2061z001</v>
          </cell>
          <cell r="G5414">
            <v>9</v>
          </cell>
        </row>
        <row r="5415">
          <cell r="A5415" t="str">
            <v>Q|APCA [L´Assemblée Permanente des Chambres d´Agriculture] z001</v>
          </cell>
          <cell r="B5415" t="str">
            <v>Q1002z001</v>
          </cell>
          <cell r="C5415" t="str">
            <v>Q</v>
          </cell>
          <cell r="D5415" t="str">
            <v>name</v>
          </cell>
          <cell r="E5415" t="str">
            <v>APCA [L´Assemblée Permanente des Chambres d´Agriculture] z001</v>
          </cell>
          <cell r="F5415" t="str">
            <v>Q2061z001</v>
          </cell>
          <cell r="G5415">
            <v>9</v>
          </cell>
        </row>
        <row r="5416">
          <cell r="A5416" t="str">
            <v>Q|Q2061001</v>
          </cell>
          <cell r="B5416" t="str">
            <v>Q1002z001</v>
          </cell>
          <cell r="C5416" t="str">
            <v>Q</v>
          </cell>
          <cell r="D5416" t="str">
            <v>code</v>
          </cell>
          <cell r="E5416" t="str">
            <v>Q2061001</v>
          </cell>
          <cell r="F5416" t="str">
            <v>Q2061z001</v>
          </cell>
          <cell r="G5416">
            <v>9</v>
          </cell>
        </row>
        <row r="5417">
          <cell r="A5417" t="str">
            <v>Q|Q2061z001</v>
          </cell>
          <cell r="B5417" t="str">
            <v>Q1002z001</v>
          </cell>
          <cell r="C5417" t="str">
            <v>Q</v>
          </cell>
          <cell r="D5417" t="str">
            <v>code</v>
          </cell>
          <cell r="E5417" t="str">
            <v>Q2061z001</v>
          </cell>
          <cell r="F5417" t="str">
            <v>Q2061z001</v>
          </cell>
          <cell r="G5417">
            <v>9</v>
          </cell>
        </row>
        <row r="5418">
          <cell r="A5418" t="str">
            <v>Q|ONIC France</v>
          </cell>
          <cell r="B5418" t="str">
            <v>Q1002z001</v>
          </cell>
          <cell r="C5418" t="str">
            <v>Q</v>
          </cell>
          <cell r="D5418" t="str">
            <v>name</v>
          </cell>
          <cell r="E5418" t="str">
            <v>ONIC France</v>
          </cell>
          <cell r="F5418" t="str">
            <v>Q2062</v>
          </cell>
          <cell r="G5418">
            <v>5</v>
          </cell>
        </row>
        <row r="5419">
          <cell r="A5419" t="str">
            <v>Q|Q2062</v>
          </cell>
          <cell r="B5419" t="str">
            <v>Q1002z001</v>
          </cell>
          <cell r="C5419" t="str">
            <v>Q</v>
          </cell>
          <cell r="D5419" t="str">
            <v>code</v>
          </cell>
          <cell r="E5419" t="str">
            <v>Q2062</v>
          </cell>
          <cell r="F5419" t="str">
            <v>Q2062</v>
          </cell>
          <cell r="G5419">
            <v>5</v>
          </cell>
        </row>
        <row r="5420">
          <cell r="A5420" t="str">
            <v>Q|ONIC France 001</v>
          </cell>
          <cell r="B5420" t="str">
            <v>Q1002z001</v>
          </cell>
          <cell r="C5420" t="str">
            <v>Q</v>
          </cell>
          <cell r="D5420" t="str">
            <v>name</v>
          </cell>
          <cell r="E5420" t="str">
            <v>ONIC France 001</v>
          </cell>
          <cell r="F5420" t="str">
            <v>Q2062z001</v>
          </cell>
          <cell r="G5420">
            <v>9</v>
          </cell>
        </row>
        <row r="5421">
          <cell r="A5421" t="str">
            <v>Q|ONIC France z001</v>
          </cell>
          <cell r="B5421" t="str">
            <v>Q1002z001</v>
          </cell>
          <cell r="C5421" t="str">
            <v>Q</v>
          </cell>
          <cell r="D5421" t="str">
            <v>name</v>
          </cell>
          <cell r="E5421" t="str">
            <v>ONIC France z001</v>
          </cell>
          <cell r="F5421" t="str">
            <v>Q2062z001</v>
          </cell>
          <cell r="G5421">
            <v>9</v>
          </cell>
        </row>
        <row r="5422">
          <cell r="A5422" t="str">
            <v>Q|Q2062001</v>
          </cell>
          <cell r="B5422" t="str">
            <v>Q1002z001</v>
          </cell>
          <cell r="C5422" t="str">
            <v>Q</v>
          </cell>
          <cell r="D5422" t="str">
            <v>code</v>
          </cell>
          <cell r="E5422" t="str">
            <v>Q2062001</v>
          </cell>
          <cell r="F5422" t="str">
            <v>Q2062z001</v>
          </cell>
          <cell r="G5422">
            <v>9</v>
          </cell>
        </row>
        <row r="5423">
          <cell r="A5423" t="str">
            <v>Q|Q2062z001</v>
          </cell>
          <cell r="B5423" t="str">
            <v>Q1002z001</v>
          </cell>
          <cell r="C5423" t="str">
            <v>Q</v>
          </cell>
          <cell r="D5423" t="str">
            <v>code</v>
          </cell>
          <cell r="E5423" t="str">
            <v>Q2062z001</v>
          </cell>
          <cell r="F5423" t="str">
            <v>Q2062z001</v>
          </cell>
          <cell r="G5423">
            <v>9</v>
          </cell>
        </row>
        <row r="5424">
          <cell r="A5424" t="str">
            <v>Q|ONIOL France</v>
          </cell>
          <cell r="B5424" t="str">
            <v>Q1002z001</v>
          </cell>
          <cell r="C5424" t="str">
            <v>Q</v>
          </cell>
          <cell r="D5424" t="str">
            <v>name</v>
          </cell>
          <cell r="E5424" t="str">
            <v>ONIOL France</v>
          </cell>
          <cell r="F5424" t="str">
            <v>Q2063</v>
          </cell>
          <cell r="G5424">
            <v>5</v>
          </cell>
        </row>
        <row r="5425">
          <cell r="A5425" t="str">
            <v>Q|Q2063</v>
          </cell>
          <cell r="B5425" t="str">
            <v>Q1002z001</v>
          </cell>
          <cell r="C5425" t="str">
            <v>Q</v>
          </cell>
          <cell r="D5425" t="str">
            <v>code</v>
          </cell>
          <cell r="E5425" t="str">
            <v>Q2063</v>
          </cell>
          <cell r="F5425" t="str">
            <v>Q2063</v>
          </cell>
          <cell r="G5425">
            <v>5</v>
          </cell>
        </row>
        <row r="5426">
          <cell r="A5426" t="str">
            <v>Q|ONIOL France 001</v>
          </cell>
          <cell r="B5426" t="str">
            <v>Q1002z001</v>
          </cell>
          <cell r="C5426" t="str">
            <v>Q</v>
          </cell>
          <cell r="D5426" t="str">
            <v>name</v>
          </cell>
          <cell r="E5426" t="str">
            <v>ONIOL France 001</v>
          </cell>
          <cell r="F5426" t="str">
            <v>Q2063z001</v>
          </cell>
          <cell r="G5426">
            <v>9</v>
          </cell>
        </row>
        <row r="5427">
          <cell r="A5427" t="str">
            <v>Q|ONIOL France z001</v>
          </cell>
          <cell r="B5427" t="str">
            <v>Q1002z001</v>
          </cell>
          <cell r="C5427" t="str">
            <v>Q</v>
          </cell>
          <cell r="D5427" t="str">
            <v>name</v>
          </cell>
          <cell r="E5427" t="str">
            <v>ONIOL France z001</v>
          </cell>
          <cell r="F5427" t="str">
            <v>Q2063z001</v>
          </cell>
          <cell r="G5427">
            <v>9</v>
          </cell>
        </row>
        <row r="5428">
          <cell r="A5428" t="str">
            <v>Q|Q2063001</v>
          </cell>
          <cell r="B5428" t="str">
            <v>Q1002z001</v>
          </cell>
          <cell r="C5428" t="str">
            <v>Q</v>
          </cell>
          <cell r="D5428" t="str">
            <v>code</v>
          </cell>
          <cell r="E5428" t="str">
            <v>Q2063001</v>
          </cell>
          <cell r="F5428" t="str">
            <v>Q2063z001</v>
          </cell>
          <cell r="G5428">
            <v>9</v>
          </cell>
        </row>
        <row r="5429">
          <cell r="A5429" t="str">
            <v>Q|Q2063z001</v>
          </cell>
          <cell r="B5429" t="str">
            <v>Q1002z001</v>
          </cell>
          <cell r="C5429" t="str">
            <v>Q</v>
          </cell>
          <cell r="D5429" t="str">
            <v>code</v>
          </cell>
          <cell r="E5429" t="str">
            <v>Q2063z001</v>
          </cell>
          <cell r="F5429" t="str">
            <v>Q2063z001</v>
          </cell>
          <cell r="G5429">
            <v>9</v>
          </cell>
        </row>
        <row r="5430">
          <cell r="A5430" t="str">
            <v>Q|MAPA</v>
          </cell>
          <cell r="B5430" t="str">
            <v>Q1002z001</v>
          </cell>
          <cell r="C5430" t="str">
            <v>Q</v>
          </cell>
          <cell r="D5430" t="str">
            <v>name</v>
          </cell>
          <cell r="E5430" t="str">
            <v>MAPA</v>
          </cell>
          <cell r="F5430" t="str">
            <v>Q2070</v>
          </cell>
          <cell r="G5430">
            <v>5</v>
          </cell>
        </row>
        <row r="5431">
          <cell r="A5431" t="str">
            <v>Q|Q2070</v>
          </cell>
          <cell r="B5431" t="str">
            <v>Q1002z001</v>
          </cell>
          <cell r="C5431" t="str">
            <v>Q</v>
          </cell>
          <cell r="D5431" t="str">
            <v>code</v>
          </cell>
          <cell r="E5431" t="str">
            <v>Q2070</v>
          </cell>
          <cell r="F5431" t="str">
            <v>Q2070</v>
          </cell>
          <cell r="G5431">
            <v>5</v>
          </cell>
        </row>
        <row r="5432">
          <cell r="A5432" t="str">
            <v>Q|MAPA a003</v>
          </cell>
          <cell r="B5432" t="str">
            <v>Q1010x003</v>
          </cell>
          <cell r="C5432" t="str">
            <v>Q</v>
          </cell>
          <cell r="D5432" t="str">
            <v>name</v>
          </cell>
          <cell r="E5432" t="str">
            <v>MAPA a003</v>
          </cell>
          <cell r="F5432" t="str">
            <v>Q2070a003</v>
          </cell>
          <cell r="G5432">
            <v>9</v>
          </cell>
        </row>
        <row r="5433">
          <cell r="A5433" t="str">
            <v>Q|Q2070a003</v>
          </cell>
          <cell r="B5433" t="str">
            <v>Q1010x003</v>
          </cell>
          <cell r="C5433" t="str">
            <v>Q</v>
          </cell>
          <cell r="D5433" t="str">
            <v>code</v>
          </cell>
          <cell r="E5433" t="str">
            <v>Q2070a003</v>
          </cell>
          <cell r="F5433" t="str">
            <v>Q2070a003</v>
          </cell>
          <cell r="G5433">
            <v>9</v>
          </cell>
        </row>
        <row r="5434">
          <cell r="A5434" t="str">
            <v>Q|MAPA 001</v>
          </cell>
          <cell r="B5434" t="str">
            <v>Q1002z001</v>
          </cell>
          <cell r="C5434" t="str">
            <v>Q</v>
          </cell>
          <cell r="D5434" t="str">
            <v>name</v>
          </cell>
          <cell r="E5434" t="str">
            <v>MAPA 001</v>
          </cell>
          <cell r="F5434" t="str">
            <v>Q2070z001</v>
          </cell>
          <cell r="G5434">
            <v>9</v>
          </cell>
        </row>
        <row r="5435">
          <cell r="A5435" t="str">
            <v>Q|MAPA z001</v>
          </cell>
          <cell r="B5435" t="str">
            <v>Q1002z001</v>
          </cell>
          <cell r="C5435" t="str">
            <v>Q</v>
          </cell>
          <cell r="D5435" t="str">
            <v>name</v>
          </cell>
          <cell r="E5435" t="str">
            <v>MAPA z001</v>
          </cell>
          <cell r="F5435" t="str">
            <v>Q2070z001</v>
          </cell>
          <cell r="G5435">
            <v>9</v>
          </cell>
        </row>
        <row r="5436">
          <cell r="A5436" t="str">
            <v>Q|Q2070001</v>
          </cell>
          <cell r="B5436" t="str">
            <v>Q1002z001</v>
          </cell>
          <cell r="C5436" t="str">
            <v>Q</v>
          </cell>
          <cell r="D5436" t="str">
            <v>code</v>
          </cell>
          <cell r="E5436" t="str">
            <v>Q2070001</v>
          </cell>
          <cell r="F5436" t="str">
            <v>Q2070z001</v>
          </cell>
          <cell r="G5436">
            <v>9</v>
          </cell>
        </row>
        <row r="5437">
          <cell r="A5437" t="str">
            <v>Q|Q2070z001</v>
          </cell>
          <cell r="B5437" t="str">
            <v>Q1002z001</v>
          </cell>
          <cell r="C5437" t="str">
            <v>Q</v>
          </cell>
          <cell r="D5437" t="str">
            <v>code</v>
          </cell>
          <cell r="E5437" t="str">
            <v>Q2070z001</v>
          </cell>
          <cell r="F5437" t="str">
            <v>Q2070z001</v>
          </cell>
          <cell r="G5437">
            <v>9</v>
          </cell>
        </row>
        <row r="5438">
          <cell r="A5438" t="str">
            <v>Q|MAPA 002</v>
          </cell>
          <cell r="B5438" t="str">
            <v>Q1002z001</v>
          </cell>
          <cell r="C5438" t="str">
            <v>Q</v>
          </cell>
          <cell r="D5438" t="str">
            <v>name</v>
          </cell>
          <cell r="E5438" t="str">
            <v>MAPA 002</v>
          </cell>
          <cell r="F5438" t="str">
            <v>Q2070z002</v>
          </cell>
          <cell r="G5438">
            <v>9</v>
          </cell>
        </row>
        <row r="5439">
          <cell r="A5439" t="str">
            <v>Q|MAPA z002</v>
          </cell>
          <cell r="B5439" t="str">
            <v>Q1002z001</v>
          </cell>
          <cell r="C5439" t="str">
            <v>Q</v>
          </cell>
          <cell r="D5439" t="str">
            <v>name</v>
          </cell>
          <cell r="E5439" t="str">
            <v>MAPA z002</v>
          </cell>
          <cell r="F5439" t="str">
            <v>Q2070z002</v>
          </cell>
          <cell r="G5439">
            <v>9</v>
          </cell>
        </row>
        <row r="5440">
          <cell r="A5440" t="str">
            <v>Q|Q2070002</v>
          </cell>
          <cell r="B5440" t="str">
            <v>Q1002z001</v>
          </cell>
          <cell r="C5440" t="str">
            <v>Q</v>
          </cell>
          <cell r="D5440" t="str">
            <v>code</v>
          </cell>
          <cell r="E5440" t="str">
            <v>Q2070002</v>
          </cell>
          <cell r="F5440" t="str">
            <v>Q2070z002</v>
          </cell>
          <cell r="G5440">
            <v>9</v>
          </cell>
        </row>
        <row r="5441">
          <cell r="A5441" t="str">
            <v>Q|Q2070z002</v>
          </cell>
          <cell r="B5441" t="str">
            <v>Q1002z001</v>
          </cell>
          <cell r="C5441" t="str">
            <v>Q</v>
          </cell>
          <cell r="D5441" t="str">
            <v>code</v>
          </cell>
          <cell r="E5441" t="str">
            <v>Q2070z002</v>
          </cell>
          <cell r="F5441" t="str">
            <v>Q2070z002</v>
          </cell>
          <cell r="G5441">
            <v>9</v>
          </cell>
        </row>
        <row r="5442">
          <cell r="A5442" t="str">
            <v>Q|Plant Production Inspection Centre (KTTK)</v>
          </cell>
          <cell r="B5442" t="str">
            <v>Q1002z001</v>
          </cell>
          <cell r="C5442" t="str">
            <v>Q</v>
          </cell>
          <cell r="D5442" t="str">
            <v>name</v>
          </cell>
          <cell r="E5442" t="str">
            <v>Plant Production Inspection Centre (KTTK)</v>
          </cell>
          <cell r="F5442" t="str">
            <v>Q2080</v>
          </cell>
          <cell r="G5442">
            <v>5</v>
          </cell>
        </row>
        <row r="5443">
          <cell r="A5443" t="str">
            <v>Q|Q2080</v>
          </cell>
          <cell r="B5443" t="str">
            <v>Q1002z001</v>
          </cell>
          <cell r="C5443" t="str">
            <v>Q</v>
          </cell>
          <cell r="D5443" t="str">
            <v>code</v>
          </cell>
          <cell r="E5443" t="str">
            <v>Q2080</v>
          </cell>
          <cell r="F5443" t="str">
            <v>Q2080</v>
          </cell>
          <cell r="G5443">
            <v>5</v>
          </cell>
        </row>
        <row r="5444">
          <cell r="A5444" t="str">
            <v>Q|Plant Production Inspection Centre (KTTK) 001</v>
          </cell>
          <cell r="B5444" t="str">
            <v>Q1002z001</v>
          </cell>
          <cell r="C5444" t="str">
            <v>Q</v>
          </cell>
          <cell r="D5444" t="str">
            <v>name</v>
          </cell>
          <cell r="E5444" t="str">
            <v>Plant Production Inspection Centre (KTTK) 001</v>
          </cell>
          <cell r="F5444" t="str">
            <v>Q2080z001</v>
          </cell>
          <cell r="G5444">
            <v>9</v>
          </cell>
        </row>
        <row r="5445">
          <cell r="A5445" t="str">
            <v>Q|Plant Production Inspection Centre (KTTK) z001</v>
          </cell>
          <cell r="B5445" t="str">
            <v>Q1002z001</v>
          </cell>
          <cell r="C5445" t="str">
            <v>Q</v>
          </cell>
          <cell r="D5445" t="str">
            <v>name</v>
          </cell>
          <cell r="E5445" t="str">
            <v>Plant Production Inspection Centre (KTTK) z001</v>
          </cell>
          <cell r="F5445" t="str">
            <v>Q2080z001</v>
          </cell>
          <cell r="G5445">
            <v>9</v>
          </cell>
        </row>
        <row r="5446">
          <cell r="A5446" t="str">
            <v>Q|Q2080001</v>
          </cell>
          <cell r="B5446" t="str">
            <v>Q1002z001</v>
          </cell>
          <cell r="C5446" t="str">
            <v>Q</v>
          </cell>
          <cell r="D5446" t="str">
            <v>code</v>
          </cell>
          <cell r="E5446" t="str">
            <v>Q2080001</v>
          </cell>
          <cell r="F5446" t="str">
            <v>Q2080z001</v>
          </cell>
          <cell r="G5446">
            <v>9</v>
          </cell>
        </row>
        <row r="5447">
          <cell r="A5447" t="str">
            <v>Q|Q2080z001</v>
          </cell>
          <cell r="B5447" t="str">
            <v>Q1002z001</v>
          </cell>
          <cell r="C5447" t="str">
            <v>Q</v>
          </cell>
          <cell r="D5447" t="str">
            <v>code</v>
          </cell>
          <cell r="E5447" t="str">
            <v>Q2080z001</v>
          </cell>
          <cell r="F5447" t="str">
            <v>Q2080z001</v>
          </cell>
          <cell r="G5447">
            <v>9</v>
          </cell>
        </row>
        <row r="5448">
          <cell r="A5448" t="str">
            <v>Q|Ministry of Agriculture and Forestry Finnland</v>
          </cell>
          <cell r="B5448" t="str">
            <v>Q1002z001</v>
          </cell>
          <cell r="C5448" t="str">
            <v>Q</v>
          </cell>
          <cell r="D5448" t="str">
            <v>name</v>
          </cell>
          <cell r="E5448" t="str">
            <v>Ministry of Agriculture and Forestry Finnland</v>
          </cell>
          <cell r="F5448" t="str">
            <v>Q2081</v>
          </cell>
          <cell r="G5448">
            <v>5</v>
          </cell>
        </row>
        <row r="5449">
          <cell r="A5449" t="str">
            <v>Q|Q2081</v>
          </cell>
          <cell r="B5449" t="str">
            <v>Q1002z001</v>
          </cell>
          <cell r="C5449" t="str">
            <v>Q</v>
          </cell>
          <cell r="D5449" t="str">
            <v>code</v>
          </cell>
          <cell r="E5449" t="str">
            <v>Q2081</v>
          </cell>
          <cell r="F5449" t="str">
            <v>Q2081</v>
          </cell>
          <cell r="G5449">
            <v>5</v>
          </cell>
        </row>
        <row r="5450">
          <cell r="A5450" t="str">
            <v>Q|Ministry of Agriculture and Forestry Finnland 001</v>
          </cell>
          <cell r="B5450" t="str">
            <v>Q1002z001</v>
          </cell>
          <cell r="C5450" t="str">
            <v>Q</v>
          </cell>
          <cell r="D5450" t="str">
            <v>name</v>
          </cell>
          <cell r="E5450" t="str">
            <v>Ministry of Agriculture and Forestry Finnland 001</v>
          </cell>
          <cell r="F5450" t="str">
            <v>Q2081z001</v>
          </cell>
          <cell r="G5450">
            <v>9</v>
          </cell>
        </row>
        <row r="5451">
          <cell r="A5451" t="str">
            <v>Q|Ministry of Agriculture and Forestry Finnland z001</v>
          </cell>
          <cell r="B5451" t="str">
            <v>Q1002z001</v>
          </cell>
          <cell r="C5451" t="str">
            <v>Q</v>
          </cell>
          <cell r="D5451" t="str">
            <v>name</v>
          </cell>
          <cell r="E5451" t="str">
            <v>Ministry of Agriculture and Forestry Finnland z001</v>
          </cell>
          <cell r="F5451" t="str">
            <v>Q2081z001</v>
          </cell>
          <cell r="G5451">
            <v>9</v>
          </cell>
        </row>
        <row r="5452">
          <cell r="A5452" t="str">
            <v>Q|Q2081001</v>
          </cell>
          <cell r="B5452" t="str">
            <v>Q1002z001</v>
          </cell>
          <cell r="C5452" t="str">
            <v>Q</v>
          </cell>
          <cell r="D5452" t="str">
            <v>code</v>
          </cell>
          <cell r="E5452" t="str">
            <v>Q2081001</v>
          </cell>
          <cell r="F5452" t="str">
            <v>Q2081z001</v>
          </cell>
          <cell r="G5452">
            <v>9</v>
          </cell>
        </row>
        <row r="5453">
          <cell r="A5453" t="str">
            <v>Q|Q2081z001</v>
          </cell>
          <cell r="B5453" t="str">
            <v>Q1002z001</v>
          </cell>
          <cell r="C5453" t="str">
            <v>Q</v>
          </cell>
          <cell r="D5453" t="str">
            <v>code</v>
          </cell>
          <cell r="E5453" t="str">
            <v>Q2081z001</v>
          </cell>
          <cell r="F5453" t="str">
            <v>Q2081z001</v>
          </cell>
          <cell r="G5453">
            <v>9</v>
          </cell>
        </row>
        <row r="5454">
          <cell r="A5454" t="str">
            <v>Q|Finish Food Safety Authority</v>
          </cell>
          <cell r="B5454" t="str">
            <v>Q1002z001</v>
          </cell>
          <cell r="C5454" t="str">
            <v>Q</v>
          </cell>
          <cell r="D5454" t="str">
            <v>name</v>
          </cell>
          <cell r="E5454" t="str">
            <v>Finish Food Safety Authority</v>
          </cell>
          <cell r="F5454" t="str">
            <v>Q2082</v>
          </cell>
          <cell r="G5454">
            <v>5</v>
          </cell>
        </row>
        <row r="5455">
          <cell r="A5455" t="str">
            <v>Q|Q2082</v>
          </cell>
          <cell r="B5455" t="str">
            <v>Q1002z001</v>
          </cell>
          <cell r="C5455" t="str">
            <v>Q</v>
          </cell>
          <cell r="D5455" t="str">
            <v>code</v>
          </cell>
          <cell r="E5455" t="str">
            <v>Q2082</v>
          </cell>
          <cell r="F5455" t="str">
            <v>Q2082</v>
          </cell>
          <cell r="G5455">
            <v>5</v>
          </cell>
        </row>
        <row r="5456">
          <cell r="A5456" t="str">
            <v>Q|Finish Food Safety Authority 001</v>
          </cell>
          <cell r="B5456" t="str">
            <v>Q1002z001</v>
          </cell>
          <cell r="C5456" t="str">
            <v>Q</v>
          </cell>
          <cell r="D5456" t="str">
            <v>name</v>
          </cell>
          <cell r="E5456" t="str">
            <v>Finish Food Safety Authority 001</v>
          </cell>
          <cell r="F5456" t="str">
            <v>Q2082z001</v>
          </cell>
          <cell r="G5456">
            <v>9</v>
          </cell>
        </row>
        <row r="5457">
          <cell r="A5457" t="str">
            <v>Q|Finish Food Safety Authority z001</v>
          </cell>
          <cell r="B5457" t="str">
            <v>Q1002z001</v>
          </cell>
          <cell r="C5457" t="str">
            <v>Q</v>
          </cell>
          <cell r="D5457" t="str">
            <v>name</v>
          </cell>
          <cell r="E5457" t="str">
            <v>Finish Food Safety Authority z001</v>
          </cell>
          <cell r="F5457" t="str">
            <v>Q2082z001</v>
          </cell>
          <cell r="G5457">
            <v>9</v>
          </cell>
        </row>
        <row r="5458">
          <cell r="A5458" t="str">
            <v>Q|Q2082001</v>
          </cell>
          <cell r="B5458" t="str">
            <v>Q1002z001</v>
          </cell>
          <cell r="C5458" t="str">
            <v>Q</v>
          </cell>
          <cell r="D5458" t="str">
            <v>code</v>
          </cell>
          <cell r="E5458" t="str">
            <v>Q2082001</v>
          </cell>
          <cell r="F5458" t="str">
            <v>Q2082z001</v>
          </cell>
          <cell r="G5458">
            <v>9</v>
          </cell>
        </row>
        <row r="5459">
          <cell r="A5459" t="str">
            <v>Q|Q2082z001</v>
          </cell>
          <cell r="B5459" t="str">
            <v>Q1002z001</v>
          </cell>
          <cell r="C5459" t="str">
            <v>Q</v>
          </cell>
          <cell r="D5459" t="str">
            <v>code</v>
          </cell>
          <cell r="E5459" t="str">
            <v>Q2082z001</v>
          </cell>
          <cell r="F5459" t="str">
            <v>Q2082z001</v>
          </cell>
          <cell r="G5459">
            <v>9</v>
          </cell>
        </row>
        <row r="5460">
          <cell r="A5460" t="str">
            <v>Q|Matilda Agricultural Statistics</v>
          </cell>
          <cell r="B5460" t="str">
            <v>Q1010x003</v>
          </cell>
          <cell r="C5460" t="str">
            <v>Q</v>
          </cell>
          <cell r="D5460" t="str">
            <v>name</v>
          </cell>
          <cell r="E5460" t="str">
            <v>Matilda Agricultural Statistics</v>
          </cell>
          <cell r="F5460" t="str">
            <v>Q2083</v>
          </cell>
          <cell r="G5460">
            <v>5</v>
          </cell>
        </row>
        <row r="5461">
          <cell r="A5461" t="str">
            <v>Q|Q2083</v>
          </cell>
          <cell r="B5461" t="str">
            <v>Q1010x003</v>
          </cell>
          <cell r="C5461" t="str">
            <v>Q</v>
          </cell>
          <cell r="D5461" t="str">
            <v>code</v>
          </cell>
          <cell r="E5461" t="str">
            <v>Q2083</v>
          </cell>
          <cell r="F5461" t="str">
            <v>Q2083</v>
          </cell>
          <cell r="G5461">
            <v>5</v>
          </cell>
        </row>
        <row r="5462">
          <cell r="A5462" t="str">
            <v>Q|Matilda Agricultural Statistics a001</v>
          </cell>
          <cell r="B5462" t="str">
            <v>Q1010x003</v>
          </cell>
          <cell r="C5462" t="str">
            <v>Q</v>
          </cell>
          <cell r="D5462" t="str">
            <v>name</v>
          </cell>
          <cell r="E5462" t="str">
            <v>Matilda Agricultural Statistics a001</v>
          </cell>
          <cell r="F5462" t="str">
            <v>Q2083a001</v>
          </cell>
          <cell r="G5462">
            <v>9</v>
          </cell>
        </row>
        <row r="5463">
          <cell r="A5463" t="str">
            <v>Q|Q2083a001</v>
          </cell>
          <cell r="B5463" t="str">
            <v>Q1010x003</v>
          </cell>
          <cell r="C5463" t="str">
            <v>Q</v>
          </cell>
          <cell r="D5463" t="str">
            <v>code</v>
          </cell>
          <cell r="E5463" t="str">
            <v>Q2083a001</v>
          </cell>
          <cell r="F5463" t="str">
            <v>Q2083a001</v>
          </cell>
          <cell r="G5463">
            <v>9</v>
          </cell>
        </row>
        <row r="5464">
          <cell r="A5464" t="str">
            <v>Q|Q2090</v>
          </cell>
          <cell r="B5464" t="str">
            <v>Q1002z001</v>
          </cell>
          <cell r="C5464" t="str">
            <v>Q</v>
          </cell>
          <cell r="D5464" t="str">
            <v>code</v>
          </cell>
          <cell r="E5464" t="str">
            <v>Q2090</v>
          </cell>
          <cell r="F5464" t="str">
            <v>Q2090</v>
          </cell>
          <cell r="G5464">
            <v>5</v>
          </cell>
        </row>
        <row r="5465">
          <cell r="A5465" t="str">
            <v>Q|Statistics Denmark</v>
          </cell>
          <cell r="B5465" t="str">
            <v>Q1002z001</v>
          </cell>
          <cell r="C5465" t="str">
            <v>Q</v>
          </cell>
          <cell r="D5465" t="str">
            <v>name</v>
          </cell>
          <cell r="E5465" t="str">
            <v>Statistics Denmark</v>
          </cell>
          <cell r="F5465" t="str">
            <v>Q2090</v>
          </cell>
          <cell r="G5465">
            <v>5</v>
          </cell>
        </row>
        <row r="5466">
          <cell r="A5466" t="str">
            <v>Q|Q2090001</v>
          </cell>
          <cell r="B5466" t="str">
            <v>Q1002z001</v>
          </cell>
          <cell r="C5466" t="str">
            <v>Q</v>
          </cell>
          <cell r="D5466" t="str">
            <v>code</v>
          </cell>
          <cell r="E5466" t="str">
            <v>Q2090001</v>
          </cell>
          <cell r="F5466" t="str">
            <v>Q2090z001</v>
          </cell>
          <cell r="G5466">
            <v>9</v>
          </cell>
        </row>
        <row r="5467">
          <cell r="A5467" t="str">
            <v>Q|Q2090z001</v>
          </cell>
          <cell r="B5467" t="str">
            <v>Q1002z001</v>
          </cell>
          <cell r="C5467" t="str">
            <v>Q</v>
          </cell>
          <cell r="D5467" t="str">
            <v>code</v>
          </cell>
          <cell r="E5467" t="str">
            <v>Q2090z001</v>
          </cell>
          <cell r="F5467" t="str">
            <v>Q2090z001</v>
          </cell>
          <cell r="G5467">
            <v>9</v>
          </cell>
        </row>
        <row r="5468">
          <cell r="A5468" t="str">
            <v>Q|Statistics Denmark 001</v>
          </cell>
          <cell r="B5468" t="str">
            <v>Q1002z001</v>
          </cell>
          <cell r="C5468" t="str">
            <v>Q</v>
          </cell>
          <cell r="D5468" t="str">
            <v>name</v>
          </cell>
          <cell r="E5468" t="str">
            <v>Statistics Denmark 001</v>
          </cell>
          <cell r="F5468" t="str">
            <v>Q2090z001</v>
          </cell>
          <cell r="G5468">
            <v>9</v>
          </cell>
        </row>
        <row r="5469">
          <cell r="A5469" t="str">
            <v>Q|Statistics Denmark z001</v>
          </cell>
          <cell r="B5469" t="str">
            <v>Q1002z001</v>
          </cell>
          <cell r="C5469" t="str">
            <v>Q</v>
          </cell>
          <cell r="D5469" t="str">
            <v>name</v>
          </cell>
          <cell r="E5469" t="str">
            <v>Statistics Denmark z001</v>
          </cell>
          <cell r="F5469" t="str">
            <v>Q2090z001</v>
          </cell>
          <cell r="G5469">
            <v>9</v>
          </cell>
        </row>
        <row r="5470">
          <cell r="A5470" t="str">
            <v>Q|Plant Directorate DK</v>
          </cell>
          <cell r="B5470" t="str">
            <v>Q1002z001</v>
          </cell>
          <cell r="C5470" t="str">
            <v>Q</v>
          </cell>
          <cell r="D5470" t="str">
            <v>name</v>
          </cell>
          <cell r="E5470" t="str">
            <v>Plant Directorate DK</v>
          </cell>
          <cell r="F5470" t="str">
            <v>Q2091</v>
          </cell>
          <cell r="G5470">
            <v>5</v>
          </cell>
        </row>
        <row r="5471">
          <cell r="A5471" t="str">
            <v>Q|Q2091</v>
          </cell>
          <cell r="B5471" t="str">
            <v>Q1002z001</v>
          </cell>
          <cell r="C5471" t="str">
            <v>Q</v>
          </cell>
          <cell r="D5471" t="str">
            <v>code</v>
          </cell>
          <cell r="E5471" t="str">
            <v>Q2091</v>
          </cell>
          <cell r="F5471" t="str">
            <v>Q2091</v>
          </cell>
          <cell r="G5471">
            <v>5</v>
          </cell>
        </row>
        <row r="5472">
          <cell r="A5472" t="str">
            <v>Q|Plant Directorate DK 001</v>
          </cell>
          <cell r="B5472" t="str">
            <v>Q1002z001</v>
          </cell>
          <cell r="C5472" t="str">
            <v>Q</v>
          </cell>
          <cell r="D5472" t="str">
            <v>name</v>
          </cell>
          <cell r="E5472" t="str">
            <v>Plant Directorate DK 001</v>
          </cell>
          <cell r="F5472" t="str">
            <v>Q2091z001</v>
          </cell>
          <cell r="G5472">
            <v>9</v>
          </cell>
        </row>
        <row r="5473">
          <cell r="A5473" t="str">
            <v>Q|Plant Directorate DK z001</v>
          </cell>
          <cell r="B5473" t="str">
            <v>Q1002z001</v>
          </cell>
          <cell r="C5473" t="str">
            <v>Q</v>
          </cell>
          <cell r="D5473" t="str">
            <v>name</v>
          </cell>
          <cell r="E5473" t="str">
            <v>Plant Directorate DK z001</v>
          </cell>
          <cell r="F5473" t="str">
            <v>Q2091z001</v>
          </cell>
          <cell r="G5473">
            <v>9</v>
          </cell>
        </row>
        <row r="5474">
          <cell r="A5474" t="str">
            <v>Q|Q2091001</v>
          </cell>
          <cell r="B5474" t="str">
            <v>Q1002z001</v>
          </cell>
          <cell r="C5474" t="str">
            <v>Q</v>
          </cell>
          <cell r="D5474" t="str">
            <v>code</v>
          </cell>
          <cell r="E5474" t="str">
            <v>Q2091001</v>
          </cell>
          <cell r="F5474" t="str">
            <v>Q2091z001</v>
          </cell>
          <cell r="G5474">
            <v>9</v>
          </cell>
        </row>
        <row r="5475">
          <cell r="A5475" t="str">
            <v>Q|Q2091z001</v>
          </cell>
          <cell r="B5475" t="str">
            <v>Q1002z001</v>
          </cell>
          <cell r="C5475" t="str">
            <v>Q</v>
          </cell>
          <cell r="D5475" t="str">
            <v>code</v>
          </cell>
          <cell r="E5475" t="str">
            <v>Q2091z001</v>
          </cell>
          <cell r="F5475" t="str">
            <v>Q2091z001</v>
          </cell>
          <cell r="G5475">
            <v>9</v>
          </cell>
        </row>
        <row r="5476">
          <cell r="A5476" t="str">
            <v>Q|Plant Directorate DK 002</v>
          </cell>
          <cell r="B5476" t="str">
            <v>Q1002z001</v>
          </cell>
          <cell r="C5476" t="str">
            <v>Q</v>
          </cell>
          <cell r="D5476" t="str">
            <v>name</v>
          </cell>
          <cell r="E5476" t="str">
            <v>Plant Directorate DK 002</v>
          </cell>
          <cell r="F5476" t="str">
            <v>Q2091z002</v>
          </cell>
          <cell r="G5476">
            <v>9</v>
          </cell>
        </row>
        <row r="5477">
          <cell r="A5477" t="str">
            <v>Q|Plant Directorate DK z002</v>
          </cell>
          <cell r="B5477" t="str">
            <v>Q1002z001</v>
          </cell>
          <cell r="C5477" t="str">
            <v>Q</v>
          </cell>
          <cell r="D5477" t="str">
            <v>name</v>
          </cell>
          <cell r="E5477" t="str">
            <v>Plant Directorate DK z002</v>
          </cell>
          <cell r="F5477" t="str">
            <v>Q2091z002</v>
          </cell>
          <cell r="G5477">
            <v>9</v>
          </cell>
        </row>
        <row r="5478">
          <cell r="A5478" t="str">
            <v>Q|Q2091002</v>
          </cell>
          <cell r="B5478" t="str">
            <v>Q1002z001</v>
          </cell>
          <cell r="C5478" t="str">
            <v>Q</v>
          </cell>
          <cell r="D5478" t="str">
            <v>code</v>
          </cell>
          <cell r="E5478" t="str">
            <v>Q2091002</v>
          </cell>
          <cell r="F5478" t="str">
            <v>Q2091z002</v>
          </cell>
          <cell r="G5478">
            <v>9</v>
          </cell>
        </row>
        <row r="5479">
          <cell r="A5479" t="str">
            <v>Q|Q2091z002</v>
          </cell>
          <cell r="B5479" t="str">
            <v>Q1002z001</v>
          </cell>
          <cell r="C5479" t="str">
            <v>Q</v>
          </cell>
          <cell r="D5479" t="str">
            <v>code</v>
          </cell>
          <cell r="E5479" t="str">
            <v>Q2091z002</v>
          </cell>
          <cell r="F5479" t="str">
            <v>Q2091z002</v>
          </cell>
          <cell r="G5479">
            <v>9</v>
          </cell>
        </row>
        <row r="5480">
          <cell r="A5480" t="str">
            <v>Q|GIJHARS, Polen</v>
          </cell>
          <cell r="B5480" t="str">
            <v>Q1002z001</v>
          </cell>
          <cell r="C5480" t="str">
            <v>Q</v>
          </cell>
          <cell r="D5480" t="str">
            <v>name</v>
          </cell>
          <cell r="E5480" t="str">
            <v>GIJHARS, Polen</v>
          </cell>
          <cell r="F5480" t="str">
            <v>Q2100</v>
          </cell>
          <cell r="G5480">
            <v>5</v>
          </cell>
        </row>
        <row r="5481">
          <cell r="A5481" t="str">
            <v>Q|Q2100</v>
          </cell>
          <cell r="B5481" t="str">
            <v>Q1002z001</v>
          </cell>
          <cell r="C5481" t="str">
            <v>Q</v>
          </cell>
          <cell r="D5481" t="str">
            <v>code</v>
          </cell>
          <cell r="E5481" t="str">
            <v>Q2100</v>
          </cell>
          <cell r="F5481" t="str">
            <v>Q2100</v>
          </cell>
          <cell r="G5481">
            <v>5</v>
          </cell>
        </row>
        <row r="5482">
          <cell r="A5482" t="str">
            <v>Q|GIJHARS, Polen 001</v>
          </cell>
          <cell r="B5482" t="str">
            <v>Q1002z001</v>
          </cell>
          <cell r="C5482" t="str">
            <v>Q</v>
          </cell>
          <cell r="D5482" t="str">
            <v>name</v>
          </cell>
          <cell r="E5482" t="str">
            <v>GIJHARS, Polen 001</v>
          </cell>
          <cell r="F5482" t="str">
            <v>Q2100z001</v>
          </cell>
          <cell r="G5482">
            <v>9</v>
          </cell>
        </row>
        <row r="5483">
          <cell r="A5483" t="str">
            <v>Q|GIJHARS, Polen z001</v>
          </cell>
          <cell r="B5483" t="str">
            <v>Q1002z001</v>
          </cell>
          <cell r="C5483" t="str">
            <v>Q</v>
          </cell>
          <cell r="D5483" t="str">
            <v>name</v>
          </cell>
          <cell r="E5483" t="str">
            <v>GIJHARS, Polen z001</v>
          </cell>
          <cell r="F5483" t="str">
            <v>Q2100z001</v>
          </cell>
          <cell r="G5483">
            <v>9</v>
          </cell>
        </row>
        <row r="5484">
          <cell r="A5484" t="str">
            <v>Q|Q2100001</v>
          </cell>
          <cell r="B5484" t="str">
            <v>Q1002z001</v>
          </cell>
          <cell r="C5484" t="str">
            <v>Q</v>
          </cell>
          <cell r="D5484" t="str">
            <v>code</v>
          </cell>
          <cell r="E5484" t="str">
            <v>Q2100001</v>
          </cell>
          <cell r="F5484" t="str">
            <v>Q2100z001</v>
          </cell>
          <cell r="G5484">
            <v>9</v>
          </cell>
        </row>
        <row r="5485">
          <cell r="A5485" t="str">
            <v>Q|Q2100z001</v>
          </cell>
          <cell r="B5485" t="str">
            <v>Q1002z001</v>
          </cell>
          <cell r="C5485" t="str">
            <v>Q</v>
          </cell>
          <cell r="D5485" t="str">
            <v>code</v>
          </cell>
          <cell r="E5485" t="str">
            <v>Q2100z001</v>
          </cell>
          <cell r="F5485" t="str">
            <v>Q2100z001</v>
          </cell>
          <cell r="G5485">
            <v>9</v>
          </cell>
        </row>
        <row r="5486">
          <cell r="A5486" t="str">
            <v>Q|Plant Production Inspectorate, Estonia</v>
          </cell>
          <cell r="B5486" t="str">
            <v>Q1002z001</v>
          </cell>
          <cell r="C5486" t="str">
            <v>Q</v>
          </cell>
          <cell r="D5486" t="str">
            <v>name</v>
          </cell>
          <cell r="E5486" t="str">
            <v>Plant Production Inspectorate, Estonia</v>
          </cell>
          <cell r="F5486" t="str">
            <v>Q2110</v>
          </cell>
          <cell r="G5486">
            <v>5</v>
          </cell>
        </row>
        <row r="5487">
          <cell r="A5487" t="str">
            <v>Q|Q2110</v>
          </cell>
          <cell r="B5487" t="str">
            <v>Q1002z001</v>
          </cell>
          <cell r="C5487" t="str">
            <v>Q</v>
          </cell>
          <cell r="D5487" t="str">
            <v>code</v>
          </cell>
          <cell r="E5487" t="str">
            <v>Q2110</v>
          </cell>
          <cell r="F5487" t="str">
            <v>Q2110</v>
          </cell>
          <cell r="G5487">
            <v>5</v>
          </cell>
        </row>
        <row r="5488">
          <cell r="A5488" t="str">
            <v>Q|Plant Production Inspectorate, Estonia 001</v>
          </cell>
          <cell r="B5488" t="str">
            <v>Q1002z001</v>
          </cell>
          <cell r="C5488" t="str">
            <v>Q</v>
          </cell>
          <cell r="D5488" t="str">
            <v>name</v>
          </cell>
          <cell r="E5488" t="str">
            <v>Plant Production Inspectorate, Estonia 001</v>
          </cell>
          <cell r="F5488" t="str">
            <v>Q2110z001</v>
          </cell>
          <cell r="G5488">
            <v>9</v>
          </cell>
        </row>
        <row r="5489">
          <cell r="A5489" t="str">
            <v>Q|Plant Production Inspectorate, Estonia z001</v>
          </cell>
          <cell r="B5489" t="str">
            <v>Q1002z001</v>
          </cell>
          <cell r="C5489" t="str">
            <v>Q</v>
          </cell>
          <cell r="D5489" t="str">
            <v>name</v>
          </cell>
          <cell r="E5489" t="str">
            <v>Plant Production Inspectorate, Estonia z001</v>
          </cell>
          <cell r="F5489" t="str">
            <v>Q2110z001</v>
          </cell>
          <cell r="G5489">
            <v>9</v>
          </cell>
        </row>
        <row r="5490">
          <cell r="A5490" t="str">
            <v>Q|Q2110001</v>
          </cell>
          <cell r="B5490" t="str">
            <v>Q1002z001</v>
          </cell>
          <cell r="C5490" t="str">
            <v>Q</v>
          </cell>
          <cell r="D5490" t="str">
            <v>code</v>
          </cell>
          <cell r="E5490" t="str">
            <v>Q2110001</v>
          </cell>
          <cell r="F5490" t="str">
            <v>Q2110z001</v>
          </cell>
          <cell r="G5490">
            <v>9</v>
          </cell>
        </row>
        <row r="5491">
          <cell r="A5491" t="str">
            <v>Q|Q2110z001</v>
          </cell>
          <cell r="B5491" t="str">
            <v>Q1002z001</v>
          </cell>
          <cell r="C5491" t="str">
            <v>Q</v>
          </cell>
          <cell r="D5491" t="str">
            <v>code</v>
          </cell>
          <cell r="E5491" t="str">
            <v>Q2110z001</v>
          </cell>
          <cell r="F5491" t="str">
            <v>Q2110z001</v>
          </cell>
          <cell r="G5491">
            <v>9</v>
          </cell>
        </row>
        <row r="5492">
          <cell r="A5492" t="str">
            <v>Q|Chamber of Agriculture and Forestry of Slovenia</v>
          </cell>
          <cell r="B5492" t="str">
            <v>Q1002z001</v>
          </cell>
          <cell r="C5492" t="str">
            <v>Q</v>
          </cell>
          <cell r="D5492" t="str">
            <v>name</v>
          </cell>
          <cell r="E5492" t="str">
            <v>Chamber of Agriculture and Forestry of Slovenia</v>
          </cell>
          <cell r="F5492" t="str">
            <v>Q2120</v>
          </cell>
          <cell r="G5492">
            <v>5</v>
          </cell>
        </row>
        <row r="5493">
          <cell r="A5493" t="str">
            <v>Q|Q2120</v>
          </cell>
          <cell r="B5493" t="str">
            <v>Q1002z001</v>
          </cell>
          <cell r="C5493" t="str">
            <v>Q</v>
          </cell>
          <cell r="D5493" t="str">
            <v>code</v>
          </cell>
          <cell r="E5493" t="str">
            <v>Q2120</v>
          </cell>
          <cell r="F5493" t="str">
            <v>Q2120</v>
          </cell>
          <cell r="G5493">
            <v>5</v>
          </cell>
        </row>
        <row r="5494">
          <cell r="A5494" t="str">
            <v>Q|Chamber of Agriculture and Forestry of Slovenia 001</v>
          </cell>
          <cell r="B5494" t="str">
            <v>Q1002z001</v>
          </cell>
          <cell r="C5494" t="str">
            <v>Q</v>
          </cell>
          <cell r="D5494" t="str">
            <v>name</v>
          </cell>
          <cell r="E5494" t="str">
            <v>Chamber of Agriculture and Forestry of Slovenia 001</v>
          </cell>
          <cell r="F5494" t="str">
            <v>Q2120z001</v>
          </cell>
          <cell r="G5494">
            <v>9</v>
          </cell>
        </row>
        <row r="5495">
          <cell r="A5495" t="str">
            <v>Q|Chamber of Agriculture and Forestry of Slovenia z001</v>
          </cell>
          <cell r="B5495" t="str">
            <v>Q1002z001</v>
          </cell>
          <cell r="C5495" t="str">
            <v>Q</v>
          </cell>
          <cell r="D5495" t="str">
            <v>name</v>
          </cell>
          <cell r="E5495" t="str">
            <v>Chamber of Agriculture and Forestry of Slovenia z001</v>
          </cell>
          <cell r="F5495" t="str">
            <v>Q2120z001</v>
          </cell>
          <cell r="G5495">
            <v>9</v>
          </cell>
        </row>
        <row r="5496">
          <cell r="A5496" t="str">
            <v>Q|Q2120001</v>
          </cell>
          <cell r="B5496" t="str">
            <v>Q1002z001</v>
          </cell>
          <cell r="C5496" t="str">
            <v>Q</v>
          </cell>
          <cell r="D5496" t="str">
            <v>code</v>
          </cell>
          <cell r="E5496" t="str">
            <v>Q2120001</v>
          </cell>
          <cell r="F5496" t="str">
            <v>Q2120z001</v>
          </cell>
          <cell r="G5496">
            <v>9</v>
          </cell>
        </row>
        <row r="5497">
          <cell r="A5497" t="str">
            <v>Q|Q2120z001</v>
          </cell>
          <cell r="B5497" t="str">
            <v>Q1002z001</v>
          </cell>
          <cell r="C5497" t="str">
            <v>Q</v>
          </cell>
          <cell r="D5497" t="str">
            <v>code</v>
          </cell>
          <cell r="E5497" t="str">
            <v>Q2120z001</v>
          </cell>
          <cell r="F5497" t="str">
            <v>Q2120z001</v>
          </cell>
          <cell r="G5497">
            <v>9</v>
          </cell>
        </row>
        <row r="5498">
          <cell r="A5498" t="str">
            <v>Q|Food and Veterinary Service, Latvia</v>
          </cell>
          <cell r="B5498" t="str">
            <v>Q1002z001</v>
          </cell>
          <cell r="C5498" t="str">
            <v>Q</v>
          </cell>
          <cell r="D5498" t="str">
            <v>name</v>
          </cell>
          <cell r="E5498" t="str">
            <v>Food and Veterinary Service, Latvia</v>
          </cell>
          <cell r="F5498" t="str">
            <v>Q2140</v>
          </cell>
          <cell r="G5498">
            <v>5</v>
          </cell>
        </row>
        <row r="5499">
          <cell r="A5499" t="str">
            <v>Q|Q2140</v>
          </cell>
          <cell r="B5499" t="str">
            <v>Q1002z001</v>
          </cell>
          <cell r="C5499" t="str">
            <v>Q</v>
          </cell>
          <cell r="D5499" t="str">
            <v>code</v>
          </cell>
          <cell r="E5499" t="str">
            <v>Q2140</v>
          </cell>
          <cell r="F5499" t="str">
            <v>Q2140</v>
          </cell>
          <cell r="G5499">
            <v>5</v>
          </cell>
        </row>
        <row r="5500">
          <cell r="A5500" t="str">
            <v>Q|Food and Veterinary Service, Latvia 001</v>
          </cell>
          <cell r="B5500" t="str">
            <v>Q1002z001</v>
          </cell>
          <cell r="C5500" t="str">
            <v>Q</v>
          </cell>
          <cell r="D5500" t="str">
            <v>name</v>
          </cell>
          <cell r="E5500" t="str">
            <v>Food and Veterinary Service, Latvia 001</v>
          </cell>
          <cell r="F5500" t="str">
            <v>Q2140z001</v>
          </cell>
          <cell r="G5500">
            <v>9</v>
          </cell>
        </row>
        <row r="5501">
          <cell r="A5501" t="str">
            <v>Q|Food and Veterinary Service, Latvia z001</v>
          </cell>
          <cell r="B5501" t="str">
            <v>Q1002z001</v>
          </cell>
          <cell r="C5501" t="str">
            <v>Q</v>
          </cell>
          <cell r="D5501" t="str">
            <v>name</v>
          </cell>
          <cell r="E5501" t="str">
            <v>Food and Veterinary Service, Latvia z001</v>
          </cell>
          <cell r="F5501" t="str">
            <v>Q2140z001</v>
          </cell>
          <cell r="G5501">
            <v>9</v>
          </cell>
        </row>
        <row r="5502">
          <cell r="A5502" t="str">
            <v>Q|Q2140001</v>
          </cell>
          <cell r="B5502" t="str">
            <v>Q1002z001</v>
          </cell>
          <cell r="C5502" t="str">
            <v>Q</v>
          </cell>
          <cell r="D5502" t="str">
            <v>code</v>
          </cell>
          <cell r="E5502" t="str">
            <v>Q2140001</v>
          </cell>
          <cell r="F5502" t="str">
            <v>Q2140z001</v>
          </cell>
          <cell r="G5502">
            <v>9</v>
          </cell>
        </row>
        <row r="5503">
          <cell r="A5503" t="str">
            <v>Q|Q2140z001</v>
          </cell>
          <cell r="B5503" t="str">
            <v>Q1002z001</v>
          </cell>
          <cell r="C5503" t="str">
            <v>Q</v>
          </cell>
          <cell r="D5503" t="str">
            <v>code</v>
          </cell>
          <cell r="E5503" t="str">
            <v>Q2140z001</v>
          </cell>
          <cell r="F5503" t="str">
            <v>Q2140z001</v>
          </cell>
          <cell r="G5503">
            <v>9</v>
          </cell>
        </row>
        <row r="5504">
          <cell r="A5504" t="str">
            <v>Q|Ministry of Agriculture Romania</v>
          </cell>
          <cell r="B5504" t="str">
            <v>Q1002z001</v>
          </cell>
          <cell r="C5504" t="str">
            <v>Q</v>
          </cell>
          <cell r="D5504" t="str">
            <v>name</v>
          </cell>
          <cell r="E5504" t="str">
            <v>Ministry of Agriculture Romania</v>
          </cell>
          <cell r="F5504" t="str">
            <v>Q2150</v>
          </cell>
          <cell r="G5504">
            <v>5</v>
          </cell>
        </row>
        <row r="5505">
          <cell r="A5505" t="str">
            <v>Q|Q2150</v>
          </cell>
          <cell r="B5505" t="str">
            <v>Q1002z001</v>
          </cell>
          <cell r="C5505" t="str">
            <v>Q</v>
          </cell>
          <cell r="D5505" t="str">
            <v>code</v>
          </cell>
          <cell r="E5505" t="str">
            <v>Q2150</v>
          </cell>
          <cell r="F5505" t="str">
            <v>Q2150</v>
          </cell>
          <cell r="G5505">
            <v>5</v>
          </cell>
        </row>
        <row r="5506">
          <cell r="A5506" t="str">
            <v>Q|Ministry of Agriculture Romania 001</v>
          </cell>
          <cell r="B5506" t="str">
            <v>Q1002z001</v>
          </cell>
          <cell r="C5506" t="str">
            <v>Q</v>
          </cell>
          <cell r="D5506" t="str">
            <v>name</v>
          </cell>
          <cell r="E5506" t="str">
            <v>Ministry of Agriculture Romania 001</v>
          </cell>
          <cell r="F5506" t="str">
            <v>Q2150z001</v>
          </cell>
          <cell r="G5506">
            <v>9</v>
          </cell>
        </row>
        <row r="5507">
          <cell r="A5507" t="str">
            <v>Q|Ministry of Agriculture Romania z001</v>
          </cell>
          <cell r="B5507" t="str">
            <v>Q1002z001</v>
          </cell>
          <cell r="C5507" t="str">
            <v>Q</v>
          </cell>
          <cell r="D5507" t="str">
            <v>name</v>
          </cell>
          <cell r="E5507" t="str">
            <v>Ministry of Agriculture Romania z001</v>
          </cell>
          <cell r="F5507" t="str">
            <v>Q2150z001</v>
          </cell>
          <cell r="G5507">
            <v>9</v>
          </cell>
        </row>
        <row r="5508">
          <cell r="A5508" t="str">
            <v>Q|Q2150001</v>
          </cell>
          <cell r="B5508" t="str">
            <v>Q1002z001</v>
          </cell>
          <cell r="C5508" t="str">
            <v>Q</v>
          </cell>
          <cell r="D5508" t="str">
            <v>code</v>
          </cell>
          <cell r="E5508" t="str">
            <v>Q2150001</v>
          </cell>
          <cell r="F5508" t="str">
            <v>Q2150z001</v>
          </cell>
          <cell r="G5508">
            <v>9</v>
          </cell>
        </row>
        <row r="5509">
          <cell r="A5509" t="str">
            <v>Q|Q2150z001</v>
          </cell>
          <cell r="B5509" t="str">
            <v>Q1002z001</v>
          </cell>
          <cell r="C5509" t="str">
            <v>Q</v>
          </cell>
          <cell r="D5509" t="str">
            <v>code</v>
          </cell>
          <cell r="E5509" t="str">
            <v>Q2150z001</v>
          </cell>
          <cell r="F5509" t="str">
            <v>Q2150z001</v>
          </cell>
          <cell r="G5509">
            <v>9</v>
          </cell>
        </row>
        <row r="5510">
          <cell r="A5510" t="str">
            <v>Q|Central Agricultural Control and Testing Institute UKSUP</v>
          </cell>
          <cell r="B5510" t="str">
            <v>Q1002z001</v>
          </cell>
          <cell r="C5510" t="str">
            <v>Q</v>
          </cell>
          <cell r="D5510" t="str">
            <v>name</v>
          </cell>
          <cell r="E5510" t="str">
            <v>Central Agricultural Control and Testing Institute UKSUP</v>
          </cell>
          <cell r="F5510" t="str">
            <v>Q2160</v>
          </cell>
          <cell r="G5510">
            <v>5</v>
          </cell>
        </row>
        <row r="5511">
          <cell r="A5511" t="str">
            <v>Q|Q2160</v>
          </cell>
          <cell r="B5511" t="str">
            <v>Q1002z001</v>
          </cell>
          <cell r="C5511" t="str">
            <v>Q</v>
          </cell>
          <cell r="D5511" t="str">
            <v>code</v>
          </cell>
          <cell r="E5511" t="str">
            <v>Q2160</v>
          </cell>
          <cell r="F5511" t="str">
            <v>Q2160</v>
          </cell>
          <cell r="G5511">
            <v>5</v>
          </cell>
        </row>
        <row r="5512">
          <cell r="A5512" t="str">
            <v>Q|Central Agricultural Control and Testing Institute UKSUP 001</v>
          </cell>
          <cell r="B5512" t="str">
            <v>Q1002z001</v>
          </cell>
          <cell r="C5512" t="str">
            <v>Q</v>
          </cell>
          <cell r="D5512" t="str">
            <v>name</v>
          </cell>
          <cell r="E5512" t="str">
            <v>Central Agricultural Control and Testing Institute UKSUP 001</v>
          </cell>
          <cell r="F5512" t="str">
            <v>Q2160z001</v>
          </cell>
          <cell r="G5512">
            <v>9</v>
          </cell>
        </row>
        <row r="5513">
          <cell r="A5513" t="str">
            <v>Q|Central Agricultural Control and Testing Institute UKSUP z001</v>
          </cell>
          <cell r="B5513" t="str">
            <v>Q1002z001</v>
          </cell>
          <cell r="C5513" t="str">
            <v>Q</v>
          </cell>
          <cell r="D5513" t="str">
            <v>name</v>
          </cell>
          <cell r="E5513" t="str">
            <v>Central Agricultural Control and Testing Institute UKSUP z001</v>
          </cell>
          <cell r="F5513" t="str">
            <v>Q2160z001</v>
          </cell>
          <cell r="G5513">
            <v>9</v>
          </cell>
        </row>
        <row r="5514">
          <cell r="A5514" t="str">
            <v>Q|Q2160001</v>
          </cell>
          <cell r="B5514" t="str">
            <v>Q1002z001</v>
          </cell>
          <cell r="C5514" t="str">
            <v>Q</v>
          </cell>
          <cell r="D5514" t="str">
            <v>code</v>
          </cell>
          <cell r="E5514" t="str">
            <v>Q2160001</v>
          </cell>
          <cell r="F5514" t="str">
            <v>Q2160z001</v>
          </cell>
          <cell r="G5514">
            <v>9</v>
          </cell>
        </row>
        <row r="5515">
          <cell r="A5515" t="str">
            <v>Q|Q2160z001</v>
          </cell>
          <cell r="B5515" t="str">
            <v>Q1002z001</v>
          </cell>
          <cell r="C5515" t="str">
            <v>Q</v>
          </cell>
          <cell r="D5515" t="str">
            <v>code</v>
          </cell>
          <cell r="E5515" t="str">
            <v>Q2160z001</v>
          </cell>
          <cell r="F5515" t="str">
            <v>Q2160z001</v>
          </cell>
          <cell r="G5515">
            <v>9</v>
          </cell>
        </row>
        <row r="5516">
          <cell r="A5516" t="str">
            <v>Q|Centraal Bureau voor de Statistiek, NL</v>
          </cell>
          <cell r="B5516" t="str">
            <v>Q1002z001</v>
          </cell>
          <cell r="C5516" t="str">
            <v>Q</v>
          </cell>
          <cell r="D5516" t="str">
            <v>name</v>
          </cell>
          <cell r="E5516" t="str">
            <v>Centraal Bureau voor de Statistiek, NL</v>
          </cell>
          <cell r="F5516" t="str">
            <v>Q2170</v>
          </cell>
          <cell r="G5516">
            <v>5</v>
          </cell>
        </row>
        <row r="5517">
          <cell r="A5517" t="str">
            <v>Q|Q2170</v>
          </cell>
          <cell r="B5517" t="str">
            <v>Q1002z001</v>
          </cell>
          <cell r="C5517" t="str">
            <v>Q</v>
          </cell>
          <cell r="D5517" t="str">
            <v>code</v>
          </cell>
          <cell r="E5517" t="str">
            <v>Q2170</v>
          </cell>
          <cell r="F5517" t="str">
            <v>Q2170</v>
          </cell>
          <cell r="G5517">
            <v>5</v>
          </cell>
        </row>
        <row r="5518">
          <cell r="A5518" t="str">
            <v>Q|Centraal Bureau voor de Statistiek, NL 001</v>
          </cell>
          <cell r="B5518" t="str">
            <v>Q1002z001</v>
          </cell>
          <cell r="C5518" t="str">
            <v>Q</v>
          </cell>
          <cell r="D5518" t="str">
            <v>name</v>
          </cell>
          <cell r="E5518" t="str">
            <v>Centraal Bureau voor de Statistiek, NL 001</v>
          </cell>
          <cell r="F5518" t="str">
            <v>Q2170z001</v>
          </cell>
          <cell r="G5518">
            <v>9</v>
          </cell>
        </row>
        <row r="5519">
          <cell r="A5519" t="str">
            <v>Q|Centraal Bureau voor de Statistiek, NL z001</v>
          </cell>
          <cell r="B5519" t="str">
            <v>Q1002z001</v>
          </cell>
          <cell r="C5519" t="str">
            <v>Q</v>
          </cell>
          <cell r="D5519" t="str">
            <v>name</v>
          </cell>
          <cell r="E5519" t="str">
            <v>Centraal Bureau voor de Statistiek, NL z001</v>
          </cell>
          <cell r="F5519" t="str">
            <v>Q2170z001</v>
          </cell>
          <cell r="G5519">
            <v>9</v>
          </cell>
        </row>
        <row r="5520">
          <cell r="A5520" t="str">
            <v>Q|Q2170001</v>
          </cell>
          <cell r="B5520" t="str">
            <v>Q1002z001</v>
          </cell>
          <cell r="C5520" t="str">
            <v>Q</v>
          </cell>
          <cell r="D5520" t="str">
            <v>code</v>
          </cell>
          <cell r="E5520" t="str">
            <v>Q2170001</v>
          </cell>
          <cell r="F5520" t="str">
            <v>Q2170z001</v>
          </cell>
          <cell r="G5520">
            <v>9</v>
          </cell>
        </row>
        <row r="5521">
          <cell r="A5521" t="str">
            <v>Q|Q2170z001</v>
          </cell>
          <cell r="B5521" t="str">
            <v>Q1002z001</v>
          </cell>
          <cell r="C5521" t="str">
            <v>Q</v>
          </cell>
          <cell r="D5521" t="str">
            <v>code</v>
          </cell>
          <cell r="E5521" t="str">
            <v>Q2170z001</v>
          </cell>
          <cell r="F5521" t="str">
            <v>Q2170z001</v>
          </cell>
          <cell r="G5521">
            <v>9</v>
          </cell>
        </row>
        <row r="5522">
          <cell r="A5522" t="str">
            <v>Q|Landwirtschaftsministerium Tschechien</v>
          </cell>
          <cell r="B5522" t="str">
            <v>Q1002z001</v>
          </cell>
          <cell r="C5522" t="str">
            <v>Q</v>
          </cell>
          <cell r="D5522" t="str">
            <v>name</v>
          </cell>
          <cell r="E5522" t="str">
            <v>Landwirtschaftsministerium Tschechien</v>
          </cell>
          <cell r="F5522" t="str">
            <v>Q2180</v>
          </cell>
          <cell r="G5522">
            <v>5</v>
          </cell>
        </row>
        <row r="5523">
          <cell r="A5523" t="str">
            <v>Q|Q2180</v>
          </cell>
          <cell r="B5523" t="str">
            <v>Q1002z001</v>
          </cell>
          <cell r="C5523" t="str">
            <v>Q</v>
          </cell>
          <cell r="D5523" t="str">
            <v>code</v>
          </cell>
          <cell r="E5523" t="str">
            <v>Q2180</v>
          </cell>
          <cell r="F5523" t="str">
            <v>Q2180</v>
          </cell>
          <cell r="G5523">
            <v>5</v>
          </cell>
        </row>
        <row r="5524">
          <cell r="A5524" t="str">
            <v>Q|Landwirtschaftsministerium Tschechien 001</v>
          </cell>
          <cell r="B5524" t="str">
            <v>Q1002z001</v>
          </cell>
          <cell r="C5524" t="str">
            <v>Q</v>
          </cell>
          <cell r="D5524" t="str">
            <v>name</v>
          </cell>
          <cell r="E5524" t="str">
            <v>Landwirtschaftsministerium Tschechien 001</v>
          </cell>
          <cell r="F5524" t="str">
            <v>Q2180z001</v>
          </cell>
          <cell r="G5524">
            <v>9</v>
          </cell>
        </row>
        <row r="5525">
          <cell r="A5525" t="str">
            <v>Q|Landwirtschaftsministerium Tschechien z001</v>
          </cell>
          <cell r="B5525" t="str">
            <v>Q1002z001</v>
          </cell>
          <cell r="C5525" t="str">
            <v>Q</v>
          </cell>
          <cell r="D5525" t="str">
            <v>name</v>
          </cell>
          <cell r="E5525" t="str">
            <v>Landwirtschaftsministerium Tschechien z001</v>
          </cell>
          <cell r="F5525" t="str">
            <v>Q2180z001</v>
          </cell>
          <cell r="G5525">
            <v>9</v>
          </cell>
        </row>
        <row r="5526">
          <cell r="A5526" t="str">
            <v>Q|Q2180001</v>
          </cell>
          <cell r="B5526" t="str">
            <v>Q1002z001</v>
          </cell>
          <cell r="C5526" t="str">
            <v>Q</v>
          </cell>
          <cell r="D5526" t="str">
            <v>code</v>
          </cell>
          <cell r="E5526" t="str">
            <v>Q2180001</v>
          </cell>
          <cell r="F5526" t="str">
            <v>Q2180z001</v>
          </cell>
          <cell r="G5526">
            <v>9</v>
          </cell>
        </row>
        <row r="5527">
          <cell r="A5527" t="str">
            <v>Q|Q2180z001</v>
          </cell>
          <cell r="B5527" t="str">
            <v>Q1002z001</v>
          </cell>
          <cell r="C5527" t="str">
            <v>Q</v>
          </cell>
          <cell r="D5527" t="str">
            <v>code</v>
          </cell>
          <cell r="E5527" t="str">
            <v>Q2180z001</v>
          </cell>
          <cell r="F5527" t="str">
            <v>Q2180z001</v>
          </cell>
          <cell r="G5527">
            <v>9</v>
          </cell>
        </row>
        <row r="5528">
          <cell r="A5528" t="str">
            <v>Q|Landwirtschaftsministerium Tschechien 002</v>
          </cell>
          <cell r="B5528" t="str">
            <v>Q1002z001</v>
          </cell>
          <cell r="C5528" t="str">
            <v>Q</v>
          </cell>
          <cell r="D5528" t="str">
            <v>name</v>
          </cell>
          <cell r="E5528" t="str">
            <v>Landwirtschaftsministerium Tschechien 002</v>
          </cell>
          <cell r="F5528" t="str">
            <v>Q2180z002</v>
          </cell>
          <cell r="G5528">
            <v>9</v>
          </cell>
        </row>
        <row r="5529">
          <cell r="A5529" t="str">
            <v>Q|Landwirtschaftsministerium Tschechien z002</v>
          </cell>
          <cell r="B5529" t="str">
            <v>Q1002z001</v>
          </cell>
          <cell r="C5529" t="str">
            <v>Q</v>
          </cell>
          <cell r="D5529" t="str">
            <v>name</v>
          </cell>
          <cell r="E5529" t="str">
            <v>Landwirtschaftsministerium Tschechien z002</v>
          </cell>
          <cell r="F5529" t="str">
            <v>Q2180z002</v>
          </cell>
          <cell r="G5529">
            <v>9</v>
          </cell>
        </row>
        <row r="5530">
          <cell r="A5530" t="str">
            <v>Q|Q2180002</v>
          </cell>
          <cell r="B5530" t="str">
            <v>Q1002z001</v>
          </cell>
          <cell r="C5530" t="str">
            <v>Q</v>
          </cell>
          <cell r="D5530" t="str">
            <v>code</v>
          </cell>
          <cell r="E5530" t="str">
            <v>Q2180002</v>
          </cell>
          <cell r="F5530" t="str">
            <v>Q2180z002</v>
          </cell>
          <cell r="G5530">
            <v>9</v>
          </cell>
        </row>
        <row r="5531">
          <cell r="A5531" t="str">
            <v>Q|Q2180z002</v>
          </cell>
          <cell r="B5531" t="str">
            <v>Q1002z001</v>
          </cell>
          <cell r="C5531" t="str">
            <v>Q</v>
          </cell>
          <cell r="D5531" t="str">
            <v>code</v>
          </cell>
          <cell r="E5531" t="str">
            <v>Q2180z002</v>
          </cell>
          <cell r="F5531" t="str">
            <v>Q2180z002</v>
          </cell>
          <cell r="G5531">
            <v>9</v>
          </cell>
        </row>
        <row r="5532">
          <cell r="A5532" t="str">
            <v>Q|Q2181</v>
          </cell>
          <cell r="B5532" t="str">
            <v>Q1002z001</v>
          </cell>
          <cell r="C5532" t="str">
            <v>Q</v>
          </cell>
          <cell r="D5532" t="str">
            <v>code</v>
          </cell>
          <cell r="E5532" t="str">
            <v>Q2181</v>
          </cell>
          <cell r="F5532" t="str">
            <v>Q2181</v>
          </cell>
          <cell r="G5532">
            <v>5</v>
          </cell>
        </row>
        <row r="5533">
          <cell r="A5533" t="str">
            <v>Q|ZUCM, Tschechischer Informationsdienst</v>
          </cell>
          <cell r="B5533" t="str">
            <v>Q1002z001</v>
          </cell>
          <cell r="C5533" t="str">
            <v>Q</v>
          </cell>
          <cell r="D5533" t="str">
            <v>name</v>
          </cell>
          <cell r="E5533" t="str">
            <v>ZUCM, Tschechischer Informationsdienst</v>
          </cell>
          <cell r="F5533" t="str">
            <v>Q2181</v>
          </cell>
          <cell r="G5533">
            <v>5</v>
          </cell>
        </row>
        <row r="5534">
          <cell r="A5534" t="str">
            <v>Q|Q2181001</v>
          </cell>
          <cell r="B5534" t="str">
            <v>Q1002z001</v>
          </cell>
          <cell r="C5534" t="str">
            <v>Q</v>
          </cell>
          <cell r="D5534" t="str">
            <v>code</v>
          </cell>
          <cell r="E5534" t="str">
            <v>Q2181001</v>
          </cell>
          <cell r="F5534" t="str">
            <v>Q2181z001</v>
          </cell>
          <cell r="G5534">
            <v>9</v>
          </cell>
        </row>
        <row r="5535">
          <cell r="A5535" t="str">
            <v>Q|Q2181z001</v>
          </cell>
          <cell r="B5535" t="str">
            <v>Q1002z001</v>
          </cell>
          <cell r="C5535" t="str">
            <v>Q</v>
          </cell>
          <cell r="D5535" t="str">
            <v>code</v>
          </cell>
          <cell r="E5535" t="str">
            <v>Q2181z001</v>
          </cell>
          <cell r="F5535" t="str">
            <v>Q2181z001</v>
          </cell>
          <cell r="G5535">
            <v>9</v>
          </cell>
        </row>
        <row r="5536">
          <cell r="A5536" t="str">
            <v>Q|ZUCM, Tschechischer Informationsdienst 001</v>
          </cell>
          <cell r="B5536" t="str">
            <v>Q1002z001</v>
          </cell>
          <cell r="C5536" t="str">
            <v>Q</v>
          </cell>
          <cell r="D5536" t="str">
            <v>name</v>
          </cell>
          <cell r="E5536" t="str">
            <v>ZUCM, Tschechischer Informationsdienst 001</v>
          </cell>
          <cell r="F5536" t="str">
            <v>Q2181z001</v>
          </cell>
          <cell r="G5536">
            <v>9</v>
          </cell>
        </row>
        <row r="5537">
          <cell r="A5537" t="str">
            <v>Q|ZUCM, Tschechischer Informationsdienst z001</v>
          </cell>
          <cell r="B5537" t="str">
            <v>Q1002z001</v>
          </cell>
          <cell r="C5537" t="str">
            <v>Q</v>
          </cell>
          <cell r="D5537" t="str">
            <v>name</v>
          </cell>
          <cell r="E5537" t="str">
            <v>ZUCM, Tschechischer Informationsdienst z001</v>
          </cell>
          <cell r="F5537" t="str">
            <v>Q2181z001</v>
          </cell>
          <cell r="G5537">
            <v>9</v>
          </cell>
        </row>
        <row r="5538">
          <cell r="A5538" t="str">
            <v>Q|IDRHa Ministry Portugal</v>
          </cell>
          <cell r="B5538" t="str">
            <v>Q1002z001</v>
          </cell>
          <cell r="C5538" t="str">
            <v>Q</v>
          </cell>
          <cell r="D5538" t="str">
            <v>name</v>
          </cell>
          <cell r="E5538" t="str">
            <v>IDRHa Ministry Portugal</v>
          </cell>
          <cell r="F5538" t="str">
            <v>Q2190</v>
          </cell>
          <cell r="G5538">
            <v>5</v>
          </cell>
        </row>
        <row r="5539">
          <cell r="A5539" t="str">
            <v>Q|Q2190</v>
          </cell>
          <cell r="B5539" t="str">
            <v>Q1002z001</v>
          </cell>
          <cell r="C5539" t="str">
            <v>Q</v>
          </cell>
          <cell r="D5539" t="str">
            <v>code</v>
          </cell>
          <cell r="E5539" t="str">
            <v>Q2190</v>
          </cell>
          <cell r="F5539" t="str">
            <v>Q2190</v>
          </cell>
          <cell r="G5539">
            <v>5</v>
          </cell>
        </row>
        <row r="5540">
          <cell r="A5540" t="str">
            <v>Q|IDRHa Ministry Portugal a003</v>
          </cell>
          <cell r="B5540" t="str">
            <v>Q1010</v>
          </cell>
          <cell r="C5540" t="str">
            <v>Q</v>
          </cell>
          <cell r="D5540" t="str">
            <v>name</v>
          </cell>
          <cell r="E5540" t="str">
            <v>IDRHa Ministry Portugal a003</v>
          </cell>
          <cell r="F5540" t="str">
            <v>Q2190a003</v>
          </cell>
          <cell r="G5540">
            <v>9</v>
          </cell>
        </row>
        <row r="5541">
          <cell r="A5541" t="str">
            <v>Q|Q2190a003</v>
          </cell>
          <cell r="B5541" t="str">
            <v>Q1010</v>
          </cell>
          <cell r="C5541" t="str">
            <v>Q</v>
          </cell>
          <cell r="D5541" t="str">
            <v>code</v>
          </cell>
          <cell r="E5541" t="str">
            <v>Q2190a003</v>
          </cell>
          <cell r="F5541" t="str">
            <v>Q2190a003</v>
          </cell>
          <cell r="G5541">
            <v>9</v>
          </cell>
        </row>
        <row r="5542">
          <cell r="A5542" t="str">
            <v>Q|IDRHa Ministry Portugal 001</v>
          </cell>
          <cell r="B5542" t="str">
            <v>Q1002z001</v>
          </cell>
          <cell r="C5542" t="str">
            <v>Q</v>
          </cell>
          <cell r="D5542" t="str">
            <v>name</v>
          </cell>
          <cell r="E5542" t="str">
            <v>IDRHa Ministry Portugal 001</v>
          </cell>
          <cell r="F5542" t="str">
            <v>Q2190z001</v>
          </cell>
          <cell r="G5542">
            <v>9</v>
          </cell>
        </row>
        <row r="5543">
          <cell r="A5543" t="str">
            <v>Q|IDRHa Ministry Portugal z001</v>
          </cell>
          <cell r="B5543" t="str">
            <v>Q1002z001</v>
          </cell>
          <cell r="C5543" t="str">
            <v>Q</v>
          </cell>
          <cell r="D5543" t="str">
            <v>name</v>
          </cell>
          <cell r="E5543" t="str">
            <v>IDRHa Ministry Portugal z001</v>
          </cell>
          <cell r="F5543" t="str">
            <v>Q2190z001</v>
          </cell>
          <cell r="G5543">
            <v>9</v>
          </cell>
        </row>
        <row r="5544">
          <cell r="A5544" t="str">
            <v>Q|Q2190001</v>
          </cell>
          <cell r="B5544" t="str">
            <v>Q1002z001</v>
          </cell>
          <cell r="C5544" t="str">
            <v>Q</v>
          </cell>
          <cell r="D5544" t="str">
            <v>code</v>
          </cell>
          <cell r="E5544" t="str">
            <v>Q2190001</v>
          </cell>
          <cell r="F5544" t="str">
            <v>Q2190z001</v>
          </cell>
          <cell r="G5544">
            <v>9</v>
          </cell>
        </row>
        <row r="5545">
          <cell r="A5545" t="str">
            <v>Q|Q2190z001</v>
          </cell>
          <cell r="B5545" t="str">
            <v>Q1002z001</v>
          </cell>
          <cell r="C5545" t="str">
            <v>Q</v>
          </cell>
          <cell r="D5545" t="str">
            <v>code</v>
          </cell>
          <cell r="E5545" t="str">
            <v>Q2190z001</v>
          </cell>
          <cell r="F5545" t="str">
            <v>Q2190z001</v>
          </cell>
          <cell r="G5545">
            <v>9</v>
          </cell>
        </row>
        <row r="5546">
          <cell r="A5546" t="str">
            <v>Q|IDRHa Ministry Portugal 002</v>
          </cell>
          <cell r="B5546" t="str">
            <v>Q1002z001</v>
          </cell>
          <cell r="C5546" t="str">
            <v>Q</v>
          </cell>
          <cell r="D5546" t="str">
            <v>name</v>
          </cell>
          <cell r="E5546" t="str">
            <v>IDRHa Ministry Portugal 002</v>
          </cell>
          <cell r="F5546" t="str">
            <v>Q2190z002</v>
          </cell>
          <cell r="G5546">
            <v>9</v>
          </cell>
        </row>
        <row r="5547">
          <cell r="A5547" t="str">
            <v>Q|IDRHa Ministry Portugal z002</v>
          </cell>
          <cell r="B5547" t="str">
            <v>Q1002z001</v>
          </cell>
          <cell r="C5547" t="str">
            <v>Q</v>
          </cell>
          <cell r="D5547" t="str">
            <v>name</v>
          </cell>
          <cell r="E5547" t="str">
            <v>IDRHa Ministry Portugal z002</v>
          </cell>
          <cell r="F5547" t="str">
            <v>Q2190z002</v>
          </cell>
          <cell r="G5547">
            <v>9</v>
          </cell>
        </row>
        <row r="5548">
          <cell r="A5548" t="str">
            <v>Q|Q2190002</v>
          </cell>
          <cell r="B5548" t="str">
            <v>Q1002z001</v>
          </cell>
          <cell r="C5548" t="str">
            <v>Q</v>
          </cell>
          <cell r="D5548" t="str">
            <v>code</v>
          </cell>
          <cell r="E5548" t="str">
            <v>Q2190002</v>
          </cell>
          <cell r="F5548" t="str">
            <v>Q2190z002</v>
          </cell>
          <cell r="G5548">
            <v>9</v>
          </cell>
        </row>
        <row r="5549">
          <cell r="A5549" t="str">
            <v>Q|Q2190z002</v>
          </cell>
          <cell r="B5549" t="str">
            <v>Q1002z001</v>
          </cell>
          <cell r="C5549" t="str">
            <v>Q</v>
          </cell>
          <cell r="D5549" t="str">
            <v>code</v>
          </cell>
          <cell r="E5549" t="str">
            <v>Q2190z002</v>
          </cell>
          <cell r="F5549" t="str">
            <v>Q2190z002</v>
          </cell>
          <cell r="G5549">
            <v>9</v>
          </cell>
        </row>
        <row r="5550">
          <cell r="A5550" t="str">
            <v>Q|Ministry of Agriculture Croatia</v>
          </cell>
          <cell r="B5550" t="str">
            <v>Q1002z001</v>
          </cell>
          <cell r="C5550" t="str">
            <v>Q</v>
          </cell>
          <cell r="D5550" t="str">
            <v>name</v>
          </cell>
          <cell r="E5550" t="str">
            <v>Ministry of Agriculture Croatia</v>
          </cell>
          <cell r="F5550" t="str">
            <v>Q2200</v>
          </cell>
          <cell r="G5550">
            <v>5</v>
          </cell>
        </row>
        <row r="5551">
          <cell r="A5551" t="str">
            <v>Q|Q2200</v>
          </cell>
          <cell r="B5551" t="str">
            <v>Q1002z001</v>
          </cell>
          <cell r="C5551" t="str">
            <v>Q</v>
          </cell>
          <cell r="D5551" t="str">
            <v>code</v>
          </cell>
          <cell r="E5551" t="str">
            <v>Q2200</v>
          </cell>
          <cell r="F5551" t="str">
            <v>Q2200</v>
          </cell>
          <cell r="G5551">
            <v>5</v>
          </cell>
        </row>
        <row r="5552">
          <cell r="A5552" t="str">
            <v>Q|Ministry of Agriculture Croatia 001</v>
          </cell>
          <cell r="B5552" t="str">
            <v>Q1002z001</v>
          </cell>
          <cell r="C5552" t="str">
            <v>Q</v>
          </cell>
          <cell r="D5552" t="str">
            <v>name</v>
          </cell>
          <cell r="E5552" t="str">
            <v>Ministry of Agriculture Croatia 001</v>
          </cell>
          <cell r="F5552" t="str">
            <v>Q2200z001</v>
          </cell>
          <cell r="G5552">
            <v>9</v>
          </cell>
        </row>
        <row r="5553">
          <cell r="A5553" t="str">
            <v>Q|Ministry of Agriculture Croatia z001</v>
          </cell>
          <cell r="B5553" t="str">
            <v>Q1002z001</v>
          </cell>
          <cell r="C5553" t="str">
            <v>Q</v>
          </cell>
          <cell r="D5553" t="str">
            <v>name</v>
          </cell>
          <cell r="E5553" t="str">
            <v>Ministry of Agriculture Croatia z001</v>
          </cell>
          <cell r="F5553" t="str">
            <v>Q2200z001</v>
          </cell>
          <cell r="G5553">
            <v>9</v>
          </cell>
        </row>
        <row r="5554">
          <cell r="A5554" t="str">
            <v>Q|Q2200001</v>
          </cell>
          <cell r="B5554" t="str">
            <v>Q1002z001</v>
          </cell>
          <cell r="C5554" t="str">
            <v>Q</v>
          </cell>
          <cell r="D5554" t="str">
            <v>code</v>
          </cell>
          <cell r="E5554" t="str">
            <v>Q2200001</v>
          </cell>
          <cell r="F5554" t="str">
            <v>Q2200z001</v>
          </cell>
          <cell r="G5554">
            <v>9</v>
          </cell>
        </row>
        <row r="5555">
          <cell r="A5555" t="str">
            <v>Q|Q2200z001</v>
          </cell>
          <cell r="B5555" t="str">
            <v>Q1002z001</v>
          </cell>
          <cell r="C5555" t="str">
            <v>Q</v>
          </cell>
          <cell r="D5555" t="str">
            <v>code</v>
          </cell>
          <cell r="E5555" t="str">
            <v>Q2200z001</v>
          </cell>
          <cell r="F5555" t="str">
            <v>Q2200z001</v>
          </cell>
          <cell r="G5555">
            <v>9</v>
          </cell>
        </row>
        <row r="5556">
          <cell r="A5556" t="str">
            <v>Q|Q2210</v>
          </cell>
          <cell r="B5556" t="str">
            <v>Q1002z001</v>
          </cell>
          <cell r="C5556" t="str">
            <v>Q</v>
          </cell>
          <cell r="D5556" t="str">
            <v>code</v>
          </cell>
          <cell r="E5556" t="str">
            <v>Q2210</v>
          </cell>
          <cell r="F5556" t="str">
            <v>Q2210</v>
          </cell>
          <cell r="G5556">
            <v>5</v>
          </cell>
        </row>
        <row r="5557">
          <cell r="A5557" t="str">
            <v>Q|Statistics Sweden</v>
          </cell>
          <cell r="B5557" t="str">
            <v>Q1002z001</v>
          </cell>
          <cell r="C5557" t="str">
            <v>Q</v>
          </cell>
          <cell r="D5557" t="str">
            <v>name</v>
          </cell>
          <cell r="E5557" t="str">
            <v>Statistics Sweden</v>
          </cell>
          <cell r="F5557" t="str">
            <v>Q2210</v>
          </cell>
          <cell r="G5557">
            <v>5</v>
          </cell>
        </row>
        <row r="5558">
          <cell r="A5558" t="str">
            <v>Q|Q2210001</v>
          </cell>
          <cell r="B5558" t="str">
            <v>Q1002z001</v>
          </cell>
          <cell r="C5558" t="str">
            <v>Q</v>
          </cell>
          <cell r="D5558" t="str">
            <v>code</v>
          </cell>
          <cell r="E5558" t="str">
            <v>Q2210001</v>
          </cell>
          <cell r="F5558" t="str">
            <v>Q2210z001</v>
          </cell>
          <cell r="G5558">
            <v>9</v>
          </cell>
        </row>
        <row r="5559">
          <cell r="A5559" t="str">
            <v>Q|Q2210z001</v>
          </cell>
          <cell r="B5559" t="str">
            <v>Q1002z001</v>
          </cell>
          <cell r="C5559" t="str">
            <v>Q</v>
          </cell>
          <cell r="D5559" t="str">
            <v>code</v>
          </cell>
          <cell r="E5559" t="str">
            <v>Q2210z001</v>
          </cell>
          <cell r="F5559" t="str">
            <v>Q2210z001</v>
          </cell>
          <cell r="G5559">
            <v>9</v>
          </cell>
        </row>
        <row r="5560">
          <cell r="A5560" t="str">
            <v>Q|Statistics Sweden 001</v>
          </cell>
          <cell r="B5560" t="str">
            <v>Q1002z001</v>
          </cell>
          <cell r="C5560" t="str">
            <v>Q</v>
          </cell>
          <cell r="D5560" t="str">
            <v>name</v>
          </cell>
          <cell r="E5560" t="str">
            <v>Statistics Sweden 001</v>
          </cell>
          <cell r="F5560" t="str">
            <v>Q2210z001</v>
          </cell>
          <cell r="G5560">
            <v>9</v>
          </cell>
        </row>
        <row r="5561">
          <cell r="A5561" t="str">
            <v>Q|Statistics Sweden z001</v>
          </cell>
          <cell r="B5561" t="str">
            <v>Q1002z001</v>
          </cell>
          <cell r="C5561" t="str">
            <v>Q</v>
          </cell>
          <cell r="D5561" t="str">
            <v>name</v>
          </cell>
          <cell r="E5561" t="str">
            <v>Statistics Sweden z001</v>
          </cell>
          <cell r="F5561" t="str">
            <v>Q2210z001</v>
          </cell>
          <cell r="G5561">
            <v>9</v>
          </cell>
        </row>
        <row r="5562">
          <cell r="A5562" t="str">
            <v>Q|Ministry of Agricultural and Rural Affairs, Turkey</v>
          </cell>
          <cell r="B5562" t="str">
            <v>Q1002z001</v>
          </cell>
          <cell r="C5562" t="str">
            <v>Q</v>
          </cell>
          <cell r="D5562" t="str">
            <v>name</v>
          </cell>
          <cell r="E5562" t="str">
            <v>Ministry of Agricultural and Rural Affairs, Turkey</v>
          </cell>
          <cell r="F5562" t="str">
            <v>Q2220</v>
          </cell>
          <cell r="G5562">
            <v>5</v>
          </cell>
        </row>
        <row r="5563">
          <cell r="A5563" t="str">
            <v>Q|Q2220</v>
          </cell>
          <cell r="B5563" t="str">
            <v>Q1002z001</v>
          </cell>
          <cell r="C5563" t="str">
            <v>Q</v>
          </cell>
          <cell r="D5563" t="str">
            <v>code</v>
          </cell>
          <cell r="E5563" t="str">
            <v>Q2220</v>
          </cell>
          <cell r="F5563" t="str">
            <v>Q2220</v>
          </cell>
          <cell r="G5563">
            <v>5</v>
          </cell>
        </row>
        <row r="5564">
          <cell r="A5564" t="str">
            <v>Q|Ministry of Agricultural and Rural Affairs, Turkey 001</v>
          </cell>
          <cell r="B5564" t="str">
            <v>Q1002z001</v>
          </cell>
          <cell r="C5564" t="str">
            <v>Q</v>
          </cell>
          <cell r="D5564" t="str">
            <v>name</v>
          </cell>
          <cell r="E5564" t="str">
            <v>Ministry of Agricultural and Rural Affairs, Turkey 001</v>
          </cell>
          <cell r="F5564" t="str">
            <v>Q2220z001</v>
          </cell>
          <cell r="G5564">
            <v>9</v>
          </cell>
        </row>
        <row r="5565">
          <cell r="A5565" t="str">
            <v>Q|Ministry of Agricultural and Rural Affairs, Turkey z001</v>
          </cell>
          <cell r="B5565" t="str">
            <v>Q1002z001</v>
          </cell>
          <cell r="C5565" t="str">
            <v>Q</v>
          </cell>
          <cell r="D5565" t="str">
            <v>name</v>
          </cell>
          <cell r="E5565" t="str">
            <v>Ministry of Agricultural and Rural Affairs, Turkey z001</v>
          </cell>
          <cell r="F5565" t="str">
            <v>Q2220z001</v>
          </cell>
          <cell r="G5565">
            <v>9</v>
          </cell>
        </row>
        <row r="5566">
          <cell r="A5566" t="str">
            <v>Q|Q2220001</v>
          </cell>
          <cell r="B5566" t="str">
            <v>Q1002z001</v>
          </cell>
          <cell r="C5566" t="str">
            <v>Q</v>
          </cell>
          <cell r="D5566" t="str">
            <v>code</v>
          </cell>
          <cell r="E5566" t="str">
            <v>Q2220001</v>
          </cell>
          <cell r="F5566" t="str">
            <v>Q2220z001</v>
          </cell>
          <cell r="G5566">
            <v>9</v>
          </cell>
        </row>
        <row r="5567">
          <cell r="A5567" t="str">
            <v>Q|Q2220z001</v>
          </cell>
          <cell r="B5567" t="str">
            <v>Q1002z001</v>
          </cell>
          <cell r="C5567" t="str">
            <v>Q</v>
          </cell>
          <cell r="D5567" t="str">
            <v>code</v>
          </cell>
          <cell r="E5567" t="str">
            <v>Q2220z001</v>
          </cell>
          <cell r="F5567" t="str">
            <v>Q2220z001</v>
          </cell>
          <cell r="G5567">
            <v>9</v>
          </cell>
        </row>
        <row r="5568">
          <cell r="A5568" t="str">
            <v>Q|IOFGA, Ireland</v>
          </cell>
          <cell r="B5568" t="str">
            <v>Q1002z001</v>
          </cell>
          <cell r="C5568" t="str">
            <v>Q</v>
          </cell>
          <cell r="D5568" t="str">
            <v>name</v>
          </cell>
          <cell r="E5568" t="str">
            <v>IOFGA, Ireland</v>
          </cell>
          <cell r="F5568" t="str">
            <v>Q2230</v>
          </cell>
          <cell r="G5568">
            <v>5</v>
          </cell>
        </row>
        <row r="5569">
          <cell r="A5569" t="str">
            <v>Q|Q2230</v>
          </cell>
          <cell r="B5569" t="str">
            <v>Q1002z001</v>
          </cell>
          <cell r="C5569" t="str">
            <v>Q</v>
          </cell>
          <cell r="D5569" t="str">
            <v>code</v>
          </cell>
          <cell r="E5569" t="str">
            <v>Q2230</v>
          </cell>
          <cell r="F5569" t="str">
            <v>Q2230</v>
          </cell>
          <cell r="G5569">
            <v>5</v>
          </cell>
        </row>
        <row r="5570">
          <cell r="A5570" t="str">
            <v>Q|IOFGA, Ireland 001</v>
          </cell>
          <cell r="B5570" t="str">
            <v>Q1002z001</v>
          </cell>
          <cell r="C5570" t="str">
            <v>Q</v>
          </cell>
          <cell r="D5570" t="str">
            <v>name</v>
          </cell>
          <cell r="E5570" t="str">
            <v>IOFGA, Ireland 001</v>
          </cell>
          <cell r="F5570" t="str">
            <v>Q2230z001</v>
          </cell>
          <cell r="G5570">
            <v>9</v>
          </cell>
        </row>
        <row r="5571">
          <cell r="A5571" t="str">
            <v>Q|IOFGA, Ireland z001</v>
          </cell>
          <cell r="B5571" t="str">
            <v>Q1002z001</v>
          </cell>
          <cell r="C5571" t="str">
            <v>Q</v>
          </cell>
          <cell r="D5571" t="str">
            <v>name</v>
          </cell>
          <cell r="E5571" t="str">
            <v>IOFGA, Ireland z001</v>
          </cell>
          <cell r="F5571" t="str">
            <v>Q2230z001</v>
          </cell>
          <cell r="G5571">
            <v>9</v>
          </cell>
        </row>
        <row r="5572">
          <cell r="A5572" t="str">
            <v>Q|Q2230001</v>
          </cell>
          <cell r="B5572" t="str">
            <v>Q1002z001</v>
          </cell>
          <cell r="C5572" t="str">
            <v>Q</v>
          </cell>
          <cell r="D5572" t="str">
            <v>code</v>
          </cell>
          <cell r="E5572" t="str">
            <v>Q2230001</v>
          </cell>
          <cell r="F5572" t="str">
            <v>Q2230z001</v>
          </cell>
          <cell r="G5572">
            <v>9</v>
          </cell>
        </row>
        <row r="5573">
          <cell r="A5573" t="str">
            <v>Q|Q2230z001</v>
          </cell>
          <cell r="B5573" t="str">
            <v>Q1002z001</v>
          </cell>
          <cell r="C5573" t="str">
            <v>Q</v>
          </cell>
          <cell r="D5573" t="str">
            <v>code</v>
          </cell>
          <cell r="E5573" t="str">
            <v>Q2230z001</v>
          </cell>
          <cell r="F5573" t="str">
            <v>Q2230z001</v>
          </cell>
          <cell r="G5573">
            <v>9</v>
          </cell>
        </row>
        <row r="5574">
          <cell r="A5574" t="str">
            <v>Q|Department of Agriculture Fisheries and Food</v>
          </cell>
          <cell r="B5574" t="str">
            <v>Q1002z001</v>
          </cell>
          <cell r="C5574" t="str">
            <v>Q</v>
          </cell>
          <cell r="D5574" t="str">
            <v>name</v>
          </cell>
          <cell r="E5574" t="str">
            <v>Department of Agriculture Fisheries and Food</v>
          </cell>
          <cell r="F5574" t="str">
            <v>Q2231</v>
          </cell>
          <cell r="G5574">
            <v>5</v>
          </cell>
        </row>
        <row r="5575">
          <cell r="A5575" t="str">
            <v>Q|Q2231</v>
          </cell>
          <cell r="B5575" t="str">
            <v>Q1002z001</v>
          </cell>
          <cell r="C5575" t="str">
            <v>Q</v>
          </cell>
          <cell r="D5575" t="str">
            <v>code</v>
          </cell>
          <cell r="E5575" t="str">
            <v>Q2231</v>
          </cell>
          <cell r="F5575" t="str">
            <v>Q2231</v>
          </cell>
          <cell r="G5575">
            <v>5</v>
          </cell>
        </row>
        <row r="5576">
          <cell r="A5576" t="str">
            <v>Q|Department of Agriculture Fisheries and Food 001</v>
          </cell>
          <cell r="B5576" t="str">
            <v>Q1002z001</v>
          </cell>
          <cell r="C5576" t="str">
            <v>Q</v>
          </cell>
          <cell r="D5576" t="str">
            <v>name</v>
          </cell>
          <cell r="E5576" t="str">
            <v>Department of Agriculture Fisheries and Food 001</v>
          </cell>
          <cell r="F5576" t="str">
            <v>Q2231z001</v>
          </cell>
          <cell r="G5576">
            <v>9</v>
          </cell>
        </row>
        <row r="5577">
          <cell r="A5577" t="str">
            <v>Q|Department of Agriculture Fisheries and Food z001</v>
          </cell>
          <cell r="B5577" t="str">
            <v>Q1002z001</v>
          </cell>
          <cell r="C5577" t="str">
            <v>Q</v>
          </cell>
          <cell r="D5577" t="str">
            <v>name</v>
          </cell>
          <cell r="E5577" t="str">
            <v>Department of Agriculture Fisheries and Food z001</v>
          </cell>
          <cell r="F5577" t="str">
            <v>Q2231z001</v>
          </cell>
          <cell r="G5577">
            <v>9</v>
          </cell>
        </row>
        <row r="5578">
          <cell r="A5578" t="str">
            <v>Q|Q2231001</v>
          </cell>
          <cell r="B5578" t="str">
            <v>Q1002z001</v>
          </cell>
          <cell r="C5578" t="str">
            <v>Q</v>
          </cell>
          <cell r="D5578" t="str">
            <v>code</v>
          </cell>
          <cell r="E5578" t="str">
            <v>Q2231001</v>
          </cell>
          <cell r="F5578" t="str">
            <v>Q2231z001</v>
          </cell>
          <cell r="G5578">
            <v>9</v>
          </cell>
        </row>
        <row r="5579">
          <cell r="A5579" t="str">
            <v>Q|Q2231z001</v>
          </cell>
          <cell r="B5579" t="str">
            <v>Q1002z001</v>
          </cell>
          <cell r="C5579" t="str">
            <v>Q</v>
          </cell>
          <cell r="D5579" t="str">
            <v>code</v>
          </cell>
          <cell r="E5579" t="str">
            <v>Q2231z001</v>
          </cell>
          <cell r="F5579" t="str">
            <v>Q2231z001</v>
          </cell>
          <cell r="G5579">
            <v>9</v>
          </cell>
        </row>
        <row r="5580">
          <cell r="A5580" t="str">
            <v>Q|BfS</v>
          </cell>
          <cell r="B5580" t="str">
            <v>Q1003z001</v>
          </cell>
          <cell r="C5580" t="str">
            <v>Q</v>
          </cell>
          <cell r="D5580" t="str">
            <v>name</v>
          </cell>
          <cell r="E5580" t="str">
            <v>BfS</v>
          </cell>
          <cell r="F5580" t="str">
            <v>Q2240</v>
          </cell>
          <cell r="G5580">
            <v>5</v>
          </cell>
        </row>
        <row r="5581">
          <cell r="A5581" t="str">
            <v>Q|Bundesamt für Statistik, Schweiz</v>
          </cell>
          <cell r="B5581" t="str">
            <v>Q1002z001</v>
          </cell>
          <cell r="C5581" t="str">
            <v>Q</v>
          </cell>
          <cell r="D5581" t="str">
            <v>name</v>
          </cell>
          <cell r="E5581" t="str">
            <v>Bundesamt für Statistik, Schweiz</v>
          </cell>
          <cell r="F5581" t="str">
            <v>Q2240</v>
          </cell>
          <cell r="G5581">
            <v>5</v>
          </cell>
        </row>
        <row r="5582">
          <cell r="A5582" t="str">
            <v>Q|Q2240</v>
          </cell>
          <cell r="B5582" t="str">
            <v>Q1002z001</v>
          </cell>
          <cell r="C5582" t="str">
            <v>Q</v>
          </cell>
          <cell r="D5582" t="str">
            <v>code</v>
          </cell>
          <cell r="E5582" t="str">
            <v>Q2240</v>
          </cell>
          <cell r="F5582" t="str">
            <v>Q2240</v>
          </cell>
          <cell r="G5582">
            <v>5</v>
          </cell>
        </row>
        <row r="5583">
          <cell r="A5583" t="str">
            <v>Q|Bundesamt für Statistik, Schweiz 001</v>
          </cell>
          <cell r="B5583" t="str">
            <v>Q1002z001</v>
          </cell>
          <cell r="C5583" t="str">
            <v>Q</v>
          </cell>
          <cell r="D5583" t="str">
            <v>name</v>
          </cell>
          <cell r="E5583" t="str">
            <v>Bundesamt für Statistik, Schweiz 001</v>
          </cell>
          <cell r="F5583" t="str">
            <v>Q2240z001</v>
          </cell>
          <cell r="G5583">
            <v>9</v>
          </cell>
        </row>
        <row r="5584">
          <cell r="A5584" t="str">
            <v>Q|Bundesamt für Statistik, Schweiz z001</v>
          </cell>
          <cell r="B5584" t="str">
            <v>Q1002z001</v>
          </cell>
          <cell r="C5584" t="str">
            <v>Q</v>
          </cell>
          <cell r="D5584" t="str">
            <v>name</v>
          </cell>
          <cell r="E5584" t="str">
            <v>Bundesamt für Statistik, Schweiz z001</v>
          </cell>
          <cell r="F5584" t="str">
            <v>Q2240z001</v>
          </cell>
          <cell r="G5584">
            <v>9</v>
          </cell>
        </row>
        <row r="5585">
          <cell r="A5585" t="str">
            <v>Q|Q2240001</v>
          </cell>
          <cell r="B5585" t="str">
            <v>Q1002z001</v>
          </cell>
          <cell r="C5585" t="str">
            <v>Q</v>
          </cell>
          <cell r="D5585" t="str">
            <v>code</v>
          </cell>
          <cell r="E5585" t="str">
            <v>Q2240001</v>
          </cell>
          <cell r="F5585" t="str">
            <v>Q2240z001</v>
          </cell>
          <cell r="G5585">
            <v>9</v>
          </cell>
        </row>
        <row r="5586">
          <cell r="A5586" t="str">
            <v>Q|Q2240z001</v>
          </cell>
          <cell r="B5586" t="str">
            <v>Q1002z001</v>
          </cell>
          <cell r="C5586" t="str">
            <v>Q</v>
          </cell>
          <cell r="D5586" t="str">
            <v>code</v>
          </cell>
          <cell r="E5586" t="str">
            <v>Q2240z001</v>
          </cell>
          <cell r="F5586" t="str">
            <v>Q2240z001</v>
          </cell>
          <cell r="G5586">
            <v>9</v>
          </cell>
        </row>
        <row r="5587">
          <cell r="A5587" t="str">
            <v>Q|Q2250</v>
          </cell>
          <cell r="B5587" t="str">
            <v>Q1002z001</v>
          </cell>
          <cell r="C5587" t="str">
            <v>Q</v>
          </cell>
          <cell r="D5587" t="str">
            <v>code</v>
          </cell>
          <cell r="E5587" t="str">
            <v>Q2250</v>
          </cell>
          <cell r="F5587" t="str">
            <v>Q2250</v>
          </cell>
          <cell r="G5587">
            <v>5</v>
          </cell>
        </row>
        <row r="5588">
          <cell r="A5588" t="str">
            <v>Q|UKSUP, Slovakia</v>
          </cell>
          <cell r="B5588" t="str">
            <v>Q1002z001</v>
          </cell>
          <cell r="C5588" t="str">
            <v>Q</v>
          </cell>
          <cell r="D5588" t="str">
            <v>name</v>
          </cell>
          <cell r="E5588" t="str">
            <v>UKSUP, Slovakia</v>
          </cell>
          <cell r="F5588" t="str">
            <v>Q2250</v>
          </cell>
          <cell r="G5588">
            <v>5</v>
          </cell>
        </row>
        <row r="5589">
          <cell r="A5589" t="str">
            <v>Q|Q2250001</v>
          </cell>
          <cell r="B5589" t="str">
            <v>Q1002z001</v>
          </cell>
          <cell r="C5589" t="str">
            <v>Q</v>
          </cell>
          <cell r="D5589" t="str">
            <v>code</v>
          </cell>
          <cell r="E5589" t="str">
            <v>Q2250001</v>
          </cell>
          <cell r="F5589" t="str">
            <v>Q2250z001</v>
          </cell>
          <cell r="G5589">
            <v>9</v>
          </cell>
        </row>
        <row r="5590">
          <cell r="A5590" t="str">
            <v>Q|Q2250z001</v>
          </cell>
          <cell r="B5590" t="str">
            <v>Q1002z001</v>
          </cell>
          <cell r="C5590" t="str">
            <v>Q</v>
          </cell>
          <cell r="D5590" t="str">
            <v>code</v>
          </cell>
          <cell r="E5590" t="str">
            <v>Q2250z001</v>
          </cell>
          <cell r="F5590" t="str">
            <v>Q2250z001</v>
          </cell>
          <cell r="G5590">
            <v>9</v>
          </cell>
        </row>
        <row r="5591">
          <cell r="A5591" t="str">
            <v>Q|UKSUP, Slovakia 001</v>
          </cell>
          <cell r="B5591" t="str">
            <v>Q1002z001</v>
          </cell>
          <cell r="C5591" t="str">
            <v>Q</v>
          </cell>
          <cell r="D5591" t="str">
            <v>name</v>
          </cell>
          <cell r="E5591" t="str">
            <v>UKSUP, Slovakia 001</v>
          </cell>
          <cell r="F5591" t="str">
            <v>Q2250z001</v>
          </cell>
          <cell r="G5591">
            <v>9</v>
          </cell>
        </row>
        <row r="5592">
          <cell r="A5592" t="str">
            <v>Q|UKSUP, Slovakia z001</v>
          </cell>
          <cell r="B5592" t="str">
            <v>Q1002z001</v>
          </cell>
          <cell r="C5592" t="str">
            <v>Q</v>
          </cell>
          <cell r="D5592" t="str">
            <v>name</v>
          </cell>
          <cell r="E5592" t="str">
            <v>UKSUP, Slovakia z001</v>
          </cell>
          <cell r="F5592" t="str">
            <v>Q2250z001</v>
          </cell>
          <cell r="G5592">
            <v>9</v>
          </cell>
        </row>
        <row r="5593">
          <cell r="A5593" t="str">
            <v>Q|ASTA Administration des Services Techniques de l'Agriculture</v>
          </cell>
          <cell r="B5593" t="str">
            <v>Q1002z001</v>
          </cell>
          <cell r="C5593" t="str">
            <v>Q</v>
          </cell>
          <cell r="D5593" t="str">
            <v>name</v>
          </cell>
          <cell r="E5593" t="str">
            <v>ASTA Administration des Services Techniques de l'Agriculture</v>
          </cell>
          <cell r="F5593" t="str">
            <v>Q2260</v>
          </cell>
          <cell r="G5593">
            <v>5</v>
          </cell>
        </row>
        <row r="5594">
          <cell r="A5594" t="str">
            <v>Q|Q2260</v>
          </cell>
          <cell r="B5594" t="str">
            <v>Q1002z001</v>
          </cell>
          <cell r="C5594" t="str">
            <v>Q</v>
          </cell>
          <cell r="D5594" t="str">
            <v>code</v>
          </cell>
          <cell r="E5594" t="str">
            <v>Q2260</v>
          </cell>
          <cell r="F5594" t="str">
            <v>Q2260</v>
          </cell>
          <cell r="G5594">
            <v>5</v>
          </cell>
        </row>
        <row r="5595">
          <cell r="A5595" t="str">
            <v>Q|ASTA Administration des Services Techniques de l'Agriculture 001</v>
          </cell>
          <cell r="B5595" t="str">
            <v>Q1002z001</v>
          </cell>
          <cell r="C5595" t="str">
            <v>Q</v>
          </cell>
          <cell r="D5595" t="str">
            <v>name</v>
          </cell>
          <cell r="E5595" t="str">
            <v>ASTA Administration des Services Techniques de l'Agriculture 001</v>
          </cell>
          <cell r="F5595" t="str">
            <v>Q2260z001</v>
          </cell>
          <cell r="G5595">
            <v>9</v>
          </cell>
        </row>
        <row r="5596">
          <cell r="A5596" t="str">
            <v>Q|ASTA Administration des Services Techniques de l'Agriculture z001</v>
          </cell>
          <cell r="B5596" t="str">
            <v>Q1002z001</v>
          </cell>
          <cell r="C5596" t="str">
            <v>Q</v>
          </cell>
          <cell r="D5596" t="str">
            <v>name</v>
          </cell>
          <cell r="E5596" t="str">
            <v>ASTA Administration des Services Techniques de l'Agriculture z001</v>
          </cell>
          <cell r="F5596" t="str">
            <v>Q2260z001</v>
          </cell>
          <cell r="G5596">
            <v>9</v>
          </cell>
        </row>
        <row r="5597">
          <cell r="A5597" t="str">
            <v>Q|Q2260001</v>
          </cell>
          <cell r="B5597" t="str">
            <v>Q1002z001</v>
          </cell>
          <cell r="C5597" t="str">
            <v>Q</v>
          </cell>
          <cell r="D5597" t="str">
            <v>code</v>
          </cell>
          <cell r="E5597" t="str">
            <v>Q2260001</v>
          </cell>
          <cell r="F5597" t="str">
            <v>Q2260z001</v>
          </cell>
          <cell r="G5597">
            <v>9</v>
          </cell>
        </row>
        <row r="5598">
          <cell r="A5598" t="str">
            <v>Q|Q2260z001</v>
          </cell>
          <cell r="B5598" t="str">
            <v>Q1002z001</v>
          </cell>
          <cell r="C5598" t="str">
            <v>Q</v>
          </cell>
          <cell r="D5598" t="str">
            <v>code</v>
          </cell>
          <cell r="E5598" t="str">
            <v>Q2260z001</v>
          </cell>
          <cell r="F5598" t="str">
            <v>Q2260z001</v>
          </cell>
          <cell r="G5598">
            <v>9</v>
          </cell>
        </row>
        <row r="5599">
          <cell r="A5599" t="str">
            <v>Q|Isrealean Report to the European Comission</v>
          </cell>
          <cell r="B5599" t="str">
            <v>Q1010x005</v>
          </cell>
          <cell r="C5599" t="str">
            <v>Q</v>
          </cell>
          <cell r="D5599" t="str">
            <v>name</v>
          </cell>
          <cell r="E5599" t="str">
            <v>Isrealean Report to the European Comission</v>
          </cell>
          <cell r="F5599" t="str">
            <v>Q2270</v>
          </cell>
          <cell r="G5599">
            <v>5</v>
          </cell>
        </row>
        <row r="5600">
          <cell r="A5600" t="str">
            <v>Q|Q2270</v>
          </cell>
          <cell r="B5600" t="str">
            <v>Q1010x005</v>
          </cell>
          <cell r="C5600" t="str">
            <v>Q</v>
          </cell>
          <cell r="D5600" t="str">
            <v>code</v>
          </cell>
          <cell r="E5600" t="str">
            <v>Q2270</v>
          </cell>
          <cell r="F5600" t="str">
            <v>Q2270</v>
          </cell>
          <cell r="G5600">
            <v>5</v>
          </cell>
        </row>
        <row r="5601">
          <cell r="A5601" t="str">
            <v>Q|Isrealean Report to the European Comission a001</v>
          </cell>
          <cell r="B5601" t="str">
            <v>Q1010x005</v>
          </cell>
          <cell r="C5601" t="str">
            <v>Q</v>
          </cell>
          <cell r="D5601" t="str">
            <v>name</v>
          </cell>
          <cell r="E5601" t="str">
            <v>Isrealean Report to the European Comission a001</v>
          </cell>
          <cell r="F5601" t="str">
            <v>Q2270a001</v>
          </cell>
          <cell r="G5601">
            <v>9</v>
          </cell>
        </row>
        <row r="5602">
          <cell r="A5602" t="str">
            <v>Q|Q2270a001</v>
          </cell>
          <cell r="B5602" t="str">
            <v>Q1010x005</v>
          </cell>
          <cell r="C5602" t="str">
            <v>Q</v>
          </cell>
          <cell r="D5602" t="str">
            <v>code</v>
          </cell>
          <cell r="E5602" t="str">
            <v>Q2270a001</v>
          </cell>
          <cell r="F5602" t="str">
            <v>Q2270a001</v>
          </cell>
          <cell r="G5602">
            <v>9</v>
          </cell>
        </row>
        <row r="5603">
          <cell r="A5603" t="str">
            <v>Q|Promperu</v>
          </cell>
          <cell r="B5603" t="str">
            <v>Q1010x005</v>
          </cell>
          <cell r="C5603" t="str">
            <v>Q</v>
          </cell>
          <cell r="D5603" t="str">
            <v>name</v>
          </cell>
          <cell r="E5603" t="str">
            <v>Promperu</v>
          </cell>
          <cell r="F5603" t="str">
            <v>Q2280</v>
          </cell>
          <cell r="G5603">
            <v>5</v>
          </cell>
        </row>
        <row r="5604">
          <cell r="A5604" t="str">
            <v>Q|Q2280</v>
          </cell>
          <cell r="B5604" t="str">
            <v>Q1010x005</v>
          </cell>
          <cell r="C5604" t="str">
            <v>Q</v>
          </cell>
          <cell r="D5604" t="str">
            <v>code</v>
          </cell>
          <cell r="E5604" t="str">
            <v>Q2280</v>
          </cell>
          <cell r="F5604" t="str">
            <v>Q2280</v>
          </cell>
          <cell r="G5604">
            <v>5</v>
          </cell>
        </row>
        <row r="5605">
          <cell r="A5605" t="str">
            <v>Q|Promperu a001</v>
          </cell>
          <cell r="B5605" t="str">
            <v>Q1010x005</v>
          </cell>
          <cell r="C5605" t="str">
            <v>Q</v>
          </cell>
          <cell r="D5605" t="str">
            <v>name</v>
          </cell>
          <cell r="E5605" t="str">
            <v>Promperu a001</v>
          </cell>
          <cell r="F5605" t="str">
            <v>Q2280a001</v>
          </cell>
          <cell r="G5605">
            <v>9</v>
          </cell>
        </row>
        <row r="5606">
          <cell r="A5606" t="str">
            <v>Q|Q2280a001</v>
          </cell>
          <cell r="B5606" t="str">
            <v>Q1010x005</v>
          </cell>
          <cell r="C5606" t="str">
            <v>Q</v>
          </cell>
          <cell r="D5606" t="str">
            <v>code</v>
          </cell>
          <cell r="E5606" t="str">
            <v>Q2280a001</v>
          </cell>
          <cell r="F5606" t="str">
            <v>Q2280a001</v>
          </cell>
          <cell r="G5606">
            <v>9</v>
          </cell>
        </row>
        <row r="5607">
          <cell r="A5607" t="str">
            <v>Q|Ecuador, Ministerio de Agricultura, Ganaderia, Acuacultura y Pesca</v>
          </cell>
          <cell r="B5607" t="str">
            <v>Q1010x005</v>
          </cell>
          <cell r="C5607" t="str">
            <v>Q</v>
          </cell>
          <cell r="D5607" t="str">
            <v>name</v>
          </cell>
          <cell r="E5607" t="str">
            <v>Ecuador, Ministerio de Agricultura, Ganaderia, Acuacultura y Pesca</v>
          </cell>
          <cell r="F5607" t="str">
            <v>Q2290</v>
          </cell>
          <cell r="G5607">
            <v>5</v>
          </cell>
        </row>
        <row r="5608">
          <cell r="A5608" t="str">
            <v>Q|Q2290</v>
          </cell>
          <cell r="B5608" t="str">
            <v>Q1010x005</v>
          </cell>
          <cell r="C5608" t="str">
            <v>Q</v>
          </cell>
          <cell r="D5608" t="str">
            <v>code</v>
          </cell>
          <cell r="E5608" t="str">
            <v>Q2290</v>
          </cell>
          <cell r="F5608" t="str">
            <v>Q2290</v>
          </cell>
          <cell r="G5608">
            <v>5</v>
          </cell>
        </row>
        <row r="5609">
          <cell r="A5609" t="str">
            <v>Q|Ecuador, Ministerio de Agricultura, Ganaderia, Acuacultura y Pesca a001</v>
          </cell>
          <cell r="B5609" t="str">
            <v>Q1010x005</v>
          </cell>
          <cell r="C5609" t="str">
            <v>Q</v>
          </cell>
          <cell r="D5609" t="str">
            <v>name</v>
          </cell>
          <cell r="E5609" t="str">
            <v>Ecuador, Ministerio de Agricultura, Ganaderia, Acuacultura y Pesca a001</v>
          </cell>
          <cell r="F5609" t="str">
            <v>Q2290a001</v>
          </cell>
          <cell r="G5609">
            <v>9</v>
          </cell>
        </row>
        <row r="5610">
          <cell r="A5610" t="str">
            <v>Q|Q2290a001</v>
          </cell>
          <cell r="B5610" t="str">
            <v>Q1010x005</v>
          </cell>
          <cell r="C5610" t="str">
            <v>Q</v>
          </cell>
          <cell r="D5610" t="str">
            <v>code</v>
          </cell>
          <cell r="E5610" t="str">
            <v>Q2290a001</v>
          </cell>
          <cell r="F5610" t="str">
            <v>Q2290a001</v>
          </cell>
          <cell r="G5610">
            <v>9</v>
          </cell>
        </row>
        <row r="5611">
          <cell r="A5611" t="str">
            <v>Q|Q2300</v>
          </cell>
          <cell r="B5611" t="str">
            <v>Q1010x005</v>
          </cell>
          <cell r="C5611" t="str">
            <v>Q</v>
          </cell>
          <cell r="D5611" t="str">
            <v>code</v>
          </cell>
          <cell r="E5611" t="str">
            <v>Q2300</v>
          </cell>
          <cell r="F5611" t="str">
            <v>Q2300</v>
          </cell>
          <cell r="G5611">
            <v>5</v>
          </cell>
        </row>
        <row r="5612">
          <cell r="A5612" t="str">
            <v>Q|SENASA</v>
          </cell>
          <cell r="B5612" t="str">
            <v>Q1010x005</v>
          </cell>
          <cell r="C5612" t="str">
            <v>Q</v>
          </cell>
          <cell r="D5612" t="str">
            <v>name</v>
          </cell>
          <cell r="E5612" t="str">
            <v>SENASA</v>
          </cell>
          <cell r="F5612" t="str">
            <v>Q2300</v>
          </cell>
          <cell r="G5612">
            <v>5</v>
          </cell>
        </row>
        <row r="5613">
          <cell r="A5613" t="str">
            <v>Q|Q2300a001</v>
          </cell>
          <cell r="B5613" t="str">
            <v>Q1010x005</v>
          </cell>
          <cell r="C5613" t="str">
            <v>Q</v>
          </cell>
          <cell r="D5613" t="str">
            <v>code</v>
          </cell>
          <cell r="E5613" t="str">
            <v>Q2300a001</v>
          </cell>
          <cell r="F5613" t="str">
            <v>Q2300a001</v>
          </cell>
          <cell r="G5613">
            <v>9</v>
          </cell>
        </row>
        <row r="5614">
          <cell r="A5614" t="str">
            <v>Q|SENASA a001</v>
          </cell>
          <cell r="B5614" t="str">
            <v>Q1010x005</v>
          </cell>
          <cell r="C5614" t="str">
            <v>Q</v>
          </cell>
          <cell r="D5614" t="str">
            <v>name</v>
          </cell>
          <cell r="E5614" t="str">
            <v>SENASA a001</v>
          </cell>
          <cell r="F5614" t="str">
            <v>Q2300a001</v>
          </cell>
          <cell r="G5614">
            <v>9</v>
          </cell>
        </row>
        <row r="5615">
          <cell r="A5615" t="str">
            <v>Q|Costa Rica, Ministerio de Agricultura y Ganadería</v>
          </cell>
          <cell r="B5615" t="str">
            <v>Q1010x005</v>
          </cell>
          <cell r="C5615" t="str">
            <v>Q</v>
          </cell>
          <cell r="D5615" t="str">
            <v>name</v>
          </cell>
          <cell r="E5615" t="str">
            <v>Costa Rica, Ministerio de Agricultura y Ganadería</v>
          </cell>
          <cell r="F5615" t="str">
            <v>Q2310</v>
          </cell>
          <cell r="G5615">
            <v>5</v>
          </cell>
        </row>
        <row r="5616">
          <cell r="A5616" t="str">
            <v>Q|Q2310</v>
          </cell>
          <cell r="B5616" t="str">
            <v>Q1010x005</v>
          </cell>
          <cell r="C5616" t="str">
            <v>Q</v>
          </cell>
          <cell r="D5616" t="str">
            <v>code</v>
          </cell>
          <cell r="E5616" t="str">
            <v>Q2310</v>
          </cell>
          <cell r="F5616" t="str">
            <v>Q2310</v>
          </cell>
          <cell r="G5616">
            <v>5</v>
          </cell>
        </row>
        <row r="5617">
          <cell r="A5617" t="str">
            <v>Q|Costa Rica, Ministerio de Agricultura y Ganadería a001</v>
          </cell>
          <cell r="B5617" t="str">
            <v>Q1010x005</v>
          </cell>
          <cell r="C5617" t="str">
            <v>Q</v>
          </cell>
          <cell r="D5617" t="str">
            <v>name</v>
          </cell>
          <cell r="E5617" t="str">
            <v>Costa Rica, Ministerio de Agricultura y Ganadería a001</v>
          </cell>
          <cell r="F5617" t="str">
            <v>Q2310a001</v>
          </cell>
          <cell r="G5617">
            <v>9</v>
          </cell>
        </row>
        <row r="5618">
          <cell r="A5618" t="str">
            <v>Q|Q2310a001</v>
          </cell>
          <cell r="B5618" t="str">
            <v>Q1010x005</v>
          </cell>
          <cell r="C5618" t="str">
            <v>Q</v>
          </cell>
          <cell r="D5618" t="str">
            <v>code</v>
          </cell>
          <cell r="E5618" t="str">
            <v>Q2310a001</v>
          </cell>
          <cell r="F5618" t="str">
            <v>Q2310a001</v>
          </cell>
          <cell r="G5618">
            <v>9</v>
          </cell>
        </row>
        <row r="5619">
          <cell r="A5619" t="str">
            <v>Q|Q2320</v>
          </cell>
          <cell r="B5619" t="str">
            <v>Q1010x005</v>
          </cell>
          <cell r="C5619" t="str">
            <v>Q</v>
          </cell>
          <cell r="D5619" t="str">
            <v>code</v>
          </cell>
          <cell r="E5619" t="str">
            <v>Q2320</v>
          </cell>
          <cell r="F5619" t="str">
            <v>Q2320</v>
          </cell>
          <cell r="G5619">
            <v>5</v>
          </cell>
        </row>
        <row r="5620">
          <cell r="A5620" t="str">
            <v>Q|SCB Statistics Sweden</v>
          </cell>
          <cell r="B5620" t="str">
            <v>Q1010x005</v>
          </cell>
          <cell r="C5620" t="str">
            <v>Q</v>
          </cell>
          <cell r="D5620" t="str">
            <v>name</v>
          </cell>
          <cell r="E5620" t="str">
            <v>SCB Statistics Sweden</v>
          </cell>
          <cell r="F5620" t="str">
            <v>Q2320</v>
          </cell>
          <cell r="G5620">
            <v>5</v>
          </cell>
        </row>
        <row r="5621">
          <cell r="A5621" t="str">
            <v>Q|Q2320a001</v>
          </cell>
          <cell r="B5621" t="str">
            <v>Q1010x005</v>
          </cell>
          <cell r="C5621" t="str">
            <v>Q</v>
          </cell>
          <cell r="D5621" t="str">
            <v>code</v>
          </cell>
          <cell r="E5621" t="str">
            <v>Q2320a001</v>
          </cell>
          <cell r="F5621" t="str">
            <v>Q2320a001</v>
          </cell>
          <cell r="G5621">
            <v>9</v>
          </cell>
        </row>
        <row r="5622">
          <cell r="A5622" t="str">
            <v>Q|SCB Statistics Sweden 001</v>
          </cell>
          <cell r="B5622" t="str">
            <v>Q1010x005</v>
          </cell>
          <cell r="C5622" t="str">
            <v>Q</v>
          </cell>
          <cell r="D5622" t="str">
            <v>name</v>
          </cell>
          <cell r="E5622" t="str">
            <v>SCB Statistics Sweden 001</v>
          </cell>
          <cell r="F5622" t="str">
            <v>Q2320a001</v>
          </cell>
          <cell r="G5622">
            <v>9</v>
          </cell>
        </row>
        <row r="5623">
          <cell r="A5623" t="str">
            <v>Q|national private source</v>
          </cell>
          <cell r="B5623" t="str">
            <v>Q1002z001</v>
          </cell>
          <cell r="C5623" t="str">
            <v>Q</v>
          </cell>
          <cell r="D5623" t="str">
            <v>name</v>
          </cell>
          <cell r="E5623" t="str">
            <v>national private source</v>
          </cell>
          <cell r="F5623" t="str">
            <v>Q3</v>
          </cell>
          <cell r="G5623">
            <v>2</v>
          </cell>
        </row>
        <row r="5624">
          <cell r="A5624" t="str">
            <v>Q|Q3</v>
          </cell>
          <cell r="B5624" t="str">
            <v>Q1002z001</v>
          </cell>
          <cell r="C5624" t="str">
            <v>Q</v>
          </cell>
          <cell r="D5624" t="str">
            <v>code</v>
          </cell>
          <cell r="E5624" t="str">
            <v>Q3</v>
          </cell>
          <cell r="F5624" t="str">
            <v>Q3</v>
          </cell>
          <cell r="G5624">
            <v>2</v>
          </cell>
        </row>
        <row r="5625">
          <cell r="A5625" t="str">
            <v>Q|Q3001</v>
          </cell>
          <cell r="B5625" t="str">
            <v>Q1002z001</v>
          </cell>
          <cell r="C5625" t="str">
            <v>Q</v>
          </cell>
          <cell r="D5625" t="str">
            <v>code</v>
          </cell>
          <cell r="E5625" t="str">
            <v>Q3001</v>
          </cell>
          <cell r="F5625" t="str">
            <v>Q3001</v>
          </cell>
          <cell r="G5625">
            <v>5</v>
          </cell>
        </row>
        <row r="5626">
          <cell r="A5626" t="str">
            <v>Q|ZMP Strukturdaten</v>
          </cell>
          <cell r="B5626" t="str">
            <v>Q1002z001</v>
          </cell>
          <cell r="C5626" t="str">
            <v>Q</v>
          </cell>
          <cell r="D5626" t="str">
            <v>name</v>
          </cell>
          <cell r="E5626" t="str">
            <v>ZMP Strukturdaten</v>
          </cell>
          <cell r="F5626" t="str">
            <v>Q3001</v>
          </cell>
          <cell r="G5626">
            <v>5</v>
          </cell>
        </row>
        <row r="5627">
          <cell r="A5627" t="str">
            <v>Q|Q3001001</v>
          </cell>
          <cell r="B5627" t="str">
            <v>Q1002z001</v>
          </cell>
          <cell r="C5627" t="str">
            <v>Q</v>
          </cell>
          <cell r="D5627" t="str">
            <v>code</v>
          </cell>
          <cell r="E5627" t="str">
            <v>Q3001001</v>
          </cell>
          <cell r="F5627" t="str">
            <v>Q3001z001</v>
          </cell>
          <cell r="G5627">
            <v>9</v>
          </cell>
        </row>
        <row r="5628">
          <cell r="A5628" t="str">
            <v>Q|Q3001z001</v>
          </cell>
          <cell r="B5628" t="str">
            <v>Q1002z001</v>
          </cell>
          <cell r="C5628" t="str">
            <v>Q</v>
          </cell>
          <cell r="D5628" t="str">
            <v>code</v>
          </cell>
          <cell r="E5628" t="str">
            <v>Q3001z001</v>
          </cell>
          <cell r="F5628" t="str">
            <v>Q3001z001</v>
          </cell>
          <cell r="G5628">
            <v>9</v>
          </cell>
        </row>
        <row r="5629">
          <cell r="A5629" t="str">
            <v>Q|ZMP Strukturdaten 001</v>
          </cell>
          <cell r="B5629" t="str">
            <v>Q1002z001</v>
          </cell>
          <cell r="C5629" t="str">
            <v>Q</v>
          </cell>
          <cell r="D5629" t="str">
            <v>name</v>
          </cell>
          <cell r="E5629" t="str">
            <v>ZMP Strukturdaten 001</v>
          </cell>
          <cell r="F5629" t="str">
            <v>Q3001z001</v>
          </cell>
          <cell r="G5629">
            <v>9</v>
          </cell>
        </row>
        <row r="5630">
          <cell r="A5630" t="str">
            <v>Q|ZMP Strukturdaten z001</v>
          </cell>
          <cell r="B5630" t="str">
            <v>Q1002z001</v>
          </cell>
          <cell r="C5630" t="str">
            <v>Q</v>
          </cell>
          <cell r="D5630" t="str">
            <v>name</v>
          </cell>
          <cell r="E5630" t="str">
            <v>ZMP Strukturdaten z001</v>
          </cell>
          <cell r="F5630" t="str">
            <v>Q3001z001</v>
          </cell>
          <cell r="G5630">
            <v>9</v>
          </cell>
        </row>
        <row r="5631">
          <cell r="A5631" t="str">
            <v>Q|Q3001002</v>
          </cell>
          <cell r="B5631" t="str">
            <v>Q1002z001</v>
          </cell>
          <cell r="C5631" t="str">
            <v>Q</v>
          </cell>
          <cell r="D5631" t="str">
            <v>code</v>
          </cell>
          <cell r="E5631" t="str">
            <v>Q3001002</v>
          </cell>
          <cell r="F5631" t="str">
            <v>Q3001z002</v>
          </cell>
          <cell r="G5631">
            <v>9</v>
          </cell>
        </row>
        <row r="5632">
          <cell r="A5632" t="str">
            <v>Q|Q3001z002</v>
          </cell>
          <cell r="B5632" t="str">
            <v>Q1002z001</v>
          </cell>
          <cell r="C5632" t="str">
            <v>Q</v>
          </cell>
          <cell r="D5632" t="str">
            <v>code</v>
          </cell>
          <cell r="E5632" t="str">
            <v>Q3001z002</v>
          </cell>
          <cell r="F5632" t="str">
            <v>Q3001z002</v>
          </cell>
          <cell r="G5632">
            <v>9</v>
          </cell>
        </row>
        <row r="5633">
          <cell r="A5633" t="str">
            <v>Q|ZMP Strukturdaten 002</v>
          </cell>
          <cell r="B5633" t="str">
            <v>Q1002z001</v>
          </cell>
          <cell r="C5633" t="str">
            <v>Q</v>
          </cell>
          <cell r="D5633" t="str">
            <v>name</v>
          </cell>
          <cell r="E5633" t="str">
            <v>ZMP Strukturdaten 002</v>
          </cell>
          <cell r="F5633" t="str">
            <v>Q3001z002</v>
          </cell>
          <cell r="G5633">
            <v>9</v>
          </cell>
        </row>
        <row r="5634">
          <cell r="A5634" t="str">
            <v>Q|ZMP Strukturdaten z002</v>
          </cell>
          <cell r="B5634" t="str">
            <v>Q1002z001</v>
          </cell>
          <cell r="C5634" t="str">
            <v>Q</v>
          </cell>
          <cell r="D5634" t="str">
            <v>name</v>
          </cell>
          <cell r="E5634" t="str">
            <v>ZMP Strukturdaten z002</v>
          </cell>
          <cell r="F5634" t="str">
            <v>Q3001z002</v>
          </cell>
          <cell r="G5634">
            <v>9</v>
          </cell>
        </row>
        <row r="5635">
          <cell r="A5635" t="str">
            <v>Q|Q3001003</v>
          </cell>
          <cell r="B5635" t="str">
            <v>Q1002z001</v>
          </cell>
          <cell r="C5635" t="str">
            <v>Q</v>
          </cell>
          <cell r="D5635" t="str">
            <v>code</v>
          </cell>
          <cell r="E5635" t="str">
            <v>Q3001003</v>
          </cell>
          <cell r="F5635" t="str">
            <v>Q3001z003</v>
          </cell>
          <cell r="G5635">
            <v>9</v>
          </cell>
        </row>
        <row r="5636">
          <cell r="A5636" t="str">
            <v>Q|Q3001z003</v>
          </cell>
          <cell r="B5636" t="str">
            <v>Q1002z001</v>
          </cell>
          <cell r="C5636" t="str">
            <v>Q</v>
          </cell>
          <cell r="D5636" t="str">
            <v>code</v>
          </cell>
          <cell r="E5636" t="str">
            <v>Q3001z003</v>
          </cell>
          <cell r="F5636" t="str">
            <v>Q3001z003</v>
          </cell>
          <cell r="G5636">
            <v>9</v>
          </cell>
        </row>
        <row r="5637">
          <cell r="A5637" t="str">
            <v>Q|ZMP Strukturdaten 003</v>
          </cell>
          <cell r="B5637" t="str">
            <v>Q1002z001</v>
          </cell>
          <cell r="C5637" t="str">
            <v>Q</v>
          </cell>
          <cell r="D5637" t="str">
            <v>name</v>
          </cell>
          <cell r="E5637" t="str">
            <v>ZMP Strukturdaten 003</v>
          </cell>
          <cell r="F5637" t="str">
            <v>Q3001z003</v>
          </cell>
          <cell r="G5637">
            <v>9</v>
          </cell>
        </row>
        <row r="5638">
          <cell r="A5638" t="str">
            <v>Q|ZMP Strukturdaten z003</v>
          </cell>
          <cell r="B5638" t="str">
            <v>Q1002z001</v>
          </cell>
          <cell r="C5638" t="str">
            <v>Q</v>
          </cell>
          <cell r="D5638" t="str">
            <v>name</v>
          </cell>
          <cell r="E5638" t="str">
            <v>ZMP Strukturdaten z003</v>
          </cell>
          <cell r="F5638" t="str">
            <v>Q3001z003</v>
          </cell>
          <cell r="G5638">
            <v>9</v>
          </cell>
        </row>
        <row r="5639">
          <cell r="A5639" t="str">
            <v>Q|AGÖL</v>
          </cell>
          <cell r="B5639" t="str">
            <v>Q1002z001</v>
          </cell>
          <cell r="C5639" t="str">
            <v>Q</v>
          </cell>
          <cell r="D5639" t="str">
            <v>name</v>
          </cell>
          <cell r="E5639" t="str">
            <v>AGÖL</v>
          </cell>
          <cell r="F5639" t="str">
            <v>Q3002</v>
          </cell>
          <cell r="G5639">
            <v>5</v>
          </cell>
        </row>
        <row r="5640">
          <cell r="A5640" t="str">
            <v>Q|Q3002</v>
          </cell>
          <cell r="B5640" t="str">
            <v>Q1002z001</v>
          </cell>
          <cell r="C5640" t="str">
            <v>Q</v>
          </cell>
          <cell r="D5640" t="str">
            <v>code</v>
          </cell>
          <cell r="E5640" t="str">
            <v>Q3002</v>
          </cell>
          <cell r="F5640" t="str">
            <v>Q3002</v>
          </cell>
          <cell r="G5640">
            <v>5</v>
          </cell>
        </row>
        <row r="5641">
          <cell r="A5641" t="str">
            <v>Q|AGÖL 001</v>
          </cell>
          <cell r="B5641" t="str">
            <v>Q1002z001</v>
          </cell>
          <cell r="C5641" t="str">
            <v>Q</v>
          </cell>
          <cell r="D5641" t="str">
            <v>name</v>
          </cell>
          <cell r="E5641" t="str">
            <v>AGÖL 001</v>
          </cell>
          <cell r="F5641" t="str">
            <v>Q3002z001</v>
          </cell>
          <cell r="G5641">
            <v>9</v>
          </cell>
        </row>
        <row r="5642">
          <cell r="A5642" t="str">
            <v>Q|AGÖL z001</v>
          </cell>
          <cell r="B5642" t="str">
            <v>Q1002z001</v>
          </cell>
          <cell r="C5642" t="str">
            <v>Q</v>
          </cell>
          <cell r="D5642" t="str">
            <v>name</v>
          </cell>
          <cell r="E5642" t="str">
            <v>AGÖL z001</v>
          </cell>
          <cell r="F5642" t="str">
            <v>Q3002z001</v>
          </cell>
          <cell r="G5642">
            <v>9</v>
          </cell>
        </row>
        <row r="5643">
          <cell r="A5643" t="str">
            <v>Q|Q3002001</v>
          </cell>
          <cell r="B5643" t="str">
            <v>Q1002z001</v>
          </cell>
          <cell r="C5643" t="str">
            <v>Q</v>
          </cell>
          <cell r="D5643" t="str">
            <v>code</v>
          </cell>
          <cell r="E5643" t="str">
            <v>Q3002001</v>
          </cell>
          <cell r="F5643" t="str">
            <v>Q3002z001</v>
          </cell>
          <cell r="G5643">
            <v>9</v>
          </cell>
        </row>
        <row r="5644">
          <cell r="A5644" t="str">
            <v>Q|Q3002z001</v>
          </cell>
          <cell r="B5644" t="str">
            <v>Q1002z001</v>
          </cell>
          <cell r="C5644" t="str">
            <v>Q</v>
          </cell>
          <cell r="D5644" t="str">
            <v>code</v>
          </cell>
          <cell r="E5644" t="str">
            <v>Q3002z001</v>
          </cell>
          <cell r="F5644" t="str">
            <v>Q3002z001</v>
          </cell>
          <cell r="G5644">
            <v>9</v>
          </cell>
        </row>
        <row r="5645">
          <cell r="A5645" t="str">
            <v>Q|AGÖL,Hamm</v>
          </cell>
          <cell r="B5645" t="str">
            <v>Q1002z001</v>
          </cell>
          <cell r="C5645" t="str">
            <v>Q</v>
          </cell>
          <cell r="D5645" t="str">
            <v>name</v>
          </cell>
          <cell r="E5645" t="str">
            <v>AGÖL,Hamm</v>
          </cell>
          <cell r="F5645" t="str">
            <v>Q3003</v>
          </cell>
          <cell r="G5645">
            <v>5</v>
          </cell>
        </row>
        <row r="5646">
          <cell r="A5646" t="str">
            <v>Q|Q3003</v>
          </cell>
          <cell r="B5646" t="str">
            <v>Q1002z001</v>
          </cell>
          <cell r="C5646" t="str">
            <v>Q</v>
          </cell>
          <cell r="D5646" t="str">
            <v>code</v>
          </cell>
          <cell r="E5646" t="str">
            <v>Q3003</v>
          </cell>
          <cell r="F5646" t="str">
            <v>Q3003</v>
          </cell>
          <cell r="G5646">
            <v>5</v>
          </cell>
        </row>
        <row r="5647">
          <cell r="A5647" t="str">
            <v>Q|AGÖL,Hamm 001</v>
          </cell>
          <cell r="B5647" t="str">
            <v>Q1002z001</v>
          </cell>
          <cell r="C5647" t="str">
            <v>Q</v>
          </cell>
          <cell r="D5647" t="str">
            <v>name</v>
          </cell>
          <cell r="E5647" t="str">
            <v>AGÖL,Hamm 001</v>
          </cell>
          <cell r="F5647" t="str">
            <v>Q3003z001</v>
          </cell>
          <cell r="G5647">
            <v>9</v>
          </cell>
        </row>
        <row r="5648">
          <cell r="A5648" t="str">
            <v>Q|AGÖL,Hamm z001</v>
          </cell>
          <cell r="B5648" t="str">
            <v>Q1002z001</v>
          </cell>
          <cell r="C5648" t="str">
            <v>Q</v>
          </cell>
          <cell r="D5648" t="str">
            <v>name</v>
          </cell>
          <cell r="E5648" t="str">
            <v>AGÖL,Hamm z001</v>
          </cell>
          <cell r="F5648" t="str">
            <v>Q3003z001</v>
          </cell>
          <cell r="G5648">
            <v>9</v>
          </cell>
        </row>
        <row r="5649">
          <cell r="A5649" t="str">
            <v>Q|Q3003001</v>
          </cell>
          <cell r="B5649" t="str">
            <v>Q1002z001</v>
          </cell>
          <cell r="C5649" t="str">
            <v>Q</v>
          </cell>
          <cell r="D5649" t="str">
            <v>code</v>
          </cell>
          <cell r="E5649" t="str">
            <v>Q3003001</v>
          </cell>
          <cell r="F5649" t="str">
            <v>Q3003z001</v>
          </cell>
          <cell r="G5649">
            <v>9</v>
          </cell>
        </row>
        <row r="5650">
          <cell r="A5650" t="str">
            <v>Q|Q3003z001</v>
          </cell>
          <cell r="B5650" t="str">
            <v>Q1002z001</v>
          </cell>
          <cell r="C5650" t="str">
            <v>Q</v>
          </cell>
          <cell r="D5650" t="str">
            <v>code</v>
          </cell>
          <cell r="E5650" t="str">
            <v>Q3003z001</v>
          </cell>
          <cell r="F5650" t="str">
            <v>Q3003z001</v>
          </cell>
          <cell r="G5650">
            <v>9</v>
          </cell>
        </row>
        <row r="5651">
          <cell r="A5651" t="str">
            <v>Q|AMI Strukturdaten</v>
          </cell>
          <cell r="B5651" t="str">
            <v>Q1002z001</v>
          </cell>
          <cell r="C5651" t="str">
            <v>Q</v>
          </cell>
          <cell r="D5651" t="str">
            <v>name</v>
          </cell>
          <cell r="E5651" t="str">
            <v>AMI Strukturdaten</v>
          </cell>
          <cell r="F5651" t="str">
            <v>Q3004</v>
          </cell>
          <cell r="G5651">
            <v>5</v>
          </cell>
        </row>
        <row r="5652">
          <cell r="A5652" t="str">
            <v>Q|Q3004</v>
          </cell>
          <cell r="B5652" t="str">
            <v>Q1002z001</v>
          </cell>
          <cell r="C5652" t="str">
            <v>Q</v>
          </cell>
          <cell r="D5652" t="str">
            <v>code</v>
          </cell>
          <cell r="E5652" t="str">
            <v>Q3004</v>
          </cell>
          <cell r="F5652" t="str">
            <v>Q3004</v>
          </cell>
          <cell r="G5652">
            <v>5</v>
          </cell>
        </row>
        <row r="5653">
          <cell r="A5653" t="str">
            <v>Q|AMI Strukturdaten z001</v>
          </cell>
          <cell r="B5653" t="str">
            <v>Q1002z001</v>
          </cell>
          <cell r="C5653" t="str">
            <v>Q</v>
          </cell>
          <cell r="D5653" t="str">
            <v>name</v>
          </cell>
          <cell r="E5653" t="str">
            <v>AMI Strukturdaten z001</v>
          </cell>
          <cell r="F5653" t="str">
            <v>Q3004z001</v>
          </cell>
          <cell r="G5653">
            <v>9</v>
          </cell>
        </row>
        <row r="5654">
          <cell r="A5654" t="str">
            <v>Q|Q3004001</v>
          </cell>
          <cell r="B5654" t="str">
            <v>Q1002z001</v>
          </cell>
          <cell r="C5654" t="str">
            <v>Q</v>
          </cell>
          <cell r="D5654" t="str">
            <v>name</v>
          </cell>
          <cell r="E5654" t="str">
            <v>Q3004001</v>
          </cell>
          <cell r="F5654" t="str">
            <v>Q3004z001</v>
          </cell>
          <cell r="G5654">
            <v>9</v>
          </cell>
        </row>
        <row r="5655">
          <cell r="A5655" t="str">
            <v>Q|Q3004z001</v>
          </cell>
          <cell r="B5655" t="str">
            <v>Q1002z001</v>
          </cell>
          <cell r="C5655" t="str">
            <v>Q</v>
          </cell>
          <cell r="D5655" t="str">
            <v>code</v>
          </cell>
          <cell r="E5655" t="str">
            <v>Q3004z001</v>
          </cell>
          <cell r="F5655" t="str">
            <v>Q3004z001</v>
          </cell>
          <cell r="G5655">
            <v>9</v>
          </cell>
        </row>
        <row r="5656">
          <cell r="A5656" t="str">
            <v>Q|Anamarija Slabe</v>
          </cell>
          <cell r="B5656" t="str">
            <v>Q1002z001</v>
          </cell>
          <cell r="C5656" t="str">
            <v>Q</v>
          </cell>
          <cell r="D5656" t="str">
            <v>name</v>
          </cell>
          <cell r="E5656" t="str">
            <v>Anamarija Slabe</v>
          </cell>
          <cell r="F5656" t="str">
            <v>Q3010</v>
          </cell>
          <cell r="G5656">
            <v>5</v>
          </cell>
        </row>
        <row r="5657">
          <cell r="A5657" t="str">
            <v>Q|Q3010</v>
          </cell>
          <cell r="B5657" t="str">
            <v>Q1002z001</v>
          </cell>
          <cell r="C5657" t="str">
            <v>Q</v>
          </cell>
          <cell r="D5657" t="str">
            <v>code</v>
          </cell>
          <cell r="E5657" t="str">
            <v>Q3010</v>
          </cell>
          <cell r="F5657" t="str">
            <v>Q3010</v>
          </cell>
          <cell r="G5657">
            <v>5</v>
          </cell>
        </row>
        <row r="5658">
          <cell r="A5658" t="str">
            <v>Q|Anamarija Slabe 001</v>
          </cell>
          <cell r="B5658" t="str">
            <v>Q1002z001</v>
          </cell>
          <cell r="C5658" t="str">
            <v>Q</v>
          </cell>
          <cell r="D5658" t="str">
            <v>name</v>
          </cell>
          <cell r="E5658" t="str">
            <v>Anamarija Slabe 001</v>
          </cell>
          <cell r="F5658" t="str">
            <v>Q3010z001</v>
          </cell>
          <cell r="G5658">
            <v>9</v>
          </cell>
        </row>
        <row r="5659">
          <cell r="A5659" t="str">
            <v>Q|Anamarija Slabe z001</v>
          </cell>
          <cell r="B5659" t="str">
            <v>Q1002z001</v>
          </cell>
          <cell r="C5659" t="str">
            <v>Q</v>
          </cell>
          <cell r="D5659" t="str">
            <v>name</v>
          </cell>
          <cell r="E5659" t="str">
            <v>Anamarija Slabe z001</v>
          </cell>
          <cell r="F5659" t="str">
            <v>Q3010z001</v>
          </cell>
          <cell r="G5659">
            <v>9</v>
          </cell>
        </row>
        <row r="5660">
          <cell r="A5660" t="str">
            <v>Q|Q3010001</v>
          </cell>
          <cell r="B5660" t="str">
            <v>Q1002z001</v>
          </cell>
          <cell r="C5660" t="str">
            <v>Q</v>
          </cell>
          <cell r="D5660" t="str">
            <v>code</v>
          </cell>
          <cell r="E5660" t="str">
            <v>Q3010001</v>
          </cell>
          <cell r="F5660" t="str">
            <v>Q3010z001</v>
          </cell>
          <cell r="G5660">
            <v>9</v>
          </cell>
        </row>
        <row r="5661">
          <cell r="A5661" t="str">
            <v>Q|Q3010z001</v>
          </cell>
          <cell r="B5661" t="str">
            <v>Q1002z001</v>
          </cell>
          <cell r="C5661" t="str">
            <v>Q</v>
          </cell>
          <cell r="D5661" t="str">
            <v>code</v>
          </cell>
          <cell r="E5661" t="str">
            <v>Q3010z001</v>
          </cell>
          <cell r="F5661" t="str">
            <v>Q3010z001</v>
          </cell>
          <cell r="G5661">
            <v>9</v>
          </cell>
        </row>
        <row r="5662">
          <cell r="A5662" t="str">
            <v>Q|BioKontroll Hungaria 2 005/ Hungaria Íko Garancia KFT</v>
          </cell>
          <cell r="B5662" t="str">
            <v>Q1002z001</v>
          </cell>
          <cell r="C5662" t="str">
            <v>Q</v>
          </cell>
          <cell r="D5662" t="str">
            <v>name</v>
          </cell>
          <cell r="E5662" t="str">
            <v>BioKontroll Hungaria 2 005/ Hungaria Íko Garancia KFT</v>
          </cell>
          <cell r="F5662" t="str">
            <v>Q3020</v>
          </cell>
          <cell r="G5662">
            <v>5</v>
          </cell>
        </row>
        <row r="5663">
          <cell r="A5663" t="str">
            <v>Q|BioKontroll Hungaria 2 z005/ Hungaria Íko Garancia KFT</v>
          </cell>
          <cell r="B5663" t="str">
            <v>Q1002z001</v>
          </cell>
          <cell r="C5663" t="str">
            <v>Q</v>
          </cell>
          <cell r="D5663" t="str">
            <v>name</v>
          </cell>
          <cell r="E5663" t="str">
            <v>BioKontroll Hungaria 2 z005/ Hungaria Íko Garancia KFT</v>
          </cell>
          <cell r="F5663" t="str">
            <v>Q3020</v>
          </cell>
          <cell r="G5663">
            <v>5</v>
          </cell>
        </row>
        <row r="5664">
          <cell r="A5664" t="str">
            <v>Q|Q3020</v>
          </cell>
          <cell r="B5664" t="str">
            <v>Q1002z001</v>
          </cell>
          <cell r="C5664" t="str">
            <v>Q</v>
          </cell>
          <cell r="D5664" t="str">
            <v>code</v>
          </cell>
          <cell r="E5664" t="str">
            <v>Q3020</v>
          </cell>
          <cell r="F5664" t="str">
            <v>Q3020</v>
          </cell>
          <cell r="G5664">
            <v>5</v>
          </cell>
        </row>
        <row r="5665">
          <cell r="A5665" t="str">
            <v>Q|BioKontroll Hungaria 2 005/ Hungaria Íko Garancia KFT 001</v>
          </cell>
          <cell r="B5665" t="str">
            <v>Q1002z001</v>
          </cell>
          <cell r="C5665" t="str">
            <v>Q</v>
          </cell>
          <cell r="D5665" t="str">
            <v>name</v>
          </cell>
          <cell r="E5665" t="str">
            <v>BioKontroll Hungaria 2 005/ Hungaria Íko Garancia KFT 001</v>
          </cell>
          <cell r="F5665" t="str">
            <v>Q3020z001</v>
          </cell>
          <cell r="G5665">
            <v>9</v>
          </cell>
        </row>
        <row r="5666">
          <cell r="A5666" t="str">
            <v>Q|BioKontroll Hungaria 2 z005/ Hungaria Íko Garancia KFT z001</v>
          </cell>
          <cell r="B5666" t="str">
            <v>Q1002z001</v>
          </cell>
          <cell r="C5666" t="str">
            <v>Q</v>
          </cell>
          <cell r="D5666" t="str">
            <v>name</v>
          </cell>
          <cell r="E5666" t="str">
            <v>BioKontroll Hungaria 2 z005/ Hungaria Íko Garancia KFT z001</v>
          </cell>
          <cell r="F5666" t="str">
            <v>Q3020z001</v>
          </cell>
          <cell r="G5666">
            <v>9</v>
          </cell>
        </row>
        <row r="5667">
          <cell r="A5667" t="str">
            <v>Q|Q3020001</v>
          </cell>
          <cell r="B5667" t="str">
            <v>Q1002z001</v>
          </cell>
          <cell r="C5667" t="str">
            <v>Q</v>
          </cell>
          <cell r="D5667" t="str">
            <v>code</v>
          </cell>
          <cell r="E5667" t="str">
            <v>Q3020001</v>
          </cell>
          <cell r="F5667" t="str">
            <v>Q3020z001</v>
          </cell>
          <cell r="G5667">
            <v>9</v>
          </cell>
        </row>
        <row r="5668">
          <cell r="A5668" t="str">
            <v>Q|Q3020z001</v>
          </cell>
          <cell r="B5668" t="str">
            <v>Q1002z001</v>
          </cell>
          <cell r="C5668" t="str">
            <v>Q</v>
          </cell>
          <cell r="D5668" t="str">
            <v>code</v>
          </cell>
          <cell r="E5668" t="str">
            <v>Q3020z001</v>
          </cell>
          <cell r="F5668" t="str">
            <v>Q3020z001</v>
          </cell>
          <cell r="G5668">
            <v>9</v>
          </cell>
        </row>
        <row r="5669">
          <cell r="A5669" t="str">
            <v>Q|BioKontroll Hungaria</v>
          </cell>
          <cell r="B5669" t="str">
            <v>Q1002z001</v>
          </cell>
          <cell r="C5669" t="str">
            <v>Q</v>
          </cell>
          <cell r="D5669" t="str">
            <v>name</v>
          </cell>
          <cell r="E5669" t="str">
            <v>BioKontroll Hungaria</v>
          </cell>
          <cell r="F5669" t="str">
            <v>Q3021</v>
          </cell>
          <cell r="G5669">
            <v>5</v>
          </cell>
        </row>
        <row r="5670">
          <cell r="A5670" t="str">
            <v>Q|Q3021</v>
          </cell>
          <cell r="B5670" t="str">
            <v>Q1002z001</v>
          </cell>
          <cell r="C5670" t="str">
            <v>Q</v>
          </cell>
          <cell r="D5670" t="str">
            <v>code</v>
          </cell>
          <cell r="E5670" t="str">
            <v>Q3021</v>
          </cell>
          <cell r="F5670" t="str">
            <v>Q3021</v>
          </cell>
          <cell r="G5670">
            <v>5</v>
          </cell>
        </row>
        <row r="5671">
          <cell r="A5671" t="str">
            <v>Q|BioKontroll Hungaria 001</v>
          </cell>
          <cell r="B5671" t="str">
            <v>Q1002z001</v>
          </cell>
          <cell r="C5671" t="str">
            <v>Q</v>
          </cell>
          <cell r="D5671" t="str">
            <v>name</v>
          </cell>
          <cell r="E5671" t="str">
            <v>BioKontroll Hungaria 001</v>
          </cell>
          <cell r="F5671" t="str">
            <v>Q3021z001</v>
          </cell>
          <cell r="G5671">
            <v>9</v>
          </cell>
        </row>
        <row r="5672">
          <cell r="A5672" t="str">
            <v>Q|BioKontroll Hungaria z001</v>
          </cell>
          <cell r="B5672" t="str">
            <v>Q1002z001</v>
          </cell>
          <cell r="C5672" t="str">
            <v>Q</v>
          </cell>
          <cell r="D5672" t="str">
            <v>name</v>
          </cell>
          <cell r="E5672" t="str">
            <v>BioKontroll Hungaria z001</v>
          </cell>
          <cell r="F5672" t="str">
            <v>Q3021z001</v>
          </cell>
          <cell r="G5672">
            <v>9</v>
          </cell>
        </row>
        <row r="5673">
          <cell r="A5673" t="str">
            <v>Q|Q3021001</v>
          </cell>
          <cell r="B5673" t="str">
            <v>Q1002z001</v>
          </cell>
          <cell r="C5673" t="str">
            <v>Q</v>
          </cell>
          <cell r="D5673" t="str">
            <v>code</v>
          </cell>
          <cell r="E5673" t="str">
            <v>Q3021001</v>
          </cell>
          <cell r="F5673" t="str">
            <v>Q3021z001</v>
          </cell>
          <cell r="G5673">
            <v>9</v>
          </cell>
        </row>
        <row r="5674">
          <cell r="A5674" t="str">
            <v>Q|Q3021z001</v>
          </cell>
          <cell r="B5674" t="str">
            <v>Q1002z001</v>
          </cell>
          <cell r="C5674" t="str">
            <v>Q</v>
          </cell>
          <cell r="D5674" t="str">
            <v>code</v>
          </cell>
          <cell r="E5674" t="str">
            <v>Q3021z001</v>
          </cell>
          <cell r="F5674" t="str">
            <v>Q3021z001</v>
          </cell>
          <cell r="G5674">
            <v>9</v>
          </cell>
        </row>
        <row r="5675">
          <cell r="A5675" t="str">
            <v>Q|Debio</v>
          </cell>
          <cell r="B5675" t="str">
            <v>Q1002z001</v>
          </cell>
          <cell r="C5675" t="str">
            <v>Q</v>
          </cell>
          <cell r="D5675" t="str">
            <v>name</v>
          </cell>
          <cell r="E5675" t="str">
            <v>Debio</v>
          </cell>
          <cell r="F5675" t="str">
            <v>Q3030</v>
          </cell>
          <cell r="G5675">
            <v>5</v>
          </cell>
        </row>
        <row r="5676">
          <cell r="A5676" t="str">
            <v>Q|Q3030</v>
          </cell>
          <cell r="B5676" t="str">
            <v>Q1002z001</v>
          </cell>
          <cell r="C5676" t="str">
            <v>Q</v>
          </cell>
          <cell r="D5676" t="str">
            <v>code</v>
          </cell>
          <cell r="E5676" t="str">
            <v>Q3030</v>
          </cell>
          <cell r="F5676" t="str">
            <v>Q3030</v>
          </cell>
          <cell r="G5676">
            <v>5</v>
          </cell>
        </row>
        <row r="5677">
          <cell r="A5677" t="str">
            <v>Q|Debio 001</v>
          </cell>
          <cell r="B5677" t="str">
            <v>Q1002z001</v>
          </cell>
          <cell r="C5677" t="str">
            <v>Q</v>
          </cell>
          <cell r="D5677" t="str">
            <v>name</v>
          </cell>
          <cell r="E5677" t="str">
            <v>Debio 001</v>
          </cell>
          <cell r="F5677" t="str">
            <v>Q3030z001</v>
          </cell>
          <cell r="G5677">
            <v>9</v>
          </cell>
        </row>
        <row r="5678">
          <cell r="A5678" t="str">
            <v>Q|Debio z001</v>
          </cell>
          <cell r="B5678" t="str">
            <v>Q1002z001</v>
          </cell>
          <cell r="C5678" t="str">
            <v>Q</v>
          </cell>
          <cell r="D5678" t="str">
            <v>name</v>
          </cell>
          <cell r="E5678" t="str">
            <v>Debio z001</v>
          </cell>
          <cell r="F5678" t="str">
            <v>Q3030z001</v>
          </cell>
          <cell r="G5678">
            <v>9</v>
          </cell>
        </row>
        <row r="5679">
          <cell r="A5679" t="str">
            <v>Q|Q3030001</v>
          </cell>
          <cell r="B5679" t="str">
            <v>Q1002z001</v>
          </cell>
          <cell r="C5679" t="str">
            <v>Q</v>
          </cell>
          <cell r="D5679" t="str">
            <v>code</v>
          </cell>
          <cell r="E5679" t="str">
            <v>Q3030001</v>
          </cell>
          <cell r="F5679" t="str">
            <v>Q3030z001</v>
          </cell>
          <cell r="G5679">
            <v>9</v>
          </cell>
        </row>
        <row r="5680">
          <cell r="A5680" t="str">
            <v>Q|Q3030z001</v>
          </cell>
          <cell r="B5680" t="str">
            <v>Q1002z001</v>
          </cell>
          <cell r="C5680" t="str">
            <v>Q</v>
          </cell>
          <cell r="D5680" t="str">
            <v>code</v>
          </cell>
          <cell r="E5680" t="str">
            <v>Q3030z001</v>
          </cell>
          <cell r="F5680" t="str">
            <v>Q3030z001</v>
          </cell>
          <cell r="G5680">
            <v>9</v>
          </cell>
        </row>
        <row r="5681">
          <cell r="A5681" t="str">
            <v>Q|Debio 002</v>
          </cell>
          <cell r="B5681" t="str">
            <v>Q1002z001</v>
          </cell>
          <cell r="C5681" t="str">
            <v>Q</v>
          </cell>
          <cell r="D5681" t="str">
            <v>name</v>
          </cell>
          <cell r="E5681" t="str">
            <v>Debio 002</v>
          </cell>
          <cell r="F5681" t="str">
            <v>Q3030z002</v>
          </cell>
          <cell r="G5681">
            <v>9</v>
          </cell>
        </row>
        <row r="5682">
          <cell r="A5682" t="str">
            <v>Q|Debio z002</v>
          </cell>
          <cell r="B5682" t="str">
            <v>Q1002z001</v>
          </cell>
          <cell r="C5682" t="str">
            <v>Q</v>
          </cell>
          <cell r="D5682" t="str">
            <v>name</v>
          </cell>
          <cell r="E5682" t="str">
            <v>Debio z002</v>
          </cell>
          <cell r="F5682" t="str">
            <v>Q3030z002</v>
          </cell>
          <cell r="G5682">
            <v>9</v>
          </cell>
        </row>
        <row r="5683">
          <cell r="A5683" t="str">
            <v>Q|Q3030002</v>
          </cell>
          <cell r="B5683" t="str">
            <v>Q1002z001</v>
          </cell>
          <cell r="C5683" t="str">
            <v>Q</v>
          </cell>
          <cell r="D5683" t="str">
            <v>code</v>
          </cell>
          <cell r="E5683" t="str">
            <v>Q3030002</v>
          </cell>
          <cell r="F5683" t="str">
            <v>Q3030z002</v>
          </cell>
          <cell r="G5683">
            <v>9</v>
          </cell>
        </row>
        <row r="5684">
          <cell r="A5684" t="str">
            <v>Q|Q3030z002</v>
          </cell>
          <cell r="B5684" t="str">
            <v>Q1002z001</v>
          </cell>
          <cell r="C5684" t="str">
            <v>Q</v>
          </cell>
          <cell r="D5684" t="str">
            <v>code</v>
          </cell>
          <cell r="E5684" t="str">
            <v>Q3030z002</v>
          </cell>
          <cell r="F5684" t="str">
            <v>Q3030z002</v>
          </cell>
          <cell r="G5684">
            <v>9</v>
          </cell>
        </row>
        <row r="5685">
          <cell r="A5685" t="str">
            <v>Q|Bio Monitor</v>
          </cell>
          <cell r="B5685" t="str">
            <v>Q1002z001</v>
          </cell>
          <cell r="C5685" t="str">
            <v>Q</v>
          </cell>
          <cell r="D5685" t="str">
            <v>name</v>
          </cell>
          <cell r="E5685" t="str">
            <v>Bio Monitor</v>
          </cell>
          <cell r="F5685" t="str">
            <v>Q3040</v>
          </cell>
          <cell r="G5685">
            <v>5</v>
          </cell>
        </row>
        <row r="5686">
          <cell r="A5686" t="str">
            <v>Q|Q3040</v>
          </cell>
          <cell r="B5686" t="str">
            <v>Q1002z001</v>
          </cell>
          <cell r="C5686" t="str">
            <v>Q</v>
          </cell>
          <cell r="D5686" t="str">
            <v>code</v>
          </cell>
          <cell r="E5686" t="str">
            <v>Q3040</v>
          </cell>
          <cell r="F5686" t="str">
            <v>Q3040</v>
          </cell>
          <cell r="G5686">
            <v>5</v>
          </cell>
        </row>
        <row r="5687">
          <cell r="A5687" t="str">
            <v>Q|Eko Monitor 001</v>
          </cell>
          <cell r="B5687" t="str">
            <v>Q1002z001</v>
          </cell>
          <cell r="C5687" t="str">
            <v>Q</v>
          </cell>
          <cell r="D5687" t="str">
            <v>name</v>
          </cell>
          <cell r="E5687" t="str">
            <v>Eko Monitor 001</v>
          </cell>
          <cell r="F5687" t="str">
            <v>Q3040z001</v>
          </cell>
          <cell r="G5687">
            <v>9</v>
          </cell>
        </row>
        <row r="5688">
          <cell r="A5688" t="str">
            <v>Q|Eko Monitor z001</v>
          </cell>
          <cell r="B5688" t="str">
            <v>Q1002z001</v>
          </cell>
          <cell r="C5688" t="str">
            <v>Q</v>
          </cell>
          <cell r="D5688" t="str">
            <v>name</v>
          </cell>
          <cell r="E5688" t="str">
            <v>Eko Monitor z001</v>
          </cell>
          <cell r="F5688" t="str">
            <v>Q3040z001</v>
          </cell>
          <cell r="G5688">
            <v>9</v>
          </cell>
        </row>
        <row r="5689">
          <cell r="A5689" t="str">
            <v>Q|Q3040001</v>
          </cell>
          <cell r="B5689" t="str">
            <v>Q1002z001</v>
          </cell>
          <cell r="C5689" t="str">
            <v>Q</v>
          </cell>
          <cell r="D5689" t="str">
            <v>code</v>
          </cell>
          <cell r="E5689" t="str">
            <v>Q3040001</v>
          </cell>
          <cell r="F5689" t="str">
            <v>Q3040z001</v>
          </cell>
          <cell r="G5689">
            <v>9</v>
          </cell>
        </row>
        <row r="5690">
          <cell r="A5690" t="str">
            <v>Q|Q3040z001</v>
          </cell>
          <cell r="B5690" t="str">
            <v>Q1002z001</v>
          </cell>
          <cell r="C5690" t="str">
            <v>Q</v>
          </cell>
          <cell r="D5690" t="str">
            <v>code</v>
          </cell>
          <cell r="E5690" t="str">
            <v>Q3040z001</v>
          </cell>
          <cell r="F5690" t="str">
            <v>Q3040z001</v>
          </cell>
          <cell r="G5690">
            <v>9</v>
          </cell>
        </row>
        <row r="5691">
          <cell r="A5691" t="str">
            <v>Q|Eko Monitor 002</v>
          </cell>
          <cell r="B5691" t="str">
            <v>Q1002z001</v>
          </cell>
          <cell r="C5691" t="str">
            <v>Q</v>
          </cell>
          <cell r="D5691" t="str">
            <v>name</v>
          </cell>
          <cell r="E5691" t="str">
            <v>Eko Monitor 002</v>
          </cell>
          <cell r="F5691" t="str">
            <v>Q3040z002</v>
          </cell>
          <cell r="G5691">
            <v>9</v>
          </cell>
        </row>
        <row r="5692">
          <cell r="A5692" t="str">
            <v>Q|Eko Monitor z002</v>
          </cell>
          <cell r="B5692" t="str">
            <v>Q1002z001</v>
          </cell>
          <cell r="C5692" t="str">
            <v>Q</v>
          </cell>
          <cell r="D5692" t="str">
            <v>name</v>
          </cell>
          <cell r="E5692" t="str">
            <v>Eko Monitor z002</v>
          </cell>
          <cell r="F5692" t="str">
            <v>Q3040z002</v>
          </cell>
          <cell r="G5692">
            <v>9</v>
          </cell>
        </row>
        <row r="5693">
          <cell r="A5693" t="str">
            <v>Q|Q3040002</v>
          </cell>
          <cell r="B5693" t="str">
            <v>Q1002z001</v>
          </cell>
          <cell r="C5693" t="str">
            <v>Q</v>
          </cell>
          <cell r="D5693" t="str">
            <v>code</v>
          </cell>
          <cell r="E5693" t="str">
            <v>Q3040002</v>
          </cell>
          <cell r="F5693" t="str">
            <v>Q3040z002</v>
          </cell>
          <cell r="G5693">
            <v>9</v>
          </cell>
        </row>
        <row r="5694">
          <cell r="A5694" t="str">
            <v>Q|Q3040z002</v>
          </cell>
          <cell r="B5694" t="str">
            <v>Q1002z001</v>
          </cell>
          <cell r="C5694" t="str">
            <v>Q</v>
          </cell>
          <cell r="D5694" t="str">
            <v>code</v>
          </cell>
          <cell r="E5694" t="str">
            <v>Q3040z002</v>
          </cell>
          <cell r="F5694" t="str">
            <v>Q3040z002</v>
          </cell>
          <cell r="G5694">
            <v>9</v>
          </cell>
        </row>
        <row r="5695">
          <cell r="A5695" t="str">
            <v>Q|Bio Monitor 003</v>
          </cell>
          <cell r="B5695" t="str">
            <v>Q1002z001</v>
          </cell>
          <cell r="C5695" t="str">
            <v>Q</v>
          </cell>
          <cell r="D5695" t="str">
            <v>name</v>
          </cell>
          <cell r="E5695" t="str">
            <v>Bio Monitor 003</v>
          </cell>
          <cell r="F5695" t="str">
            <v>Q3040z003</v>
          </cell>
          <cell r="G5695">
            <v>9</v>
          </cell>
        </row>
        <row r="5696">
          <cell r="A5696" t="str">
            <v>Q|Bio Monitor z003</v>
          </cell>
          <cell r="B5696" t="str">
            <v>Q1002z001</v>
          </cell>
          <cell r="C5696" t="str">
            <v>Q</v>
          </cell>
          <cell r="D5696" t="str">
            <v>name</v>
          </cell>
          <cell r="E5696" t="str">
            <v>Bio Monitor z003</v>
          </cell>
          <cell r="F5696" t="str">
            <v>Q3040z003</v>
          </cell>
          <cell r="G5696">
            <v>9</v>
          </cell>
        </row>
        <row r="5697">
          <cell r="A5697" t="str">
            <v>Q|Q3040003</v>
          </cell>
          <cell r="B5697" t="str">
            <v>Q1002z001</v>
          </cell>
          <cell r="C5697" t="str">
            <v>Q</v>
          </cell>
          <cell r="D5697" t="str">
            <v>code</v>
          </cell>
          <cell r="E5697" t="str">
            <v>Q3040003</v>
          </cell>
          <cell r="F5697" t="str">
            <v>Q3040z003</v>
          </cell>
          <cell r="G5697">
            <v>9</v>
          </cell>
        </row>
        <row r="5698">
          <cell r="A5698" t="str">
            <v>Q|Q3040z003</v>
          </cell>
          <cell r="B5698" t="str">
            <v>Q1002z001</v>
          </cell>
          <cell r="C5698" t="str">
            <v>Q</v>
          </cell>
          <cell r="D5698" t="str">
            <v>code</v>
          </cell>
          <cell r="E5698" t="str">
            <v>Q3040z003</v>
          </cell>
          <cell r="F5698" t="str">
            <v>Q3040z003</v>
          </cell>
          <cell r="G5698">
            <v>9</v>
          </cell>
        </row>
        <row r="5699">
          <cell r="A5699" t="str">
            <v>Q|Q3041</v>
          </cell>
          <cell r="B5699" t="str">
            <v>Q1002z001</v>
          </cell>
          <cell r="C5699" t="str">
            <v>Q</v>
          </cell>
          <cell r="D5699" t="str">
            <v>code</v>
          </cell>
          <cell r="E5699" t="str">
            <v>Q3041</v>
          </cell>
          <cell r="F5699" t="str">
            <v>Q3041</v>
          </cell>
          <cell r="G5699">
            <v>5</v>
          </cell>
        </row>
        <row r="5700">
          <cell r="A5700" t="str">
            <v>Q|Skal</v>
          </cell>
          <cell r="B5700" t="str">
            <v>Q1002z001</v>
          </cell>
          <cell r="C5700" t="str">
            <v>Q</v>
          </cell>
          <cell r="D5700" t="str">
            <v>name</v>
          </cell>
          <cell r="E5700" t="str">
            <v>Skal</v>
          </cell>
          <cell r="F5700" t="str">
            <v>Q3041</v>
          </cell>
          <cell r="G5700">
            <v>5</v>
          </cell>
        </row>
        <row r="5701">
          <cell r="A5701" t="str">
            <v>Q|Q3041001</v>
          </cell>
          <cell r="B5701" t="str">
            <v>Q1002z001</v>
          </cell>
          <cell r="C5701" t="str">
            <v>Q</v>
          </cell>
          <cell r="D5701" t="str">
            <v>code</v>
          </cell>
          <cell r="E5701" t="str">
            <v>Q3041001</v>
          </cell>
          <cell r="F5701" t="str">
            <v>Q3041z001</v>
          </cell>
          <cell r="G5701">
            <v>9</v>
          </cell>
        </row>
        <row r="5702">
          <cell r="A5702" t="str">
            <v>Q|Q3041z001</v>
          </cell>
          <cell r="B5702" t="str">
            <v>Q1002z001</v>
          </cell>
          <cell r="C5702" t="str">
            <v>Q</v>
          </cell>
          <cell r="D5702" t="str">
            <v>code</v>
          </cell>
          <cell r="E5702" t="str">
            <v>Q3041z001</v>
          </cell>
          <cell r="F5702" t="str">
            <v>Q3041z001</v>
          </cell>
          <cell r="G5702">
            <v>9</v>
          </cell>
        </row>
        <row r="5703">
          <cell r="A5703" t="str">
            <v>Q|Skal 001</v>
          </cell>
          <cell r="B5703" t="str">
            <v>Q1002z001</v>
          </cell>
          <cell r="C5703" t="str">
            <v>Q</v>
          </cell>
          <cell r="D5703" t="str">
            <v>name</v>
          </cell>
          <cell r="E5703" t="str">
            <v>Skal 001</v>
          </cell>
          <cell r="F5703" t="str">
            <v>Q3041z001</v>
          </cell>
          <cell r="G5703">
            <v>9</v>
          </cell>
        </row>
        <row r="5704">
          <cell r="A5704" t="str">
            <v>Q|Skal z001</v>
          </cell>
          <cell r="B5704" t="str">
            <v>Q1002z001</v>
          </cell>
          <cell r="C5704" t="str">
            <v>Q</v>
          </cell>
          <cell r="D5704" t="str">
            <v>name</v>
          </cell>
          <cell r="E5704" t="str">
            <v>Skal z001</v>
          </cell>
          <cell r="F5704" t="str">
            <v>Q3041z001</v>
          </cell>
          <cell r="G5704">
            <v>9</v>
          </cell>
        </row>
        <row r="5705">
          <cell r="A5705" t="str">
            <v>Q|Milieu &amp; Natuurcompendium</v>
          </cell>
          <cell r="B5705" t="str">
            <v>Q1002z001</v>
          </cell>
          <cell r="C5705" t="str">
            <v>Q</v>
          </cell>
          <cell r="D5705" t="str">
            <v>name</v>
          </cell>
          <cell r="E5705" t="str">
            <v>Milieu &amp; Natuurcompendium</v>
          </cell>
          <cell r="F5705" t="str">
            <v>Q3042</v>
          </cell>
          <cell r="G5705">
            <v>5</v>
          </cell>
        </row>
        <row r="5706">
          <cell r="A5706" t="str">
            <v>Q|Q3042</v>
          </cell>
          <cell r="B5706" t="str">
            <v>Q1002z001</v>
          </cell>
          <cell r="C5706" t="str">
            <v>Q</v>
          </cell>
          <cell r="D5706" t="str">
            <v>code</v>
          </cell>
          <cell r="E5706" t="str">
            <v>Q3042</v>
          </cell>
          <cell r="F5706" t="str">
            <v>Q3042</v>
          </cell>
          <cell r="G5706">
            <v>5</v>
          </cell>
        </row>
        <row r="5707">
          <cell r="A5707" t="str">
            <v>Q|Milieu &amp; Natuurcompendium 001</v>
          </cell>
          <cell r="B5707" t="str">
            <v>Q1002z001</v>
          </cell>
          <cell r="C5707" t="str">
            <v>Q</v>
          </cell>
          <cell r="D5707" t="str">
            <v>name</v>
          </cell>
          <cell r="E5707" t="str">
            <v>Milieu &amp; Natuurcompendium 001</v>
          </cell>
          <cell r="F5707" t="str">
            <v>Q3042z001</v>
          </cell>
          <cell r="G5707">
            <v>9</v>
          </cell>
        </row>
        <row r="5708">
          <cell r="A5708" t="str">
            <v>Q|Milieu &amp; Natuurcompendium z001</v>
          </cell>
          <cell r="B5708" t="str">
            <v>Q1002z001</v>
          </cell>
          <cell r="C5708" t="str">
            <v>Q</v>
          </cell>
          <cell r="D5708" t="str">
            <v>name</v>
          </cell>
          <cell r="E5708" t="str">
            <v>Milieu &amp; Natuurcompendium z001</v>
          </cell>
          <cell r="F5708" t="str">
            <v>Q3042z001</v>
          </cell>
          <cell r="G5708">
            <v>9</v>
          </cell>
        </row>
        <row r="5709">
          <cell r="A5709" t="str">
            <v>Q|Q3042001</v>
          </cell>
          <cell r="B5709" t="str">
            <v>Q1002z001</v>
          </cell>
          <cell r="C5709" t="str">
            <v>Q</v>
          </cell>
          <cell r="D5709" t="str">
            <v>code</v>
          </cell>
          <cell r="E5709" t="str">
            <v>Q3042001</v>
          </cell>
          <cell r="F5709" t="str">
            <v>Q3042z001</v>
          </cell>
          <cell r="G5709">
            <v>9</v>
          </cell>
        </row>
        <row r="5710">
          <cell r="A5710" t="str">
            <v>Q|Q3042z001</v>
          </cell>
          <cell r="B5710" t="str">
            <v>Q1002z001</v>
          </cell>
          <cell r="C5710" t="str">
            <v>Q</v>
          </cell>
          <cell r="D5710" t="str">
            <v>code</v>
          </cell>
          <cell r="E5710" t="str">
            <v>Q3042z001</v>
          </cell>
          <cell r="F5710" t="str">
            <v>Q3042z001</v>
          </cell>
          <cell r="G5710">
            <v>9</v>
          </cell>
        </row>
        <row r="5711">
          <cell r="A5711" t="str">
            <v>Q|KRAV, Schweden</v>
          </cell>
          <cell r="B5711" t="str">
            <v>Q1002z001</v>
          </cell>
          <cell r="C5711" t="str">
            <v>Q</v>
          </cell>
          <cell r="D5711" t="str">
            <v>name</v>
          </cell>
          <cell r="E5711" t="str">
            <v>KRAV, Schweden</v>
          </cell>
          <cell r="F5711" t="str">
            <v>Q3050</v>
          </cell>
          <cell r="G5711">
            <v>5</v>
          </cell>
        </row>
        <row r="5712">
          <cell r="A5712" t="str">
            <v>Q|Q3050</v>
          </cell>
          <cell r="B5712" t="str">
            <v>Q1002z001</v>
          </cell>
          <cell r="C5712" t="str">
            <v>Q</v>
          </cell>
          <cell r="D5712" t="str">
            <v>code</v>
          </cell>
          <cell r="E5712" t="str">
            <v>Q3050</v>
          </cell>
          <cell r="F5712" t="str">
            <v>Q3050</v>
          </cell>
          <cell r="G5712">
            <v>5</v>
          </cell>
        </row>
        <row r="5713">
          <cell r="A5713" t="str">
            <v>Q|KRAV, Schweden 001</v>
          </cell>
          <cell r="B5713" t="str">
            <v>Q1002z001</v>
          </cell>
          <cell r="C5713" t="str">
            <v>Q</v>
          </cell>
          <cell r="D5713" t="str">
            <v>name</v>
          </cell>
          <cell r="E5713" t="str">
            <v>KRAV, Schweden 001</v>
          </cell>
          <cell r="F5713" t="str">
            <v>Q3050z001</v>
          </cell>
          <cell r="G5713">
            <v>9</v>
          </cell>
        </row>
        <row r="5714">
          <cell r="A5714" t="str">
            <v>Q|KRAV, Schweden z001</v>
          </cell>
          <cell r="B5714" t="str">
            <v>Q1002z001</v>
          </cell>
          <cell r="C5714" t="str">
            <v>Q</v>
          </cell>
          <cell r="D5714" t="str">
            <v>name</v>
          </cell>
          <cell r="E5714" t="str">
            <v>KRAV, Schweden z001</v>
          </cell>
          <cell r="F5714" t="str">
            <v>Q3050z001</v>
          </cell>
          <cell r="G5714">
            <v>9</v>
          </cell>
        </row>
        <row r="5715">
          <cell r="A5715" t="str">
            <v>Q|Q3050001</v>
          </cell>
          <cell r="B5715" t="str">
            <v>Q1002z001</v>
          </cell>
          <cell r="C5715" t="str">
            <v>Q</v>
          </cell>
          <cell r="D5715" t="str">
            <v>code</v>
          </cell>
          <cell r="E5715" t="str">
            <v>Q3050001</v>
          </cell>
          <cell r="F5715" t="str">
            <v>Q3050z001</v>
          </cell>
          <cell r="G5715">
            <v>9</v>
          </cell>
        </row>
        <row r="5716">
          <cell r="A5716" t="str">
            <v>Q|Q3050z001</v>
          </cell>
          <cell r="B5716" t="str">
            <v>Q1002z001</v>
          </cell>
          <cell r="C5716" t="str">
            <v>Q</v>
          </cell>
          <cell r="D5716" t="str">
            <v>code</v>
          </cell>
          <cell r="E5716" t="str">
            <v>Q3050z001</v>
          </cell>
          <cell r="F5716" t="str">
            <v>Q3050z001</v>
          </cell>
          <cell r="G5716">
            <v>9</v>
          </cell>
        </row>
        <row r="5717">
          <cell r="A5717" t="str">
            <v>Q|Grolink</v>
          </cell>
          <cell r="B5717" t="str">
            <v>Q1002z001</v>
          </cell>
          <cell r="C5717" t="str">
            <v>Q</v>
          </cell>
          <cell r="D5717" t="str">
            <v>name</v>
          </cell>
          <cell r="E5717" t="str">
            <v>Grolink</v>
          </cell>
          <cell r="F5717" t="str">
            <v>Q3051</v>
          </cell>
          <cell r="G5717">
            <v>5</v>
          </cell>
        </row>
        <row r="5718">
          <cell r="A5718" t="str">
            <v>Q|Q3051</v>
          </cell>
          <cell r="B5718" t="str">
            <v>Q1002z001</v>
          </cell>
          <cell r="C5718" t="str">
            <v>Q</v>
          </cell>
          <cell r="D5718" t="str">
            <v>code</v>
          </cell>
          <cell r="E5718" t="str">
            <v>Q3051</v>
          </cell>
          <cell r="F5718" t="str">
            <v>Q3051</v>
          </cell>
          <cell r="G5718">
            <v>5</v>
          </cell>
        </row>
        <row r="5719">
          <cell r="A5719" t="str">
            <v>Q|Grolink 001</v>
          </cell>
          <cell r="B5719" t="str">
            <v>Q1002z001</v>
          </cell>
          <cell r="C5719" t="str">
            <v>Q</v>
          </cell>
          <cell r="D5719" t="str">
            <v>name</v>
          </cell>
          <cell r="E5719" t="str">
            <v>Grolink 001</v>
          </cell>
          <cell r="F5719" t="str">
            <v>Q3051z001</v>
          </cell>
          <cell r="G5719">
            <v>9</v>
          </cell>
        </row>
        <row r="5720">
          <cell r="A5720" t="str">
            <v>Q|Grolink z001</v>
          </cell>
          <cell r="B5720" t="str">
            <v>Q1002z001</v>
          </cell>
          <cell r="C5720" t="str">
            <v>Q</v>
          </cell>
          <cell r="D5720" t="str">
            <v>name</v>
          </cell>
          <cell r="E5720" t="str">
            <v>Grolink z001</v>
          </cell>
          <cell r="F5720" t="str">
            <v>Q3051z001</v>
          </cell>
          <cell r="G5720">
            <v>9</v>
          </cell>
        </row>
        <row r="5721">
          <cell r="A5721" t="str">
            <v>Q|Q3051001</v>
          </cell>
          <cell r="B5721" t="str">
            <v>Q1002z001</v>
          </cell>
          <cell r="C5721" t="str">
            <v>Q</v>
          </cell>
          <cell r="D5721" t="str">
            <v>code</v>
          </cell>
          <cell r="E5721" t="str">
            <v>Q3051001</v>
          </cell>
          <cell r="F5721" t="str">
            <v>Q3051z001</v>
          </cell>
          <cell r="G5721">
            <v>9</v>
          </cell>
        </row>
        <row r="5722">
          <cell r="A5722" t="str">
            <v>Q|Q3051z001</v>
          </cell>
          <cell r="B5722" t="str">
            <v>Q1002z001</v>
          </cell>
          <cell r="C5722" t="str">
            <v>Q</v>
          </cell>
          <cell r="D5722" t="str">
            <v>code</v>
          </cell>
          <cell r="E5722" t="str">
            <v>Q3051z001</v>
          </cell>
          <cell r="F5722" t="str">
            <v>Q3051z001</v>
          </cell>
          <cell r="G5722">
            <v>9</v>
          </cell>
        </row>
        <row r="5723">
          <cell r="A5723" t="str">
            <v>Q|http://www.protecnet.go.cr/organica1/formularios/Uni%F3n%20Europea2.pdf</v>
          </cell>
          <cell r="B5723" t="str">
            <v>Q1002z001</v>
          </cell>
          <cell r="C5723" t="str">
            <v>Q</v>
          </cell>
          <cell r="D5723" t="str">
            <v>name</v>
          </cell>
          <cell r="E5723" t="str">
            <v>http://www.protecnet.go.cr/organica1/formularios/Uni%F3n%20Europea2.pdf</v>
          </cell>
          <cell r="F5723" t="str">
            <v>Q3060</v>
          </cell>
          <cell r="G5723">
            <v>5</v>
          </cell>
        </row>
        <row r="5724">
          <cell r="A5724" t="str">
            <v>Q|Q3060</v>
          </cell>
          <cell r="B5724" t="str">
            <v>Q1002z001</v>
          </cell>
          <cell r="C5724" t="str">
            <v>Q</v>
          </cell>
          <cell r="D5724" t="str">
            <v>code</v>
          </cell>
          <cell r="E5724" t="str">
            <v>Q3060</v>
          </cell>
          <cell r="F5724" t="str">
            <v>Q3060</v>
          </cell>
          <cell r="G5724">
            <v>5</v>
          </cell>
        </row>
        <row r="5725">
          <cell r="A5725" t="str">
            <v>Q|http://www.protecnet.go.cr/organica1/formularios/Uni%F3n%20Europea2.pdf 001</v>
          </cell>
          <cell r="B5725" t="str">
            <v>Q1002z001</v>
          </cell>
          <cell r="C5725" t="str">
            <v>Q</v>
          </cell>
          <cell r="D5725" t="str">
            <v>name</v>
          </cell>
          <cell r="E5725" t="str">
            <v>http://www.protecnet.go.cr/organica1/formularios/Uni%F3n%20Europea2.pdf 001</v>
          </cell>
          <cell r="F5725" t="str">
            <v>Q3060z001</v>
          </cell>
          <cell r="G5725">
            <v>9</v>
          </cell>
        </row>
        <row r="5726">
          <cell r="A5726" t="str">
            <v>Q|http://www.protecnet.go.cr/organica1/formularios/Uni%F3n%20Europea2.pdf z001</v>
          </cell>
          <cell r="B5726" t="str">
            <v>Q1002z001</v>
          </cell>
          <cell r="C5726" t="str">
            <v>Q</v>
          </cell>
          <cell r="D5726" t="str">
            <v>name</v>
          </cell>
          <cell r="E5726" t="str">
            <v>http://www.protecnet.go.cr/organica1/formularios/Uni%F3n%20Europea2.pdf z001</v>
          </cell>
          <cell r="F5726" t="str">
            <v>Q3060z001</v>
          </cell>
          <cell r="G5726">
            <v>9</v>
          </cell>
        </row>
        <row r="5727">
          <cell r="A5727" t="str">
            <v>Q|Q3060001</v>
          </cell>
          <cell r="B5727" t="str">
            <v>Q1002z001</v>
          </cell>
          <cell r="C5727" t="str">
            <v>Q</v>
          </cell>
          <cell r="D5727" t="str">
            <v>code</v>
          </cell>
          <cell r="E5727" t="str">
            <v>Q3060001</v>
          </cell>
          <cell r="F5727" t="str">
            <v>Q3060z001</v>
          </cell>
          <cell r="G5727">
            <v>9</v>
          </cell>
        </row>
        <row r="5728">
          <cell r="A5728" t="str">
            <v>Q|Q3060z001</v>
          </cell>
          <cell r="B5728" t="str">
            <v>Q1002z001</v>
          </cell>
          <cell r="C5728" t="str">
            <v>Q</v>
          </cell>
          <cell r="D5728" t="str">
            <v>code</v>
          </cell>
          <cell r="E5728" t="str">
            <v>Q3060z001</v>
          </cell>
          <cell r="F5728" t="str">
            <v>Q3060z001</v>
          </cell>
          <cell r="G5728">
            <v>9</v>
          </cell>
        </row>
        <row r="5729">
          <cell r="A5729" t="str">
            <v>Q|Estonian Organic Farmers Foundation</v>
          </cell>
          <cell r="B5729" t="str">
            <v>Q1002z001</v>
          </cell>
          <cell r="C5729" t="str">
            <v>Q</v>
          </cell>
          <cell r="D5729" t="str">
            <v>name</v>
          </cell>
          <cell r="E5729" t="str">
            <v>Estonian Organic Farmers Foundation</v>
          </cell>
          <cell r="F5729" t="str">
            <v>Q3070</v>
          </cell>
          <cell r="G5729">
            <v>5</v>
          </cell>
        </row>
        <row r="5730">
          <cell r="A5730" t="str">
            <v>Q|Q3070</v>
          </cell>
          <cell r="B5730" t="str">
            <v>Q1002z001</v>
          </cell>
          <cell r="C5730" t="str">
            <v>Q</v>
          </cell>
          <cell r="D5730" t="str">
            <v>code</v>
          </cell>
          <cell r="E5730" t="str">
            <v>Q3070</v>
          </cell>
          <cell r="F5730" t="str">
            <v>Q3070</v>
          </cell>
          <cell r="G5730">
            <v>5</v>
          </cell>
        </row>
        <row r="5731">
          <cell r="A5731" t="str">
            <v>Q|Estonian Organic Farmers Foundation 001</v>
          </cell>
          <cell r="B5731" t="str">
            <v>Q1002z001</v>
          </cell>
          <cell r="C5731" t="str">
            <v>Q</v>
          </cell>
          <cell r="D5731" t="str">
            <v>name</v>
          </cell>
          <cell r="E5731" t="str">
            <v>Estonian Organic Farmers Foundation 001</v>
          </cell>
          <cell r="F5731" t="str">
            <v>Q3070z001</v>
          </cell>
          <cell r="G5731">
            <v>9</v>
          </cell>
        </row>
        <row r="5732">
          <cell r="A5732" t="str">
            <v>Q|Estonian Organic Farmers Foundation z001</v>
          </cell>
          <cell r="B5732" t="str">
            <v>Q1002z001</v>
          </cell>
          <cell r="C5732" t="str">
            <v>Q</v>
          </cell>
          <cell r="D5732" t="str">
            <v>name</v>
          </cell>
          <cell r="E5732" t="str">
            <v>Estonian Organic Farmers Foundation z001</v>
          </cell>
          <cell r="F5732" t="str">
            <v>Q3070z001</v>
          </cell>
          <cell r="G5732">
            <v>9</v>
          </cell>
        </row>
        <row r="5733">
          <cell r="A5733" t="str">
            <v>Q|Q3070001</v>
          </cell>
          <cell r="B5733" t="str">
            <v>Q1002z001</v>
          </cell>
          <cell r="C5733" t="str">
            <v>Q</v>
          </cell>
          <cell r="D5733" t="str">
            <v>code</v>
          </cell>
          <cell r="E5733" t="str">
            <v>Q3070001</v>
          </cell>
          <cell r="F5733" t="str">
            <v>Q3070z001</v>
          </cell>
          <cell r="G5733">
            <v>9</v>
          </cell>
        </row>
        <row r="5734">
          <cell r="A5734" t="str">
            <v>Q|Q3070z001</v>
          </cell>
          <cell r="B5734" t="str">
            <v>Q1002z001</v>
          </cell>
          <cell r="C5734" t="str">
            <v>Q</v>
          </cell>
          <cell r="D5734" t="str">
            <v>code</v>
          </cell>
          <cell r="E5734" t="str">
            <v>Q3070z001</v>
          </cell>
          <cell r="F5734" t="str">
            <v>Q3070z001</v>
          </cell>
          <cell r="G5734">
            <v>9</v>
          </cell>
        </row>
        <row r="5735">
          <cell r="A5735" t="str">
            <v>Q|Merit Mikk</v>
          </cell>
          <cell r="B5735" t="str">
            <v>Q1002z001</v>
          </cell>
          <cell r="C5735" t="str">
            <v>Q</v>
          </cell>
          <cell r="D5735" t="str">
            <v>name</v>
          </cell>
          <cell r="E5735" t="str">
            <v>Merit Mikk</v>
          </cell>
          <cell r="F5735" t="str">
            <v>Q3071</v>
          </cell>
          <cell r="G5735">
            <v>5</v>
          </cell>
        </row>
        <row r="5736">
          <cell r="A5736" t="str">
            <v>Q|Q3071</v>
          </cell>
          <cell r="B5736" t="str">
            <v>Q1002z001</v>
          </cell>
          <cell r="C5736" t="str">
            <v>Q</v>
          </cell>
          <cell r="D5736" t="str">
            <v>code</v>
          </cell>
          <cell r="E5736" t="str">
            <v>Q3071</v>
          </cell>
          <cell r="F5736" t="str">
            <v>Q3071</v>
          </cell>
          <cell r="G5736">
            <v>5</v>
          </cell>
        </row>
        <row r="5737">
          <cell r="A5737" t="str">
            <v>Q|Merit Mikk 001</v>
          </cell>
          <cell r="B5737" t="str">
            <v>Q1002z001</v>
          </cell>
          <cell r="C5737" t="str">
            <v>Q</v>
          </cell>
          <cell r="D5737" t="str">
            <v>name</v>
          </cell>
          <cell r="E5737" t="str">
            <v>Merit Mikk 001</v>
          </cell>
          <cell r="F5737" t="str">
            <v>Q3071z001</v>
          </cell>
          <cell r="G5737">
            <v>9</v>
          </cell>
        </row>
        <row r="5738">
          <cell r="A5738" t="str">
            <v>Q|Merit Mikk z001</v>
          </cell>
          <cell r="B5738" t="str">
            <v>Q1002z001</v>
          </cell>
          <cell r="C5738" t="str">
            <v>Q</v>
          </cell>
          <cell r="D5738" t="str">
            <v>name</v>
          </cell>
          <cell r="E5738" t="str">
            <v>Merit Mikk z001</v>
          </cell>
          <cell r="F5738" t="str">
            <v>Q3071z001</v>
          </cell>
          <cell r="G5738">
            <v>9</v>
          </cell>
        </row>
        <row r="5739">
          <cell r="A5739" t="str">
            <v>Q|Q3071001</v>
          </cell>
          <cell r="B5739" t="str">
            <v>Q1002z001</v>
          </cell>
          <cell r="C5739" t="str">
            <v>Q</v>
          </cell>
          <cell r="D5739" t="str">
            <v>code</v>
          </cell>
          <cell r="E5739" t="str">
            <v>Q3071001</v>
          </cell>
          <cell r="F5739" t="str">
            <v>Q3071z001</v>
          </cell>
          <cell r="G5739">
            <v>9</v>
          </cell>
        </row>
        <row r="5740">
          <cell r="A5740" t="str">
            <v>Q|Q3071z001</v>
          </cell>
          <cell r="B5740" t="str">
            <v>Q1002z001</v>
          </cell>
          <cell r="C5740" t="str">
            <v>Q</v>
          </cell>
          <cell r="D5740" t="str">
            <v>code</v>
          </cell>
          <cell r="E5740" t="str">
            <v>Q3071z001</v>
          </cell>
          <cell r="F5740" t="str">
            <v>Q3071z001</v>
          </cell>
          <cell r="G5740">
            <v>9</v>
          </cell>
        </row>
        <row r="5741">
          <cell r="A5741" t="str">
            <v>Q|Ólafur R. Dýrmundsson Iceland</v>
          </cell>
          <cell r="B5741" t="str">
            <v>Q1002z001</v>
          </cell>
          <cell r="C5741" t="str">
            <v>Q</v>
          </cell>
          <cell r="D5741" t="str">
            <v>name</v>
          </cell>
          <cell r="E5741" t="str">
            <v>Ólafur R. Dýrmundsson Iceland</v>
          </cell>
          <cell r="F5741" t="str">
            <v>Q3080</v>
          </cell>
          <cell r="G5741">
            <v>5</v>
          </cell>
        </row>
        <row r="5742">
          <cell r="A5742" t="str">
            <v>Q|Q3080</v>
          </cell>
          <cell r="B5742" t="str">
            <v>Q1002z001</v>
          </cell>
          <cell r="C5742" t="str">
            <v>Q</v>
          </cell>
          <cell r="D5742" t="str">
            <v>code</v>
          </cell>
          <cell r="E5742" t="str">
            <v>Q3080</v>
          </cell>
          <cell r="F5742" t="str">
            <v>Q3080</v>
          </cell>
          <cell r="G5742">
            <v>5</v>
          </cell>
        </row>
        <row r="5743">
          <cell r="A5743" t="str">
            <v>Q|Ólafur R. Dýrmundsson Iceland 001</v>
          </cell>
          <cell r="B5743" t="str">
            <v>Q1002z001</v>
          </cell>
          <cell r="C5743" t="str">
            <v>Q</v>
          </cell>
          <cell r="D5743" t="str">
            <v>name</v>
          </cell>
          <cell r="E5743" t="str">
            <v>Ólafur R. Dýrmundsson Iceland 001</v>
          </cell>
          <cell r="F5743" t="str">
            <v>Q3080z001</v>
          </cell>
          <cell r="G5743">
            <v>9</v>
          </cell>
        </row>
        <row r="5744">
          <cell r="A5744" t="str">
            <v>Q|Ólafur R. Dýrmundsson Iceland z001</v>
          </cell>
          <cell r="B5744" t="str">
            <v>Q1002z001</v>
          </cell>
          <cell r="C5744" t="str">
            <v>Q</v>
          </cell>
          <cell r="D5744" t="str">
            <v>name</v>
          </cell>
          <cell r="E5744" t="str">
            <v>Ólafur R. Dýrmundsson Iceland z001</v>
          </cell>
          <cell r="F5744" t="str">
            <v>Q3080z001</v>
          </cell>
          <cell r="G5744">
            <v>9</v>
          </cell>
        </row>
        <row r="5745">
          <cell r="A5745" t="str">
            <v>Q|Q3080001</v>
          </cell>
          <cell r="B5745" t="str">
            <v>Q1002z001</v>
          </cell>
          <cell r="C5745" t="str">
            <v>Q</v>
          </cell>
          <cell r="D5745" t="str">
            <v>code</v>
          </cell>
          <cell r="E5745" t="str">
            <v>Q3080001</v>
          </cell>
          <cell r="F5745" t="str">
            <v>Q3080z001</v>
          </cell>
          <cell r="G5745">
            <v>9</v>
          </cell>
        </row>
        <row r="5746">
          <cell r="A5746" t="str">
            <v>Q|Q3080z001</v>
          </cell>
          <cell r="B5746" t="str">
            <v>Q1002z001</v>
          </cell>
          <cell r="C5746" t="str">
            <v>Q</v>
          </cell>
          <cell r="D5746" t="str">
            <v>code</v>
          </cell>
          <cell r="E5746" t="str">
            <v>Q3080z001</v>
          </cell>
          <cell r="F5746" t="str">
            <v>Q3080z001</v>
          </cell>
          <cell r="G5746">
            <v>9</v>
          </cell>
        </row>
        <row r="5747">
          <cell r="A5747" t="str">
            <v>Q|Q3081</v>
          </cell>
          <cell r="B5747" t="str">
            <v>Q1002z001</v>
          </cell>
          <cell r="C5747" t="str">
            <v>Q</v>
          </cell>
          <cell r="D5747" t="str">
            <v>code</v>
          </cell>
          <cell r="E5747" t="str">
            <v>Q3081</v>
          </cell>
          <cell r="F5747" t="str">
            <v>Q3081</v>
          </cell>
          <cell r="G5747">
            <v>5</v>
          </cell>
        </row>
        <row r="5748">
          <cell r="A5748" t="str">
            <v>Q|Vottunarstofan Tún ehf.</v>
          </cell>
          <cell r="B5748" t="str">
            <v>Q1002z001</v>
          </cell>
          <cell r="C5748" t="str">
            <v>Q</v>
          </cell>
          <cell r="D5748" t="str">
            <v>name</v>
          </cell>
          <cell r="E5748" t="str">
            <v>Vottunarstofan Tún ehf.</v>
          </cell>
          <cell r="F5748" t="str">
            <v>Q3081</v>
          </cell>
          <cell r="G5748">
            <v>5</v>
          </cell>
        </row>
        <row r="5749">
          <cell r="A5749" t="str">
            <v>Q|Q3081001</v>
          </cell>
          <cell r="B5749" t="str">
            <v>Q1002z001</v>
          </cell>
          <cell r="C5749" t="str">
            <v>Q</v>
          </cell>
          <cell r="D5749" t="str">
            <v>code</v>
          </cell>
          <cell r="E5749" t="str">
            <v>Q3081001</v>
          </cell>
          <cell r="F5749" t="str">
            <v>Q3081z001</v>
          </cell>
          <cell r="G5749">
            <v>9</v>
          </cell>
        </row>
        <row r="5750">
          <cell r="A5750" t="str">
            <v>Q|Q3081z001</v>
          </cell>
          <cell r="B5750" t="str">
            <v>Q1002z001</v>
          </cell>
          <cell r="C5750" t="str">
            <v>Q</v>
          </cell>
          <cell r="D5750" t="str">
            <v>code</v>
          </cell>
          <cell r="E5750" t="str">
            <v>Q3081z001</v>
          </cell>
          <cell r="F5750" t="str">
            <v>Q3081z001</v>
          </cell>
          <cell r="G5750">
            <v>9</v>
          </cell>
        </row>
        <row r="5751">
          <cell r="A5751" t="str">
            <v>Q|Vottunarstofan Tún ehf. 001</v>
          </cell>
          <cell r="B5751" t="str">
            <v>Q1002z001</v>
          </cell>
          <cell r="C5751" t="str">
            <v>Q</v>
          </cell>
          <cell r="D5751" t="str">
            <v>name</v>
          </cell>
          <cell r="E5751" t="str">
            <v>Vottunarstofan Tún ehf. 001</v>
          </cell>
          <cell r="F5751" t="str">
            <v>Q3081z001</v>
          </cell>
          <cell r="G5751">
            <v>9</v>
          </cell>
        </row>
        <row r="5752">
          <cell r="A5752" t="str">
            <v>Q|Vottunarstofan Tún ehf. z001</v>
          </cell>
          <cell r="B5752" t="str">
            <v>Q1002z001</v>
          </cell>
          <cell r="C5752" t="str">
            <v>Q</v>
          </cell>
          <cell r="D5752" t="str">
            <v>name</v>
          </cell>
          <cell r="E5752" t="str">
            <v>Vottunarstofan Tún ehf. z001</v>
          </cell>
          <cell r="F5752" t="str">
            <v>Q3081z001</v>
          </cell>
          <cell r="G5752">
            <v>9</v>
          </cell>
        </row>
        <row r="5753">
          <cell r="A5753" t="str">
            <v>Q|Q3081002</v>
          </cell>
          <cell r="B5753" t="str">
            <v>Q1002z001</v>
          </cell>
          <cell r="C5753" t="str">
            <v>Q</v>
          </cell>
          <cell r="D5753" t="str">
            <v>code</v>
          </cell>
          <cell r="E5753" t="str">
            <v>Q3081002</v>
          </cell>
          <cell r="F5753" t="str">
            <v>Q3081z002</v>
          </cell>
          <cell r="G5753">
            <v>9</v>
          </cell>
        </row>
        <row r="5754">
          <cell r="A5754" t="str">
            <v>Q|Q3081z002</v>
          </cell>
          <cell r="B5754" t="str">
            <v>Q1002z001</v>
          </cell>
          <cell r="C5754" t="str">
            <v>Q</v>
          </cell>
          <cell r="D5754" t="str">
            <v>code</v>
          </cell>
          <cell r="E5754" t="str">
            <v>Q3081z002</v>
          </cell>
          <cell r="F5754" t="str">
            <v>Q3081z002</v>
          </cell>
          <cell r="G5754">
            <v>9</v>
          </cell>
        </row>
        <row r="5755">
          <cell r="A5755" t="str">
            <v>Q|Vottunarstofan Tún ehf. 002</v>
          </cell>
          <cell r="B5755" t="str">
            <v>Q1002z001</v>
          </cell>
          <cell r="C5755" t="str">
            <v>Q</v>
          </cell>
          <cell r="D5755" t="str">
            <v>name</v>
          </cell>
          <cell r="E5755" t="str">
            <v>Vottunarstofan Tún ehf. 002</v>
          </cell>
          <cell r="F5755" t="str">
            <v>Q3081z002</v>
          </cell>
          <cell r="G5755">
            <v>9</v>
          </cell>
        </row>
        <row r="5756">
          <cell r="A5756" t="str">
            <v>Q|Vottunarstofan Tún ehf. z002</v>
          </cell>
          <cell r="B5756" t="str">
            <v>Q1002z001</v>
          </cell>
          <cell r="C5756" t="str">
            <v>Q</v>
          </cell>
          <cell r="D5756" t="str">
            <v>name</v>
          </cell>
          <cell r="E5756" t="str">
            <v>Vottunarstofan Tún ehf. z002</v>
          </cell>
          <cell r="F5756" t="str">
            <v>Q3081z002</v>
          </cell>
          <cell r="G5756">
            <v>9</v>
          </cell>
        </row>
        <row r="5757">
          <cell r="A5757" t="str">
            <v>Q|Q-3089</v>
          </cell>
          <cell r="B5757" t="str">
            <v>Q1003z001</v>
          </cell>
          <cell r="C5757" t="str">
            <v>Q</v>
          </cell>
          <cell r="D5757" t="str">
            <v>code</v>
          </cell>
          <cell r="E5757" t="str">
            <v>Q-3089</v>
          </cell>
          <cell r="F5757" t="str">
            <v>Q-3089</v>
          </cell>
          <cell r="G5757">
            <v>6</v>
          </cell>
        </row>
        <row r="5758">
          <cell r="A5758" t="str">
            <v>Q|XYZ</v>
          </cell>
          <cell r="B5758" t="str">
            <v>Q1003z001</v>
          </cell>
          <cell r="C5758" t="str">
            <v>Q</v>
          </cell>
          <cell r="D5758" t="str">
            <v>name</v>
          </cell>
          <cell r="E5758" t="str">
            <v>XYZ</v>
          </cell>
          <cell r="F5758" t="str">
            <v>Q-3089</v>
          </cell>
          <cell r="G5758">
            <v>6</v>
          </cell>
        </row>
        <row r="5759">
          <cell r="A5759" t="str">
            <v>Q|Organska Kontrola Bosnia Herzegovina</v>
          </cell>
          <cell r="B5759" t="str">
            <v>Q1002z001</v>
          </cell>
          <cell r="C5759" t="str">
            <v>Q</v>
          </cell>
          <cell r="D5759" t="str">
            <v>name</v>
          </cell>
          <cell r="E5759" t="str">
            <v>Organska Kontrola Bosnia Herzegovina</v>
          </cell>
          <cell r="F5759" t="str">
            <v>Q3090</v>
          </cell>
          <cell r="G5759">
            <v>5</v>
          </cell>
        </row>
        <row r="5760">
          <cell r="A5760" t="str">
            <v>Q|Q3090</v>
          </cell>
          <cell r="B5760" t="str">
            <v>Q1002z001</v>
          </cell>
          <cell r="C5760" t="str">
            <v>Q</v>
          </cell>
          <cell r="D5760" t="str">
            <v>code</v>
          </cell>
          <cell r="E5760" t="str">
            <v>Q3090</v>
          </cell>
          <cell r="F5760" t="str">
            <v>Q3090</v>
          </cell>
          <cell r="G5760">
            <v>5</v>
          </cell>
        </row>
        <row r="5761">
          <cell r="A5761" t="str">
            <v>Q|ARAO</v>
          </cell>
          <cell r="B5761" t="str">
            <v>Q1003</v>
          </cell>
          <cell r="C5761" t="str">
            <v>Q</v>
          </cell>
          <cell r="D5761" t="str">
            <v>name</v>
          </cell>
          <cell r="E5761" t="str">
            <v>ARAO</v>
          </cell>
          <cell r="F5761" t="str">
            <v>Q-3090</v>
          </cell>
          <cell r="G5761">
            <v>6</v>
          </cell>
        </row>
        <row r="5762">
          <cell r="A5762" t="str">
            <v>Q|Q-3090</v>
          </cell>
          <cell r="B5762" t="str">
            <v>Q1003</v>
          </cell>
          <cell r="C5762" t="str">
            <v>Q</v>
          </cell>
          <cell r="D5762" t="str">
            <v>code</v>
          </cell>
          <cell r="E5762" t="str">
            <v>Q-3090</v>
          </cell>
          <cell r="F5762" t="str">
            <v>Q-3090</v>
          </cell>
          <cell r="G5762">
            <v>6</v>
          </cell>
        </row>
        <row r="5763">
          <cell r="A5763" t="str">
            <v>Q|Organska Kontrola Bosnia Herzegovina 001</v>
          </cell>
          <cell r="B5763" t="str">
            <v>Q1002z001</v>
          </cell>
          <cell r="C5763" t="str">
            <v>Q</v>
          </cell>
          <cell r="D5763" t="str">
            <v>name</v>
          </cell>
          <cell r="E5763" t="str">
            <v>Organska Kontrola Bosnia Herzegovina 001</v>
          </cell>
          <cell r="F5763" t="str">
            <v>Q3090z001</v>
          </cell>
          <cell r="G5763">
            <v>9</v>
          </cell>
        </row>
        <row r="5764">
          <cell r="A5764" t="str">
            <v>Q|Organska Kontrola Bosnia Herzegovina z001</v>
          </cell>
          <cell r="B5764" t="str">
            <v>Q1002z001</v>
          </cell>
          <cell r="C5764" t="str">
            <v>Q</v>
          </cell>
          <cell r="D5764" t="str">
            <v>name</v>
          </cell>
          <cell r="E5764" t="str">
            <v>Organska Kontrola Bosnia Herzegovina z001</v>
          </cell>
          <cell r="F5764" t="str">
            <v>Q3090z001</v>
          </cell>
          <cell r="G5764">
            <v>9</v>
          </cell>
        </row>
        <row r="5765">
          <cell r="A5765" t="str">
            <v>Q|Q3090001</v>
          </cell>
          <cell r="B5765" t="str">
            <v>Q1002z001</v>
          </cell>
          <cell r="C5765" t="str">
            <v>Q</v>
          </cell>
          <cell r="D5765" t="str">
            <v>code</v>
          </cell>
          <cell r="E5765" t="str">
            <v>Q3090001</v>
          </cell>
          <cell r="F5765" t="str">
            <v>Q3090z001</v>
          </cell>
          <cell r="G5765">
            <v>9</v>
          </cell>
        </row>
        <row r="5766">
          <cell r="A5766" t="str">
            <v>Q|Q3090z001</v>
          </cell>
          <cell r="B5766" t="str">
            <v>Q1002z001</v>
          </cell>
          <cell r="C5766" t="str">
            <v>Q</v>
          </cell>
          <cell r="D5766" t="str">
            <v>code</v>
          </cell>
          <cell r="E5766" t="str">
            <v>Q3090z001</v>
          </cell>
          <cell r="F5766" t="str">
            <v>Q3090z001</v>
          </cell>
          <cell r="G5766">
            <v>9</v>
          </cell>
        </row>
        <row r="5767">
          <cell r="A5767" t="str">
            <v>Q|Organic Federation of Ukraine</v>
          </cell>
          <cell r="B5767" t="str">
            <v>Q1002z001</v>
          </cell>
          <cell r="C5767" t="str">
            <v>Q</v>
          </cell>
          <cell r="D5767" t="str">
            <v>name</v>
          </cell>
          <cell r="E5767" t="str">
            <v>Organic Federation of Ukraine</v>
          </cell>
          <cell r="F5767" t="str">
            <v>Q3100</v>
          </cell>
          <cell r="G5767">
            <v>5</v>
          </cell>
        </row>
        <row r="5768">
          <cell r="A5768" t="str">
            <v>Q|Q3100</v>
          </cell>
          <cell r="B5768" t="str">
            <v>Q1002z001</v>
          </cell>
          <cell r="C5768" t="str">
            <v>Q</v>
          </cell>
          <cell r="D5768" t="str">
            <v>code</v>
          </cell>
          <cell r="E5768" t="str">
            <v>Q3100</v>
          </cell>
          <cell r="F5768" t="str">
            <v>Q3100</v>
          </cell>
          <cell r="G5768">
            <v>5</v>
          </cell>
        </row>
        <row r="5769">
          <cell r="A5769" t="str">
            <v>Q|Organic Federation of Ukraine 001</v>
          </cell>
          <cell r="B5769" t="str">
            <v>Q1002z001</v>
          </cell>
          <cell r="C5769" t="str">
            <v>Q</v>
          </cell>
          <cell r="D5769" t="str">
            <v>name</v>
          </cell>
          <cell r="E5769" t="str">
            <v>Organic Federation of Ukraine 001</v>
          </cell>
          <cell r="F5769" t="str">
            <v>Q3100z001</v>
          </cell>
          <cell r="G5769">
            <v>9</v>
          </cell>
        </row>
        <row r="5770">
          <cell r="A5770" t="str">
            <v>Q|Organic Federation of Ukraine z001</v>
          </cell>
          <cell r="B5770" t="str">
            <v>Q1002z001</v>
          </cell>
          <cell r="C5770" t="str">
            <v>Q</v>
          </cell>
          <cell r="D5770" t="str">
            <v>name</v>
          </cell>
          <cell r="E5770" t="str">
            <v>Organic Federation of Ukraine z001</v>
          </cell>
          <cell r="F5770" t="str">
            <v>Q3100z001</v>
          </cell>
          <cell r="G5770">
            <v>9</v>
          </cell>
        </row>
        <row r="5771">
          <cell r="A5771" t="str">
            <v>Q|Q3100001</v>
          </cell>
          <cell r="B5771" t="str">
            <v>Q1002z001</v>
          </cell>
          <cell r="C5771" t="str">
            <v>Q</v>
          </cell>
          <cell r="D5771" t="str">
            <v>code</v>
          </cell>
          <cell r="E5771" t="str">
            <v>Q3100001</v>
          </cell>
          <cell r="F5771" t="str">
            <v>Q3100z001</v>
          </cell>
          <cell r="G5771">
            <v>9</v>
          </cell>
        </row>
        <row r="5772">
          <cell r="A5772" t="str">
            <v>Q|Q3100z001</v>
          </cell>
          <cell r="B5772" t="str">
            <v>Q1002z001</v>
          </cell>
          <cell r="C5772" t="str">
            <v>Q</v>
          </cell>
          <cell r="D5772" t="str">
            <v>code</v>
          </cell>
          <cell r="E5772" t="str">
            <v>Q3100z001</v>
          </cell>
          <cell r="F5772" t="str">
            <v>Q3100z001</v>
          </cell>
          <cell r="G5772">
            <v>9</v>
          </cell>
        </row>
        <row r="5773">
          <cell r="A5773" t="str">
            <v>Q|Q3110</v>
          </cell>
          <cell r="B5773" t="str">
            <v>Q1002z001</v>
          </cell>
          <cell r="C5773" t="str">
            <v>Q</v>
          </cell>
          <cell r="D5773" t="str">
            <v>code</v>
          </cell>
          <cell r="E5773" t="str">
            <v>Q3110</v>
          </cell>
          <cell r="F5773" t="str">
            <v>Q3110</v>
          </cell>
          <cell r="G5773">
            <v>5</v>
          </cell>
        </row>
        <row r="5774">
          <cell r="A5774" t="str">
            <v>Q|Soil Association UK</v>
          </cell>
          <cell r="B5774" t="str">
            <v>Q1002z001</v>
          </cell>
          <cell r="C5774" t="str">
            <v>Q</v>
          </cell>
          <cell r="D5774" t="str">
            <v>name</v>
          </cell>
          <cell r="E5774" t="str">
            <v>Soil Association UK</v>
          </cell>
          <cell r="F5774" t="str">
            <v>Q3110</v>
          </cell>
          <cell r="G5774">
            <v>5</v>
          </cell>
        </row>
        <row r="5775">
          <cell r="A5775" t="str">
            <v>Q|Q3110001</v>
          </cell>
          <cell r="B5775" t="str">
            <v>Q1002z001</v>
          </cell>
          <cell r="C5775" t="str">
            <v>Q</v>
          </cell>
          <cell r="D5775" t="str">
            <v>code</v>
          </cell>
          <cell r="E5775" t="str">
            <v>Q3110001</v>
          </cell>
          <cell r="F5775" t="str">
            <v>Q3110z001</v>
          </cell>
          <cell r="G5775">
            <v>9</v>
          </cell>
        </row>
        <row r="5776">
          <cell r="A5776" t="str">
            <v>Q|Q3110z001</v>
          </cell>
          <cell r="B5776" t="str">
            <v>Q1002z001</v>
          </cell>
          <cell r="C5776" t="str">
            <v>Q</v>
          </cell>
          <cell r="D5776" t="str">
            <v>code</v>
          </cell>
          <cell r="E5776" t="str">
            <v>Q3110z001</v>
          </cell>
          <cell r="F5776" t="str">
            <v>Q3110z001</v>
          </cell>
          <cell r="G5776">
            <v>9</v>
          </cell>
        </row>
        <row r="5777">
          <cell r="A5777" t="str">
            <v>Q|Soil Association UK 001</v>
          </cell>
          <cell r="B5777" t="str">
            <v>Q1002z001</v>
          </cell>
          <cell r="C5777" t="str">
            <v>Q</v>
          </cell>
          <cell r="D5777" t="str">
            <v>name</v>
          </cell>
          <cell r="E5777" t="str">
            <v>Soil Association UK 001</v>
          </cell>
          <cell r="F5777" t="str">
            <v>Q3110z001</v>
          </cell>
          <cell r="G5777">
            <v>9</v>
          </cell>
        </row>
        <row r="5778">
          <cell r="A5778" t="str">
            <v>Q|Soil Association UK z001</v>
          </cell>
          <cell r="B5778" t="str">
            <v>Q1002z001</v>
          </cell>
          <cell r="C5778" t="str">
            <v>Q</v>
          </cell>
          <cell r="D5778" t="str">
            <v>name</v>
          </cell>
          <cell r="E5778" t="str">
            <v>Soil Association UK z001</v>
          </cell>
          <cell r="F5778" t="str">
            <v>Q3110z001</v>
          </cell>
          <cell r="G5778">
            <v>9</v>
          </cell>
        </row>
        <row r="5779">
          <cell r="A5779" t="str">
            <v>Q|BioForum Belgium</v>
          </cell>
          <cell r="B5779" t="str">
            <v>Q1002z001</v>
          </cell>
          <cell r="C5779" t="str">
            <v>Q</v>
          </cell>
          <cell r="D5779" t="str">
            <v>name</v>
          </cell>
          <cell r="E5779" t="str">
            <v>BioForum Belgium</v>
          </cell>
          <cell r="F5779" t="str">
            <v>Q3120</v>
          </cell>
          <cell r="G5779">
            <v>5</v>
          </cell>
        </row>
        <row r="5780">
          <cell r="A5780" t="str">
            <v>Q|Q3120</v>
          </cell>
          <cell r="B5780" t="str">
            <v>Q1002z001</v>
          </cell>
          <cell r="C5780" t="str">
            <v>Q</v>
          </cell>
          <cell r="D5780" t="str">
            <v>code</v>
          </cell>
          <cell r="E5780" t="str">
            <v>Q3120</v>
          </cell>
          <cell r="F5780" t="str">
            <v>Q3120</v>
          </cell>
          <cell r="G5780">
            <v>5</v>
          </cell>
        </row>
        <row r="5781">
          <cell r="A5781" t="str">
            <v>Q|BioForum Belgium 001</v>
          </cell>
          <cell r="B5781" t="str">
            <v>Q1002z001</v>
          </cell>
          <cell r="C5781" t="str">
            <v>Q</v>
          </cell>
          <cell r="D5781" t="str">
            <v>name</v>
          </cell>
          <cell r="E5781" t="str">
            <v>BioForum Belgium 001</v>
          </cell>
          <cell r="F5781" t="str">
            <v>Q3120z001</v>
          </cell>
          <cell r="G5781">
            <v>9</v>
          </cell>
        </row>
        <row r="5782">
          <cell r="A5782" t="str">
            <v>Q|BioForum Belgium z001</v>
          </cell>
          <cell r="B5782" t="str">
            <v>Q1002z001</v>
          </cell>
          <cell r="C5782" t="str">
            <v>Q</v>
          </cell>
          <cell r="D5782" t="str">
            <v>name</v>
          </cell>
          <cell r="E5782" t="str">
            <v>BioForum Belgium z001</v>
          </cell>
          <cell r="F5782" t="str">
            <v>Q3120z001</v>
          </cell>
          <cell r="G5782">
            <v>9</v>
          </cell>
        </row>
        <row r="5783">
          <cell r="A5783" t="str">
            <v>Q|Q3120001</v>
          </cell>
          <cell r="B5783" t="str">
            <v>Q1002z001</v>
          </cell>
          <cell r="C5783" t="str">
            <v>Q</v>
          </cell>
          <cell r="D5783" t="str">
            <v>code</v>
          </cell>
          <cell r="E5783" t="str">
            <v>Q3120001</v>
          </cell>
          <cell r="F5783" t="str">
            <v>Q3120z001</v>
          </cell>
          <cell r="G5783">
            <v>9</v>
          </cell>
        </row>
        <row r="5784">
          <cell r="A5784" t="str">
            <v>Q|Q3120z001</v>
          </cell>
          <cell r="B5784" t="str">
            <v>Q1002z001</v>
          </cell>
          <cell r="C5784" t="str">
            <v>Q</v>
          </cell>
          <cell r="D5784" t="str">
            <v>code</v>
          </cell>
          <cell r="E5784" t="str">
            <v>Q3120z001</v>
          </cell>
          <cell r="F5784" t="str">
            <v>Q3120z001</v>
          </cell>
          <cell r="G5784">
            <v>9</v>
          </cell>
        </row>
        <row r="5785">
          <cell r="A5785" t="str">
            <v>Q|Algemene Directie Statistiek en Economische Informatie</v>
          </cell>
          <cell r="B5785" t="str">
            <v>Q1010x003</v>
          </cell>
          <cell r="C5785" t="str">
            <v>Q</v>
          </cell>
          <cell r="D5785" t="str">
            <v>name</v>
          </cell>
          <cell r="E5785" t="str">
            <v>Algemene Directie Statistiek en Economische Informatie</v>
          </cell>
          <cell r="F5785" t="str">
            <v>Q3121</v>
          </cell>
          <cell r="G5785">
            <v>5</v>
          </cell>
        </row>
        <row r="5786">
          <cell r="A5786" t="str">
            <v>Q|Q3121</v>
          </cell>
          <cell r="B5786" t="str">
            <v>Q1010x003</v>
          </cell>
          <cell r="C5786" t="str">
            <v>Q</v>
          </cell>
          <cell r="D5786" t="str">
            <v>code</v>
          </cell>
          <cell r="E5786" t="str">
            <v>Q3121</v>
          </cell>
          <cell r="F5786" t="str">
            <v>Q3121</v>
          </cell>
          <cell r="G5786">
            <v>5</v>
          </cell>
        </row>
        <row r="5787">
          <cell r="A5787" t="str">
            <v>Q|Algemene Directie Statistiek en Economische Informatie a001</v>
          </cell>
          <cell r="B5787" t="str">
            <v>Q1010x003</v>
          </cell>
          <cell r="C5787" t="str">
            <v>Q</v>
          </cell>
          <cell r="D5787" t="str">
            <v>name</v>
          </cell>
          <cell r="E5787" t="str">
            <v>Algemene Directie Statistiek en Economische Informatie a001</v>
          </cell>
          <cell r="F5787" t="str">
            <v>Q3121a001</v>
          </cell>
          <cell r="G5787">
            <v>9</v>
          </cell>
        </row>
        <row r="5788">
          <cell r="A5788" t="str">
            <v>Q|Q3121a001</v>
          </cell>
          <cell r="B5788" t="str">
            <v>Q1010x003</v>
          </cell>
          <cell r="C5788" t="str">
            <v>Q</v>
          </cell>
          <cell r="D5788" t="str">
            <v>code</v>
          </cell>
          <cell r="E5788" t="str">
            <v>Q3121a001</v>
          </cell>
          <cell r="F5788" t="str">
            <v>Q3121a001</v>
          </cell>
          <cell r="G5788">
            <v>9</v>
          </cell>
        </row>
        <row r="5789">
          <cell r="A5789" t="str">
            <v>Q|organic-finland</v>
          </cell>
          <cell r="B5789" t="str">
            <v>Q1002z001</v>
          </cell>
          <cell r="C5789" t="str">
            <v>Q</v>
          </cell>
          <cell r="D5789" t="str">
            <v>name</v>
          </cell>
          <cell r="E5789" t="str">
            <v>organic-finland</v>
          </cell>
          <cell r="F5789" t="str">
            <v>Q3130</v>
          </cell>
          <cell r="G5789">
            <v>5</v>
          </cell>
        </row>
        <row r="5790">
          <cell r="A5790" t="str">
            <v>Q|Q3130</v>
          </cell>
          <cell r="B5790" t="str">
            <v>Q1002z001</v>
          </cell>
          <cell r="C5790" t="str">
            <v>Q</v>
          </cell>
          <cell r="D5790" t="str">
            <v>code</v>
          </cell>
          <cell r="E5790" t="str">
            <v>Q3130</v>
          </cell>
          <cell r="F5790" t="str">
            <v>Q3130</v>
          </cell>
          <cell r="G5790">
            <v>5</v>
          </cell>
        </row>
        <row r="5791">
          <cell r="A5791" t="str">
            <v>Q|organic-finland 001</v>
          </cell>
          <cell r="B5791" t="str">
            <v>Q1002z001</v>
          </cell>
          <cell r="C5791" t="str">
            <v>Q</v>
          </cell>
          <cell r="D5791" t="str">
            <v>name</v>
          </cell>
          <cell r="E5791" t="str">
            <v>organic-finland 001</v>
          </cell>
          <cell r="F5791" t="str">
            <v>Q3130z001</v>
          </cell>
          <cell r="G5791">
            <v>9</v>
          </cell>
        </row>
        <row r="5792">
          <cell r="A5792" t="str">
            <v>Q|organic-finland z001</v>
          </cell>
          <cell r="B5792" t="str">
            <v>Q1002z001</v>
          </cell>
          <cell r="C5792" t="str">
            <v>Q</v>
          </cell>
          <cell r="D5792" t="str">
            <v>name</v>
          </cell>
          <cell r="E5792" t="str">
            <v>organic-finland z001</v>
          </cell>
          <cell r="F5792" t="str">
            <v>Q3130z001</v>
          </cell>
          <cell r="G5792">
            <v>9</v>
          </cell>
        </row>
        <row r="5793">
          <cell r="A5793" t="str">
            <v>Q|Q3130001</v>
          </cell>
          <cell r="B5793" t="str">
            <v>Q1002z001</v>
          </cell>
          <cell r="C5793" t="str">
            <v>Q</v>
          </cell>
          <cell r="D5793" t="str">
            <v>code</v>
          </cell>
          <cell r="E5793" t="str">
            <v>Q3130001</v>
          </cell>
          <cell r="F5793" t="str">
            <v>Q3130z001</v>
          </cell>
          <cell r="G5793">
            <v>9</v>
          </cell>
        </row>
        <row r="5794">
          <cell r="A5794" t="str">
            <v>Q|Q3130z001</v>
          </cell>
          <cell r="B5794" t="str">
            <v>Q1002z001</v>
          </cell>
          <cell r="C5794" t="str">
            <v>Q</v>
          </cell>
          <cell r="D5794" t="str">
            <v>code</v>
          </cell>
          <cell r="E5794" t="str">
            <v>Q3130z001</v>
          </cell>
          <cell r="F5794" t="str">
            <v>Q3130z001</v>
          </cell>
          <cell r="G5794">
            <v>9</v>
          </cell>
        </row>
        <row r="5795">
          <cell r="A5795" t="str">
            <v>Q|Bio Austria</v>
          </cell>
          <cell r="B5795" t="str">
            <v>Q1002z001</v>
          </cell>
          <cell r="C5795" t="str">
            <v>Q</v>
          </cell>
          <cell r="D5795" t="str">
            <v>name</v>
          </cell>
          <cell r="E5795" t="str">
            <v>Bio Austria</v>
          </cell>
          <cell r="F5795" t="str">
            <v>Q3140</v>
          </cell>
          <cell r="G5795">
            <v>5</v>
          </cell>
        </row>
        <row r="5796">
          <cell r="A5796" t="str">
            <v>Q|Q3140</v>
          </cell>
          <cell r="B5796" t="str">
            <v>Q1002z001</v>
          </cell>
          <cell r="C5796" t="str">
            <v>Q</v>
          </cell>
          <cell r="D5796" t="str">
            <v>code</v>
          </cell>
          <cell r="E5796" t="str">
            <v>Q3140</v>
          </cell>
          <cell r="F5796" t="str">
            <v>Q3140</v>
          </cell>
          <cell r="G5796">
            <v>5</v>
          </cell>
        </row>
        <row r="5797">
          <cell r="A5797" t="str">
            <v>Q|Bio Austria 001</v>
          </cell>
          <cell r="B5797" t="str">
            <v>Q1002z001</v>
          </cell>
          <cell r="C5797" t="str">
            <v>Q</v>
          </cell>
          <cell r="D5797" t="str">
            <v>name</v>
          </cell>
          <cell r="E5797" t="str">
            <v>Bio Austria 001</v>
          </cell>
          <cell r="F5797" t="str">
            <v>Q3140z001</v>
          </cell>
          <cell r="G5797">
            <v>9</v>
          </cell>
        </row>
        <row r="5798">
          <cell r="A5798" t="str">
            <v>Q|Bio Austria z001</v>
          </cell>
          <cell r="B5798" t="str">
            <v>Q1002z001</v>
          </cell>
          <cell r="C5798" t="str">
            <v>Q</v>
          </cell>
          <cell r="D5798" t="str">
            <v>name</v>
          </cell>
          <cell r="E5798" t="str">
            <v>Bio Austria z001</v>
          </cell>
          <cell r="F5798" t="str">
            <v>Q3140z001</v>
          </cell>
          <cell r="G5798">
            <v>9</v>
          </cell>
        </row>
        <row r="5799">
          <cell r="A5799" t="str">
            <v>Q|Q3140001</v>
          </cell>
          <cell r="B5799" t="str">
            <v>Q1002z001</v>
          </cell>
          <cell r="C5799" t="str">
            <v>Q</v>
          </cell>
          <cell r="D5799" t="str">
            <v>code</v>
          </cell>
          <cell r="E5799" t="str">
            <v>Q3140001</v>
          </cell>
          <cell r="F5799" t="str">
            <v>Q3140z001</v>
          </cell>
          <cell r="G5799">
            <v>9</v>
          </cell>
        </row>
        <row r="5800">
          <cell r="A5800" t="str">
            <v>Q|Q3140z001</v>
          </cell>
          <cell r="B5800" t="str">
            <v>Q1002z001</v>
          </cell>
          <cell r="C5800" t="str">
            <v>Q</v>
          </cell>
          <cell r="D5800" t="str">
            <v>code</v>
          </cell>
          <cell r="E5800" t="str">
            <v>Q3140z001</v>
          </cell>
          <cell r="F5800" t="str">
            <v>Q3140z001</v>
          </cell>
          <cell r="G5800">
            <v>9</v>
          </cell>
        </row>
        <row r="5801">
          <cell r="A5801" t="str">
            <v>Q|Eguillor, Chile</v>
          </cell>
          <cell r="B5801" t="str">
            <v>Q1002z001</v>
          </cell>
          <cell r="C5801" t="str">
            <v>Q</v>
          </cell>
          <cell r="D5801" t="str">
            <v>name</v>
          </cell>
          <cell r="E5801" t="str">
            <v>Eguillor, Chile</v>
          </cell>
          <cell r="F5801" t="str">
            <v>Q3160</v>
          </cell>
          <cell r="G5801">
            <v>5</v>
          </cell>
        </row>
        <row r="5802">
          <cell r="A5802" t="str">
            <v>Q|Q3160</v>
          </cell>
          <cell r="B5802" t="str">
            <v>Q1002z001</v>
          </cell>
          <cell r="C5802" t="str">
            <v>Q</v>
          </cell>
          <cell r="D5802" t="str">
            <v>code</v>
          </cell>
          <cell r="E5802" t="str">
            <v>Q3160</v>
          </cell>
          <cell r="F5802" t="str">
            <v>Q3160</v>
          </cell>
          <cell r="G5802">
            <v>5</v>
          </cell>
        </row>
        <row r="5803">
          <cell r="A5803" t="str">
            <v>Q|Eguillor, Chile 001</v>
          </cell>
          <cell r="B5803" t="str">
            <v>Q1002z001</v>
          </cell>
          <cell r="C5803" t="str">
            <v>Q</v>
          </cell>
          <cell r="D5803" t="str">
            <v>name</v>
          </cell>
          <cell r="E5803" t="str">
            <v>Eguillor, Chile 001</v>
          </cell>
          <cell r="F5803" t="str">
            <v>Q3160z001</v>
          </cell>
          <cell r="G5803">
            <v>9</v>
          </cell>
        </row>
        <row r="5804">
          <cell r="A5804" t="str">
            <v>Q|Eguillor, Chile z001</v>
          </cell>
          <cell r="B5804" t="str">
            <v>Q1002z001</v>
          </cell>
          <cell r="C5804" t="str">
            <v>Q</v>
          </cell>
          <cell r="D5804" t="str">
            <v>name</v>
          </cell>
          <cell r="E5804" t="str">
            <v>Eguillor, Chile z001</v>
          </cell>
          <cell r="F5804" t="str">
            <v>Q3160z001</v>
          </cell>
          <cell r="G5804">
            <v>9</v>
          </cell>
        </row>
        <row r="5805">
          <cell r="A5805" t="str">
            <v>Q|Q3160001</v>
          </cell>
          <cell r="B5805" t="str">
            <v>Q1002z001</v>
          </cell>
          <cell r="C5805" t="str">
            <v>Q</v>
          </cell>
          <cell r="D5805" t="str">
            <v>code</v>
          </cell>
          <cell r="E5805" t="str">
            <v>Q3160001</v>
          </cell>
          <cell r="F5805" t="str">
            <v>Q3160z001</v>
          </cell>
          <cell r="G5805">
            <v>9</v>
          </cell>
        </row>
        <row r="5806">
          <cell r="A5806" t="str">
            <v>Q|Q3160z001</v>
          </cell>
          <cell r="B5806" t="str">
            <v>Q1002z001</v>
          </cell>
          <cell r="C5806" t="str">
            <v>Q</v>
          </cell>
          <cell r="D5806" t="str">
            <v>code</v>
          </cell>
          <cell r="E5806" t="str">
            <v>Q3160z001</v>
          </cell>
          <cell r="F5806" t="str">
            <v>Q3160z001</v>
          </cell>
          <cell r="G5806">
            <v>9</v>
          </cell>
        </row>
        <row r="5807">
          <cell r="A5807" t="str">
            <v>Q|Bio Suisse</v>
          </cell>
          <cell r="B5807" t="str">
            <v>Q1002z001</v>
          </cell>
          <cell r="C5807" t="str">
            <v>Q</v>
          </cell>
          <cell r="D5807" t="str">
            <v>name</v>
          </cell>
          <cell r="E5807" t="str">
            <v>Bio Suisse</v>
          </cell>
          <cell r="F5807" t="str">
            <v>Q3170</v>
          </cell>
          <cell r="G5807">
            <v>5</v>
          </cell>
        </row>
        <row r="5808">
          <cell r="A5808" t="str">
            <v>Q|Q3170</v>
          </cell>
          <cell r="B5808" t="str">
            <v>Q1002z001</v>
          </cell>
          <cell r="C5808" t="str">
            <v>Q</v>
          </cell>
          <cell r="D5808" t="str">
            <v>code</v>
          </cell>
          <cell r="E5808" t="str">
            <v>Q3170</v>
          </cell>
          <cell r="F5808" t="str">
            <v>Q3170</v>
          </cell>
          <cell r="G5808">
            <v>5</v>
          </cell>
        </row>
        <row r="5809">
          <cell r="A5809" t="str">
            <v>Q|Bio Suisse 001</v>
          </cell>
          <cell r="B5809" t="str">
            <v>Q1002z001</v>
          </cell>
          <cell r="C5809" t="str">
            <v>Q</v>
          </cell>
          <cell r="D5809" t="str">
            <v>name</v>
          </cell>
          <cell r="E5809" t="str">
            <v>Bio Suisse 001</v>
          </cell>
          <cell r="F5809" t="str">
            <v>Q3170z001</v>
          </cell>
          <cell r="G5809">
            <v>9</v>
          </cell>
        </row>
        <row r="5810">
          <cell r="A5810" t="str">
            <v>Q|Bio Suisse z001</v>
          </cell>
          <cell r="B5810" t="str">
            <v>Q1002z001</v>
          </cell>
          <cell r="C5810" t="str">
            <v>Q</v>
          </cell>
          <cell r="D5810" t="str">
            <v>name</v>
          </cell>
          <cell r="E5810" t="str">
            <v>Bio Suisse z001</v>
          </cell>
          <cell r="F5810" t="str">
            <v>Q3170z001</v>
          </cell>
          <cell r="G5810">
            <v>9</v>
          </cell>
        </row>
        <row r="5811">
          <cell r="A5811" t="str">
            <v>Q|Q3170001</v>
          </cell>
          <cell r="B5811" t="str">
            <v>Q1002z001</v>
          </cell>
          <cell r="C5811" t="str">
            <v>Q</v>
          </cell>
          <cell r="D5811" t="str">
            <v>code</v>
          </cell>
          <cell r="E5811" t="str">
            <v>Q3170001</v>
          </cell>
          <cell r="F5811" t="str">
            <v>Q3170z001</v>
          </cell>
          <cell r="G5811">
            <v>9</v>
          </cell>
        </row>
        <row r="5812">
          <cell r="A5812" t="str">
            <v>Q|Q3170z001</v>
          </cell>
          <cell r="B5812" t="str">
            <v>Q1002z001</v>
          </cell>
          <cell r="C5812" t="str">
            <v>Q</v>
          </cell>
          <cell r="D5812" t="str">
            <v>code</v>
          </cell>
          <cell r="E5812" t="str">
            <v>Q3170z001</v>
          </cell>
          <cell r="F5812" t="str">
            <v>Q3170z001</v>
          </cell>
          <cell r="G5812">
            <v>9</v>
          </cell>
        </row>
        <row r="5813">
          <cell r="A5813" t="str">
            <v>Q|KEZ Tschechien</v>
          </cell>
          <cell r="B5813" t="str">
            <v>Q1002z001</v>
          </cell>
          <cell r="C5813" t="str">
            <v>Q</v>
          </cell>
          <cell r="D5813" t="str">
            <v>name</v>
          </cell>
          <cell r="E5813" t="str">
            <v>KEZ Tschechien</v>
          </cell>
          <cell r="F5813" t="str">
            <v>Q3180</v>
          </cell>
          <cell r="G5813">
            <v>5</v>
          </cell>
        </row>
        <row r="5814">
          <cell r="A5814" t="str">
            <v>Q|Q3180</v>
          </cell>
          <cell r="B5814" t="str">
            <v>Q1002z001</v>
          </cell>
          <cell r="C5814" t="str">
            <v>Q</v>
          </cell>
          <cell r="D5814" t="str">
            <v>code</v>
          </cell>
          <cell r="E5814" t="str">
            <v>Q3180</v>
          </cell>
          <cell r="F5814" t="str">
            <v>Q3180</v>
          </cell>
          <cell r="G5814">
            <v>5</v>
          </cell>
        </row>
        <row r="5815">
          <cell r="A5815" t="str">
            <v>Q|KEZ Tschechien 001</v>
          </cell>
          <cell r="B5815" t="str">
            <v>Q1002z001</v>
          </cell>
          <cell r="C5815" t="str">
            <v>Q</v>
          </cell>
          <cell r="D5815" t="str">
            <v>name</v>
          </cell>
          <cell r="E5815" t="str">
            <v>KEZ Tschechien 001</v>
          </cell>
          <cell r="F5815" t="str">
            <v>Q3180z001</v>
          </cell>
          <cell r="G5815">
            <v>9</v>
          </cell>
        </row>
        <row r="5816">
          <cell r="A5816" t="str">
            <v>Q|KEZ Tschechien z001</v>
          </cell>
          <cell r="B5816" t="str">
            <v>Q1002z001</v>
          </cell>
          <cell r="C5816" t="str">
            <v>Q</v>
          </cell>
          <cell r="D5816" t="str">
            <v>name</v>
          </cell>
          <cell r="E5816" t="str">
            <v>KEZ Tschechien z001</v>
          </cell>
          <cell r="F5816" t="str">
            <v>Q3180z001</v>
          </cell>
          <cell r="G5816">
            <v>9</v>
          </cell>
        </row>
        <row r="5817">
          <cell r="A5817" t="str">
            <v>Q|Q3180001</v>
          </cell>
          <cell r="B5817" t="str">
            <v>Q1002z001</v>
          </cell>
          <cell r="C5817" t="str">
            <v>Q</v>
          </cell>
          <cell r="D5817" t="str">
            <v>code</v>
          </cell>
          <cell r="E5817" t="str">
            <v>Q3180001</v>
          </cell>
          <cell r="F5817" t="str">
            <v>Q3180z001</v>
          </cell>
          <cell r="G5817">
            <v>9</v>
          </cell>
        </row>
        <row r="5818">
          <cell r="A5818" t="str">
            <v>Q|Q3180z001</v>
          </cell>
          <cell r="B5818" t="str">
            <v>Q1002z001</v>
          </cell>
          <cell r="C5818" t="str">
            <v>Q</v>
          </cell>
          <cell r="D5818" t="str">
            <v>code</v>
          </cell>
          <cell r="E5818" t="str">
            <v>Q3180z001</v>
          </cell>
          <cell r="F5818" t="str">
            <v>Q3180z001</v>
          </cell>
          <cell r="G5818">
            <v>9</v>
          </cell>
        </row>
        <row r="5819">
          <cell r="A5819" t="str">
            <v>Q|Landscentret Denmark</v>
          </cell>
          <cell r="B5819" t="str">
            <v>Q1002z001</v>
          </cell>
          <cell r="C5819" t="str">
            <v>Q</v>
          </cell>
          <cell r="D5819" t="str">
            <v>name</v>
          </cell>
          <cell r="E5819" t="str">
            <v>Landscentret Denmark</v>
          </cell>
          <cell r="F5819" t="str">
            <v>Q3190</v>
          </cell>
          <cell r="G5819">
            <v>5</v>
          </cell>
        </row>
        <row r="5820">
          <cell r="A5820" t="str">
            <v>Q|Q3190</v>
          </cell>
          <cell r="B5820" t="str">
            <v>Q1002z001</v>
          </cell>
          <cell r="C5820" t="str">
            <v>Q</v>
          </cell>
          <cell r="D5820" t="str">
            <v>code</v>
          </cell>
          <cell r="E5820" t="str">
            <v>Q3190</v>
          </cell>
          <cell r="F5820" t="str">
            <v>Q3190</v>
          </cell>
          <cell r="G5820">
            <v>5</v>
          </cell>
        </row>
        <row r="5821">
          <cell r="A5821" t="str">
            <v>Q|Landscentret Denmark 001</v>
          </cell>
          <cell r="B5821" t="str">
            <v>Q1002z001</v>
          </cell>
          <cell r="C5821" t="str">
            <v>Q</v>
          </cell>
          <cell r="D5821" t="str">
            <v>name</v>
          </cell>
          <cell r="E5821" t="str">
            <v>Landscentret Denmark 001</v>
          </cell>
          <cell r="F5821" t="str">
            <v>Q3190z001</v>
          </cell>
          <cell r="G5821">
            <v>9</v>
          </cell>
        </row>
        <row r="5822">
          <cell r="A5822" t="str">
            <v>Q|Landscentret Denmark z001</v>
          </cell>
          <cell r="B5822" t="str">
            <v>Q1002z001</v>
          </cell>
          <cell r="C5822" t="str">
            <v>Q</v>
          </cell>
          <cell r="D5822" t="str">
            <v>name</v>
          </cell>
          <cell r="E5822" t="str">
            <v>Landscentret Denmark z001</v>
          </cell>
          <cell r="F5822" t="str">
            <v>Q3190z001</v>
          </cell>
          <cell r="G5822">
            <v>9</v>
          </cell>
        </row>
        <row r="5823">
          <cell r="A5823" t="str">
            <v>Q|Q3190001</v>
          </cell>
          <cell r="B5823" t="str">
            <v>Q1002z001</v>
          </cell>
          <cell r="C5823" t="str">
            <v>Q</v>
          </cell>
          <cell r="D5823" t="str">
            <v>code</v>
          </cell>
          <cell r="E5823" t="str">
            <v>Q3190001</v>
          </cell>
          <cell r="F5823" t="str">
            <v>Q3190z001</v>
          </cell>
          <cell r="G5823">
            <v>9</v>
          </cell>
        </row>
        <row r="5824">
          <cell r="A5824" t="str">
            <v>Q|Q3190z001</v>
          </cell>
          <cell r="B5824" t="str">
            <v>Q1002z001</v>
          </cell>
          <cell r="C5824" t="str">
            <v>Q</v>
          </cell>
          <cell r="D5824" t="str">
            <v>code</v>
          </cell>
          <cell r="E5824" t="str">
            <v>Q3190z001</v>
          </cell>
          <cell r="F5824" t="str">
            <v>Q3190z001</v>
          </cell>
          <cell r="G5824">
            <v>9</v>
          </cell>
        </row>
        <row r="5825">
          <cell r="A5825" t="str">
            <v>Q|Danish Diary Board</v>
          </cell>
          <cell r="B5825" t="str">
            <v>Q1002z001</v>
          </cell>
          <cell r="C5825" t="str">
            <v>Q</v>
          </cell>
          <cell r="D5825" t="str">
            <v>name</v>
          </cell>
          <cell r="E5825" t="str">
            <v>Danish Diary Board</v>
          </cell>
          <cell r="F5825" t="str">
            <v>Q3191</v>
          </cell>
          <cell r="G5825">
            <v>5</v>
          </cell>
        </row>
        <row r="5826">
          <cell r="A5826" t="str">
            <v>Q|Q3191</v>
          </cell>
          <cell r="B5826" t="str">
            <v>Q1002z001</v>
          </cell>
          <cell r="C5826" t="str">
            <v>Q</v>
          </cell>
          <cell r="D5826" t="str">
            <v>code</v>
          </cell>
          <cell r="E5826" t="str">
            <v>Q3191</v>
          </cell>
          <cell r="F5826" t="str">
            <v>Q3191</v>
          </cell>
          <cell r="G5826">
            <v>5</v>
          </cell>
        </row>
        <row r="5827">
          <cell r="A5827" t="str">
            <v>Q|Danish Diary Board 001</v>
          </cell>
          <cell r="B5827" t="str">
            <v>Q1002z001</v>
          </cell>
          <cell r="C5827" t="str">
            <v>Q</v>
          </cell>
          <cell r="D5827" t="str">
            <v>name</v>
          </cell>
          <cell r="E5827" t="str">
            <v>Danish Diary Board 001</v>
          </cell>
          <cell r="F5827" t="str">
            <v>Q3191z001</v>
          </cell>
          <cell r="G5827">
            <v>9</v>
          </cell>
        </row>
        <row r="5828">
          <cell r="A5828" t="str">
            <v>Q|Danish Diary Board z001</v>
          </cell>
          <cell r="B5828" t="str">
            <v>Q1002z001</v>
          </cell>
          <cell r="C5828" t="str">
            <v>Q</v>
          </cell>
          <cell r="D5828" t="str">
            <v>name</v>
          </cell>
          <cell r="E5828" t="str">
            <v>Danish Diary Board z001</v>
          </cell>
          <cell r="F5828" t="str">
            <v>Q3191z001</v>
          </cell>
          <cell r="G5828">
            <v>9</v>
          </cell>
        </row>
        <row r="5829">
          <cell r="A5829" t="str">
            <v>Q|Q3191001</v>
          </cell>
          <cell r="B5829" t="str">
            <v>Q1002z001</v>
          </cell>
          <cell r="C5829" t="str">
            <v>Q</v>
          </cell>
          <cell r="D5829" t="str">
            <v>code</v>
          </cell>
          <cell r="E5829" t="str">
            <v>Q3191001</v>
          </cell>
          <cell r="F5829" t="str">
            <v>Q3191z001</v>
          </cell>
          <cell r="G5829">
            <v>9</v>
          </cell>
        </row>
        <row r="5830">
          <cell r="A5830" t="str">
            <v>Q|Q3191z001</v>
          </cell>
          <cell r="B5830" t="str">
            <v>Q1002z001</v>
          </cell>
          <cell r="C5830" t="str">
            <v>Q</v>
          </cell>
          <cell r="D5830" t="str">
            <v>code</v>
          </cell>
          <cell r="E5830" t="str">
            <v>Q3191z001</v>
          </cell>
          <cell r="F5830" t="str">
            <v>Q3191z001</v>
          </cell>
          <cell r="G5830">
            <v>9</v>
          </cell>
        </row>
        <row r="5831">
          <cell r="A5831" t="str">
            <v>Q|Naturalis, Slovakia</v>
          </cell>
          <cell r="B5831" t="str">
            <v>Q1002z001</v>
          </cell>
          <cell r="C5831" t="str">
            <v>Q</v>
          </cell>
          <cell r="D5831" t="str">
            <v>name</v>
          </cell>
          <cell r="E5831" t="str">
            <v>Naturalis, Slovakia</v>
          </cell>
          <cell r="F5831" t="str">
            <v>Q3200</v>
          </cell>
          <cell r="G5831">
            <v>5</v>
          </cell>
        </row>
        <row r="5832">
          <cell r="A5832" t="str">
            <v>Q|Q3200</v>
          </cell>
          <cell r="B5832" t="str">
            <v>Q1002z001</v>
          </cell>
          <cell r="C5832" t="str">
            <v>Q</v>
          </cell>
          <cell r="D5832" t="str">
            <v>code</v>
          </cell>
          <cell r="E5832" t="str">
            <v>Q3200</v>
          </cell>
          <cell r="F5832" t="str">
            <v>Q3200</v>
          </cell>
          <cell r="G5832">
            <v>5</v>
          </cell>
        </row>
        <row r="5833">
          <cell r="A5833" t="str">
            <v>Q|Naturalis, Slovakia 001</v>
          </cell>
          <cell r="B5833" t="str">
            <v>Q1002z001</v>
          </cell>
          <cell r="C5833" t="str">
            <v>Q</v>
          </cell>
          <cell r="D5833" t="str">
            <v>name</v>
          </cell>
          <cell r="E5833" t="str">
            <v>Naturalis, Slovakia 001</v>
          </cell>
          <cell r="F5833" t="str">
            <v>Q3200z001</v>
          </cell>
          <cell r="G5833">
            <v>9</v>
          </cell>
        </row>
        <row r="5834">
          <cell r="A5834" t="str">
            <v>Q|Naturalis, Slovakia z001</v>
          </cell>
          <cell r="B5834" t="str">
            <v>Q1002z001</v>
          </cell>
          <cell r="C5834" t="str">
            <v>Q</v>
          </cell>
          <cell r="D5834" t="str">
            <v>name</v>
          </cell>
          <cell r="E5834" t="str">
            <v>Naturalis, Slovakia z001</v>
          </cell>
          <cell r="F5834" t="str">
            <v>Q3200z001</v>
          </cell>
          <cell r="G5834">
            <v>9</v>
          </cell>
        </row>
        <row r="5835">
          <cell r="A5835" t="str">
            <v>Q|Q3200001</v>
          </cell>
          <cell r="B5835" t="str">
            <v>Q1002z001</v>
          </cell>
          <cell r="C5835" t="str">
            <v>Q</v>
          </cell>
          <cell r="D5835" t="str">
            <v>code</v>
          </cell>
          <cell r="E5835" t="str">
            <v>Q3200001</v>
          </cell>
          <cell r="F5835" t="str">
            <v>Q3200z001</v>
          </cell>
          <cell r="G5835">
            <v>9</v>
          </cell>
        </row>
        <row r="5836">
          <cell r="A5836" t="str">
            <v>Q|Q3200z001</v>
          </cell>
          <cell r="B5836" t="str">
            <v>Q1002z001</v>
          </cell>
          <cell r="C5836" t="str">
            <v>Q</v>
          </cell>
          <cell r="D5836" t="str">
            <v>code</v>
          </cell>
          <cell r="E5836" t="str">
            <v>Q3200z001</v>
          </cell>
          <cell r="F5836" t="str">
            <v>Q3200z001</v>
          </cell>
          <cell r="G5836">
            <v>9</v>
          </cell>
        </row>
        <row r="5837">
          <cell r="A5837" t="str">
            <v>Q|Eco Consultores</v>
          </cell>
          <cell r="B5837" t="str">
            <v>Q1002z001</v>
          </cell>
          <cell r="C5837" t="str">
            <v>Q</v>
          </cell>
          <cell r="D5837" t="str">
            <v>name</v>
          </cell>
          <cell r="E5837" t="str">
            <v>Eco Consultores</v>
          </cell>
          <cell r="F5837" t="str">
            <v>Q3210</v>
          </cell>
          <cell r="G5837">
            <v>5</v>
          </cell>
        </row>
        <row r="5838">
          <cell r="A5838" t="str">
            <v>Q|Q3210</v>
          </cell>
          <cell r="B5838" t="str">
            <v>Q1002z001</v>
          </cell>
          <cell r="C5838" t="str">
            <v>Q</v>
          </cell>
          <cell r="D5838" t="str">
            <v>code</v>
          </cell>
          <cell r="E5838" t="str">
            <v>Q3210</v>
          </cell>
          <cell r="F5838" t="str">
            <v>Q3210</v>
          </cell>
          <cell r="G5838">
            <v>5</v>
          </cell>
        </row>
        <row r="5839">
          <cell r="A5839" t="str">
            <v>Q|Eco Consultores 001</v>
          </cell>
          <cell r="B5839" t="str">
            <v>Q1002z001</v>
          </cell>
          <cell r="C5839" t="str">
            <v>Q</v>
          </cell>
          <cell r="D5839" t="str">
            <v>name</v>
          </cell>
          <cell r="E5839" t="str">
            <v>Eco Consultores 001</v>
          </cell>
          <cell r="F5839" t="str">
            <v>Q3210z001</v>
          </cell>
          <cell r="G5839">
            <v>9</v>
          </cell>
        </row>
        <row r="5840">
          <cell r="A5840" t="str">
            <v>Q|Eco Consultores z001</v>
          </cell>
          <cell r="B5840" t="str">
            <v>Q1002z001</v>
          </cell>
          <cell r="C5840" t="str">
            <v>Q</v>
          </cell>
          <cell r="D5840" t="str">
            <v>name</v>
          </cell>
          <cell r="E5840" t="str">
            <v>Eco Consultores z001</v>
          </cell>
          <cell r="F5840" t="str">
            <v>Q3210z001</v>
          </cell>
          <cell r="G5840">
            <v>9</v>
          </cell>
        </row>
        <row r="5841">
          <cell r="A5841" t="str">
            <v>Q|Q3210001</v>
          </cell>
          <cell r="B5841" t="str">
            <v>Q1002z001</v>
          </cell>
          <cell r="C5841" t="str">
            <v>Q</v>
          </cell>
          <cell r="D5841" t="str">
            <v>code</v>
          </cell>
          <cell r="E5841" t="str">
            <v>Q3210001</v>
          </cell>
          <cell r="F5841" t="str">
            <v>Q3210z001</v>
          </cell>
          <cell r="G5841">
            <v>9</v>
          </cell>
        </row>
        <row r="5842">
          <cell r="A5842" t="str">
            <v>Q|Q3210z001</v>
          </cell>
          <cell r="B5842" t="str">
            <v>Q1002z001</v>
          </cell>
          <cell r="C5842" t="str">
            <v>Q</v>
          </cell>
          <cell r="D5842" t="str">
            <v>code</v>
          </cell>
          <cell r="E5842" t="str">
            <v>Q3210z001</v>
          </cell>
          <cell r="F5842" t="str">
            <v>Q3210z001</v>
          </cell>
          <cell r="G5842">
            <v>9</v>
          </cell>
        </row>
        <row r="5843">
          <cell r="A5843" t="str">
            <v>Q|Orgüder</v>
          </cell>
          <cell r="B5843" t="str">
            <v>Q1002z001</v>
          </cell>
          <cell r="C5843" t="str">
            <v>Q</v>
          </cell>
          <cell r="D5843" t="str">
            <v>name</v>
          </cell>
          <cell r="E5843" t="str">
            <v>Orgüder</v>
          </cell>
          <cell r="F5843" t="str">
            <v>Q3220</v>
          </cell>
          <cell r="G5843">
            <v>5</v>
          </cell>
        </row>
        <row r="5844">
          <cell r="A5844" t="str">
            <v>Q|Q3220</v>
          </cell>
          <cell r="B5844" t="str">
            <v>Q1002z001</v>
          </cell>
          <cell r="C5844" t="str">
            <v>Q</v>
          </cell>
          <cell r="D5844" t="str">
            <v>code</v>
          </cell>
          <cell r="E5844" t="str">
            <v>Q3220</v>
          </cell>
          <cell r="F5844" t="str">
            <v>Q3220</v>
          </cell>
          <cell r="G5844">
            <v>5</v>
          </cell>
        </row>
        <row r="5845">
          <cell r="A5845" t="str">
            <v>Q|Orgüder 001</v>
          </cell>
          <cell r="B5845" t="str">
            <v>Q1002z001</v>
          </cell>
          <cell r="C5845" t="str">
            <v>Q</v>
          </cell>
          <cell r="D5845" t="str">
            <v>name</v>
          </cell>
          <cell r="E5845" t="str">
            <v>Orgüder 001</v>
          </cell>
          <cell r="F5845" t="str">
            <v>Q3220z001</v>
          </cell>
          <cell r="G5845">
            <v>9</v>
          </cell>
        </row>
        <row r="5846">
          <cell r="A5846" t="str">
            <v>Q|Orgüder z001</v>
          </cell>
          <cell r="B5846" t="str">
            <v>Q1002z001</v>
          </cell>
          <cell r="C5846" t="str">
            <v>Q</v>
          </cell>
          <cell r="D5846" t="str">
            <v>name</v>
          </cell>
          <cell r="E5846" t="str">
            <v>Orgüder z001</v>
          </cell>
          <cell r="F5846" t="str">
            <v>Q3220z001</v>
          </cell>
          <cell r="G5846">
            <v>9</v>
          </cell>
        </row>
        <row r="5847">
          <cell r="A5847" t="str">
            <v>Q|Q3220001</v>
          </cell>
          <cell r="B5847" t="str">
            <v>Q1002z001</v>
          </cell>
          <cell r="C5847" t="str">
            <v>Q</v>
          </cell>
          <cell r="D5847" t="str">
            <v>code</v>
          </cell>
          <cell r="E5847" t="str">
            <v>Q3220001</v>
          </cell>
          <cell r="F5847" t="str">
            <v>Q3220z001</v>
          </cell>
          <cell r="G5847">
            <v>9</v>
          </cell>
        </row>
        <row r="5848">
          <cell r="A5848" t="str">
            <v>Q|Q3220z001</v>
          </cell>
          <cell r="B5848" t="str">
            <v>Q1002z001</v>
          </cell>
          <cell r="C5848" t="str">
            <v>Q</v>
          </cell>
          <cell r="D5848" t="str">
            <v>code</v>
          </cell>
          <cell r="E5848" t="str">
            <v>Q3220z001</v>
          </cell>
          <cell r="F5848" t="str">
            <v>Q3220z001</v>
          </cell>
          <cell r="G5848">
            <v>9</v>
          </cell>
        </row>
        <row r="5849">
          <cell r="A5849" t="str">
            <v>Q|Paul Rye Kledal et.al</v>
          </cell>
          <cell r="B5849" t="str">
            <v>Q1002z001</v>
          </cell>
          <cell r="C5849" t="str">
            <v>Q</v>
          </cell>
          <cell r="D5849" t="str">
            <v>name</v>
          </cell>
          <cell r="E5849" t="str">
            <v>Paul Rye Kledal et.al</v>
          </cell>
          <cell r="F5849" t="str">
            <v>Q3230</v>
          </cell>
          <cell r="G5849">
            <v>5</v>
          </cell>
        </row>
        <row r="5850">
          <cell r="A5850" t="str">
            <v>Q|Q3230</v>
          </cell>
          <cell r="B5850" t="str">
            <v>Q1002z001</v>
          </cell>
          <cell r="C5850" t="str">
            <v>Q</v>
          </cell>
          <cell r="D5850" t="str">
            <v>code</v>
          </cell>
          <cell r="E5850" t="str">
            <v>Q3230</v>
          </cell>
          <cell r="F5850" t="str">
            <v>Q3230</v>
          </cell>
          <cell r="G5850">
            <v>5</v>
          </cell>
        </row>
        <row r="5851">
          <cell r="A5851" t="str">
            <v>Q|Paul Rye Kledal et.al 001</v>
          </cell>
          <cell r="B5851" t="str">
            <v>Q1002z001</v>
          </cell>
          <cell r="C5851" t="str">
            <v>Q</v>
          </cell>
          <cell r="D5851" t="str">
            <v>name</v>
          </cell>
          <cell r="E5851" t="str">
            <v>Paul Rye Kledal et.al 001</v>
          </cell>
          <cell r="F5851" t="str">
            <v>Q3230z001</v>
          </cell>
          <cell r="G5851">
            <v>9</v>
          </cell>
        </row>
        <row r="5852">
          <cell r="A5852" t="str">
            <v>Q|Paul Rye Kledal et.al z001</v>
          </cell>
          <cell r="B5852" t="str">
            <v>Q1002z001</v>
          </cell>
          <cell r="C5852" t="str">
            <v>Q</v>
          </cell>
          <cell r="D5852" t="str">
            <v>name</v>
          </cell>
          <cell r="E5852" t="str">
            <v>Paul Rye Kledal et.al z001</v>
          </cell>
          <cell r="F5852" t="str">
            <v>Q3230z001</v>
          </cell>
          <cell r="G5852">
            <v>9</v>
          </cell>
        </row>
        <row r="5853">
          <cell r="A5853" t="str">
            <v>Q|Q3230001</v>
          </cell>
          <cell r="B5853" t="str">
            <v>Q1002z001</v>
          </cell>
          <cell r="C5853" t="str">
            <v>Q</v>
          </cell>
          <cell r="D5853" t="str">
            <v>code</v>
          </cell>
          <cell r="E5853" t="str">
            <v>Q3230001</v>
          </cell>
          <cell r="F5853" t="str">
            <v>Q3230z001</v>
          </cell>
          <cell r="G5853">
            <v>9</v>
          </cell>
        </row>
        <row r="5854">
          <cell r="A5854" t="str">
            <v>Q|Q3230z001</v>
          </cell>
          <cell r="B5854" t="str">
            <v>Q1002z001</v>
          </cell>
          <cell r="C5854" t="str">
            <v>Q</v>
          </cell>
          <cell r="D5854" t="str">
            <v>code</v>
          </cell>
          <cell r="E5854" t="str">
            <v>Q3230z001</v>
          </cell>
          <cell r="F5854" t="str">
            <v>Q3230z001</v>
          </cell>
          <cell r="G5854">
            <v>9</v>
          </cell>
        </row>
        <row r="5855">
          <cell r="A5855" t="str">
            <v>Q|Q3240</v>
          </cell>
          <cell r="B5855" t="str">
            <v>Q1002z001</v>
          </cell>
          <cell r="C5855" t="str">
            <v>Q</v>
          </cell>
          <cell r="D5855" t="str">
            <v>code</v>
          </cell>
          <cell r="E5855" t="str">
            <v>Q3240</v>
          </cell>
          <cell r="F5855" t="str">
            <v>Q3240</v>
          </cell>
          <cell r="G5855">
            <v>5</v>
          </cell>
        </row>
        <row r="5856">
          <cell r="A5856" t="str">
            <v>Q|SARC Research Institute of Plant Production Piestany, Slovakia</v>
          </cell>
          <cell r="B5856" t="str">
            <v>Q1002z001</v>
          </cell>
          <cell r="C5856" t="str">
            <v>Q</v>
          </cell>
          <cell r="D5856" t="str">
            <v>name</v>
          </cell>
          <cell r="E5856" t="str">
            <v>SARC Research Institute of Plant Production Piestany, Slovakia</v>
          </cell>
          <cell r="F5856" t="str">
            <v>Q3240</v>
          </cell>
          <cell r="G5856">
            <v>5</v>
          </cell>
        </row>
        <row r="5857">
          <cell r="A5857" t="str">
            <v>Q|Q3240001</v>
          </cell>
          <cell r="B5857" t="str">
            <v>Q1002z001</v>
          </cell>
          <cell r="C5857" t="str">
            <v>Q</v>
          </cell>
          <cell r="D5857" t="str">
            <v>code</v>
          </cell>
          <cell r="E5857" t="str">
            <v>Q3240001</v>
          </cell>
          <cell r="F5857" t="str">
            <v>Q3240z001</v>
          </cell>
          <cell r="G5857">
            <v>9</v>
          </cell>
        </row>
        <row r="5858">
          <cell r="A5858" t="str">
            <v>Q|Q3240z001</v>
          </cell>
          <cell r="B5858" t="str">
            <v>Q1002z001</v>
          </cell>
          <cell r="C5858" t="str">
            <v>Q</v>
          </cell>
          <cell r="D5858" t="str">
            <v>code</v>
          </cell>
          <cell r="E5858" t="str">
            <v>Q3240z001</v>
          </cell>
          <cell r="F5858" t="str">
            <v>Q3240z001</v>
          </cell>
          <cell r="G5858">
            <v>9</v>
          </cell>
        </row>
        <row r="5859">
          <cell r="A5859" t="str">
            <v>Q|SARC Research Institute of Plant Production Piestany, Slovakia 001</v>
          </cell>
          <cell r="B5859" t="str">
            <v>Q1002z001</v>
          </cell>
          <cell r="C5859" t="str">
            <v>Q</v>
          </cell>
          <cell r="D5859" t="str">
            <v>name</v>
          </cell>
          <cell r="E5859" t="str">
            <v>SARC Research Institute of Plant Production Piestany, Slovakia 001</v>
          </cell>
          <cell r="F5859" t="str">
            <v>Q3240z001</v>
          </cell>
          <cell r="G5859">
            <v>9</v>
          </cell>
        </row>
        <row r="5860">
          <cell r="A5860" t="str">
            <v>Q|SARC Research Institute of Plant Production Piestany, Slovakia z001</v>
          </cell>
          <cell r="B5860" t="str">
            <v>Q1002z001</v>
          </cell>
          <cell r="C5860" t="str">
            <v>Q</v>
          </cell>
          <cell r="D5860" t="str">
            <v>name</v>
          </cell>
          <cell r="E5860" t="str">
            <v>SARC Research Institute of Plant Production Piestany, Slovakia z001</v>
          </cell>
          <cell r="F5860" t="str">
            <v>Q3240z001</v>
          </cell>
          <cell r="G5860">
            <v>9</v>
          </cell>
        </row>
        <row r="5861">
          <cell r="A5861" t="str">
            <v>Q|Ekoagros Lithuania</v>
          </cell>
          <cell r="B5861" t="str">
            <v>Q1002z001</v>
          </cell>
          <cell r="C5861" t="str">
            <v>Q</v>
          </cell>
          <cell r="D5861" t="str">
            <v>name</v>
          </cell>
          <cell r="E5861" t="str">
            <v>Ekoagros Lithuania</v>
          </cell>
          <cell r="F5861" t="str">
            <v>Q3250</v>
          </cell>
          <cell r="G5861">
            <v>5</v>
          </cell>
        </row>
        <row r="5862">
          <cell r="A5862" t="str">
            <v>Q|Q3250</v>
          </cell>
          <cell r="B5862" t="str">
            <v>Q1002z001</v>
          </cell>
          <cell r="C5862" t="str">
            <v>Q</v>
          </cell>
          <cell r="D5862" t="str">
            <v>code</v>
          </cell>
          <cell r="E5862" t="str">
            <v>Q3250</v>
          </cell>
          <cell r="F5862" t="str">
            <v>Q3250</v>
          </cell>
          <cell r="G5862">
            <v>5</v>
          </cell>
        </row>
        <row r="5863">
          <cell r="A5863" t="str">
            <v>Q|Ekoagros Lithuania 001</v>
          </cell>
          <cell r="B5863" t="str">
            <v>Q1002z001</v>
          </cell>
          <cell r="C5863" t="str">
            <v>Q</v>
          </cell>
          <cell r="D5863" t="str">
            <v>name</v>
          </cell>
          <cell r="E5863" t="str">
            <v>Ekoagros Lithuania 001</v>
          </cell>
          <cell r="F5863" t="str">
            <v>Q3250z001</v>
          </cell>
          <cell r="G5863">
            <v>9</v>
          </cell>
        </row>
        <row r="5864">
          <cell r="A5864" t="str">
            <v>Q|Ekoagros Lithuania z001</v>
          </cell>
          <cell r="B5864" t="str">
            <v>Q1002z001</v>
          </cell>
          <cell r="C5864" t="str">
            <v>Q</v>
          </cell>
          <cell r="D5864" t="str">
            <v>name</v>
          </cell>
          <cell r="E5864" t="str">
            <v>Ekoagros Lithuania z001</v>
          </cell>
          <cell r="F5864" t="str">
            <v>Q3250z001</v>
          </cell>
          <cell r="G5864">
            <v>9</v>
          </cell>
        </row>
        <row r="5865">
          <cell r="A5865" t="str">
            <v>Q|Q3250001</v>
          </cell>
          <cell r="B5865" t="str">
            <v>Q1002z001</v>
          </cell>
          <cell r="C5865" t="str">
            <v>Q</v>
          </cell>
          <cell r="D5865" t="str">
            <v>code</v>
          </cell>
          <cell r="E5865" t="str">
            <v>Q3250001</v>
          </cell>
          <cell r="F5865" t="str">
            <v>Q3250z001</v>
          </cell>
          <cell r="G5865">
            <v>9</v>
          </cell>
        </row>
        <row r="5866">
          <cell r="A5866" t="str">
            <v>Q|Q3250z001</v>
          </cell>
          <cell r="B5866" t="str">
            <v>Q1002z001</v>
          </cell>
          <cell r="C5866" t="str">
            <v>Q</v>
          </cell>
          <cell r="D5866" t="str">
            <v>code</v>
          </cell>
          <cell r="E5866" t="str">
            <v>Q3250z001</v>
          </cell>
          <cell r="F5866" t="str">
            <v>Q3250z001</v>
          </cell>
          <cell r="G5866">
            <v>9</v>
          </cell>
        </row>
        <row r="5867">
          <cell r="A5867" t="str">
            <v>Q|Ekoagros Lithuania 002</v>
          </cell>
          <cell r="B5867" t="str">
            <v>Q1002z001</v>
          </cell>
          <cell r="C5867" t="str">
            <v>Q</v>
          </cell>
          <cell r="D5867" t="str">
            <v>name</v>
          </cell>
          <cell r="E5867" t="str">
            <v>Ekoagros Lithuania 002</v>
          </cell>
          <cell r="F5867" t="str">
            <v>Q3250z002</v>
          </cell>
          <cell r="G5867">
            <v>9</v>
          </cell>
        </row>
        <row r="5868">
          <cell r="A5868" t="str">
            <v>Q|Ekoagros Lithuania z002</v>
          </cell>
          <cell r="B5868" t="str">
            <v>Q1002z001</v>
          </cell>
          <cell r="C5868" t="str">
            <v>Q</v>
          </cell>
          <cell r="D5868" t="str">
            <v>name</v>
          </cell>
          <cell r="E5868" t="str">
            <v>Ekoagros Lithuania z002</v>
          </cell>
          <cell r="F5868" t="str">
            <v>Q3250z002</v>
          </cell>
          <cell r="G5868">
            <v>9</v>
          </cell>
        </row>
        <row r="5869">
          <cell r="A5869" t="str">
            <v>Q|Q3250002</v>
          </cell>
          <cell r="B5869" t="str">
            <v>Q1002z001</v>
          </cell>
          <cell r="C5869" t="str">
            <v>Q</v>
          </cell>
          <cell r="D5869" t="str">
            <v>code</v>
          </cell>
          <cell r="E5869" t="str">
            <v>Q3250002</v>
          </cell>
          <cell r="F5869" t="str">
            <v>Q3250z002</v>
          </cell>
          <cell r="G5869">
            <v>9</v>
          </cell>
        </row>
        <row r="5870">
          <cell r="A5870" t="str">
            <v>Q|Q3250z002</v>
          </cell>
          <cell r="B5870" t="str">
            <v>Q1002z001</v>
          </cell>
          <cell r="C5870" t="str">
            <v>Q</v>
          </cell>
          <cell r="D5870" t="str">
            <v>code</v>
          </cell>
          <cell r="E5870" t="str">
            <v>Q3250z002</v>
          </cell>
          <cell r="F5870" t="str">
            <v>Q3250z002</v>
          </cell>
          <cell r="G5870">
            <v>9</v>
          </cell>
        </row>
        <row r="5871">
          <cell r="A5871" t="str">
            <v>Q|Nicolette van der Smissen</v>
          </cell>
          <cell r="B5871" t="str">
            <v>Q1002z001</v>
          </cell>
          <cell r="C5871" t="str">
            <v>Q</v>
          </cell>
          <cell r="D5871" t="str">
            <v>name</v>
          </cell>
          <cell r="E5871" t="str">
            <v>Nicolette van der Smissen</v>
          </cell>
          <cell r="F5871" t="str">
            <v>Q3260</v>
          </cell>
          <cell r="G5871">
            <v>5</v>
          </cell>
        </row>
        <row r="5872">
          <cell r="A5872" t="str">
            <v>Q|Q3260</v>
          </cell>
          <cell r="B5872" t="str">
            <v>Q1002z001</v>
          </cell>
          <cell r="C5872" t="str">
            <v>Q</v>
          </cell>
          <cell r="D5872" t="str">
            <v>code</v>
          </cell>
          <cell r="E5872" t="str">
            <v>Q3260</v>
          </cell>
          <cell r="F5872" t="str">
            <v>Q3260</v>
          </cell>
          <cell r="G5872">
            <v>5</v>
          </cell>
        </row>
        <row r="5873">
          <cell r="A5873" t="str">
            <v>Q|Nicolette van der Smissen z001</v>
          </cell>
          <cell r="B5873" t="str">
            <v>Q1002</v>
          </cell>
          <cell r="C5873" t="str">
            <v>Q</v>
          </cell>
          <cell r="D5873" t="str">
            <v>name</v>
          </cell>
          <cell r="E5873" t="str">
            <v>Nicolette van der Smissen z001</v>
          </cell>
          <cell r="F5873" t="str">
            <v>Q3260z001</v>
          </cell>
          <cell r="G5873">
            <v>9</v>
          </cell>
        </row>
        <row r="5874">
          <cell r="A5874" t="str">
            <v>Q|Q3260z001</v>
          </cell>
          <cell r="B5874" t="str">
            <v>Q1002</v>
          </cell>
          <cell r="C5874" t="str">
            <v>Q</v>
          </cell>
          <cell r="D5874" t="str">
            <v>code</v>
          </cell>
          <cell r="E5874" t="str">
            <v>Q3260z001</v>
          </cell>
          <cell r="F5874" t="str">
            <v>Q3260z001</v>
          </cell>
          <cell r="G5874">
            <v>9</v>
          </cell>
        </row>
        <row r="5875">
          <cell r="A5875" t="str">
            <v>Q|Ionanis Papastylianou</v>
          </cell>
          <cell r="B5875" t="str">
            <v>Q1002z001</v>
          </cell>
          <cell r="C5875" t="str">
            <v>Q</v>
          </cell>
          <cell r="D5875" t="str">
            <v>name</v>
          </cell>
          <cell r="E5875" t="str">
            <v>Ionanis Papastylianou</v>
          </cell>
          <cell r="F5875" t="str">
            <v>Q3261</v>
          </cell>
          <cell r="G5875">
            <v>5</v>
          </cell>
        </row>
        <row r="5876">
          <cell r="A5876" t="str">
            <v>Q|Q3261</v>
          </cell>
          <cell r="B5876" t="str">
            <v>Q1002z001</v>
          </cell>
          <cell r="C5876" t="str">
            <v>Q</v>
          </cell>
          <cell r="D5876" t="str">
            <v>code</v>
          </cell>
          <cell r="E5876" t="str">
            <v>Q3261</v>
          </cell>
          <cell r="F5876" t="str">
            <v>Q3261</v>
          </cell>
          <cell r="G5876">
            <v>5</v>
          </cell>
        </row>
        <row r="5877">
          <cell r="A5877" t="str">
            <v>Q|Ionanis Papastylianou z001</v>
          </cell>
          <cell r="B5877" t="str">
            <v>Q1002</v>
          </cell>
          <cell r="C5877" t="str">
            <v>Q</v>
          </cell>
          <cell r="D5877" t="str">
            <v>name</v>
          </cell>
          <cell r="E5877" t="str">
            <v>Ionanis Papastylianou z001</v>
          </cell>
          <cell r="F5877" t="str">
            <v>Q3261z001</v>
          </cell>
          <cell r="G5877">
            <v>9</v>
          </cell>
        </row>
        <row r="5878">
          <cell r="A5878" t="str">
            <v>Q|Q3261z001</v>
          </cell>
          <cell r="B5878" t="str">
            <v>Q1002</v>
          </cell>
          <cell r="C5878" t="str">
            <v>Q</v>
          </cell>
          <cell r="D5878" t="str">
            <v>code</v>
          </cell>
          <cell r="E5878" t="str">
            <v>Q3261z001</v>
          </cell>
          <cell r="F5878" t="str">
            <v>Q3261z001</v>
          </cell>
          <cell r="G5878">
            <v>9</v>
          </cell>
        </row>
        <row r="5879">
          <cell r="A5879" t="str">
            <v>Q|Genista, Malta</v>
          </cell>
          <cell r="B5879" t="str">
            <v>Q1002z001</v>
          </cell>
          <cell r="C5879" t="str">
            <v>Q</v>
          </cell>
          <cell r="D5879" t="str">
            <v>name</v>
          </cell>
          <cell r="E5879" t="str">
            <v>Genista, Malta</v>
          </cell>
          <cell r="F5879" t="str">
            <v>Q3270</v>
          </cell>
          <cell r="G5879">
            <v>5</v>
          </cell>
        </row>
        <row r="5880">
          <cell r="A5880" t="str">
            <v>Q|Q3270</v>
          </cell>
          <cell r="B5880" t="str">
            <v>Q1002z001</v>
          </cell>
          <cell r="C5880" t="str">
            <v>Q</v>
          </cell>
          <cell r="D5880" t="str">
            <v>code</v>
          </cell>
          <cell r="E5880" t="str">
            <v>Q3270</v>
          </cell>
          <cell r="F5880" t="str">
            <v>Q3270</v>
          </cell>
          <cell r="G5880">
            <v>5</v>
          </cell>
        </row>
        <row r="5881">
          <cell r="A5881" t="str">
            <v>Q|Genista, Malta 001</v>
          </cell>
          <cell r="B5881" t="str">
            <v>Q1002z001</v>
          </cell>
          <cell r="C5881" t="str">
            <v>Q</v>
          </cell>
          <cell r="D5881" t="str">
            <v>name</v>
          </cell>
          <cell r="E5881" t="str">
            <v>Genista, Malta 001</v>
          </cell>
          <cell r="F5881" t="str">
            <v>Q3270z001</v>
          </cell>
          <cell r="G5881">
            <v>9</v>
          </cell>
        </row>
        <row r="5882">
          <cell r="A5882" t="str">
            <v>Q|Genista, Malta z001</v>
          </cell>
          <cell r="B5882" t="str">
            <v>Q1002z001</v>
          </cell>
          <cell r="C5882" t="str">
            <v>Q</v>
          </cell>
          <cell r="D5882" t="str">
            <v>name</v>
          </cell>
          <cell r="E5882" t="str">
            <v>Genista, Malta z001</v>
          </cell>
          <cell r="F5882" t="str">
            <v>Q3270z001</v>
          </cell>
          <cell r="G5882">
            <v>9</v>
          </cell>
        </row>
        <row r="5883">
          <cell r="A5883" t="str">
            <v>Q|Q3270001</v>
          </cell>
          <cell r="B5883" t="str">
            <v>Q1002z001</v>
          </cell>
          <cell r="C5883" t="str">
            <v>Q</v>
          </cell>
          <cell r="D5883" t="str">
            <v>code</v>
          </cell>
          <cell r="E5883" t="str">
            <v>Q3270001</v>
          </cell>
          <cell r="F5883" t="str">
            <v>Q3270z001</v>
          </cell>
          <cell r="G5883">
            <v>9</v>
          </cell>
        </row>
        <row r="5884">
          <cell r="A5884" t="str">
            <v>Q|Q3270z001</v>
          </cell>
          <cell r="B5884" t="str">
            <v>Q1002z001</v>
          </cell>
          <cell r="C5884" t="str">
            <v>Q</v>
          </cell>
          <cell r="D5884" t="str">
            <v>code</v>
          </cell>
          <cell r="E5884" t="str">
            <v>Q3270z001</v>
          </cell>
          <cell r="F5884" t="str">
            <v>Q3270z001</v>
          </cell>
          <cell r="G5884">
            <v>9</v>
          </cell>
        </row>
        <row r="5885">
          <cell r="A5885" t="str">
            <v>Q|Bioselena, Bulgaria</v>
          </cell>
          <cell r="B5885" t="str">
            <v>Q1002z001</v>
          </cell>
          <cell r="C5885" t="str">
            <v>Q</v>
          </cell>
          <cell r="D5885" t="str">
            <v>name</v>
          </cell>
          <cell r="E5885" t="str">
            <v>Bioselena, Bulgaria</v>
          </cell>
          <cell r="F5885" t="str">
            <v>Q3280</v>
          </cell>
          <cell r="G5885">
            <v>5</v>
          </cell>
        </row>
        <row r="5886">
          <cell r="A5886" t="str">
            <v>Q|Q3280</v>
          </cell>
          <cell r="B5886" t="str">
            <v>Q1002z001</v>
          </cell>
          <cell r="C5886" t="str">
            <v>Q</v>
          </cell>
          <cell r="D5886" t="str">
            <v>code</v>
          </cell>
          <cell r="E5886" t="str">
            <v>Q3280</v>
          </cell>
          <cell r="F5886" t="str">
            <v>Q3280</v>
          </cell>
          <cell r="G5886">
            <v>5</v>
          </cell>
        </row>
        <row r="5887">
          <cell r="A5887" t="str">
            <v>Q|Bioselena, Bulgaria 001</v>
          </cell>
          <cell r="B5887" t="str">
            <v>Q1002z001</v>
          </cell>
          <cell r="C5887" t="str">
            <v>Q</v>
          </cell>
          <cell r="D5887" t="str">
            <v>name</v>
          </cell>
          <cell r="E5887" t="str">
            <v>Bioselena, Bulgaria 001</v>
          </cell>
          <cell r="F5887" t="str">
            <v>Q3280z001</v>
          </cell>
          <cell r="G5887">
            <v>9</v>
          </cell>
        </row>
        <row r="5888">
          <cell r="A5888" t="str">
            <v>Q|Bioselena, Bulgaria z001</v>
          </cell>
          <cell r="B5888" t="str">
            <v>Q1002z001</v>
          </cell>
          <cell r="C5888" t="str">
            <v>Q</v>
          </cell>
          <cell r="D5888" t="str">
            <v>name</v>
          </cell>
          <cell r="E5888" t="str">
            <v>Bioselena, Bulgaria z001</v>
          </cell>
          <cell r="F5888" t="str">
            <v>Q3280z001</v>
          </cell>
          <cell r="G5888">
            <v>9</v>
          </cell>
        </row>
        <row r="5889">
          <cell r="A5889" t="str">
            <v>Q|Q3280001</v>
          </cell>
          <cell r="B5889" t="str">
            <v>Q1002z001</v>
          </cell>
          <cell r="C5889" t="str">
            <v>Q</v>
          </cell>
          <cell r="D5889" t="str">
            <v>code</v>
          </cell>
          <cell r="E5889" t="str">
            <v>Q3280001</v>
          </cell>
          <cell r="F5889" t="str">
            <v>Q3280z001</v>
          </cell>
          <cell r="G5889">
            <v>9</v>
          </cell>
        </row>
        <row r="5890">
          <cell r="A5890" t="str">
            <v>Q|Q3280z001</v>
          </cell>
          <cell r="B5890" t="str">
            <v>Q1002z001</v>
          </cell>
          <cell r="C5890" t="str">
            <v>Q</v>
          </cell>
          <cell r="D5890" t="str">
            <v>code</v>
          </cell>
          <cell r="E5890" t="str">
            <v>Q3280z001</v>
          </cell>
          <cell r="F5890" t="str">
            <v>Q3280z001</v>
          </cell>
          <cell r="G5890">
            <v>9</v>
          </cell>
        </row>
        <row r="5891">
          <cell r="A5891" t="str">
            <v>Q|Canadian Organic Growers</v>
          </cell>
          <cell r="B5891" t="str">
            <v>Q1010x003</v>
          </cell>
          <cell r="C5891" t="str">
            <v>Q</v>
          </cell>
          <cell r="D5891" t="str">
            <v>name</v>
          </cell>
          <cell r="E5891" t="str">
            <v>Canadian Organic Growers</v>
          </cell>
          <cell r="F5891" t="str">
            <v>Q3290</v>
          </cell>
          <cell r="G5891">
            <v>5</v>
          </cell>
        </row>
        <row r="5892">
          <cell r="A5892" t="str">
            <v>Q|Q3290</v>
          </cell>
          <cell r="B5892" t="str">
            <v>Q1010x003</v>
          </cell>
          <cell r="C5892" t="str">
            <v>Q</v>
          </cell>
          <cell r="D5892" t="str">
            <v>code</v>
          </cell>
          <cell r="E5892" t="str">
            <v>Q3290</v>
          </cell>
          <cell r="F5892" t="str">
            <v>Q3290</v>
          </cell>
          <cell r="G5892">
            <v>5</v>
          </cell>
        </row>
        <row r="5893">
          <cell r="A5893" t="str">
            <v>Q|Canadian Organic Growers a001</v>
          </cell>
          <cell r="B5893" t="str">
            <v>Q1010x003</v>
          </cell>
          <cell r="C5893" t="str">
            <v>Q</v>
          </cell>
          <cell r="D5893" t="str">
            <v>name</v>
          </cell>
          <cell r="E5893" t="str">
            <v>Canadian Organic Growers a001</v>
          </cell>
          <cell r="F5893" t="str">
            <v>Q3290a001</v>
          </cell>
          <cell r="G5893">
            <v>9</v>
          </cell>
        </row>
        <row r="5894">
          <cell r="A5894" t="str">
            <v>Q|Q3290a001</v>
          </cell>
          <cell r="B5894" t="str">
            <v>Q1010x003</v>
          </cell>
          <cell r="C5894" t="str">
            <v>Q</v>
          </cell>
          <cell r="D5894" t="str">
            <v>code</v>
          </cell>
          <cell r="E5894" t="str">
            <v>Q3290a001</v>
          </cell>
          <cell r="F5894" t="str">
            <v>Q3290a001</v>
          </cell>
          <cell r="G5894">
            <v>9</v>
          </cell>
        </row>
        <row r="5895">
          <cell r="A5895" t="str">
            <v>Q|FederBio provided by Roberto Pinton</v>
          </cell>
          <cell r="B5895" t="str">
            <v>Q1010x003</v>
          </cell>
          <cell r="C5895" t="str">
            <v>Q</v>
          </cell>
          <cell r="D5895" t="str">
            <v>name</v>
          </cell>
          <cell r="E5895" t="str">
            <v>FederBio provided by Roberto Pinton</v>
          </cell>
          <cell r="F5895" t="str">
            <v>Q3300</v>
          </cell>
          <cell r="G5895">
            <v>5</v>
          </cell>
        </row>
        <row r="5896">
          <cell r="A5896" t="str">
            <v>Q|Q3300</v>
          </cell>
          <cell r="B5896" t="str">
            <v>Q1010x003</v>
          </cell>
          <cell r="C5896" t="str">
            <v>Q</v>
          </cell>
          <cell r="D5896" t="str">
            <v>code</v>
          </cell>
          <cell r="E5896" t="str">
            <v>Q3300</v>
          </cell>
          <cell r="F5896" t="str">
            <v>Q3300</v>
          </cell>
          <cell r="G5896">
            <v>5</v>
          </cell>
        </row>
        <row r="5897">
          <cell r="A5897" t="str">
            <v>Q|FederBio provided by Roberto Pinton a001</v>
          </cell>
          <cell r="B5897" t="str">
            <v>Q1010x003</v>
          </cell>
          <cell r="C5897" t="str">
            <v>Q</v>
          </cell>
          <cell r="D5897" t="str">
            <v>name</v>
          </cell>
          <cell r="E5897" t="str">
            <v>FederBio provided by Roberto Pinton a001</v>
          </cell>
          <cell r="F5897" t="str">
            <v>Q3300a001</v>
          </cell>
          <cell r="G5897">
            <v>9</v>
          </cell>
        </row>
        <row r="5898">
          <cell r="A5898" t="str">
            <v>Q|Q3300a001</v>
          </cell>
          <cell r="B5898" t="str">
            <v>Q1010x003</v>
          </cell>
          <cell r="C5898" t="str">
            <v>Q</v>
          </cell>
          <cell r="D5898" t="str">
            <v>code</v>
          </cell>
          <cell r="E5898" t="str">
            <v>Q3300a001</v>
          </cell>
          <cell r="F5898" t="str">
            <v>Q3300a001</v>
          </cell>
          <cell r="G5898">
            <v>9</v>
          </cell>
        </row>
        <row r="5899">
          <cell r="A5899" t="str">
            <v>Q|Europäisches Bioobst Forum EBF</v>
          </cell>
          <cell r="B5899" t="str">
            <v>Q1010x003</v>
          </cell>
          <cell r="C5899" t="str">
            <v>Q</v>
          </cell>
          <cell r="D5899" t="str">
            <v>name</v>
          </cell>
          <cell r="E5899" t="str">
            <v>Europäisches Bioobst Forum EBF</v>
          </cell>
          <cell r="F5899" t="str">
            <v>Q3310</v>
          </cell>
          <cell r="G5899">
            <v>5</v>
          </cell>
        </row>
        <row r="5900">
          <cell r="A5900" t="str">
            <v>Q|Q3310</v>
          </cell>
          <cell r="B5900" t="str">
            <v>Q1010x003</v>
          </cell>
          <cell r="C5900" t="str">
            <v>Q</v>
          </cell>
          <cell r="D5900" t="str">
            <v>code</v>
          </cell>
          <cell r="E5900" t="str">
            <v>Q3310</v>
          </cell>
          <cell r="F5900" t="str">
            <v>Q3310</v>
          </cell>
          <cell r="G5900">
            <v>5</v>
          </cell>
        </row>
        <row r="5901">
          <cell r="A5901" t="str">
            <v>Q|Europäisches Bioobst Forum EBF a001</v>
          </cell>
          <cell r="B5901" t="str">
            <v>Q1010x003</v>
          </cell>
          <cell r="C5901" t="str">
            <v>Q</v>
          </cell>
          <cell r="D5901" t="str">
            <v>name</v>
          </cell>
          <cell r="E5901" t="str">
            <v>Europäisches Bioobst Forum EBF a001</v>
          </cell>
          <cell r="F5901" t="str">
            <v>Q3310a001</v>
          </cell>
          <cell r="G5901">
            <v>9</v>
          </cell>
        </row>
        <row r="5902">
          <cell r="A5902" t="str">
            <v>Q|Q3310a001</v>
          </cell>
          <cell r="B5902" t="str">
            <v>Q1010x003</v>
          </cell>
          <cell r="C5902" t="str">
            <v>Q</v>
          </cell>
          <cell r="D5902" t="str">
            <v>code</v>
          </cell>
          <cell r="E5902" t="str">
            <v>Q3310a001</v>
          </cell>
          <cell r="F5902" t="str">
            <v>Q3310a001</v>
          </cell>
          <cell r="G5902">
            <v>9</v>
          </cell>
        </row>
        <row r="5903">
          <cell r="A5903" t="str">
            <v>Q|Bioland Markt</v>
          </cell>
          <cell r="B5903" t="str">
            <v>Q1003z001</v>
          </cell>
          <cell r="C5903" t="str">
            <v>Q</v>
          </cell>
          <cell r="D5903" t="str">
            <v>name</v>
          </cell>
          <cell r="E5903" t="str">
            <v>Bioland Markt</v>
          </cell>
          <cell r="F5903" t="str">
            <v>Q3-4077</v>
          </cell>
          <cell r="G5903">
            <v>7</v>
          </cell>
        </row>
        <row r="5904">
          <cell r="A5904" t="str">
            <v>Q|Bioland Markt GmbH &amp; Co. KG</v>
          </cell>
          <cell r="B5904" t="str">
            <v>Q1003z001</v>
          </cell>
          <cell r="C5904" t="str">
            <v>Q</v>
          </cell>
          <cell r="D5904" t="str">
            <v>D</v>
          </cell>
          <cell r="E5904" t="str">
            <v>Bioland Markt GmbH &amp; Co. KG</v>
          </cell>
          <cell r="F5904" t="str">
            <v>Q3-4077</v>
          </cell>
          <cell r="G5904">
            <v>7</v>
          </cell>
        </row>
        <row r="5905">
          <cell r="A5905" t="str">
            <v>Q|Q3-4077</v>
          </cell>
          <cell r="B5905" t="str">
            <v>Q1003z001</v>
          </cell>
          <cell r="C5905" t="str">
            <v>Q</v>
          </cell>
          <cell r="D5905" t="str">
            <v>code</v>
          </cell>
          <cell r="E5905" t="str">
            <v>Q3-4077</v>
          </cell>
          <cell r="F5905" t="str">
            <v>Q3-4077</v>
          </cell>
          <cell r="G5905">
            <v>7</v>
          </cell>
        </row>
        <row r="5906">
          <cell r="A5906" t="str">
            <v>Q|Q-36403</v>
          </cell>
          <cell r="B5906" t="str">
            <v>Q1003z001</v>
          </cell>
          <cell r="C5906" t="str">
            <v>Q</v>
          </cell>
          <cell r="D5906" t="str">
            <v>code</v>
          </cell>
          <cell r="E5906" t="str">
            <v>Q-36403</v>
          </cell>
          <cell r="F5906" t="str">
            <v>Q-36403</v>
          </cell>
          <cell r="G5906">
            <v>7</v>
          </cell>
        </row>
        <row r="5907">
          <cell r="A5907" t="str">
            <v>Q|ZPO</v>
          </cell>
          <cell r="B5907" t="str">
            <v>Q1003z001</v>
          </cell>
          <cell r="C5907" t="str">
            <v>Q</v>
          </cell>
          <cell r="D5907" t="str">
            <v>name</v>
          </cell>
          <cell r="E5907" t="str">
            <v>ZPO</v>
          </cell>
          <cell r="F5907" t="str">
            <v>Q-36403</v>
          </cell>
          <cell r="G5907">
            <v>7</v>
          </cell>
        </row>
        <row r="5908">
          <cell r="A5908" t="str">
            <v>Q|other sources</v>
          </cell>
          <cell r="B5908" t="str">
            <v>Q1002z001</v>
          </cell>
          <cell r="C5908" t="str">
            <v>Q</v>
          </cell>
          <cell r="D5908" t="str">
            <v>name</v>
          </cell>
          <cell r="E5908" t="str">
            <v>other sources</v>
          </cell>
          <cell r="F5908" t="str">
            <v>Q4</v>
          </cell>
          <cell r="G5908">
            <v>2</v>
          </cell>
        </row>
        <row r="5909">
          <cell r="A5909" t="str">
            <v>Q|Q4</v>
          </cell>
          <cell r="B5909" t="str">
            <v>Q1002z001</v>
          </cell>
          <cell r="C5909" t="str">
            <v>Q</v>
          </cell>
          <cell r="D5909" t="str">
            <v>code</v>
          </cell>
          <cell r="E5909" t="str">
            <v>Q4</v>
          </cell>
          <cell r="F5909" t="str">
            <v>Q4</v>
          </cell>
          <cell r="G5909">
            <v>2</v>
          </cell>
        </row>
        <row r="5910">
          <cell r="A5910" t="str">
            <v>Q|Hamm</v>
          </cell>
          <cell r="B5910" t="str">
            <v>Q1002z001</v>
          </cell>
          <cell r="C5910" t="str">
            <v>Q</v>
          </cell>
          <cell r="D5910" t="str">
            <v>name</v>
          </cell>
          <cell r="E5910" t="str">
            <v>Hamm</v>
          </cell>
          <cell r="F5910" t="str">
            <v>Q4002</v>
          </cell>
          <cell r="G5910">
            <v>5</v>
          </cell>
        </row>
        <row r="5911">
          <cell r="A5911" t="str">
            <v>Q|Q4002</v>
          </cell>
          <cell r="B5911" t="str">
            <v>Q1002z001</v>
          </cell>
          <cell r="C5911" t="str">
            <v>Q</v>
          </cell>
          <cell r="D5911" t="str">
            <v>code</v>
          </cell>
          <cell r="E5911" t="str">
            <v>Q4002</v>
          </cell>
          <cell r="F5911" t="str">
            <v>Q4002</v>
          </cell>
          <cell r="G5911">
            <v>5</v>
          </cell>
        </row>
        <row r="5912">
          <cell r="A5912" t="str">
            <v>Q|Hamm 001</v>
          </cell>
          <cell r="B5912" t="str">
            <v>Q1002z001</v>
          </cell>
          <cell r="C5912" t="str">
            <v>Q</v>
          </cell>
          <cell r="D5912" t="str">
            <v>name</v>
          </cell>
          <cell r="E5912" t="str">
            <v>Hamm 001</v>
          </cell>
          <cell r="F5912" t="str">
            <v>Q4002z001</v>
          </cell>
          <cell r="G5912">
            <v>9</v>
          </cell>
        </row>
        <row r="5913">
          <cell r="A5913" t="str">
            <v>Q|Hamm z001</v>
          </cell>
          <cell r="B5913" t="str">
            <v>Q1002z001</v>
          </cell>
          <cell r="C5913" t="str">
            <v>Q</v>
          </cell>
          <cell r="D5913" t="str">
            <v>name</v>
          </cell>
          <cell r="E5913" t="str">
            <v>Hamm z001</v>
          </cell>
          <cell r="F5913" t="str">
            <v>Q4002z001</v>
          </cell>
          <cell r="G5913">
            <v>9</v>
          </cell>
        </row>
        <row r="5914">
          <cell r="A5914" t="str">
            <v>Q|Q4002001</v>
          </cell>
          <cell r="B5914" t="str">
            <v>Q1002z001</v>
          </cell>
          <cell r="C5914" t="str">
            <v>Q</v>
          </cell>
          <cell r="D5914" t="str">
            <v>code</v>
          </cell>
          <cell r="E5914" t="str">
            <v>Q4002001</v>
          </cell>
          <cell r="F5914" t="str">
            <v>Q4002z001</v>
          </cell>
          <cell r="G5914">
            <v>9</v>
          </cell>
        </row>
        <row r="5915">
          <cell r="A5915" t="str">
            <v>Q|Q4002z001</v>
          </cell>
          <cell r="B5915" t="str">
            <v>Q1002z001</v>
          </cell>
          <cell r="C5915" t="str">
            <v>Q</v>
          </cell>
          <cell r="D5915" t="str">
            <v>code</v>
          </cell>
          <cell r="E5915" t="str">
            <v>Q4002z001</v>
          </cell>
          <cell r="F5915" t="str">
            <v>Q4002z001</v>
          </cell>
          <cell r="G5915">
            <v>9</v>
          </cell>
        </row>
        <row r="5916">
          <cell r="A5916" t="str">
            <v>Q|Q4004</v>
          </cell>
          <cell r="B5916" t="str">
            <v>Q1002z001</v>
          </cell>
          <cell r="C5916" t="str">
            <v>Q</v>
          </cell>
          <cell r="D5916" t="str">
            <v>code</v>
          </cell>
          <cell r="E5916" t="str">
            <v>Q4004</v>
          </cell>
          <cell r="F5916" t="str">
            <v>Q4004</v>
          </cell>
          <cell r="G5916">
            <v>5</v>
          </cell>
        </row>
        <row r="5917">
          <cell r="A5917" t="str">
            <v>Q|Studie:Analysis of the European market for organic food; Hamm, Gronefeld, Halpin</v>
          </cell>
          <cell r="B5917" t="str">
            <v>Q1002z001</v>
          </cell>
          <cell r="C5917" t="str">
            <v>Q</v>
          </cell>
          <cell r="D5917" t="str">
            <v>name</v>
          </cell>
          <cell r="E5917" t="str">
            <v>Studie:Analysis of the European market for organic food; Hamm, Gronefeld, Halpin</v>
          </cell>
          <cell r="F5917" t="str">
            <v>Q4004</v>
          </cell>
          <cell r="G5917">
            <v>5</v>
          </cell>
        </row>
        <row r="5918">
          <cell r="A5918" t="str">
            <v>Q|Q4004001</v>
          </cell>
          <cell r="B5918" t="str">
            <v>Q1002z001</v>
          </cell>
          <cell r="C5918" t="str">
            <v>Q</v>
          </cell>
          <cell r="D5918" t="str">
            <v>code</v>
          </cell>
          <cell r="E5918" t="str">
            <v>Q4004001</v>
          </cell>
          <cell r="F5918" t="str">
            <v>Q4004z001</v>
          </cell>
          <cell r="G5918">
            <v>9</v>
          </cell>
        </row>
        <row r="5919">
          <cell r="A5919" t="str">
            <v>Q|Q4004z001</v>
          </cell>
          <cell r="B5919" t="str">
            <v>Q1002z001</v>
          </cell>
          <cell r="C5919" t="str">
            <v>Q</v>
          </cell>
          <cell r="D5919" t="str">
            <v>code</v>
          </cell>
          <cell r="E5919" t="str">
            <v>Q4004z001</v>
          </cell>
          <cell r="F5919" t="str">
            <v>Q4004z001</v>
          </cell>
          <cell r="G5919">
            <v>9</v>
          </cell>
        </row>
        <row r="5920">
          <cell r="A5920" t="str">
            <v>Q|Studie:Analysis of the European market for organic food; Hamm, Gronefeld, Halpin 001</v>
          </cell>
          <cell r="B5920" t="str">
            <v>Q1002z001</v>
          </cell>
          <cell r="C5920" t="str">
            <v>Q</v>
          </cell>
          <cell r="D5920" t="str">
            <v>name</v>
          </cell>
          <cell r="E5920" t="str">
            <v>Studie:Analysis of the European market for organic food; Hamm, Gronefeld, Halpin 001</v>
          </cell>
          <cell r="F5920" t="str">
            <v>Q4004z001</v>
          </cell>
          <cell r="G5920">
            <v>9</v>
          </cell>
        </row>
        <row r="5921">
          <cell r="A5921" t="str">
            <v>Q|Studie:Analysis of the European market for organic food; Hamm, Gronefeld, Halpin z001</v>
          </cell>
          <cell r="B5921" t="str">
            <v>Q1002z001</v>
          </cell>
          <cell r="C5921" t="str">
            <v>Q</v>
          </cell>
          <cell r="D5921" t="str">
            <v>name</v>
          </cell>
          <cell r="E5921" t="str">
            <v>Studie:Analysis of the European market for organic food; Hamm, Gronefeld, Halpin z001</v>
          </cell>
          <cell r="F5921" t="str">
            <v>Q4004z001</v>
          </cell>
          <cell r="G5921">
            <v>9</v>
          </cell>
        </row>
        <row r="5922">
          <cell r="A5922" t="str">
            <v>Q|Hessisches Dienstleistungszentrum</v>
          </cell>
          <cell r="B5922" t="str">
            <v>Q1002z001</v>
          </cell>
          <cell r="C5922" t="str">
            <v>Q</v>
          </cell>
          <cell r="D5922" t="str">
            <v>name</v>
          </cell>
          <cell r="E5922" t="str">
            <v>Hessisches Dienstleistungszentrum</v>
          </cell>
          <cell r="F5922" t="str">
            <v>Q4005</v>
          </cell>
          <cell r="G5922">
            <v>5</v>
          </cell>
        </row>
        <row r="5923">
          <cell r="A5923" t="str">
            <v>Q|Q4005</v>
          </cell>
          <cell r="B5923" t="str">
            <v>Q1002z001</v>
          </cell>
          <cell r="C5923" t="str">
            <v>Q</v>
          </cell>
          <cell r="D5923" t="str">
            <v>code</v>
          </cell>
          <cell r="E5923" t="str">
            <v>Q4005</v>
          </cell>
          <cell r="F5923" t="str">
            <v>Q4005</v>
          </cell>
          <cell r="G5923">
            <v>5</v>
          </cell>
        </row>
        <row r="5924">
          <cell r="A5924" t="str">
            <v>Q|Hessisches Dienstleistungszentrum 001</v>
          </cell>
          <cell r="B5924" t="str">
            <v>Q1002z001</v>
          </cell>
          <cell r="C5924" t="str">
            <v>Q</v>
          </cell>
          <cell r="D5924" t="str">
            <v>name</v>
          </cell>
          <cell r="E5924" t="str">
            <v>Hessisches Dienstleistungszentrum 001</v>
          </cell>
          <cell r="F5924" t="str">
            <v>Q4005z001</v>
          </cell>
          <cell r="G5924">
            <v>9</v>
          </cell>
        </row>
        <row r="5925">
          <cell r="A5925" t="str">
            <v>Q|Hessisches Dienstleistungszentrum z001</v>
          </cell>
          <cell r="B5925" t="str">
            <v>Q1002z001</v>
          </cell>
          <cell r="C5925" t="str">
            <v>Q</v>
          </cell>
          <cell r="D5925" t="str">
            <v>name</v>
          </cell>
          <cell r="E5925" t="str">
            <v>Hessisches Dienstleistungszentrum z001</v>
          </cell>
          <cell r="F5925" t="str">
            <v>Q4005z001</v>
          </cell>
          <cell r="G5925">
            <v>9</v>
          </cell>
        </row>
        <row r="5926">
          <cell r="A5926" t="str">
            <v>Q|Q4005001</v>
          </cell>
          <cell r="B5926" t="str">
            <v>Q1002z001</v>
          </cell>
          <cell r="C5926" t="str">
            <v>Q</v>
          </cell>
          <cell r="D5926" t="str">
            <v>code</v>
          </cell>
          <cell r="E5926" t="str">
            <v>Q4005001</v>
          </cell>
          <cell r="F5926" t="str">
            <v>Q4005z001</v>
          </cell>
          <cell r="G5926">
            <v>9</v>
          </cell>
        </row>
        <row r="5927">
          <cell r="A5927" t="str">
            <v>Q|Q4005z001</v>
          </cell>
          <cell r="B5927" t="str">
            <v>Q1002z001</v>
          </cell>
          <cell r="C5927" t="str">
            <v>Q</v>
          </cell>
          <cell r="D5927" t="str">
            <v>code</v>
          </cell>
          <cell r="E5927" t="str">
            <v>Q4005z001</v>
          </cell>
          <cell r="F5927" t="str">
            <v>Q4005z001</v>
          </cell>
          <cell r="G5927">
            <v>9</v>
          </cell>
        </row>
        <row r="5928">
          <cell r="A5928" t="str">
            <v>Q|Demeter</v>
          </cell>
          <cell r="B5928" t="str">
            <v>Q1002z001</v>
          </cell>
          <cell r="C5928" t="str">
            <v>Q</v>
          </cell>
          <cell r="D5928" t="str">
            <v>name</v>
          </cell>
          <cell r="E5928" t="str">
            <v>Demeter</v>
          </cell>
          <cell r="F5928" t="str">
            <v>Q4006</v>
          </cell>
          <cell r="G5928">
            <v>5</v>
          </cell>
        </row>
        <row r="5929">
          <cell r="A5929" t="str">
            <v>Q|Q4006</v>
          </cell>
          <cell r="B5929" t="str">
            <v>Q1002z001</v>
          </cell>
          <cell r="C5929" t="str">
            <v>Q</v>
          </cell>
          <cell r="D5929" t="str">
            <v>code</v>
          </cell>
          <cell r="E5929" t="str">
            <v>Q4006</v>
          </cell>
          <cell r="F5929" t="str">
            <v>Q4006</v>
          </cell>
          <cell r="G5929">
            <v>5</v>
          </cell>
        </row>
        <row r="5930">
          <cell r="A5930" t="str">
            <v>Q|Demeter 001</v>
          </cell>
          <cell r="B5930" t="str">
            <v>Q1002z001</v>
          </cell>
          <cell r="C5930" t="str">
            <v>Q</v>
          </cell>
          <cell r="D5930" t="str">
            <v>name</v>
          </cell>
          <cell r="E5930" t="str">
            <v>Demeter 001</v>
          </cell>
          <cell r="F5930" t="str">
            <v>Q4006z001</v>
          </cell>
          <cell r="G5930">
            <v>9</v>
          </cell>
        </row>
        <row r="5931">
          <cell r="A5931" t="str">
            <v>Q|Demeter z001</v>
          </cell>
          <cell r="B5931" t="str">
            <v>Q1002z001</v>
          </cell>
          <cell r="C5931" t="str">
            <v>Q</v>
          </cell>
          <cell r="D5931" t="str">
            <v>name</v>
          </cell>
          <cell r="E5931" t="str">
            <v>Demeter z001</v>
          </cell>
          <cell r="F5931" t="str">
            <v>Q4006z001</v>
          </cell>
          <cell r="G5931">
            <v>9</v>
          </cell>
        </row>
        <row r="5932">
          <cell r="A5932" t="str">
            <v>Q|Q4006001</v>
          </cell>
          <cell r="B5932" t="str">
            <v>Q1002z001</v>
          </cell>
          <cell r="C5932" t="str">
            <v>Q</v>
          </cell>
          <cell r="D5932" t="str">
            <v>code</v>
          </cell>
          <cell r="E5932" t="str">
            <v>Q4006001</v>
          </cell>
          <cell r="F5932" t="str">
            <v>Q4006z001</v>
          </cell>
          <cell r="G5932">
            <v>9</v>
          </cell>
        </row>
        <row r="5933">
          <cell r="A5933" t="str">
            <v>Q|Q4006z001</v>
          </cell>
          <cell r="B5933" t="str">
            <v>Q1002z001</v>
          </cell>
          <cell r="C5933" t="str">
            <v>Q</v>
          </cell>
          <cell r="D5933" t="str">
            <v>code</v>
          </cell>
          <cell r="E5933" t="str">
            <v>Q4006z001</v>
          </cell>
          <cell r="F5933" t="str">
            <v>Q4006z001</v>
          </cell>
          <cell r="G5933">
            <v>9</v>
          </cell>
        </row>
        <row r="5934">
          <cell r="A5934" t="str">
            <v>Q|Q4007</v>
          </cell>
          <cell r="B5934" t="str">
            <v>Q1002z001</v>
          </cell>
          <cell r="C5934" t="str">
            <v>Q</v>
          </cell>
          <cell r="D5934" t="str">
            <v>code</v>
          </cell>
          <cell r="E5934" t="str">
            <v>Q4007</v>
          </cell>
          <cell r="F5934" t="str">
            <v>Q4007</v>
          </cell>
          <cell r="G5934">
            <v>5</v>
          </cell>
        </row>
        <row r="5935">
          <cell r="A5935" t="str">
            <v>Q|ZMP, GfK</v>
          </cell>
          <cell r="B5935" t="str">
            <v>Q1002z001</v>
          </cell>
          <cell r="C5935" t="str">
            <v>Q</v>
          </cell>
          <cell r="D5935" t="str">
            <v>name</v>
          </cell>
          <cell r="E5935" t="str">
            <v>ZMP, GfK</v>
          </cell>
          <cell r="F5935" t="str">
            <v>Q4007</v>
          </cell>
          <cell r="G5935">
            <v>5</v>
          </cell>
        </row>
        <row r="5936">
          <cell r="A5936" t="str">
            <v>Q|Q4007001</v>
          </cell>
          <cell r="B5936" t="str">
            <v>Q1002z001</v>
          </cell>
          <cell r="C5936" t="str">
            <v>Q</v>
          </cell>
          <cell r="D5936" t="str">
            <v>code</v>
          </cell>
          <cell r="E5936" t="str">
            <v>Q4007001</v>
          </cell>
          <cell r="F5936" t="str">
            <v>Q4007z001</v>
          </cell>
          <cell r="G5936">
            <v>9</v>
          </cell>
        </row>
        <row r="5937">
          <cell r="A5937" t="str">
            <v>Q|Q4007z001</v>
          </cell>
          <cell r="B5937" t="str">
            <v>Q1002z001</v>
          </cell>
          <cell r="C5937" t="str">
            <v>Q</v>
          </cell>
          <cell r="D5937" t="str">
            <v>code</v>
          </cell>
          <cell r="E5937" t="str">
            <v>Q4007z001</v>
          </cell>
          <cell r="F5937" t="str">
            <v>Q4007z001</v>
          </cell>
          <cell r="G5937">
            <v>9</v>
          </cell>
        </row>
        <row r="5938">
          <cell r="A5938" t="str">
            <v>Q|ZMP, GfK 001</v>
          </cell>
          <cell r="B5938" t="str">
            <v>Q1002z001</v>
          </cell>
          <cell r="C5938" t="str">
            <v>Q</v>
          </cell>
          <cell r="D5938" t="str">
            <v>name</v>
          </cell>
          <cell r="E5938" t="str">
            <v>ZMP, GfK 001</v>
          </cell>
          <cell r="F5938" t="str">
            <v>Q4007z001</v>
          </cell>
          <cell r="G5938">
            <v>9</v>
          </cell>
        </row>
        <row r="5939">
          <cell r="A5939" t="str">
            <v>Q|ZMP, GfK z001</v>
          </cell>
          <cell r="B5939" t="str">
            <v>Q1002z001</v>
          </cell>
          <cell r="C5939" t="str">
            <v>Q</v>
          </cell>
          <cell r="D5939" t="str">
            <v>name</v>
          </cell>
          <cell r="E5939" t="str">
            <v>ZMP, GfK z001</v>
          </cell>
          <cell r="F5939" t="str">
            <v>Q4007z001</v>
          </cell>
          <cell r="G5939">
            <v>9</v>
          </cell>
        </row>
        <row r="5940">
          <cell r="A5940" t="str">
            <v>Q|Bioland</v>
          </cell>
          <cell r="B5940" t="str">
            <v>Q1002z001</v>
          </cell>
          <cell r="C5940" t="str">
            <v>Q</v>
          </cell>
          <cell r="D5940" t="str">
            <v>name</v>
          </cell>
          <cell r="E5940" t="str">
            <v>Bioland</v>
          </cell>
          <cell r="F5940" t="str">
            <v>Q4008</v>
          </cell>
          <cell r="G5940">
            <v>5</v>
          </cell>
        </row>
        <row r="5941">
          <cell r="A5941" t="str">
            <v>Q|Q4008</v>
          </cell>
          <cell r="B5941" t="str">
            <v>Q1002z001</v>
          </cell>
          <cell r="C5941" t="str">
            <v>Q</v>
          </cell>
          <cell r="D5941" t="str">
            <v>code</v>
          </cell>
          <cell r="E5941" t="str">
            <v>Q4008</v>
          </cell>
          <cell r="F5941" t="str">
            <v>Q4008</v>
          </cell>
          <cell r="G5941">
            <v>5</v>
          </cell>
        </row>
        <row r="5942">
          <cell r="A5942" t="str">
            <v>Q|Bioland 001</v>
          </cell>
          <cell r="B5942" t="str">
            <v>Q1002z001</v>
          </cell>
          <cell r="C5942" t="str">
            <v>Q</v>
          </cell>
          <cell r="D5942" t="str">
            <v>name</v>
          </cell>
          <cell r="E5942" t="str">
            <v>Bioland 001</v>
          </cell>
          <cell r="F5942" t="str">
            <v>Q4008z001</v>
          </cell>
          <cell r="G5942">
            <v>9</v>
          </cell>
        </row>
        <row r="5943">
          <cell r="A5943" t="str">
            <v>Q|Bioland z001</v>
          </cell>
          <cell r="B5943" t="str">
            <v>Q1002z001</v>
          </cell>
          <cell r="C5943" t="str">
            <v>Q</v>
          </cell>
          <cell r="D5943" t="str">
            <v>name</v>
          </cell>
          <cell r="E5943" t="str">
            <v>Bioland z001</v>
          </cell>
          <cell r="F5943" t="str">
            <v>Q4008z001</v>
          </cell>
          <cell r="G5943">
            <v>9</v>
          </cell>
        </row>
        <row r="5944">
          <cell r="A5944" t="str">
            <v>Q|Q4008001</v>
          </cell>
          <cell r="B5944" t="str">
            <v>Q1002z001</v>
          </cell>
          <cell r="C5944" t="str">
            <v>Q</v>
          </cell>
          <cell r="D5944" t="str">
            <v>code</v>
          </cell>
          <cell r="E5944" t="str">
            <v>Q4008001</v>
          </cell>
          <cell r="F5944" t="str">
            <v>Q4008z001</v>
          </cell>
          <cell r="G5944">
            <v>9</v>
          </cell>
        </row>
        <row r="5945">
          <cell r="A5945" t="str">
            <v>Q|Q4008z001</v>
          </cell>
          <cell r="B5945" t="str">
            <v>Q1002z001</v>
          </cell>
          <cell r="C5945" t="str">
            <v>Q</v>
          </cell>
          <cell r="D5945" t="str">
            <v>code</v>
          </cell>
          <cell r="E5945" t="str">
            <v>Q4008z001</v>
          </cell>
          <cell r="F5945" t="str">
            <v>Q4008z001</v>
          </cell>
          <cell r="G5945">
            <v>9</v>
          </cell>
        </row>
        <row r="5946">
          <cell r="A5946" t="str">
            <v>Q|GÄA</v>
          </cell>
          <cell r="B5946" t="str">
            <v>Q1002z001</v>
          </cell>
          <cell r="C5946" t="str">
            <v>Q</v>
          </cell>
          <cell r="D5946" t="str">
            <v>name</v>
          </cell>
          <cell r="E5946" t="str">
            <v>GÄA</v>
          </cell>
          <cell r="F5946" t="str">
            <v>Q4009</v>
          </cell>
          <cell r="G5946">
            <v>5</v>
          </cell>
        </row>
        <row r="5947">
          <cell r="A5947" t="str">
            <v>Q|Q4009</v>
          </cell>
          <cell r="B5947" t="str">
            <v>Q1002z001</v>
          </cell>
          <cell r="C5947" t="str">
            <v>Q</v>
          </cell>
          <cell r="D5947" t="str">
            <v>code</v>
          </cell>
          <cell r="E5947" t="str">
            <v>Q4009</v>
          </cell>
          <cell r="F5947" t="str">
            <v>Q4009</v>
          </cell>
          <cell r="G5947">
            <v>5</v>
          </cell>
        </row>
        <row r="5948">
          <cell r="A5948" t="str">
            <v>Q|GÄA 001</v>
          </cell>
          <cell r="B5948" t="str">
            <v>Q1002z001</v>
          </cell>
          <cell r="C5948" t="str">
            <v>Q</v>
          </cell>
          <cell r="D5948" t="str">
            <v>name</v>
          </cell>
          <cell r="E5948" t="str">
            <v>GÄA 001</v>
          </cell>
          <cell r="F5948" t="str">
            <v>Q4009z001</v>
          </cell>
          <cell r="G5948">
            <v>9</v>
          </cell>
        </row>
        <row r="5949">
          <cell r="A5949" t="str">
            <v>Q|GÄA z001</v>
          </cell>
          <cell r="B5949" t="str">
            <v>Q1002z001</v>
          </cell>
          <cell r="C5949" t="str">
            <v>Q</v>
          </cell>
          <cell r="D5949" t="str">
            <v>name</v>
          </cell>
          <cell r="E5949" t="str">
            <v>GÄA z001</v>
          </cell>
          <cell r="F5949" t="str">
            <v>Q4009z001</v>
          </cell>
          <cell r="G5949">
            <v>9</v>
          </cell>
        </row>
        <row r="5950">
          <cell r="A5950" t="str">
            <v>Q|Q4009001</v>
          </cell>
          <cell r="B5950" t="str">
            <v>Q1002z001</v>
          </cell>
          <cell r="C5950" t="str">
            <v>Q</v>
          </cell>
          <cell r="D5950" t="str">
            <v>code</v>
          </cell>
          <cell r="E5950" t="str">
            <v>Q4009001</v>
          </cell>
          <cell r="F5950" t="str">
            <v>Q4009z001</v>
          </cell>
          <cell r="G5950">
            <v>9</v>
          </cell>
        </row>
        <row r="5951">
          <cell r="A5951" t="str">
            <v>Q|Q4009z001</v>
          </cell>
          <cell r="B5951" t="str">
            <v>Q1002z001</v>
          </cell>
          <cell r="C5951" t="str">
            <v>Q</v>
          </cell>
          <cell r="D5951" t="str">
            <v>code</v>
          </cell>
          <cell r="E5951" t="str">
            <v>Q4009z001</v>
          </cell>
          <cell r="F5951" t="str">
            <v>Q4009z001</v>
          </cell>
          <cell r="G5951">
            <v>9</v>
          </cell>
        </row>
        <row r="5952">
          <cell r="A5952" t="str">
            <v>Q|Biopark</v>
          </cell>
          <cell r="B5952" t="str">
            <v>Q1002z001</v>
          </cell>
          <cell r="C5952" t="str">
            <v>Q</v>
          </cell>
          <cell r="D5952" t="str">
            <v>name</v>
          </cell>
          <cell r="E5952" t="str">
            <v>Biopark</v>
          </cell>
          <cell r="F5952" t="str">
            <v>Q4010</v>
          </cell>
          <cell r="G5952">
            <v>5</v>
          </cell>
        </row>
        <row r="5953">
          <cell r="A5953" t="str">
            <v>Q|Q4010</v>
          </cell>
          <cell r="B5953" t="str">
            <v>Q1002z001</v>
          </cell>
          <cell r="C5953" t="str">
            <v>Q</v>
          </cell>
          <cell r="D5953" t="str">
            <v>code</v>
          </cell>
          <cell r="E5953" t="str">
            <v>Q4010</v>
          </cell>
          <cell r="F5953" t="str">
            <v>Q4010</v>
          </cell>
          <cell r="G5953">
            <v>5</v>
          </cell>
        </row>
        <row r="5954">
          <cell r="A5954" t="str">
            <v>Q|Biopark 001</v>
          </cell>
          <cell r="B5954" t="str">
            <v>Q1002z001</v>
          </cell>
          <cell r="C5954" t="str">
            <v>Q</v>
          </cell>
          <cell r="D5954" t="str">
            <v>name</v>
          </cell>
          <cell r="E5954" t="str">
            <v>Biopark 001</v>
          </cell>
          <cell r="F5954" t="str">
            <v>Q4010z001</v>
          </cell>
          <cell r="G5954">
            <v>9</v>
          </cell>
        </row>
        <row r="5955">
          <cell r="A5955" t="str">
            <v>Q|Biopark z001</v>
          </cell>
          <cell r="B5955" t="str">
            <v>Q1002z001</v>
          </cell>
          <cell r="C5955" t="str">
            <v>Q</v>
          </cell>
          <cell r="D5955" t="str">
            <v>name</v>
          </cell>
          <cell r="E5955" t="str">
            <v>Biopark z001</v>
          </cell>
          <cell r="F5955" t="str">
            <v>Q4010z001</v>
          </cell>
          <cell r="G5955">
            <v>9</v>
          </cell>
        </row>
        <row r="5956">
          <cell r="A5956" t="str">
            <v>Q|Q4010001</v>
          </cell>
          <cell r="B5956" t="str">
            <v>Q1002z001</v>
          </cell>
          <cell r="C5956" t="str">
            <v>Q</v>
          </cell>
          <cell r="D5956" t="str">
            <v>code</v>
          </cell>
          <cell r="E5956" t="str">
            <v>Q4010001</v>
          </cell>
          <cell r="F5956" t="str">
            <v>Q4010z001</v>
          </cell>
          <cell r="G5956">
            <v>9</v>
          </cell>
        </row>
        <row r="5957">
          <cell r="A5957" t="str">
            <v>Q|Q4010z001</v>
          </cell>
          <cell r="B5957" t="str">
            <v>Q1002z001</v>
          </cell>
          <cell r="C5957" t="str">
            <v>Q</v>
          </cell>
          <cell r="D5957" t="str">
            <v>code</v>
          </cell>
          <cell r="E5957" t="str">
            <v>Q4010z001</v>
          </cell>
          <cell r="F5957" t="str">
            <v>Q4010z001</v>
          </cell>
          <cell r="G5957">
            <v>9</v>
          </cell>
        </row>
        <row r="5958">
          <cell r="A5958" t="str">
            <v>Q|Ökoring</v>
          </cell>
          <cell r="B5958" t="str">
            <v>Q1002z001</v>
          </cell>
          <cell r="C5958" t="str">
            <v>Q</v>
          </cell>
          <cell r="D5958" t="str">
            <v>name</v>
          </cell>
          <cell r="E5958" t="str">
            <v>Ökoring</v>
          </cell>
          <cell r="F5958" t="str">
            <v>Q4011</v>
          </cell>
          <cell r="G5958">
            <v>5</v>
          </cell>
        </row>
        <row r="5959">
          <cell r="A5959" t="str">
            <v>Q|Q4011</v>
          </cell>
          <cell r="B5959" t="str">
            <v>Q1002z001</v>
          </cell>
          <cell r="C5959" t="str">
            <v>Q</v>
          </cell>
          <cell r="D5959" t="str">
            <v>code</v>
          </cell>
          <cell r="E5959" t="str">
            <v>Q4011</v>
          </cell>
          <cell r="F5959" t="str">
            <v>Q4011</v>
          </cell>
          <cell r="G5959">
            <v>5</v>
          </cell>
        </row>
        <row r="5960">
          <cell r="A5960" t="str">
            <v>Q|Ökoring 001</v>
          </cell>
          <cell r="B5960" t="str">
            <v>Q1002z001</v>
          </cell>
          <cell r="C5960" t="str">
            <v>Q</v>
          </cell>
          <cell r="D5960" t="str">
            <v>name</v>
          </cell>
          <cell r="E5960" t="str">
            <v>Ökoring 001</v>
          </cell>
          <cell r="F5960" t="str">
            <v>Q4011z001</v>
          </cell>
          <cell r="G5960">
            <v>9</v>
          </cell>
        </row>
        <row r="5961">
          <cell r="A5961" t="str">
            <v>Q|Ökoring z001</v>
          </cell>
          <cell r="B5961" t="str">
            <v>Q1002z001</v>
          </cell>
          <cell r="C5961" t="str">
            <v>Q</v>
          </cell>
          <cell r="D5961" t="str">
            <v>name</v>
          </cell>
          <cell r="E5961" t="str">
            <v>Ökoring z001</v>
          </cell>
          <cell r="F5961" t="str">
            <v>Q4011z001</v>
          </cell>
          <cell r="G5961">
            <v>9</v>
          </cell>
        </row>
        <row r="5962">
          <cell r="A5962" t="str">
            <v>Q|Q4011001</v>
          </cell>
          <cell r="B5962" t="str">
            <v>Q1002z001</v>
          </cell>
          <cell r="C5962" t="str">
            <v>Q</v>
          </cell>
          <cell r="D5962" t="str">
            <v>code</v>
          </cell>
          <cell r="E5962" t="str">
            <v>Q4011001</v>
          </cell>
          <cell r="F5962" t="str">
            <v>Q4011z001</v>
          </cell>
          <cell r="G5962">
            <v>9</v>
          </cell>
        </row>
        <row r="5963">
          <cell r="A5963" t="str">
            <v>Q|Q4011z001</v>
          </cell>
          <cell r="B5963" t="str">
            <v>Q1002z001</v>
          </cell>
          <cell r="C5963" t="str">
            <v>Q</v>
          </cell>
          <cell r="D5963" t="str">
            <v>code</v>
          </cell>
          <cell r="E5963" t="str">
            <v>Q4011z001</v>
          </cell>
          <cell r="F5963" t="str">
            <v>Q4011z001</v>
          </cell>
          <cell r="G5963">
            <v>9</v>
          </cell>
        </row>
        <row r="5964">
          <cell r="A5964" t="str">
            <v>Q|Ökoherz Thüringen</v>
          </cell>
          <cell r="B5964" t="str">
            <v>Q1002z001</v>
          </cell>
          <cell r="C5964" t="str">
            <v>Q</v>
          </cell>
          <cell r="D5964" t="str">
            <v>name</v>
          </cell>
          <cell r="E5964" t="str">
            <v>Ökoherz Thüringen</v>
          </cell>
          <cell r="F5964" t="str">
            <v>Q4012</v>
          </cell>
          <cell r="G5964">
            <v>5</v>
          </cell>
        </row>
        <row r="5965">
          <cell r="A5965" t="str">
            <v>Q|Q4012</v>
          </cell>
          <cell r="B5965" t="str">
            <v>Q1002z001</v>
          </cell>
          <cell r="C5965" t="str">
            <v>Q</v>
          </cell>
          <cell r="D5965" t="str">
            <v>code</v>
          </cell>
          <cell r="E5965" t="str">
            <v>Q4012</v>
          </cell>
          <cell r="F5965" t="str">
            <v>Q4012</v>
          </cell>
          <cell r="G5965">
            <v>5</v>
          </cell>
        </row>
        <row r="5966">
          <cell r="A5966" t="str">
            <v>Q|Ökoherz Thüringen 001</v>
          </cell>
          <cell r="B5966" t="str">
            <v>Q1002z001</v>
          </cell>
          <cell r="C5966" t="str">
            <v>Q</v>
          </cell>
          <cell r="D5966" t="str">
            <v>name</v>
          </cell>
          <cell r="E5966" t="str">
            <v>Ökoherz Thüringen 001</v>
          </cell>
          <cell r="F5966" t="str">
            <v>Q4012z001</v>
          </cell>
          <cell r="G5966">
            <v>9</v>
          </cell>
        </row>
        <row r="5967">
          <cell r="A5967" t="str">
            <v>Q|Ökoherz Thüringen z001</v>
          </cell>
          <cell r="B5967" t="str">
            <v>Q1002z001</v>
          </cell>
          <cell r="C5967" t="str">
            <v>Q</v>
          </cell>
          <cell r="D5967" t="str">
            <v>name</v>
          </cell>
          <cell r="E5967" t="str">
            <v>Ökoherz Thüringen z001</v>
          </cell>
          <cell r="F5967" t="str">
            <v>Q4012z001</v>
          </cell>
          <cell r="G5967">
            <v>9</v>
          </cell>
        </row>
        <row r="5968">
          <cell r="A5968" t="str">
            <v>Q|Q4012001</v>
          </cell>
          <cell r="B5968" t="str">
            <v>Q1002z001</v>
          </cell>
          <cell r="C5968" t="str">
            <v>Q</v>
          </cell>
          <cell r="D5968" t="str">
            <v>code</v>
          </cell>
          <cell r="E5968" t="str">
            <v>Q4012001</v>
          </cell>
          <cell r="F5968" t="str">
            <v>Q4012z001</v>
          </cell>
          <cell r="G5968">
            <v>9</v>
          </cell>
        </row>
        <row r="5969">
          <cell r="A5969" t="str">
            <v>Q|Q4012z001</v>
          </cell>
          <cell r="B5969" t="str">
            <v>Q1002z001</v>
          </cell>
          <cell r="C5969" t="str">
            <v>Q</v>
          </cell>
          <cell r="D5969" t="str">
            <v>code</v>
          </cell>
          <cell r="E5969" t="str">
            <v>Q4012z001</v>
          </cell>
          <cell r="F5969" t="str">
            <v>Q4012z001</v>
          </cell>
          <cell r="G5969">
            <v>9</v>
          </cell>
        </row>
        <row r="5970">
          <cell r="A5970" t="str">
            <v>Q|LVÖ [Landesvereinigung für den ökologischen Landbau in Bayern e.V.]</v>
          </cell>
          <cell r="B5970" t="str">
            <v>Q1002z001</v>
          </cell>
          <cell r="C5970" t="str">
            <v>Q</v>
          </cell>
          <cell r="D5970" t="str">
            <v>name</v>
          </cell>
          <cell r="E5970" t="str">
            <v>LVÖ [Landesvereinigung für den ökologischen Landbau in Bayern e.V.]</v>
          </cell>
          <cell r="F5970" t="str">
            <v>Q4013</v>
          </cell>
          <cell r="G5970">
            <v>5</v>
          </cell>
        </row>
        <row r="5971">
          <cell r="A5971" t="str">
            <v>Q|Q4013</v>
          </cell>
          <cell r="B5971" t="str">
            <v>Q1002z001</v>
          </cell>
          <cell r="C5971" t="str">
            <v>Q</v>
          </cell>
          <cell r="D5971" t="str">
            <v>code</v>
          </cell>
          <cell r="E5971" t="str">
            <v>Q4013</v>
          </cell>
          <cell r="F5971" t="str">
            <v>Q4013</v>
          </cell>
          <cell r="G5971">
            <v>5</v>
          </cell>
        </row>
        <row r="5972">
          <cell r="A5972" t="str">
            <v>Q|LVÖ [Landesvereinigung für den ökologischen Landbau in Bayern e.V.] 001</v>
          </cell>
          <cell r="B5972" t="str">
            <v>Q1002z001</v>
          </cell>
          <cell r="C5972" t="str">
            <v>Q</v>
          </cell>
          <cell r="D5972" t="str">
            <v>name</v>
          </cell>
          <cell r="E5972" t="str">
            <v>LVÖ [Landesvereinigung für den ökologischen Landbau in Bayern e.V.] 001</v>
          </cell>
          <cell r="F5972" t="str">
            <v>Q4013z001</v>
          </cell>
          <cell r="G5972">
            <v>9</v>
          </cell>
        </row>
        <row r="5973">
          <cell r="A5973" t="str">
            <v>Q|LVÖ [Landesvereinigung für den ökologischen Landbau in Bayern e.V.] z001</v>
          </cell>
          <cell r="B5973" t="str">
            <v>Q1002z001</v>
          </cell>
          <cell r="C5973" t="str">
            <v>Q</v>
          </cell>
          <cell r="D5973" t="str">
            <v>name</v>
          </cell>
          <cell r="E5973" t="str">
            <v>LVÖ [Landesvereinigung für den ökologischen Landbau in Bayern e.V.] z001</v>
          </cell>
          <cell r="F5973" t="str">
            <v>Q4013z001</v>
          </cell>
          <cell r="G5973">
            <v>9</v>
          </cell>
        </row>
        <row r="5974">
          <cell r="A5974" t="str">
            <v>Q|Q4013001</v>
          </cell>
          <cell r="B5974" t="str">
            <v>Q1002z001</v>
          </cell>
          <cell r="C5974" t="str">
            <v>Q</v>
          </cell>
          <cell r="D5974" t="str">
            <v>code</v>
          </cell>
          <cell r="E5974" t="str">
            <v>Q4013001</v>
          </cell>
          <cell r="F5974" t="str">
            <v>Q4013z001</v>
          </cell>
          <cell r="G5974">
            <v>9</v>
          </cell>
        </row>
        <row r="5975">
          <cell r="A5975" t="str">
            <v>Q|Q4013z001</v>
          </cell>
          <cell r="B5975" t="str">
            <v>Q1002z001</v>
          </cell>
          <cell r="C5975" t="str">
            <v>Q</v>
          </cell>
          <cell r="D5975" t="str">
            <v>code</v>
          </cell>
          <cell r="E5975" t="str">
            <v>Q4013z001</v>
          </cell>
          <cell r="F5975" t="str">
            <v>Q4013z001</v>
          </cell>
          <cell r="G5975">
            <v>9</v>
          </cell>
        </row>
        <row r="5976">
          <cell r="A5976" t="str">
            <v>Q|Biokreis</v>
          </cell>
          <cell r="B5976" t="str">
            <v>Q1002z001</v>
          </cell>
          <cell r="C5976" t="str">
            <v>Q</v>
          </cell>
          <cell r="D5976" t="str">
            <v>name</v>
          </cell>
          <cell r="E5976" t="str">
            <v>Biokreis</v>
          </cell>
          <cell r="F5976" t="str">
            <v>Q4014</v>
          </cell>
          <cell r="G5976">
            <v>5</v>
          </cell>
        </row>
        <row r="5977">
          <cell r="A5977" t="str">
            <v>Q|Q4014</v>
          </cell>
          <cell r="B5977" t="str">
            <v>Q1002z001</v>
          </cell>
          <cell r="C5977" t="str">
            <v>Q</v>
          </cell>
          <cell r="D5977" t="str">
            <v>code</v>
          </cell>
          <cell r="E5977" t="str">
            <v>Q4014</v>
          </cell>
          <cell r="F5977" t="str">
            <v>Q4014</v>
          </cell>
          <cell r="G5977">
            <v>5</v>
          </cell>
        </row>
        <row r="5978">
          <cell r="A5978" t="str">
            <v>Q|Biokreis 001</v>
          </cell>
          <cell r="B5978" t="str">
            <v>Q1002z001</v>
          </cell>
          <cell r="C5978" t="str">
            <v>Q</v>
          </cell>
          <cell r="D5978" t="str">
            <v>name</v>
          </cell>
          <cell r="E5978" t="str">
            <v>Biokreis 001</v>
          </cell>
          <cell r="F5978" t="str">
            <v>Q4014z001</v>
          </cell>
          <cell r="G5978">
            <v>9</v>
          </cell>
        </row>
        <row r="5979">
          <cell r="A5979" t="str">
            <v>Q|Biokreis z001</v>
          </cell>
          <cell r="B5979" t="str">
            <v>Q1002z001</v>
          </cell>
          <cell r="C5979" t="str">
            <v>Q</v>
          </cell>
          <cell r="D5979" t="str">
            <v>name</v>
          </cell>
          <cell r="E5979" t="str">
            <v>Biokreis z001</v>
          </cell>
          <cell r="F5979" t="str">
            <v>Q4014z001</v>
          </cell>
          <cell r="G5979">
            <v>9</v>
          </cell>
        </row>
        <row r="5980">
          <cell r="A5980" t="str">
            <v>Q|Q4014001</v>
          </cell>
          <cell r="B5980" t="str">
            <v>Q1002z001</v>
          </cell>
          <cell r="C5980" t="str">
            <v>Q</v>
          </cell>
          <cell r="D5980" t="str">
            <v>code</v>
          </cell>
          <cell r="E5980" t="str">
            <v>Q4014001</v>
          </cell>
          <cell r="F5980" t="str">
            <v>Q4014z001</v>
          </cell>
          <cell r="G5980">
            <v>9</v>
          </cell>
        </row>
        <row r="5981">
          <cell r="A5981" t="str">
            <v>Q|Q4014z001</v>
          </cell>
          <cell r="B5981" t="str">
            <v>Q1002z001</v>
          </cell>
          <cell r="C5981" t="str">
            <v>Q</v>
          </cell>
          <cell r="D5981" t="str">
            <v>code</v>
          </cell>
          <cell r="E5981" t="str">
            <v>Q4014z001</v>
          </cell>
          <cell r="F5981" t="str">
            <v>Q4014z001</v>
          </cell>
          <cell r="G5981">
            <v>9</v>
          </cell>
        </row>
        <row r="5982">
          <cell r="A5982" t="str">
            <v>Q|Ökosiegel</v>
          </cell>
          <cell r="B5982" t="str">
            <v>Q1002z001</v>
          </cell>
          <cell r="C5982" t="str">
            <v>Q</v>
          </cell>
          <cell r="D5982" t="str">
            <v>name</v>
          </cell>
          <cell r="E5982" t="str">
            <v>Ökosiegel</v>
          </cell>
          <cell r="F5982" t="str">
            <v>Q4015</v>
          </cell>
          <cell r="G5982">
            <v>5</v>
          </cell>
        </row>
        <row r="5983">
          <cell r="A5983" t="str">
            <v>Q|Q4015</v>
          </cell>
          <cell r="B5983" t="str">
            <v>Q1002z001</v>
          </cell>
          <cell r="C5983" t="str">
            <v>Q</v>
          </cell>
          <cell r="D5983" t="str">
            <v>code</v>
          </cell>
          <cell r="E5983" t="str">
            <v>Q4015</v>
          </cell>
          <cell r="F5983" t="str">
            <v>Q4015</v>
          </cell>
          <cell r="G5983">
            <v>5</v>
          </cell>
        </row>
        <row r="5984">
          <cell r="A5984" t="str">
            <v>Q|Ökosiegel 001</v>
          </cell>
          <cell r="B5984" t="str">
            <v>Q1002z001</v>
          </cell>
          <cell r="C5984" t="str">
            <v>Q</v>
          </cell>
          <cell r="D5984" t="str">
            <v>name</v>
          </cell>
          <cell r="E5984" t="str">
            <v>Ökosiegel 001</v>
          </cell>
          <cell r="F5984" t="str">
            <v>Q4015z001</v>
          </cell>
          <cell r="G5984">
            <v>9</v>
          </cell>
        </row>
        <row r="5985">
          <cell r="A5985" t="str">
            <v>Q|Ökosiegel z001</v>
          </cell>
          <cell r="B5985" t="str">
            <v>Q1002z001</v>
          </cell>
          <cell r="C5985" t="str">
            <v>Q</v>
          </cell>
          <cell r="D5985" t="str">
            <v>name</v>
          </cell>
          <cell r="E5985" t="str">
            <v>Ökosiegel z001</v>
          </cell>
          <cell r="F5985" t="str">
            <v>Q4015z001</v>
          </cell>
          <cell r="G5985">
            <v>9</v>
          </cell>
        </row>
        <row r="5986">
          <cell r="A5986" t="str">
            <v>Q|Q4015001</v>
          </cell>
          <cell r="B5986" t="str">
            <v>Q1002z001</v>
          </cell>
          <cell r="C5986" t="str">
            <v>Q</v>
          </cell>
          <cell r="D5986" t="str">
            <v>code</v>
          </cell>
          <cell r="E5986" t="str">
            <v>Q4015001</v>
          </cell>
          <cell r="F5986" t="str">
            <v>Q4015z001</v>
          </cell>
          <cell r="G5986">
            <v>9</v>
          </cell>
        </row>
        <row r="5987">
          <cell r="A5987" t="str">
            <v>Q|Q4015z001</v>
          </cell>
          <cell r="B5987" t="str">
            <v>Q1002z001</v>
          </cell>
          <cell r="C5987" t="str">
            <v>Q</v>
          </cell>
          <cell r="D5987" t="str">
            <v>code</v>
          </cell>
          <cell r="E5987" t="str">
            <v>Q4015z001</v>
          </cell>
          <cell r="F5987" t="str">
            <v>Q4015z001</v>
          </cell>
          <cell r="G5987">
            <v>9</v>
          </cell>
        </row>
        <row r="5988">
          <cell r="A5988" t="str">
            <v>Q|Naturland</v>
          </cell>
          <cell r="B5988" t="str">
            <v>Q1002z001</v>
          </cell>
          <cell r="C5988" t="str">
            <v>Q</v>
          </cell>
          <cell r="D5988" t="str">
            <v>name</v>
          </cell>
          <cell r="E5988" t="str">
            <v>Naturland</v>
          </cell>
          <cell r="F5988" t="str">
            <v>Q4016</v>
          </cell>
          <cell r="G5988">
            <v>5</v>
          </cell>
        </row>
        <row r="5989">
          <cell r="A5989" t="str">
            <v>Q|Q4016</v>
          </cell>
          <cell r="B5989" t="str">
            <v>Q1002z001</v>
          </cell>
          <cell r="C5989" t="str">
            <v>Q</v>
          </cell>
          <cell r="D5989" t="str">
            <v>code</v>
          </cell>
          <cell r="E5989" t="str">
            <v>Q4016</v>
          </cell>
          <cell r="F5989" t="str">
            <v>Q4016</v>
          </cell>
          <cell r="G5989">
            <v>5</v>
          </cell>
        </row>
        <row r="5990">
          <cell r="A5990" t="str">
            <v>Q|Naturland 001</v>
          </cell>
          <cell r="B5990" t="str">
            <v>Q1002z001</v>
          </cell>
          <cell r="C5990" t="str">
            <v>Q</v>
          </cell>
          <cell r="D5990" t="str">
            <v>name</v>
          </cell>
          <cell r="E5990" t="str">
            <v>Naturland 001</v>
          </cell>
          <cell r="F5990" t="str">
            <v>Q4016z001</v>
          </cell>
          <cell r="G5990">
            <v>9</v>
          </cell>
        </row>
        <row r="5991">
          <cell r="A5991" t="str">
            <v>Q|Naturland z001</v>
          </cell>
          <cell r="B5991" t="str">
            <v>Q1002z001</v>
          </cell>
          <cell r="C5991" t="str">
            <v>Q</v>
          </cell>
          <cell r="D5991" t="str">
            <v>name</v>
          </cell>
          <cell r="E5991" t="str">
            <v>Naturland z001</v>
          </cell>
          <cell r="F5991" t="str">
            <v>Q4016z001</v>
          </cell>
          <cell r="G5991">
            <v>9</v>
          </cell>
        </row>
        <row r="5992">
          <cell r="A5992" t="str">
            <v>Q|Q4016001</v>
          </cell>
          <cell r="B5992" t="str">
            <v>Q1002z001</v>
          </cell>
          <cell r="C5992" t="str">
            <v>Q</v>
          </cell>
          <cell r="D5992" t="str">
            <v>code</v>
          </cell>
          <cell r="E5992" t="str">
            <v>Q4016001</v>
          </cell>
          <cell r="F5992" t="str">
            <v>Q4016z001</v>
          </cell>
          <cell r="G5992">
            <v>9</v>
          </cell>
        </row>
        <row r="5993">
          <cell r="A5993" t="str">
            <v>Q|Q4016z001</v>
          </cell>
          <cell r="B5993" t="str">
            <v>Q1002z001</v>
          </cell>
          <cell r="C5993" t="str">
            <v>Q</v>
          </cell>
          <cell r="D5993" t="str">
            <v>code</v>
          </cell>
          <cell r="E5993" t="str">
            <v>Q4016z001</v>
          </cell>
          <cell r="F5993" t="str">
            <v>Q4016z001</v>
          </cell>
          <cell r="G5993">
            <v>9</v>
          </cell>
        </row>
        <row r="5994">
          <cell r="A5994" t="str">
            <v>Q|Grimm 2 002 in FiBL-Studie: Supermarket Study 2 002, Richter, Hempfling</v>
          </cell>
          <cell r="B5994" t="str">
            <v>Q1002z001</v>
          </cell>
          <cell r="C5994" t="str">
            <v>Q</v>
          </cell>
          <cell r="D5994" t="str">
            <v>name</v>
          </cell>
          <cell r="E5994" t="str">
            <v>Grimm 2 002 in FiBL-Studie: Supermarket Study 2 002, Richter, Hempfling</v>
          </cell>
          <cell r="F5994" t="str">
            <v>Q4017</v>
          </cell>
          <cell r="G5994">
            <v>5</v>
          </cell>
        </row>
        <row r="5995">
          <cell r="A5995" t="str">
            <v>Q|Grimm 2 z002 in FiBL-Studie: Supermarket Study 2 z002, Richter, Hempfling</v>
          </cell>
          <cell r="B5995" t="str">
            <v>Q1002z001</v>
          </cell>
          <cell r="C5995" t="str">
            <v>Q</v>
          </cell>
          <cell r="D5995" t="str">
            <v>name</v>
          </cell>
          <cell r="E5995" t="str">
            <v>Grimm 2 z002 in FiBL-Studie: Supermarket Study 2 z002, Richter, Hempfling</v>
          </cell>
          <cell r="F5995" t="str">
            <v>Q4017</v>
          </cell>
          <cell r="G5995">
            <v>5</v>
          </cell>
        </row>
        <row r="5996">
          <cell r="A5996" t="str">
            <v>Q|Q4017</v>
          </cell>
          <cell r="B5996" t="str">
            <v>Q1002z001</v>
          </cell>
          <cell r="C5996" t="str">
            <v>Q</v>
          </cell>
          <cell r="D5996" t="str">
            <v>code</v>
          </cell>
          <cell r="E5996" t="str">
            <v>Q4017</v>
          </cell>
          <cell r="F5996" t="str">
            <v>Q4017</v>
          </cell>
          <cell r="G5996">
            <v>5</v>
          </cell>
        </row>
        <row r="5997">
          <cell r="A5997" t="str">
            <v>Q|Grimm 2 002 in FiBL-Studie: Supermarket Study 2 002, Richter, Hempfling 001</v>
          </cell>
          <cell r="B5997" t="str">
            <v>Q1002z001</v>
          </cell>
          <cell r="C5997" t="str">
            <v>Q</v>
          </cell>
          <cell r="D5997" t="str">
            <v>name</v>
          </cell>
          <cell r="E5997" t="str">
            <v>Grimm 2 002 in FiBL-Studie: Supermarket Study 2 002, Richter, Hempfling 001</v>
          </cell>
          <cell r="F5997" t="str">
            <v>Q4017z001</v>
          </cell>
          <cell r="G5997">
            <v>9</v>
          </cell>
        </row>
        <row r="5998">
          <cell r="A5998" t="str">
            <v>Q|Grimm 2 z002 in FiBL-Studie: Supermarket Study 2 z002, Richter, Hempfling z001</v>
          </cell>
          <cell r="B5998" t="str">
            <v>Q1002z001</v>
          </cell>
          <cell r="C5998" t="str">
            <v>Q</v>
          </cell>
          <cell r="D5998" t="str">
            <v>name</v>
          </cell>
          <cell r="E5998" t="str">
            <v>Grimm 2 z002 in FiBL-Studie: Supermarket Study 2 z002, Richter, Hempfling z001</v>
          </cell>
          <cell r="F5998" t="str">
            <v>Q4017z001</v>
          </cell>
          <cell r="G5998">
            <v>9</v>
          </cell>
        </row>
        <row r="5999">
          <cell r="A5999" t="str">
            <v>Q|Q4017001</v>
          </cell>
          <cell r="B5999" t="str">
            <v>Q1002z001</v>
          </cell>
          <cell r="C5999" t="str">
            <v>Q</v>
          </cell>
          <cell r="D5999" t="str">
            <v>code</v>
          </cell>
          <cell r="E5999" t="str">
            <v>Q4017001</v>
          </cell>
          <cell r="F5999" t="str">
            <v>Q4017z001</v>
          </cell>
          <cell r="G5999">
            <v>9</v>
          </cell>
        </row>
        <row r="6000">
          <cell r="A6000" t="str">
            <v>Q|Q4017z001</v>
          </cell>
          <cell r="B6000" t="str">
            <v>Q1002z001</v>
          </cell>
          <cell r="C6000" t="str">
            <v>Q</v>
          </cell>
          <cell r="D6000" t="str">
            <v>code</v>
          </cell>
          <cell r="E6000" t="str">
            <v>Q4017z001</v>
          </cell>
          <cell r="F6000" t="str">
            <v>Q4017z001</v>
          </cell>
          <cell r="G6000">
            <v>9</v>
          </cell>
        </row>
        <row r="6001">
          <cell r="A6001" t="str">
            <v>Q|M+M Eurodata 2 002 in FiBL-Studie: Supermarket Study 2 002, Richter, Hempfling</v>
          </cell>
          <cell r="B6001" t="str">
            <v>Q1002z001</v>
          </cell>
          <cell r="C6001" t="str">
            <v>Q</v>
          </cell>
          <cell r="D6001" t="str">
            <v>name</v>
          </cell>
          <cell r="E6001" t="str">
            <v>M+M Eurodata 2 002 in FiBL-Studie: Supermarket Study 2 002, Richter, Hempfling</v>
          </cell>
          <cell r="F6001" t="str">
            <v>Q4018</v>
          </cell>
          <cell r="G6001">
            <v>5</v>
          </cell>
        </row>
        <row r="6002">
          <cell r="A6002" t="str">
            <v>Q|M+M Eurodata 2 z002 in FiBL-Studie: Supermarket Study 2 z002, Richter, Hempfling</v>
          </cell>
          <cell r="B6002" t="str">
            <v>Q1002z001</v>
          </cell>
          <cell r="C6002" t="str">
            <v>Q</v>
          </cell>
          <cell r="D6002" t="str">
            <v>name</v>
          </cell>
          <cell r="E6002" t="str">
            <v>M+M Eurodata 2 z002 in FiBL-Studie: Supermarket Study 2 z002, Richter, Hempfling</v>
          </cell>
          <cell r="F6002" t="str">
            <v>Q4018</v>
          </cell>
          <cell r="G6002">
            <v>5</v>
          </cell>
        </row>
        <row r="6003">
          <cell r="A6003" t="str">
            <v>Q|Q4018</v>
          </cell>
          <cell r="B6003" t="str">
            <v>Q1002z001</v>
          </cell>
          <cell r="C6003" t="str">
            <v>Q</v>
          </cell>
          <cell r="D6003" t="str">
            <v>code</v>
          </cell>
          <cell r="E6003" t="str">
            <v>Q4018</v>
          </cell>
          <cell r="F6003" t="str">
            <v>Q4018</v>
          </cell>
          <cell r="G6003">
            <v>5</v>
          </cell>
        </row>
        <row r="6004">
          <cell r="A6004" t="str">
            <v>Q|M+M Eurodata 2 002 in FiBL-Studie: Supermarket Study 2 002, Richter, Hempfling 001</v>
          </cell>
          <cell r="B6004" t="str">
            <v>Q1002z001</v>
          </cell>
          <cell r="C6004" t="str">
            <v>Q</v>
          </cell>
          <cell r="D6004" t="str">
            <v>name</v>
          </cell>
          <cell r="E6004" t="str">
            <v>M+M Eurodata 2 002 in FiBL-Studie: Supermarket Study 2 002, Richter, Hempfling 001</v>
          </cell>
          <cell r="F6004" t="str">
            <v>Q4018z001</v>
          </cell>
          <cell r="G6004">
            <v>9</v>
          </cell>
        </row>
        <row r="6005">
          <cell r="A6005" t="str">
            <v>Q|M+M Eurodata 2 z002 in FiBL-Studie: Supermarket Study 2 z002, Richter, Hempfling z001</v>
          </cell>
          <cell r="B6005" t="str">
            <v>Q1002z001</v>
          </cell>
          <cell r="C6005" t="str">
            <v>Q</v>
          </cell>
          <cell r="D6005" t="str">
            <v>name</v>
          </cell>
          <cell r="E6005" t="str">
            <v>M+M Eurodata 2 z002 in FiBL-Studie: Supermarket Study 2 z002, Richter, Hempfling z001</v>
          </cell>
          <cell r="F6005" t="str">
            <v>Q4018z001</v>
          </cell>
          <cell r="G6005">
            <v>9</v>
          </cell>
        </row>
        <row r="6006">
          <cell r="A6006" t="str">
            <v>Q|Q4018001</v>
          </cell>
          <cell r="B6006" t="str">
            <v>Q1002z001</v>
          </cell>
          <cell r="C6006" t="str">
            <v>Q</v>
          </cell>
          <cell r="D6006" t="str">
            <v>code</v>
          </cell>
          <cell r="E6006" t="str">
            <v>Q4018001</v>
          </cell>
          <cell r="F6006" t="str">
            <v>Q4018z001</v>
          </cell>
          <cell r="G6006">
            <v>9</v>
          </cell>
        </row>
        <row r="6007">
          <cell r="A6007" t="str">
            <v>Q|Q4018z001</v>
          </cell>
          <cell r="B6007" t="str">
            <v>Q1002z001</v>
          </cell>
          <cell r="C6007" t="str">
            <v>Q</v>
          </cell>
          <cell r="D6007" t="str">
            <v>code</v>
          </cell>
          <cell r="E6007" t="str">
            <v>Q4018z001</v>
          </cell>
          <cell r="F6007" t="str">
            <v>Q4018z001</v>
          </cell>
          <cell r="G6007">
            <v>9</v>
          </cell>
        </row>
        <row r="6008">
          <cell r="A6008" t="str">
            <v>Q|Bio-Frische im LEH, ZMP</v>
          </cell>
          <cell r="B6008" t="str">
            <v>Q1002z001</v>
          </cell>
          <cell r="C6008" t="str">
            <v>Q</v>
          </cell>
          <cell r="D6008" t="str">
            <v>name</v>
          </cell>
          <cell r="E6008" t="str">
            <v>Bio-Frische im LEH, ZMP</v>
          </cell>
          <cell r="F6008" t="str">
            <v>Q4019</v>
          </cell>
          <cell r="G6008">
            <v>5</v>
          </cell>
        </row>
        <row r="6009">
          <cell r="A6009" t="str">
            <v>Q|Q4019</v>
          </cell>
          <cell r="B6009" t="str">
            <v>Q1002z001</v>
          </cell>
          <cell r="C6009" t="str">
            <v>Q</v>
          </cell>
          <cell r="D6009" t="str">
            <v>code</v>
          </cell>
          <cell r="E6009" t="str">
            <v>Q4019</v>
          </cell>
          <cell r="F6009" t="str">
            <v>Q4019</v>
          </cell>
          <cell r="G6009">
            <v>5</v>
          </cell>
        </row>
        <row r="6010">
          <cell r="A6010" t="str">
            <v>Q|Bio-Frische im LEH, ZMP 001</v>
          </cell>
          <cell r="B6010" t="str">
            <v>Q1002z001</v>
          </cell>
          <cell r="C6010" t="str">
            <v>Q</v>
          </cell>
          <cell r="D6010" t="str">
            <v>name</v>
          </cell>
          <cell r="E6010" t="str">
            <v>Bio-Frische im LEH, ZMP 001</v>
          </cell>
          <cell r="F6010" t="str">
            <v>Q4019z001</v>
          </cell>
          <cell r="G6010">
            <v>9</v>
          </cell>
        </row>
        <row r="6011">
          <cell r="A6011" t="str">
            <v>Q|Bio-Frische im LEH, ZMP z001</v>
          </cell>
          <cell r="B6011" t="str">
            <v>Q1002z001</v>
          </cell>
          <cell r="C6011" t="str">
            <v>Q</v>
          </cell>
          <cell r="D6011" t="str">
            <v>name</v>
          </cell>
          <cell r="E6011" t="str">
            <v>Bio-Frische im LEH, ZMP z001</v>
          </cell>
          <cell r="F6011" t="str">
            <v>Q4019z001</v>
          </cell>
          <cell r="G6011">
            <v>9</v>
          </cell>
        </row>
        <row r="6012">
          <cell r="A6012" t="str">
            <v>Q|Q4019001</v>
          </cell>
          <cell r="B6012" t="str">
            <v>Q1002z001</v>
          </cell>
          <cell r="C6012" t="str">
            <v>Q</v>
          </cell>
          <cell r="D6012" t="str">
            <v>code</v>
          </cell>
          <cell r="E6012" t="str">
            <v>Q4019001</v>
          </cell>
          <cell r="F6012" t="str">
            <v>Q4019z001</v>
          </cell>
          <cell r="G6012">
            <v>9</v>
          </cell>
        </row>
        <row r="6013">
          <cell r="A6013" t="str">
            <v>Q|Q4019z001</v>
          </cell>
          <cell r="B6013" t="str">
            <v>Q1002z001</v>
          </cell>
          <cell r="C6013" t="str">
            <v>Q</v>
          </cell>
          <cell r="D6013" t="str">
            <v>code</v>
          </cell>
          <cell r="E6013" t="str">
            <v>Q4019z001</v>
          </cell>
          <cell r="F6013" t="str">
            <v>Q4019z001</v>
          </cell>
          <cell r="G6013">
            <v>9</v>
          </cell>
        </row>
        <row r="6014">
          <cell r="A6014" t="str">
            <v>Q|Hamm, ZMP</v>
          </cell>
          <cell r="B6014" t="str">
            <v>Q1002z001</v>
          </cell>
          <cell r="C6014" t="str">
            <v>Q</v>
          </cell>
          <cell r="D6014" t="str">
            <v>name</v>
          </cell>
          <cell r="E6014" t="str">
            <v>Hamm, ZMP</v>
          </cell>
          <cell r="F6014" t="str">
            <v>Q4020</v>
          </cell>
          <cell r="G6014">
            <v>5</v>
          </cell>
        </row>
        <row r="6015">
          <cell r="A6015" t="str">
            <v>Q|Q4020</v>
          </cell>
          <cell r="B6015" t="str">
            <v>Q1002z001</v>
          </cell>
          <cell r="C6015" t="str">
            <v>Q</v>
          </cell>
          <cell r="D6015" t="str">
            <v>code</v>
          </cell>
          <cell r="E6015" t="str">
            <v>Q4020</v>
          </cell>
          <cell r="F6015" t="str">
            <v>Q4020</v>
          </cell>
          <cell r="G6015">
            <v>5</v>
          </cell>
        </row>
        <row r="6016">
          <cell r="A6016" t="str">
            <v>Q|Q4020a002</v>
          </cell>
          <cell r="B6016" t="str">
            <v>Q1010x004</v>
          </cell>
          <cell r="C6016" t="str">
            <v>Q</v>
          </cell>
          <cell r="D6016" t="str">
            <v>code</v>
          </cell>
          <cell r="E6016" t="str">
            <v>Q4020a002</v>
          </cell>
          <cell r="F6016" t="str">
            <v>Q4020a002</v>
          </cell>
          <cell r="G6016">
            <v>9</v>
          </cell>
        </row>
        <row r="6017">
          <cell r="A6017" t="str">
            <v>Q|Uni Kassel, Zander 2011</v>
          </cell>
          <cell r="B6017" t="str">
            <v>Q1010x004</v>
          </cell>
          <cell r="C6017" t="str">
            <v>Q</v>
          </cell>
          <cell r="D6017" t="str">
            <v>name</v>
          </cell>
          <cell r="E6017" t="str">
            <v>Uni Kassel, Zander 2011</v>
          </cell>
          <cell r="F6017" t="str">
            <v>Q4020a002</v>
          </cell>
          <cell r="G6017">
            <v>9</v>
          </cell>
        </row>
        <row r="6018">
          <cell r="A6018" t="str">
            <v>Q|EBF, Zander 2011</v>
          </cell>
          <cell r="B6018" t="str">
            <v>Q1010x004</v>
          </cell>
          <cell r="C6018" t="str">
            <v>Q</v>
          </cell>
          <cell r="D6018" t="str">
            <v>name</v>
          </cell>
          <cell r="E6018" t="str">
            <v>EBF, Zander 2011</v>
          </cell>
          <cell r="F6018" t="str">
            <v>Q4020a003</v>
          </cell>
          <cell r="G6018">
            <v>9</v>
          </cell>
        </row>
        <row r="6019">
          <cell r="A6019" t="str">
            <v>Q|Q4020a003</v>
          </cell>
          <cell r="B6019" t="str">
            <v>Q1010x004</v>
          </cell>
          <cell r="C6019" t="str">
            <v>Q</v>
          </cell>
          <cell r="D6019" t="str">
            <v>code</v>
          </cell>
          <cell r="E6019" t="str">
            <v>Q4020a003</v>
          </cell>
          <cell r="F6019" t="str">
            <v>Q4020a003</v>
          </cell>
          <cell r="G6019">
            <v>9</v>
          </cell>
        </row>
        <row r="6020">
          <cell r="A6020" t="str">
            <v>Q|Hamm, ZMP 001</v>
          </cell>
          <cell r="B6020" t="str">
            <v>Q1002z001</v>
          </cell>
          <cell r="C6020" t="str">
            <v>Q</v>
          </cell>
          <cell r="D6020" t="str">
            <v>name</v>
          </cell>
          <cell r="E6020" t="str">
            <v>Hamm, ZMP 001</v>
          </cell>
          <cell r="F6020" t="str">
            <v>Q4020z001</v>
          </cell>
          <cell r="G6020">
            <v>9</v>
          </cell>
        </row>
        <row r="6021">
          <cell r="A6021" t="str">
            <v>Q|Hamm, ZMP z001</v>
          </cell>
          <cell r="B6021" t="str">
            <v>Q1002z001</v>
          </cell>
          <cell r="C6021" t="str">
            <v>Q</v>
          </cell>
          <cell r="D6021" t="str">
            <v>name</v>
          </cell>
          <cell r="E6021" t="str">
            <v>Hamm, ZMP z001</v>
          </cell>
          <cell r="F6021" t="str">
            <v>Q4020z001</v>
          </cell>
          <cell r="G6021">
            <v>9</v>
          </cell>
        </row>
        <row r="6022">
          <cell r="A6022" t="str">
            <v>Q|Q4020001</v>
          </cell>
          <cell r="B6022" t="str">
            <v>Q1002z001</v>
          </cell>
          <cell r="C6022" t="str">
            <v>Q</v>
          </cell>
          <cell r="D6022" t="str">
            <v>code</v>
          </cell>
          <cell r="E6022" t="str">
            <v>Q4020001</v>
          </cell>
          <cell r="F6022" t="str">
            <v>Q4020z001</v>
          </cell>
          <cell r="G6022">
            <v>9</v>
          </cell>
        </row>
        <row r="6023">
          <cell r="A6023" t="str">
            <v>Q|Q4020z001</v>
          </cell>
          <cell r="B6023" t="str">
            <v>Q1002z001</v>
          </cell>
          <cell r="C6023" t="str">
            <v>Q</v>
          </cell>
          <cell r="D6023" t="str">
            <v>code</v>
          </cell>
          <cell r="E6023" t="str">
            <v>Q4020z001</v>
          </cell>
          <cell r="F6023" t="str">
            <v>Q4020z001</v>
          </cell>
          <cell r="G6023">
            <v>9</v>
          </cell>
        </row>
        <row r="6024">
          <cell r="A6024" t="str">
            <v>Q|Institut für Zuckerrübenforschung</v>
          </cell>
          <cell r="B6024" t="str">
            <v>Q1002z001</v>
          </cell>
          <cell r="C6024" t="str">
            <v>Q</v>
          </cell>
          <cell r="D6024" t="str">
            <v>name</v>
          </cell>
          <cell r="E6024" t="str">
            <v>Institut für Zuckerrübenforschung</v>
          </cell>
          <cell r="F6024" t="str">
            <v>Q4021</v>
          </cell>
          <cell r="G6024">
            <v>5</v>
          </cell>
        </row>
        <row r="6025">
          <cell r="A6025" t="str">
            <v>Q|Q4021</v>
          </cell>
          <cell r="B6025" t="str">
            <v>Q1002z001</v>
          </cell>
          <cell r="C6025" t="str">
            <v>Q</v>
          </cell>
          <cell r="D6025" t="str">
            <v>code</v>
          </cell>
          <cell r="E6025" t="str">
            <v>Q4021</v>
          </cell>
          <cell r="F6025" t="str">
            <v>Q4021</v>
          </cell>
          <cell r="G6025">
            <v>5</v>
          </cell>
        </row>
        <row r="6026">
          <cell r="A6026" t="str">
            <v>Q|Institut für Zuckerrübenforschung 001</v>
          </cell>
          <cell r="B6026" t="str">
            <v>Q1002z001</v>
          </cell>
          <cell r="C6026" t="str">
            <v>Q</v>
          </cell>
          <cell r="D6026" t="str">
            <v>name</v>
          </cell>
          <cell r="E6026" t="str">
            <v>Institut für Zuckerrübenforschung 001</v>
          </cell>
          <cell r="F6026" t="str">
            <v>Q4021z001</v>
          </cell>
          <cell r="G6026">
            <v>9</v>
          </cell>
        </row>
        <row r="6027">
          <cell r="A6027" t="str">
            <v>Q|Institut für Zuckerrübenforschung z001</v>
          </cell>
          <cell r="B6027" t="str">
            <v>Q1002z001</v>
          </cell>
          <cell r="C6027" t="str">
            <v>Q</v>
          </cell>
          <cell r="D6027" t="str">
            <v>name</v>
          </cell>
          <cell r="E6027" t="str">
            <v>Institut für Zuckerrübenforschung z001</v>
          </cell>
          <cell r="F6027" t="str">
            <v>Q4021z001</v>
          </cell>
          <cell r="G6027">
            <v>9</v>
          </cell>
        </row>
        <row r="6028">
          <cell r="A6028" t="str">
            <v>Q|Q4021001</v>
          </cell>
          <cell r="B6028" t="str">
            <v>Q1002z001</v>
          </cell>
          <cell r="C6028" t="str">
            <v>Q</v>
          </cell>
          <cell r="D6028" t="str">
            <v>code</v>
          </cell>
          <cell r="E6028" t="str">
            <v>Q4021001</v>
          </cell>
          <cell r="F6028" t="str">
            <v>Q4021z001</v>
          </cell>
          <cell r="G6028">
            <v>9</v>
          </cell>
        </row>
        <row r="6029">
          <cell r="A6029" t="str">
            <v>Q|Q4021z001</v>
          </cell>
          <cell r="B6029" t="str">
            <v>Q1002z001</v>
          </cell>
          <cell r="C6029" t="str">
            <v>Q</v>
          </cell>
          <cell r="D6029" t="str">
            <v>code</v>
          </cell>
          <cell r="E6029" t="str">
            <v>Q4021z001</v>
          </cell>
          <cell r="F6029" t="str">
            <v>Q4021z001</v>
          </cell>
          <cell r="G6029">
            <v>9</v>
          </cell>
        </row>
        <row r="6030">
          <cell r="A6030" t="str">
            <v>Q|Notizen zur Wettbewerbslage</v>
          </cell>
          <cell r="B6030" t="str">
            <v>Q1002z001</v>
          </cell>
          <cell r="C6030" t="str">
            <v>Q</v>
          </cell>
          <cell r="D6030" t="str">
            <v>name</v>
          </cell>
          <cell r="E6030" t="str">
            <v>Notizen zur Wettbewerbslage</v>
          </cell>
          <cell r="F6030" t="str">
            <v>Q4022</v>
          </cell>
          <cell r="G6030">
            <v>5</v>
          </cell>
        </row>
        <row r="6031">
          <cell r="A6031" t="str">
            <v>Q|Q4022</v>
          </cell>
          <cell r="B6031" t="str">
            <v>Q1002z001</v>
          </cell>
          <cell r="C6031" t="str">
            <v>Q</v>
          </cell>
          <cell r="D6031" t="str">
            <v>code</v>
          </cell>
          <cell r="E6031" t="str">
            <v>Q4022</v>
          </cell>
          <cell r="F6031" t="str">
            <v>Q4022</v>
          </cell>
          <cell r="G6031">
            <v>5</v>
          </cell>
        </row>
        <row r="6032">
          <cell r="A6032" t="str">
            <v>Q|Notizen zur Wettbewerbslage 001</v>
          </cell>
          <cell r="B6032" t="str">
            <v>Q1002z001</v>
          </cell>
          <cell r="C6032" t="str">
            <v>Q</v>
          </cell>
          <cell r="D6032" t="str">
            <v>name</v>
          </cell>
          <cell r="E6032" t="str">
            <v>Notizen zur Wettbewerbslage 001</v>
          </cell>
          <cell r="F6032" t="str">
            <v>Q4022z001</v>
          </cell>
          <cell r="G6032">
            <v>9</v>
          </cell>
        </row>
        <row r="6033">
          <cell r="A6033" t="str">
            <v>Q|Notizen zur Wettbewerbslage z001</v>
          </cell>
          <cell r="B6033" t="str">
            <v>Q1002z001</v>
          </cell>
          <cell r="C6033" t="str">
            <v>Q</v>
          </cell>
          <cell r="D6033" t="str">
            <v>name</v>
          </cell>
          <cell r="E6033" t="str">
            <v>Notizen zur Wettbewerbslage z001</v>
          </cell>
          <cell r="F6033" t="str">
            <v>Q4022z001</v>
          </cell>
          <cell r="G6033">
            <v>9</v>
          </cell>
        </row>
        <row r="6034">
          <cell r="A6034" t="str">
            <v>Q|Q4022001</v>
          </cell>
          <cell r="B6034" t="str">
            <v>Q1002z001</v>
          </cell>
          <cell r="C6034" t="str">
            <v>Q</v>
          </cell>
          <cell r="D6034" t="str">
            <v>code</v>
          </cell>
          <cell r="E6034" t="str">
            <v>Q4022001</v>
          </cell>
          <cell r="F6034" t="str">
            <v>Q4022z001</v>
          </cell>
          <cell r="G6034">
            <v>9</v>
          </cell>
        </row>
        <row r="6035">
          <cell r="A6035" t="str">
            <v>Q|Q4022z001</v>
          </cell>
          <cell r="B6035" t="str">
            <v>Q1002z001</v>
          </cell>
          <cell r="C6035" t="str">
            <v>Q</v>
          </cell>
          <cell r="D6035" t="str">
            <v>code</v>
          </cell>
          <cell r="E6035" t="str">
            <v>Q4022z001</v>
          </cell>
          <cell r="F6035" t="str">
            <v>Q4022z001</v>
          </cell>
          <cell r="G6035">
            <v>9</v>
          </cell>
        </row>
        <row r="6036">
          <cell r="A6036" t="str">
            <v>Q|panel sources</v>
          </cell>
          <cell r="B6036" t="str">
            <v>Q1002z001</v>
          </cell>
          <cell r="C6036" t="str">
            <v>Q</v>
          </cell>
          <cell r="D6036" t="str">
            <v>name</v>
          </cell>
          <cell r="E6036" t="str">
            <v>panel sources</v>
          </cell>
          <cell r="F6036" t="str">
            <v>Q5</v>
          </cell>
          <cell r="G6036">
            <v>2</v>
          </cell>
        </row>
        <row r="6037">
          <cell r="A6037" t="str">
            <v>Q|Q5</v>
          </cell>
          <cell r="B6037" t="str">
            <v>Q1002z001</v>
          </cell>
          <cell r="C6037" t="str">
            <v>Q</v>
          </cell>
          <cell r="D6037" t="str">
            <v>code</v>
          </cell>
          <cell r="E6037" t="str">
            <v>Q5</v>
          </cell>
          <cell r="F6037" t="str">
            <v>Q5</v>
          </cell>
          <cell r="G6037">
            <v>2</v>
          </cell>
        </row>
        <row r="6038">
          <cell r="A6038" t="str">
            <v>Q|GFK</v>
          </cell>
          <cell r="B6038" t="str">
            <v>Q1002z001</v>
          </cell>
          <cell r="C6038" t="str">
            <v>Q</v>
          </cell>
          <cell r="D6038" t="str">
            <v>name</v>
          </cell>
          <cell r="E6038" t="str">
            <v>GFK</v>
          </cell>
          <cell r="F6038" t="str">
            <v>Q5001</v>
          </cell>
          <cell r="G6038">
            <v>5</v>
          </cell>
        </row>
        <row r="6039">
          <cell r="A6039" t="str">
            <v>Q|Q5001</v>
          </cell>
          <cell r="B6039" t="str">
            <v>Q1002z001</v>
          </cell>
          <cell r="C6039" t="str">
            <v>Q</v>
          </cell>
          <cell r="D6039" t="str">
            <v>code</v>
          </cell>
          <cell r="E6039" t="str">
            <v>Q5001</v>
          </cell>
          <cell r="F6039" t="str">
            <v>Q5001</v>
          </cell>
          <cell r="G6039">
            <v>5</v>
          </cell>
        </row>
        <row r="6040">
          <cell r="A6040" t="str">
            <v>Q|GFK 001</v>
          </cell>
          <cell r="B6040" t="str">
            <v>Q1002z001</v>
          </cell>
          <cell r="C6040" t="str">
            <v>Q</v>
          </cell>
          <cell r="D6040" t="str">
            <v>name</v>
          </cell>
          <cell r="E6040" t="str">
            <v>GFK 001</v>
          </cell>
          <cell r="F6040" t="str">
            <v>Q5001z001</v>
          </cell>
          <cell r="G6040">
            <v>9</v>
          </cell>
        </row>
        <row r="6041">
          <cell r="A6041" t="str">
            <v>Q|GFK z001</v>
          </cell>
          <cell r="B6041" t="str">
            <v>Q1002z001</v>
          </cell>
          <cell r="C6041" t="str">
            <v>Q</v>
          </cell>
          <cell r="D6041" t="str">
            <v>name</v>
          </cell>
          <cell r="E6041" t="str">
            <v>GFK z001</v>
          </cell>
          <cell r="F6041" t="str">
            <v>Q5001z001</v>
          </cell>
          <cell r="G6041">
            <v>9</v>
          </cell>
        </row>
        <row r="6042">
          <cell r="A6042" t="str">
            <v>Q|Q5001001</v>
          </cell>
          <cell r="B6042" t="str">
            <v>Q1002z001</v>
          </cell>
          <cell r="C6042" t="str">
            <v>Q</v>
          </cell>
          <cell r="D6042" t="str">
            <v>code</v>
          </cell>
          <cell r="E6042" t="str">
            <v>Q5001001</v>
          </cell>
          <cell r="F6042" t="str">
            <v>Q5001z001</v>
          </cell>
          <cell r="G6042">
            <v>9</v>
          </cell>
        </row>
        <row r="6043">
          <cell r="A6043" t="str">
            <v>Q|Q5001z001</v>
          </cell>
          <cell r="B6043" t="str">
            <v>Q1002z001</v>
          </cell>
          <cell r="C6043" t="str">
            <v>Q</v>
          </cell>
          <cell r="D6043" t="str">
            <v>code</v>
          </cell>
          <cell r="E6043" t="str">
            <v>Q5001z001</v>
          </cell>
          <cell r="F6043" t="str">
            <v>Q5001z001</v>
          </cell>
          <cell r="G6043">
            <v>9</v>
          </cell>
        </row>
        <row r="6044">
          <cell r="A6044" t="str">
            <v>Q|Nielsen</v>
          </cell>
          <cell r="B6044" t="str">
            <v>Q1002z001</v>
          </cell>
          <cell r="C6044" t="str">
            <v>Q</v>
          </cell>
          <cell r="D6044" t="str">
            <v>name</v>
          </cell>
          <cell r="E6044" t="str">
            <v>Nielsen</v>
          </cell>
          <cell r="F6044" t="str">
            <v>Q5002</v>
          </cell>
          <cell r="G6044">
            <v>5</v>
          </cell>
        </row>
        <row r="6045">
          <cell r="A6045" t="str">
            <v>Q|Q5002</v>
          </cell>
          <cell r="B6045" t="str">
            <v>Q1002z001</v>
          </cell>
          <cell r="C6045" t="str">
            <v>Q</v>
          </cell>
          <cell r="D6045" t="str">
            <v>code</v>
          </cell>
          <cell r="E6045" t="str">
            <v>Q5002</v>
          </cell>
          <cell r="F6045" t="str">
            <v>Q5002</v>
          </cell>
          <cell r="G6045">
            <v>5</v>
          </cell>
        </row>
        <row r="6046">
          <cell r="A6046" t="str">
            <v>Q|Nielsen 001</v>
          </cell>
          <cell r="B6046" t="str">
            <v>Q1002z001</v>
          </cell>
          <cell r="C6046" t="str">
            <v>Q</v>
          </cell>
          <cell r="D6046" t="str">
            <v>name</v>
          </cell>
          <cell r="E6046" t="str">
            <v>Nielsen 001</v>
          </cell>
          <cell r="F6046" t="str">
            <v>Q5002z001</v>
          </cell>
          <cell r="G6046">
            <v>9</v>
          </cell>
        </row>
        <row r="6047">
          <cell r="A6047" t="str">
            <v>Q|Nielsen z001</v>
          </cell>
          <cell r="B6047" t="str">
            <v>Q1002z001</v>
          </cell>
          <cell r="C6047" t="str">
            <v>Q</v>
          </cell>
          <cell r="D6047" t="str">
            <v>name</v>
          </cell>
          <cell r="E6047" t="str">
            <v>Nielsen z001</v>
          </cell>
          <cell r="F6047" t="str">
            <v>Q5002z001</v>
          </cell>
          <cell r="G6047">
            <v>9</v>
          </cell>
        </row>
        <row r="6048">
          <cell r="A6048" t="str">
            <v>Q|Q5002001</v>
          </cell>
          <cell r="B6048" t="str">
            <v>Q1002z001</v>
          </cell>
          <cell r="C6048" t="str">
            <v>Q</v>
          </cell>
          <cell r="D6048" t="str">
            <v>code</v>
          </cell>
          <cell r="E6048" t="str">
            <v>Q5002001</v>
          </cell>
          <cell r="F6048" t="str">
            <v>Q5002z001</v>
          </cell>
          <cell r="G6048">
            <v>9</v>
          </cell>
        </row>
        <row r="6049">
          <cell r="A6049" t="str">
            <v>Q|Q5002z001</v>
          </cell>
          <cell r="B6049" t="str">
            <v>Q1002z001</v>
          </cell>
          <cell r="C6049" t="str">
            <v>Q</v>
          </cell>
          <cell r="D6049" t="str">
            <v>code</v>
          </cell>
          <cell r="E6049" t="str">
            <v>Q5002z001</v>
          </cell>
          <cell r="F6049" t="str">
            <v>Q5002z001</v>
          </cell>
          <cell r="G6049">
            <v>9</v>
          </cell>
        </row>
        <row r="6050">
          <cell r="A6050" t="str">
            <v>Q|BioVista</v>
          </cell>
          <cell r="B6050" t="str">
            <v>Q1002z001</v>
          </cell>
          <cell r="C6050" t="str">
            <v>Q</v>
          </cell>
          <cell r="D6050" t="str">
            <v>name</v>
          </cell>
          <cell r="E6050" t="str">
            <v>BioVista</v>
          </cell>
          <cell r="F6050" t="str">
            <v>Q5003</v>
          </cell>
          <cell r="G6050">
            <v>5</v>
          </cell>
        </row>
        <row r="6051">
          <cell r="A6051" t="str">
            <v>Q|Q5003</v>
          </cell>
          <cell r="B6051" t="str">
            <v>Q1002z001</v>
          </cell>
          <cell r="C6051" t="str">
            <v>Q</v>
          </cell>
          <cell r="D6051" t="str">
            <v>code</v>
          </cell>
          <cell r="E6051" t="str">
            <v>Q5003</v>
          </cell>
          <cell r="F6051" t="str">
            <v>Q5003</v>
          </cell>
          <cell r="G6051">
            <v>5</v>
          </cell>
        </row>
        <row r="6052">
          <cell r="A6052" t="str">
            <v>Q|BioVista 001</v>
          </cell>
          <cell r="B6052" t="str">
            <v>Q1002z001</v>
          </cell>
          <cell r="C6052" t="str">
            <v>Q</v>
          </cell>
          <cell r="D6052" t="str">
            <v>name</v>
          </cell>
          <cell r="E6052" t="str">
            <v>BioVista 001</v>
          </cell>
          <cell r="F6052" t="str">
            <v>Q5003z001</v>
          </cell>
          <cell r="G6052">
            <v>9</v>
          </cell>
        </row>
        <row r="6053">
          <cell r="A6053" t="str">
            <v>Q|BioVista z001</v>
          </cell>
          <cell r="B6053" t="str">
            <v>Q1002z001</v>
          </cell>
          <cell r="C6053" t="str">
            <v>Q</v>
          </cell>
          <cell r="D6053" t="str">
            <v>name</v>
          </cell>
          <cell r="E6053" t="str">
            <v>BioVista z001</v>
          </cell>
          <cell r="F6053" t="str">
            <v>Q5003z001</v>
          </cell>
          <cell r="G6053">
            <v>9</v>
          </cell>
        </row>
        <row r="6054">
          <cell r="A6054" t="str">
            <v>Q|Q5003001</v>
          </cell>
          <cell r="B6054" t="str">
            <v>Q1002z001</v>
          </cell>
          <cell r="C6054" t="str">
            <v>Q</v>
          </cell>
          <cell r="D6054" t="str">
            <v>code</v>
          </cell>
          <cell r="E6054" t="str">
            <v>Q5003001</v>
          </cell>
          <cell r="F6054" t="str">
            <v>Q5003z001</v>
          </cell>
          <cell r="G6054">
            <v>9</v>
          </cell>
        </row>
        <row r="6055">
          <cell r="A6055" t="str">
            <v>Q|Q5003z001</v>
          </cell>
          <cell r="B6055" t="str">
            <v>Q1002z001</v>
          </cell>
          <cell r="C6055" t="str">
            <v>Q</v>
          </cell>
          <cell r="D6055" t="str">
            <v>code</v>
          </cell>
          <cell r="E6055" t="str">
            <v>Q5003z001</v>
          </cell>
          <cell r="F6055" t="str">
            <v>Q5003z001</v>
          </cell>
          <cell r="G6055">
            <v>9</v>
          </cell>
        </row>
        <row r="6056">
          <cell r="A6056" t="str">
            <v>Q|ASPAB</v>
          </cell>
          <cell r="B6056" t="str">
            <v>Q1003</v>
          </cell>
          <cell r="C6056" t="str">
            <v>Q</v>
          </cell>
          <cell r="D6056" t="str">
            <v>name</v>
          </cell>
          <cell r="E6056" t="str">
            <v>ASPAB</v>
          </cell>
          <cell r="F6056" t="str">
            <v>Q-6478</v>
          </cell>
          <cell r="G6056">
            <v>6</v>
          </cell>
        </row>
        <row r="6057">
          <cell r="A6057" t="str">
            <v>Q|Association Sénégalaise pour la Promotion de l'Agriculture Biologique</v>
          </cell>
          <cell r="B6057" t="str">
            <v>Q1003</v>
          </cell>
          <cell r="C6057" t="str">
            <v>Q</v>
          </cell>
          <cell r="D6057" t="str">
            <v>D</v>
          </cell>
          <cell r="E6057" t="str">
            <v>Association Sénégalaise pour la Promotion de l'Agriculture Biologique</v>
          </cell>
          <cell r="F6057" t="str">
            <v>Q-6478</v>
          </cell>
          <cell r="G6057">
            <v>6</v>
          </cell>
        </row>
        <row r="6058">
          <cell r="A6058" t="str">
            <v>Q|Q-6478</v>
          </cell>
          <cell r="B6058" t="str">
            <v>Q1003</v>
          </cell>
          <cell r="C6058" t="str">
            <v>Q</v>
          </cell>
          <cell r="D6058" t="str">
            <v>code</v>
          </cell>
          <cell r="E6058" t="str">
            <v>Q-6478</v>
          </cell>
          <cell r="F6058" t="str">
            <v>Q-6478</v>
          </cell>
          <cell r="G6058">
            <v>6</v>
          </cell>
        </row>
        <row r="6059">
          <cell r="A6059" t="str">
            <v>Q|Bioinstitut</v>
          </cell>
          <cell r="B6059" t="str">
            <v>Q1003</v>
          </cell>
          <cell r="C6059" t="str">
            <v>Q</v>
          </cell>
          <cell r="D6059" t="str">
            <v>name</v>
          </cell>
          <cell r="E6059" t="str">
            <v>Bioinstitut</v>
          </cell>
          <cell r="F6059" t="str">
            <v>Q-6479</v>
          </cell>
          <cell r="G6059">
            <v>6</v>
          </cell>
        </row>
        <row r="6060">
          <cell r="A6060" t="str">
            <v>Q|Q-6479</v>
          </cell>
          <cell r="B6060" t="str">
            <v>Q1003</v>
          </cell>
          <cell r="C6060" t="str">
            <v>Q</v>
          </cell>
          <cell r="D6060" t="str">
            <v>code</v>
          </cell>
          <cell r="E6060" t="str">
            <v>Q-6479</v>
          </cell>
          <cell r="F6060" t="str">
            <v>Q-6479</v>
          </cell>
          <cell r="G6060">
            <v>6</v>
          </cell>
        </row>
        <row r="6061">
          <cell r="A6061" t="str">
            <v>Q|ppSeA</v>
          </cell>
          <cell r="B6061" t="str">
            <v>Q-6733</v>
          </cell>
          <cell r="C6061" t="str">
            <v>Q</v>
          </cell>
          <cell r="D6061" t="str">
            <v>D</v>
          </cell>
          <cell r="E6061" t="str">
            <v>ppSeA</v>
          </cell>
          <cell r="F6061" t="str">
            <v>Q-6733</v>
          </cell>
          <cell r="G6061">
            <v>6</v>
          </cell>
        </row>
        <row r="6062">
          <cell r="A6062" t="str">
            <v>Q|ppSem A</v>
          </cell>
          <cell r="B6062" t="str">
            <v>Q-3089</v>
          </cell>
          <cell r="C6062" t="str">
            <v>Q</v>
          </cell>
          <cell r="D6062" t="str">
            <v>name</v>
          </cell>
          <cell r="E6062" t="str">
            <v>ppSem A</v>
          </cell>
          <cell r="F6062" t="str">
            <v>Q-6733</v>
          </cell>
          <cell r="G6062">
            <v>6</v>
          </cell>
        </row>
        <row r="6063">
          <cell r="A6063" t="str">
            <v>Q|Q-6733</v>
          </cell>
          <cell r="B6063" t="str">
            <v>Q-3089</v>
          </cell>
          <cell r="C6063" t="str">
            <v>Q</v>
          </cell>
          <cell r="D6063" t="str">
            <v>code</v>
          </cell>
          <cell r="E6063" t="str">
            <v>Q-6733</v>
          </cell>
          <cell r="F6063" t="str">
            <v>Q-6733</v>
          </cell>
          <cell r="G6063">
            <v>6</v>
          </cell>
        </row>
        <row r="6064">
          <cell r="A6064" t="str">
            <v>R|gesamt</v>
          </cell>
          <cell r="B6064" t="str">
            <v>Q1002z001</v>
          </cell>
          <cell r="C6064" t="str">
            <v>R</v>
          </cell>
          <cell r="D6064" t="str">
            <v>D</v>
          </cell>
          <cell r="E6064" t="str">
            <v>gesamt</v>
          </cell>
          <cell r="F6064" t="str">
            <v>R</v>
          </cell>
          <cell r="G6064">
            <v>1</v>
          </cell>
        </row>
        <row r="6065">
          <cell r="A6065" t="str">
            <v>R|R</v>
          </cell>
          <cell r="B6065" t="str">
            <v>Q1002z001</v>
          </cell>
          <cell r="C6065" t="str">
            <v>R</v>
          </cell>
          <cell r="D6065" t="str">
            <v>code</v>
          </cell>
          <cell r="E6065" t="str">
            <v>R</v>
          </cell>
          <cell r="F6065" t="str">
            <v>R</v>
          </cell>
          <cell r="G6065">
            <v>1</v>
          </cell>
        </row>
        <row r="6066">
          <cell r="A6066" t="str">
            <v>R|Welt</v>
          </cell>
          <cell r="B6066" t="str">
            <v>Q1002z001</v>
          </cell>
          <cell r="C6066" t="str">
            <v>R</v>
          </cell>
          <cell r="D6066" t="str">
            <v>name</v>
          </cell>
          <cell r="E6066" t="str">
            <v>Welt</v>
          </cell>
          <cell r="F6066" t="str">
            <v>R</v>
          </cell>
          <cell r="G6066">
            <v>1</v>
          </cell>
        </row>
        <row r="6067">
          <cell r="A6067" t="str">
            <v>R|World</v>
          </cell>
          <cell r="B6067" t="str">
            <v>Q1002z001</v>
          </cell>
          <cell r="C6067" t="str">
            <v>R</v>
          </cell>
          <cell r="D6067" t="str">
            <v>E</v>
          </cell>
          <cell r="E6067" t="str">
            <v>World</v>
          </cell>
          <cell r="F6067" t="str">
            <v>R</v>
          </cell>
          <cell r="G6067">
            <v>1</v>
          </cell>
        </row>
        <row r="6068">
          <cell r="A6068" t="str">
            <v>R|&lt;Land&gt;</v>
          </cell>
          <cell r="B6068" t="str">
            <v>Q1907x002</v>
          </cell>
          <cell r="C6068" t="str">
            <v>R</v>
          </cell>
          <cell r="D6068" t="str">
            <v>name</v>
          </cell>
          <cell r="E6068" t="str">
            <v>&lt;Land&gt;</v>
          </cell>
          <cell r="F6068" t="str">
            <v>R0</v>
          </cell>
          <cell r="G6068">
            <v>2</v>
          </cell>
        </row>
        <row r="6069">
          <cell r="A6069" t="str">
            <v>R|R_</v>
          </cell>
          <cell r="B6069" t="str">
            <v>Q1002z001</v>
          </cell>
          <cell r="C6069" t="str">
            <v>R</v>
          </cell>
          <cell r="D6069" t="str">
            <v>code</v>
          </cell>
          <cell r="E6069" t="str">
            <v>R_</v>
          </cell>
          <cell r="F6069" t="str">
            <v>R0</v>
          </cell>
          <cell r="G6069">
            <v>2</v>
          </cell>
        </row>
        <row r="6070">
          <cell r="A6070" t="str">
            <v>R|R0</v>
          </cell>
          <cell r="B6070" t="str">
            <v>Q1907x002</v>
          </cell>
          <cell r="C6070" t="str">
            <v>R</v>
          </cell>
          <cell r="D6070" t="str">
            <v>code</v>
          </cell>
          <cell r="E6070" t="str">
            <v>R0</v>
          </cell>
          <cell r="F6070" t="str">
            <v>R0</v>
          </cell>
          <cell r="G6070">
            <v>2</v>
          </cell>
        </row>
        <row r="6071">
          <cell r="A6071" t="str">
            <v>R|Welt, ohne Details</v>
          </cell>
          <cell r="B6071" t="str">
            <v>Q1907x002</v>
          </cell>
          <cell r="C6071" t="str">
            <v>R</v>
          </cell>
          <cell r="D6071" t="str">
            <v>D</v>
          </cell>
          <cell r="E6071" t="str">
            <v>Welt, ohne Details</v>
          </cell>
          <cell r="F6071" t="str">
            <v>R0</v>
          </cell>
          <cell r="G6071">
            <v>2</v>
          </cell>
        </row>
        <row r="6072">
          <cell r="A6072" t="str">
            <v>R|World, no details</v>
          </cell>
          <cell r="B6072" t="str">
            <v>Q1907x002</v>
          </cell>
          <cell r="C6072" t="str">
            <v>R</v>
          </cell>
          <cell r="D6072" t="str">
            <v>name</v>
          </cell>
          <cell r="E6072" t="str">
            <v>World, no details</v>
          </cell>
          <cell r="F6072" t="str">
            <v>R0</v>
          </cell>
          <cell r="G6072">
            <v>2</v>
          </cell>
        </row>
        <row r="6073">
          <cell r="A6073" t="str">
            <v>R|American Samoa</v>
          </cell>
          <cell r="B6073" t="str">
            <v>Q1003z001</v>
          </cell>
          <cell r="C6073" t="str">
            <v>R</v>
          </cell>
          <cell r="D6073" t="str">
            <v>name</v>
          </cell>
          <cell r="E6073" t="str">
            <v>American Samoa</v>
          </cell>
          <cell r="F6073" t="str">
            <v>R0.44844</v>
          </cell>
          <cell r="G6073">
            <v>8</v>
          </cell>
        </row>
        <row r="6074">
          <cell r="A6074" t="str">
            <v>R|R0.44844</v>
          </cell>
          <cell r="B6074" t="str">
            <v>Q1003z001</v>
          </cell>
          <cell r="C6074" t="str">
            <v>R</v>
          </cell>
          <cell r="D6074" t="str">
            <v>code</v>
          </cell>
          <cell r="E6074" t="str">
            <v>R0.44844</v>
          </cell>
          <cell r="F6074" t="str">
            <v>R0.44844</v>
          </cell>
          <cell r="G6074">
            <v>8</v>
          </cell>
        </row>
        <row r="6075">
          <cell r="A6075" t="str">
            <v>R|Aruba</v>
          </cell>
          <cell r="B6075" t="str">
            <v>Q1003</v>
          </cell>
          <cell r="C6075" t="str">
            <v>R</v>
          </cell>
          <cell r="D6075" t="str">
            <v>name</v>
          </cell>
          <cell r="E6075" t="str">
            <v>Aruba</v>
          </cell>
          <cell r="F6075" t="str">
            <v>R0.44850</v>
          </cell>
          <cell r="G6075">
            <v>8</v>
          </cell>
        </row>
        <row r="6076">
          <cell r="A6076" t="str">
            <v>R|R0.44850</v>
          </cell>
          <cell r="B6076" t="str">
            <v>Q1003z001</v>
          </cell>
          <cell r="C6076" t="str">
            <v>R</v>
          </cell>
          <cell r="D6076" t="str">
            <v>code</v>
          </cell>
          <cell r="E6076" t="str">
            <v>R0.44850</v>
          </cell>
          <cell r="F6076" t="str">
            <v>R0.44850</v>
          </cell>
          <cell r="G6076">
            <v>8</v>
          </cell>
        </row>
        <row r="6077">
          <cell r="A6077" t="str">
            <v>R|British Virgin Islands</v>
          </cell>
          <cell r="B6077" t="str">
            <v>Q1003z001</v>
          </cell>
          <cell r="C6077" t="str">
            <v>R</v>
          </cell>
          <cell r="D6077" t="str">
            <v>name</v>
          </cell>
          <cell r="E6077" t="str">
            <v>British Virgin Islands</v>
          </cell>
          <cell r="F6077" t="str">
            <v>R0.44866</v>
          </cell>
          <cell r="G6077">
            <v>8</v>
          </cell>
        </row>
        <row r="6078">
          <cell r="A6078" t="str">
            <v>R|R0.44866</v>
          </cell>
          <cell r="B6078" t="str">
            <v>Q1003z001</v>
          </cell>
          <cell r="C6078" t="str">
            <v>R</v>
          </cell>
          <cell r="D6078" t="str">
            <v>code</v>
          </cell>
          <cell r="E6078" t="str">
            <v>R0.44866</v>
          </cell>
          <cell r="F6078" t="str">
            <v>R0.44866</v>
          </cell>
          <cell r="G6078">
            <v>8</v>
          </cell>
        </row>
        <row r="6079">
          <cell r="A6079" t="str">
            <v>R|Cayman Islands</v>
          </cell>
          <cell r="B6079" t="str">
            <v>Q1003z001</v>
          </cell>
          <cell r="C6079" t="str">
            <v>R</v>
          </cell>
          <cell r="D6079" t="str">
            <v>name</v>
          </cell>
          <cell r="E6079" t="str">
            <v>Cayman Islands</v>
          </cell>
          <cell r="F6079" t="str">
            <v>R0.44875</v>
          </cell>
          <cell r="G6079">
            <v>8</v>
          </cell>
        </row>
        <row r="6080">
          <cell r="A6080" t="str">
            <v>R|R0.44875</v>
          </cell>
          <cell r="B6080" t="str">
            <v>Q1003z001</v>
          </cell>
          <cell r="C6080" t="str">
            <v>R</v>
          </cell>
          <cell r="D6080" t="str">
            <v>code</v>
          </cell>
          <cell r="E6080" t="str">
            <v>R0.44875</v>
          </cell>
          <cell r="F6080" t="str">
            <v>R0.44875</v>
          </cell>
          <cell r="G6080">
            <v>8</v>
          </cell>
        </row>
        <row r="6081">
          <cell r="A6081" t="str">
            <v>R|Channel Islands</v>
          </cell>
          <cell r="B6081" t="str">
            <v>Q1003z001</v>
          </cell>
          <cell r="C6081" t="str">
            <v>R</v>
          </cell>
          <cell r="D6081" t="str">
            <v>name</v>
          </cell>
          <cell r="E6081" t="str">
            <v>Channel Islands</v>
          </cell>
          <cell r="F6081" t="str">
            <v>R0.44878</v>
          </cell>
          <cell r="G6081">
            <v>8</v>
          </cell>
        </row>
        <row r="6082">
          <cell r="A6082" t="str">
            <v>R|R0.44878</v>
          </cell>
          <cell r="B6082" t="str">
            <v>Q1003z001</v>
          </cell>
          <cell r="C6082" t="str">
            <v>R</v>
          </cell>
          <cell r="D6082" t="str">
            <v>code</v>
          </cell>
          <cell r="E6082" t="str">
            <v>R0.44878</v>
          </cell>
          <cell r="F6082" t="str">
            <v>R0.44878</v>
          </cell>
          <cell r="G6082">
            <v>8</v>
          </cell>
        </row>
        <row r="6083">
          <cell r="A6083" t="str">
            <v>R|Cook Islands</v>
          </cell>
          <cell r="B6083" t="str">
            <v>Q1003z001</v>
          </cell>
          <cell r="C6083" t="str">
            <v>R</v>
          </cell>
          <cell r="D6083" t="str">
            <v>name</v>
          </cell>
          <cell r="E6083" t="str">
            <v>Cook Islands</v>
          </cell>
          <cell r="F6083" t="str">
            <v>R0.44886</v>
          </cell>
          <cell r="G6083">
            <v>8</v>
          </cell>
        </row>
        <row r="6084">
          <cell r="A6084" t="str">
            <v>R|R0.44886</v>
          </cell>
          <cell r="B6084" t="str">
            <v>Q1003z001</v>
          </cell>
          <cell r="C6084" t="str">
            <v>R</v>
          </cell>
          <cell r="D6084" t="str">
            <v>code</v>
          </cell>
          <cell r="E6084" t="str">
            <v>R0.44886</v>
          </cell>
          <cell r="F6084" t="str">
            <v>R0.44886</v>
          </cell>
          <cell r="G6084">
            <v>8</v>
          </cell>
        </row>
        <row r="6085">
          <cell r="A6085" t="str">
            <v>R|Falkland Islands</v>
          </cell>
          <cell r="B6085" t="str">
            <v>Q1003z001</v>
          </cell>
          <cell r="C6085" t="str">
            <v>R</v>
          </cell>
          <cell r="D6085" t="str">
            <v>name</v>
          </cell>
          <cell r="E6085" t="str">
            <v>Falkland Islands</v>
          </cell>
          <cell r="F6085" t="str">
            <v>R0.44903</v>
          </cell>
          <cell r="G6085">
            <v>8</v>
          </cell>
        </row>
        <row r="6086">
          <cell r="A6086" t="str">
            <v>R|R0.44903</v>
          </cell>
          <cell r="B6086" t="str">
            <v>Q1003z001</v>
          </cell>
          <cell r="C6086" t="str">
            <v>R</v>
          </cell>
          <cell r="D6086" t="str">
            <v>code</v>
          </cell>
          <cell r="E6086" t="str">
            <v>R0.44903</v>
          </cell>
          <cell r="F6086" t="str">
            <v>R0.44903</v>
          </cell>
          <cell r="G6086">
            <v>8</v>
          </cell>
        </row>
        <row r="6087">
          <cell r="A6087" t="str">
            <v>R|Faroer Islands</v>
          </cell>
          <cell r="B6087" t="str">
            <v>Q1003z001</v>
          </cell>
          <cell r="C6087" t="str">
            <v>R</v>
          </cell>
          <cell r="D6087" t="str">
            <v>name</v>
          </cell>
          <cell r="E6087" t="str">
            <v>Faroer Islands</v>
          </cell>
          <cell r="F6087" t="str">
            <v>R0.44904</v>
          </cell>
          <cell r="G6087">
            <v>8</v>
          </cell>
        </row>
        <row r="6088">
          <cell r="A6088" t="str">
            <v>R|R0.44904</v>
          </cell>
          <cell r="B6088" t="str">
            <v>Q1003z001</v>
          </cell>
          <cell r="C6088" t="str">
            <v>R</v>
          </cell>
          <cell r="D6088" t="str">
            <v>code</v>
          </cell>
          <cell r="E6088" t="str">
            <v>R0.44904</v>
          </cell>
          <cell r="F6088" t="str">
            <v>R0.44904</v>
          </cell>
          <cell r="G6088">
            <v>8</v>
          </cell>
        </row>
        <row r="6089">
          <cell r="A6089" t="str">
            <v>R|French Guiana</v>
          </cell>
          <cell r="B6089" t="str">
            <v>Q1003z001</v>
          </cell>
          <cell r="C6089" t="str">
            <v>R</v>
          </cell>
          <cell r="D6089" t="str">
            <v>name</v>
          </cell>
          <cell r="E6089" t="str">
            <v>French Guiana</v>
          </cell>
          <cell r="F6089" t="str">
            <v>R0.44908</v>
          </cell>
          <cell r="G6089">
            <v>8</v>
          </cell>
        </row>
        <row r="6090">
          <cell r="A6090" t="str">
            <v>R|R0.44908</v>
          </cell>
          <cell r="B6090" t="str">
            <v>Q1003z001</v>
          </cell>
          <cell r="C6090" t="str">
            <v>R</v>
          </cell>
          <cell r="D6090" t="str">
            <v>code</v>
          </cell>
          <cell r="E6090" t="str">
            <v>R0.44908</v>
          </cell>
          <cell r="F6090" t="str">
            <v>R0.44908</v>
          </cell>
          <cell r="G6090">
            <v>8</v>
          </cell>
        </row>
        <row r="6091">
          <cell r="A6091" t="str">
            <v>R|French Polynesia</v>
          </cell>
          <cell r="B6091" t="str">
            <v>Q1003z001</v>
          </cell>
          <cell r="C6091" t="str">
            <v>R</v>
          </cell>
          <cell r="D6091" t="str">
            <v>name</v>
          </cell>
          <cell r="E6091" t="str">
            <v>French Polynesia</v>
          </cell>
          <cell r="F6091" t="str">
            <v>R0.44909</v>
          </cell>
          <cell r="G6091">
            <v>8</v>
          </cell>
        </row>
        <row r="6092">
          <cell r="A6092" t="str">
            <v>R|R0.44909</v>
          </cell>
          <cell r="B6092" t="str">
            <v>Q1003z001</v>
          </cell>
          <cell r="C6092" t="str">
            <v>R</v>
          </cell>
          <cell r="D6092" t="str">
            <v>code</v>
          </cell>
          <cell r="E6092" t="str">
            <v>R0.44909</v>
          </cell>
          <cell r="F6092" t="str">
            <v>R0.44909</v>
          </cell>
          <cell r="G6092">
            <v>8</v>
          </cell>
        </row>
        <row r="6093">
          <cell r="A6093" t="str">
            <v>R|Guadeloupe</v>
          </cell>
          <cell r="B6093" t="str">
            <v>Q1003z001</v>
          </cell>
          <cell r="C6093" t="str">
            <v>R</v>
          </cell>
          <cell r="D6093" t="str">
            <v>name</v>
          </cell>
          <cell r="E6093" t="str">
            <v>Guadeloupe</v>
          </cell>
          <cell r="F6093" t="str">
            <v>R0.44917</v>
          </cell>
          <cell r="G6093">
            <v>8</v>
          </cell>
        </row>
        <row r="6094">
          <cell r="A6094" t="str">
            <v>R|R0.44917</v>
          </cell>
          <cell r="B6094" t="str">
            <v>Q1003z001</v>
          </cell>
          <cell r="C6094" t="str">
            <v>R</v>
          </cell>
          <cell r="D6094" t="str">
            <v>code</v>
          </cell>
          <cell r="E6094" t="str">
            <v>R0.44917</v>
          </cell>
          <cell r="F6094" t="str">
            <v>R0.44917</v>
          </cell>
          <cell r="G6094">
            <v>8</v>
          </cell>
        </row>
        <row r="6095">
          <cell r="A6095" t="str">
            <v>R|Guam</v>
          </cell>
          <cell r="B6095" t="str">
            <v>Q1003z001</v>
          </cell>
          <cell r="C6095" t="str">
            <v>R</v>
          </cell>
          <cell r="D6095" t="str">
            <v>name</v>
          </cell>
          <cell r="E6095" t="str">
            <v>Guam</v>
          </cell>
          <cell r="F6095" t="str">
            <v>R0.44918</v>
          </cell>
          <cell r="G6095">
            <v>8</v>
          </cell>
        </row>
        <row r="6096">
          <cell r="A6096" t="str">
            <v>R|R0.44918</v>
          </cell>
          <cell r="B6096" t="str">
            <v>Q1003z001</v>
          </cell>
          <cell r="C6096" t="str">
            <v>R</v>
          </cell>
          <cell r="D6096" t="str">
            <v>code</v>
          </cell>
          <cell r="E6096" t="str">
            <v>R0.44918</v>
          </cell>
          <cell r="F6096" t="str">
            <v>R0.44918</v>
          </cell>
          <cell r="G6096">
            <v>8</v>
          </cell>
        </row>
        <row r="6097">
          <cell r="A6097" t="str">
            <v>R|Hongkong</v>
          </cell>
          <cell r="B6097" t="str">
            <v>Q1003z001</v>
          </cell>
          <cell r="C6097" t="str">
            <v>R</v>
          </cell>
          <cell r="D6097" t="str">
            <v>name</v>
          </cell>
          <cell r="E6097" t="str">
            <v>Hongkong</v>
          </cell>
          <cell r="F6097" t="str">
            <v>R0.44925</v>
          </cell>
          <cell r="G6097">
            <v>8</v>
          </cell>
        </row>
        <row r="6098">
          <cell r="A6098" t="str">
            <v>R|R0.44925</v>
          </cell>
          <cell r="B6098" t="str">
            <v>Q1003z001</v>
          </cell>
          <cell r="C6098" t="str">
            <v>R</v>
          </cell>
          <cell r="D6098" t="str">
            <v>code</v>
          </cell>
          <cell r="E6098" t="str">
            <v>R0.44925</v>
          </cell>
          <cell r="F6098" t="str">
            <v>R0.44925</v>
          </cell>
          <cell r="G6098">
            <v>8</v>
          </cell>
        </row>
        <row r="6099">
          <cell r="A6099" t="str">
            <v>R|R0.44951</v>
          </cell>
          <cell r="B6099" t="str">
            <v>Q1003z001</v>
          </cell>
          <cell r="C6099" t="str">
            <v>R</v>
          </cell>
          <cell r="D6099" t="str">
            <v>code</v>
          </cell>
          <cell r="E6099" t="str">
            <v>R0.44951</v>
          </cell>
          <cell r="F6099" t="str">
            <v>R0.44951</v>
          </cell>
          <cell r="G6099">
            <v>8</v>
          </cell>
        </row>
        <row r="6100">
          <cell r="A6100" t="str">
            <v>R|Macedonia, FYR</v>
          </cell>
          <cell r="B6100" t="str">
            <v>Q1003z001</v>
          </cell>
          <cell r="C6100" t="str">
            <v>R</v>
          </cell>
          <cell r="D6100" t="str">
            <v>name</v>
          </cell>
          <cell r="E6100" t="str">
            <v>Macedonia, FYR</v>
          </cell>
          <cell r="F6100" t="str">
            <v>R0.44955</v>
          </cell>
          <cell r="G6100">
            <v>8</v>
          </cell>
        </row>
        <row r="6101">
          <cell r="A6101" t="str">
            <v>R|R0.44955</v>
          </cell>
          <cell r="B6101" t="str">
            <v>Q1003z001</v>
          </cell>
          <cell r="C6101" t="str">
            <v>R</v>
          </cell>
          <cell r="D6101" t="str">
            <v>code</v>
          </cell>
          <cell r="E6101" t="str">
            <v>R0.44955</v>
          </cell>
          <cell r="F6101" t="str">
            <v>R0.44955</v>
          </cell>
          <cell r="G6101">
            <v>8</v>
          </cell>
        </row>
        <row r="6102">
          <cell r="A6102" t="str">
            <v>R|Mayotte</v>
          </cell>
          <cell r="B6102" t="str">
            <v>Q1003z001</v>
          </cell>
          <cell r="C6102" t="str">
            <v>R</v>
          </cell>
          <cell r="D6102" t="str">
            <v>name</v>
          </cell>
          <cell r="E6102" t="str">
            <v>Mayotte</v>
          </cell>
          <cell r="F6102" t="str">
            <v>R0.44967</v>
          </cell>
          <cell r="G6102">
            <v>8</v>
          </cell>
        </row>
        <row r="6103">
          <cell r="A6103" t="str">
            <v>R|R0.44967</v>
          </cell>
          <cell r="B6103" t="str">
            <v>Q1003z001</v>
          </cell>
          <cell r="C6103" t="str">
            <v>R</v>
          </cell>
          <cell r="D6103" t="str">
            <v>code</v>
          </cell>
          <cell r="E6103" t="str">
            <v>R0.44967</v>
          </cell>
          <cell r="F6103" t="str">
            <v>R0.44967</v>
          </cell>
          <cell r="G6103">
            <v>8</v>
          </cell>
        </row>
        <row r="6104">
          <cell r="A6104" t="str">
            <v>R|Montserrat</v>
          </cell>
          <cell r="B6104" t="str">
            <v>Q1003z001</v>
          </cell>
          <cell r="C6104" t="str">
            <v>R</v>
          </cell>
          <cell r="D6104" t="str">
            <v>name</v>
          </cell>
          <cell r="E6104" t="str">
            <v>Montserrat</v>
          </cell>
          <cell r="F6104" t="str">
            <v>R0.44973</v>
          </cell>
          <cell r="G6104">
            <v>8</v>
          </cell>
        </row>
        <row r="6105">
          <cell r="A6105" t="str">
            <v>R|R0.44973</v>
          </cell>
          <cell r="B6105" t="str">
            <v>Q1003z001</v>
          </cell>
          <cell r="C6105" t="str">
            <v>R</v>
          </cell>
          <cell r="D6105" t="str">
            <v>code</v>
          </cell>
          <cell r="E6105" t="str">
            <v>R0.44973</v>
          </cell>
          <cell r="F6105" t="str">
            <v>R0.44973</v>
          </cell>
          <cell r="G6105">
            <v>8</v>
          </cell>
        </row>
        <row r="6106">
          <cell r="A6106" t="str">
            <v>R|Netherlands Antilles</v>
          </cell>
          <cell r="B6106" t="str">
            <v>Q1003</v>
          </cell>
          <cell r="C6106" t="str">
            <v>R</v>
          </cell>
          <cell r="D6106" t="str">
            <v>name</v>
          </cell>
          <cell r="E6106" t="str">
            <v>Netherlands Antilles</v>
          </cell>
          <cell r="F6106" t="str">
            <v>R0.44980</v>
          </cell>
          <cell r="G6106">
            <v>8</v>
          </cell>
        </row>
        <row r="6107">
          <cell r="A6107" t="str">
            <v>R|R0.44980</v>
          </cell>
          <cell r="B6107" t="str">
            <v>Q1003z001</v>
          </cell>
          <cell r="C6107" t="str">
            <v>R</v>
          </cell>
          <cell r="D6107" t="str">
            <v>code</v>
          </cell>
          <cell r="E6107" t="str">
            <v>R0.44980</v>
          </cell>
          <cell r="F6107" t="str">
            <v>R0.44980</v>
          </cell>
          <cell r="G6107">
            <v>8</v>
          </cell>
        </row>
        <row r="6108">
          <cell r="A6108" t="str">
            <v>R|New Caledonia</v>
          </cell>
          <cell r="B6108" t="str">
            <v>Q1003z001</v>
          </cell>
          <cell r="C6108" t="str">
            <v>R</v>
          </cell>
          <cell r="D6108" t="str">
            <v>name</v>
          </cell>
          <cell r="E6108" t="str">
            <v>New Caledonia</v>
          </cell>
          <cell r="F6108" t="str">
            <v>R0.44981</v>
          </cell>
          <cell r="G6108">
            <v>8</v>
          </cell>
        </row>
        <row r="6109">
          <cell r="A6109" t="str">
            <v>R|R0.44981</v>
          </cell>
          <cell r="B6109" t="str">
            <v>Q1003z001</v>
          </cell>
          <cell r="C6109" t="str">
            <v>R</v>
          </cell>
          <cell r="D6109" t="str">
            <v>code</v>
          </cell>
          <cell r="E6109" t="str">
            <v>R0.44981</v>
          </cell>
          <cell r="F6109" t="str">
            <v>R0.44981</v>
          </cell>
          <cell r="G6109">
            <v>8</v>
          </cell>
        </row>
        <row r="6110">
          <cell r="A6110" t="str">
            <v>R|Niue</v>
          </cell>
          <cell r="B6110" t="str">
            <v>Q1003z001</v>
          </cell>
          <cell r="C6110" t="str">
            <v>R</v>
          </cell>
          <cell r="D6110" t="str">
            <v>name</v>
          </cell>
          <cell r="E6110" t="str">
            <v>Niue</v>
          </cell>
          <cell r="F6110" t="str">
            <v>R0.44986</v>
          </cell>
          <cell r="G6110">
            <v>8</v>
          </cell>
        </row>
        <row r="6111">
          <cell r="A6111" t="str">
            <v>R|R0.44986</v>
          </cell>
          <cell r="B6111" t="str">
            <v>Q1003z001</v>
          </cell>
          <cell r="C6111" t="str">
            <v>R</v>
          </cell>
          <cell r="D6111" t="str">
            <v>code</v>
          </cell>
          <cell r="E6111" t="str">
            <v>R0.44986</v>
          </cell>
          <cell r="F6111" t="str">
            <v>R0.44986</v>
          </cell>
          <cell r="G6111">
            <v>8</v>
          </cell>
        </row>
        <row r="6112">
          <cell r="A6112" t="str">
            <v>R|Northern Mariana Islands</v>
          </cell>
          <cell r="B6112" t="str">
            <v>Q1003z001</v>
          </cell>
          <cell r="C6112" t="str">
            <v>R</v>
          </cell>
          <cell r="D6112" t="str">
            <v>name</v>
          </cell>
          <cell r="E6112" t="str">
            <v>Northern Mariana Islands</v>
          </cell>
          <cell r="F6112" t="str">
            <v>R0.44987</v>
          </cell>
          <cell r="G6112">
            <v>8</v>
          </cell>
        </row>
        <row r="6113">
          <cell r="A6113" t="str">
            <v>R|R0.44987</v>
          </cell>
          <cell r="B6113" t="str">
            <v>Q1003z001</v>
          </cell>
          <cell r="C6113" t="str">
            <v>R</v>
          </cell>
          <cell r="D6113" t="str">
            <v>code</v>
          </cell>
          <cell r="E6113" t="str">
            <v>R0.44987</v>
          </cell>
          <cell r="F6113" t="str">
            <v>R0.44987</v>
          </cell>
          <cell r="G6113">
            <v>8</v>
          </cell>
        </row>
        <row r="6114">
          <cell r="A6114" t="str">
            <v>R|R0.45011</v>
          </cell>
          <cell r="B6114" t="str">
            <v>Q1003z001</v>
          </cell>
          <cell r="C6114" t="str">
            <v>R</v>
          </cell>
          <cell r="D6114" t="str">
            <v>code</v>
          </cell>
          <cell r="E6114" t="str">
            <v>R0.45011</v>
          </cell>
          <cell r="F6114" t="str">
            <v>R0.45011</v>
          </cell>
          <cell r="G6114">
            <v>8</v>
          </cell>
        </row>
        <row r="6115">
          <cell r="A6115" t="str">
            <v>R|Saint Pierre and Miquelon</v>
          </cell>
          <cell r="B6115" t="str">
            <v>Q1003z001</v>
          </cell>
          <cell r="C6115" t="str">
            <v>R</v>
          </cell>
          <cell r="D6115" t="str">
            <v>name</v>
          </cell>
          <cell r="E6115" t="str">
            <v>Saint Pierre and Miquelon</v>
          </cell>
          <cell r="F6115" t="str">
            <v>R0.45011</v>
          </cell>
          <cell r="G6115">
            <v>8</v>
          </cell>
        </row>
        <row r="6116">
          <cell r="A6116" t="str">
            <v>R|R0.45047</v>
          </cell>
          <cell r="B6116" t="str">
            <v>Q1003z001</v>
          </cell>
          <cell r="C6116" t="str">
            <v>R</v>
          </cell>
          <cell r="D6116" t="str">
            <v>code</v>
          </cell>
          <cell r="E6116" t="str">
            <v>R0.45047</v>
          </cell>
          <cell r="F6116" t="str">
            <v>R0.45047</v>
          </cell>
          <cell r="G6116">
            <v>8</v>
          </cell>
        </row>
        <row r="6117">
          <cell r="A6117" t="str">
            <v>R|Turks and Caicos Islands</v>
          </cell>
          <cell r="B6117" t="str">
            <v>Q1003z001</v>
          </cell>
          <cell r="C6117" t="str">
            <v>R</v>
          </cell>
          <cell r="D6117" t="str">
            <v>name</v>
          </cell>
          <cell r="E6117" t="str">
            <v>Turks and Caicos Islands</v>
          </cell>
          <cell r="F6117" t="str">
            <v>R0.45047</v>
          </cell>
          <cell r="G6117">
            <v>8</v>
          </cell>
        </row>
        <row r="6118">
          <cell r="A6118" t="str">
            <v>R|R0.45048</v>
          </cell>
          <cell r="B6118" t="str">
            <v>Q1003z001</v>
          </cell>
          <cell r="C6118" t="str">
            <v>R</v>
          </cell>
          <cell r="D6118" t="str">
            <v>code</v>
          </cell>
          <cell r="E6118" t="str">
            <v>R0.45048</v>
          </cell>
          <cell r="F6118" t="str">
            <v>R0.45048</v>
          </cell>
          <cell r="G6118">
            <v>8</v>
          </cell>
        </row>
        <row r="6119">
          <cell r="A6119" t="str">
            <v>R|Tuvalu</v>
          </cell>
          <cell r="B6119" t="str">
            <v>Q1003z001</v>
          </cell>
          <cell r="C6119" t="str">
            <v>R</v>
          </cell>
          <cell r="D6119" t="str">
            <v>name</v>
          </cell>
          <cell r="E6119" t="str">
            <v>Tuvalu</v>
          </cell>
          <cell r="F6119" t="str">
            <v>R0.45048</v>
          </cell>
          <cell r="G6119">
            <v>8</v>
          </cell>
        </row>
        <row r="6120">
          <cell r="A6120" t="str">
            <v>R|R0.45054</v>
          </cell>
          <cell r="B6120" t="str">
            <v>Q1003z001</v>
          </cell>
          <cell r="C6120" t="str">
            <v>R</v>
          </cell>
          <cell r="D6120" t="str">
            <v>code</v>
          </cell>
          <cell r="E6120" t="str">
            <v>R0.45054</v>
          </cell>
          <cell r="F6120" t="str">
            <v>R0.45054</v>
          </cell>
          <cell r="G6120">
            <v>8</v>
          </cell>
        </row>
        <row r="6121">
          <cell r="A6121" t="str">
            <v>R|US Virgin Islands</v>
          </cell>
          <cell r="B6121" t="str">
            <v>Q1003z001</v>
          </cell>
          <cell r="C6121" t="str">
            <v>R</v>
          </cell>
          <cell r="D6121" t="str">
            <v>name</v>
          </cell>
          <cell r="E6121" t="str">
            <v>US Virgin Islands</v>
          </cell>
          <cell r="F6121" t="str">
            <v>R0.45054</v>
          </cell>
          <cell r="G6121">
            <v>8</v>
          </cell>
        </row>
        <row r="6122">
          <cell r="A6122" t="str">
            <v>R|R0.45060</v>
          </cell>
          <cell r="B6122" t="str">
            <v>Q1003z001</v>
          </cell>
          <cell r="C6122" t="str">
            <v>R</v>
          </cell>
          <cell r="D6122" t="str">
            <v>code</v>
          </cell>
          <cell r="E6122" t="str">
            <v>R0.45060</v>
          </cell>
          <cell r="F6122" t="str">
            <v>R0.45060</v>
          </cell>
          <cell r="G6122">
            <v>8</v>
          </cell>
        </row>
        <row r="6123">
          <cell r="A6123" t="str">
            <v>R|Wallis and Futuna Islands</v>
          </cell>
          <cell r="B6123" t="str">
            <v>Q1003z001</v>
          </cell>
          <cell r="C6123" t="str">
            <v>R</v>
          </cell>
          <cell r="D6123" t="str">
            <v>name</v>
          </cell>
          <cell r="E6123" t="str">
            <v>Wallis and Futuna Islands</v>
          </cell>
          <cell r="F6123" t="str">
            <v>R0.45060</v>
          </cell>
          <cell r="G6123">
            <v>8</v>
          </cell>
        </row>
        <row r="6124">
          <cell r="A6124" t="str">
            <v>R|R0.45063</v>
          </cell>
          <cell r="B6124" t="str">
            <v>Q1003z001</v>
          </cell>
          <cell r="C6124" t="str">
            <v>R</v>
          </cell>
          <cell r="D6124" t="str">
            <v>code</v>
          </cell>
          <cell r="E6124" t="str">
            <v>R0.45063</v>
          </cell>
          <cell r="F6124" t="str">
            <v>R0.45063</v>
          </cell>
          <cell r="G6124">
            <v>8</v>
          </cell>
        </row>
        <row r="6125">
          <cell r="A6125" t="str">
            <v>R|Yugoslavia</v>
          </cell>
          <cell r="B6125" t="str">
            <v>Q1003z001</v>
          </cell>
          <cell r="C6125" t="str">
            <v>R</v>
          </cell>
          <cell r="D6125" t="str">
            <v>name</v>
          </cell>
          <cell r="E6125" t="str">
            <v>Yugoslavia</v>
          </cell>
          <cell r="F6125" t="str">
            <v>R0.45063</v>
          </cell>
          <cell r="G6125">
            <v>8</v>
          </cell>
        </row>
        <row r="6126">
          <cell r="A6126" t="str">
            <v>R|Bermuda</v>
          </cell>
          <cell r="B6126" t="str">
            <v>Q1003z001</v>
          </cell>
          <cell r="C6126" t="str">
            <v>R</v>
          </cell>
          <cell r="D6126" t="str">
            <v>name</v>
          </cell>
          <cell r="E6126" t="str">
            <v>Bermuda</v>
          </cell>
          <cell r="F6126" t="str">
            <v>R0.45384</v>
          </cell>
          <cell r="G6126">
            <v>8</v>
          </cell>
        </row>
        <row r="6127">
          <cell r="A6127" t="str">
            <v>R|R0.45384</v>
          </cell>
          <cell r="B6127" t="str">
            <v>Q1009</v>
          </cell>
          <cell r="C6127" t="str">
            <v>R</v>
          </cell>
          <cell r="D6127" t="str">
            <v>code</v>
          </cell>
          <cell r="E6127" t="str">
            <v>R0.45384</v>
          </cell>
          <cell r="F6127" t="str">
            <v>R0.45384</v>
          </cell>
          <cell r="G6127">
            <v>8</v>
          </cell>
        </row>
        <row r="6128">
          <cell r="A6128" t="str">
            <v>R|Côte d'Ivoire</v>
          </cell>
          <cell r="B6128" t="str">
            <v>Q1009</v>
          </cell>
          <cell r="C6128" t="str">
            <v>R</v>
          </cell>
          <cell r="D6128" t="str">
            <v>name</v>
          </cell>
          <cell r="E6128" t="str">
            <v>Côte d'Ivoire</v>
          </cell>
          <cell r="F6128" t="str">
            <v>R0.45429</v>
          </cell>
          <cell r="G6128">
            <v>8</v>
          </cell>
        </row>
        <row r="6129">
          <cell r="A6129" t="str">
            <v>R|R0.45429</v>
          </cell>
          <cell r="B6129" t="str">
            <v>Q1009</v>
          </cell>
          <cell r="C6129" t="str">
            <v>R</v>
          </cell>
          <cell r="D6129" t="str">
            <v>code</v>
          </cell>
          <cell r="E6129" t="str">
            <v>R0.45429</v>
          </cell>
          <cell r="F6129" t="str">
            <v>R0.45429</v>
          </cell>
          <cell r="G6129">
            <v>8</v>
          </cell>
        </row>
        <row r="6130">
          <cell r="A6130" t="str">
            <v>R|Nauru</v>
          </cell>
          <cell r="B6130" t="str">
            <v>Q1003</v>
          </cell>
          <cell r="C6130" t="str">
            <v>R</v>
          </cell>
          <cell r="D6130" t="str">
            <v>name</v>
          </cell>
          <cell r="E6130" t="str">
            <v>Nauru</v>
          </cell>
          <cell r="F6130" t="str">
            <v>R0.45578</v>
          </cell>
          <cell r="G6130">
            <v>8</v>
          </cell>
        </row>
        <row r="6131">
          <cell r="A6131" t="str">
            <v>R|R0.45578</v>
          </cell>
          <cell r="B6131" t="str">
            <v>Q1009</v>
          </cell>
          <cell r="C6131" t="str">
            <v>R</v>
          </cell>
          <cell r="D6131" t="str">
            <v>code</v>
          </cell>
          <cell r="E6131" t="str">
            <v>R0.45578</v>
          </cell>
          <cell r="F6131" t="str">
            <v>R0.45578</v>
          </cell>
          <cell r="G6131">
            <v>8</v>
          </cell>
        </row>
        <row r="6132">
          <cell r="A6132" t="str">
            <v>R|R0.45675</v>
          </cell>
          <cell r="B6132" t="str">
            <v>Q1009</v>
          </cell>
          <cell r="C6132" t="str">
            <v>R</v>
          </cell>
          <cell r="D6132" t="str">
            <v>code</v>
          </cell>
          <cell r="E6132" t="str">
            <v>R0.45675</v>
          </cell>
          <cell r="F6132" t="str">
            <v>R0.45675</v>
          </cell>
          <cell r="G6132">
            <v>8</v>
          </cell>
        </row>
        <row r="6133">
          <cell r="A6133" t="str">
            <v>R|Tokelau</v>
          </cell>
          <cell r="B6133" t="str">
            <v>Q1003z001</v>
          </cell>
          <cell r="C6133" t="str">
            <v>R</v>
          </cell>
          <cell r="D6133" t="str">
            <v>name</v>
          </cell>
          <cell r="E6133" t="str">
            <v>Tokelau</v>
          </cell>
          <cell r="F6133" t="str">
            <v>R0.45675</v>
          </cell>
          <cell r="G6133">
            <v>8</v>
          </cell>
        </row>
        <row r="6134">
          <cell r="A6134" t="str">
            <v>R|Greenland</v>
          </cell>
          <cell r="B6134" t="str">
            <v>Q1003</v>
          </cell>
          <cell r="C6134" t="str">
            <v>R</v>
          </cell>
          <cell r="D6134" t="str">
            <v>name</v>
          </cell>
          <cell r="E6134" t="str">
            <v>Greenland</v>
          </cell>
          <cell r="F6134" t="str">
            <v>R0.45950</v>
          </cell>
          <cell r="G6134">
            <v>8</v>
          </cell>
        </row>
        <row r="6135">
          <cell r="A6135" t="str">
            <v>R|R0.45950</v>
          </cell>
          <cell r="B6135" t="str">
            <v>Q1009</v>
          </cell>
          <cell r="C6135" t="str">
            <v>R</v>
          </cell>
          <cell r="D6135" t="str">
            <v>code</v>
          </cell>
          <cell r="E6135" t="str">
            <v>R0.45950</v>
          </cell>
          <cell r="F6135" t="str">
            <v>R0.45950</v>
          </cell>
          <cell r="G6135">
            <v>8</v>
          </cell>
        </row>
        <row r="6136">
          <cell r="A6136" t="str">
            <v>R|R0.47310</v>
          </cell>
          <cell r="B6136" t="str">
            <v>Q1010</v>
          </cell>
          <cell r="C6136" t="str">
            <v>R</v>
          </cell>
          <cell r="D6136" t="str">
            <v>code</v>
          </cell>
          <cell r="E6136" t="str">
            <v>R0.47310</v>
          </cell>
          <cell r="F6136" t="str">
            <v>R0.47310</v>
          </cell>
          <cell r="G6136">
            <v>8</v>
          </cell>
        </row>
        <row r="6137">
          <cell r="A6137" t="str">
            <v>R|R0.47402</v>
          </cell>
          <cell r="B6137" t="str">
            <v>Q1010</v>
          </cell>
          <cell r="C6137" t="str">
            <v>R</v>
          </cell>
          <cell r="D6137" t="str">
            <v>code</v>
          </cell>
          <cell r="E6137" t="str">
            <v>R0.47402</v>
          </cell>
          <cell r="F6137" t="str">
            <v>R0.47402</v>
          </cell>
          <cell r="G6137">
            <v>8</v>
          </cell>
        </row>
        <row r="6138">
          <cell r="A6138" t="str">
            <v>R|über alle länder</v>
          </cell>
          <cell r="B6138" t="str">
            <v>Q1010</v>
          </cell>
          <cell r="C6138" t="str">
            <v>R</v>
          </cell>
          <cell r="D6138" t="str">
            <v>name</v>
          </cell>
          <cell r="E6138" t="str">
            <v>über alle länder</v>
          </cell>
          <cell r="F6138" t="str">
            <v>R0.47402</v>
          </cell>
          <cell r="G6138">
            <v>8</v>
          </cell>
        </row>
        <row r="6139">
          <cell r="A6139" t="str">
            <v>R|Hong Kong</v>
          </cell>
          <cell r="B6139" t="str">
            <v>Q1003z001</v>
          </cell>
          <cell r="C6139" t="str">
            <v>R</v>
          </cell>
          <cell r="D6139" t="str">
            <v>name</v>
          </cell>
          <cell r="E6139" t="str">
            <v>Hong Kong</v>
          </cell>
          <cell r="F6139" t="str">
            <v>R0.48509</v>
          </cell>
          <cell r="G6139">
            <v>8</v>
          </cell>
        </row>
        <row r="6140">
          <cell r="A6140" t="str">
            <v>R|R0.48509</v>
          </cell>
          <cell r="B6140" t="str">
            <v>Q1003z001</v>
          </cell>
          <cell r="C6140" t="str">
            <v>R</v>
          </cell>
          <cell r="D6140" t="str">
            <v>code</v>
          </cell>
          <cell r="E6140" t="str">
            <v>R0.48509</v>
          </cell>
          <cell r="F6140" t="str">
            <v>R0.48509</v>
          </cell>
          <cell r="G6140">
            <v>8</v>
          </cell>
        </row>
        <row r="6141">
          <cell r="A6141" t="str">
            <v>R|Micronesia (Federated States of)</v>
          </cell>
          <cell r="B6141" t="str">
            <v>Q1003z001</v>
          </cell>
          <cell r="C6141" t="str">
            <v>R</v>
          </cell>
          <cell r="D6141" t="str">
            <v>name</v>
          </cell>
          <cell r="E6141" t="str">
            <v>Micronesia (Federated States of)</v>
          </cell>
          <cell r="F6141" t="str">
            <v>R0.48514</v>
          </cell>
          <cell r="G6141">
            <v>8</v>
          </cell>
        </row>
        <row r="6142">
          <cell r="A6142" t="str">
            <v>R|R0.48514</v>
          </cell>
          <cell r="B6142" t="str">
            <v>Q1003z001</v>
          </cell>
          <cell r="C6142" t="str">
            <v>R</v>
          </cell>
          <cell r="D6142" t="str">
            <v>code</v>
          </cell>
          <cell r="E6142" t="str">
            <v>R0.48514</v>
          </cell>
          <cell r="F6142" t="str">
            <v>R0.48514</v>
          </cell>
          <cell r="G6142">
            <v>8</v>
          </cell>
        </row>
        <row r="6143">
          <cell r="A6143" t="str">
            <v>R|R0.48522</v>
          </cell>
          <cell r="B6143" t="str">
            <v>Q1003z001</v>
          </cell>
          <cell r="C6143" t="str">
            <v>R</v>
          </cell>
          <cell r="D6143" t="str">
            <v>code</v>
          </cell>
          <cell r="E6143" t="str">
            <v>R0.48522</v>
          </cell>
          <cell r="F6143" t="str">
            <v>R0.48522</v>
          </cell>
          <cell r="G6143">
            <v>8</v>
          </cell>
        </row>
        <row r="6144">
          <cell r="A6144" t="str">
            <v>R|Saint Vincent and the Grenadines</v>
          </cell>
          <cell r="B6144" t="str">
            <v>Q1003z001</v>
          </cell>
          <cell r="C6144" t="str">
            <v>R</v>
          </cell>
          <cell r="D6144" t="str">
            <v>name</v>
          </cell>
          <cell r="E6144" t="str">
            <v>Saint Vincent and the Grenadines</v>
          </cell>
          <cell r="F6144" t="str">
            <v>R0.48522</v>
          </cell>
          <cell r="G6144">
            <v>8</v>
          </cell>
        </row>
        <row r="6145">
          <cell r="A6145" t="str">
            <v>R|Africa, North</v>
          </cell>
          <cell r="B6145" t="str">
            <v>Q1003z001</v>
          </cell>
          <cell r="C6145" t="str">
            <v>R</v>
          </cell>
          <cell r="D6145" t="str">
            <v>name</v>
          </cell>
          <cell r="E6145" t="str">
            <v>Africa, North</v>
          </cell>
          <cell r="F6145" t="str">
            <v>R0.48580</v>
          </cell>
          <cell r="G6145">
            <v>8</v>
          </cell>
        </row>
        <row r="6146">
          <cell r="A6146" t="str">
            <v>R|R0.48580</v>
          </cell>
          <cell r="B6146" t="str">
            <v>Q1003z001</v>
          </cell>
          <cell r="C6146" t="str">
            <v>R</v>
          </cell>
          <cell r="D6146" t="str">
            <v>code</v>
          </cell>
          <cell r="E6146" t="str">
            <v>R0.48580</v>
          </cell>
          <cell r="F6146" t="str">
            <v>R0.48580</v>
          </cell>
          <cell r="G6146">
            <v>8</v>
          </cell>
        </row>
        <row r="6147">
          <cell r="A6147" t="str">
            <v>R|Afrrica, North</v>
          </cell>
          <cell r="B6147" t="str">
            <v>Q1003z001</v>
          </cell>
          <cell r="C6147" t="str">
            <v>R</v>
          </cell>
          <cell r="D6147" t="str">
            <v>name</v>
          </cell>
          <cell r="E6147" t="str">
            <v>Afrrica, North</v>
          </cell>
          <cell r="F6147" t="str">
            <v>R0.48581</v>
          </cell>
          <cell r="G6147">
            <v>8</v>
          </cell>
        </row>
        <row r="6148">
          <cell r="A6148" t="str">
            <v>R|R0.48581</v>
          </cell>
          <cell r="B6148" t="str">
            <v>Q1003z001</v>
          </cell>
          <cell r="C6148" t="str">
            <v>R</v>
          </cell>
          <cell r="D6148" t="str">
            <v>code</v>
          </cell>
          <cell r="E6148" t="str">
            <v>R0.48581</v>
          </cell>
          <cell r="F6148" t="str">
            <v>R0.48581</v>
          </cell>
          <cell r="G6148">
            <v>8</v>
          </cell>
        </row>
        <row r="6149">
          <cell r="A6149" t="str">
            <v>R|Central America</v>
          </cell>
          <cell r="B6149" t="str">
            <v>Q1003z001</v>
          </cell>
          <cell r="C6149" t="str">
            <v>R</v>
          </cell>
          <cell r="D6149" t="str">
            <v>name</v>
          </cell>
          <cell r="E6149" t="str">
            <v>Central America</v>
          </cell>
          <cell r="F6149" t="str">
            <v>R0.48583</v>
          </cell>
          <cell r="G6149">
            <v>8</v>
          </cell>
        </row>
        <row r="6150">
          <cell r="A6150" t="str">
            <v>R|R0.48583</v>
          </cell>
          <cell r="B6150" t="str">
            <v>Q1003z001</v>
          </cell>
          <cell r="C6150" t="str">
            <v>R</v>
          </cell>
          <cell r="D6150" t="str">
            <v>code</v>
          </cell>
          <cell r="E6150" t="str">
            <v>R0.48583</v>
          </cell>
          <cell r="F6150" t="str">
            <v>R0.48583</v>
          </cell>
          <cell r="G6150">
            <v>8</v>
          </cell>
        </row>
        <row r="6151">
          <cell r="A6151" t="str">
            <v>R|Isle of Man</v>
          </cell>
          <cell r="B6151" t="str">
            <v>Q1003</v>
          </cell>
          <cell r="C6151" t="str">
            <v>R</v>
          </cell>
          <cell r="D6151" t="str">
            <v>name</v>
          </cell>
          <cell r="E6151" t="str">
            <v>Isle of Man</v>
          </cell>
          <cell r="F6151" t="str">
            <v>R0.63620</v>
          </cell>
          <cell r="G6151">
            <v>8</v>
          </cell>
        </row>
        <row r="6152">
          <cell r="A6152" t="str">
            <v>R|R0.63620</v>
          </cell>
          <cell r="B6152" t="str">
            <v>Q1003</v>
          </cell>
          <cell r="C6152" t="str">
            <v>R</v>
          </cell>
          <cell r="D6152" t="str">
            <v>code</v>
          </cell>
          <cell r="E6152" t="str">
            <v>R0.63620</v>
          </cell>
          <cell r="F6152" t="str">
            <v>R0.63620</v>
          </cell>
          <cell r="G6152">
            <v>8</v>
          </cell>
        </row>
        <row r="6153">
          <cell r="A6153" t="str">
            <v>R|Europa</v>
          </cell>
          <cell r="B6153" t="str">
            <v>Q1002z001</v>
          </cell>
          <cell r="C6153" t="str">
            <v>R</v>
          </cell>
          <cell r="D6153" t="str">
            <v>name</v>
          </cell>
          <cell r="E6153" t="str">
            <v>Europa</v>
          </cell>
          <cell r="F6153" t="str">
            <v>R1</v>
          </cell>
          <cell r="G6153">
            <v>2</v>
          </cell>
        </row>
        <row r="6154">
          <cell r="A6154" t="str">
            <v>R|Europe</v>
          </cell>
          <cell r="B6154" t="str">
            <v>Q1002z001</v>
          </cell>
          <cell r="C6154" t="str">
            <v>R</v>
          </cell>
          <cell r="D6154" t="str">
            <v>E</v>
          </cell>
          <cell r="E6154" t="str">
            <v>Europe</v>
          </cell>
          <cell r="F6154" t="str">
            <v>R1</v>
          </cell>
          <cell r="G6154">
            <v>2</v>
          </cell>
        </row>
        <row r="6155">
          <cell r="A6155" t="str">
            <v>R|R1</v>
          </cell>
          <cell r="B6155" t="str">
            <v>Q1002z001</v>
          </cell>
          <cell r="C6155" t="str">
            <v>R</v>
          </cell>
          <cell r="D6155" t="str">
            <v>code</v>
          </cell>
          <cell r="E6155" t="str">
            <v>R1</v>
          </cell>
          <cell r="F6155" t="str">
            <v>R1</v>
          </cell>
          <cell r="G6155">
            <v>2</v>
          </cell>
        </row>
        <row r="6156">
          <cell r="A6156" t="str">
            <v>R|other Europe</v>
          </cell>
          <cell r="B6156" t="str">
            <v>Q1002z001</v>
          </cell>
          <cell r="C6156" t="str">
            <v>R</v>
          </cell>
          <cell r="D6156" t="str">
            <v>name</v>
          </cell>
          <cell r="E6156" t="str">
            <v>other Europe</v>
          </cell>
          <cell r="F6156" t="str">
            <v>R1_</v>
          </cell>
          <cell r="G6156">
            <v>3</v>
          </cell>
        </row>
        <row r="6157">
          <cell r="A6157" t="str">
            <v>R|R1_</v>
          </cell>
          <cell r="B6157" t="str">
            <v>Q1002z001</v>
          </cell>
          <cell r="C6157" t="str">
            <v>R</v>
          </cell>
          <cell r="D6157" t="str">
            <v>code</v>
          </cell>
          <cell r="E6157" t="str">
            <v>R1_</v>
          </cell>
          <cell r="F6157" t="str">
            <v>R1_</v>
          </cell>
          <cell r="G6157">
            <v>3</v>
          </cell>
        </row>
        <row r="6158">
          <cell r="A6158" t="str">
            <v>R|sonstiges Europa</v>
          </cell>
          <cell r="B6158" t="str">
            <v>Q1002z001</v>
          </cell>
          <cell r="C6158" t="str">
            <v>R</v>
          </cell>
          <cell r="D6158" t="str">
            <v>D</v>
          </cell>
          <cell r="E6158" t="str">
            <v>sonstiges Europa</v>
          </cell>
          <cell r="F6158" t="str">
            <v>R1_</v>
          </cell>
          <cell r="G6158">
            <v>3</v>
          </cell>
        </row>
        <row r="6159">
          <cell r="A6159" t="str">
            <v>R|EU [EU25]</v>
          </cell>
          <cell r="B6159" t="str">
            <v>Q1002z001</v>
          </cell>
          <cell r="C6159" t="str">
            <v>R</v>
          </cell>
          <cell r="D6159" t="str">
            <v>name</v>
          </cell>
          <cell r="E6159" t="str">
            <v>EU [EU25]</v>
          </cell>
          <cell r="F6159" t="str">
            <v>R11</v>
          </cell>
          <cell r="G6159">
            <v>3</v>
          </cell>
        </row>
        <row r="6160">
          <cell r="A6160" t="str">
            <v>R|R11</v>
          </cell>
          <cell r="B6160" t="str">
            <v>Q1002z001</v>
          </cell>
          <cell r="C6160" t="str">
            <v>R</v>
          </cell>
          <cell r="D6160" t="str">
            <v>code</v>
          </cell>
          <cell r="E6160" t="str">
            <v>R11</v>
          </cell>
          <cell r="F6160" t="str">
            <v>R11</v>
          </cell>
          <cell r="G6160">
            <v>3</v>
          </cell>
        </row>
        <row r="6161">
          <cell r="A6161" t="str">
            <v>R|other EU</v>
          </cell>
          <cell r="B6161" t="str">
            <v>Q1002z001</v>
          </cell>
          <cell r="C6161" t="str">
            <v>R</v>
          </cell>
          <cell r="D6161" t="str">
            <v>name</v>
          </cell>
          <cell r="E6161" t="str">
            <v>other EU</v>
          </cell>
          <cell r="F6161" t="str">
            <v>R11__</v>
          </cell>
          <cell r="G6161">
            <v>5</v>
          </cell>
        </row>
        <row r="6162">
          <cell r="A6162" t="str">
            <v>R|R11__</v>
          </cell>
          <cell r="B6162" t="str">
            <v>Q1002z001</v>
          </cell>
          <cell r="C6162" t="str">
            <v>R</v>
          </cell>
          <cell r="D6162" t="str">
            <v>code</v>
          </cell>
          <cell r="E6162" t="str">
            <v>R11__</v>
          </cell>
          <cell r="F6162" t="str">
            <v>R11__</v>
          </cell>
          <cell r="G6162">
            <v>5</v>
          </cell>
        </row>
        <row r="6163">
          <cell r="A6163" t="str">
            <v>R|sonstige EU</v>
          </cell>
          <cell r="B6163" t="str">
            <v>Q1002z001</v>
          </cell>
          <cell r="C6163" t="str">
            <v>R</v>
          </cell>
          <cell r="D6163" t="str">
            <v>D</v>
          </cell>
          <cell r="E6163" t="str">
            <v>sonstige EU</v>
          </cell>
          <cell r="F6163" t="str">
            <v>R11__</v>
          </cell>
          <cell r="G6163">
            <v>5</v>
          </cell>
        </row>
        <row r="6164">
          <cell r="A6164" t="str">
            <v>R|B</v>
          </cell>
          <cell r="B6164" t="str">
            <v>Q1002z001</v>
          </cell>
          <cell r="C6164" t="str">
            <v>R</v>
          </cell>
          <cell r="D6164" t="str">
            <v>name</v>
          </cell>
          <cell r="E6164" t="str">
            <v>B</v>
          </cell>
          <cell r="F6164" t="str">
            <v>R1101</v>
          </cell>
          <cell r="G6164">
            <v>5</v>
          </cell>
        </row>
        <row r="6165">
          <cell r="A6165" t="str">
            <v>R|Belgien</v>
          </cell>
          <cell r="B6165" t="str">
            <v>Q1002z001</v>
          </cell>
          <cell r="C6165" t="str">
            <v>R</v>
          </cell>
          <cell r="D6165" t="str">
            <v>D</v>
          </cell>
          <cell r="E6165" t="str">
            <v>Belgien</v>
          </cell>
          <cell r="F6165" t="str">
            <v>R1101</v>
          </cell>
          <cell r="G6165">
            <v>5</v>
          </cell>
        </row>
        <row r="6166">
          <cell r="A6166" t="str">
            <v>R|Belgium</v>
          </cell>
          <cell r="B6166" t="str">
            <v>Q1002z001</v>
          </cell>
          <cell r="C6166" t="str">
            <v>R</v>
          </cell>
          <cell r="D6166" t="str">
            <v>E</v>
          </cell>
          <cell r="E6166" t="str">
            <v>Belgium</v>
          </cell>
          <cell r="F6166" t="str">
            <v>R1101</v>
          </cell>
          <cell r="G6166">
            <v>5</v>
          </cell>
        </row>
        <row r="6167">
          <cell r="A6167" t="str">
            <v>R|R1101</v>
          </cell>
          <cell r="B6167" t="str">
            <v>Q1002z001</v>
          </cell>
          <cell r="C6167" t="str">
            <v>R</v>
          </cell>
          <cell r="D6167" t="str">
            <v>code</v>
          </cell>
          <cell r="E6167" t="str">
            <v>R1101</v>
          </cell>
          <cell r="F6167" t="str">
            <v>R1101</v>
          </cell>
          <cell r="G6167">
            <v>5</v>
          </cell>
        </row>
        <row r="6168">
          <cell r="A6168" t="str">
            <v>R|other Belgium</v>
          </cell>
          <cell r="B6168" t="str">
            <v>Q1002z001</v>
          </cell>
          <cell r="C6168" t="str">
            <v>R</v>
          </cell>
          <cell r="D6168" t="str">
            <v>name</v>
          </cell>
          <cell r="E6168" t="str">
            <v>other Belgium</v>
          </cell>
          <cell r="F6168" t="str">
            <v>R1101_</v>
          </cell>
          <cell r="G6168">
            <v>6</v>
          </cell>
        </row>
        <row r="6169">
          <cell r="A6169" t="str">
            <v>R|R1101_</v>
          </cell>
          <cell r="B6169" t="str">
            <v>Q1002z001</v>
          </cell>
          <cell r="C6169" t="str">
            <v>R</v>
          </cell>
          <cell r="D6169" t="str">
            <v>code</v>
          </cell>
          <cell r="E6169" t="str">
            <v>R1101_</v>
          </cell>
          <cell r="F6169" t="str">
            <v>R1101_</v>
          </cell>
          <cell r="G6169">
            <v>6</v>
          </cell>
        </row>
        <row r="6170">
          <cell r="A6170" t="str">
            <v>R|sonstiges Belgien</v>
          </cell>
          <cell r="B6170" t="str">
            <v>Q1002z001</v>
          </cell>
          <cell r="C6170" t="str">
            <v>R</v>
          </cell>
          <cell r="D6170" t="str">
            <v>D</v>
          </cell>
          <cell r="E6170" t="str">
            <v>sonstiges Belgien</v>
          </cell>
          <cell r="F6170" t="str">
            <v>R1101_</v>
          </cell>
          <cell r="G6170">
            <v>6</v>
          </cell>
        </row>
        <row r="6171">
          <cell r="A6171" t="str">
            <v>R|R11011</v>
          </cell>
          <cell r="B6171" t="str">
            <v>Q1002z001</v>
          </cell>
          <cell r="C6171" t="str">
            <v>R</v>
          </cell>
          <cell r="D6171" t="str">
            <v>code</v>
          </cell>
          <cell r="E6171" t="str">
            <v>R11011</v>
          </cell>
          <cell r="F6171" t="str">
            <v>R11011</v>
          </cell>
          <cell r="G6171">
            <v>6</v>
          </cell>
        </row>
        <row r="6172">
          <cell r="A6172" t="str">
            <v>R|Wallonien</v>
          </cell>
          <cell r="B6172" t="str">
            <v>Q1002z001</v>
          </cell>
          <cell r="C6172" t="str">
            <v>R</v>
          </cell>
          <cell r="D6172" t="str">
            <v>name</v>
          </cell>
          <cell r="E6172" t="str">
            <v>Wallonien</v>
          </cell>
          <cell r="F6172" t="str">
            <v>R11011</v>
          </cell>
          <cell r="G6172">
            <v>6</v>
          </cell>
        </row>
        <row r="6173">
          <cell r="A6173" t="str">
            <v>R|Walloonia</v>
          </cell>
          <cell r="B6173" t="str">
            <v>Q1002z001</v>
          </cell>
          <cell r="C6173" t="str">
            <v>R</v>
          </cell>
          <cell r="D6173" t="str">
            <v>E</v>
          </cell>
          <cell r="E6173" t="str">
            <v>Walloonia</v>
          </cell>
          <cell r="F6173" t="str">
            <v>R11011</v>
          </cell>
          <cell r="G6173">
            <v>6</v>
          </cell>
        </row>
        <row r="6174">
          <cell r="A6174" t="str">
            <v>R|Flandern</v>
          </cell>
          <cell r="B6174" t="str">
            <v>Q1002z001</v>
          </cell>
          <cell r="C6174" t="str">
            <v>R</v>
          </cell>
          <cell r="D6174" t="str">
            <v>name</v>
          </cell>
          <cell r="E6174" t="str">
            <v>Flandern</v>
          </cell>
          <cell r="F6174" t="str">
            <v>R11012</v>
          </cell>
          <cell r="G6174">
            <v>6</v>
          </cell>
        </row>
        <row r="6175">
          <cell r="A6175" t="str">
            <v>R|Flanders</v>
          </cell>
          <cell r="B6175" t="str">
            <v>Q1002z001</v>
          </cell>
          <cell r="C6175" t="str">
            <v>R</v>
          </cell>
          <cell r="D6175" t="str">
            <v>E</v>
          </cell>
          <cell r="E6175" t="str">
            <v>Flanders</v>
          </cell>
          <cell r="F6175" t="str">
            <v>R11012</v>
          </cell>
          <cell r="G6175">
            <v>6</v>
          </cell>
        </row>
        <row r="6176">
          <cell r="A6176" t="str">
            <v>R|R11012</v>
          </cell>
          <cell r="B6176" t="str">
            <v>Q1002z001</v>
          </cell>
          <cell r="C6176" t="str">
            <v>R</v>
          </cell>
          <cell r="D6176" t="str">
            <v>code</v>
          </cell>
          <cell r="E6176" t="str">
            <v>R11012</v>
          </cell>
          <cell r="F6176" t="str">
            <v>R11012</v>
          </cell>
          <cell r="G6176">
            <v>6</v>
          </cell>
        </row>
        <row r="6177">
          <cell r="A6177" t="str">
            <v>R|Dänemark</v>
          </cell>
          <cell r="B6177" t="str">
            <v>Q1002z001</v>
          </cell>
          <cell r="C6177" t="str">
            <v>R</v>
          </cell>
          <cell r="D6177" t="str">
            <v>D</v>
          </cell>
          <cell r="E6177" t="str">
            <v>Dänemark</v>
          </cell>
          <cell r="F6177" t="str">
            <v>R1102</v>
          </cell>
          <cell r="G6177">
            <v>5</v>
          </cell>
        </row>
        <row r="6178">
          <cell r="A6178" t="str">
            <v>R|Denmark</v>
          </cell>
          <cell r="B6178" t="str">
            <v>Q1002z001</v>
          </cell>
          <cell r="C6178" t="str">
            <v>R</v>
          </cell>
          <cell r="D6178" t="str">
            <v>E</v>
          </cell>
          <cell r="E6178" t="str">
            <v>Denmark</v>
          </cell>
          <cell r="F6178" t="str">
            <v>R1102</v>
          </cell>
          <cell r="G6178">
            <v>5</v>
          </cell>
        </row>
        <row r="6179">
          <cell r="A6179" t="str">
            <v>R|DK</v>
          </cell>
          <cell r="B6179" t="str">
            <v>Q1002z001</v>
          </cell>
          <cell r="C6179" t="str">
            <v>R</v>
          </cell>
          <cell r="D6179" t="str">
            <v>name</v>
          </cell>
          <cell r="E6179" t="str">
            <v>DK</v>
          </cell>
          <cell r="F6179" t="str">
            <v>R1102</v>
          </cell>
          <cell r="G6179">
            <v>5</v>
          </cell>
        </row>
        <row r="6180">
          <cell r="A6180" t="str">
            <v>R|R1102</v>
          </cell>
          <cell r="B6180" t="str">
            <v>Q1002z001</v>
          </cell>
          <cell r="C6180" t="str">
            <v>R</v>
          </cell>
          <cell r="D6180" t="str">
            <v>code</v>
          </cell>
          <cell r="E6180" t="str">
            <v>R1102</v>
          </cell>
          <cell r="F6180" t="str">
            <v>R1102</v>
          </cell>
          <cell r="G6180">
            <v>5</v>
          </cell>
        </row>
        <row r="6181">
          <cell r="A6181" t="str">
            <v>R|D</v>
          </cell>
          <cell r="B6181" t="str">
            <v>Q1002z001</v>
          </cell>
          <cell r="C6181" t="str">
            <v>R</v>
          </cell>
          <cell r="D6181" t="str">
            <v>name</v>
          </cell>
          <cell r="E6181" t="str">
            <v>D</v>
          </cell>
          <cell r="F6181" t="str">
            <v>R1103</v>
          </cell>
          <cell r="G6181">
            <v>5</v>
          </cell>
        </row>
        <row r="6182">
          <cell r="A6182" t="str">
            <v>R|Deutschland</v>
          </cell>
          <cell r="B6182" t="str">
            <v>Q1002z001</v>
          </cell>
          <cell r="C6182" t="str">
            <v>R</v>
          </cell>
          <cell r="D6182" t="str">
            <v>D</v>
          </cell>
          <cell r="E6182" t="str">
            <v>Deutschland</v>
          </cell>
          <cell r="F6182" t="str">
            <v>R1103</v>
          </cell>
          <cell r="G6182">
            <v>5</v>
          </cell>
        </row>
        <row r="6183">
          <cell r="A6183" t="str">
            <v>R|Germany</v>
          </cell>
          <cell r="B6183" t="str">
            <v>Q1002z001</v>
          </cell>
          <cell r="C6183" t="str">
            <v>R</v>
          </cell>
          <cell r="D6183" t="str">
            <v>E</v>
          </cell>
          <cell r="E6183" t="str">
            <v>Germany</v>
          </cell>
          <cell r="F6183" t="str">
            <v>R1103</v>
          </cell>
          <cell r="G6183">
            <v>5</v>
          </cell>
        </row>
        <row r="6184">
          <cell r="A6184" t="str">
            <v>R|R1103</v>
          </cell>
          <cell r="B6184" t="str">
            <v>Q1002z001</v>
          </cell>
          <cell r="C6184" t="str">
            <v>R</v>
          </cell>
          <cell r="D6184" t="str">
            <v>code</v>
          </cell>
          <cell r="E6184" t="str">
            <v>R1103</v>
          </cell>
          <cell r="F6184" t="str">
            <v>R1103</v>
          </cell>
          <cell r="G6184">
            <v>5</v>
          </cell>
        </row>
        <row r="6185">
          <cell r="A6185" t="str">
            <v>R|other Germany</v>
          </cell>
          <cell r="B6185" t="str">
            <v>Q1002z001</v>
          </cell>
          <cell r="C6185" t="str">
            <v>R</v>
          </cell>
          <cell r="D6185" t="str">
            <v>name</v>
          </cell>
          <cell r="E6185" t="str">
            <v>other Germany</v>
          </cell>
          <cell r="F6185" t="str">
            <v>R1103_</v>
          </cell>
          <cell r="G6185">
            <v>6</v>
          </cell>
        </row>
        <row r="6186">
          <cell r="A6186" t="str">
            <v>R|R1103_</v>
          </cell>
          <cell r="B6186" t="str">
            <v>Q1002z001</v>
          </cell>
          <cell r="C6186" t="str">
            <v>R</v>
          </cell>
          <cell r="D6186" t="str">
            <v>code</v>
          </cell>
          <cell r="E6186" t="str">
            <v>R1103_</v>
          </cell>
          <cell r="F6186" t="str">
            <v>R1103_</v>
          </cell>
          <cell r="G6186">
            <v>6</v>
          </cell>
        </row>
        <row r="6187">
          <cell r="A6187" t="str">
            <v>R|sonstiges Deutschland</v>
          </cell>
          <cell r="B6187" t="str">
            <v>Q1002z001</v>
          </cell>
          <cell r="C6187" t="str">
            <v>R</v>
          </cell>
          <cell r="D6187" t="str">
            <v>D</v>
          </cell>
          <cell r="E6187" t="str">
            <v>sonstiges Deutschland</v>
          </cell>
          <cell r="F6187" t="str">
            <v>R1103_</v>
          </cell>
          <cell r="G6187">
            <v>6</v>
          </cell>
        </row>
        <row r="6188">
          <cell r="A6188" t="str">
            <v>R|N 1</v>
          </cell>
          <cell r="B6188" t="str">
            <v>Q1002z001</v>
          </cell>
          <cell r="C6188" t="str">
            <v>R</v>
          </cell>
          <cell r="D6188" t="str">
            <v>name</v>
          </cell>
          <cell r="E6188" t="str">
            <v>N 1</v>
          </cell>
          <cell r="F6188" t="str">
            <v>R11031</v>
          </cell>
          <cell r="G6188">
            <v>6</v>
          </cell>
        </row>
        <row r="6189">
          <cell r="A6189" t="str">
            <v>R|Nielsen 1</v>
          </cell>
          <cell r="B6189" t="str">
            <v>Q1002z001</v>
          </cell>
          <cell r="C6189" t="str">
            <v>R</v>
          </cell>
          <cell r="D6189" t="str">
            <v>D</v>
          </cell>
          <cell r="E6189" t="str">
            <v>Nielsen 1</v>
          </cell>
          <cell r="F6189" t="str">
            <v>R11031</v>
          </cell>
          <cell r="G6189">
            <v>6</v>
          </cell>
        </row>
        <row r="6190">
          <cell r="A6190" t="str">
            <v>R|R11031</v>
          </cell>
          <cell r="B6190" t="str">
            <v>Q1002z001</v>
          </cell>
          <cell r="C6190" t="str">
            <v>R</v>
          </cell>
          <cell r="D6190" t="str">
            <v>code</v>
          </cell>
          <cell r="E6190" t="str">
            <v>R11031</v>
          </cell>
          <cell r="F6190" t="str">
            <v>R11031</v>
          </cell>
          <cell r="G6190">
            <v>6</v>
          </cell>
        </row>
        <row r="6191">
          <cell r="A6191" t="str">
            <v>R|other Nielsen 1</v>
          </cell>
          <cell r="B6191" t="str">
            <v>Q1002z001</v>
          </cell>
          <cell r="C6191" t="str">
            <v>R</v>
          </cell>
          <cell r="D6191" t="str">
            <v>name</v>
          </cell>
          <cell r="E6191" t="str">
            <v>other Nielsen 1</v>
          </cell>
          <cell r="F6191" t="str">
            <v>R11031_</v>
          </cell>
          <cell r="G6191">
            <v>7</v>
          </cell>
        </row>
        <row r="6192">
          <cell r="A6192" t="str">
            <v>R|R11031_</v>
          </cell>
          <cell r="B6192" t="str">
            <v>Q1002z001</v>
          </cell>
          <cell r="C6192" t="str">
            <v>R</v>
          </cell>
          <cell r="D6192" t="str">
            <v>code</v>
          </cell>
          <cell r="E6192" t="str">
            <v>R11031_</v>
          </cell>
          <cell r="F6192" t="str">
            <v>R11031_</v>
          </cell>
          <cell r="G6192">
            <v>7</v>
          </cell>
        </row>
        <row r="6193">
          <cell r="A6193" t="str">
            <v>R|sonstige Nielsen 1</v>
          </cell>
          <cell r="B6193" t="str">
            <v>Q1002z001</v>
          </cell>
          <cell r="C6193" t="str">
            <v>R</v>
          </cell>
          <cell r="D6193" t="str">
            <v>D</v>
          </cell>
          <cell r="E6193" t="str">
            <v>sonstige Nielsen 1</v>
          </cell>
          <cell r="F6193" t="str">
            <v>R11031_</v>
          </cell>
          <cell r="G6193">
            <v>7</v>
          </cell>
        </row>
        <row r="6194">
          <cell r="A6194" t="str">
            <v>R|R110311</v>
          </cell>
          <cell r="B6194" t="str">
            <v>Q1002z001</v>
          </cell>
          <cell r="C6194" t="str">
            <v>R</v>
          </cell>
          <cell r="D6194" t="str">
            <v>code</v>
          </cell>
          <cell r="E6194" t="str">
            <v>R110311</v>
          </cell>
          <cell r="F6194" t="str">
            <v>R110311</v>
          </cell>
          <cell r="G6194">
            <v>7</v>
          </cell>
        </row>
        <row r="6195">
          <cell r="A6195" t="str">
            <v>R|Schleswig-Holstein</v>
          </cell>
          <cell r="B6195" t="str">
            <v>Q1002z001</v>
          </cell>
          <cell r="C6195" t="str">
            <v>R</v>
          </cell>
          <cell r="D6195" t="str">
            <v>name</v>
          </cell>
          <cell r="E6195" t="str">
            <v>Schleswig-Holstein</v>
          </cell>
          <cell r="F6195" t="str">
            <v>R110311</v>
          </cell>
          <cell r="G6195">
            <v>7</v>
          </cell>
        </row>
        <row r="6196">
          <cell r="A6196" t="str">
            <v>R|Niedersachsen</v>
          </cell>
          <cell r="B6196" t="str">
            <v>Q1002z001</v>
          </cell>
          <cell r="C6196" t="str">
            <v>R</v>
          </cell>
          <cell r="D6196" t="str">
            <v>name</v>
          </cell>
          <cell r="E6196" t="str">
            <v>Niedersachsen</v>
          </cell>
          <cell r="F6196" t="str">
            <v>R110312</v>
          </cell>
          <cell r="G6196">
            <v>7</v>
          </cell>
        </row>
        <row r="6197">
          <cell r="A6197" t="str">
            <v>R|R110312</v>
          </cell>
          <cell r="B6197" t="str">
            <v>Q1002z001</v>
          </cell>
          <cell r="C6197" t="str">
            <v>R</v>
          </cell>
          <cell r="D6197" t="str">
            <v>code</v>
          </cell>
          <cell r="E6197" t="str">
            <v>R110312</v>
          </cell>
          <cell r="F6197" t="str">
            <v>R110312</v>
          </cell>
          <cell r="G6197">
            <v>7</v>
          </cell>
        </row>
        <row r="6198">
          <cell r="A6198" t="str">
            <v>R|Hamburg</v>
          </cell>
          <cell r="B6198" t="str">
            <v>Q1002z001</v>
          </cell>
          <cell r="C6198" t="str">
            <v>R</v>
          </cell>
          <cell r="D6198" t="str">
            <v>name</v>
          </cell>
          <cell r="E6198" t="str">
            <v>Hamburg</v>
          </cell>
          <cell r="F6198" t="str">
            <v>R110313</v>
          </cell>
          <cell r="G6198">
            <v>7</v>
          </cell>
        </row>
        <row r="6199">
          <cell r="A6199" t="str">
            <v>R|R110313</v>
          </cell>
          <cell r="B6199" t="str">
            <v>Q1002z001</v>
          </cell>
          <cell r="C6199" t="str">
            <v>R</v>
          </cell>
          <cell r="D6199" t="str">
            <v>code</v>
          </cell>
          <cell r="E6199" t="str">
            <v>R110313</v>
          </cell>
          <cell r="F6199" t="str">
            <v>R110313</v>
          </cell>
          <cell r="G6199">
            <v>7</v>
          </cell>
        </row>
        <row r="6200">
          <cell r="A6200" t="str">
            <v>R|Bremen</v>
          </cell>
          <cell r="B6200" t="str">
            <v>Q1002z001</v>
          </cell>
          <cell r="C6200" t="str">
            <v>R</v>
          </cell>
          <cell r="D6200" t="str">
            <v>name</v>
          </cell>
          <cell r="E6200" t="str">
            <v>Bremen</v>
          </cell>
          <cell r="F6200" t="str">
            <v>R110314</v>
          </cell>
          <cell r="G6200">
            <v>7</v>
          </cell>
        </row>
        <row r="6201">
          <cell r="A6201" t="str">
            <v>R|R110314</v>
          </cell>
          <cell r="B6201" t="str">
            <v>Q1002z001</v>
          </cell>
          <cell r="C6201" t="str">
            <v>R</v>
          </cell>
          <cell r="D6201" t="str">
            <v>code</v>
          </cell>
          <cell r="E6201" t="str">
            <v>R110314</v>
          </cell>
          <cell r="F6201" t="str">
            <v>R110314</v>
          </cell>
          <cell r="G6201">
            <v>7</v>
          </cell>
        </row>
        <row r="6202">
          <cell r="A6202" t="str">
            <v>R|N 2</v>
          </cell>
          <cell r="B6202" t="str">
            <v>Q1002z001</v>
          </cell>
          <cell r="C6202" t="str">
            <v>R</v>
          </cell>
          <cell r="D6202" t="str">
            <v>name</v>
          </cell>
          <cell r="E6202" t="str">
            <v>N 2</v>
          </cell>
          <cell r="F6202" t="str">
            <v>R11032</v>
          </cell>
          <cell r="G6202">
            <v>6</v>
          </cell>
        </row>
        <row r="6203">
          <cell r="A6203" t="str">
            <v>R|Nielsen 2</v>
          </cell>
          <cell r="B6203" t="str">
            <v>Q1002z001</v>
          </cell>
          <cell r="C6203" t="str">
            <v>R</v>
          </cell>
          <cell r="D6203" t="str">
            <v>D</v>
          </cell>
          <cell r="E6203" t="str">
            <v>Nielsen 2</v>
          </cell>
          <cell r="F6203" t="str">
            <v>R11032</v>
          </cell>
          <cell r="G6203">
            <v>6</v>
          </cell>
        </row>
        <row r="6204">
          <cell r="A6204" t="str">
            <v>R|R11032</v>
          </cell>
          <cell r="B6204" t="str">
            <v>Q1002z001</v>
          </cell>
          <cell r="C6204" t="str">
            <v>R</v>
          </cell>
          <cell r="D6204" t="str">
            <v>code</v>
          </cell>
          <cell r="E6204" t="str">
            <v>R11032</v>
          </cell>
          <cell r="F6204" t="str">
            <v>R11032</v>
          </cell>
          <cell r="G6204">
            <v>6</v>
          </cell>
        </row>
        <row r="6205">
          <cell r="A6205" t="str">
            <v>R|other Nielsen 2</v>
          </cell>
          <cell r="B6205" t="str">
            <v>Q1002z001</v>
          </cell>
          <cell r="C6205" t="str">
            <v>R</v>
          </cell>
          <cell r="D6205" t="str">
            <v>name</v>
          </cell>
          <cell r="E6205" t="str">
            <v>other Nielsen 2</v>
          </cell>
          <cell r="F6205" t="str">
            <v>R11032_</v>
          </cell>
          <cell r="G6205">
            <v>7</v>
          </cell>
        </row>
        <row r="6206">
          <cell r="A6206" t="str">
            <v>R|R11032_</v>
          </cell>
          <cell r="B6206" t="str">
            <v>Q1002z001</v>
          </cell>
          <cell r="C6206" t="str">
            <v>R</v>
          </cell>
          <cell r="D6206" t="str">
            <v>code</v>
          </cell>
          <cell r="E6206" t="str">
            <v>R11032_</v>
          </cell>
          <cell r="F6206" t="str">
            <v>R11032_</v>
          </cell>
          <cell r="G6206">
            <v>7</v>
          </cell>
        </row>
        <row r="6207">
          <cell r="A6207" t="str">
            <v>R|sonstige Nielsen 2</v>
          </cell>
          <cell r="B6207" t="str">
            <v>Q1002z001</v>
          </cell>
          <cell r="C6207" t="str">
            <v>R</v>
          </cell>
          <cell r="D6207" t="str">
            <v>D</v>
          </cell>
          <cell r="E6207" t="str">
            <v>sonstige Nielsen 2</v>
          </cell>
          <cell r="F6207" t="str">
            <v>R11032_</v>
          </cell>
          <cell r="G6207">
            <v>7</v>
          </cell>
        </row>
        <row r="6208">
          <cell r="A6208" t="str">
            <v>R|Nordrhein-Westfalen</v>
          </cell>
          <cell r="B6208" t="str">
            <v>Q1002z001</v>
          </cell>
          <cell r="C6208" t="str">
            <v>R</v>
          </cell>
          <cell r="D6208" t="str">
            <v>name</v>
          </cell>
          <cell r="E6208" t="str">
            <v>Nordrhein-Westfalen</v>
          </cell>
          <cell r="F6208" t="str">
            <v>R110321</v>
          </cell>
          <cell r="G6208">
            <v>7</v>
          </cell>
        </row>
        <row r="6209">
          <cell r="A6209" t="str">
            <v>R|R110321</v>
          </cell>
          <cell r="B6209" t="str">
            <v>Q1002z001</v>
          </cell>
          <cell r="C6209" t="str">
            <v>R</v>
          </cell>
          <cell r="D6209" t="str">
            <v>code</v>
          </cell>
          <cell r="E6209" t="str">
            <v>R110321</v>
          </cell>
          <cell r="F6209" t="str">
            <v>R110321</v>
          </cell>
          <cell r="G6209">
            <v>7</v>
          </cell>
        </row>
        <row r="6210">
          <cell r="A6210" t="str">
            <v>R|N 3a</v>
          </cell>
          <cell r="B6210" t="str">
            <v>Q1002z001</v>
          </cell>
          <cell r="C6210" t="str">
            <v>R</v>
          </cell>
          <cell r="D6210" t="str">
            <v>name</v>
          </cell>
          <cell r="E6210" t="str">
            <v>N 3a</v>
          </cell>
          <cell r="F6210" t="str">
            <v>R11033</v>
          </cell>
          <cell r="G6210">
            <v>6</v>
          </cell>
        </row>
        <row r="6211">
          <cell r="A6211" t="str">
            <v>R|Nielsen 3a</v>
          </cell>
          <cell r="B6211" t="str">
            <v>Q1002z001</v>
          </cell>
          <cell r="C6211" t="str">
            <v>R</v>
          </cell>
          <cell r="D6211" t="str">
            <v>D</v>
          </cell>
          <cell r="E6211" t="str">
            <v>Nielsen 3a</v>
          </cell>
          <cell r="F6211" t="str">
            <v>R11033</v>
          </cell>
          <cell r="G6211">
            <v>6</v>
          </cell>
        </row>
        <row r="6212">
          <cell r="A6212" t="str">
            <v>R|R11033</v>
          </cell>
          <cell r="B6212" t="str">
            <v>Q1002z001</v>
          </cell>
          <cell r="C6212" t="str">
            <v>R</v>
          </cell>
          <cell r="D6212" t="str">
            <v>code</v>
          </cell>
          <cell r="E6212" t="str">
            <v>R11033</v>
          </cell>
          <cell r="F6212" t="str">
            <v>R11033</v>
          </cell>
          <cell r="G6212">
            <v>6</v>
          </cell>
        </row>
        <row r="6213">
          <cell r="A6213" t="str">
            <v>R|other Nielsen 3a</v>
          </cell>
          <cell r="B6213" t="str">
            <v>Q1002z001</v>
          </cell>
          <cell r="C6213" t="str">
            <v>R</v>
          </cell>
          <cell r="D6213" t="str">
            <v>name</v>
          </cell>
          <cell r="E6213" t="str">
            <v>other Nielsen 3a</v>
          </cell>
          <cell r="F6213" t="str">
            <v>R11033_</v>
          </cell>
          <cell r="G6213">
            <v>7</v>
          </cell>
        </row>
        <row r="6214">
          <cell r="A6214" t="str">
            <v>R|R11033_</v>
          </cell>
          <cell r="B6214" t="str">
            <v>Q1002z001</v>
          </cell>
          <cell r="C6214" t="str">
            <v>R</v>
          </cell>
          <cell r="D6214" t="str">
            <v>code</v>
          </cell>
          <cell r="E6214" t="str">
            <v>R11033_</v>
          </cell>
          <cell r="F6214" t="str">
            <v>R11033_</v>
          </cell>
          <cell r="G6214">
            <v>7</v>
          </cell>
        </row>
        <row r="6215">
          <cell r="A6215" t="str">
            <v>R|sonstige Nielsen 3a</v>
          </cell>
          <cell r="B6215" t="str">
            <v>Q1002z001</v>
          </cell>
          <cell r="C6215" t="str">
            <v>R</v>
          </cell>
          <cell r="D6215" t="str">
            <v>D</v>
          </cell>
          <cell r="E6215" t="str">
            <v>sonstige Nielsen 3a</v>
          </cell>
          <cell r="F6215" t="str">
            <v>R11033_</v>
          </cell>
          <cell r="G6215">
            <v>7</v>
          </cell>
        </row>
        <row r="6216">
          <cell r="A6216" t="str">
            <v>R|R110331</v>
          </cell>
          <cell r="B6216" t="str">
            <v>Q1002z001</v>
          </cell>
          <cell r="C6216" t="str">
            <v>R</v>
          </cell>
          <cell r="D6216" t="str">
            <v>code</v>
          </cell>
          <cell r="E6216" t="str">
            <v>R110331</v>
          </cell>
          <cell r="F6216" t="str">
            <v>R110331</v>
          </cell>
          <cell r="G6216">
            <v>7</v>
          </cell>
        </row>
        <row r="6217">
          <cell r="A6217" t="str">
            <v>R|Rheinland-Pfalz</v>
          </cell>
          <cell r="B6217" t="str">
            <v>Q1002z001</v>
          </cell>
          <cell r="C6217" t="str">
            <v>R</v>
          </cell>
          <cell r="D6217" t="str">
            <v>name</v>
          </cell>
          <cell r="E6217" t="str">
            <v>Rheinland-Pfalz</v>
          </cell>
          <cell r="F6217" t="str">
            <v>R110331</v>
          </cell>
          <cell r="G6217">
            <v>7</v>
          </cell>
        </row>
        <row r="6218">
          <cell r="A6218" t="str">
            <v>R|R110332</v>
          </cell>
          <cell r="B6218" t="str">
            <v>Q1002z001</v>
          </cell>
          <cell r="C6218" t="str">
            <v>R</v>
          </cell>
          <cell r="D6218" t="str">
            <v>code</v>
          </cell>
          <cell r="E6218" t="str">
            <v>R110332</v>
          </cell>
          <cell r="F6218" t="str">
            <v>R110332</v>
          </cell>
          <cell r="G6218">
            <v>7</v>
          </cell>
        </row>
        <row r="6219">
          <cell r="A6219" t="str">
            <v>R|Saarland</v>
          </cell>
          <cell r="B6219" t="str">
            <v>Q1002z001</v>
          </cell>
          <cell r="C6219" t="str">
            <v>R</v>
          </cell>
          <cell r="D6219" t="str">
            <v>name</v>
          </cell>
          <cell r="E6219" t="str">
            <v>Saarland</v>
          </cell>
          <cell r="F6219" t="str">
            <v>R110332</v>
          </cell>
          <cell r="G6219">
            <v>7</v>
          </cell>
        </row>
        <row r="6220">
          <cell r="A6220" t="str">
            <v>R|Hessen</v>
          </cell>
          <cell r="B6220" t="str">
            <v>Q1002z001</v>
          </cell>
          <cell r="C6220" t="str">
            <v>R</v>
          </cell>
          <cell r="D6220" t="str">
            <v>name</v>
          </cell>
          <cell r="E6220" t="str">
            <v>Hessen</v>
          </cell>
          <cell r="F6220" t="str">
            <v>R110333</v>
          </cell>
          <cell r="G6220">
            <v>7</v>
          </cell>
        </row>
        <row r="6221">
          <cell r="A6221" t="str">
            <v>R|R110333</v>
          </cell>
          <cell r="B6221" t="str">
            <v>Q1002z001</v>
          </cell>
          <cell r="C6221" t="str">
            <v>R</v>
          </cell>
          <cell r="D6221" t="str">
            <v>code</v>
          </cell>
          <cell r="E6221" t="str">
            <v>R110333</v>
          </cell>
          <cell r="F6221" t="str">
            <v>R110333</v>
          </cell>
          <cell r="G6221">
            <v>7</v>
          </cell>
        </row>
        <row r="6222">
          <cell r="A6222" t="str">
            <v>R|N 3b</v>
          </cell>
          <cell r="B6222" t="str">
            <v>Q1002z001</v>
          </cell>
          <cell r="C6222" t="str">
            <v>R</v>
          </cell>
          <cell r="D6222" t="str">
            <v>name</v>
          </cell>
          <cell r="E6222" t="str">
            <v>N 3b</v>
          </cell>
          <cell r="F6222" t="str">
            <v>R11034</v>
          </cell>
          <cell r="G6222">
            <v>6</v>
          </cell>
        </row>
        <row r="6223">
          <cell r="A6223" t="str">
            <v>R|Nielsen 3b</v>
          </cell>
          <cell r="B6223" t="str">
            <v>Q1002z001</v>
          </cell>
          <cell r="C6223" t="str">
            <v>R</v>
          </cell>
          <cell r="D6223" t="str">
            <v>D</v>
          </cell>
          <cell r="E6223" t="str">
            <v>Nielsen 3b</v>
          </cell>
          <cell r="F6223" t="str">
            <v>R11034</v>
          </cell>
          <cell r="G6223">
            <v>6</v>
          </cell>
        </row>
        <row r="6224">
          <cell r="A6224" t="str">
            <v>R|R11034</v>
          </cell>
          <cell r="B6224" t="str">
            <v>Q1002z001</v>
          </cell>
          <cell r="C6224" t="str">
            <v>R</v>
          </cell>
          <cell r="D6224" t="str">
            <v>code</v>
          </cell>
          <cell r="E6224" t="str">
            <v>R11034</v>
          </cell>
          <cell r="F6224" t="str">
            <v>R11034</v>
          </cell>
          <cell r="G6224">
            <v>6</v>
          </cell>
        </row>
        <row r="6225">
          <cell r="A6225" t="str">
            <v>R|other Nielsen 3b</v>
          </cell>
          <cell r="B6225" t="str">
            <v>Q1002z001</v>
          </cell>
          <cell r="C6225" t="str">
            <v>R</v>
          </cell>
          <cell r="D6225" t="str">
            <v>name</v>
          </cell>
          <cell r="E6225" t="str">
            <v>other Nielsen 3b</v>
          </cell>
          <cell r="F6225" t="str">
            <v>R11034_</v>
          </cell>
          <cell r="G6225">
            <v>7</v>
          </cell>
        </row>
        <row r="6226">
          <cell r="A6226" t="str">
            <v>R|R11034_</v>
          </cell>
          <cell r="B6226" t="str">
            <v>Q1002z001</v>
          </cell>
          <cell r="C6226" t="str">
            <v>R</v>
          </cell>
          <cell r="D6226" t="str">
            <v>code</v>
          </cell>
          <cell r="E6226" t="str">
            <v>R11034_</v>
          </cell>
          <cell r="F6226" t="str">
            <v>R11034_</v>
          </cell>
          <cell r="G6226">
            <v>7</v>
          </cell>
        </row>
        <row r="6227">
          <cell r="A6227" t="str">
            <v>R|sonstige Nielsen 3b</v>
          </cell>
          <cell r="B6227" t="str">
            <v>Q1002z001</v>
          </cell>
          <cell r="C6227" t="str">
            <v>R</v>
          </cell>
          <cell r="D6227" t="str">
            <v>D</v>
          </cell>
          <cell r="E6227" t="str">
            <v>sonstige Nielsen 3b</v>
          </cell>
          <cell r="F6227" t="str">
            <v>R11034_</v>
          </cell>
          <cell r="G6227">
            <v>7</v>
          </cell>
        </row>
        <row r="6228">
          <cell r="A6228" t="str">
            <v>R|Baden-Württemberg</v>
          </cell>
          <cell r="B6228" t="str">
            <v>Q1002z001</v>
          </cell>
          <cell r="C6228" t="str">
            <v>R</v>
          </cell>
          <cell r="D6228" t="str">
            <v>name</v>
          </cell>
          <cell r="E6228" t="str">
            <v>Baden-Württemberg</v>
          </cell>
          <cell r="F6228" t="str">
            <v>R110341</v>
          </cell>
          <cell r="G6228">
            <v>7</v>
          </cell>
        </row>
        <row r="6229">
          <cell r="A6229" t="str">
            <v>R|R110341</v>
          </cell>
          <cell r="B6229" t="str">
            <v>Q1002z001</v>
          </cell>
          <cell r="C6229" t="str">
            <v>R</v>
          </cell>
          <cell r="D6229" t="str">
            <v>code</v>
          </cell>
          <cell r="E6229" t="str">
            <v>R110341</v>
          </cell>
          <cell r="F6229" t="str">
            <v>R110341</v>
          </cell>
          <cell r="G6229">
            <v>7</v>
          </cell>
        </row>
        <row r="6230">
          <cell r="A6230" t="str">
            <v>R|N 4</v>
          </cell>
          <cell r="B6230" t="str">
            <v>Q1002z001</v>
          </cell>
          <cell r="C6230" t="str">
            <v>R</v>
          </cell>
          <cell r="D6230" t="str">
            <v>name</v>
          </cell>
          <cell r="E6230" t="str">
            <v>N 4</v>
          </cell>
          <cell r="F6230" t="str">
            <v>R11035</v>
          </cell>
          <cell r="G6230">
            <v>6</v>
          </cell>
        </row>
        <row r="6231">
          <cell r="A6231" t="str">
            <v>R|Nielsen 4</v>
          </cell>
          <cell r="B6231" t="str">
            <v>Q1002z001</v>
          </cell>
          <cell r="C6231" t="str">
            <v>R</v>
          </cell>
          <cell r="D6231" t="str">
            <v>D</v>
          </cell>
          <cell r="E6231" t="str">
            <v>Nielsen 4</v>
          </cell>
          <cell r="F6231" t="str">
            <v>R11035</v>
          </cell>
          <cell r="G6231">
            <v>6</v>
          </cell>
        </row>
        <row r="6232">
          <cell r="A6232" t="str">
            <v>R|R11035</v>
          </cell>
          <cell r="B6232" t="str">
            <v>Q1002z001</v>
          </cell>
          <cell r="C6232" t="str">
            <v>R</v>
          </cell>
          <cell r="D6232" t="str">
            <v>code</v>
          </cell>
          <cell r="E6232" t="str">
            <v>R11035</v>
          </cell>
          <cell r="F6232" t="str">
            <v>R11035</v>
          </cell>
          <cell r="G6232">
            <v>6</v>
          </cell>
        </row>
        <row r="6233">
          <cell r="A6233" t="str">
            <v>R|other Nielsen 4</v>
          </cell>
          <cell r="B6233" t="str">
            <v>Q1002z001</v>
          </cell>
          <cell r="C6233" t="str">
            <v>R</v>
          </cell>
          <cell r="D6233" t="str">
            <v>name</v>
          </cell>
          <cell r="E6233" t="str">
            <v>other Nielsen 4</v>
          </cell>
          <cell r="F6233" t="str">
            <v>R11035_</v>
          </cell>
          <cell r="G6233">
            <v>7</v>
          </cell>
        </row>
        <row r="6234">
          <cell r="A6234" t="str">
            <v>R|R11035_</v>
          </cell>
          <cell r="B6234" t="str">
            <v>Q1002z001</v>
          </cell>
          <cell r="C6234" t="str">
            <v>R</v>
          </cell>
          <cell r="D6234" t="str">
            <v>code</v>
          </cell>
          <cell r="E6234" t="str">
            <v>R11035_</v>
          </cell>
          <cell r="F6234" t="str">
            <v>R11035_</v>
          </cell>
          <cell r="G6234">
            <v>7</v>
          </cell>
        </row>
        <row r="6235">
          <cell r="A6235" t="str">
            <v>R|sonstige Nielsen 4</v>
          </cell>
          <cell r="B6235" t="str">
            <v>Q1002z001</v>
          </cell>
          <cell r="C6235" t="str">
            <v>R</v>
          </cell>
          <cell r="D6235" t="str">
            <v>D</v>
          </cell>
          <cell r="E6235" t="str">
            <v>sonstige Nielsen 4</v>
          </cell>
          <cell r="F6235" t="str">
            <v>R11035_</v>
          </cell>
          <cell r="G6235">
            <v>7</v>
          </cell>
        </row>
        <row r="6236">
          <cell r="A6236" t="str">
            <v>R|Bayern</v>
          </cell>
          <cell r="B6236" t="str">
            <v>Q1002z001</v>
          </cell>
          <cell r="C6236" t="str">
            <v>R</v>
          </cell>
          <cell r="D6236" t="str">
            <v>name</v>
          </cell>
          <cell r="E6236" t="str">
            <v>Bayern</v>
          </cell>
          <cell r="F6236" t="str">
            <v>R110351</v>
          </cell>
          <cell r="G6236">
            <v>7</v>
          </cell>
        </row>
        <row r="6237">
          <cell r="A6237" t="str">
            <v>R|R110351</v>
          </cell>
          <cell r="B6237" t="str">
            <v>Q1002z001</v>
          </cell>
          <cell r="C6237" t="str">
            <v>R</v>
          </cell>
          <cell r="D6237" t="str">
            <v>code</v>
          </cell>
          <cell r="E6237" t="str">
            <v>R110351</v>
          </cell>
          <cell r="F6237" t="str">
            <v>R110351</v>
          </cell>
          <cell r="G6237">
            <v>7</v>
          </cell>
        </row>
        <row r="6238">
          <cell r="A6238" t="str">
            <v>R|N 5</v>
          </cell>
          <cell r="B6238" t="str">
            <v>Q1002z001</v>
          </cell>
          <cell r="C6238" t="str">
            <v>R</v>
          </cell>
          <cell r="D6238" t="str">
            <v>name</v>
          </cell>
          <cell r="E6238" t="str">
            <v>N 5</v>
          </cell>
          <cell r="F6238" t="str">
            <v>R11036</v>
          </cell>
          <cell r="G6238">
            <v>6</v>
          </cell>
        </row>
        <row r="6239">
          <cell r="A6239" t="str">
            <v>R|Nielsen 5</v>
          </cell>
          <cell r="B6239" t="str">
            <v>Q1002z001</v>
          </cell>
          <cell r="C6239" t="str">
            <v>R</v>
          </cell>
          <cell r="D6239" t="str">
            <v>D</v>
          </cell>
          <cell r="E6239" t="str">
            <v>Nielsen 5</v>
          </cell>
          <cell r="F6239" t="str">
            <v>R11036</v>
          </cell>
          <cell r="G6239">
            <v>6</v>
          </cell>
        </row>
        <row r="6240">
          <cell r="A6240" t="str">
            <v>R|R11036</v>
          </cell>
          <cell r="B6240" t="str">
            <v>Q1002z001</v>
          </cell>
          <cell r="C6240" t="str">
            <v>R</v>
          </cell>
          <cell r="D6240" t="str">
            <v>code</v>
          </cell>
          <cell r="E6240" t="str">
            <v>R11036</v>
          </cell>
          <cell r="F6240" t="str">
            <v>R11036</v>
          </cell>
          <cell r="G6240">
            <v>6</v>
          </cell>
        </row>
        <row r="6241">
          <cell r="A6241" t="str">
            <v>R|other Nielsen 5</v>
          </cell>
          <cell r="B6241" t="str">
            <v>Q1002z001</v>
          </cell>
          <cell r="C6241" t="str">
            <v>R</v>
          </cell>
          <cell r="D6241" t="str">
            <v>name</v>
          </cell>
          <cell r="E6241" t="str">
            <v>other Nielsen 5</v>
          </cell>
          <cell r="F6241" t="str">
            <v>R11036_</v>
          </cell>
          <cell r="G6241">
            <v>7</v>
          </cell>
        </row>
        <row r="6242">
          <cell r="A6242" t="str">
            <v>R|R11036_</v>
          </cell>
          <cell r="B6242" t="str">
            <v>Q1002z001</v>
          </cell>
          <cell r="C6242" t="str">
            <v>R</v>
          </cell>
          <cell r="D6242" t="str">
            <v>code</v>
          </cell>
          <cell r="E6242" t="str">
            <v>R11036_</v>
          </cell>
          <cell r="F6242" t="str">
            <v>R11036_</v>
          </cell>
          <cell r="G6242">
            <v>7</v>
          </cell>
        </row>
        <row r="6243">
          <cell r="A6243" t="str">
            <v>R|sonstige Nielsen 5</v>
          </cell>
          <cell r="B6243" t="str">
            <v>Q1002z001</v>
          </cell>
          <cell r="C6243" t="str">
            <v>R</v>
          </cell>
          <cell r="D6243" t="str">
            <v>D</v>
          </cell>
          <cell r="E6243" t="str">
            <v>sonstige Nielsen 5</v>
          </cell>
          <cell r="F6243" t="str">
            <v>R11036_</v>
          </cell>
          <cell r="G6243">
            <v>7</v>
          </cell>
        </row>
        <row r="6244">
          <cell r="A6244" t="str">
            <v>R|Berlin</v>
          </cell>
          <cell r="B6244" t="str">
            <v>Q1002z001</v>
          </cell>
          <cell r="C6244" t="str">
            <v>R</v>
          </cell>
          <cell r="D6244" t="str">
            <v>name</v>
          </cell>
          <cell r="E6244" t="str">
            <v>Berlin</v>
          </cell>
          <cell r="F6244" t="str">
            <v>R110361</v>
          </cell>
          <cell r="G6244">
            <v>7</v>
          </cell>
        </row>
        <row r="6245">
          <cell r="A6245" t="str">
            <v>R|R110361</v>
          </cell>
          <cell r="B6245" t="str">
            <v>Q1002z001</v>
          </cell>
          <cell r="C6245" t="str">
            <v>R</v>
          </cell>
          <cell r="D6245" t="str">
            <v>code</v>
          </cell>
          <cell r="E6245" t="str">
            <v>R110361</v>
          </cell>
          <cell r="F6245" t="str">
            <v>R110361</v>
          </cell>
          <cell r="G6245">
            <v>7</v>
          </cell>
        </row>
        <row r="6246">
          <cell r="A6246" t="str">
            <v>R|N 6</v>
          </cell>
          <cell r="B6246" t="str">
            <v>Q1002z001</v>
          </cell>
          <cell r="C6246" t="str">
            <v>R</v>
          </cell>
          <cell r="D6246" t="str">
            <v>name</v>
          </cell>
          <cell r="E6246" t="str">
            <v>N 6</v>
          </cell>
          <cell r="F6246" t="str">
            <v>R11037</v>
          </cell>
          <cell r="G6246">
            <v>6</v>
          </cell>
        </row>
        <row r="6247">
          <cell r="A6247" t="str">
            <v>R|Nielsen 6</v>
          </cell>
          <cell r="B6247" t="str">
            <v>Q1002z001</v>
          </cell>
          <cell r="C6247" t="str">
            <v>R</v>
          </cell>
          <cell r="D6247" t="str">
            <v>D</v>
          </cell>
          <cell r="E6247" t="str">
            <v>Nielsen 6</v>
          </cell>
          <cell r="F6247" t="str">
            <v>R11037</v>
          </cell>
          <cell r="G6247">
            <v>6</v>
          </cell>
        </row>
        <row r="6248">
          <cell r="A6248" t="str">
            <v>R|R11037</v>
          </cell>
          <cell r="B6248" t="str">
            <v>Q1002z001</v>
          </cell>
          <cell r="C6248" t="str">
            <v>R</v>
          </cell>
          <cell r="D6248" t="str">
            <v>code</v>
          </cell>
          <cell r="E6248" t="str">
            <v>R11037</v>
          </cell>
          <cell r="F6248" t="str">
            <v>R11037</v>
          </cell>
          <cell r="G6248">
            <v>6</v>
          </cell>
        </row>
        <row r="6249">
          <cell r="A6249" t="str">
            <v>R|other Nielsen 6</v>
          </cell>
          <cell r="B6249" t="str">
            <v>Q1002z001</v>
          </cell>
          <cell r="C6249" t="str">
            <v>R</v>
          </cell>
          <cell r="D6249" t="str">
            <v>name</v>
          </cell>
          <cell r="E6249" t="str">
            <v>other Nielsen 6</v>
          </cell>
          <cell r="F6249" t="str">
            <v>R11037_</v>
          </cell>
          <cell r="G6249">
            <v>7</v>
          </cell>
        </row>
        <row r="6250">
          <cell r="A6250" t="str">
            <v>R|R11037_</v>
          </cell>
          <cell r="B6250" t="str">
            <v>Q1002z001</v>
          </cell>
          <cell r="C6250" t="str">
            <v>R</v>
          </cell>
          <cell r="D6250" t="str">
            <v>code</v>
          </cell>
          <cell r="E6250" t="str">
            <v>R11037_</v>
          </cell>
          <cell r="F6250" t="str">
            <v>R11037_</v>
          </cell>
          <cell r="G6250">
            <v>7</v>
          </cell>
        </row>
        <row r="6251">
          <cell r="A6251" t="str">
            <v>R|sonstige Nielsen 6</v>
          </cell>
          <cell r="B6251" t="str">
            <v>Q1002z001</v>
          </cell>
          <cell r="C6251" t="str">
            <v>R</v>
          </cell>
          <cell r="D6251" t="str">
            <v>D</v>
          </cell>
          <cell r="E6251" t="str">
            <v>sonstige Nielsen 6</v>
          </cell>
          <cell r="F6251" t="str">
            <v>R11037_</v>
          </cell>
          <cell r="G6251">
            <v>7</v>
          </cell>
        </row>
        <row r="6252">
          <cell r="A6252" t="str">
            <v>R|Mecklenburg-Vorpommern</v>
          </cell>
          <cell r="B6252" t="str">
            <v>Q1002z001</v>
          </cell>
          <cell r="C6252" t="str">
            <v>R</v>
          </cell>
          <cell r="D6252" t="str">
            <v>name</v>
          </cell>
          <cell r="E6252" t="str">
            <v>Mecklenburg-Vorpommern</v>
          </cell>
          <cell r="F6252" t="str">
            <v>R110371</v>
          </cell>
          <cell r="G6252">
            <v>7</v>
          </cell>
        </row>
        <row r="6253">
          <cell r="A6253" t="str">
            <v>R|R110371</v>
          </cell>
          <cell r="B6253" t="str">
            <v>Q1002z001</v>
          </cell>
          <cell r="C6253" t="str">
            <v>R</v>
          </cell>
          <cell r="D6253" t="str">
            <v>code</v>
          </cell>
          <cell r="E6253" t="str">
            <v>R110371</v>
          </cell>
          <cell r="F6253" t="str">
            <v>R110371</v>
          </cell>
          <cell r="G6253">
            <v>7</v>
          </cell>
        </row>
        <row r="6254">
          <cell r="A6254" t="str">
            <v>R|R110372</v>
          </cell>
          <cell r="B6254" t="str">
            <v>Q1002z001</v>
          </cell>
          <cell r="C6254" t="str">
            <v>R</v>
          </cell>
          <cell r="D6254" t="str">
            <v>code</v>
          </cell>
          <cell r="E6254" t="str">
            <v>R110372</v>
          </cell>
          <cell r="F6254" t="str">
            <v>R110372</v>
          </cell>
          <cell r="G6254">
            <v>7</v>
          </cell>
        </row>
        <row r="6255">
          <cell r="A6255" t="str">
            <v>R|Sachsen-Anhalt</v>
          </cell>
          <cell r="B6255" t="str">
            <v>Q1002z001</v>
          </cell>
          <cell r="C6255" t="str">
            <v>R</v>
          </cell>
          <cell r="D6255" t="str">
            <v>name</v>
          </cell>
          <cell r="E6255" t="str">
            <v>Sachsen-Anhalt</v>
          </cell>
          <cell r="F6255" t="str">
            <v>R110372</v>
          </cell>
          <cell r="G6255">
            <v>7</v>
          </cell>
        </row>
        <row r="6256">
          <cell r="A6256" t="str">
            <v>R|Brandenburg</v>
          </cell>
          <cell r="B6256" t="str">
            <v>Q1002z001</v>
          </cell>
          <cell r="C6256" t="str">
            <v>R</v>
          </cell>
          <cell r="D6256" t="str">
            <v>name</v>
          </cell>
          <cell r="E6256" t="str">
            <v>Brandenburg</v>
          </cell>
          <cell r="F6256" t="str">
            <v>R110373</v>
          </cell>
          <cell r="G6256">
            <v>7</v>
          </cell>
        </row>
        <row r="6257">
          <cell r="A6257" t="str">
            <v>R|R110373</v>
          </cell>
          <cell r="B6257" t="str">
            <v>Q1002z001</v>
          </cell>
          <cell r="C6257" t="str">
            <v>R</v>
          </cell>
          <cell r="D6257" t="str">
            <v>code</v>
          </cell>
          <cell r="E6257" t="str">
            <v>R110373</v>
          </cell>
          <cell r="F6257" t="str">
            <v>R110373</v>
          </cell>
          <cell r="G6257">
            <v>7</v>
          </cell>
        </row>
        <row r="6258">
          <cell r="A6258" t="str">
            <v>R|N 7</v>
          </cell>
          <cell r="B6258" t="str">
            <v>Q1002z001</v>
          </cell>
          <cell r="C6258" t="str">
            <v>R</v>
          </cell>
          <cell r="D6258" t="str">
            <v>name</v>
          </cell>
          <cell r="E6258" t="str">
            <v>N 7</v>
          </cell>
          <cell r="F6258" t="str">
            <v>R11038</v>
          </cell>
          <cell r="G6258">
            <v>6</v>
          </cell>
        </row>
        <row r="6259">
          <cell r="A6259" t="str">
            <v>R|Nielsen 7</v>
          </cell>
          <cell r="B6259" t="str">
            <v>Q1002z001</v>
          </cell>
          <cell r="C6259" t="str">
            <v>R</v>
          </cell>
          <cell r="D6259" t="str">
            <v>D</v>
          </cell>
          <cell r="E6259" t="str">
            <v>Nielsen 7</v>
          </cell>
          <cell r="F6259" t="str">
            <v>R11038</v>
          </cell>
          <cell r="G6259">
            <v>6</v>
          </cell>
        </row>
        <row r="6260">
          <cell r="A6260" t="str">
            <v>R|R11038</v>
          </cell>
          <cell r="B6260" t="str">
            <v>Q1002z001</v>
          </cell>
          <cell r="C6260" t="str">
            <v>R</v>
          </cell>
          <cell r="D6260" t="str">
            <v>code</v>
          </cell>
          <cell r="E6260" t="str">
            <v>R11038</v>
          </cell>
          <cell r="F6260" t="str">
            <v>R11038</v>
          </cell>
          <cell r="G6260">
            <v>6</v>
          </cell>
        </row>
        <row r="6261">
          <cell r="A6261" t="str">
            <v>R|other Nielsen 7</v>
          </cell>
          <cell r="B6261" t="str">
            <v>Q1002z001</v>
          </cell>
          <cell r="C6261" t="str">
            <v>R</v>
          </cell>
          <cell r="D6261" t="str">
            <v>name</v>
          </cell>
          <cell r="E6261" t="str">
            <v>other Nielsen 7</v>
          </cell>
          <cell r="F6261" t="str">
            <v>R11038_</v>
          </cell>
          <cell r="G6261">
            <v>7</v>
          </cell>
        </row>
        <row r="6262">
          <cell r="A6262" t="str">
            <v>R|R11038_</v>
          </cell>
          <cell r="B6262" t="str">
            <v>Q1002z001</v>
          </cell>
          <cell r="C6262" t="str">
            <v>R</v>
          </cell>
          <cell r="D6262" t="str">
            <v>code</v>
          </cell>
          <cell r="E6262" t="str">
            <v>R11038_</v>
          </cell>
          <cell r="F6262" t="str">
            <v>R11038_</v>
          </cell>
          <cell r="G6262">
            <v>7</v>
          </cell>
        </row>
        <row r="6263">
          <cell r="A6263" t="str">
            <v>R|sonstige Nielsen 7</v>
          </cell>
          <cell r="B6263" t="str">
            <v>Q1002z001</v>
          </cell>
          <cell r="C6263" t="str">
            <v>R</v>
          </cell>
          <cell r="D6263" t="str">
            <v>D</v>
          </cell>
          <cell r="E6263" t="str">
            <v>sonstige Nielsen 7</v>
          </cell>
          <cell r="F6263" t="str">
            <v>R11038_</v>
          </cell>
          <cell r="G6263">
            <v>7</v>
          </cell>
        </row>
        <row r="6264">
          <cell r="A6264" t="str">
            <v>R|R110381</v>
          </cell>
          <cell r="B6264" t="str">
            <v>Q1002z001</v>
          </cell>
          <cell r="C6264" t="str">
            <v>R</v>
          </cell>
          <cell r="D6264" t="str">
            <v>code</v>
          </cell>
          <cell r="E6264" t="str">
            <v>R110381</v>
          </cell>
          <cell r="F6264" t="str">
            <v>R110381</v>
          </cell>
          <cell r="G6264">
            <v>7</v>
          </cell>
        </row>
        <row r="6265">
          <cell r="A6265" t="str">
            <v>R|Thüringen</v>
          </cell>
          <cell r="B6265" t="str">
            <v>Q1002z001</v>
          </cell>
          <cell r="C6265" t="str">
            <v>R</v>
          </cell>
          <cell r="D6265" t="str">
            <v>name</v>
          </cell>
          <cell r="E6265" t="str">
            <v>Thüringen</v>
          </cell>
          <cell r="F6265" t="str">
            <v>R110381</v>
          </cell>
          <cell r="G6265">
            <v>7</v>
          </cell>
        </row>
        <row r="6266">
          <cell r="A6266" t="str">
            <v>R|R110382</v>
          </cell>
          <cell r="B6266" t="str">
            <v>Q1002z001</v>
          </cell>
          <cell r="C6266" t="str">
            <v>R</v>
          </cell>
          <cell r="D6266" t="str">
            <v>code</v>
          </cell>
          <cell r="E6266" t="str">
            <v>R110382</v>
          </cell>
          <cell r="F6266" t="str">
            <v>R110382</v>
          </cell>
          <cell r="G6266">
            <v>7</v>
          </cell>
        </row>
        <row r="6267">
          <cell r="A6267" t="str">
            <v>R|Sachsen</v>
          </cell>
          <cell r="B6267" t="str">
            <v>Q1002z001</v>
          </cell>
          <cell r="C6267" t="str">
            <v>R</v>
          </cell>
          <cell r="D6267" t="str">
            <v>name</v>
          </cell>
          <cell r="E6267" t="str">
            <v>Sachsen</v>
          </cell>
          <cell r="F6267" t="str">
            <v>R110382</v>
          </cell>
          <cell r="G6267">
            <v>7</v>
          </cell>
        </row>
        <row r="6268">
          <cell r="A6268" t="str">
            <v>R|R1103a</v>
          </cell>
          <cell r="B6268" t="str">
            <v>Q1002z001</v>
          </cell>
          <cell r="C6268" t="str">
            <v>R</v>
          </cell>
          <cell r="D6268" t="str">
            <v>code</v>
          </cell>
          <cell r="E6268" t="str">
            <v>R1103a</v>
          </cell>
          <cell r="F6268" t="str">
            <v>R1103a</v>
          </cell>
          <cell r="G6268">
            <v>6</v>
          </cell>
        </row>
        <row r="6269">
          <cell r="A6269" t="str">
            <v>R|Stadtstaaten</v>
          </cell>
          <cell r="B6269" t="str">
            <v>Q1002z001</v>
          </cell>
          <cell r="C6269" t="str">
            <v>R</v>
          </cell>
          <cell r="D6269" t="str">
            <v>name</v>
          </cell>
          <cell r="E6269" t="str">
            <v>Stadtstaaten</v>
          </cell>
          <cell r="F6269" t="str">
            <v>R1103a</v>
          </cell>
          <cell r="G6269">
            <v>6</v>
          </cell>
        </row>
        <row r="6270">
          <cell r="A6270" t="str">
            <v>R|Finland</v>
          </cell>
          <cell r="B6270" t="str">
            <v>Q1002z001</v>
          </cell>
          <cell r="C6270" t="str">
            <v>R</v>
          </cell>
          <cell r="D6270" t="str">
            <v>E</v>
          </cell>
          <cell r="E6270" t="str">
            <v>Finland</v>
          </cell>
          <cell r="F6270" t="str">
            <v>R1104</v>
          </cell>
          <cell r="G6270">
            <v>5</v>
          </cell>
        </row>
        <row r="6271">
          <cell r="A6271" t="str">
            <v>R|Finnland</v>
          </cell>
          <cell r="B6271" t="str">
            <v>Q1002z001</v>
          </cell>
          <cell r="C6271" t="str">
            <v>R</v>
          </cell>
          <cell r="D6271" t="str">
            <v>name</v>
          </cell>
          <cell r="E6271" t="str">
            <v>Finnland</v>
          </cell>
          <cell r="F6271" t="str">
            <v>R1104</v>
          </cell>
          <cell r="G6271">
            <v>5</v>
          </cell>
        </row>
        <row r="6272">
          <cell r="A6272" t="str">
            <v>R|R1104</v>
          </cell>
          <cell r="B6272" t="str">
            <v>Q1002z001</v>
          </cell>
          <cell r="C6272" t="str">
            <v>R</v>
          </cell>
          <cell r="D6272" t="str">
            <v>code</v>
          </cell>
          <cell r="E6272" t="str">
            <v>R1104</v>
          </cell>
          <cell r="F6272" t="str">
            <v>R1104</v>
          </cell>
          <cell r="G6272">
            <v>5</v>
          </cell>
        </row>
        <row r="6273">
          <cell r="A6273" t="str">
            <v>R|F</v>
          </cell>
          <cell r="B6273" t="str">
            <v>Q1002z001</v>
          </cell>
          <cell r="C6273" t="str">
            <v>R</v>
          </cell>
          <cell r="D6273" t="str">
            <v>name</v>
          </cell>
          <cell r="E6273" t="str">
            <v>F</v>
          </cell>
          <cell r="F6273" t="str">
            <v>R1105</v>
          </cell>
          <cell r="G6273">
            <v>5</v>
          </cell>
        </row>
        <row r="6274">
          <cell r="A6274" t="str">
            <v>R|France</v>
          </cell>
          <cell r="B6274" t="str">
            <v>Q1002z001</v>
          </cell>
          <cell r="C6274" t="str">
            <v>R</v>
          </cell>
          <cell r="D6274" t="str">
            <v>E</v>
          </cell>
          <cell r="E6274" t="str">
            <v>France</v>
          </cell>
          <cell r="F6274" t="str">
            <v>R1105</v>
          </cell>
          <cell r="G6274">
            <v>5</v>
          </cell>
        </row>
        <row r="6275">
          <cell r="A6275" t="str">
            <v>R|Frankreich</v>
          </cell>
          <cell r="B6275" t="str">
            <v>Q1002z001</v>
          </cell>
          <cell r="C6275" t="str">
            <v>R</v>
          </cell>
          <cell r="D6275" t="str">
            <v>D</v>
          </cell>
          <cell r="E6275" t="str">
            <v>Frankreich</v>
          </cell>
          <cell r="F6275" t="str">
            <v>R1105</v>
          </cell>
          <cell r="G6275">
            <v>5</v>
          </cell>
        </row>
        <row r="6276">
          <cell r="A6276" t="str">
            <v>R|R1105</v>
          </cell>
          <cell r="B6276" t="str">
            <v>Q1002z001</v>
          </cell>
          <cell r="C6276" t="str">
            <v>R</v>
          </cell>
          <cell r="D6276" t="str">
            <v>code</v>
          </cell>
          <cell r="E6276" t="str">
            <v>R1105</v>
          </cell>
          <cell r="F6276" t="str">
            <v>R1105</v>
          </cell>
          <cell r="G6276">
            <v>5</v>
          </cell>
        </row>
        <row r="6277">
          <cell r="A6277" t="str">
            <v>R|Greece</v>
          </cell>
          <cell r="B6277" t="str">
            <v>Q1002z001</v>
          </cell>
          <cell r="C6277" t="str">
            <v>R</v>
          </cell>
          <cell r="D6277" t="str">
            <v>E</v>
          </cell>
          <cell r="E6277" t="str">
            <v>Greece</v>
          </cell>
          <cell r="F6277" t="str">
            <v>R1106</v>
          </cell>
          <cell r="G6277">
            <v>5</v>
          </cell>
        </row>
        <row r="6278">
          <cell r="A6278" t="str">
            <v>R|Griechenland</v>
          </cell>
          <cell r="B6278" t="str">
            <v>Q1002z001</v>
          </cell>
          <cell r="C6278" t="str">
            <v>R</v>
          </cell>
          <cell r="D6278" t="str">
            <v>name</v>
          </cell>
          <cell r="E6278" t="str">
            <v>Griechenland</v>
          </cell>
          <cell r="F6278" t="str">
            <v>R1106</v>
          </cell>
          <cell r="G6278">
            <v>5</v>
          </cell>
        </row>
        <row r="6279">
          <cell r="A6279" t="str">
            <v>R|R1106</v>
          </cell>
          <cell r="B6279" t="str">
            <v>Q1002z001</v>
          </cell>
          <cell r="C6279" t="str">
            <v>R</v>
          </cell>
          <cell r="D6279" t="str">
            <v>code</v>
          </cell>
          <cell r="E6279" t="str">
            <v>R1106</v>
          </cell>
          <cell r="F6279" t="str">
            <v>R1106</v>
          </cell>
          <cell r="G6279">
            <v>5</v>
          </cell>
        </row>
        <row r="6280">
          <cell r="A6280" t="str">
            <v>R|GB</v>
          </cell>
          <cell r="B6280" t="str">
            <v>Q1002z001</v>
          </cell>
          <cell r="C6280" t="str">
            <v>R</v>
          </cell>
          <cell r="D6280" t="str">
            <v>name</v>
          </cell>
          <cell r="E6280" t="str">
            <v>GB</v>
          </cell>
          <cell r="F6280" t="str">
            <v>R1107</v>
          </cell>
          <cell r="G6280">
            <v>5</v>
          </cell>
        </row>
        <row r="6281">
          <cell r="A6281" t="str">
            <v>R|Great Britain</v>
          </cell>
          <cell r="B6281" t="str">
            <v>Q1002z001</v>
          </cell>
          <cell r="C6281" t="str">
            <v>R</v>
          </cell>
          <cell r="D6281" t="str">
            <v>E</v>
          </cell>
          <cell r="E6281" t="str">
            <v>Great Britain</v>
          </cell>
          <cell r="F6281" t="str">
            <v>R1107</v>
          </cell>
          <cell r="G6281">
            <v>5</v>
          </cell>
        </row>
        <row r="6282">
          <cell r="A6282" t="str">
            <v>R|Großbritannien</v>
          </cell>
          <cell r="B6282" t="str">
            <v>Q1002z001</v>
          </cell>
          <cell r="C6282" t="str">
            <v>R</v>
          </cell>
          <cell r="D6282" t="str">
            <v>D</v>
          </cell>
          <cell r="E6282" t="str">
            <v>Großbritannien</v>
          </cell>
          <cell r="F6282" t="str">
            <v>R1107</v>
          </cell>
          <cell r="G6282">
            <v>5</v>
          </cell>
        </row>
        <row r="6283">
          <cell r="A6283" t="str">
            <v>R|R0.45050</v>
          </cell>
          <cell r="B6283" t="str">
            <v>Q1003z001</v>
          </cell>
          <cell r="C6283" t="str">
            <v>R</v>
          </cell>
          <cell r="D6283" t="str">
            <v>code</v>
          </cell>
          <cell r="E6283" t="str">
            <v>R0.45050</v>
          </cell>
          <cell r="F6283" t="str">
            <v>R1107</v>
          </cell>
          <cell r="G6283">
            <v>5</v>
          </cell>
        </row>
        <row r="6284">
          <cell r="A6284" t="str">
            <v>R|R1107</v>
          </cell>
          <cell r="B6284" t="str">
            <v>Q1002z001</v>
          </cell>
          <cell r="C6284" t="str">
            <v>R</v>
          </cell>
          <cell r="D6284" t="str">
            <v>code</v>
          </cell>
          <cell r="E6284" t="str">
            <v>R1107</v>
          </cell>
          <cell r="F6284" t="str">
            <v>R1107</v>
          </cell>
          <cell r="G6284">
            <v>5</v>
          </cell>
        </row>
        <row r="6285">
          <cell r="A6285" t="str">
            <v>R|UK</v>
          </cell>
          <cell r="B6285" t="str">
            <v>Q1003z001</v>
          </cell>
          <cell r="C6285" t="str">
            <v>R</v>
          </cell>
          <cell r="D6285" t="str">
            <v>name</v>
          </cell>
          <cell r="E6285" t="str">
            <v>UK</v>
          </cell>
          <cell r="F6285" t="str">
            <v>R1107</v>
          </cell>
          <cell r="G6285">
            <v>5</v>
          </cell>
        </row>
        <row r="6286">
          <cell r="A6286" t="str">
            <v>R|United Kingdom</v>
          </cell>
          <cell r="B6286" t="str">
            <v>Q1003</v>
          </cell>
          <cell r="C6286" t="str">
            <v>R</v>
          </cell>
          <cell r="D6286" t="str">
            <v>name</v>
          </cell>
          <cell r="E6286" t="str">
            <v>United Kingdom</v>
          </cell>
          <cell r="F6286" t="str">
            <v>R1107</v>
          </cell>
          <cell r="G6286">
            <v>5</v>
          </cell>
        </row>
        <row r="6287">
          <cell r="A6287" t="str">
            <v>R|Vereinigtes Königreich</v>
          </cell>
          <cell r="B6287" t="str">
            <v>Q1002z001</v>
          </cell>
          <cell r="C6287" t="str">
            <v>R</v>
          </cell>
          <cell r="D6287" t="str">
            <v>D</v>
          </cell>
          <cell r="E6287" t="str">
            <v>Vereinigtes Königreich</v>
          </cell>
          <cell r="F6287" t="str">
            <v>R1107</v>
          </cell>
          <cell r="G6287">
            <v>5</v>
          </cell>
        </row>
        <row r="6288">
          <cell r="A6288" t="str">
            <v>R|other Great Britain</v>
          </cell>
          <cell r="B6288" t="str">
            <v>Q1002z001</v>
          </cell>
          <cell r="C6288" t="str">
            <v>R</v>
          </cell>
          <cell r="D6288" t="str">
            <v>E</v>
          </cell>
          <cell r="E6288" t="str">
            <v>other Great Britain</v>
          </cell>
          <cell r="F6288" t="str">
            <v>R1107_</v>
          </cell>
          <cell r="G6288">
            <v>6</v>
          </cell>
        </row>
        <row r="6289">
          <cell r="A6289" t="str">
            <v>R|other United Kingdom</v>
          </cell>
          <cell r="B6289" t="str">
            <v>Q1002z001</v>
          </cell>
          <cell r="C6289" t="str">
            <v>R</v>
          </cell>
          <cell r="D6289" t="str">
            <v>name</v>
          </cell>
          <cell r="E6289" t="str">
            <v>other United Kingdom</v>
          </cell>
          <cell r="F6289" t="str">
            <v>R1107_</v>
          </cell>
          <cell r="G6289">
            <v>6</v>
          </cell>
        </row>
        <row r="6290">
          <cell r="A6290" t="str">
            <v>R|R1107_</v>
          </cell>
          <cell r="B6290" t="str">
            <v>Q1002z001</v>
          </cell>
          <cell r="C6290" t="str">
            <v>R</v>
          </cell>
          <cell r="D6290" t="str">
            <v>code</v>
          </cell>
          <cell r="E6290" t="str">
            <v>R1107_</v>
          </cell>
          <cell r="F6290" t="str">
            <v>R1107_</v>
          </cell>
          <cell r="G6290">
            <v>6</v>
          </cell>
        </row>
        <row r="6291">
          <cell r="A6291" t="str">
            <v>R|sonstiges Großbritannien</v>
          </cell>
          <cell r="B6291" t="str">
            <v>Q1002z001</v>
          </cell>
          <cell r="C6291" t="str">
            <v>R</v>
          </cell>
          <cell r="D6291" t="str">
            <v>D</v>
          </cell>
          <cell r="E6291" t="str">
            <v>sonstiges Großbritannien</v>
          </cell>
          <cell r="F6291" t="str">
            <v>R1107_</v>
          </cell>
          <cell r="G6291">
            <v>6</v>
          </cell>
        </row>
        <row r="6292">
          <cell r="A6292" t="str">
            <v>R|England</v>
          </cell>
          <cell r="B6292" t="str">
            <v>Q1002z001</v>
          </cell>
          <cell r="C6292" t="str">
            <v>R</v>
          </cell>
          <cell r="D6292" t="str">
            <v>name</v>
          </cell>
          <cell r="E6292" t="str">
            <v>England</v>
          </cell>
          <cell r="F6292" t="str">
            <v>R11071</v>
          </cell>
          <cell r="G6292">
            <v>6</v>
          </cell>
        </row>
        <row r="6293">
          <cell r="A6293" t="str">
            <v>R|R11071</v>
          </cell>
          <cell r="B6293" t="str">
            <v>Q1002z001</v>
          </cell>
          <cell r="C6293" t="str">
            <v>R</v>
          </cell>
          <cell r="D6293" t="str">
            <v>code</v>
          </cell>
          <cell r="E6293" t="str">
            <v>R11071</v>
          </cell>
          <cell r="F6293" t="str">
            <v>R11071</v>
          </cell>
          <cell r="G6293">
            <v>6</v>
          </cell>
        </row>
        <row r="6294">
          <cell r="A6294" t="str">
            <v>R|R11072</v>
          </cell>
          <cell r="B6294" t="str">
            <v>Q1002z001</v>
          </cell>
          <cell r="C6294" t="str">
            <v>R</v>
          </cell>
          <cell r="D6294" t="str">
            <v>code</v>
          </cell>
          <cell r="E6294" t="str">
            <v>R11072</v>
          </cell>
          <cell r="F6294" t="str">
            <v>R11072</v>
          </cell>
          <cell r="G6294">
            <v>6</v>
          </cell>
        </row>
        <row r="6295">
          <cell r="A6295" t="str">
            <v>R|Schottland</v>
          </cell>
          <cell r="B6295" t="str">
            <v>Q1002z001</v>
          </cell>
          <cell r="C6295" t="str">
            <v>R</v>
          </cell>
          <cell r="D6295" t="str">
            <v>name</v>
          </cell>
          <cell r="E6295" t="str">
            <v>Schottland</v>
          </cell>
          <cell r="F6295" t="str">
            <v>R11072</v>
          </cell>
          <cell r="G6295">
            <v>6</v>
          </cell>
        </row>
        <row r="6296">
          <cell r="A6296" t="str">
            <v>R|Scotland</v>
          </cell>
          <cell r="B6296" t="str">
            <v>Q1002z001</v>
          </cell>
          <cell r="C6296" t="str">
            <v>R</v>
          </cell>
          <cell r="D6296" t="str">
            <v>E</v>
          </cell>
          <cell r="E6296" t="str">
            <v>Scotland</v>
          </cell>
          <cell r="F6296" t="str">
            <v>R11072</v>
          </cell>
          <cell r="G6296">
            <v>6</v>
          </cell>
        </row>
        <row r="6297">
          <cell r="A6297" t="str">
            <v>R|R11073</v>
          </cell>
          <cell r="B6297" t="str">
            <v>Q1002z001</v>
          </cell>
          <cell r="C6297" t="str">
            <v>R</v>
          </cell>
          <cell r="D6297" t="str">
            <v>code</v>
          </cell>
          <cell r="E6297" t="str">
            <v>R11073</v>
          </cell>
          <cell r="F6297" t="str">
            <v>R11073</v>
          </cell>
          <cell r="G6297">
            <v>6</v>
          </cell>
        </row>
        <row r="6298">
          <cell r="A6298" t="str">
            <v>R|Wales</v>
          </cell>
          <cell r="B6298" t="str">
            <v>Q1002z001</v>
          </cell>
          <cell r="C6298" t="str">
            <v>R</v>
          </cell>
          <cell r="D6298" t="str">
            <v>name</v>
          </cell>
          <cell r="E6298" t="str">
            <v>Wales</v>
          </cell>
          <cell r="F6298" t="str">
            <v>R11073</v>
          </cell>
          <cell r="G6298">
            <v>6</v>
          </cell>
        </row>
        <row r="6299">
          <cell r="A6299" t="str">
            <v>R|Nordirland</v>
          </cell>
          <cell r="B6299" t="str">
            <v>Q1002z001</v>
          </cell>
          <cell r="C6299" t="str">
            <v>R</v>
          </cell>
          <cell r="D6299" t="str">
            <v>name</v>
          </cell>
          <cell r="E6299" t="str">
            <v>Nordirland</v>
          </cell>
          <cell r="F6299" t="str">
            <v>R11074</v>
          </cell>
          <cell r="G6299">
            <v>6</v>
          </cell>
        </row>
        <row r="6300">
          <cell r="A6300" t="str">
            <v>R|Northern Ireland</v>
          </cell>
          <cell r="B6300" t="str">
            <v>Q1002z001</v>
          </cell>
          <cell r="C6300" t="str">
            <v>R</v>
          </cell>
          <cell r="D6300" t="str">
            <v>E</v>
          </cell>
          <cell r="E6300" t="str">
            <v>Northern Ireland</v>
          </cell>
          <cell r="F6300" t="str">
            <v>R11074</v>
          </cell>
          <cell r="G6300">
            <v>6</v>
          </cell>
        </row>
        <row r="6301">
          <cell r="A6301" t="str">
            <v>R|R11074</v>
          </cell>
          <cell r="B6301" t="str">
            <v>Q1002z001</v>
          </cell>
          <cell r="C6301" t="str">
            <v>R</v>
          </cell>
          <cell r="D6301" t="str">
            <v>code</v>
          </cell>
          <cell r="E6301" t="str">
            <v>R11074</v>
          </cell>
          <cell r="F6301" t="str">
            <v>R11074</v>
          </cell>
          <cell r="G6301">
            <v>6</v>
          </cell>
        </row>
        <row r="6302">
          <cell r="A6302" t="str">
            <v>R|Ireland</v>
          </cell>
          <cell r="B6302" t="str">
            <v>Q1002z001</v>
          </cell>
          <cell r="C6302" t="str">
            <v>R</v>
          </cell>
          <cell r="D6302" t="str">
            <v>E</v>
          </cell>
          <cell r="E6302" t="str">
            <v>Ireland</v>
          </cell>
          <cell r="F6302" t="str">
            <v>R1108</v>
          </cell>
          <cell r="G6302">
            <v>5</v>
          </cell>
        </row>
        <row r="6303">
          <cell r="A6303" t="str">
            <v>R|Irland</v>
          </cell>
          <cell r="B6303" t="str">
            <v>Q1002z001</v>
          </cell>
          <cell r="C6303" t="str">
            <v>R</v>
          </cell>
          <cell r="D6303" t="str">
            <v>name</v>
          </cell>
          <cell r="E6303" t="str">
            <v>Irland</v>
          </cell>
          <cell r="F6303" t="str">
            <v>R1108</v>
          </cell>
          <cell r="G6303">
            <v>5</v>
          </cell>
        </row>
        <row r="6304">
          <cell r="A6304" t="str">
            <v>R|R1108</v>
          </cell>
          <cell r="B6304" t="str">
            <v>Q1002z001</v>
          </cell>
          <cell r="C6304" t="str">
            <v>R</v>
          </cell>
          <cell r="D6304" t="str">
            <v>code</v>
          </cell>
          <cell r="E6304" t="str">
            <v>R1108</v>
          </cell>
          <cell r="F6304" t="str">
            <v>R1108</v>
          </cell>
          <cell r="G6304">
            <v>5</v>
          </cell>
        </row>
        <row r="6305">
          <cell r="A6305" t="str">
            <v>R|Italien</v>
          </cell>
          <cell r="B6305" t="str">
            <v>Q1002z001</v>
          </cell>
          <cell r="C6305" t="str">
            <v>R</v>
          </cell>
          <cell r="D6305" t="str">
            <v>name</v>
          </cell>
          <cell r="E6305" t="str">
            <v>Italien</v>
          </cell>
          <cell r="F6305" t="str">
            <v>R1109</v>
          </cell>
          <cell r="G6305">
            <v>5</v>
          </cell>
        </row>
        <row r="6306">
          <cell r="A6306" t="str">
            <v>R|Italy</v>
          </cell>
          <cell r="B6306" t="str">
            <v>Q1002z001</v>
          </cell>
          <cell r="C6306" t="str">
            <v>R</v>
          </cell>
          <cell r="D6306" t="str">
            <v>E</v>
          </cell>
          <cell r="E6306" t="str">
            <v>Italy</v>
          </cell>
          <cell r="F6306" t="str">
            <v>R1109</v>
          </cell>
          <cell r="G6306">
            <v>5</v>
          </cell>
        </row>
        <row r="6307">
          <cell r="A6307" t="str">
            <v>R|R1109</v>
          </cell>
          <cell r="B6307" t="str">
            <v>Q1002z001</v>
          </cell>
          <cell r="C6307" t="str">
            <v>R</v>
          </cell>
          <cell r="D6307" t="str">
            <v>code</v>
          </cell>
          <cell r="E6307" t="str">
            <v>R1109</v>
          </cell>
          <cell r="F6307" t="str">
            <v>R1109</v>
          </cell>
          <cell r="G6307">
            <v>5</v>
          </cell>
        </row>
        <row r="6308">
          <cell r="A6308" t="str">
            <v>R|Luxembourg</v>
          </cell>
          <cell r="B6308" t="str">
            <v>Q1002z001</v>
          </cell>
          <cell r="C6308" t="str">
            <v>R</v>
          </cell>
          <cell r="D6308" t="str">
            <v>E</v>
          </cell>
          <cell r="E6308" t="str">
            <v>Luxembourg</v>
          </cell>
          <cell r="F6308" t="str">
            <v>R1110</v>
          </cell>
          <cell r="G6308">
            <v>5</v>
          </cell>
        </row>
        <row r="6309">
          <cell r="A6309" t="str">
            <v>R|Luxemburg</v>
          </cell>
          <cell r="B6309" t="str">
            <v>Q1002z001</v>
          </cell>
          <cell r="C6309" t="str">
            <v>R</v>
          </cell>
          <cell r="D6309" t="str">
            <v>name</v>
          </cell>
          <cell r="E6309" t="str">
            <v>Luxemburg</v>
          </cell>
          <cell r="F6309" t="str">
            <v>R1110</v>
          </cell>
          <cell r="G6309">
            <v>5</v>
          </cell>
        </row>
        <row r="6310">
          <cell r="A6310" t="str">
            <v>R|R1110</v>
          </cell>
          <cell r="B6310" t="str">
            <v>Q1002z001</v>
          </cell>
          <cell r="C6310" t="str">
            <v>R</v>
          </cell>
          <cell r="D6310" t="str">
            <v>code</v>
          </cell>
          <cell r="E6310" t="str">
            <v>R1110</v>
          </cell>
          <cell r="F6310" t="str">
            <v>R1110</v>
          </cell>
          <cell r="G6310">
            <v>5</v>
          </cell>
        </row>
        <row r="6311">
          <cell r="A6311" t="str">
            <v>R|Netherlands</v>
          </cell>
          <cell r="B6311" t="str">
            <v>Q1002z001</v>
          </cell>
          <cell r="C6311" t="str">
            <v>R</v>
          </cell>
          <cell r="D6311" t="str">
            <v>E</v>
          </cell>
          <cell r="E6311" t="str">
            <v>Netherlands</v>
          </cell>
          <cell r="F6311" t="str">
            <v>R1111</v>
          </cell>
          <cell r="G6311">
            <v>5</v>
          </cell>
        </row>
        <row r="6312">
          <cell r="A6312" t="str">
            <v>R|Niederlande</v>
          </cell>
          <cell r="B6312" t="str">
            <v>Q1002z001</v>
          </cell>
          <cell r="C6312" t="str">
            <v>R</v>
          </cell>
          <cell r="D6312" t="str">
            <v>name</v>
          </cell>
          <cell r="E6312" t="str">
            <v>Niederlande</v>
          </cell>
          <cell r="F6312" t="str">
            <v>R1111</v>
          </cell>
          <cell r="G6312">
            <v>5</v>
          </cell>
        </row>
        <row r="6313">
          <cell r="A6313" t="str">
            <v>R|R1111</v>
          </cell>
          <cell r="B6313" t="str">
            <v>Q1002z001</v>
          </cell>
          <cell r="C6313" t="str">
            <v>R</v>
          </cell>
          <cell r="D6313" t="str">
            <v>code</v>
          </cell>
          <cell r="E6313" t="str">
            <v>R1111</v>
          </cell>
          <cell r="F6313" t="str">
            <v>R1111</v>
          </cell>
          <cell r="G6313">
            <v>5</v>
          </cell>
        </row>
        <row r="6314">
          <cell r="A6314" t="str">
            <v>R|Austria</v>
          </cell>
          <cell r="B6314" t="str">
            <v>Q1002z001</v>
          </cell>
          <cell r="C6314" t="str">
            <v>R</v>
          </cell>
          <cell r="D6314" t="str">
            <v>E</v>
          </cell>
          <cell r="E6314" t="str">
            <v>Austria</v>
          </cell>
          <cell r="F6314" t="str">
            <v>R1112</v>
          </cell>
          <cell r="G6314">
            <v>5</v>
          </cell>
        </row>
        <row r="6315">
          <cell r="A6315" t="str">
            <v>R|Österreich</v>
          </cell>
          <cell r="B6315" t="str">
            <v>Q1002z001</v>
          </cell>
          <cell r="C6315" t="str">
            <v>R</v>
          </cell>
          <cell r="D6315" t="str">
            <v>name</v>
          </cell>
          <cell r="E6315" t="str">
            <v>Österreich</v>
          </cell>
          <cell r="F6315" t="str">
            <v>R1112</v>
          </cell>
          <cell r="G6315">
            <v>5</v>
          </cell>
        </row>
        <row r="6316">
          <cell r="A6316" t="str">
            <v>R|R1112</v>
          </cell>
          <cell r="B6316" t="str">
            <v>Q1002z001</v>
          </cell>
          <cell r="C6316" t="str">
            <v>R</v>
          </cell>
          <cell r="D6316" t="str">
            <v>code</v>
          </cell>
          <cell r="E6316" t="str">
            <v>R1112</v>
          </cell>
          <cell r="F6316" t="str">
            <v>R1112</v>
          </cell>
          <cell r="G6316">
            <v>5</v>
          </cell>
        </row>
        <row r="6317">
          <cell r="A6317" t="str">
            <v>R|other Austria</v>
          </cell>
          <cell r="B6317" t="str">
            <v>Q1002z001</v>
          </cell>
          <cell r="C6317" t="str">
            <v>R</v>
          </cell>
          <cell r="D6317" t="str">
            <v>name</v>
          </cell>
          <cell r="E6317" t="str">
            <v>other Austria</v>
          </cell>
          <cell r="F6317" t="str">
            <v>R1112_</v>
          </cell>
          <cell r="G6317">
            <v>6</v>
          </cell>
        </row>
        <row r="6318">
          <cell r="A6318" t="str">
            <v>R|R1112_</v>
          </cell>
          <cell r="B6318" t="str">
            <v>Q1002z001</v>
          </cell>
          <cell r="C6318" t="str">
            <v>R</v>
          </cell>
          <cell r="D6318" t="str">
            <v>code</v>
          </cell>
          <cell r="E6318" t="str">
            <v>R1112_</v>
          </cell>
          <cell r="F6318" t="str">
            <v>R1112_</v>
          </cell>
          <cell r="G6318">
            <v>6</v>
          </cell>
        </row>
        <row r="6319">
          <cell r="A6319" t="str">
            <v>R|sonstiges Österreich</v>
          </cell>
          <cell r="B6319" t="str">
            <v>Q1002z001</v>
          </cell>
          <cell r="C6319" t="str">
            <v>R</v>
          </cell>
          <cell r="D6319" t="str">
            <v>D</v>
          </cell>
          <cell r="E6319" t="str">
            <v>sonstiges Österreich</v>
          </cell>
          <cell r="F6319" t="str">
            <v>R1112_</v>
          </cell>
          <cell r="G6319">
            <v>6</v>
          </cell>
        </row>
        <row r="6320">
          <cell r="A6320" t="str">
            <v>R|Burgenland</v>
          </cell>
          <cell r="B6320" t="str">
            <v>Q1002z001</v>
          </cell>
          <cell r="C6320" t="str">
            <v>R</v>
          </cell>
          <cell r="D6320" t="str">
            <v>name</v>
          </cell>
          <cell r="E6320" t="str">
            <v>Burgenland</v>
          </cell>
          <cell r="F6320" t="str">
            <v>R111201</v>
          </cell>
          <cell r="G6320">
            <v>7</v>
          </cell>
        </row>
        <row r="6321">
          <cell r="A6321" t="str">
            <v>R|R111201</v>
          </cell>
          <cell r="B6321" t="str">
            <v>Q1002z001</v>
          </cell>
          <cell r="C6321" t="str">
            <v>R</v>
          </cell>
          <cell r="D6321" t="str">
            <v>code</v>
          </cell>
          <cell r="E6321" t="str">
            <v>R111201</v>
          </cell>
          <cell r="F6321" t="str">
            <v>R111201</v>
          </cell>
          <cell r="G6321">
            <v>7</v>
          </cell>
        </row>
        <row r="6322">
          <cell r="A6322" t="str">
            <v>R|Carinthia</v>
          </cell>
          <cell r="B6322" t="str">
            <v>Q1002z001</v>
          </cell>
          <cell r="C6322" t="str">
            <v>R</v>
          </cell>
          <cell r="D6322" t="str">
            <v>E</v>
          </cell>
          <cell r="E6322" t="str">
            <v>Carinthia</v>
          </cell>
          <cell r="F6322" t="str">
            <v>R111202</v>
          </cell>
          <cell r="G6322">
            <v>7</v>
          </cell>
        </row>
        <row r="6323">
          <cell r="A6323" t="str">
            <v>R|Kärnten</v>
          </cell>
          <cell r="B6323" t="str">
            <v>Q1002z001</v>
          </cell>
          <cell r="C6323" t="str">
            <v>R</v>
          </cell>
          <cell r="D6323" t="str">
            <v>name</v>
          </cell>
          <cell r="E6323" t="str">
            <v>Kärnten</v>
          </cell>
          <cell r="F6323" t="str">
            <v>R111202</v>
          </cell>
          <cell r="G6323">
            <v>7</v>
          </cell>
        </row>
        <row r="6324">
          <cell r="A6324" t="str">
            <v>R|R111202</v>
          </cell>
          <cell r="B6324" t="str">
            <v>Q1002z001</v>
          </cell>
          <cell r="C6324" t="str">
            <v>R</v>
          </cell>
          <cell r="D6324" t="str">
            <v>code</v>
          </cell>
          <cell r="E6324" t="str">
            <v>R111202</v>
          </cell>
          <cell r="F6324" t="str">
            <v>R111202</v>
          </cell>
          <cell r="G6324">
            <v>7</v>
          </cell>
        </row>
        <row r="6325">
          <cell r="A6325" t="str">
            <v>R|Lower Austria</v>
          </cell>
          <cell r="B6325" t="str">
            <v>Q1002z001</v>
          </cell>
          <cell r="C6325" t="str">
            <v>R</v>
          </cell>
          <cell r="D6325" t="str">
            <v>E</v>
          </cell>
          <cell r="E6325" t="str">
            <v>Lower Austria</v>
          </cell>
          <cell r="F6325" t="str">
            <v>R111203</v>
          </cell>
          <cell r="G6325">
            <v>7</v>
          </cell>
        </row>
        <row r="6326">
          <cell r="A6326" t="str">
            <v>R|Niederösterreich</v>
          </cell>
          <cell r="B6326" t="str">
            <v>Q1002z001</v>
          </cell>
          <cell r="C6326" t="str">
            <v>R</v>
          </cell>
          <cell r="D6326" t="str">
            <v>name</v>
          </cell>
          <cell r="E6326" t="str">
            <v>Niederösterreich</v>
          </cell>
          <cell r="F6326" t="str">
            <v>R111203</v>
          </cell>
          <cell r="G6326">
            <v>7</v>
          </cell>
        </row>
        <row r="6327">
          <cell r="A6327" t="str">
            <v>R|R111203</v>
          </cell>
          <cell r="B6327" t="str">
            <v>Q1002z001</v>
          </cell>
          <cell r="C6327" t="str">
            <v>R</v>
          </cell>
          <cell r="D6327" t="str">
            <v>code</v>
          </cell>
          <cell r="E6327" t="str">
            <v>R111203</v>
          </cell>
          <cell r="F6327" t="str">
            <v>R111203</v>
          </cell>
          <cell r="G6327">
            <v>7</v>
          </cell>
        </row>
        <row r="6328">
          <cell r="A6328" t="str">
            <v>R|Oberösterreich</v>
          </cell>
          <cell r="B6328" t="str">
            <v>Q1002z001</v>
          </cell>
          <cell r="C6328" t="str">
            <v>R</v>
          </cell>
          <cell r="D6328" t="str">
            <v>name</v>
          </cell>
          <cell r="E6328" t="str">
            <v>Oberösterreich</v>
          </cell>
          <cell r="F6328" t="str">
            <v>R111204</v>
          </cell>
          <cell r="G6328">
            <v>7</v>
          </cell>
        </row>
        <row r="6329">
          <cell r="A6329" t="str">
            <v>R|R111204</v>
          </cell>
          <cell r="B6329" t="str">
            <v>Q1002z001</v>
          </cell>
          <cell r="C6329" t="str">
            <v>R</v>
          </cell>
          <cell r="D6329" t="str">
            <v>code</v>
          </cell>
          <cell r="E6329" t="str">
            <v>R111204</v>
          </cell>
          <cell r="F6329" t="str">
            <v>R111204</v>
          </cell>
          <cell r="G6329">
            <v>7</v>
          </cell>
        </row>
        <row r="6330">
          <cell r="A6330" t="str">
            <v>R|Upper Austria</v>
          </cell>
          <cell r="B6330" t="str">
            <v>Q1002z001</v>
          </cell>
          <cell r="C6330" t="str">
            <v>R</v>
          </cell>
          <cell r="D6330" t="str">
            <v>E</v>
          </cell>
          <cell r="E6330" t="str">
            <v>Upper Austria</v>
          </cell>
          <cell r="F6330" t="str">
            <v>R111204</v>
          </cell>
          <cell r="G6330">
            <v>7</v>
          </cell>
        </row>
        <row r="6331">
          <cell r="A6331" t="str">
            <v>R|R111205</v>
          </cell>
          <cell r="B6331" t="str">
            <v>Q1002z001</v>
          </cell>
          <cell r="C6331" t="str">
            <v>R</v>
          </cell>
          <cell r="D6331" t="str">
            <v>code</v>
          </cell>
          <cell r="E6331" t="str">
            <v>R111205</v>
          </cell>
          <cell r="F6331" t="str">
            <v>R111205</v>
          </cell>
          <cell r="G6331">
            <v>7</v>
          </cell>
        </row>
        <row r="6332">
          <cell r="A6332" t="str">
            <v>R|Salzburg</v>
          </cell>
          <cell r="B6332" t="str">
            <v>Q1002z001</v>
          </cell>
          <cell r="C6332" t="str">
            <v>R</v>
          </cell>
          <cell r="D6332" t="str">
            <v>name</v>
          </cell>
          <cell r="E6332" t="str">
            <v>Salzburg</v>
          </cell>
          <cell r="F6332" t="str">
            <v>R111205</v>
          </cell>
          <cell r="G6332">
            <v>7</v>
          </cell>
        </row>
        <row r="6333">
          <cell r="A6333" t="str">
            <v>R|R111206</v>
          </cell>
          <cell r="B6333" t="str">
            <v>Q1002z001</v>
          </cell>
          <cell r="C6333" t="str">
            <v>R</v>
          </cell>
          <cell r="D6333" t="str">
            <v>code</v>
          </cell>
          <cell r="E6333" t="str">
            <v>R111206</v>
          </cell>
          <cell r="F6333" t="str">
            <v>R111206</v>
          </cell>
          <cell r="G6333">
            <v>7</v>
          </cell>
        </row>
        <row r="6334">
          <cell r="A6334" t="str">
            <v>R|Steiermark</v>
          </cell>
          <cell r="B6334" t="str">
            <v>Q1002z001</v>
          </cell>
          <cell r="C6334" t="str">
            <v>R</v>
          </cell>
          <cell r="D6334" t="str">
            <v>name</v>
          </cell>
          <cell r="E6334" t="str">
            <v>Steiermark</v>
          </cell>
          <cell r="F6334" t="str">
            <v>R111206</v>
          </cell>
          <cell r="G6334">
            <v>7</v>
          </cell>
        </row>
        <row r="6335">
          <cell r="A6335" t="str">
            <v>R|Styria</v>
          </cell>
          <cell r="B6335" t="str">
            <v>Q1002z001</v>
          </cell>
          <cell r="C6335" t="str">
            <v>R</v>
          </cell>
          <cell r="D6335" t="str">
            <v>E</v>
          </cell>
          <cell r="E6335" t="str">
            <v>Styria</v>
          </cell>
          <cell r="F6335" t="str">
            <v>R111206</v>
          </cell>
          <cell r="G6335">
            <v>7</v>
          </cell>
        </row>
        <row r="6336">
          <cell r="A6336" t="str">
            <v>R|R111207</v>
          </cell>
          <cell r="B6336" t="str">
            <v>Q1002z001</v>
          </cell>
          <cell r="C6336" t="str">
            <v>R</v>
          </cell>
          <cell r="D6336" t="str">
            <v>code</v>
          </cell>
          <cell r="E6336" t="str">
            <v>R111207</v>
          </cell>
          <cell r="F6336" t="str">
            <v>R111207</v>
          </cell>
          <cell r="G6336">
            <v>7</v>
          </cell>
        </row>
        <row r="6337">
          <cell r="A6337" t="str">
            <v>R|Tirol</v>
          </cell>
          <cell r="B6337" t="str">
            <v>Q1002z001</v>
          </cell>
          <cell r="C6337" t="str">
            <v>R</v>
          </cell>
          <cell r="D6337" t="str">
            <v>name</v>
          </cell>
          <cell r="E6337" t="str">
            <v>Tirol</v>
          </cell>
          <cell r="F6337" t="str">
            <v>R111207</v>
          </cell>
          <cell r="G6337">
            <v>7</v>
          </cell>
        </row>
        <row r="6338">
          <cell r="A6338" t="str">
            <v>R|Tyrol</v>
          </cell>
          <cell r="B6338" t="str">
            <v>Q1002z001</v>
          </cell>
          <cell r="C6338" t="str">
            <v>R</v>
          </cell>
          <cell r="D6338" t="str">
            <v>E</v>
          </cell>
          <cell r="E6338" t="str">
            <v>Tyrol</v>
          </cell>
          <cell r="F6338" t="str">
            <v>R111207</v>
          </cell>
          <cell r="G6338">
            <v>7</v>
          </cell>
        </row>
        <row r="6339">
          <cell r="A6339" t="str">
            <v>R|R111208</v>
          </cell>
          <cell r="B6339" t="str">
            <v>Q1002z001</v>
          </cell>
          <cell r="C6339" t="str">
            <v>R</v>
          </cell>
          <cell r="D6339" t="str">
            <v>code</v>
          </cell>
          <cell r="E6339" t="str">
            <v>R111208</v>
          </cell>
          <cell r="F6339" t="str">
            <v>R111208</v>
          </cell>
          <cell r="G6339">
            <v>7</v>
          </cell>
        </row>
        <row r="6340">
          <cell r="A6340" t="str">
            <v>R|Vorarlberg</v>
          </cell>
          <cell r="B6340" t="str">
            <v>Q1002z001</v>
          </cell>
          <cell r="C6340" t="str">
            <v>R</v>
          </cell>
          <cell r="D6340" t="str">
            <v>name</v>
          </cell>
          <cell r="E6340" t="str">
            <v>Vorarlberg</v>
          </cell>
          <cell r="F6340" t="str">
            <v>R111208</v>
          </cell>
          <cell r="G6340">
            <v>7</v>
          </cell>
        </row>
        <row r="6341">
          <cell r="A6341" t="str">
            <v>R|R111209</v>
          </cell>
          <cell r="B6341" t="str">
            <v>Q1002z001</v>
          </cell>
          <cell r="C6341" t="str">
            <v>R</v>
          </cell>
          <cell r="D6341" t="str">
            <v>code</v>
          </cell>
          <cell r="E6341" t="str">
            <v>R111209</v>
          </cell>
          <cell r="F6341" t="str">
            <v>R111209</v>
          </cell>
          <cell r="G6341">
            <v>7</v>
          </cell>
        </row>
        <row r="6342">
          <cell r="A6342" t="str">
            <v>R|Vienna</v>
          </cell>
          <cell r="B6342" t="str">
            <v>Q1002z001</v>
          </cell>
          <cell r="C6342" t="str">
            <v>R</v>
          </cell>
          <cell r="D6342" t="str">
            <v>E</v>
          </cell>
          <cell r="E6342" t="str">
            <v>Vienna</v>
          </cell>
          <cell r="F6342" t="str">
            <v>R111209</v>
          </cell>
          <cell r="G6342">
            <v>7</v>
          </cell>
        </row>
        <row r="6343">
          <cell r="A6343" t="str">
            <v>R|Wien</v>
          </cell>
          <cell r="B6343" t="str">
            <v>Q1002z001</v>
          </cell>
          <cell r="C6343" t="str">
            <v>R</v>
          </cell>
          <cell r="D6343" t="str">
            <v>name</v>
          </cell>
          <cell r="E6343" t="str">
            <v>Wien</v>
          </cell>
          <cell r="F6343" t="str">
            <v>R111209</v>
          </cell>
          <cell r="G6343">
            <v>7</v>
          </cell>
        </row>
        <row r="6344">
          <cell r="A6344" t="str">
            <v>R|Portugal</v>
          </cell>
          <cell r="B6344" t="str">
            <v>Q1002z001</v>
          </cell>
          <cell r="C6344" t="str">
            <v>R</v>
          </cell>
          <cell r="D6344" t="str">
            <v>name</v>
          </cell>
          <cell r="E6344" t="str">
            <v>Portugal</v>
          </cell>
          <cell r="F6344" t="str">
            <v>R1113</v>
          </cell>
          <cell r="G6344">
            <v>5</v>
          </cell>
        </row>
        <row r="6345">
          <cell r="A6345" t="str">
            <v>R|R1113</v>
          </cell>
          <cell r="B6345" t="str">
            <v>Q1002z001</v>
          </cell>
          <cell r="C6345" t="str">
            <v>R</v>
          </cell>
          <cell r="D6345" t="str">
            <v>code</v>
          </cell>
          <cell r="E6345" t="str">
            <v>R1113</v>
          </cell>
          <cell r="F6345" t="str">
            <v>R1113</v>
          </cell>
          <cell r="G6345">
            <v>5</v>
          </cell>
        </row>
        <row r="6346">
          <cell r="A6346" t="str">
            <v>R|R1114</v>
          </cell>
          <cell r="B6346" t="str">
            <v>Q1002z001</v>
          </cell>
          <cell r="C6346" t="str">
            <v>R</v>
          </cell>
          <cell r="D6346" t="str">
            <v>code</v>
          </cell>
          <cell r="E6346" t="str">
            <v>R1114</v>
          </cell>
          <cell r="F6346" t="str">
            <v>R1114</v>
          </cell>
          <cell r="G6346">
            <v>5</v>
          </cell>
        </row>
        <row r="6347">
          <cell r="A6347" t="str">
            <v>R|Schweden</v>
          </cell>
          <cell r="B6347" t="str">
            <v>Q1002z001</v>
          </cell>
          <cell r="C6347" t="str">
            <v>R</v>
          </cell>
          <cell r="D6347" t="str">
            <v>name</v>
          </cell>
          <cell r="E6347" t="str">
            <v>Schweden</v>
          </cell>
          <cell r="F6347" t="str">
            <v>R1114</v>
          </cell>
          <cell r="G6347">
            <v>5</v>
          </cell>
        </row>
        <row r="6348">
          <cell r="A6348" t="str">
            <v>R|Sweden</v>
          </cell>
          <cell r="B6348" t="str">
            <v>Q1002z001</v>
          </cell>
          <cell r="C6348" t="str">
            <v>R</v>
          </cell>
          <cell r="D6348" t="str">
            <v>E</v>
          </cell>
          <cell r="E6348" t="str">
            <v>Sweden</v>
          </cell>
          <cell r="F6348" t="str">
            <v>R1114</v>
          </cell>
          <cell r="G6348">
            <v>5</v>
          </cell>
        </row>
        <row r="6349">
          <cell r="A6349" t="str">
            <v>R|R1115</v>
          </cell>
          <cell r="B6349" t="str">
            <v>Q1002z001</v>
          </cell>
          <cell r="C6349" t="str">
            <v>R</v>
          </cell>
          <cell r="D6349" t="str">
            <v>code</v>
          </cell>
          <cell r="E6349" t="str">
            <v>R1115</v>
          </cell>
          <cell r="F6349" t="str">
            <v>R1115</v>
          </cell>
          <cell r="G6349">
            <v>5</v>
          </cell>
        </row>
        <row r="6350">
          <cell r="A6350" t="str">
            <v>R|Spain</v>
          </cell>
          <cell r="B6350" t="str">
            <v>Q1002z001</v>
          </cell>
          <cell r="C6350" t="str">
            <v>R</v>
          </cell>
          <cell r="D6350" t="str">
            <v>E</v>
          </cell>
          <cell r="E6350" t="str">
            <v>Spain</v>
          </cell>
          <cell r="F6350" t="str">
            <v>R1115</v>
          </cell>
          <cell r="G6350">
            <v>5</v>
          </cell>
        </row>
        <row r="6351">
          <cell r="A6351" t="str">
            <v>R|Spanien</v>
          </cell>
          <cell r="B6351" t="str">
            <v>Q1002z001</v>
          </cell>
          <cell r="C6351" t="str">
            <v>R</v>
          </cell>
          <cell r="D6351" t="str">
            <v>name</v>
          </cell>
          <cell r="E6351" t="str">
            <v>Spanien</v>
          </cell>
          <cell r="F6351" t="str">
            <v>R1115</v>
          </cell>
          <cell r="G6351">
            <v>5</v>
          </cell>
        </row>
        <row r="6352">
          <cell r="A6352" t="str">
            <v>R|other Spain</v>
          </cell>
          <cell r="B6352" t="str">
            <v>Q1002z001</v>
          </cell>
          <cell r="C6352" t="str">
            <v>R</v>
          </cell>
          <cell r="D6352" t="str">
            <v>name</v>
          </cell>
          <cell r="E6352" t="str">
            <v>other Spain</v>
          </cell>
          <cell r="F6352" t="str">
            <v>R1115_</v>
          </cell>
          <cell r="G6352">
            <v>6</v>
          </cell>
        </row>
        <row r="6353">
          <cell r="A6353" t="str">
            <v>R|R1115_</v>
          </cell>
          <cell r="B6353" t="str">
            <v>Q1002z001</v>
          </cell>
          <cell r="C6353" t="str">
            <v>R</v>
          </cell>
          <cell r="D6353" t="str">
            <v>code</v>
          </cell>
          <cell r="E6353" t="str">
            <v>R1115_</v>
          </cell>
          <cell r="F6353" t="str">
            <v>R1115_</v>
          </cell>
          <cell r="G6353">
            <v>6</v>
          </cell>
        </row>
        <row r="6354">
          <cell r="A6354" t="str">
            <v>R|sonstiges Spanien</v>
          </cell>
          <cell r="B6354" t="str">
            <v>Q1002z001</v>
          </cell>
          <cell r="C6354" t="str">
            <v>R</v>
          </cell>
          <cell r="D6354" t="str">
            <v>D</v>
          </cell>
          <cell r="E6354" t="str">
            <v>sonstiges Spanien</v>
          </cell>
          <cell r="F6354" t="str">
            <v>R1115_</v>
          </cell>
          <cell r="G6354">
            <v>6</v>
          </cell>
        </row>
        <row r="6355">
          <cell r="A6355" t="str">
            <v>R|Andalucía</v>
          </cell>
          <cell r="B6355" t="str">
            <v>Q1002z001</v>
          </cell>
          <cell r="C6355" t="str">
            <v>R</v>
          </cell>
          <cell r="D6355" t="str">
            <v>name</v>
          </cell>
          <cell r="E6355" t="str">
            <v>Andalucía</v>
          </cell>
          <cell r="F6355" t="str">
            <v>R111501</v>
          </cell>
          <cell r="G6355">
            <v>7</v>
          </cell>
        </row>
        <row r="6356">
          <cell r="A6356" t="str">
            <v>R|R111501</v>
          </cell>
          <cell r="B6356" t="str">
            <v>Q1002z001</v>
          </cell>
          <cell r="C6356" t="str">
            <v>R</v>
          </cell>
          <cell r="D6356" t="str">
            <v>code</v>
          </cell>
          <cell r="E6356" t="str">
            <v>R111501</v>
          </cell>
          <cell r="F6356" t="str">
            <v>R111501</v>
          </cell>
          <cell r="G6356">
            <v>7</v>
          </cell>
        </row>
        <row r="6357">
          <cell r="A6357" t="str">
            <v>R|Aragón</v>
          </cell>
          <cell r="B6357" t="str">
            <v>Q1002z001</v>
          </cell>
          <cell r="C6357" t="str">
            <v>R</v>
          </cell>
          <cell r="D6357" t="str">
            <v>name</v>
          </cell>
          <cell r="E6357" t="str">
            <v>Aragón</v>
          </cell>
          <cell r="F6357" t="str">
            <v>R111502</v>
          </cell>
          <cell r="G6357">
            <v>7</v>
          </cell>
        </row>
        <row r="6358">
          <cell r="A6358" t="str">
            <v>R|R111502</v>
          </cell>
          <cell r="B6358" t="str">
            <v>Q1002z001</v>
          </cell>
          <cell r="C6358" t="str">
            <v>R</v>
          </cell>
          <cell r="D6358" t="str">
            <v>code</v>
          </cell>
          <cell r="E6358" t="str">
            <v>R111502</v>
          </cell>
          <cell r="F6358" t="str">
            <v>R111502</v>
          </cell>
          <cell r="G6358">
            <v>7</v>
          </cell>
        </row>
        <row r="6359">
          <cell r="A6359" t="str">
            <v>R|Asturias</v>
          </cell>
          <cell r="B6359" t="str">
            <v>Q1002z001</v>
          </cell>
          <cell r="C6359" t="str">
            <v>R</v>
          </cell>
          <cell r="D6359" t="str">
            <v>name</v>
          </cell>
          <cell r="E6359" t="str">
            <v>Asturias</v>
          </cell>
          <cell r="F6359" t="str">
            <v>R111503</v>
          </cell>
          <cell r="G6359">
            <v>7</v>
          </cell>
        </row>
        <row r="6360">
          <cell r="A6360" t="str">
            <v>R|R111503</v>
          </cell>
          <cell r="B6360" t="str">
            <v>Q1002z001</v>
          </cell>
          <cell r="C6360" t="str">
            <v>R</v>
          </cell>
          <cell r="D6360" t="str">
            <v>code</v>
          </cell>
          <cell r="E6360" t="str">
            <v>R111503</v>
          </cell>
          <cell r="F6360" t="str">
            <v>R111503</v>
          </cell>
          <cell r="G6360">
            <v>7</v>
          </cell>
        </row>
        <row r="6361">
          <cell r="A6361" t="str">
            <v>R|Baleares</v>
          </cell>
          <cell r="B6361" t="str">
            <v>Q1002z001</v>
          </cell>
          <cell r="C6361" t="str">
            <v>R</v>
          </cell>
          <cell r="D6361" t="str">
            <v>name</v>
          </cell>
          <cell r="E6361" t="str">
            <v>Baleares</v>
          </cell>
          <cell r="F6361" t="str">
            <v>R111504</v>
          </cell>
          <cell r="G6361">
            <v>7</v>
          </cell>
        </row>
        <row r="6362">
          <cell r="A6362" t="str">
            <v>K|Balsamico</v>
          </cell>
          <cell r="B6362" t="str">
            <v>Q1003z001</v>
          </cell>
          <cell r="C6362" t="str">
            <v>K</v>
          </cell>
          <cell r="D6362" t="str">
            <v>name</v>
          </cell>
          <cell r="E6362" t="str">
            <v>Balsamico</v>
          </cell>
          <cell r="F6362" t="str">
            <v>R111504</v>
          </cell>
          <cell r="G6362">
            <v>7</v>
          </cell>
        </row>
        <row r="6363">
          <cell r="A6363" t="str">
            <v>R|R111504</v>
          </cell>
          <cell r="B6363" t="str">
            <v>Q1002z001</v>
          </cell>
          <cell r="C6363" t="str">
            <v>R</v>
          </cell>
          <cell r="D6363" t="str">
            <v>code</v>
          </cell>
          <cell r="E6363" t="str">
            <v>R111504</v>
          </cell>
          <cell r="F6363" t="str">
            <v>R111504</v>
          </cell>
          <cell r="G6363">
            <v>7</v>
          </cell>
        </row>
        <row r="6364">
          <cell r="A6364" t="str">
            <v>R|Canarias</v>
          </cell>
          <cell r="B6364" t="str">
            <v>Q1002z001</v>
          </cell>
          <cell r="C6364" t="str">
            <v>R</v>
          </cell>
          <cell r="D6364" t="str">
            <v>name</v>
          </cell>
          <cell r="E6364" t="str">
            <v>Canarias</v>
          </cell>
          <cell r="F6364" t="str">
            <v>R111505</v>
          </cell>
          <cell r="G6364">
            <v>7</v>
          </cell>
        </row>
        <row r="6365">
          <cell r="A6365" t="str">
            <v>R|R111505</v>
          </cell>
          <cell r="B6365" t="str">
            <v>Q1002z001</v>
          </cell>
          <cell r="C6365" t="str">
            <v>R</v>
          </cell>
          <cell r="D6365" t="str">
            <v>code</v>
          </cell>
          <cell r="E6365" t="str">
            <v>R111505</v>
          </cell>
          <cell r="F6365" t="str">
            <v>R111505</v>
          </cell>
          <cell r="G6365">
            <v>7</v>
          </cell>
        </row>
        <row r="6366">
          <cell r="A6366" t="str">
            <v>R|Cantabria</v>
          </cell>
          <cell r="B6366" t="str">
            <v>Q1002z001</v>
          </cell>
          <cell r="C6366" t="str">
            <v>R</v>
          </cell>
          <cell r="D6366" t="str">
            <v>name</v>
          </cell>
          <cell r="E6366" t="str">
            <v>Cantabria</v>
          </cell>
          <cell r="F6366" t="str">
            <v>R111506</v>
          </cell>
          <cell r="G6366">
            <v>7</v>
          </cell>
        </row>
        <row r="6367">
          <cell r="A6367" t="str">
            <v>R|R111506</v>
          </cell>
          <cell r="B6367" t="str">
            <v>Q1002z001</v>
          </cell>
          <cell r="C6367" t="str">
            <v>R</v>
          </cell>
          <cell r="D6367" t="str">
            <v>code</v>
          </cell>
          <cell r="E6367" t="str">
            <v>R111506</v>
          </cell>
          <cell r="F6367" t="str">
            <v>R111506</v>
          </cell>
          <cell r="G6367">
            <v>7</v>
          </cell>
        </row>
        <row r="6368">
          <cell r="A6368" t="str">
            <v>R|Castilla-La-Mancha</v>
          </cell>
          <cell r="B6368" t="str">
            <v>Q1002z001</v>
          </cell>
          <cell r="C6368" t="str">
            <v>R</v>
          </cell>
          <cell r="D6368" t="str">
            <v>name</v>
          </cell>
          <cell r="E6368" t="str">
            <v>Castilla-La-Mancha</v>
          </cell>
          <cell r="F6368" t="str">
            <v>R111507</v>
          </cell>
          <cell r="G6368">
            <v>7</v>
          </cell>
        </row>
        <row r="6369">
          <cell r="A6369" t="str">
            <v>R|R111507</v>
          </cell>
          <cell r="B6369" t="str">
            <v>Q1002z001</v>
          </cell>
          <cell r="C6369" t="str">
            <v>R</v>
          </cell>
          <cell r="D6369" t="str">
            <v>code</v>
          </cell>
          <cell r="E6369" t="str">
            <v>R111507</v>
          </cell>
          <cell r="F6369" t="str">
            <v>R111507</v>
          </cell>
          <cell r="G6369">
            <v>7</v>
          </cell>
        </row>
        <row r="6370">
          <cell r="A6370" t="str">
            <v>R|Castilla y León</v>
          </cell>
          <cell r="B6370" t="str">
            <v>Q1002z001</v>
          </cell>
          <cell r="C6370" t="str">
            <v>R</v>
          </cell>
          <cell r="D6370" t="str">
            <v>name</v>
          </cell>
          <cell r="E6370" t="str">
            <v>Castilla y León</v>
          </cell>
          <cell r="F6370" t="str">
            <v>R111508</v>
          </cell>
          <cell r="G6370">
            <v>7</v>
          </cell>
        </row>
        <row r="6371">
          <cell r="A6371" t="str">
            <v>R|R111508</v>
          </cell>
          <cell r="B6371" t="str">
            <v>Q1002z001</v>
          </cell>
          <cell r="C6371" t="str">
            <v>R</v>
          </cell>
          <cell r="D6371" t="str">
            <v>code</v>
          </cell>
          <cell r="E6371" t="str">
            <v>R111508</v>
          </cell>
          <cell r="F6371" t="str">
            <v>R111508</v>
          </cell>
          <cell r="G6371">
            <v>7</v>
          </cell>
        </row>
        <row r="6372">
          <cell r="A6372" t="str">
            <v>R|Cataluña</v>
          </cell>
          <cell r="B6372" t="str">
            <v>Q1002z001</v>
          </cell>
          <cell r="C6372" t="str">
            <v>R</v>
          </cell>
          <cell r="D6372" t="str">
            <v>name</v>
          </cell>
          <cell r="E6372" t="str">
            <v>Cataluña</v>
          </cell>
          <cell r="F6372" t="str">
            <v>R111509</v>
          </cell>
          <cell r="G6372">
            <v>7</v>
          </cell>
        </row>
        <row r="6373">
          <cell r="A6373" t="str">
            <v>R|R111509</v>
          </cell>
          <cell r="B6373" t="str">
            <v>Q1002z001</v>
          </cell>
          <cell r="C6373" t="str">
            <v>R</v>
          </cell>
          <cell r="D6373" t="str">
            <v>code</v>
          </cell>
          <cell r="E6373" t="str">
            <v>R111509</v>
          </cell>
          <cell r="F6373" t="str">
            <v>R111509</v>
          </cell>
          <cell r="G6373">
            <v>7</v>
          </cell>
        </row>
        <row r="6374">
          <cell r="A6374" t="str">
            <v>R|Extremadura</v>
          </cell>
          <cell r="B6374" t="str">
            <v>Q1002z001</v>
          </cell>
          <cell r="C6374" t="str">
            <v>R</v>
          </cell>
          <cell r="D6374" t="str">
            <v>name</v>
          </cell>
          <cell r="E6374" t="str">
            <v>Extremadura</v>
          </cell>
          <cell r="F6374" t="str">
            <v>R111510</v>
          </cell>
          <cell r="G6374">
            <v>7</v>
          </cell>
        </row>
        <row r="6375">
          <cell r="A6375" t="str">
            <v>R|R111510</v>
          </cell>
          <cell r="B6375" t="str">
            <v>Q1002z001</v>
          </cell>
          <cell r="C6375" t="str">
            <v>R</v>
          </cell>
          <cell r="D6375" t="str">
            <v>code</v>
          </cell>
          <cell r="E6375" t="str">
            <v>R111510</v>
          </cell>
          <cell r="F6375" t="str">
            <v>R111510</v>
          </cell>
          <cell r="G6375">
            <v>7</v>
          </cell>
        </row>
        <row r="6376">
          <cell r="A6376" t="str">
            <v>R|Galicia</v>
          </cell>
          <cell r="B6376" t="str">
            <v>Q1002z001</v>
          </cell>
          <cell r="C6376" t="str">
            <v>R</v>
          </cell>
          <cell r="D6376" t="str">
            <v>name</v>
          </cell>
          <cell r="E6376" t="str">
            <v>Galicia</v>
          </cell>
          <cell r="F6376" t="str">
            <v>R111511</v>
          </cell>
          <cell r="G6376">
            <v>7</v>
          </cell>
        </row>
        <row r="6377">
          <cell r="A6377" t="str">
            <v>R|R111511</v>
          </cell>
          <cell r="B6377" t="str">
            <v>Q1002z001</v>
          </cell>
          <cell r="C6377" t="str">
            <v>R</v>
          </cell>
          <cell r="D6377" t="str">
            <v>code</v>
          </cell>
          <cell r="E6377" t="str">
            <v>R111511</v>
          </cell>
          <cell r="F6377" t="str">
            <v>R111511</v>
          </cell>
          <cell r="G6377">
            <v>7</v>
          </cell>
        </row>
        <row r="6378">
          <cell r="A6378" t="str">
            <v>R|Madrid</v>
          </cell>
          <cell r="B6378" t="str">
            <v>Q1002z001</v>
          </cell>
          <cell r="C6378" t="str">
            <v>R</v>
          </cell>
          <cell r="D6378" t="str">
            <v>name</v>
          </cell>
          <cell r="E6378" t="str">
            <v>Madrid</v>
          </cell>
          <cell r="F6378" t="str">
            <v>R111512</v>
          </cell>
          <cell r="G6378">
            <v>7</v>
          </cell>
        </row>
        <row r="6379">
          <cell r="A6379" t="str">
            <v>R|R111512</v>
          </cell>
          <cell r="B6379" t="str">
            <v>Q1002z001</v>
          </cell>
          <cell r="C6379" t="str">
            <v>R</v>
          </cell>
          <cell r="D6379" t="str">
            <v>code</v>
          </cell>
          <cell r="E6379" t="str">
            <v>R111512</v>
          </cell>
          <cell r="F6379" t="str">
            <v>R111512</v>
          </cell>
          <cell r="G6379">
            <v>7</v>
          </cell>
        </row>
        <row r="6380">
          <cell r="A6380" t="str">
            <v>R|Murcia</v>
          </cell>
          <cell r="B6380" t="str">
            <v>Q1002z001</v>
          </cell>
          <cell r="C6380" t="str">
            <v>R</v>
          </cell>
          <cell r="D6380" t="str">
            <v>name</v>
          </cell>
          <cell r="E6380" t="str">
            <v>Murcia</v>
          </cell>
          <cell r="F6380" t="str">
            <v>R111513</v>
          </cell>
          <cell r="G6380">
            <v>7</v>
          </cell>
        </row>
        <row r="6381">
          <cell r="A6381" t="str">
            <v>R|R111513</v>
          </cell>
          <cell r="B6381" t="str">
            <v>Q1002z001</v>
          </cell>
          <cell r="C6381" t="str">
            <v>R</v>
          </cell>
          <cell r="D6381" t="str">
            <v>code</v>
          </cell>
          <cell r="E6381" t="str">
            <v>R111513</v>
          </cell>
          <cell r="F6381" t="str">
            <v>R111513</v>
          </cell>
          <cell r="G6381">
            <v>7</v>
          </cell>
        </row>
        <row r="6382">
          <cell r="A6382" t="str">
            <v>R|Navarra</v>
          </cell>
          <cell r="B6382" t="str">
            <v>Q1002z001</v>
          </cell>
          <cell r="C6382" t="str">
            <v>R</v>
          </cell>
          <cell r="D6382" t="str">
            <v>name</v>
          </cell>
          <cell r="E6382" t="str">
            <v>Navarra</v>
          </cell>
          <cell r="F6382" t="str">
            <v>R111514</v>
          </cell>
          <cell r="G6382">
            <v>7</v>
          </cell>
        </row>
        <row r="6383">
          <cell r="A6383" t="str">
            <v>R|R111514</v>
          </cell>
          <cell r="B6383" t="str">
            <v>Q1002z001</v>
          </cell>
          <cell r="C6383" t="str">
            <v>R</v>
          </cell>
          <cell r="D6383" t="str">
            <v>code</v>
          </cell>
          <cell r="E6383" t="str">
            <v>R111514</v>
          </cell>
          <cell r="F6383" t="str">
            <v>R111514</v>
          </cell>
          <cell r="G6383">
            <v>7</v>
          </cell>
        </row>
        <row r="6384">
          <cell r="A6384" t="str">
            <v>R|La Rioja</v>
          </cell>
          <cell r="B6384" t="str">
            <v>Q1002z001</v>
          </cell>
          <cell r="C6384" t="str">
            <v>R</v>
          </cell>
          <cell r="D6384" t="str">
            <v>name</v>
          </cell>
          <cell r="E6384" t="str">
            <v>La Rioja</v>
          </cell>
          <cell r="F6384" t="str">
            <v>R111515</v>
          </cell>
          <cell r="G6384">
            <v>7</v>
          </cell>
        </row>
        <row r="6385">
          <cell r="A6385" t="str">
            <v>R|R111515</v>
          </cell>
          <cell r="B6385" t="str">
            <v>Q1002z001</v>
          </cell>
          <cell r="C6385" t="str">
            <v>R</v>
          </cell>
          <cell r="D6385" t="str">
            <v>code</v>
          </cell>
          <cell r="E6385" t="str">
            <v>R111515</v>
          </cell>
          <cell r="F6385" t="str">
            <v>R111515</v>
          </cell>
          <cell r="G6385">
            <v>7</v>
          </cell>
        </row>
        <row r="6386">
          <cell r="A6386" t="str">
            <v>R|País Vasco</v>
          </cell>
          <cell r="B6386" t="str">
            <v>Q1002z001</v>
          </cell>
          <cell r="C6386" t="str">
            <v>R</v>
          </cell>
          <cell r="D6386" t="str">
            <v>name</v>
          </cell>
          <cell r="E6386" t="str">
            <v>País Vasco</v>
          </cell>
          <cell r="F6386" t="str">
            <v>R111516</v>
          </cell>
          <cell r="G6386">
            <v>7</v>
          </cell>
        </row>
        <row r="6387">
          <cell r="A6387" t="str">
            <v>R|R111516</v>
          </cell>
          <cell r="B6387" t="str">
            <v>Q1002z001</v>
          </cell>
          <cell r="C6387" t="str">
            <v>R</v>
          </cell>
          <cell r="D6387" t="str">
            <v>code</v>
          </cell>
          <cell r="E6387" t="str">
            <v>R111516</v>
          </cell>
          <cell r="F6387" t="str">
            <v>R111516</v>
          </cell>
          <cell r="G6387">
            <v>7</v>
          </cell>
        </row>
        <row r="6388">
          <cell r="A6388" t="str">
            <v>R|Comunidad Valenciana</v>
          </cell>
          <cell r="B6388" t="str">
            <v>Q1002z001</v>
          </cell>
          <cell r="C6388" t="str">
            <v>R</v>
          </cell>
          <cell r="D6388" t="str">
            <v>name</v>
          </cell>
          <cell r="E6388" t="str">
            <v>Comunidad Valenciana</v>
          </cell>
          <cell r="F6388" t="str">
            <v>R111517</v>
          </cell>
          <cell r="G6388">
            <v>7</v>
          </cell>
        </row>
        <row r="6389">
          <cell r="A6389" t="str">
            <v>R|R111517</v>
          </cell>
          <cell r="B6389" t="str">
            <v>Q1002z001</v>
          </cell>
          <cell r="C6389" t="str">
            <v>R</v>
          </cell>
          <cell r="D6389" t="str">
            <v>code</v>
          </cell>
          <cell r="E6389" t="str">
            <v>R111517</v>
          </cell>
          <cell r="F6389" t="str">
            <v>R111517</v>
          </cell>
          <cell r="G6389">
            <v>7</v>
          </cell>
        </row>
        <row r="6390">
          <cell r="A6390" t="str">
            <v>R|Hungary</v>
          </cell>
          <cell r="B6390" t="str">
            <v>Q1002z001</v>
          </cell>
          <cell r="C6390" t="str">
            <v>R</v>
          </cell>
          <cell r="D6390" t="str">
            <v>E</v>
          </cell>
          <cell r="E6390" t="str">
            <v>Hungary</v>
          </cell>
          <cell r="F6390" t="str">
            <v>R1116</v>
          </cell>
          <cell r="G6390">
            <v>5</v>
          </cell>
        </row>
        <row r="6391">
          <cell r="A6391" t="str">
            <v>R|R1116</v>
          </cell>
          <cell r="B6391" t="str">
            <v>Q1002z001</v>
          </cell>
          <cell r="C6391" t="str">
            <v>R</v>
          </cell>
          <cell r="D6391" t="str">
            <v>code</v>
          </cell>
          <cell r="E6391" t="str">
            <v>R1116</v>
          </cell>
          <cell r="F6391" t="str">
            <v>R1116</v>
          </cell>
          <cell r="G6391">
            <v>5</v>
          </cell>
        </row>
        <row r="6392">
          <cell r="A6392" t="str">
            <v>R|Ungarn</v>
          </cell>
          <cell r="B6392" t="str">
            <v>Q1002z001</v>
          </cell>
          <cell r="C6392" t="str">
            <v>R</v>
          </cell>
          <cell r="D6392" t="str">
            <v>name</v>
          </cell>
          <cell r="E6392" t="str">
            <v>Ungarn</v>
          </cell>
          <cell r="F6392" t="str">
            <v>R1116</v>
          </cell>
          <cell r="G6392">
            <v>5</v>
          </cell>
        </row>
        <row r="6393">
          <cell r="A6393" t="str">
            <v>R|Czech Rep.</v>
          </cell>
          <cell r="B6393" t="str">
            <v>Q1003z001</v>
          </cell>
          <cell r="C6393" t="str">
            <v>R</v>
          </cell>
          <cell r="D6393" t="str">
            <v>name</v>
          </cell>
          <cell r="E6393" t="str">
            <v>Czech Rep.</v>
          </cell>
          <cell r="F6393" t="str">
            <v>R1117</v>
          </cell>
          <cell r="G6393">
            <v>5</v>
          </cell>
        </row>
        <row r="6394">
          <cell r="A6394" t="str">
            <v>R|Czech Republic</v>
          </cell>
          <cell r="B6394" t="str">
            <v>Q1002z001</v>
          </cell>
          <cell r="C6394" t="str">
            <v>R</v>
          </cell>
          <cell r="D6394" t="str">
            <v>E</v>
          </cell>
          <cell r="E6394" t="str">
            <v>Czech Republic</v>
          </cell>
          <cell r="F6394" t="str">
            <v>R1117</v>
          </cell>
          <cell r="G6394">
            <v>5</v>
          </cell>
        </row>
        <row r="6395">
          <cell r="A6395" t="str">
            <v>R|R1117</v>
          </cell>
          <cell r="B6395" t="str">
            <v>Q1002z001</v>
          </cell>
          <cell r="C6395" t="str">
            <v>R</v>
          </cell>
          <cell r="D6395" t="str">
            <v>code</v>
          </cell>
          <cell r="E6395" t="str">
            <v>R1117</v>
          </cell>
          <cell r="F6395" t="str">
            <v>R1117</v>
          </cell>
          <cell r="G6395">
            <v>5</v>
          </cell>
        </row>
        <row r="6396">
          <cell r="A6396" t="str">
            <v>R|Tschechien</v>
          </cell>
          <cell r="B6396" t="str">
            <v>Q1002z001</v>
          </cell>
          <cell r="C6396" t="str">
            <v>R</v>
          </cell>
          <cell r="D6396" t="str">
            <v>name</v>
          </cell>
          <cell r="E6396" t="str">
            <v>Tschechien</v>
          </cell>
          <cell r="F6396" t="str">
            <v>R1117</v>
          </cell>
          <cell r="G6396">
            <v>5</v>
          </cell>
        </row>
        <row r="6397">
          <cell r="A6397" t="str">
            <v>R|R1118</v>
          </cell>
          <cell r="B6397" t="str">
            <v>Q1002z001</v>
          </cell>
          <cell r="C6397" t="str">
            <v>R</v>
          </cell>
          <cell r="D6397" t="str">
            <v>code</v>
          </cell>
          <cell r="E6397" t="str">
            <v>R1118</v>
          </cell>
          <cell r="F6397" t="str">
            <v>R1118</v>
          </cell>
          <cell r="G6397">
            <v>5</v>
          </cell>
        </row>
        <row r="6398">
          <cell r="A6398" t="str">
            <v>R|Slovenia</v>
          </cell>
          <cell r="B6398" t="str">
            <v>Q1002z001</v>
          </cell>
          <cell r="C6398" t="str">
            <v>R</v>
          </cell>
          <cell r="D6398" t="str">
            <v>E</v>
          </cell>
          <cell r="E6398" t="str">
            <v>Slovenia</v>
          </cell>
          <cell r="F6398" t="str">
            <v>R1118</v>
          </cell>
          <cell r="G6398">
            <v>5</v>
          </cell>
        </row>
        <row r="6399">
          <cell r="A6399" t="str">
            <v>R|Slowenien</v>
          </cell>
          <cell r="B6399" t="str">
            <v>Q1002z001</v>
          </cell>
          <cell r="C6399" t="str">
            <v>R</v>
          </cell>
          <cell r="D6399" t="str">
            <v>name</v>
          </cell>
          <cell r="E6399" t="str">
            <v>Slowenien</v>
          </cell>
          <cell r="F6399" t="str">
            <v>R1118</v>
          </cell>
          <cell r="G6399">
            <v>5</v>
          </cell>
        </row>
        <row r="6400">
          <cell r="A6400" t="str">
            <v>R|Malta</v>
          </cell>
          <cell r="B6400" t="str">
            <v>Q1002z001</v>
          </cell>
          <cell r="C6400" t="str">
            <v>R</v>
          </cell>
          <cell r="D6400" t="str">
            <v>name</v>
          </cell>
          <cell r="E6400" t="str">
            <v>Malta</v>
          </cell>
          <cell r="F6400" t="str">
            <v>R1119</v>
          </cell>
          <cell r="G6400">
            <v>5</v>
          </cell>
        </row>
        <row r="6401">
          <cell r="A6401" t="str">
            <v>R|R1119</v>
          </cell>
          <cell r="B6401" t="str">
            <v>Q1002z001</v>
          </cell>
          <cell r="C6401" t="str">
            <v>R</v>
          </cell>
          <cell r="D6401" t="str">
            <v>code</v>
          </cell>
          <cell r="E6401" t="str">
            <v>R1119</v>
          </cell>
          <cell r="F6401" t="str">
            <v>R1119</v>
          </cell>
          <cell r="G6401">
            <v>5</v>
          </cell>
        </row>
        <row r="6402">
          <cell r="A6402" t="str">
            <v>R|R0.45023</v>
          </cell>
          <cell r="B6402" t="str">
            <v>Q1003z001</v>
          </cell>
          <cell r="C6402" t="str">
            <v>R</v>
          </cell>
          <cell r="D6402" t="str">
            <v>code</v>
          </cell>
          <cell r="E6402" t="str">
            <v>R0.45023</v>
          </cell>
          <cell r="F6402" t="str">
            <v>R1120</v>
          </cell>
          <cell r="G6402">
            <v>5</v>
          </cell>
        </row>
        <row r="6403">
          <cell r="A6403" t="str">
            <v>R|R1120</v>
          </cell>
          <cell r="B6403" t="str">
            <v>Q1002z001</v>
          </cell>
          <cell r="C6403" t="str">
            <v>R</v>
          </cell>
          <cell r="D6403" t="str">
            <v>code</v>
          </cell>
          <cell r="E6403" t="str">
            <v>R1120</v>
          </cell>
          <cell r="F6403" t="str">
            <v>R1120</v>
          </cell>
          <cell r="G6403">
            <v>5</v>
          </cell>
        </row>
        <row r="6404">
          <cell r="A6404" t="str">
            <v>R|Slovak Republic</v>
          </cell>
          <cell r="B6404" t="str">
            <v>Q1003z001</v>
          </cell>
          <cell r="C6404" t="str">
            <v>R</v>
          </cell>
          <cell r="D6404" t="str">
            <v>name</v>
          </cell>
          <cell r="E6404" t="str">
            <v>Slovak Republic</v>
          </cell>
          <cell r="F6404" t="str">
            <v>R1120</v>
          </cell>
          <cell r="G6404">
            <v>5</v>
          </cell>
        </row>
        <row r="6405">
          <cell r="A6405" t="str">
            <v>R|Slovakia</v>
          </cell>
          <cell r="B6405" t="str">
            <v>Q1002z001</v>
          </cell>
          <cell r="C6405" t="str">
            <v>R</v>
          </cell>
          <cell r="D6405" t="str">
            <v>E</v>
          </cell>
          <cell r="E6405" t="str">
            <v>Slovakia</v>
          </cell>
          <cell r="F6405" t="str">
            <v>R1120</v>
          </cell>
          <cell r="G6405">
            <v>5</v>
          </cell>
        </row>
        <row r="6406">
          <cell r="A6406" t="str">
            <v>R|Slowakei</v>
          </cell>
          <cell r="B6406" t="str">
            <v>Q1002z001</v>
          </cell>
          <cell r="C6406" t="str">
            <v>R</v>
          </cell>
          <cell r="D6406" t="str">
            <v>name</v>
          </cell>
          <cell r="E6406" t="str">
            <v>Slowakei</v>
          </cell>
          <cell r="F6406" t="str">
            <v>R1120</v>
          </cell>
          <cell r="G6406">
            <v>5</v>
          </cell>
        </row>
        <row r="6407">
          <cell r="A6407" t="str">
            <v>R|Latvia</v>
          </cell>
          <cell r="B6407" t="str">
            <v>Q1002z001</v>
          </cell>
          <cell r="C6407" t="str">
            <v>R</v>
          </cell>
          <cell r="D6407" t="str">
            <v>E</v>
          </cell>
          <cell r="E6407" t="str">
            <v>Latvia</v>
          </cell>
          <cell r="F6407" t="str">
            <v>R1121</v>
          </cell>
          <cell r="G6407">
            <v>5</v>
          </cell>
        </row>
        <row r="6408">
          <cell r="A6408" t="str">
            <v>R|Lettland</v>
          </cell>
          <cell r="B6408" t="str">
            <v>Q1002z001</v>
          </cell>
          <cell r="C6408" t="str">
            <v>R</v>
          </cell>
          <cell r="D6408" t="str">
            <v>name</v>
          </cell>
          <cell r="E6408" t="str">
            <v>Lettland</v>
          </cell>
          <cell r="F6408" t="str">
            <v>R1121</v>
          </cell>
          <cell r="G6408">
            <v>5</v>
          </cell>
        </row>
        <row r="6409">
          <cell r="A6409" t="str">
            <v>R|R1121</v>
          </cell>
          <cell r="B6409" t="str">
            <v>Q1002z001</v>
          </cell>
          <cell r="C6409" t="str">
            <v>R</v>
          </cell>
          <cell r="D6409" t="str">
            <v>code</v>
          </cell>
          <cell r="E6409" t="str">
            <v>R1121</v>
          </cell>
          <cell r="F6409" t="str">
            <v>R1121</v>
          </cell>
          <cell r="G6409">
            <v>5</v>
          </cell>
        </row>
        <row r="6410">
          <cell r="A6410" t="str">
            <v>R|Litauen</v>
          </cell>
          <cell r="B6410" t="str">
            <v>Q1002z001</v>
          </cell>
          <cell r="C6410" t="str">
            <v>R</v>
          </cell>
          <cell r="D6410" t="str">
            <v>name</v>
          </cell>
          <cell r="E6410" t="str">
            <v>Litauen</v>
          </cell>
          <cell r="F6410" t="str">
            <v>R1122</v>
          </cell>
          <cell r="G6410">
            <v>5</v>
          </cell>
        </row>
        <row r="6411">
          <cell r="A6411" t="str">
            <v>R|Lithuania</v>
          </cell>
          <cell r="B6411" t="str">
            <v>Q1002z001</v>
          </cell>
          <cell r="C6411" t="str">
            <v>R</v>
          </cell>
          <cell r="D6411" t="str">
            <v>E</v>
          </cell>
          <cell r="E6411" t="str">
            <v>Lithuania</v>
          </cell>
          <cell r="F6411" t="str">
            <v>R1122</v>
          </cell>
          <cell r="G6411">
            <v>5</v>
          </cell>
        </row>
        <row r="6412">
          <cell r="A6412" t="str">
            <v>R|R1122</v>
          </cell>
          <cell r="B6412" t="str">
            <v>Q1002z001</v>
          </cell>
          <cell r="C6412" t="str">
            <v>R</v>
          </cell>
          <cell r="D6412" t="str">
            <v>code</v>
          </cell>
          <cell r="E6412" t="str">
            <v>R1122</v>
          </cell>
          <cell r="F6412" t="str">
            <v>R1122</v>
          </cell>
          <cell r="G6412">
            <v>5</v>
          </cell>
        </row>
        <row r="6413">
          <cell r="A6413" t="str">
            <v>R|Estland</v>
          </cell>
          <cell r="B6413" t="str">
            <v>Q1002z001</v>
          </cell>
          <cell r="C6413" t="str">
            <v>R</v>
          </cell>
          <cell r="D6413" t="str">
            <v>name</v>
          </cell>
          <cell r="E6413" t="str">
            <v>Estland</v>
          </cell>
          <cell r="F6413" t="str">
            <v>R1123</v>
          </cell>
          <cell r="G6413">
            <v>5</v>
          </cell>
        </row>
        <row r="6414">
          <cell r="A6414" t="str">
            <v>R|Estonia</v>
          </cell>
          <cell r="B6414" t="str">
            <v>Q1002z001</v>
          </cell>
          <cell r="C6414" t="str">
            <v>R</v>
          </cell>
          <cell r="D6414" t="str">
            <v>E</v>
          </cell>
          <cell r="E6414" t="str">
            <v>Estonia</v>
          </cell>
          <cell r="F6414" t="str">
            <v>R1123</v>
          </cell>
          <cell r="G6414">
            <v>5</v>
          </cell>
        </row>
        <row r="6415">
          <cell r="A6415" t="str">
            <v>R|R1123</v>
          </cell>
          <cell r="B6415" t="str">
            <v>Q1002z001</v>
          </cell>
          <cell r="C6415" t="str">
            <v>R</v>
          </cell>
          <cell r="D6415" t="str">
            <v>code</v>
          </cell>
          <cell r="E6415" t="str">
            <v>R1123</v>
          </cell>
          <cell r="F6415" t="str">
            <v>R1123</v>
          </cell>
          <cell r="G6415">
            <v>5</v>
          </cell>
        </row>
        <row r="6416">
          <cell r="A6416" t="str">
            <v>R|Poland</v>
          </cell>
          <cell r="B6416" t="str">
            <v>Q1002z001</v>
          </cell>
          <cell r="C6416" t="str">
            <v>R</v>
          </cell>
          <cell r="D6416" t="str">
            <v>E</v>
          </cell>
          <cell r="E6416" t="str">
            <v>Poland</v>
          </cell>
          <cell r="F6416" t="str">
            <v>R1124</v>
          </cell>
          <cell r="G6416">
            <v>5</v>
          </cell>
        </row>
        <row r="6417">
          <cell r="A6417" t="str">
            <v>R|Polen</v>
          </cell>
          <cell r="B6417" t="str">
            <v>Q1002z001</v>
          </cell>
          <cell r="C6417" t="str">
            <v>R</v>
          </cell>
          <cell r="D6417" t="str">
            <v>name</v>
          </cell>
          <cell r="E6417" t="str">
            <v>Polen</v>
          </cell>
          <cell r="F6417" t="str">
            <v>R1124</v>
          </cell>
          <cell r="G6417">
            <v>5</v>
          </cell>
        </row>
        <row r="6418">
          <cell r="A6418" t="str">
            <v>R|R1124</v>
          </cell>
          <cell r="B6418" t="str">
            <v>Q1002z001</v>
          </cell>
          <cell r="C6418" t="str">
            <v>R</v>
          </cell>
          <cell r="D6418" t="str">
            <v>code</v>
          </cell>
          <cell r="E6418" t="str">
            <v>R1124</v>
          </cell>
          <cell r="F6418" t="str">
            <v>R1124</v>
          </cell>
          <cell r="G6418">
            <v>5</v>
          </cell>
        </row>
        <row r="6419">
          <cell r="A6419" t="str">
            <v>R|Cyprus</v>
          </cell>
          <cell r="B6419" t="str">
            <v>Q1002z001</v>
          </cell>
          <cell r="C6419" t="str">
            <v>R</v>
          </cell>
          <cell r="D6419" t="str">
            <v>E</v>
          </cell>
          <cell r="E6419" t="str">
            <v>Cyprus</v>
          </cell>
          <cell r="F6419" t="str">
            <v>R1125</v>
          </cell>
          <cell r="G6419">
            <v>5</v>
          </cell>
        </row>
        <row r="6420">
          <cell r="A6420" t="str">
            <v>R|R1125</v>
          </cell>
          <cell r="B6420" t="str">
            <v>Q1002z001</v>
          </cell>
          <cell r="C6420" t="str">
            <v>R</v>
          </cell>
          <cell r="D6420" t="str">
            <v>code</v>
          </cell>
          <cell r="E6420" t="str">
            <v>R1125</v>
          </cell>
          <cell r="F6420" t="str">
            <v>R1125</v>
          </cell>
          <cell r="G6420">
            <v>5</v>
          </cell>
        </row>
        <row r="6421">
          <cell r="A6421" t="str">
            <v>R|Zypern</v>
          </cell>
          <cell r="B6421" t="str">
            <v>Q1002z001</v>
          </cell>
          <cell r="C6421" t="str">
            <v>R</v>
          </cell>
          <cell r="D6421" t="str">
            <v>name</v>
          </cell>
          <cell r="E6421" t="str">
            <v>Zypern</v>
          </cell>
          <cell r="F6421" t="str">
            <v>R1125</v>
          </cell>
          <cell r="G6421">
            <v>5</v>
          </cell>
        </row>
        <row r="6422">
          <cell r="A6422" t="str">
            <v>R|R11ΔΔ</v>
          </cell>
          <cell r="B6422" t="str">
            <v>Q1002z001</v>
          </cell>
          <cell r="C6422" t="str">
            <v>R</v>
          </cell>
          <cell r="D6422" t="str">
            <v>name</v>
          </cell>
          <cell r="E6422" t="str">
            <v>R11ΔΔ</v>
          </cell>
          <cell r="F6422" t="str">
            <v>R11yy</v>
          </cell>
          <cell r="G6422">
            <v>5</v>
          </cell>
        </row>
        <row r="6423">
          <cell r="A6423" t="str">
            <v>R|EFTA</v>
          </cell>
          <cell r="B6423" t="str">
            <v>Q1002z001</v>
          </cell>
          <cell r="C6423" t="str">
            <v>R</v>
          </cell>
          <cell r="D6423" t="str">
            <v>name</v>
          </cell>
          <cell r="E6423" t="str">
            <v>EFTA</v>
          </cell>
          <cell r="F6423" t="str">
            <v>R12</v>
          </cell>
          <cell r="G6423">
            <v>3</v>
          </cell>
        </row>
        <row r="6424">
          <cell r="A6424" t="str">
            <v>R|R12</v>
          </cell>
          <cell r="B6424" t="str">
            <v>Q1002z001</v>
          </cell>
          <cell r="C6424" t="str">
            <v>R</v>
          </cell>
          <cell r="D6424" t="str">
            <v>code</v>
          </cell>
          <cell r="E6424" t="str">
            <v>R12</v>
          </cell>
          <cell r="F6424" t="str">
            <v>R12</v>
          </cell>
          <cell r="G6424">
            <v>3</v>
          </cell>
        </row>
        <row r="6425">
          <cell r="A6425" t="str">
            <v>R|other EFTA</v>
          </cell>
          <cell r="B6425" t="str">
            <v>Q1002z001</v>
          </cell>
          <cell r="C6425" t="str">
            <v>R</v>
          </cell>
          <cell r="D6425" t="str">
            <v>name</v>
          </cell>
          <cell r="E6425" t="str">
            <v>other EFTA</v>
          </cell>
          <cell r="F6425" t="str">
            <v>R12__</v>
          </cell>
          <cell r="G6425">
            <v>5</v>
          </cell>
        </row>
        <row r="6426">
          <cell r="A6426" t="str">
            <v>R|R12__</v>
          </cell>
          <cell r="B6426" t="str">
            <v>Q1002z001</v>
          </cell>
          <cell r="C6426" t="str">
            <v>R</v>
          </cell>
          <cell r="D6426" t="str">
            <v>code</v>
          </cell>
          <cell r="E6426" t="str">
            <v>R12__</v>
          </cell>
          <cell r="F6426" t="str">
            <v>R12__</v>
          </cell>
          <cell r="G6426">
            <v>5</v>
          </cell>
        </row>
        <row r="6427">
          <cell r="A6427" t="str">
            <v>R|sonstige EFTA</v>
          </cell>
          <cell r="B6427" t="str">
            <v>Q1002z001</v>
          </cell>
          <cell r="C6427" t="str">
            <v>R</v>
          </cell>
          <cell r="D6427" t="str">
            <v>D</v>
          </cell>
          <cell r="E6427" t="str">
            <v>sonstige EFTA</v>
          </cell>
          <cell r="F6427" t="str">
            <v>R12__</v>
          </cell>
          <cell r="G6427">
            <v>5</v>
          </cell>
        </row>
        <row r="6428">
          <cell r="A6428" t="str">
            <v>R|R1201</v>
          </cell>
          <cell r="B6428" t="str">
            <v>Q1002z001</v>
          </cell>
          <cell r="C6428" t="str">
            <v>R</v>
          </cell>
          <cell r="D6428" t="str">
            <v>code</v>
          </cell>
          <cell r="E6428" t="str">
            <v>R1201</v>
          </cell>
          <cell r="F6428" t="str">
            <v>R1201</v>
          </cell>
          <cell r="G6428">
            <v>5</v>
          </cell>
        </row>
        <row r="6429">
          <cell r="A6429" t="str">
            <v>R|Schweiz</v>
          </cell>
          <cell r="B6429" t="str">
            <v>Q1002z001</v>
          </cell>
          <cell r="C6429" t="str">
            <v>R</v>
          </cell>
          <cell r="D6429" t="str">
            <v>name</v>
          </cell>
          <cell r="E6429" t="str">
            <v>Schweiz</v>
          </cell>
          <cell r="F6429" t="str">
            <v>R1201</v>
          </cell>
          <cell r="G6429">
            <v>5</v>
          </cell>
        </row>
        <row r="6430">
          <cell r="A6430" t="str">
            <v>R|Switzerland</v>
          </cell>
          <cell r="B6430" t="str">
            <v>Q1002z001</v>
          </cell>
          <cell r="C6430" t="str">
            <v>R</v>
          </cell>
          <cell r="D6430" t="str">
            <v>E</v>
          </cell>
          <cell r="E6430" t="str">
            <v>Switzerland</v>
          </cell>
          <cell r="F6430" t="str">
            <v>R1201</v>
          </cell>
          <cell r="G6430">
            <v>5</v>
          </cell>
        </row>
        <row r="6431">
          <cell r="A6431" t="str">
            <v>R|Norway</v>
          </cell>
          <cell r="B6431" t="str">
            <v>Q1002z001</v>
          </cell>
          <cell r="C6431" t="str">
            <v>R</v>
          </cell>
          <cell r="D6431" t="str">
            <v>E</v>
          </cell>
          <cell r="E6431" t="str">
            <v>Norway</v>
          </cell>
          <cell r="F6431" t="str">
            <v>R1202</v>
          </cell>
          <cell r="G6431">
            <v>5</v>
          </cell>
        </row>
        <row r="6432">
          <cell r="A6432" t="str">
            <v>R|Norwegen</v>
          </cell>
          <cell r="B6432" t="str">
            <v>Q1002z001</v>
          </cell>
          <cell r="C6432" t="str">
            <v>R</v>
          </cell>
          <cell r="D6432" t="str">
            <v>name</v>
          </cell>
          <cell r="E6432" t="str">
            <v>Norwegen</v>
          </cell>
          <cell r="F6432" t="str">
            <v>R1202</v>
          </cell>
          <cell r="G6432">
            <v>5</v>
          </cell>
        </row>
        <row r="6433">
          <cell r="A6433" t="str">
            <v>R|R1202</v>
          </cell>
          <cell r="B6433" t="str">
            <v>Q1002z001</v>
          </cell>
          <cell r="C6433" t="str">
            <v>R</v>
          </cell>
          <cell r="D6433" t="str">
            <v>code</v>
          </cell>
          <cell r="E6433" t="str">
            <v>R1202</v>
          </cell>
          <cell r="F6433" t="str">
            <v>R1202</v>
          </cell>
          <cell r="G6433">
            <v>5</v>
          </cell>
        </row>
        <row r="6434">
          <cell r="A6434" t="str">
            <v>R|Non EU countries</v>
          </cell>
          <cell r="B6434" t="str">
            <v>Q1003z001</v>
          </cell>
          <cell r="C6434" t="str">
            <v>R</v>
          </cell>
          <cell r="D6434" t="str">
            <v>name</v>
          </cell>
          <cell r="E6434" t="str">
            <v>Non EU countries</v>
          </cell>
          <cell r="F6434" t="str">
            <v>R13</v>
          </cell>
          <cell r="G6434">
            <v>3</v>
          </cell>
        </row>
        <row r="6435">
          <cell r="A6435" t="str">
            <v>R|other European countries</v>
          </cell>
          <cell r="B6435" t="str">
            <v>Q1002z001</v>
          </cell>
          <cell r="C6435" t="str">
            <v>R</v>
          </cell>
          <cell r="D6435" t="str">
            <v>E</v>
          </cell>
          <cell r="E6435" t="str">
            <v>other European countries</v>
          </cell>
          <cell r="F6435" t="str">
            <v>R13</v>
          </cell>
          <cell r="G6435">
            <v>3</v>
          </cell>
        </row>
        <row r="6436">
          <cell r="A6436" t="str">
            <v>R|R13</v>
          </cell>
          <cell r="B6436" t="str">
            <v>Q1002z001</v>
          </cell>
          <cell r="C6436" t="str">
            <v>R</v>
          </cell>
          <cell r="D6436" t="str">
            <v>code</v>
          </cell>
          <cell r="E6436" t="str">
            <v>R13</v>
          </cell>
          <cell r="F6436" t="str">
            <v>R13</v>
          </cell>
          <cell r="G6436">
            <v>3</v>
          </cell>
        </row>
        <row r="6437">
          <cell r="A6437" t="str">
            <v>R|übrige europ. Länder</v>
          </cell>
          <cell r="B6437" t="str">
            <v>Q1002z001</v>
          </cell>
          <cell r="C6437" t="str">
            <v>R</v>
          </cell>
          <cell r="D6437" t="str">
            <v>name</v>
          </cell>
          <cell r="E6437" t="str">
            <v>übrige europ. Länder</v>
          </cell>
          <cell r="F6437" t="str">
            <v>R13</v>
          </cell>
          <cell r="G6437">
            <v>3</v>
          </cell>
        </row>
        <row r="6438">
          <cell r="A6438" t="str">
            <v>R|_ other European countries</v>
          </cell>
          <cell r="B6438" t="str">
            <v>Q1002z001</v>
          </cell>
          <cell r="C6438" t="str">
            <v>R</v>
          </cell>
          <cell r="D6438" t="str">
            <v>name</v>
          </cell>
          <cell r="E6438" t="str">
            <v>_ other European countries</v>
          </cell>
          <cell r="F6438" t="str">
            <v>R13__</v>
          </cell>
          <cell r="G6438">
            <v>5</v>
          </cell>
        </row>
        <row r="6439">
          <cell r="A6439" t="str">
            <v>R|_übrige europ. Länder</v>
          </cell>
          <cell r="B6439" t="str">
            <v>Q1002z001</v>
          </cell>
          <cell r="C6439" t="str">
            <v>R</v>
          </cell>
          <cell r="D6439" t="str">
            <v>D</v>
          </cell>
          <cell r="E6439" t="str">
            <v>_übrige europ. Länder</v>
          </cell>
          <cell r="F6439" t="str">
            <v>R13__</v>
          </cell>
          <cell r="G6439">
            <v>5</v>
          </cell>
        </row>
        <row r="6440">
          <cell r="A6440" t="str">
            <v>R|R13__</v>
          </cell>
          <cell r="B6440" t="str">
            <v>Q1002z001</v>
          </cell>
          <cell r="C6440" t="str">
            <v>R</v>
          </cell>
          <cell r="D6440" t="str">
            <v>code</v>
          </cell>
          <cell r="E6440" t="str">
            <v>R13__</v>
          </cell>
          <cell r="F6440" t="str">
            <v>R13__</v>
          </cell>
          <cell r="G6440">
            <v>5</v>
          </cell>
        </row>
        <row r="6441">
          <cell r="A6441" t="str">
            <v>R|R1301</v>
          </cell>
          <cell r="B6441" t="str">
            <v>Q1002z001</v>
          </cell>
          <cell r="C6441" t="str">
            <v>R</v>
          </cell>
          <cell r="D6441" t="str">
            <v>code</v>
          </cell>
          <cell r="E6441" t="str">
            <v>R1301</v>
          </cell>
          <cell r="F6441" t="str">
            <v>R1301</v>
          </cell>
          <cell r="G6441">
            <v>5</v>
          </cell>
        </row>
        <row r="6442">
          <cell r="A6442" t="str">
            <v>R|Türkei</v>
          </cell>
          <cell r="B6442" t="str">
            <v>Q1002z001</v>
          </cell>
          <cell r="C6442" t="str">
            <v>R</v>
          </cell>
          <cell r="D6442" t="str">
            <v>name</v>
          </cell>
          <cell r="E6442" t="str">
            <v>Türkei</v>
          </cell>
          <cell r="F6442" t="str">
            <v>R1301</v>
          </cell>
          <cell r="G6442">
            <v>5</v>
          </cell>
        </row>
        <row r="6443">
          <cell r="A6443" t="str">
            <v>R|Turkey</v>
          </cell>
          <cell r="B6443" t="str">
            <v>Q1002z001</v>
          </cell>
          <cell r="C6443" t="str">
            <v>R</v>
          </cell>
          <cell r="D6443" t="str">
            <v>E</v>
          </cell>
          <cell r="E6443" t="str">
            <v>Turkey</v>
          </cell>
          <cell r="F6443" t="str">
            <v>R1301</v>
          </cell>
          <cell r="G6443">
            <v>5</v>
          </cell>
        </row>
        <row r="6444">
          <cell r="A6444" t="str">
            <v>R|R1302</v>
          </cell>
          <cell r="B6444" t="str">
            <v>Q1002z001</v>
          </cell>
          <cell r="C6444" t="str">
            <v>R</v>
          </cell>
          <cell r="D6444" t="str">
            <v>code</v>
          </cell>
          <cell r="E6444" t="str">
            <v>R1302</v>
          </cell>
          <cell r="F6444" t="str">
            <v>R1302</v>
          </cell>
          <cell r="G6444">
            <v>5</v>
          </cell>
        </row>
        <row r="6445">
          <cell r="A6445" t="str">
            <v>R|Romania</v>
          </cell>
          <cell r="B6445" t="str">
            <v>Q1002z001</v>
          </cell>
          <cell r="C6445" t="str">
            <v>R</v>
          </cell>
          <cell r="D6445" t="str">
            <v>E</v>
          </cell>
          <cell r="E6445" t="str">
            <v>Romania</v>
          </cell>
          <cell r="F6445" t="str">
            <v>R1302</v>
          </cell>
          <cell r="G6445">
            <v>5</v>
          </cell>
        </row>
        <row r="6446">
          <cell r="A6446" t="str">
            <v>R|Rumänien</v>
          </cell>
          <cell r="B6446" t="str">
            <v>Q1002z001</v>
          </cell>
          <cell r="C6446" t="str">
            <v>R</v>
          </cell>
          <cell r="D6446" t="str">
            <v>name</v>
          </cell>
          <cell r="E6446" t="str">
            <v>Rumänien</v>
          </cell>
          <cell r="F6446" t="str">
            <v>R1302</v>
          </cell>
          <cell r="G6446">
            <v>5</v>
          </cell>
        </row>
        <row r="6447">
          <cell r="A6447" t="str">
            <v>R|Bulgaria</v>
          </cell>
          <cell r="B6447" t="str">
            <v>Q1002z001</v>
          </cell>
          <cell r="C6447" t="str">
            <v>R</v>
          </cell>
          <cell r="D6447" t="str">
            <v>E</v>
          </cell>
          <cell r="E6447" t="str">
            <v>Bulgaria</v>
          </cell>
          <cell r="F6447" t="str">
            <v>R1303</v>
          </cell>
          <cell r="G6447">
            <v>5</v>
          </cell>
        </row>
        <row r="6448">
          <cell r="A6448" t="str">
            <v>R|Bulgarien</v>
          </cell>
          <cell r="B6448" t="str">
            <v>Q1002z001</v>
          </cell>
          <cell r="C6448" t="str">
            <v>R</v>
          </cell>
          <cell r="D6448" t="str">
            <v>name</v>
          </cell>
          <cell r="E6448" t="str">
            <v>Bulgarien</v>
          </cell>
          <cell r="F6448" t="str">
            <v>R1303</v>
          </cell>
          <cell r="G6448">
            <v>5</v>
          </cell>
        </row>
        <row r="6449">
          <cell r="A6449" t="str">
            <v>R|R1303</v>
          </cell>
          <cell r="B6449" t="str">
            <v>Q1002z001</v>
          </cell>
          <cell r="C6449" t="str">
            <v>R</v>
          </cell>
          <cell r="D6449" t="str">
            <v>code</v>
          </cell>
          <cell r="E6449" t="str">
            <v>R1303</v>
          </cell>
          <cell r="F6449" t="str">
            <v>R1303</v>
          </cell>
          <cell r="G6449">
            <v>5</v>
          </cell>
        </row>
        <row r="6450">
          <cell r="A6450" t="str">
            <v>R|R1304</v>
          </cell>
          <cell r="B6450" t="str">
            <v>Q1002z001</v>
          </cell>
          <cell r="C6450" t="str">
            <v>R</v>
          </cell>
          <cell r="D6450" t="str">
            <v>code</v>
          </cell>
          <cell r="E6450" t="str">
            <v>R1304</v>
          </cell>
          <cell r="F6450" t="str">
            <v>R1304</v>
          </cell>
          <cell r="G6450">
            <v>5</v>
          </cell>
        </row>
        <row r="6451">
          <cell r="A6451" t="str">
            <v>R|Ukraine</v>
          </cell>
          <cell r="B6451" t="str">
            <v>Q1002z001</v>
          </cell>
          <cell r="C6451" t="str">
            <v>R</v>
          </cell>
          <cell r="D6451" t="str">
            <v>name</v>
          </cell>
          <cell r="E6451" t="str">
            <v>Ukraine</v>
          </cell>
          <cell r="F6451" t="str">
            <v>R1304</v>
          </cell>
          <cell r="G6451">
            <v>5</v>
          </cell>
        </row>
        <row r="6452">
          <cell r="A6452" t="str">
            <v>R|R1305</v>
          </cell>
          <cell r="B6452" t="str">
            <v>Q1002z001</v>
          </cell>
          <cell r="C6452" t="str">
            <v>R</v>
          </cell>
          <cell r="D6452" t="str">
            <v>code</v>
          </cell>
          <cell r="E6452" t="str">
            <v>R1305</v>
          </cell>
          <cell r="F6452" t="str">
            <v>R1305</v>
          </cell>
          <cell r="G6452">
            <v>5</v>
          </cell>
        </row>
        <row r="6453">
          <cell r="A6453" t="str">
            <v>R|Russia</v>
          </cell>
          <cell r="B6453" t="str">
            <v>Q1002z001</v>
          </cell>
          <cell r="C6453" t="str">
            <v>R</v>
          </cell>
          <cell r="D6453" t="str">
            <v>E</v>
          </cell>
          <cell r="E6453" t="str">
            <v>Russia</v>
          </cell>
          <cell r="F6453" t="str">
            <v>R1305</v>
          </cell>
          <cell r="G6453">
            <v>5</v>
          </cell>
        </row>
        <row r="6454">
          <cell r="A6454" t="str">
            <v>R|Russian Federation</v>
          </cell>
          <cell r="B6454" t="str">
            <v>Q1003</v>
          </cell>
          <cell r="C6454" t="str">
            <v>R</v>
          </cell>
          <cell r="D6454" t="str">
            <v>name</v>
          </cell>
          <cell r="E6454" t="str">
            <v>Russian Federation</v>
          </cell>
          <cell r="F6454" t="str">
            <v>R1305</v>
          </cell>
          <cell r="G6454">
            <v>5</v>
          </cell>
        </row>
        <row r="6455">
          <cell r="A6455" t="str">
            <v>R|Russland</v>
          </cell>
          <cell r="B6455" t="str">
            <v>Q1002z001</v>
          </cell>
          <cell r="C6455" t="str">
            <v>R</v>
          </cell>
          <cell r="D6455" t="str">
            <v>name</v>
          </cell>
          <cell r="E6455" t="str">
            <v>Russland</v>
          </cell>
          <cell r="F6455" t="str">
            <v>R1305</v>
          </cell>
          <cell r="G6455">
            <v>5</v>
          </cell>
        </row>
        <row r="6456">
          <cell r="A6456" t="str">
            <v>R|R13051</v>
          </cell>
          <cell r="B6456" t="str">
            <v>Q1003z001</v>
          </cell>
          <cell r="C6456" t="str">
            <v>R</v>
          </cell>
          <cell r="D6456" t="str">
            <v>code</v>
          </cell>
          <cell r="E6456" t="str">
            <v>R13051</v>
          </cell>
          <cell r="F6456" t="str">
            <v>R13051</v>
          </cell>
          <cell r="G6456">
            <v>6</v>
          </cell>
        </row>
        <row r="6457">
          <cell r="A6457" t="str">
            <v>R|Russian Federation, Asian Part</v>
          </cell>
          <cell r="B6457" t="str">
            <v>Q1003z001</v>
          </cell>
          <cell r="C6457" t="str">
            <v>R</v>
          </cell>
          <cell r="D6457" t="str">
            <v>name</v>
          </cell>
          <cell r="E6457" t="str">
            <v>Russian Federation, Asian Part</v>
          </cell>
          <cell r="F6457" t="str">
            <v>R13051</v>
          </cell>
          <cell r="G6457">
            <v>6</v>
          </cell>
        </row>
        <row r="6458">
          <cell r="A6458" t="str">
            <v>R|R13052</v>
          </cell>
          <cell r="B6458" t="str">
            <v>Q1003z001</v>
          </cell>
          <cell r="C6458" t="str">
            <v>R</v>
          </cell>
          <cell r="D6458" t="str">
            <v>code</v>
          </cell>
          <cell r="E6458" t="str">
            <v>R13052</v>
          </cell>
          <cell r="F6458" t="str">
            <v>R13052</v>
          </cell>
          <cell r="G6458">
            <v>6</v>
          </cell>
        </row>
        <row r="6459">
          <cell r="A6459" t="str">
            <v>R|Russian Federation, European Part</v>
          </cell>
          <cell r="B6459" t="str">
            <v>Q1003z001</v>
          </cell>
          <cell r="C6459" t="str">
            <v>R</v>
          </cell>
          <cell r="D6459" t="str">
            <v>name</v>
          </cell>
          <cell r="E6459" t="str">
            <v>Russian Federation, European Part</v>
          </cell>
          <cell r="F6459" t="str">
            <v>R13052</v>
          </cell>
          <cell r="G6459">
            <v>6</v>
          </cell>
        </row>
        <row r="6460">
          <cell r="A6460" t="str">
            <v>R|Liechtenstein</v>
          </cell>
          <cell r="B6460" t="str">
            <v>Q1002z001</v>
          </cell>
          <cell r="C6460" t="str">
            <v>R</v>
          </cell>
          <cell r="D6460" t="str">
            <v>name</v>
          </cell>
          <cell r="E6460" t="str">
            <v>Liechtenstein</v>
          </cell>
          <cell r="F6460" t="str">
            <v>R1306</v>
          </cell>
          <cell r="G6460">
            <v>5</v>
          </cell>
        </row>
        <row r="6461">
          <cell r="A6461" t="str">
            <v>R|R1306</v>
          </cell>
          <cell r="B6461" t="str">
            <v>Q1002z001</v>
          </cell>
          <cell r="C6461" t="str">
            <v>R</v>
          </cell>
          <cell r="D6461" t="str">
            <v>code</v>
          </cell>
          <cell r="E6461" t="str">
            <v>R1306</v>
          </cell>
          <cell r="F6461" t="str">
            <v>R1306</v>
          </cell>
          <cell r="G6461">
            <v>5</v>
          </cell>
        </row>
        <row r="6462">
          <cell r="A6462" t="str">
            <v>R|Albania</v>
          </cell>
          <cell r="B6462" t="str">
            <v>Q1002z001</v>
          </cell>
          <cell r="C6462" t="str">
            <v>R</v>
          </cell>
          <cell r="D6462" t="str">
            <v>E</v>
          </cell>
          <cell r="E6462" t="str">
            <v>Albania</v>
          </cell>
          <cell r="F6462" t="str">
            <v>R1307</v>
          </cell>
          <cell r="G6462">
            <v>5</v>
          </cell>
        </row>
        <row r="6463">
          <cell r="A6463" t="str">
            <v>R|Albanien</v>
          </cell>
          <cell r="B6463" t="str">
            <v>Q1002z001</v>
          </cell>
          <cell r="C6463" t="str">
            <v>R</v>
          </cell>
          <cell r="D6463" t="str">
            <v>name</v>
          </cell>
          <cell r="E6463" t="str">
            <v>Albanien</v>
          </cell>
          <cell r="F6463" t="str">
            <v>R1307</v>
          </cell>
          <cell r="G6463">
            <v>5</v>
          </cell>
        </row>
        <row r="6464">
          <cell r="A6464" t="str">
            <v>R|R1307</v>
          </cell>
          <cell r="B6464" t="str">
            <v>Q1002z001</v>
          </cell>
          <cell r="C6464" t="str">
            <v>R</v>
          </cell>
          <cell r="D6464" t="str">
            <v>code</v>
          </cell>
          <cell r="E6464" t="str">
            <v>R1307</v>
          </cell>
          <cell r="F6464" t="str">
            <v>R1307</v>
          </cell>
          <cell r="G6464">
            <v>5</v>
          </cell>
        </row>
        <row r="6465">
          <cell r="A6465" t="str">
            <v>R|Andorra</v>
          </cell>
          <cell r="B6465" t="str">
            <v>Q1002z001</v>
          </cell>
          <cell r="C6465" t="str">
            <v>R</v>
          </cell>
          <cell r="D6465" t="str">
            <v>name</v>
          </cell>
          <cell r="E6465" t="str">
            <v>Andorra</v>
          </cell>
          <cell r="F6465" t="str">
            <v>R1308</v>
          </cell>
          <cell r="G6465">
            <v>5</v>
          </cell>
        </row>
        <row r="6466">
          <cell r="A6466" t="str">
            <v>R|R1308</v>
          </cell>
          <cell r="B6466" t="str">
            <v>Q1002z001</v>
          </cell>
          <cell r="C6466" t="str">
            <v>R</v>
          </cell>
          <cell r="D6466" t="str">
            <v>code</v>
          </cell>
          <cell r="E6466" t="str">
            <v>R1308</v>
          </cell>
          <cell r="F6466" t="str">
            <v>R1308</v>
          </cell>
          <cell r="G6466">
            <v>5</v>
          </cell>
        </row>
        <row r="6467">
          <cell r="A6467" t="str">
            <v>R|Belarus</v>
          </cell>
          <cell r="B6467" t="str">
            <v>Q1002z001</v>
          </cell>
          <cell r="C6467" t="str">
            <v>R</v>
          </cell>
          <cell r="D6467" t="str">
            <v>name</v>
          </cell>
          <cell r="E6467" t="str">
            <v>Belarus</v>
          </cell>
          <cell r="F6467" t="str">
            <v>R1309</v>
          </cell>
          <cell r="G6467">
            <v>5</v>
          </cell>
        </row>
        <row r="6468">
          <cell r="A6468" t="str">
            <v>R|R1309</v>
          </cell>
          <cell r="B6468" t="str">
            <v>Q1002z001</v>
          </cell>
          <cell r="C6468" t="str">
            <v>R</v>
          </cell>
          <cell r="D6468" t="str">
            <v>code</v>
          </cell>
          <cell r="E6468" t="str">
            <v>R1309</v>
          </cell>
          <cell r="F6468" t="str">
            <v>R1309</v>
          </cell>
          <cell r="G6468">
            <v>5</v>
          </cell>
        </row>
        <row r="6469">
          <cell r="A6469" t="str">
            <v>R|Macedonia</v>
          </cell>
          <cell r="B6469" t="str">
            <v>Q1002z001</v>
          </cell>
          <cell r="C6469" t="str">
            <v>R</v>
          </cell>
          <cell r="D6469" t="str">
            <v>E</v>
          </cell>
          <cell r="E6469" t="str">
            <v>Macedonia</v>
          </cell>
          <cell r="F6469" t="str">
            <v>R1310</v>
          </cell>
          <cell r="G6469">
            <v>5</v>
          </cell>
        </row>
        <row r="6470">
          <cell r="A6470" t="str">
            <v>R|Mazedonien</v>
          </cell>
          <cell r="B6470" t="str">
            <v>Q1002z001</v>
          </cell>
          <cell r="C6470" t="str">
            <v>R</v>
          </cell>
          <cell r="D6470" t="str">
            <v>name</v>
          </cell>
          <cell r="E6470" t="str">
            <v>Mazedonien</v>
          </cell>
          <cell r="F6470" t="str">
            <v>R1310</v>
          </cell>
          <cell r="G6470">
            <v>5</v>
          </cell>
        </row>
        <row r="6471">
          <cell r="A6471" t="str">
            <v>R|R1310</v>
          </cell>
          <cell r="B6471" t="str">
            <v>Q1002z001</v>
          </cell>
          <cell r="C6471" t="str">
            <v>R</v>
          </cell>
          <cell r="D6471" t="str">
            <v>code</v>
          </cell>
          <cell r="E6471" t="str">
            <v>R1310</v>
          </cell>
          <cell r="F6471" t="str">
            <v>R1310</v>
          </cell>
          <cell r="G6471">
            <v>5</v>
          </cell>
        </row>
        <row r="6472">
          <cell r="A6472" t="str">
            <v>R|The former Yugoslav Republic of Macedonia</v>
          </cell>
          <cell r="B6472" t="str">
            <v>Q1003z001</v>
          </cell>
          <cell r="C6472" t="str">
            <v>R</v>
          </cell>
          <cell r="D6472" t="str">
            <v>name</v>
          </cell>
          <cell r="E6472" t="str">
            <v>The former Yugoslav Republic of Macedonia</v>
          </cell>
          <cell r="F6472" t="str">
            <v>R1310</v>
          </cell>
          <cell r="G6472">
            <v>5</v>
          </cell>
        </row>
        <row r="6473">
          <cell r="A6473" t="str">
            <v>R|Bosnia and Herzegovina</v>
          </cell>
          <cell r="B6473" t="str">
            <v>Q1003z001</v>
          </cell>
          <cell r="C6473" t="str">
            <v>R</v>
          </cell>
          <cell r="D6473" t="str">
            <v>name</v>
          </cell>
          <cell r="E6473" t="str">
            <v>Bosnia and Herzegovina</v>
          </cell>
          <cell r="F6473" t="str">
            <v>R1311</v>
          </cell>
          <cell r="G6473">
            <v>5</v>
          </cell>
        </row>
        <row r="6474">
          <cell r="A6474" t="str">
            <v>R|Bosnia Herzegovina</v>
          </cell>
          <cell r="B6474" t="str">
            <v>Q1002z001</v>
          </cell>
          <cell r="C6474" t="str">
            <v>R</v>
          </cell>
          <cell r="D6474" t="str">
            <v>E</v>
          </cell>
          <cell r="E6474" t="str">
            <v>Bosnia Herzegovina</v>
          </cell>
          <cell r="F6474" t="str">
            <v>R1311</v>
          </cell>
          <cell r="G6474">
            <v>5</v>
          </cell>
        </row>
        <row r="6475">
          <cell r="A6475" t="str">
            <v>R|Bosnien</v>
          </cell>
          <cell r="B6475" t="str">
            <v>Q1010</v>
          </cell>
          <cell r="C6475" t="str">
            <v>R</v>
          </cell>
          <cell r="D6475" t="str">
            <v>name</v>
          </cell>
          <cell r="E6475" t="str">
            <v>Bosnien</v>
          </cell>
          <cell r="F6475" t="str">
            <v>R1311</v>
          </cell>
          <cell r="G6475">
            <v>5</v>
          </cell>
        </row>
        <row r="6476">
          <cell r="A6476" t="str">
            <v>R|Bosnien Herzegovina</v>
          </cell>
          <cell r="B6476" t="str">
            <v>Q1002z001</v>
          </cell>
          <cell r="C6476" t="str">
            <v>R</v>
          </cell>
          <cell r="D6476" t="str">
            <v>name</v>
          </cell>
          <cell r="E6476" t="str">
            <v>Bosnien Herzegovina</v>
          </cell>
          <cell r="F6476" t="str">
            <v>R1311</v>
          </cell>
          <cell r="G6476">
            <v>5</v>
          </cell>
        </row>
        <row r="6477">
          <cell r="A6477" t="str">
            <v>R|R0.47381</v>
          </cell>
          <cell r="B6477" t="str">
            <v>Q1010</v>
          </cell>
          <cell r="C6477" t="str">
            <v>R</v>
          </cell>
          <cell r="D6477" t="str">
            <v>code</v>
          </cell>
          <cell r="E6477" t="str">
            <v>R0.47381</v>
          </cell>
          <cell r="F6477" t="str">
            <v>R1311</v>
          </cell>
          <cell r="G6477">
            <v>5</v>
          </cell>
        </row>
        <row r="6478">
          <cell r="A6478" t="str">
            <v>R|R1311</v>
          </cell>
          <cell r="B6478" t="str">
            <v>Q1002z001</v>
          </cell>
          <cell r="C6478" t="str">
            <v>R</v>
          </cell>
          <cell r="D6478" t="str">
            <v>code</v>
          </cell>
          <cell r="E6478" t="str">
            <v>R1311</v>
          </cell>
          <cell r="F6478" t="str">
            <v>R1311</v>
          </cell>
          <cell r="G6478">
            <v>5</v>
          </cell>
        </row>
        <row r="6479">
          <cell r="A6479" t="str">
            <v>R|R1312</v>
          </cell>
          <cell r="B6479" t="str">
            <v>Q1002z001</v>
          </cell>
          <cell r="C6479" t="str">
            <v>R</v>
          </cell>
          <cell r="D6479" t="str">
            <v>code</v>
          </cell>
          <cell r="E6479" t="str">
            <v>R1312</v>
          </cell>
          <cell r="F6479" t="str">
            <v>R1312</v>
          </cell>
          <cell r="G6479">
            <v>5</v>
          </cell>
        </row>
        <row r="6480">
          <cell r="A6480" t="str">
            <v>R|San Marino</v>
          </cell>
          <cell r="B6480" t="str">
            <v>Q1002z001</v>
          </cell>
          <cell r="C6480" t="str">
            <v>R</v>
          </cell>
          <cell r="D6480" t="str">
            <v>name</v>
          </cell>
          <cell r="E6480" t="str">
            <v>San Marino</v>
          </cell>
          <cell r="F6480" t="str">
            <v>R1312</v>
          </cell>
          <cell r="G6480">
            <v>5</v>
          </cell>
        </row>
        <row r="6481">
          <cell r="A6481" t="str">
            <v>R|Moldawien</v>
          </cell>
          <cell r="B6481" t="str">
            <v>Q1002z001</v>
          </cell>
          <cell r="C6481" t="str">
            <v>R</v>
          </cell>
          <cell r="D6481" t="str">
            <v>name</v>
          </cell>
          <cell r="E6481" t="str">
            <v>Moldawien</v>
          </cell>
          <cell r="F6481" t="str">
            <v>R1313</v>
          </cell>
          <cell r="G6481">
            <v>5</v>
          </cell>
        </row>
        <row r="6482">
          <cell r="A6482" t="str">
            <v>R|Moldova</v>
          </cell>
          <cell r="B6482" t="str">
            <v>Q1002z001</v>
          </cell>
          <cell r="C6482" t="str">
            <v>R</v>
          </cell>
          <cell r="D6482" t="str">
            <v>E</v>
          </cell>
          <cell r="E6482" t="str">
            <v>Moldova</v>
          </cell>
          <cell r="F6482" t="str">
            <v>R1313</v>
          </cell>
          <cell r="G6482">
            <v>5</v>
          </cell>
        </row>
        <row r="6483">
          <cell r="A6483" t="str">
            <v>R|R1313</v>
          </cell>
          <cell r="B6483" t="str">
            <v>Q1002z001</v>
          </cell>
          <cell r="C6483" t="str">
            <v>R</v>
          </cell>
          <cell r="D6483" t="str">
            <v>code</v>
          </cell>
          <cell r="E6483" t="str">
            <v>R1313</v>
          </cell>
          <cell r="F6483" t="str">
            <v>R1313</v>
          </cell>
          <cell r="G6483">
            <v>5</v>
          </cell>
        </row>
        <row r="6484">
          <cell r="A6484" t="str">
            <v>R|R1314</v>
          </cell>
          <cell r="B6484" t="str">
            <v>Q1002z001</v>
          </cell>
          <cell r="C6484" t="str">
            <v>R</v>
          </cell>
          <cell r="D6484" t="str">
            <v>code</v>
          </cell>
          <cell r="E6484" t="str">
            <v>R1314</v>
          </cell>
          <cell r="F6484" t="str">
            <v>R1314</v>
          </cell>
          <cell r="G6484">
            <v>5</v>
          </cell>
        </row>
        <row r="6485">
          <cell r="A6485" t="str">
            <v>R|Serbia/Montenegro</v>
          </cell>
          <cell r="B6485" t="str">
            <v>Q1002z001</v>
          </cell>
          <cell r="C6485" t="str">
            <v>R</v>
          </cell>
          <cell r="D6485" t="str">
            <v>E</v>
          </cell>
          <cell r="E6485" t="str">
            <v>Serbia/Montenegro</v>
          </cell>
          <cell r="F6485" t="str">
            <v>R1314</v>
          </cell>
          <cell r="G6485">
            <v>5</v>
          </cell>
        </row>
        <row r="6486">
          <cell r="A6486" t="str">
            <v>R|Serbien Montenegro</v>
          </cell>
          <cell r="B6486" t="str">
            <v>Q1002z001</v>
          </cell>
          <cell r="C6486" t="str">
            <v>R</v>
          </cell>
          <cell r="D6486" t="str">
            <v>name</v>
          </cell>
          <cell r="E6486" t="str">
            <v>Serbien Montenegro</v>
          </cell>
          <cell r="F6486" t="str">
            <v>R1314</v>
          </cell>
          <cell r="G6486">
            <v>5</v>
          </cell>
        </row>
        <row r="6487">
          <cell r="A6487" t="str">
            <v>R|R13141</v>
          </cell>
          <cell r="B6487" t="str">
            <v>Q1003z001</v>
          </cell>
          <cell r="C6487" t="str">
            <v>R</v>
          </cell>
          <cell r="D6487" t="str">
            <v>code</v>
          </cell>
          <cell r="E6487" t="str">
            <v>R13141</v>
          </cell>
          <cell r="F6487" t="str">
            <v>R13141</v>
          </cell>
          <cell r="G6487">
            <v>6</v>
          </cell>
        </row>
        <row r="6488">
          <cell r="A6488" t="str">
            <v>R|Serbia</v>
          </cell>
          <cell r="B6488" t="str">
            <v>Q1003</v>
          </cell>
          <cell r="C6488" t="str">
            <v>R</v>
          </cell>
          <cell r="D6488" t="str">
            <v>name</v>
          </cell>
          <cell r="E6488" t="str">
            <v>Serbia</v>
          </cell>
          <cell r="F6488" t="str">
            <v>R13141</v>
          </cell>
          <cell r="G6488">
            <v>6</v>
          </cell>
        </row>
        <row r="6489">
          <cell r="A6489" t="str">
            <v>R|Serbien</v>
          </cell>
          <cell r="B6489" t="str">
            <v>Q1003z001</v>
          </cell>
          <cell r="C6489" t="str">
            <v>R</v>
          </cell>
          <cell r="D6489" t="str">
            <v>D</v>
          </cell>
          <cell r="E6489" t="str">
            <v>Serbien</v>
          </cell>
          <cell r="F6489" t="str">
            <v>R13141</v>
          </cell>
          <cell r="G6489">
            <v>6</v>
          </cell>
        </row>
        <row r="6490">
          <cell r="A6490" t="str">
            <v>R|Montenegro</v>
          </cell>
          <cell r="B6490" t="str">
            <v>Q1003</v>
          </cell>
          <cell r="C6490" t="str">
            <v>R</v>
          </cell>
          <cell r="D6490" t="str">
            <v>name</v>
          </cell>
          <cell r="E6490" t="str">
            <v>Montenegro</v>
          </cell>
          <cell r="F6490" t="str">
            <v>R13142</v>
          </cell>
          <cell r="G6490">
            <v>6</v>
          </cell>
        </row>
        <row r="6491">
          <cell r="A6491" t="str">
            <v>R|R13142</v>
          </cell>
          <cell r="B6491" t="str">
            <v>Q1003z001</v>
          </cell>
          <cell r="C6491" t="str">
            <v>R</v>
          </cell>
          <cell r="D6491" t="str">
            <v>code</v>
          </cell>
          <cell r="E6491" t="str">
            <v>R13142</v>
          </cell>
          <cell r="F6491" t="str">
            <v>R13142</v>
          </cell>
          <cell r="G6491">
            <v>6</v>
          </cell>
        </row>
        <row r="6492">
          <cell r="A6492" t="str">
            <v>R|Faroe Islands</v>
          </cell>
          <cell r="B6492" t="str">
            <v>Q1002z001</v>
          </cell>
          <cell r="C6492" t="str">
            <v>R</v>
          </cell>
          <cell r="D6492" t="str">
            <v>E</v>
          </cell>
          <cell r="E6492" t="str">
            <v>Faroe Islands</v>
          </cell>
          <cell r="F6492" t="str">
            <v>R1315</v>
          </cell>
          <cell r="G6492">
            <v>5</v>
          </cell>
        </row>
        <row r="6493">
          <cell r="A6493" t="str">
            <v>R|Faroer Inseln</v>
          </cell>
          <cell r="B6493" t="str">
            <v>Q1002z001</v>
          </cell>
          <cell r="C6493" t="str">
            <v>R</v>
          </cell>
          <cell r="D6493" t="str">
            <v>name</v>
          </cell>
          <cell r="E6493" t="str">
            <v>Faroer Inseln</v>
          </cell>
          <cell r="F6493" t="str">
            <v>R1315</v>
          </cell>
          <cell r="G6493">
            <v>5</v>
          </cell>
        </row>
        <row r="6494">
          <cell r="A6494" t="str">
            <v>R|R1315</v>
          </cell>
          <cell r="B6494" t="str">
            <v>Q1002z001</v>
          </cell>
          <cell r="C6494" t="str">
            <v>R</v>
          </cell>
          <cell r="D6494" t="str">
            <v>code</v>
          </cell>
          <cell r="E6494" t="str">
            <v>R1315</v>
          </cell>
          <cell r="F6494" t="str">
            <v>R1315</v>
          </cell>
          <cell r="G6494">
            <v>5</v>
          </cell>
        </row>
        <row r="6495">
          <cell r="A6495" t="str">
            <v>R|Iceland</v>
          </cell>
          <cell r="B6495" t="str">
            <v>Q1002z001</v>
          </cell>
          <cell r="C6495" t="str">
            <v>R</v>
          </cell>
          <cell r="D6495" t="str">
            <v>E</v>
          </cell>
          <cell r="E6495" t="str">
            <v>Iceland</v>
          </cell>
          <cell r="F6495" t="str">
            <v>R1316</v>
          </cell>
          <cell r="G6495">
            <v>5</v>
          </cell>
        </row>
        <row r="6496">
          <cell r="A6496" t="str">
            <v>R|Island</v>
          </cell>
          <cell r="B6496" t="str">
            <v>Q1002z001</v>
          </cell>
          <cell r="C6496" t="str">
            <v>R</v>
          </cell>
          <cell r="D6496" t="str">
            <v>name</v>
          </cell>
          <cell r="E6496" t="str">
            <v>Island</v>
          </cell>
          <cell r="F6496" t="str">
            <v>R1316</v>
          </cell>
          <cell r="G6496">
            <v>5</v>
          </cell>
        </row>
        <row r="6497">
          <cell r="A6497" t="str">
            <v>R|R1316</v>
          </cell>
          <cell r="B6497" t="str">
            <v>Q1002z001</v>
          </cell>
          <cell r="C6497" t="str">
            <v>R</v>
          </cell>
          <cell r="D6497" t="str">
            <v>code</v>
          </cell>
          <cell r="E6497" t="str">
            <v>R1316</v>
          </cell>
          <cell r="F6497" t="str">
            <v>R1316</v>
          </cell>
          <cell r="G6497">
            <v>5</v>
          </cell>
        </row>
        <row r="6498">
          <cell r="A6498" t="str">
            <v>R|Croatia</v>
          </cell>
          <cell r="B6498" t="str">
            <v>Q1002z001</v>
          </cell>
          <cell r="C6498" t="str">
            <v>R</v>
          </cell>
          <cell r="D6498" t="str">
            <v>E</v>
          </cell>
          <cell r="E6498" t="str">
            <v>Croatia</v>
          </cell>
          <cell r="F6498" t="str">
            <v>R1317</v>
          </cell>
          <cell r="G6498">
            <v>5</v>
          </cell>
        </row>
        <row r="6499">
          <cell r="A6499" t="str">
            <v>R|Kroatien</v>
          </cell>
          <cell r="B6499" t="str">
            <v>Q1002z001</v>
          </cell>
          <cell r="C6499" t="str">
            <v>R</v>
          </cell>
          <cell r="D6499" t="str">
            <v>name</v>
          </cell>
          <cell r="E6499" t="str">
            <v>Kroatien</v>
          </cell>
          <cell r="F6499" t="str">
            <v>R1317</v>
          </cell>
          <cell r="G6499">
            <v>5</v>
          </cell>
        </row>
        <row r="6500">
          <cell r="A6500" t="str">
            <v>R|R1317</v>
          </cell>
          <cell r="B6500" t="str">
            <v>Q1002z001</v>
          </cell>
          <cell r="C6500" t="str">
            <v>R</v>
          </cell>
          <cell r="D6500" t="str">
            <v>code</v>
          </cell>
          <cell r="E6500" t="str">
            <v>R1317</v>
          </cell>
          <cell r="F6500" t="str">
            <v>R1317</v>
          </cell>
          <cell r="G6500">
            <v>5</v>
          </cell>
        </row>
        <row r="6501">
          <cell r="A6501" t="str">
            <v>R|Nordamerika</v>
          </cell>
          <cell r="B6501" t="str">
            <v>Q1002z001</v>
          </cell>
          <cell r="C6501" t="str">
            <v>R</v>
          </cell>
          <cell r="D6501" t="str">
            <v>name</v>
          </cell>
          <cell r="E6501" t="str">
            <v>Nordamerika</v>
          </cell>
          <cell r="F6501" t="str">
            <v>R2</v>
          </cell>
          <cell r="G6501">
            <v>2</v>
          </cell>
        </row>
        <row r="6502">
          <cell r="A6502" t="str">
            <v>R|Northern America</v>
          </cell>
          <cell r="B6502" t="str">
            <v>Q1002z001</v>
          </cell>
          <cell r="C6502" t="str">
            <v>R</v>
          </cell>
          <cell r="D6502" t="str">
            <v>E</v>
          </cell>
          <cell r="E6502" t="str">
            <v>Northern America</v>
          </cell>
          <cell r="F6502" t="str">
            <v>R2</v>
          </cell>
          <cell r="G6502">
            <v>2</v>
          </cell>
        </row>
        <row r="6503">
          <cell r="A6503" t="str">
            <v>R|R2</v>
          </cell>
          <cell r="B6503" t="str">
            <v>Q1002z001</v>
          </cell>
          <cell r="C6503" t="str">
            <v>R</v>
          </cell>
          <cell r="D6503" t="str">
            <v>code</v>
          </cell>
          <cell r="E6503" t="str">
            <v>R2</v>
          </cell>
          <cell r="F6503" t="str">
            <v>R2</v>
          </cell>
          <cell r="G6503">
            <v>2</v>
          </cell>
        </row>
        <row r="6504">
          <cell r="A6504" t="str">
            <v>R|other Northern America</v>
          </cell>
          <cell r="B6504" t="str">
            <v>Q1002z001</v>
          </cell>
          <cell r="C6504" t="str">
            <v>R</v>
          </cell>
          <cell r="D6504" t="str">
            <v>name</v>
          </cell>
          <cell r="E6504" t="str">
            <v>other Northern America</v>
          </cell>
          <cell r="F6504" t="str">
            <v>R2_</v>
          </cell>
          <cell r="G6504">
            <v>3</v>
          </cell>
        </row>
        <row r="6505">
          <cell r="A6505" t="str">
            <v>R|R2_</v>
          </cell>
          <cell r="B6505" t="str">
            <v>Q1002z001</v>
          </cell>
          <cell r="C6505" t="str">
            <v>R</v>
          </cell>
          <cell r="D6505" t="str">
            <v>code</v>
          </cell>
          <cell r="E6505" t="str">
            <v>R2_</v>
          </cell>
          <cell r="F6505" t="str">
            <v>R2_</v>
          </cell>
          <cell r="G6505">
            <v>3</v>
          </cell>
        </row>
        <row r="6506">
          <cell r="A6506" t="str">
            <v>R|sonstiges Nordamerika</v>
          </cell>
          <cell r="B6506" t="str">
            <v>Q1002z001</v>
          </cell>
          <cell r="C6506" t="str">
            <v>R</v>
          </cell>
          <cell r="D6506" t="str">
            <v>D</v>
          </cell>
          <cell r="E6506" t="str">
            <v>sonstiges Nordamerika</v>
          </cell>
          <cell r="F6506" t="str">
            <v>R2_</v>
          </cell>
          <cell r="G6506">
            <v>3</v>
          </cell>
        </row>
        <row r="6507">
          <cell r="A6507" t="str">
            <v>R|[Nordamerika]</v>
          </cell>
          <cell r="B6507" t="str">
            <v>Q1002z001</v>
          </cell>
          <cell r="C6507" t="str">
            <v>R</v>
          </cell>
          <cell r="D6507" t="str">
            <v>name</v>
          </cell>
          <cell r="E6507" t="str">
            <v>[Nordamerika]</v>
          </cell>
          <cell r="F6507" t="str">
            <v>R20</v>
          </cell>
          <cell r="G6507">
            <v>3</v>
          </cell>
        </row>
        <row r="6508">
          <cell r="A6508" t="str">
            <v>R|[Northern America]</v>
          </cell>
          <cell r="B6508" t="str">
            <v>Q1002z001</v>
          </cell>
          <cell r="C6508" t="str">
            <v>R</v>
          </cell>
          <cell r="D6508" t="str">
            <v>E</v>
          </cell>
          <cell r="E6508" t="str">
            <v>[Northern America]</v>
          </cell>
          <cell r="F6508" t="str">
            <v>R20</v>
          </cell>
          <cell r="G6508">
            <v>3</v>
          </cell>
        </row>
        <row r="6509">
          <cell r="A6509" t="str">
            <v>R|R20</v>
          </cell>
          <cell r="B6509" t="str">
            <v>Q1002z001</v>
          </cell>
          <cell r="C6509" t="str">
            <v>R</v>
          </cell>
          <cell r="D6509" t="str">
            <v>code</v>
          </cell>
          <cell r="E6509" t="str">
            <v>R20</v>
          </cell>
          <cell r="F6509" t="str">
            <v>R20</v>
          </cell>
          <cell r="G6509">
            <v>3</v>
          </cell>
        </row>
        <row r="6510">
          <cell r="A6510" t="str">
            <v>R|[other Northern America]</v>
          </cell>
          <cell r="B6510" t="str">
            <v>Q1002z001</v>
          </cell>
          <cell r="C6510" t="str">
            <v>R</v>
          </cell>
          <cell r="D6510" t="str">
            <v>name</v>
          </cell>
          <cell r="E6510" t="str">
            <v>[other Northern America]</v>
          </cell>
          <cell r="F6510" t="str">
            <v>R20__</v>
          </cell>
          <cell r="G6510">
            <v>5</v>
          </cell>
        </row>
        <row r="6511">
          <cell r="A6511" t="str">
            <v>R|[sonstiges Nordamerika]</v>
          </cell>
          <cell r="B6511" t="str">
            <v>Q1002z001</v>
          </cell>
          <cell r="C6511" t="str">
            <v>R</v>
          </cell>
          <cell r="D6511" t="str">
            <v>D</v>
          </cell>
          <cell r="E6511" t="str">
            <v>[sonstiges Nordamerika]</v>
          </cell>
          <cell r="F6511" t="str">
            <v>R20__</v>
          </cell>
          <cell r="G6511">
            <v>5</v>
          </cell>
        </row>
        <row r="6512">
          <cell r="A6512" t="str">
            <v>R|R20__</v>
          </cell>
          <cell r="B6512" t="str">
            <v>Q1002z001</v>
          </cell>
          <cell r="C6512" t="str">
            <v>R</v>
          </cell>
          <cell r="D6512" t="str">
            <v>code</v>
          </cell>
          <cell r="E6512" t="str">
            <v>R20__</v>
          </cell>
          <cell r="F6512" t="str">
            <v>R20__</v>
          </cell>
          <cell r="G6512">
            <v>5</v>
          </cell>
        </row>
        <row r="6513">
          <cell r="A6513" t="str">
            <v>R|R2001</v>
          </cell>
          <cell r="B6513" t="str">
            <v>Q1002z001</v>
          </cell>
          <cell r="C6513" t="str">
            <v>R</v>
          </cell>
          <cell r="D6513" t="str">
            <v>code</v>
          </cell>
          <cell r="E6513" t="str">
            <v>R2001</v>
          </cell>
          <cell r="F6513" t="str">
            <v>R2001</v>
          </cell>
          <cell r="G6513">
            <v>5</v>
          </cell>
        </row>
        <row r="6514">
          <cell r="A6514" t="str">
            <v>R|United States of America</v>
          </cell>
          <cell r="B6514" t="str">
            <v>Q1003z001</v>
          </cell>
          <cell r="C6514" t="str">
            <v>R</v>
          </cell>
          <cell r="D6514" t="str">
            <v>name</v>
          </cell>
          <cell r="E6514" t="str">
            <v>United States of America</v>
          </cell>
          <cell r="F6514" t="str">
            <v>R2001</v>
          </cell>
          <cell r="G6514">
            <v>5</v>
          </cell>
        </row>
        <row r="6515">
          <cell r="A6515" t="str">
            <v>R|USA</v>
          </cell>
          <cell r="B6515" t="str">
            <v>Q1002z001</v>
          </cell>
          <cell r="C6515" t="str">
            <v>R</v>
          </cell>
          <cell r="D6515" t="str">
            <v>name</v>
          </cell>
          <cell r="E6515" t="str">
            <v>USA</v>
          </cell>
          <cell r="F6515" t="str">
            <v>R2001</v>
          </cell>
          <cell r="G6515">
            <v>5</v>
          </cell>
        </row>
        <row r="6516">
          <cell r="A6516" t="str">
            <v>R|Canada</v>
          </cell>
          <cell r="B6516" t="str">
            <v>Q1002z001</v>
          </cell>
          <cell r="C6516" t="str">
            <v>R</v>
          </cell>
          <cell r="D6516" t="str">
            <v>E</v>
          </cell>
          <cell r="E6516" t="str">
            <v>Canada</v>
          </cell>
          <cell r="F6516" t="str">
            <v>R2002</v>
          </cell>
          <cell r="G6516">
            <v>5</v>
          </cell>
        </row>
        <row r="6517">
          <cell r="A6517" t="str">
            <v>R|Kanada</v>
          </cell>
          <cell r="B6517" t="str">
            <v>Q1002z001</v>
          </cell>
          <cell r="C6517" t="str">
            <v>R</v>
          </cell>
          <cell r="D6517" t="str">
            <v>name</v>
          </cell>
          <cell r="E6517" t="str">
            <v>Kanada</v>
          </cell>
          <cell r="F6517" t="str">
            <v>R2002</v>
          </cell>
          <cell r="G6517">
            <v>5</v>
          </cell>
        </row>
        <row r="6518">
          <cell r="A6518" t="str">
            <v>R|R2002</v>
          </cell>
          <cell r="B6518" t="str">
            <v>Q1002z001</v>
          </cell>
          <cell r="C6518" t="str">
            <v>R</v>
          </cell>
          <cell r="D6518" t="str">
            <v>code</v>
          </cell>
          <cell r="E6518" t="str">
            <v>R2002</v>
          </cell>
          <cell r="F6518" t="str">
            <v>R2002</v>
          </cell>
          <cell r="G6518">
            <v>5</v>
          </cell>
        </row>
        <row r="6519">
          <cell r="A6519" t="str">
            <v>R|Lateinamerika</v>
          </cell>
          <cell r="B6519" t="str">
            <v>Q1002z001</v>
          </cell>
          <cell r="C6519" t="str">
            <v>R</v>
          </cell>
          <cell r="D6519" t="str">
            <v>name</v>
          </cell>
          <cell r="E6519" t="str">
            <v>Lateinamerika</v>
          </cell>
          <cell r="F6519" t="str">
            <v>R3</v>
          </cell>
          <cell r="G6519">
            <v>2</v>
          </cell>
        </row>
        <row r="6520">
          <cell r="A6520" t="str">
            <v>R|Latin America</v>
          </cell>
          <cell r="B6520" t="str">
            <v>Q1002z001</v>
          </cell>
          <cell r="C6520" t="str">
            <v>R</v>
          </cell>
          <cell r="D6520" t="str">
            <v>E</v>
          </cell>
          <cell r="E6520" t="str">
            <v>Latin America</v>
          </cell>
          <cell r="F6520" t="str">
            <v>R3</v>
          </cell>
          <cell r="G6520">
            <v>2</v>
          </cell>
        </row>
        <row r="6521">
          <cell r="A6521" t="str">
            <v>R|R3</v>
          </cell>
          <cell r="B6521" t="str">
            <v>Q1002z001</v>
          </cell>
          <cell r="C6521" t="str">
            <v>R</v>
          </cell>
          <cell r="D6521" t="str">
            <v>code</v>
          </cell>
          <cell r="E6521" t="str">
            <v>R3</v>
          </cell>
          <cell r="F6521" t="str">
            <v>R3</v>
          </cell>
          <cell r="G6521">
            <v>2</v>
          </cell>
        </row>
        <row r="6522">
          <cell r="A6522" t="str">
            <v>R|South America</v>
          </cell>
          <cell r="B6522" t="str">
            <v>Q1003z001</v>
          </cell>
          <cell r="C6522" t="str">
            <v>R</v>
          </cell>
          <cell r="D6522" t="str">
            <v>name</v>
          </cell>
          <cell r="E6522" t="str">
            <v>South America</v>
          </cell>
          <cell r="F6522" t="str">
            <v>R3</v>
          </cell>
          <cell r="G6522">
            <v>2</v>
          </cell>
        </row>
        <row r="6523">
          <cell r="A6523" t="str">
            <v>R|other Latin America</v>
          </cell>
          <cell r="B6523" t="str">
            <v>Q1002z001</v>
          </cell>
          <cell r="C6523" t="str">
            <v>R</v>
          </cell>
          <cell r="D6523" t="str">
            <v>name</v>
          </cell>
          <cell r="E6523" t="str">
            <v>other Latin America</v>
          </cell>
          <cell r="F6523" t="str">
            <v>R3_</v>
          </cell>
          <cell r="G6523">
            <v>3</v>
          </cell>
        </row>
        <row r="6524">
          <cell r="A6524" t="str">
            <v>R|R3_</v>
          </cell>
          <cell r="B6524" t="str">
            <v>Q1002z001</v>
          </cell>
          <cell r="C6524" t="str">
            <v>R</v>
          </cell>
          <cell r="D6524" t="str">
            <v>code</v>
          </cell>
          <cell r="E6524" t="str">
            <v>R3_</v>
          </cell>
          <cell r="F6524" t="str">
            <v>R3_</v>
          </cell>
          <cell r="G6524">
            <v>3</v>
          </cell>
        </row>
        <row r="6525">
          <cell r="A6525" t="str">
            <v>R|sonstiges Lateinamerika</v>
          </cell>
          <cell r="B6525" t="str">
            <v>Q1002z001</v>
          </cell>
          <cell r="C6525" t="str">
            <v>R</v>
          </cell>
          <cell r="D6525" t="str">
            <v>D</v>
          </cell>
          <cell r="E6525" t="str">
            <v>sonstiges Lateinamerika</v>
          </cell>
          <cell r="F6525" t="str">
            <v>R3_</v>
          </cell>
          <cell r="G6525">
            <v>3</v>
          </cell>
        </row>
        <row r="6526">
          <cell r="A6526" t="str">
            <v>R|[Lateinamerika]</v>
          </cell>
          <cell r="B6526" t="str">
            <v>Q1002z001</v>
          </cell>
          <cell r="C6526" t="str">
            <v>R</v>
          </cell>
          <cell r="D6526" t="str">
            <v>name</v>
          </cell>
          <cell r="E6526" t="str">
            <v>[Lateinamerika]</v>
          </cell>
          <cell r="F6526" t="str">
            <v>R30</v>
          </cell>
          <cell r="G6526">
            <v>3</v>
          </cell>
        </row>
        <row r="6527">
          <cell r="A6527" t="str">
            <v>R|[Latin America]</v>
          </cell>
          <cell r="B6527" t="str">
            <v>Q1002z001</v>
          </cell>
          <cell r="C6527" t="str">
            <v>R</v>
          </cell>
          <cell r="D6527" t="str">
            <v>E</v>
          </cell>
          <cell r="E6527" t="str">
            <v>[Latin America]</v>
          </cell>
          <cell r="F6527" t="str">
            <v>R30</v>
          </cell>
          <cell r="G6527">
            <v>3</v>
          </cell>
        </row>
        <row r="6528">
          <cell r="A6528" t="str">
            <v>R|R30</v>
          </cell>
          <cell r="B6528" t="str">
            <v>Q1002z001</v>
          </cell>
          <cell r="C6528" t="str">
            <v>R</v>
          </cell>
          <cell r="D6528" t="str">
            <v>code</v>
          </cell>
          <cell r="E6528" t="str">
            <v>R30</v>
          </cell>
          <cell r="F6528" t="str">
            <v>R30</v>
          </cell>
          <cell r="G6528">
            <v>3</v>
          </cell>
        </row>
        <row r="6529">
          <cell r="A6529" t="str">
            <v>R|[other Latin America]</v>
          </cell>
          <cell r="B6529" t="str">
            <v>Q1002z001</v>
          </cell>
          <cell r="C6529" t="str">
            <v>R</v>
          </cell>
          <cell r="D6529" t="str">
            <v>name</v>
          </cell>
          <cell r="E6529" t="str">
            <v>[other Latin America]</v>
          </cell>
          <cell r="F6529" t="str">
            <v>R30__</v>
          </cell>
          <cell r="G6529">
            <v>5</v>
          </cell>
        </row>
        <row r="6530">
          <cell r="A6530" t="str">
            <v>R|[sonstiges Lateinamerika]</v>
          </cell>
          <cell r="B6530" t="str">
            <v>Q1002z001</v>
          </cell>
          <cell r="C6530" t="str">
            <v>R</v>
          </cell>
          <cell r="D6530" t="str">
            <v>D</v>
          </cell>
          <cell r="E6530" t="str">
            <v>[sonstiges Lateinamerika]</v>
          </cell>
          <cell r="F6530" t="str">
            <v>R30__</v>
          </cell>
          <cell r="G6530">
            <v>5</v>
          </cell>
        </row>
        <row r="6531">
          <cell r="A6531" t="str">
            <v>R|R30__</v>
          </cell>
          <cell r="B6531" t="str">
            <v>Q1002z001</v>
          </cell>
          <cell r="C6531" t="str">
            <v>R</v>
          </cell>
          <cell r="D6531" t="str">
            <v>code</v>
          </cell>
          <cell r="E6531" t="str">
            <v>R30__</v>
          </cell>
          <cell r="F6531" t="str">
            <v>R30__</v>
          </cell>
          <cell r="G6531">
            <v>5</v>
          </cell>
        </row>
        <row r="6532">
          <cell r="A6532" t="str">
            <v>R|Argentina</v>
          </cell>
          <cell r="B6532" t="str">
            <v>Q1003</v>
          </cell>
          <cell r="C6532" t="str">
            <v>R</v>
          </cell>
          <cell r="D6532" t="str">
            <v>name</v>
          </cell>
          <cell r="E6532" t="str">
            <v>Argentina</v>
          </cell>
          <cell r="F6532" t="str">
            <v>R3001</v>
          </cell>
          <cell r="G6532">
            <v>5</v>
          </cell>
        </row>
        <row r="6533">
          <cell r="A6533" t="str">
            <v>R|Argentinia</v>
          </cell>
          <cell r="B6533" t="str">
            <v>Q1002z001</v>
          </cell>
          <cell r="C6533" t="str">
            <v>R</v>
          </cell>
          <cell r="D6533" t="str">
            <v>E</v>
          </cell>
          <cell r="E6533" t="str">
            <v>Argentinia</v>
          </cell>
          <cell r="F6533" t="str">
            <v>R3001</v>
          </cell>
          <cell r="G6533">
            <v>5</v>
          </cell>
        </row>
        <row r="6534">
          <cell r="A6534" t="str">
            <v>R|Argentinien</v>
          </cell>
          <cell r="B6534" t="str">
            <v>Q1002z001</v>
          </cell>
          <cell r="C6534" t="str">
            <v>R</v>
          </cell>
          <cell r="D6534" t="str">
            <v>name</v>
          </cell>
          <cell r="E6534" t="str">
            <v>Argentinien</v>
          </cell>
          <cell r="F6534" t="str">
            <v>R3001</v>
          </cell>
          <cell r="G6534">
            <v>5</v>
          </cell>
        </row>
        <row r="6535">
          <cell r="A6535" t="str">
            <v>R|R3001</v>
          </cell>
          <cell r="B6535" t="str">
            <v>Q1002z001</v>
          </cell>
          <cell r="C6535" t="str">
            <v>R</v>
          </cell>
          <cell r="D6535" t="str">
            <v>code</v>
          </cell>
          <cell r="E6535" t="str">
            <v>R3001</v>
          </cell>
          <cell r="F6535" t="str">
            <v>R3001</v>
          </cell>
          <cell r="G6535">
            <v>5</v>
          </cell>
        </row>
        <row r="6536">
          <cell r="A6536" t="str">
            <v>R|Brasilien</v>
          </cell>
          <cell r="B6536" t="str">
            <v>Q1002z001</v>
          </cell>
          <cell r="C6536" t="str">
            <v>R</v>
          </cell>
          <cell r="D6536" t="str">
            <v>name</v>
          </cell>
          <cell r="E6536" t="str">
            <v>Brasilien</v>
          </cell>
          <cell r="F6536" t="str">
            <v>R3002</v>
          </cell>
          <cell r="G6536">
            <v>5</v>
          </cell>
        </row>
        <row r="6537">
          <cell r="A6537" t="str">
            <v>R|Brazil</v>
          </cell>
          <cell r="B6537" t="str">
            <v>Q1002z001</v>
          </cell>
          <cell r="C6537" t="str">
            <v>R</v>
          </cell>
          <cell r="D6537" t="str">
            <v>E</v>
          </cell>
          <cell r="E6537" t="str">
            <v>Brazil</v>
          </cell>
          <cell r="F6537" t="str">
            <v>R3002</v>
          </cell>
          <cell r="G6537">
            <v>5</v>
          </cell>
        </row>
        <row r="6538">
          <cell r="A6538" t="str">
            <v>R|R3002</v>
          </cell>
          <cell r="B6538" t="str">
            <v>Q1002z001</v>
          </cell>
          <cell r="C6538" t="str">
            <v>R</v>
          </cell>
          <cell r="D6538" t="str">
            <v>code</v>
          </cell>
          <cell r="E6538" t="str">
            <v>R3002</v>
          </cell>
          <cell r="F6538" t="str">
            <v>R3002</v>
          </cell>
          <cell r="G6538">
            <v>5</v>
          </cell>
        </row>
        <row r="6539">
          <cell r="A6539" t="str">
            <v>R|Colombia</v>
          </cell>
          <cell r="B6539" t="str">
            <v>Q1002z001</v>
          </cell>
          <cell r="C6539" t="str">
            <v>R</v>
          </cell>
          <cell r="D6539" t="str">
            <v>E</v>
          </cell>
          <cell r="E6539" t="str">
            <v>Colombia</v>
          </cell>
          <cell r="F6539" t="str">
            <v>R3003</v>
          </cell>
          <cell r="G6539">
            <v>5</v>
          </cell>
        </row>
        <row r="6540">
          <cell r="A6540" t="str">
            <v>R|Kolumbien</v>
          </cell>
          <cell r="B6540" t="str">
            <v>Q1002z001</v>
          </cell>
          <cell r="C6540" t="str">
            <v>R</v>
          </cell>
          <cell r="D6540" t="str">
            <v>name</v>
          </cell>
          <cell r="E6540" t="str">
            <v>Kolumbien</v>
          </cell>
          <cell r="F6540" t="str">
            <v>R3003</v>
          </cell>
          <cell r="G6540">
            <v>5</v>
          </cell>
        </row>
        <row r="6541">
          <cell r="A6541" t="str">
            <v>R|R3003</v>
          </cell>
          <cell r="B6541" t="str">
            <v>Q1002z001</v>
          </cell>
          <cell r="C6541" t="str">
            <v>R</v>
          </cell>
          <cell r="D6541" t="str">
            <v>code</v>
          </cell>
          <cell r="E6541" t="str">
            <v>R3003</v>
          </cell>
          <cell r="F6541" t="str">
            <v>R3003</v>
          </cell>
          <cell r="G6541">
            <v>5</v>
          </cell>
        </row>
        <row r="6542">
          <cell r="A6542" t="str">
            <v>R|R3004</v>
          </cell>
          <cell r="B6542" t="str">
            <v>Q1002z001</v>
          </cell>
          <cell r="C6542" t="str">
            <v>R</v>
          </cell>
          <cell r="D6542" t="str">
            <v>code</v>
          </cell>
          <cell r="E6542" t="str">
            <v>R3004</v>
          </cell>
          <cell r="F6542" t="str">
            <v>R3004</v>
          </cell>
          <cell r="G6542">
            <v>5</v>
          </cell>
        </row>
        <row r="6543">
          <cell r="A6543" t="str">
            <v>R|Venezuela</v>
          </cell>
          <cell r="B6543" t="str">
            <v>Q1002z001</v>
          </cell>
          <cell r="C6543" t="str">
            <v>R</v>
          </cell>
          <cell r="D6543" t="str">
            <v>name</v>
          </cell>
          <cell r="E6543" t="str">
            <v>Venezuela</v>
          </cell>
          <cell r="F6543" t="str">
            <v>R3004</v>
          </cell>
          <cell r="G6543">
            <v>5</v>
          </cell>
        </row>
        <row r="6544">
          <cell r="A6544" t="str">
            <v>R|Venezuela, Bolivarian Republic of</v>
          </cell>
          <cell r="B6544" t="str">
            <v>Q1003z001</v>
          </cell>
          <cell r="C6544" t="str">
            <v>R</v>
          </cell>
          <cell r="D6544" t="str">
            <v>name</v>
          </cell>
          <cell r="E6544" t="str">
            <v>Venezuela, Bolivarian Republic of</v>
          </cell>
          <cell r="F6544" t="str">
            <v>R3004</v>
          </cell>
          <cell r="G6544">
            <v>5</v>
          </cell>
        </row>
        <row r="6545">
          <cell r="A6545" t="str">
            <v>R|Peru</v>
          </cell>
          <cell r="B6545" t="str">
            <v>Q1002z001</v>
          </cell>
          <cell r="C6545" t="str">
            <v>R</v>
          </cell>
          <cell r="D6545" t="str">
            <v>name</v>
          </cell>
          <cell r="E6545" t="str">
            <v>Peru</v>
          </cell>
          <cell r="F6545" t="str">
            <v>R3005</v>
          </cell>
          <cell r="G6545">
            <v>5</v>
          </cell>
        </row>
        <row r="6546">
          <cell r="A6546" t="str">
            <v>R|R3005</v>
          </cell>
          <cell r="B6546" t="str">
            <v>Q1002z001</v>
          </cell>
          <cell r="C6546" t="str">
            <v>R</v>
          </cell>
          <cell r="D6546" t="str">
            <v>code</v>
          </cell>
          <cell r="E6546" t="str">
            <v>R3005</v>
          </cell>
          <cell r="F6546" t="str">
            <v>R3005</v>
          </cell>
          <cell r="G6546">
            <v>5</v>
          </cell>
        </row>
        <row r="6547">
          <cell r="A6547" t="str">
            <v>R|Chile</v>
          </cell>
          <cell r="B6547" t="str">
            <v>Q1002z001</v>
          </cell>
          <cell r="C6547" t="str">
            <v>R</v>
          </cell>
          <cell r="D6547" t="str">
            <v>name</v>
          </cell>
          <cell r="E6547" t="str">
            <v>Chile</v>
          </cell>
          <cell r="F6547" t="str">
            <v>R3006</v>
          </cell>
          <cell r="G6547">
            <v>5</v>
          </cell>
        </row>
        <row r="6548">
          <cell r="A6548" t="str">
            <v>R|R3006</v>
          </cell>
          <cell r="B6548" t="str">
            <v>Q1002z001</v>
          </cell>
          <cell r="C6548" t="str">
            <v>R</v>
          </cell>
          <cell r="D6548" t="str">
            <v>code</v>
          </cell>
          <cell r="E6548" t="str">
            <v>R3006</v>
          </cell>
          <cell r="F6548" t="str">
            <v>R3006</v>
          </cell>
          <cell r="G6548">
            <v>5</v>
          </cell>
        </row>
        <row r="6549">
          <cell r="A6549" t="str">
            <v>R|Bolivia</v>
          </cell>
          <cell r="B6549" t="str">
            <v>Q1002z001</v>
          </cell>
          <cell r="C6549" t="str">
            <v>R</v>
          </cell>
          <cell r="D6549" t="str">
            <v>E</v>
          </cell>
          <cell r="E6549" t="str">
            <v>Bolivia</v>
          </cell>
          <cell r="F6549" t="str">
            <v>R3007</v>
          </cell>
          <cell r="G6549">
            <v>5</v>
          </cell>
        </row>
        <row r="6550">
          <cell r="A6550" t="str">
            <v>R|Bolivia (Plurinational State of)</v>
          </cell>
          <cell r="B6550" t="str">
            <v>Q1003z001</v>
          </cell>
          <cell r="C6550" t="str">
            <v>R</v>
          </cell>
          <cell r="D6550" t="str">
            <v>name</v>
          </cell>
          <cell r="E6550" t="str">
            <v>Bolivia (Plurinational State of)</v>
          </cell>
          <cell r="F6550" t="str">
            <v>R3007</v>
          </cell>
          <cell r="G6550">
            <v>5</v>
          </cell>
        </row>
        <row r="6551">
          <cell r="A6551" t="str">
            <v>R|Bolivien</v>
          </cell>
          <cell r="B6551" t="str">
            <v>Q1002z001</v>
          </cell>
          <cell r="C6551" t="str">
            <v>R</v>
          </cell>
          <cell r="D6551" t="str">
            <v>name</v>
          </cell>
          <cell r="E6551" t="str">
            <v>Bolivien</v>
          </cell>
          <cell r="F6551" t="str">
            <v>R3007</v>
          </cell>
          <cell r="G6551">
            <v>5</v>
          </cell>
        </row>
        <row r="6552">
          <cell r="A6552" t="str">
            <v>R|R0.48502</v>
          </cell>
          <cell r="B6552" t="str">
            <v>Q1003z001</v>
          </cell>
          <cell r="C6552" t="str">
            <v>R</v>
          </cell>
          <cell r="D6552" t="str">
            <v>code</v>
          </cell>
          <cell r="E6552" t="str">
            <v>R0.48502</v>
          </cell>
          <cell r="F6552" t="str">
            <v>R3007</v>
          </cell>
          <cell r="G6552">
            <v>5</v>
          </cell>
        </row>
        <row r="6553">
          <cell r="A6553" t="str">
            <v>R|R3007</v>
          </cell>
          <cell r="B6553" t="str">
            <v>Q1002z001</v>
          </cell>
          <cell r="C6553" t="str">
            <v>R</v>
          </cell>
          <cell r="D6553" t="str">
            <v>code</v>
          </cell>
          <cell r="E6553" t="str">
            <v>R3007</v>
          </cell>
          <cell r="F6553" t="str">
            <v>R3007</v>
          </cell>
          <cell r="G6553">
            <v>5</v>
          </cell>
        </row>
        <row r="6554">
          <cell r="A6554" t="str">
            <v>R|Ecuador</v>
          </cell>
          <cell r="B6554" t="str">
            <v>Q1002z001</v>
          </cell>
          <cell r="C6554" t="str">
            <v>R</v>
          </cell>
          <cell r="D6554" t="str">
            <v>name</v>
          </cell>
          <cell r="E6554" t="str">
            <v>Ecuador</v>
          </cell>
          <cell r="F6554" t="str">
            <v>R3008</v>
          </cell>
          <cell r="G6554">
            <v>5</v>
          </cell>
        </row>
        <row r="6555">
          <cell r="A6555" t="str">
            <v>R|R3008</v>
          </cell>
          <cell r="B6555" t="str">
            <v>Q1002z001</v>
          </cell>
          <cell r="C6555" t="str">
            <v>R</v>
          </cell>
          <cell r="D6555" t="str">
            <v>code</v>
          </cell>
          <cell r="E6555" t="str">
            <v>R3008</v>
          </cell>
          <cell r="F6555" t="str">
            <v>R3008</v>
          </cell>
          <cell r="G6555">
            <v>5</v>
          </cell>
        </row>
        <row r="6556">
          <cell r="A6556" t="str">
            <v>R|R3009</v>
          </cell>
          <cell r="B6556" t="str">
            <v>Q1002z001</v>
          </cell>
          <cell r="C6556" t="str">
            <v>R</v>
          </cell>
          <cell r="D6556" t="str">
            <v>code</v>
          </cell>
          <cell r="E6556" t="str">
            <v>R3009</v>
          </cell>
          <cell r="F6556" t="str">
            <v>R3009</v>
          </cell>
          <cell r="G6556">
            <v>5</v>
          </cell>
        </row>
        <row r="6557">
          <cell r="A6557" t="str">
            <v>R|Uruguay</v>
          </cell>
          <cell r="B6557" t="str">
            <v>Q1002z001</v>
          </cell>
          <cell r="C6557" t="str">
            <v>R</v>
          </cell>
          <cell r="D6557" t="str">
            <v>name</v>
          </cell>
          <cell r="E6557" t="str">
            <v>Uruguay</v>
          </cell>
          <cell r="F6557" t="str">
            <v>R3009</v>
          </cell>
          <cell r="G6557">
            <v>5</v>
          </cell>
        </row>
        <row r="6558">
          <cell r="A6558" t="str">
            <v>R|Cuba</v>
          </cell>
          <cell r="B6558" t="str">
            <v>Q1002z001</v>
          </cell>
          <cell r="C6558" t="str">
            <v>R</v>
          </cell>
          <cell r="D6558" t="str">
            <v>E</v>
          </cell>
          <cell r="E6558" t="str">
            <v>Cuba</v>
          </cell>
          <cell r="F6558" t="str">
            <v>R3011</v>
          </cell>
          <cell r="G6558">
            <v>5</v>
          </cell>
        </row>
        <row r="6559">
          <cell r="A6559" t="str">
            <v>R|Kuba</v>
          </cell>
          <cell r="B6559" t="str">
            <v>Q1002z001</v>
          </cell>
          <cell r="C6559" t="str">
            <v>R</v>
          </cell>
          <cell r="D6559" t="str">
            <v>name</v>
          </cell>
          <cell r="E6559" t="str">
            <v>Kuba</v>
          </cell>
          <cell r="F6559" t="str">
            <v>R3011</v>
          </cell>
          <cell r="G6559">
            <v>5</v>
          </cell>
        </row>
        <row r="6560">
          <cell r="A6560" t="str">
            <v>R|R3011</v>
          </cell>
          <cell r="B6560" t="str">
            <v>Q1002z001</v>
          </cell>
          <cell r="C6560" t="str">
            <v>R</v>
          </cell>
          <cell r="D6560" t="str">
            <v>code</v>
          </cell>
          <cell r="E6560" t="str">
            <v>R3011</v>
          </cell>
          <cell r="F6560" t="str">
            <v>R3011</v>
          </cell>
          <cell r="G6560">
            <v>5</v>
          </cell>
        </row>
        <row r="6561">
          <cell r="A6561" t="str">
            <v>R|Mexico</v>
          </cell>
          <cell r="B6561" t="str">
            <v>Q1002z001</v>
          </cell>
          <cell r="C6561" t="str">
            <v>R</v>
          </cell>
          <cell r="D6561" t="str">
            <v>E</v>
          </cell>
          <cell r="E6561" t="str">
            <v>Mexico</v>
          </cell>
          <cell r="F6561" t="str">
            <v>R3012</v>
          </cell>
          <cell r="G6561">
            <v>5</v>
          </cell>
        </row>
        <row r="6562">
          <cell r="A6562" t="str">
            <v>R|Mexiko</v>
          </cell>
          <cell r="B6562" t="str">
            <v>Q1002z001</v>
          </cell>
          <cell r="C6562" t="str">
            <v>R</v>
          </cell>
          <cell r="D6562" t="str">
            <v>name</v>
          </cell>
          <cell r="E6562" t="str">
            <v>Mexiko</v>
          </cell>
          <cell r="F6562" t="str">
            <v>R3012</v>
          </cell>
          <cell r="G6562">
            <v>5</v>
          </cell>
        </row>
        <row r="6563">
          <cell r="A6563" t="str">
            <v>R|R3012</v>
          </cell>
          <cell r="B6563" t="str">
            <v>Q1002z001</v>
          </cell>
          <cell r="C6563" t="str">
            <v>R</v>
          </cell>
          <cell r="D6563" t="str">
            <v>code</v>
          </cell>
          <cell r="E6563" t="str">
            <v>R3012</v>
          </cell>
          <cell r="F6563" t="str">
            <v>R3012</v>
          </cell>
          <cell r="G6563">
            <v>5</v>
          </cell>
        </row>
        <row r="6564">
          <cell r="A6564" t="str">
            <v>R|Guatemala</v>
          </cell>
          <cell r="B6564" t="str">
            <v>Q1002z001</v>
          </cell>
          <cell r="C6564" t="str">
            <v>R</v>
          </cell>
          <cell r="D6564" t="str">
            <v>name</v>
          </cell>
          <cell r="E6564" t="str">
            <v>Guatemala</v>
          </cell>
          <cell r="F6564" t="str">
            <v>R3013</v>
          </cell>
          <cell r="G6564">
            <v>5</v>
          </cell>
        </row>
        <row r="6565">
          <cell r="A6565" t="str">
            <v>R|R3013</v>
          </cell>
          <cell r="B6565" t="str">
            <v>Q1002z001</v>
          </cell>
          <cell r="C6565" t="str">
            <v>R</v>
          </cell>
          <cell r="D6565" t="str">
            <v>code</v>
          </cell>
          <cell r="E6565" t="str">
            <v>R3013</v>
          </cell>
          <cell r="F6565" t="str">
            <v>R3013</v>
          </cell>
          <cell r="G6565">
            <v>5</v>
          </cell>
        </row>
        <row r="6566">
          <cell r="A6566" t="str">
            <v>R|Honduras</v>
          </cell>
          <cell r="B6566" t="str">
            <v>Q1002z001</v>
          </cell>
          <cell r="C6566" t="str">
            <v>R</v>
          </cell>
          <cell r="D6566" t="str">
            <v>name</v>
          </cell>
          <cell r="E6566" t="str">
            <v>Honduras</v>
          </cell>
          <cell r="F6566" t="str">
            <v>R3014</v>
          </cell>
          <cell r="G6566">
            <v>5</v>
          </cell>
        </row>
        <row r="6567">
          <cell r="A6567" t="str">
            <v>R|R3014</v>
          </cell>
          <cell r="B6567" t="str">
            <v>Q1002z001</v>
          </cell>
          <cell r="C6567" t="str">
            <v>R</v>
          </cell>
          <cell r="D6567" t="str">
            <v>code</v>
          </cell>
          <cell r="E6567" t="str">
            <v>R3014</v>
          </cell>
          <cell r="F6567" t="str">
            <v>R3014</v>
          </cell>
          <cell r="G6567">
            <v>5</v>
          </cell>
        </row>
        <row r="6568">
          <cell r="A6568" t="str">
            <v>R|Costa Rica</v>
          </cell>
          <cell r="B6568" t="str">
            <v>Q1002z001</v>
          </cell>
          <cell r="C6568" t="str">
            <v>R</v>
          </cell>
          <cell r="D6568" t="str">
            <v>name</v>
          </cell>
          <cell r="E6568" t="str">
            <v>Costa Rica</v>
          </cell>
          <cell r="F6568" t="str">
            <v>R3015</v>
          </cell>
          <cell r="G6568">
            <v>5</v>
          </cell>
        </row>
        <row r="6569">
          <cell r="A6569" t="str">
            <v>R|R3015</v>
          </cell>
          <cell r="B6569" t="str">
            <v>Q1002z001</v>
          </cell>
          <cell r="C6569" t="str">
            <v>R</v>
          </cell>
          <cell r="D6569" t="str">
            <v>code</v>
          </cell>
          <cell r="E6569" t="str">
            <v>R3015</v>
          </cell>
          <cell r="F6569" t="str">
            <v>R3015</v>
          </cell>
          <cell r="G6569">
            <v>5</v>
          </cell>
        </row>
        <row r="6570">
          <cell r="A6570" t="str">
            <v>R|Panama</v>
          </cell>
          <cell r="B6570" t="str">
            <v>Q1002z001</v>
          </cell>
          <cell r="C6570" t="str">
            <v>R</v>
          </cell>
          <cell r="D6570" t="str">
            <v>name</v>
          </cell>
          <cell r="E6570" t="str">
            <v>Panama</v>
          </cell>
          <cell r="F6570" t="str">
            <v>R3016</v>
          </cell>
          <cell r="G6570">
            <v>5</v>
          </cell>
        </row>
        <row r="6571">
          <cell r="A6571" t="str">
            <v>R|R3016</v>
          </cell>
          <cell r="B6571" t="str">
            <v>Q1002z001</v>
          </cell>
          <cell r="C6571" t="str">
            <v>R</v>
          </cell>
          <cell r="D6571" t="str">
            <v>code</v>
          </cell>
          <cell r="E6571" t="str">
            <v>R3016</v>
          </cell>
          <cell r="F6571" t="str">
            <v>R3016</v>
          </cell>
          <cell r="G6571">
            <v>5</v>
          </cell>
        </row>
        <row r="6572">
          <cell r="A6572" t="str">
            <v>R|Haiti</v>
          </cell>
          <cell r="B6572" t="str">
            <v>Q1002z001</v>
          </cell>
          <cell r="C6572" t="str">
            <v>R</v>
          </cell>
          <cell r="D6572" t="str">
            <v>name</v>
          </cell>
          <cell r="E6572" t="str">
            <v>Haiti</v>
          </cell>
          <cell r="F6572" t="str">
            <v>R3017</v>
          </cell>
          <cell r="G6572">
            <v>5</v>
          </cell>
        </row>
        <row r="6573">
          <cell r="A6573" t="str">
            <v>R|R3017</v>
          </cell>
          <cell r="B6573" t="str">
            <v>Q1002z001</v>
          </cell>
          <cell r="C6573" t="str">
            <v>R</v>
          </cell>
          <cell r="D6573" t="str">
            <v>code</v>
          </cell>
          <cell r="E6573" t="str">
            <v>R3017</v>
          </cell>
          <cell r="F6573" t="str">
            <v>R3017</v>
          </cell>
          <cell r="G6573">
            <v>5</v>
          </cell>
        </row>
        <row r="6574">
          <cell r="A6574" t="str">
            <v>R|Dominica</v>
          </cell>
          <cell r="B6574" t="str">
            <v>Q1003z001</v>
          </cell>
          <cell r="C6574" t="str">
            <v>R</v>
          </cell>
          <cell r="D6574" t="str">
            <v>name</v>
          </cell>
          <cell r="E6574" t="str">
            <v>Dominica</v>
          </cell>
          <cell r="F6574" t="str">
            <v>R3018</v>
          </cell>
          <cell r="G6574">
            <v>5</v>
          </cell>
        </row>
        <row r="6575">
          <cell r="A6575" t="str">
            <v>R|Dominican Rep.</v>
          </cell>
          <cell r="B6575" t="str">
            <v>Q1003z001</v>
          </cell>
          <cell r="C6575" t="str">
            <v>R</v>
          </cell>
          <cell r="D6575" t="str">
            <v>name</v>
          </cell>
          <cell r="E6575" t="str">
            <v>Dominican Rep.</v>
          </cell>
          <cell r="F6575" t="str">
            <v>R3018</v>
          </cell>
          <cell r="G6575">
            <v>5</v>
          </cell>
        </row>
        <row r="6576">
          <cell r="A6576" t="str">
            <v>R|Dominican Republic</v>
          </cell>
          <cell r="B6576" t="str">
            <v>Q1002z001</v>
          </cell>
          <cell r="C6576" t="str">
            <v>R</v>
          </cell>
          <cell r="D6576" t="str">
            <v>E</v>
          </cell>
          <cell r="E6576" t="str">
            <v>Dominican Republic</v>
          </cell>
          <cell r="F6576" t="str">
            <v>R3018</v>
          </cell>
          <cell r="G6576">
            <v>5</v>
          </cell>
        </row>
        <row r="6577">
          <cell r="A6577" t="str">
            <v>R|Dominikanische Rep.</v>
          </cell>
          <cell r="B6577" t="str">
            <v>Q1002z001</v>
          </cell>
          <cell r="C6577" t="str">
            <v>R</v>
          </cell>
          <cell r="D6577" t="str">
            <v>name</v>
          </cell>
          <cell r="E6577" t="str">
            <v>Dominikanische Rep.</v>
          </cell>
          <cell r="F6577" t="str">
            <v>R3018</v>
          </cell>
          <cell r="G6577">
            <v>5</v>
          </cell>
        </row>
        <row r="6578">
          <cell r="A6578" t="str">
            <v>R|R0.44894</v>
          </cell>
          <cell r="B6578" t="str">
            <v>Q1003z001</v>
          </cell>
          <cell r="C6578" t="str">
            <v>R</v>
          </cell>
          <cell r="D6578" t="str">
            <v>code</v>
          </cell>
          <cell r="E6578" t="str">
            <v>R0.44894</v>
          </cell>
          <cell r="F6578" t="str">
            <v>R3018</v>
          </cell>
          <cell r="G6578">
            <v>5</v>
          </cell>
        </row>
        <row r="6579">
          <cell r="A6579" t="str">
            <v>R|R3018</v>
          </cell>
          <cell r="B6579" t="str">
            <v>Q1002z001</v>
          </cell>
          <cell r="C6579" t="str">
            <v>R</v>
          </cell>
          <cell r="D6579" t="str">
            <v>code</v>
          </cell>
          <cell r="E6579" t="str">
            <v>R3018</v>
          </cell>
          <cell r="F6579" t="str">
            <v>R3018</v>
          </cell>
          <cell r="G6579">
            <v>5</v>
          </cell>
        </row>
        <row r="6580">
          <cell r="A6580" t="str">
            <v>R|Belize</v>
          </cell>
          <cell r="B6580" t="str">
            <v>Q1002z001</v>
          </cell>
          <cell r="C6580" t="str">
            <v>R</v>
          </cell>
          <cell r="D6580" t="str">
            <v>name</v>
          </cell>
          <cell r="E6580" t="str">
            <v>Belize</v>
          </cell>
          <cell r="F6580" t="str">
            <v>R3019</v>
          </cell>
          <cell r="G6580">
            <v>5</v>
          </cell>
        </row>
        <row r="6581">
          <cell r="A6581" t="str">
            <v>R|R3019</v>
          </cell>
          <cell r="B6581" t="str">
            <v>Q1002z001</v>
          </cell>
          <cell r="C6581" t="str">
            <v>R</v>
          </cell>
          <cell r="D6581" t="str">
            <v>code</v>
          </cell>
          <cell r="E6581" t="str">
            <v>R3019</v>
          </cell>
          <cell r="F6581" t="str">
            <v>R3019</v>
          </cell>
          <cell r="G6581">
            <v>5</v>
          </cell>
        </row>
        <row r="6582">
          <cell r="A6582" t="str">
            <v>R|Paraguay</v>
          </cell>
          <cell r="B6582" t="str">
            <v>Q1002z001</v>
          </cell>
          <cell r="C6582" t="str">
            <v>R</v>
          </cell>
          <cell r="D6582" t="str">
            <v>name</v>
          </cell>
          <cell r="E6582" t="str">
            <v>Paraguay</v>
          </cell>
          <cell r="F6582" t="str">
            <v>R3020</v>
          </cell>
          <cell r="G6582">
            <v>5</v>
          </cell>
        </row>
        <row r="6583">
          <cell r="A6583" t="str">
            <v>R|R3020</v>
          </cell>
          <cell r="B6583" t="str">
            <v>Q1002z001</v>
          </cell>
          <cell r="C6583" t="str">
            <v>R</v>
          </cell>
          <cell r="D6583" t="str">
            <v>code</v>
          </cell>
          <cell r="E6583" t="str">
            <v>R3020</v>
          </cell>
          <cell r="F6583" t="str">
            <v>R3020</v>
          </cell>
          <cell r="G6583">
            <v>5</v>
          </cell>
        </row>
        <row r="6584">
          <cell r="A6584" t="str">
            <v>R|Jamaica</v>
          </cell>
          <cell r="B6584" t="str">
            <v>Q1002z001</v>
          </cell>
          <cell r="C6584" t="str">
            <v>R</v>
          </cell>
          <cell r="D6584" t="str">
            <v>E</v>
          </cell>
          <cell r="E6584" t="str">
            <v>Jamaica</v>
          </cell>
          <cell r="F6584" t="str">
            <v>R3021</v>
          </cell>
          <cell r="G6584">
            <v>5</v>
          </cell>
        </row>
        <row r="6585">
          <cell r="A6585" t="str">
            <v>R|Jamaika</v>
          </cell>
          <cell r="B6585" t="str">
            <v>Q1002z001</v>
          </cell>
          <cell r="C6585" t="str">
            <v>R</v>
          </cell>
          <cell r="D6585" t="str">
            <v>name</v>
          </cell>
          <cell r="E6585" t="str">
            <v>Jamaika</v>
          </cell>
          <cell r="F6585" t="str">
            <v>R3021</v>
          </cell>
          <cell r="G6585">
            <v>5</v>
          </cell>
        </row>
        <row r="6586">
          <cell r="A6586" t="str">
            <v>R|R3021</v>
          </cell>
          <cell r="B6586" t="str">
            <v>Q1002z001</v>
          </cell>
          <cell r="C6586" t="str">
            <v>R</v>
          </cell>
          <cell r="D6586" t="str">
            <v>code</v>
          </cell>
          <cell r="E6586" t="str">
            <v>R3021</v>
          </cell>
          <cell r="F6586" t="str">
            <v>R3021</v>
          </cell>
          <cell r="G6586">
            <v>5</v>
          </cell>
        </row>
        <row r="6587">
          <cell r="A6587" t="str">
            <v>R|Antigua and Barbuda</v>
          </cell>
          <cell r="B6587" t="str">
            <v>Q1003z001</v>
          </cell>
          <cell r="C6587" t="str">
            <v>R</v>
          </cell>
          <cell r="D6587" t="str">
            <v>name</v>
          </cell>
          <cell r="E6587" t="str">
            <v>Antigua and Barbuda</v>
          </cell>
          <cell r="F6587" t="str">
            <v>R3023</v>
          </cell>
          <cell r="G6587">
            <v>5</v>
          </cell>
        </row>
        <row r="6588">
          <cell r="A6588" t="str">
            <v>R|Antigua y Barbuda</v>
          </cell>
          <cell r="B6588" t="str">
            <v>Q1002z001</v>
          </cell>
          <cell r="C6588" t="str">
            <v>R</v>
          </cell>
          <cell r="D6588" t="str">
            <v>name</v>
          </cell>
          <cell r="E6588" t="str">
            <v>Antigua y Barbuda</v>
          </cell>
          <cell r="F6588" t="str">
            <v>R3023</v>
          </cell>
          <cell r="G6588">
            <v>5</v>
          </cell>
        </row>
        <row r="6589">
          <cell r="A6589" t="str">
            <v>R|R3023</v>
          </cell>
          <cell r="B6589" t="str">
            <v>Q1002z001</v>
          </cell>
          <cell r="C6589" t="str">
            <v>R</v>
          </cell>
          <cell r="D6589" t="str">
            <v>code</v>
          </cell>
          <cell r="E6589" t="str">
            <v>R3023</v>
          </cell>
          <cell r="F6589" t="str">
            <v>R3023</v>
          </cell>
          <cell r="G6589">
            <v>5</v>
          </cell>
        </row>
        <row r="6590">
          <cell r="A6590" t="str">
            <v>R|Bahamas</v>
          </cell>
          <cell r="B6590" t="str">
            <v>Q1002z001</v>
          </cell>
          <cell r="C6590" t="str">
            <v>R</v>
          </cell>
          <cell r="D6590" t="str">
            <v>name</v>
          </cell>
          <cell r="E6590" t="str">
            <v>Bahamas</v>
          </cell>
          <cell r="F6590" t="str">
            <v>R3024</v>
          </cell>
          <cell r="G6590">
            <v>5</v>
          </cell>
        </row>
        <row r="6591">
          <cell r="A6591" t="str">
            <v>R|R3024</v>
          </cell>
          <cell r="B6591" t="str">
            <v>Q1002z001</v>
          </cell>
          <cell r="C6591" t="str">
            <v>R</v>
          </cell>
          <cell r="D6591" t="str">
            <v>code</v>
          </cell>
          <cell r="E6591" t="str">
            <v>R3024</v>
          </cell>
          <cell r="F6591" t="str">
            <v>R3024</v>
          </cell>
          <cell r="G6591">
            <v>5</v>
          </cell>
        </row>
        <row r="6592">
          <cell r="A6592" t="str">
            <v>R|Barbados</v>
          </cell>
          <cell r="B6592" t="str">
            <v>Q1002z001</v>
          </cell>
          <cell r="C6592" t="str">
            <v>R</v>
          </cell>
          <cell r="D6592" t="str">
            <v>name</v>
          </cell>
          <cell r="E6592" t="str">
            <v>Barbados</v>
          </cell>
          <cell r="F6592" t="str">
            <v>R3025</v>
          </cell>
          <cell r="G6592">
            <v>5</v>
          </cell>
        </row>
        <row r="6593">
          <cell r="A6593" t="str">
            <v>R|R3025</v>
          </cell>
          <cell r="B6593" t="str">
            <v>Q1002z001</v>
          </cell>
          <cell r="C6593" t="str">
            <v>R</v>
          </cell>
          <cell r="D6593" t="str">
            <v>code</v>
          </cell>
          <cell r="E6593" t="str">
            <v>R3025</v>
          </cell>
          <cell r="F6593" t="str">
            <v>R3025</v>
          </cell>
          <cell r="G6593">
            <v>5</v>
          </cell>
        </row>
        <row r="6594">
          <cell r="A6594" t="str">
            <v>R|El Salvador</v>
          </cell>
          <cell r="B6594" t="str">
            <v>Q1002z001</v>
          </cell>
          <cell r="C6594" t="str">
            <v>R</v>
          </cell>
          <cell r="D6594" t="str">
            <v>name</v>
          </cell>
          <cell r="E6594" t="str">
            <v>El Salvador</v>
          </cell>
          <cell r="F6594" t="str">
            <v>R3027</v>
          </cell>
          <cell r="G6594">
            <v>5</v>
          </cell>
        </row>
        <row r="6595">
          <cell r="A6595" t="str">
            <v>R|R3027</v>
          </cell>
          <cell r="B6595" t="str">
            <v>Q1002z001</v>
          </cell>
          <cell r="C6595" t="str">
            <v>R</v>
          </cell>
          <cell r="D6595" t="str">
            <v>code</v>
          </cell>
          <cell r="E6595" t="str">
            <v>R3027</v>
          </cell>
          <cell r="F6595" t="str">
            <v>R3027</v>
          </cell>
          <cell r="G6595">
            <v>5</v>
          </cell>
        </row>
        <row r="6596">
          <cell r="A6596" t="str">
            <v>R|Grenada</v>
          </cell>
          <cell r="B6596" t="str">
            <v>Q1002z001</v>
          </cell>
          <cell r="C6596" t="str">
            <v>R</v>
          </cell>
          <cell r="D6596" t="str">
            <v>name</v>
          </cell>
          <cell r="E6596" t="str">
            <v>Grenada</v>
          </cell>
          <cell r="F6596" t="str">
            <v>R3028</v>
          </cell>
          <cell r="G6596">
            <v>5</v>
          </cell>
        </row>
        <row r="6597">
          <cell r="A6597" t="str">
            <v>R|R3028</v>
          </cell>
          <cell r="B6597" t="str">
            <v>Q1002z001</v>
          </cell>
          <cell r="C6597" t="str">
            <v>R</v>
          </cell>
          <cell r="D6597" t="str">
            <v>code</v>
          </cell>
          <cell r="E6597" t="str">
            <v>R3028</v>
          </cell>
          <cell r="F6597" t="str">
            <v>R3028</v>
          </cell>
          <cell r="G6597">
            <v>5</v>
          </cell>
        </row>
        <row r="6598">
          <cell r="A6598" t="str">
            <v>R|Guyana</v>
          </cell>
          <cell r="B6598" t="str">
            <v>Q1002z001</v>
          </cell>
          <cell r="C6598" t="str">
            <v>R</v>
          </cell>
          <cell r="D6598" t="str">
            <v>name</v>
          </cell>
          <cell r="E6598" t="str">
            <v>Guyana</v>
          </cell>
          <cell r="F6598" t="str">
            <v>R3029</v>
          </cell>
          <cell r="G6598">
            <v>5</v>
          </cell>
        </row>
        <row r="6599">
          <cell r="A6599" t="str">
            <v>R|R3029</v>
          </cell>
          <cell r="B6599" t="str">
            <v>Q1002z001</v>
          </cell>
          <cell r="C6599" t="str">
            <v>R</v>
          </cell>
          <cell r="D6599" t="str">
            <v>code</v>
          </cell>
          <cell r="E6599" t="str">
            <v>R3029</v>
          </cell>
          <cell r="F6599" t="str">
            <v>R3029</v>
          </cell>
          <cell r="G6599">
            <v>5</v>
          </cell>
        </row>
        <row r="6600">
          <cell r="A6600" t="str">
            <v>R|Martinique</v>
          </cell>
          <cell r="B6600" t="str">
            <v>Q1002z001</v>
          </cell>
          <cell r="C6600" t="str">
            <v>R</v>
          </cell>
          <cell r="D6600" t="str">
            <v>name</v>
          </cell>
          <cell r="E6600" t="str">
            <v>Martinique</v>
          </cell>
          <cell r="F6600" t="str">
            <v>R3030</v>
          </cell>
          <cell r="G6600">
            <v>5</v>
          </cell>
        </row>
        <row r="6601">
          <cell r="A6601" t="str">
            <v>R|R3030</v>
          </cell>
          <cell r="B6601" t="str">
            <v>Q1002z001</v>
          </cell>
          <cell r="C6601" t="str">
            <v>R</v>
          </cell>
          <cell r="D6601" t="str">
            <v>code</v>
          </cell>
          <cell r="E6601" t="str">
            <v>R3030</v>
          </cell>
          <cell r="F6601" t="str">
            <v>R3030</v>
          </cell>
          <cell r="G6601">
            <v>5</v>
          </cell>
        </row>
        <row r="6602">
          <cell r="A6602" t="str">
            <v>R|Nicaragua</v>
          </cell>
          <cell r="B6602" t="str">
            <v>Q1002z001</v>
          </cell>
          <cell r="C6602" t="str">
            <v>R</v>
          </cell>
          <cell r="D6602" t="str">
            <v>E</v>
          </cell>
          <cell r="E6602" t="str">
            <v>Nicaragua</v>
          </cell>
          <cell r="F6602" t="str">
            <v>R3031</v>
          </cell>
          <cell r="G6602">
            <v>5</v>
          </cell>
        </row>
        <row r="6603">
          <cell r="A6603" t="str">
            <v>R|Nikaragua</v>
          </cell>
          <cell r="B6603" t="str">
            <v>Q1002z001</v>
          </cell>
          <cell r="C6603" t="str">
            <v>R</v>
          </cell>
          <cell r="D6603" t="str">
            <v>name</v>
          </cell>
          <cell r="E6603" t="str">
            <v>Nikaragua</v>
          </cell>
          <cell r="F6603" t="str">
            <v>R3031</v>
          </cell>
          <cell r="G6603">
            <v>5</v>
          </cell>
        </row>
        <row r="6604">
          <cell r="A6604" t="str">
            <v>R|R3031</v>
          </cell>
          <cell r="B6604" t="str">
            <v>Q1002z001</v>
          </cell>
          <cell r="C6604" t="str">
            <v>R</v>
          </cell>
          <cell r="D6604" t="str">
            <v>code</v>
          </cell>
          <cell r="E6604" t="str">
            <v>R3031</v>
          </cell>
          <cell r="F6604" t="str">
            <v>R3031</v>
          </cell>
          <cell r="G6604">
            <v>5</v>
          </cell>
        </row>
        <row r="6605">
          <cell r="A6605" t="str">
            <v>R|Puerto Rico</v>
          </cell>
          <cell r="B6605" t="str">
            <v>Q1002z001</v>
          </cell>
          <cell r="C6605" t="str">
            <v>R</v>
          </cell>
          <cell r="D6605" t="str">
            <v>name</v>
          </cell>
          <cell r="E6605" t="str">
            <v>Puerto Rico</v>
          </cell>
          <cell r="F6605" t="str">
            <v>R3032</v>
          </cell>
          <cell r="G6605">
            <v>5</v>
          </cell>
        </row>
        <row r="6606">
          <cell r="A6606" t="str">
            <v>R|R3032</v>
          </cell>
          <cell r="B6606" t="str">
            <v>Q1002z001</v>
          </cell>
          <cell r="C6606" t="str">
            <v>R</v>
          </cell>
          <cell r="D6606" t="str">
            <v>code</v>
          </cell>
          <cell r="E6606" t="str">
            <v>R3032</v>
          </cell>
          <cell r="F6606" t="str">
            <v>R3032</v>
          </cell>
          <cell r="G6606">
            <v>5</v>
          </cell>
        </row>
        <row r="6607">
          <cell r="A6607" t="str">
            <v>R|R3033</v>
          </cell>
          <cell r="B6607" t="str">
            <v>Q1002z001</v>
          </cell>
          <cell r="C6607" t="str">
            <v>R</v>
          </cell>
          <cell r="D6607" t="str">
            <v>code</v>
          </cell>
          <cell r="E6607" t="str">
            <v>R3033</v>
          </cell>
          <cell r="F6607" t="str">
            <v>R3033</v>
          </cell>
          <cell r="G6607">
            <v>5</v>
          </cell>
        </row>
        <row r="6608">
          <cell r="A6608" t="str">
            <v>R|Saint Kitts and Nevis</v>
          </cell>
          <cell r="B6608" t="str">
            <v>Q1002z001</v>
          </cell>
          <cell r="C6608" t="str">
            <v>R</v>
          </cell>
          <cell r="D6608" t="str">
            <v>name</v>
          </cell>
          <cell r="E6608" t="str">
            <v>Saint Kitts and Nevis</v>
          </cell>
          <cell r="F6608" t="str">
            <v>R3033</v>
          </cell>
          <cell r="G6608">
            <v>5</v>
          </cell>
        </row>
        <row r="6609">
          <cell r="A6609" t="str">
            <v>R|R3034</v>
          </cell>
          <cell r="B6609" t="str">
            <v>Q1002z001</v>
          </cell>
          <cell r="C6609" t="str">
            <v>R</v>
          </cell>
          <cell r="D6609" t="str">
            <v>code</v>
          </cell>
          <cell r="E6609" t="str">
            <v>R3034</v>
          </cell>
          <cell r="F6609" t="str">
            <v>R3034</v>
          </cell>
          <cell r="G6609">
            <v>5</v>
          </cell>
        </row>
        <row r="6610">
          <cell r="A6610" t="str">
            <v>R|Saint Lucia</v>
          </cell>
          <cell r="B6610" t="str">
            <v>Q1002z001</v>
          </cell>
          <cell r="C6610" t="str">
            <v>R</v>
          </cell>
          <cell r="D6610" t="str">
            <v>name</v>
          </cell>
          <cell r="E6610" t="str">
            <v>Saint Lucia</v>
          </cell>
          <cell r="F6610" t="str">
            <v>R3034</v>
          </cell>
          <cell r="G6610">
            <v>5</v>
          </cell>
        </row>
        <row r="6611">
          <cell r="A6611" t="str">
            <v>R|R3035</v>
          </cell>
          <cell r="B6611" t="str">
            <v>Q1002z001</v>
          </cell>
          <cell r="C6611" t="str">
            <v>R</v>
          </cell>
          <cell r="D6611" t="str">
            <v>code</v>
          </cell>
          <cell r="E6611" t="str">
            <v>R3035</v>
          </cell>
          <cell r="F6611" t="str">
            <v>R3035</v>
          </cell>
          <cell r="G6611">
            <v>5</v>
          </cell>
        </row>
        <row r="6612">
          <cell r="A6612" t="str">
            <v>R|Saint Vicent/Grenadines</v>
          </cell>
          <cell r="B6612" t="str">
            <v>Q1002z001</v>
          </cell>
          <cell r="C6612" t="str">
            <v>R</v>
          </cell>
          <cell r="D6612" t="str">
            <v>name</v>
          </cell>
          <cell r="E6612" t="str">
            <v>Saint Vicent/Grenadines</v>
          </cell>
          <cell r="F6612" t="str">
            <v>R3035</v>
          </cell>
          <cell r="G6612">
            <v>5</v>
          </cell>
        </row>
        <row r="6613">
          <cell r="A6613" t="str">
            <v>R|Saint Vincent and Grenadines</v>
          </cell>
          <cell r="B6613" t="str">
            <v>Q1003z001</v>
          </cell>
          <cell r="C6613" t="str">
            <v>R</v>
          </cell>
          <cell r="D6613" t="str">
            <v>name</v>
          </cell>
          <cell r="E6613" t="str">
            <v>Saint Vincent and Grenadines</v>
          </cell>
          <cell r="F6613" t="str">
            <v>R3035</v>
          </cell>
          <cell r="G6613">
            <v>5</v>
          </cell>
        </row>
        <row r="6614">
          <cell r="A6614" t="str">
            <v>R|R3036</v>
          </cell>
          <cell r="B6614" t="str">
            <v>Q1002z001</v>
          </cell>
          <cell r="C6614" t="str">
            <v>R</v>
          </cell>
          <cell r="D6614" t="str">
            <v>code</v>
          </cell>
          <cell r="E6614" t="str">
            <v>R3036</v>
          </cell>
          <cell r="F6614" t="str">
            <v>R3036</v>
          </cell>
          <cell r="G6614">
            <v>5</v>
          </cell>
        </row>
        <row r="6615">
          <cell r="A6615" t="str">
            <v>R|Suriname</v>
          </cell>
          <cell r="B6615" t="str">
            <v>Q1002z001</v>
          </cell>
          <cell r="C6615" t="str">
            <v>R</v>
          </cell>
          <cell r="D6615" t="str">
            <v>name</v>
          </cell>
          <cell r="E6615" t="str">
            <v>Suriname</v>
          </cell>
          <cell r="F6615" t="str">
            <v>R3036</v>
          </cell>
          <cell r="G6615">
            <v>5</v>
          </cell>
        </row>
        <row r="6616">
          <cell r="A6616" t="str">
            <v>R|R3037</v>
          </cell>
          <cell r="B6616" t="str">
            <v>Q1002z001</v>
          </cell>
          <cell r="C6616" t="str">
            <v>R</v>
          </cell>
          <cell r="D6616" t="str">
            <v>code</v>
          </cell>
          <cell r="E6616" t="str">
            <v>R3037</v>
          </cell>
          <cell r="F6616" t="str">
            <v>R3037</v>
          </cell>
          <cell r="G6616">
            <v>5</v>
          </cell>
        </row>
        <row r="6617">
          <cell r="A6617" t="str">
            <v>R|Trinidad &amp; Tobago</v>
          </cell>
          <cell r="B6617" t="str">
            <v>Q1002z001</v>
          </cell>
          <cell r="C6617" t="str">
            <v>R</v>
          </cell>
          <cell r="D6617" t="str">
            <v>name</v>
          </cell>
          <cell r="E6617" t="str">
            <v>Trinidad &amp; Tobago</v>
          </cell>
          <cell r="F6617" t="str">
            <v>R3037</v>
          </cell>
          <cell r="G6617">
            <v>5</v>
          </cell>
        </row>
        <row r="6618">
          <cell r="A6618" t="str">
            <v>R|Trinidad and Tobago</v>
          </cell>
          <cell r="B6618" t="str">
            <v>Q1003z001</v>
          </cell>
          <cell r="C6618" t="str">
            <v>R</v>
          </cell>
          <cell r="D6618" t="str">
            <v>name</v>
          </cell>
          <cell r="E6618" t="str">
            <v>Trinidad and Tobago</v>
          </cell>
          <cell r="F6618" t="str">
            <v>R3037</v>
          </cell>
          <cell r="G6618">
            <v>5</v>
          </cell>
        </row>
        <row r="6619">
          <cell r="A6619" t="str">
            <v>R|Asia</v>
          </cell>
          <cell r="B6619" t="str">
            <v>Q1002z001</v>
          </cell>
          <cell r="C6619" t="str">
            <v>R</v>
          </cell>
          <cell r="D6619" t="str">
            <v>E</v>
          </cell>
          <cell r="E6619" t="str">
            <v>Asia</v>
          </cell>
          <cell r="F6619" t="str">
            <v>R4</v>
          </cell>
          <cell r="G6619">
            <v>2</v>
          </cell>
        </row>
        <row r="6620">
          <cell r="A6620" t="str">
            <v>R|Asien</v>
          </cell>
          <cell r="B6620" t="str">
            <v>Q1002z001</v>
          </cell>
          <cell r="C6620" t="str">
            <v>R</v>
          </cell>
          <cell r="D6620" t="str">
            <v>name</v>
          </cell>
          <cell r="E6620" t="str">
            <v>Asien</v>
          </cell>
          <cell r="F6620" t="str">
            <v>R4</v>
          </cell>
          <cell r="G6620">
            <v>2</v>
          </cell>
        </row>
        <row r="6621">
          <cell r="A6621" t="str">
            <v>R|R4</v>
          </cell>
          <cell r="B6621" t="str">
            <v>Q1002z001</v>
          </cell>
          <cell r="C6621" t="str">
            <v>R</v>
          </cell>
          <cell r="D6621" t="str">
            <v>code</v>
          </cell>
          <cell r="E6621" t="str">
            <v>R4</v>
          </cell>
          <cell r="F6621" t="str">
            <v>R4</v>
          </cell>
          <cell r="G6621">
            <v>2</v>
          </cell>
        </row>
        <row r="6622">
          <cell r="A6622" t="str">
            <v>R|other Asia</v>
          </cell>
          <cell r="B6622" t="str">
            <v>Q1002z001</v>
          </cell>
          <cell r="C6622" t="str">
            <v>R</v>
          </cell>
          <cell r="D6622" t="str">
            <v>name</v>
          </cell>
          <cell r="E6622" t="str">
            <v>other Asia</v>
          </cell>
          <cell r="F6622" t="str">
            <v>R4_</v>
          </cell>
          <cell r="G6622">
            <v>3</v>
          </cell>
        </row>
        <row r="6623">
          <cell r="A6623" t="str">
            <v>R|R4_</v>
          </cell>
          <cell r="B6623" t="str">
            <v>Q1002z001</v>
          </cell>
          <cell r="C6623" t="str">
            <v>R</v>
          </cell>
          <cell r="D6623" t="str">
            <v>code</v>
          </cell>
          <cell r="E6623" t="str">
            <v>R4_</v>
          </cell>
          <cell r="F6623" t="str">
            <v>R4_</v>
          </cell>
          <cell r="G6623">
            <v>3</v>
          </cell>
        </row>
        <row r="6624">
          <cell r="A6624" t="str">
            <v>R|sonstiges Asien</v>
          </cell>
          <cell r="B6624" t="str">
            <v>Q1002z001</v>
          </cell>
          <cell r="C6624" t="str">
            <v>R</v>
          </cell>
          <cell r="D6624" t="str">
            <v>D</v>
          </cell>
          <cell r="E6624" t="str">
            <v>sonstiges Asien</v>
          </cell>
          <cell r="F6624" t="str">
            <v>R4_</v>
          </cell>
          <cell r="G6624">
            <v>3</v>
          </cell>
        </row>
        <row r="6625">
          <cell r="A6625" t="str">
            <v>R|[Asia]</v>
          </cell>
          <cell r="B6625" t="str">
            <v>Q1002z001</v>
          </cell>
          <cell r="C6625" t="str">
            <v>R</v>
          </cell>
          <cell r="D6625" t="str">
            <v>E</v>
          </cell>
          <cell r="E6625" t="str">
            <v>[Asia]</v>
          </cell>
          <cell r="F6625" t="str">
            <v>R40</v>
          </cell>
          <cell r="G6625">
            <v>3</v>
          </cell>
        </row>
        <row r="6626">
          <cell r="A6626" t="str">
            <v>R|[Asien]</v>
          </cell>
          <cell r="B6626" t="str">
            <v>Q1002z001</v>
          </cell>
          <cell r="C6626" t="str">
            <v>R</v>
          </cell>
          <cell r="D6626" t="str">
            <v>name</v>
          </cell>
          <cell r="E6626" t="str">
            <v>[Asien]</v>
          </cell>
          <cell r="F6626" t="str">
            <v>R40</v>
          </cell>
          <cell r="G6626">
            <v>3</v>
          </cell>
        </row>
        <row r="6627">
          <cell r="A6627" t="str">
            <v>R|R40</v>
          </cell>
          <cell r="B6627" t="str">
            <v>Q1002z001</v>
          </cell>
          <cell r="C6627" t="str">
            <v>R</v>
          </cell>
          <cell r="D6627" t="str">
            <v>code</v>
          </cell>
          <cell r="E6627" t="str">
            <v>R40</v>
          </cell>
          <cell r="F6627" t="str">
            <v>R40</v>
          </cell>
          <cell r="G6627">
            <v>3</v>
          </cell>
        </row>
        <row r="6628">
          <cell r="A6628" t="str">
            <v>R|[other Asia]</v>
          </cell>
          <cell r="B6628" t="str">
            <v>Q1002z001</v>
          </cell>
          <cell r="C6628" t="str">
            <v>R</v>
          </cell>
          <cell r="D6628" t="str">
            <v>name</v>
          </cell>
          <cell r="E6628" t="str">
            <v>[other Asia]</v>
          </cell>
          <cell r="F6628" t="str">
            <v>R40__</v>
          </cell>
          <cell r="G6628">
            <v>5</v>
          </cell>
        </row>
        <row r="6629">
          <cell r="A6629" t="str">
            <v>R|[sonstiges Asien]</v>
          </cell>
          <cell r="B6629" t="str">
            <v>Q1002z001</v>
          </cell>
          <cell r="C6629" t="str">
            <v>R</v>
          </cell>
          <cell r="D6629" t="str">
            <v>D</v>
          </cell>
          <cell r="E6629" t="str">
            <v>[sonstiges Asien]</v>
          </cell>
          <cell r="F6629" t="str">
            <v>R40__</v>
          </cell>
          <cell r="G6629">
            <v>5</v>
          </cell>
        </row>
        <row r="6630">
          <cell r="A6630" t="str">
            <v>R|R40__</v>
          </cell>
          <cell r="B6630" t="str">
            <v>Q1002z001</v>
          </cell>
          <cell r="C6630" t="str">
            <v>R</v>
          </cell>
          <cell r="D6630" t="str">
            <v>code</v>
          </cell>
          <cell r="E6630" t="str">
            <v>R40__</v>
          </cell>
          <cell r="F6630" t="str">
            <v>R40__</v>
          </cell>
          <cell r="G6630">
            <v>5</v>
          </cell>
        </row>
        <row r="6631">
          <cell r="A6631" t="str">
            <v>R|China</v>
          </cell>
          <cell r="B6631" t="str">
            <v>Q1002z001</v>
          </cell>
          <cell r="C6631" t="str">
            <v>R</v>
          </cell>
          <cell r="D6631" t="str">
            <v>name</v>
          </cell>
          <cell r="E6631" t="str">
            <v>China</v>
          </cell>
          <cell r="F6631" t="str">
            <v>R4001</v>
          </cell>
          <cell r="G6631">
            <v>5</v>
          </cell>
        </row>
        <row r="6632">
          <cell r="A6632" t="str">
            <v>R|R4001</v>
          </cell>
          <cell r="B6632" t="str">
            <v>Q1002z001</v>
          </cell>
          <cell r="C6632" t="str">
            <v>R</v>
          </cell>
          <cell r="D6632" t="str">
            <v>code</v>
          </cell>
          <cell r="E6632" t="str">
            <v>R4001</v>
          </cell>
          <cell r="F6632" t="str">
            <v>R4001</v>
          </cell>
          <cell r="G6632">
            <v>5</v>
          </cell>
        </row>
        <row r="6633">
          <cell r="A6633" t="str">
            <v>R|Japan</v>
          </cell>
          <cell r="B6633" t="str">
            <v>Q1002z001</v>
          </cell>
          <cell r="C6633" t="str">
            <v>R</v>
          </cell>
          <cell r="D6633" t="str">
            <v>name</v>
          </cell>
          <cell r="E6633" t="str">
            <v>Japan</v>
          </cell>
          <cell r="F6633" t="str">
            <v>R4002</v>
          </cell>
          <cell r="G6633">
            <v>5</v>
          </cell>
        </row>
        <row r="6634">
          <cell r="A6634" t="str">
            <v>R|R4002</v>
          </cell>
          <cell r="B6634" t="str">
            <v>Q1002z001</v>
          </cell>
          <cell r="C6634" t="str">
            <v>R</v>
          </cell>
          <cell r="D6634" t="str">
            <v>code</v>
          </cell>
          <cell r="E6634" t="str">
            <v>R4002</v>
          </cell>
          <cell r="F6634" t="str">
            <v>R4002</v>
          </cell>
          <cell r="G6634">
            <v>5</v>
          </cell>
        </row>
        <row r="6635">
          <cell r="A6635" t="str">
            <v>R|Israel</v>
          </cell>
          <cell r="B6635" t="str">
            <v>Q1002z001</v>
          </cell>
          <cell r="C6635" t="str">
            <v>R</v>
          </cell>
          <cell r="D6635" t="str">
            <v>name</v>
          </cell>
          <cell r="E6635" t="str">
            <v>Israel</v>
          </cell>
          <cell r="F6635" t="str">
            <v>R4003</v>
          </cell>
          <cell r="G6635">
            <v>5</v>
          </cell>
        </row>
        <row r="6636">
          <cell r="A6636" t="str">
            <v>R|R4003</v>
          </cell>
          <cell r="B6636" t="str">
            <v>Q1002z001</v>
          </cell>
          <cell r="C6636" t="str">
            <v>R</v>
          </cell>
          <cell r="D6636" t="str">
            <v>code</v>
          </cell>
          <cell r="E6636" t="str">
            <v>R4003</v>
          </cell>
          <cell r="F6636" t="str">
            <v>R4003</v>
          </cell>
          <cell r="G6636">
            <v>5</v>
          </cell>
        </row>
        <row r="6637">
          <cell r="A6637" t="str">
            <v>R|Armenia</v>
          </cell>
          <cell r="B6637" t="str">
            <v>Q1002z001</v>
          </cell>
          <cell r="C6637" t="str">
            <v>R</v>
          </cell>
          <cell r="D6637" t="str">
            <v>E</v>
          </cell>
          <cell r="E6637" t="str">
            <v>Armenia</v>
          </cell>
          <cell r="F6637" t="str">
            <v>R4004</v>
          </cell>
          <cell r="G6637">
            <v>5</v>
          </cell>
        </row>
        <row r="6638">
          <cell r="A6638" t="str">
            <v>R|Armenien</v>
          </cell>
          <cell r="B6638" t="str">
            <v>Q1002z001</v>
          </cell>
          <cell r="C6638" t="str">
            <v>R</v>
          </cell>
          <cell r="D6638" t="str">
            <v>name</v>
          </cell>
          <cell r="E6638" t="str">
            <v>Armenien</v>
          </cell>
          <cell r="F6638" t="str">
            <v>R4004</v>
          </cell>
          <cell r="G6638">
            <v>5</v>
          </cell>
        </row>
        <row r="6639">
          <cell r="A6639" t="str">
            <v>R|R4004</v>
          </cell>
          <cell r="B6639" t="str">
            <v>Q1002z001</v>
          </cell>
          <cell r="C6639" t="str">
            <v>R</v>
          </cell>
          <cell r="D6639" t="str">
            <v>code</v>
          </cell>
          <cell r="E6639" t="str">
            <v>R4004</v>
          </cell>
          <cell r="F6639" t="str">
            <v>R4004</v>
          </cell>
          <cell r="G6639">
            <v>5</v>
          </cell>
        </row>
        <row r="6640">
          <cell r="A6640" t="str">
            <v>R|Aserbaidschan</v>
          </cell>
          <cell r="B6640" t="str">
            <v>Q1002z001</v>
          </cell>
          <cell r="C6640" t="str">
            <v>R</v>
          </cell>
          <cell r="D6640" t="str">
            <v>name</v>
          </cell>
          <cell r="E6640" t="str">
            <v>Aserbaidschan</v>
          </cell>
          <cell r="F6640" t="str">
            <v>R4005</v>
          </cell>
          <cell r="G6640">
            <v>5</v>
          </cell>
        </row>
        <row r="6641">
          <cell r="A6641" t="str">
            <v>R|Azerbaijan</v>
          </cell>
          <cell r="B6641" t="str">
            <v>Q1002z001</v>
          </cell>
          <cell r="C6641" t="str">
            <v>R</v>
          </cell>
          <cell r="D6641" t="str">
            <v>E</v>
          </cell>
          <cell r="E6641" t="str">
            <v>Azerbaijan</v>
          </cell>
          <cell r="F6641" t="str">
            <v>R4005</v>
          </cell>
          <cell r="G6641">
            <v>5</v>
          </cell>
        </row>
        <row r="6642">
          <cell r="A6642" t="str">
            <v>R|R4005</v>
          </cell>
          <cell r="B6642" t="str">
            <v>Q1002z001</v>
          </cell>
          <cell r="C6642" t="str">
            <v>R</v>
          </cell>
          <cell r="D6642" t="str">
            <v>code</v>
          </cell>
          <cell r="E6642" t="str">
            <v>R4005</v>
          </cell>
          <cell r="F6642" t="str">
            <v>R4005</v>
          </cell>
          <cell r="G6642">
            <v>5</v>
          </cell>
        </row>
        <row r="6643">
          <cell r="A6643" t="str">
            <v>R|Georgia</v>
          </cell>
          <cell r="B6643" t="str">
            <v>Q1002z001</v>
          </cell>
          <cell r="C6643" t="str">
            <v>R</v>
          </cell>
          <cell r="D6643" t="str">
            <v>E</v>
          </cell>
          <cell r="E6643" t="str">
            <v>Georgia</v>
          </cell>
          <cell r="F6643" t="str">
            <v>R4006</v>
          </cell>
          <cell r="G6643">
            <v>5</v>
          </cell>
        </row>
        <row r="6644">
          <cell r="A6644" t="str">
            <v>R|Georgien</v>
          </cell>
          <cell r="B6644" t="str">
            <v>Q1002z001</v>
          </cell>
          <cell r="C6644" t="str">
            <v>R</v>
          </cell>
          <cell r="D6644" t="str">
            <v>name</v>
          </cell>
          <cell r="E6644" t="str">
            <v>Georgien</v>
          </cell>
          <cell r="F6644" t="str">
            <v>R4006</v>
          </cell>
          <cell r="G6644">
            <v>5</v>
          </cell>
        </row>
        <row r="6645">
          <cell r="A6645" t="str">
            <v>R|R4006</v>
          </cell>
          <cell r="B6645" t="str">
            <v>Q1002z001</v>
          </cell>
          <cell r="C6645" t="str">
            <v>R</v>
          </cell>
          <cell r="D6645" t="str">
            <v>code</v>
          </cell>
          <cell r="E6645" t="str">
            <v>R4006</v>
          </cell>
          <cell r="F6645" t="str">
            <v>R4006</v>
          </cell>
          <cell r="G6645">
            <v>5</v>
          </cell>
        </row>
        <row r="6646">
          <cell r="A6646" t="str">
            <v>R|Kasachstan</v>
          </cell>
          <cell r="B6646" t="str">
            <v>Q1002z001</v>
          </cell>
          <cell r="C6646" t="str">
            <v>R</v>
          </cell>
          <cell r="D6646" t="str">
            <v>name</v>
          </cell>
          <cell r="E6646" t="str">
            <v>Kasachstan</v>
          </cell>
          <cell r="F6646" t="str">
            <v>R4007</v>
          </cell>
          <cell r="G6646">
            <v>5</v>
          </cell>
        </row>
        <row r="6647">
          <cell r="A6647" t="str">
            <v>R|Kazakhstan</v>
          </cell>
          <cell r="B6647" t="str">
            <v>Q1002z001</v>
          </cell>
          <cell r="C6647" t="str">
            <v>R</v>
          </cell>
          <cell r="D6647" t="str">
            <v>E</v>
          </cell>
          <cell r="E6647" t="str">
            <v>Kazakhstan</v>
          </cell>
          <cell r="F6647" t="str">
            <v>R4007</v>
          </cell>
          <cell r="G6647">
            <v>5</v>
          </cell>
        </row>
        <row r="6648">
          <cell r="A6648" t="str">
            <v>R|R4007</v>
          </cell>
          <cell r="B6648" t="str">
            <v>Q1002z001</v>
          </cell>
          <cell r="C6648" t="str">
            <v>R</v>
          </cell>
          <cell r="D6648" t="str">
            <v>code</v>
          </cell>
          <cell r="E6648" t="str">
            <v>R4007</v>
          </cell>
          <cell r="F6648" t="str">
            <v>R4007</v>
          </cell>
          <cell r="G6648">
            <v>5</v>
          </cell>
        </row>
        <row r="6649">
          <cell r="A6649" t="str">
            <v>R|Kirghizia</v>
          </cell>
          <cell r="B6649" t="str">
            <v>Q1002z001</v>
          </cell>
          <cell r="C6649" t="str">
            <v>R</v>
          </cell>
          <cell r="D6649" t="str">
            <v>E</v>
          </cell>
          <cell r="E6649" t="str">
            <v>Kirghizia</v>
          </cell>
          <cell r="F6649" t="str">
            <v>R4008</v>
          </cell>
          <cell r="G6649">
            <v>5</v>
          </cell>
        </row>
        <row r="6650">
          <cell r="A6650" t="str">
            <v>R|Kirgisien</v>
          </cell>
          <cell r="B6650" t="str">
            <v>Q1002z001</v>
          </cell>
          <cell r="C6650" t="str">
            <v>R</v>
          </cell>
          <cell r="D6650" t="str">
            <v>name</v>
          </cell>
          <cell r="E6650" t="str">
            <v>Kirgisien</v>
          </cell>
          <cell r="F6650" t="str">
            <v>R4008</v>
          </cell>
          <cell r="G6650">
            <v>5</v>
          </cell>
        </row>
        <row r="6651">
          <cell r="A6651" t="str">
            <v>R|Kyrgyzstan</v>
          </cell>
          <cell r="B6651" t="str">
            <v>Q1003z001</v>
          </cell>
          <cell r="C6651" t="str">
            <v>R</v>
          </cell>
          <cell r="D6651" t="str">
            <v>name</v>
          </cell>
          <cell r="E6651" t="str">
            <v>Kyrgyzstan</v>
          </cell>
          <cell r="F6651" t="str">
            <v>R4008</v>
          </cell>
          <cell r="G6651">
            <v>5</v>
          </cell>
        </row>
        <row r="6652">
          <cell r="A6652" t="str">
            <v>R|R0.44945</v>
          </cell>
          <cell r="B6652" t="str">
            <v>Q1003z001</v>
          </cell>
          <cell r="C6652" t="str">
            <v>R</v>
          </cell>
          <cell r="D6652" t="str">
            <v>code</v>
          </cell>
          <cell r="E6652" t="str">
            <v>R0.44945</v>
          </cell>
          <cell r="F6652" t="str">
            <v>R4008</v>
          </cell>
          <cell r="G6652">
            <v>5</v>
          </cell>
        </row>
        <row r="6653">
          <cell r="A6653" t="str">
            <v>R|R4008</v>
          </cell>
          <cell r="B6653" t="str">
            <v>Q1002z001</v>
          </cell>
          <cell r="C6653" t="str">
            <v>R</v>
          </cell>
          <cell r="D6653" t="str">
            <v>code</v>
          </cell>
          <cell r="E6653" t="str">
            <v>R4008</v>
          </cell>
          <cell r="F6653" t="str">
            <v>R4008</v>
          </cell>
          <cell r="G6653">
            <v>5</v>
          </cell>
        </row>
        <row r="6654">
          <cell r="A6654" t="str">
            <v>R|R0.45037</v>
          </cell>
          <cell r="B6654" t="str">
            <v>Q1003z001</v>
          </cell>
          <cell r="C6654" t="str">
            <v>R</v>
          </cell>
          <cell r="D6654" t="str">
            <v>code</v>
          </cell>
          <cell r="E6654" t="str">
            <v>R0.45037</v>
          </cell>
          <cell r="F6654" t="str">
            <v>R4009</v>
          </cell>
          <cell r="G6654">
            <v>5</v>
          </cell>
        </row>
        <row r="6655">
          <cell r="A6655" t="str">
            <v>R|R4009</v>
          </cell>
          <cell r="B6655" t="str">
            <v>Q1002z001</v>
          </cell>
          <cell r="C6655" t="str">
            <v>R</v>
          </cell>
          <cell r="D6655" t="str">
            <v>code</v>
          </cell>
          <cell r="E6655" t="str">
            <v>R4009</v>
          </cell>
          <cell r="F6655" t="str">
            <v>R4009</v>
          </cell>
          <cell r="G6655">
            <v>5</v>
          </cell>
        </row>
        <row r="6656">
          <cell r="A6656" t="str">
            <v>R|Tadshikistan</v>
          </cell>
          <cell r="B6656" t="str">
            <v>Q1002z001</v>
          </cell>
          <cell r="C6656" t="str">
            <v>R</v>
          </cell>
          <cell r="D6656" t="str">
            <v>name</v>
          </cell>
          <cell r="E6656" t="str">
            <v>Tadshikistan</v>
          </cell>
          <cell r="F6656" t="str">
            <v>R4009</v>
          </cell>
          <cell r="G6656">
            <v>5</v>
          </cell>
        </row>
        <row r="6657">
          <cell r="A6657" t="str">
            <v>R|Tadzhikistan</v>
          </cell>
          <cell r="B6657" t="str">
            <v>Q1002z001</v>
          </cell>
          <cell r="C6657" t="str">
            <v>R</v>
          </cell>
          <cell r="D6657" t="str">
            <v>E</v>
          </cell>
          <cell r="E6657" t="str">
            <v>Tadzhikistan</v>
          </cell>
          <cell r="F6657" t="str">
            <v>R4009</v>
          </cell>
          <cell r="G6657">
            <v>5</v>
          </cell>
        </row>
        <row r="6658">
          <cell r="A6658" t="str">
            <v>R|Tajikistan</v>
          </cell>
          <cell r="B6658" t="str">
            <v>Q1009</v>
          </cell>
          <cell r="C6658" t="str">
            <v>R</v>
          </cell>
          <cell r="D6658" t="str">
            <v>E</v>
          </cell>
          <cell r="E6658" t="str">
            <v>Tajikistan</v>
          </cell>
          <cell r="F6658" t="str">
            <v>R4009</v>
          </cell>
          <cell r="G6658">
            <v>5</v>
          </cell>
        </row>
        <row r="6659">
          <cell r="A6659" t="str">
            <v>R|R4010</v>
          </cell>
          <cell r="B6659" t="str">
            <v>Q1002z001</v>
          </cell>
          <cell r="C6659" t="str">
            <v>R</v>
          </cell>
          <cell r="D6659" t="str">
            <v>code</v>
          </cell>
          <cell r="E6659" t="str">
            <v>R4010</v>
          </cell>
          <cell r="F6659" t="str">
            <v>R4010</v>
          </cell>
          <cell r="G6659">
            <v>5</v>
          </cell>
        </row>
        <row r="6660">
          <cell r="A6660" t="str">
            <v>R|Turkmenistan</v>
          </cell>
          <cell r="B6660" t="str">
            <v>Q1002z001</v>
          </cell>
          <cell r="C6660" t="str">
            <v>R</v>
          </cell>
          <cell r="D6660" t="str">
            <v>name</v>
          </cell>
          <cell r="E6660" t="str">
            <v>Turkmenistan</v>
          </cell>
          <cell r="F6660" t="str">
            <v>R4010</v>
          </cell>
          <cell r="G6660">
            <v>5</v>
          </cell>
        </row>
        <row r="6661">
          <cell r="A6661" t="str">
            <v>R|R4011</v>
          </cell>
          <cell r="B6661" t="str">
            <v>Q1002z001</v>
          </cell>
          <cell r="C6661" t="str">
            <v>R</v>
          </cell>
          <cell r="D6661" t="str">
            <v>code</v>
          </cell>
          <cell r="E6661" t="str">
            <v>R4011</v>
          </cell>
          <cell r="F6661" t="str">
            <v>R4011</v>
          </cell>
          <cell r="G6661">
            <v>5</v>
          </cell>
        </row>
        <row r="6662">
          <cell r="A6662" t="str">
            <v>R|Usbekistan</v>
          </cell>
          <cell r="B6662" t="str">
            <v>Q1002z001</v>
          </cell>
          <cell r="C6662" t="str">
            <v>R</v>
          </cell>
          <cell r="D6662" t="str">
            <v>name</v>
          </cell>
          <cell r="E6662" t="str">
            <v>Usbekistan</v>
          </cell>
          <cell r="F6662" t="str">
            <v>R4011</v>
          </cell>
          <cell r="G6662">
            <v>5</v>
          </cell>
        </row>
        <row r="6663">
          <cell r="A6663" t="str">
            <v>R|Uzbekistan</v>
          </cell>
          <cell r="B6663" t="str">
            <v>Q1002z001</v>
          </cell>
          <cell r="C6663" t="str">
            <v>R</v>
          </cell>
          <cell r="D6663" t="str">
            <v>E</v>
          </cell>
          <cell r="E6663" t="str">
            <v>Uzbekistan</v>
          </cell>
          <cell r="F6663" t="str">
            <v>R4011</v>
          </cell>
          <cell r="G6663">
            <v>5</v>
          </cell>
        </row>
        <row r="6664">
          <cell r="A6664" t="str">
            <v>R|R4012</v>
          </cell>
          <cell r="B6664" t="str">
            <v>Q1002z001</v>
          </cell>
          <cell r="C6664" t="str">
            <v>R</v>
          </cell>
          <cell r="D6664" t="str">
            <v>code</v>
          </cell>
          <cell r="E6664" t="str">
            <v>R4012</v>
          </cell>
          <cell r="F6664" t="str">
            <v>R4012</v>
          </cell>
          <cell r="G6664">
            <v>5</v>
          </cell>
        </row>
        <row r="6665">
          <cell r="A6665" t="str">
            <v>R|Syria</v>
          </cell>
          <cell r="B6665" t="str">
            <v>Q1002z001</v>
          </cell>
          <cell r="C6665" t="str">
            <v>R</v>
          </cell>
          <cell r="D6665" t="str">
            <v>E</v>
          </cell>
          <cell r="E6665" t="str">
            <v>Syria</v>
          </cell>
          <cell r="F6665" t="str">
            <v>R4012</v>
          </cell>
          <cell r="G6665">
            <v>5</v>
          </cell>
        </row>
        <row r="6666">
          <cell r="A6666" t="str">
            <v>R|Syrian Arab Republic</v>
          </cell>
          <cell r="B6666" t="str">
            <v>Q1003z001</v>
          </cell>
          <cell r="C6666" t="str">
            <v>R</v>
          </cell>
          <cell r="D6666" t="str">
            <v>name</v>
          </cell>
          <cell r="E6666" t="str">
            <v>Syrian Arab Republic</v>
          </cell>
          <cell r="F6666" t="str">
            <v>R4012</v>
          </cell>
          <cell r="G6666">
            <v>5</v>
          </cell>
        </row>
        <row r="6667">
          <cell r="A6667" t="str">
            <v>R|Syrien</v>
          </cell>
          <cell r="B6667" t="str">
            <v>Q1002z001</v>
          </cell>
          <cell r="C6667" t="str">
            <v>R</v>
          </cell>
          <cell r="D6667" t="str">
            <v>name</v>
          </cell>
          <cell r="E6667" t="str">
            <v>Syrien</v>
          </cell>
          <cell r="F6667" t="str">
            <v>R4012</v>
          </cell>
          <cell r="G6667">
            <v>5</v>
          </cell>
        </row>
        <row r="6668">
          <cell r="A6668" t="str">
            <v>R|Iran</v>
          </cell>
          <cell r="B6668" t="str">
            <v>Q1002z001</v>
          </cell>
          <cell r="C6668" t="str">
            <v>R</v>
          </cell>
          <cell r="D6668" t="str">
            <v>name</v>
          </cell>
          <cell r="E6668" t="str">
            <v>Iran</v>
          </cell>
          <cell r="F6668" t="str">
            <v>R4013</v>
          </cell>
          <cell r="G6668">
            <v>5</v>
          </cell>
        </row>
        <row r="6669">
          <cell r="A6669" t="str">
            <v>R|Iran (Islamic Republic of)</v>
          </cell>
          <cell r="B6669" t="str">
            <v>Q1003</v>
          </cell>
          <cell r="C6669" t="str">
            <v>R</v>
          </cell>
          <cell r="D6669" t="str">
            <v>name</v>
          </cell>
          <cell r="E6669" t="str">
            <v>Iran (Islamic Republic of)</v>
          </cell>
          <cell r="F6669" t="str">
            <v>R4013</v>
          </cell>
          <cell r="G6669">
            <v>5</v>
          </cell>
        </row>
        <row r="6670">
          <cell r="A6670" t="str">
            <v>R|Iran, Islamic Republic of</v>
          </cell>
          <cell r="B6670" t="str">
            <v>Q1003</v>
          </cell>
          <cell r="C6670" t="str">
            <v>R</v>
          </cell>
          <cell r="D6670" t="str">
            <v>name</v>
          </cell>
          <cell r="E6670" t="str">
            <v>Iran, Islamic Republic of</v>
          </cell>
          <cell r="F6670" t="str">
            <v>R4013</v>
          </cell>
          <cell r="G6670">
            <v>5</v>
          </cell>
        </row>
        <row r="6671">
          <cell r="A6671" t="str">
            <v>R|R4013</v>
          </cell>
          <cell r="B6671" t="str">
            <v>Q1002z001</v>
          </cell>
          <cell r="C6671" t="str">
            <v>R</v>
          </cell>
          <cell r="D6671" t="str">
            <v>code</v>
          </cell>
          <cell r="E6671" t="str">
            <v>R4013</v>
          </cell>
          <cell r="F6671" t="str">
            <v>R4013</v>
          </cell>
          <cell r="G6671">
            <v>5</v>
          </cell>
        </row>
        <row r="6672">
          <cell r="A6672" t="str">
            <v>R|R4014</v>
          </cell>
          <cell r="B6672" t="str">
            <v>Q1002z001</v>
          </cell>
          <cell r="C6672" t="str">
            <v>R</v>
          </cell>
          <cell r="D6672" t="str">
            <v>code</v>
          </cell>
          <cell r="E6672" t="str">
            <v>R4014</v>
          </cell>
          <cell r="F6672" t="str">
            <v>R4014</v>
          </cell>
          <cell r="G6672">
            <v>5</v>
          </cell>
        </row>
        <row r="6673">
          <cell r="A6673" t="str">
            <v>R|Saudi Arabia</v>
          </cell>
          <cell r="B6673" t="str">
            <v>Q1002z001</v>
          </cell>
          <cell r="C6673" t="str">
            <v>R</v>
          </cell>
          <cell r="D6673" t="str">
            <v>E</v>
          </cell>
          <cell r="E6673" t="str">
            <v>Saudi Arabia</v>
          </cell>
          <cell r="F6673" t="str">
            <v>R4014</v>
          </cell>
          <cell r="G6673">
            <v>5</v>
          </cell>
        </row>
        <row r="6674">
          <cell r="A6674" t="str">
            <v>R|Saudi-Arabien</v>
          </cell>
          <cell r="B6674" t="str">
            <v>Q1002z001</v>
          </cell>
          <cell r="C6674" t="str">
            <v>R</v>
          </cell>
          <cell r="D6674" t="str">
            <v>name</v>
          </cell>
          <cell r="E6674" t="str">
            <v>Saudi-Arabien</v>
          </cell>
          <cell r="F6674" t="str">
            <v>R4014</v>
          </cell>
          <cell r="G6674">
            <v>5</v>
          </cell>
        </row>
        <row r="6675">
          <cell r="A6675" t="str">
            <v>R|Pakistan</v>
          </cell>
          <cell r="B6675" t="str">
            <v>Q1002z001</v>
          </cell>
          <cell r="C6675" t="str">
            <v>R</v>
          </cell>
          <cell r="D6675" t="str">
            <v>name</v>
          </cell>
          <cell r="E6675" t="str">
            <v>Pakistan</v>
          </cell>
          <cell r="F6675" t="str">
            <v>R4015</v>
          </cell>
          <cell r="G6675">
            <v>5</v>
          </cell>
        </row>
        <row r="6676">
          <cell r="A6676" t="str">
            <v>R|R4015</v>
          </cell>
          <cell r="B6676" t="str">
            <v>Q1002z001</v>
          </cell>
          <cell r="C6676" t="str">
            <v>R</v>
          </cell>
          <cell r="D6676" t="str">
            <v>code</v>
          </cell>
          <cell r="E6676" t="str">
            <v>R4015</v>
          </cell>
          <cell r="F6676" t="str">
            <v>R4015</v>
          </cell>
          <cell r="G6676">
            <v>5</v>
          </cell>
        </row>
        <row r="6677">
          <cell r="A6677" t="str">
            <v>R|India</v>
          </cell>
          <cell r="B6677" t="str">
            <v>Q1002z001</v>
          </cell>
          <cell r="C6677" t="str">
            <v>R</v>
          </cell>
          <cell r="D6677" t="str">
            <v>E</v>
          </cell>
          <cell r="E6677" t="str">
            <v>India</v>
          </cell>
          <cell r="F6677" t="str">
            <v>R4016</v>
          </cell>
          <cell r="G6677">
            <v>5</v>
          </cell>
        </row>
        <row r="6678">
          <cell r="A6678" t="str">
            <v>R|Indien</v>
          </cell>
          <cell r="B6678" t="str">
            <v>Q1002z001</v>
          </cell>
          <cell r="C6678" t="str">
            <v>R</v>
          </cell>
          <cell r="D6678" t="str">
            <v>name</v>
          </cell>
          <cell r="E6678" t="str">
            <v>Indien</v>
          </cell>
          <cell r="F6678" t="str">
            <v>R4016</v>
          </cell>
          <cell r="G6678">
            <v>5</v>
          </cell>
        </row>
        <row r="6679">
          <cell r="A6679" t="str">
            <v>R|R4016</v>
          </cell>
          <cell r="B6679" t="str">
            <v>Q1002z001</v>
          </cell>
          <cell r="C6679" t="str">
            <v>R</v>
          </cell>
          <cell r="D6679" t="str">
            <v>code</v>
          </cell>
          <cell r="E6679" t="str">
            <v>R4016</v>
          </cell>
          <cell r="F6679" t="str">
            <v>R4016</v>
          </cell>
          <cell r="G6679">
            <v>5</v>
          </cell>
        </row>
        <row r="6680">
          <cell r="A6680" t="str">
            <v>R|Bangladesch</v>
          </cell>
          <cell r="B6680" t="str">
            <v>Q1002z001</v>
          </cell>
          <cell r="C6680" t="str">
            <v>R</v>
          </cell>
          <cell r="D6680" t="str">
            <v>name</v>
          </cell>
          <cell r="E6680" t="str">
            <v>Bangladesch</v>
          </cell>
          <cell r="F6680" t="str">
            <v>R4017</v>
          </cell>
          <cell r="G6680">
            <v>5</v>
          </cell>
        </row>
        <row r="6681">
          <cell r="A6681" t="str">
            <v>R|Bangladesh</v>
          </cell>
          <cell r="B6681" t="str">
            <v>Q1002z001</v>
          </cell>
          <cell r="C6681" t="str">
            <v>R</v>
          </cell>
          <cell r="D6681" t="str">
            <v>E</v>
          </cell>
          <cell r="E6681" t="str">
            <v>Bangladesh</v>
          </cell>
          <cell r="F6681" t="str">
            <v>R4017</v>
          </cell>
          <cell r="G6681">
            <v>5</v>
          </cell>
        </row>
        <row r="6682">
          <cell r="A6682" t="str">
            <v>R|R4017</v>
          </cell>
          <cell r="B6682" t="str">
            <v>Q1002z001</v>
          </cell>
          <cell r="C6682" t="str">
            <v>R</v>
          </cell>
          <cell r="D6682" t="str">
            <v>code</v>
          </cell>
          <cell r="E6682" t="str">
            <v>R4017</v>
          </cell>
          <cell r="F6682" t="str">
            <v>R4017</v>
          </cell>
          <cell r="G6682">
            <v>5</v>
          </cell>
        </row>
        <row r="6683">
          <cell r="A6683" t="str">
            <v>R|Nepal</v>
          </cell>
          <cell r="B6683" t="str">
            <v>Q1002z001</v>
          </cell>
          <cell r="C6683" t="str">
            <v>R</v>
          </cell>
          <cell r="D6683" t="str">
            <v>name</v>
          </cell>
          <cell r="E6683" t="str">
            <v>Nepal</v>
          </cell>
          <cell r="F6683" t="str">
            <v>R4018</v>
          </cell>
          <cell r="G6683">
            <v>5</v>
          </cell>
        </row>
        <row r="6684">
          <cell r="A6684" t="str">
            <v>R|R4018</v>
          </cell>
          <cell r="B6684" t="str">
            <v>Q1002z001</v>
          </cell>
          <cell r="C6684" t="str">
            <v>R</v>
          </cell>
          <cell r="D6684" t="str">
            <v>code</v>
          </cell>
          <cell r="E6684" t="str">
            <v>R4018</v>
          </cell>
          <cell r="F6684" t="str">
            <v>R4018</v>
          </cell>
          <cell r="G6684">
            <v>5</v>
          </cell>
        </row>
        <row r="6685">
          <cell r="A6685" t="str">
            <v>R|Myanmar</v>
          </cell>
          <cell r="B6685" t="str">
            <v>Q1002z001</v>
          </cell>
          <cell r="C6685" t="str">
            <v>R</v>
          </cell>
          <cell r="D6685" t="str">
            <v>name</v>
          </cell>
          <cell r="E6685" t="str">
            <v>Myanmar</v>
          </cell>
          <cell r="F6685" t="str">
            <v>R4019</v>
          </cell>
          <cell r="G6685">
            <v>5</v>
          </cell>
        </row>
        <row r="6686">
          <cell r="A6686" t="str">
            <v>R|R4019</v>
          </cell>
          <cell r="B6686" t="str">
            <v>Q1002z001</v>
          </cell>
          <cell r="C6686" t="str">
            <v>R</v>
          </cell>
          <cell r="D6686" t="str">
            <v>code</v>
          </cell>
          <cell r="E6686" t="str">
            <v>R4019</v>
          </cell>
          <cell r="F6686" t="str">
            <v>R4019</v>
          </cell>
          <cell r="G6686">
            <v>5</v>
          </cell>
        </row>
        <row r="6687">
          <cell r="A6687" t="str">
            <v>R|R4020</v>
          </cell>
          <cell r="B6687" t="str">
            <v>Q1002z001</v>
          </cell>
          <cell r="C6687" t="str">
            <v>R</v>
          </cell>
          <cell r="D6687" t="str">
            <v>code</v>
          </cell>
          <cell r="E6687" t="str">
            <v>R4020</v>
          </cell>
          <cell r="F6687" t="str">
            <v>R4020</v>
          </cell>
          <cell r="G6687">
            <v>5</v>
          </cell>
        </row>
        <row r="6688">
          <cell r="A6688" t="str">
            <v>R|Thailand</v>
          </cell>
          <cell r="B6688" t="str">
            <v>Q1002z001</v>
          </cell>
          <cell r="C6688" t="str">
            <v>R</v>
          </cell>
          <cell r="D6688" t="str">
            <v>name</v>
          </cell>
          <cell r="E6688" t="str">
            <v>Thailand</v>
          </cell>
          <cell r="F6688" t="str">
            <v>R4020</v>
          </cell>
          <cell r="G6688">
            <v>5</v>
          </cell>
        </row>
        <row r="6689">
          <cell r="A6689" t="str">
            <v>R|R4021</v>
          </cell>
          <cell r="B6689" t="str">
            <v>Q1002z001</v>
          </cell>
          <cell r="C6689" t="str">
            <v>R</v>
          </cell>
          <cell r="D6689" t="str">
            <v>code</v>
          </cell>
          <cell r="E6689" t="str">
            <v>R4021</v>
          </cell>
          <cell r="F6689" t="str">
            <v>R4021</v>
          </cell>
          <cell r="G6689">
            <v>5</v>
          </cell>
        </row>
        <row r="6690">
          <cell r="A6690" t="str">
            <v>R|Viet Nam</v>
          </cell>
          <cell r="B6690" t="str">
            <v>Q1003z001</v>
          </cell>
          <cell r="C6690" t="str">
            <v>R</v>
          </cell>
          <cell r="D6690" t="str">
            <v>name</v>
          </cell>
          <cell r="E6690" t="str">
            <v>Viet Nam</v>
          </cell>
          <cell r="F6690" t="str">
            <v>R4021</v>
          </cell>
          <cell r="G6690">
            <v>5</v>
          </cell>
        </row>
        <row r="6691">
          <cell r="A6691" t="str">
            <v>R|Vietnam</v>
          </cell>
          <cell r="B6691" t="str">
            <v>Q1002z001</v>
          </cell>
          <cell r="C6691" t="str">
            <v>R</v>
          </cell>
          <cell r="D6691" t="str">
            <v>name</v>
          </cell>
          <cell r="E6691" t="str">
            <v>Vietnam</v>
          </cell>
          <cell r="F6691" t="str">
            <v>R4021</v>
          </cell>
          <cell r="G6691">
            <v>5</v>
          </cell>
        </row>
        <row r="6692">
          <cell r="A6692" t="str">
            <v>R|Indonesia</v>
          </cell>
          <cell r="B6692" t="str">
            <v>Q1002z001</v>
          </cell>
          <cell r="C6692" t="str">
            <v>R</v>
          </cell>
          <cell r="D6692" t="str">
            <v>E</v>
          </cell>
          <cell r="E6692" t="str">
            <v>Indonesia</v>
          </cell>
          <cell r="F6692" t="str">
            <v>R4022</v>
          </cell>
          <cell r="G6692">
            <v>5</v>
          </cell>
        </row>
        <row r="6693">
          <cell r="A6693" t="str">
            <v>R|Indonesien</v>
          </cell>
          <cell r="B6693" t="str">
            <v>Q1002z001</v>
          </cell>
          <cell r="C6693" t="str">
            <v>R</v>
          </cell>
          <cell r="D6693" t="str">
            <v>name</v>
          </cell>
          <cell r="E6693" t="str">
            <v>Indonesien</v>
          </cell>
          <cell r="F6693" t="str">
            <v>R4022</v>
          </cell>
          <cell r="G6693">
            <v>5</v>
          </cell>
        </row>
        <row r="6694">
          <cell r="A6694" t="str">
            <v>R|R4022</v>
          </cell>
          <cell r="B6694" t="str">
            <v>Q1002z001</v>
          </cell>
          <cell r="C6694" t="str">
            <v>R</v>
          </cell>
          <cell r="D6694" t="str">
            <v>code</v>
          </cell>
          <cell r="E6694" t="str">
            <v>R4022</v>
          </cell>
          <cell r="F6694" t="str">
            <v>R4022</v>
          </cell>
          <cell r="G6694">
            <v>5</v>
          </cell>
        </row>
        <row r="6695">
          <cell r="A6695" t="str">
            <v>R|Philippinen</v>
          </cell>
          <cell r="B6695" t="str">
            <v>Q1002z001</v>
          </cell>
          <cell r="C6695" t="str">
            <v>R</v>
          </cell>
          <cell r="D6695" t="str">
            <v>name</v>
          </cell>
          <cell r="E6695" t="str">
            <v>Philippinen</v>
          </cell>
          <cell r="F6695" t="str">
            <v>R4023</v>
          </cell>
          <cell r="G6695">
            <v>5</v>
          </cell>
        </row>
        <row r="6696">
          <cell r="A6696" t="str">
            <v>R|Philippines</v>
          </cell>
          <cell r="B6696" t="str">
            <v>Q1002z001</v>
          </cell>
          <cell r="C6696" t="str">
            <v>R</v>
          </cell>
          <cell r="D6696" t="str">
            <v>E</v>
          </cell>
          <cell r="E6696" t="str">
            <v>Philippines</v>
          </cell>
          <cell r="F6696" t="str">
            <v>R4023</v>
          </cell>
          <cell r="G6696">
            <v>5</v>
          </cell>
        </row>
        <row r="6697">
          <cell r="A6697" t="str">
            <v>R|R4023</v>
          </cell>
          <cell r="B6697" t="str">
            <v>Q1002z001</v>
          </cell>
          <cell r="C6697" t="str">
            <v>R</v>
          </cell>
          <cell r="D6697" t="str">
            <v>code</v>
          </cell>
          <cell r="E6697" t="str">
            <v>R4023</v>
          </cell>
          <cell r="F6697" t="str">
            <v>R4023</v>
          </cell>
          <cell r="G6697">
            <v>5</v>
          </cell>
        </row>
        <row r="6698">
          <cell r="A6698" t="str">
            <v>R|Nord-Korea</v>
          </cell>
          <cell r="B6698" t="str">
            <v>Q1002z001</v>
          </cell>
          <cell r="C6698" t="str">
            <v>R</v>
          </cell>
          <cell r="D6698" t="str">
            <v>name</v>
          </cell>
          <cell r="E6698" t="str">
            <v>Nord-Korea</v>
          </cell>
          <cell r="F6698" t="str">
            <v>R4024</v>
          </cell>
          <cell r="G6698">
            <v>5</v>
          </cell>
        </row>
        <row r="6699">
          <cell r="A6699" t="str">
            <v>R|North Korea</v>
          </cell>
          <cell r="B6699" t="str">
            <v>Q1002z001</v>
          </cell>
          <cell r="C6699" t="str">
            <v>R</v>
          </cell>
          <cell r="D6699" t="str">
            <v>E</v>
          </cell>
          <cell r="E6699" t="str">
            <v>North Korea</v>
          </cell>
          <cell r="F6699" t="str">
            <v>R4024</v>
          </cell>
          <cell r="G6699">
            <v>5</v>
          </cell>
        </row>
        <row r="6700">
          <cell r="A6700" t="str">
            <v>R|R4024</v>
          </cell>
          <cell r="B6700" t="str">
            <v>Q1002z001</v>
          </cell>
          <cell r="C6700" t="str">
            <v>R</v>
          </cell>
          <cell r="D6700" t="str">
            <v>code</v>
          </cell>
          <cell r="E6700" t="str">
            <v>R4024</v>
          </cell>
          <cell r="F6700" t="str">
            <v>R4024</v>
          </cell>
          <cell r="G6700">
            <v>5</v>
          </cell>
        </row>
        <row r="6701">
          <cell r="A6701" t="str">
            <v>R|R4025</v>
          </cell>
          <cell r="B6701" t="str">
            <v>Q1002z001</v>
          </cell>
          <cell r="C6701" t="str">
            <v>R</v>
          </cell>
          <cell r="D6701" t="str">
            <v>code</v>
          </cell>
          <cell r="E6701" t="str">
            <v>R4025</v>
          </cell>
          <cell r="F6701" t="str">
            <v>R4025</v>
          </cell>
          <cell r="G6701">
            <v>5</v>
          </cell>
        </row>
        <row r="6702">
          <cell r="A6702" t="str">
            <v>R|South-Korea</v>
          </cell>
          <cell r="B6702" t="str">
            <v>Q1002z001</v>
          </cell>
          <cell r="C6702" t="str">
            <v>R</v>
          </cell>
          <cell r="D6702" t="str">
            <v>E</v>
          </cell>
          <cell r="E6702" t="str">
            <v>South-Korea</v>
          </cell>
          <cell r="F6702" t="str">
            <v>R4025</v>
          </cell>
          <cell r="G6702">
            <v>5</v>
          </cell>
        </row>
        <row r="6703">
          <cell r="A6703" t="str">
            <v>R|Süd-Korea</v>
          </cell>
          <cell r="B6703" t="str">
            <v>Q1002z001</v>
          </cell>
          <cell r="C6703" t="str">
            <v>R</v>
          </cell>
          <cell r="D6703" t="str">
            <v>name</v>
          </cell>
          <cell r="E6703" t="str">
            <v>Süd-Korea</v>
          </cell>
          <cell r="F6703" t="str">
            <v>R4025</v>
          </cell>
          <cell r="G6703">
            <v>5</v>
          </cell>
        </row>
        <row r="6704">
          <cell r="A6704" t="str">
            <v>R|Occupied Palestinian Territory</v>
          </cell>
          <cell r="B6704" t="str">
            <v>Q1003z001</v>
          </cell>
          <cell r="C6704" t="str">
            <v>R</v>
          </cell>
          <cell r="D6704" t="str">
            <v>name</v>
          </cell>
          <cell r="E6704" t="str">
            <v>Occupied Palestinian Territory</v>
          </cell>
          <cell r="F6704" t="str">
            <v>R4026</v>
          </cell>
          <cell r="G6704">
            <v>5</v>
          </cell>
        </row>
        <row r="6705">
          <cell r="A6705" t="str">
            <v>R|Palästina</v>
          </cell>
          <cell r="B6705" t="str">
            <v>Q1002z001</v>
          </cell>
          <cell r="C6705" t="str">
            <v>R</v>
          </cell>
          <cell r="D6705" t="str">
            <v>name</v>
          </cell>
          <cell r="E6705" t="str">
            <v>Palästina</v>
          </cell>
          <cell r="F6705" t="str">
            <v>R4026</v>
          </cell>
          <cell r="G6705">
            <v>5</v>
          </cell>
        </row>
        <row r="6706">
          <cell r="A6706" t="str">
            <v>R|Palestine</v>
          </cell>
          <cell r="B6706" t="str">
            <v>Q1002z001</v>
          </cell>
          <cell r="C6706" t="str">
            <v>R</v>
          </cell>
          <cell r="D6706" t="str">
            <v>E</v>
          </cell>
          <cell r="E6706" t="str">
            <v>Palestine</v>
          </cell>
          <cell r="F6706" t="str">
            <v>R4026</v>
          </cell>
          <cell r="G6706">
            <v>5</v>
          </cell>
        </row>
        <row r="6707">
          <cell r="A6707" t="str">
            <v>R|R4026</v>
          </cell>
          <cell r="B6707" t="str">
            <v>Q1002z001</v>
          </cell>
          <cell r="C6707" t="str">
            <v>R</v>
          </cell>
          <cell r="D6707" t="str">
            <v>code</v>
          </cell>
          <cell r="E6707" t="str">
            <v>R4026</v>
          </cell>
          <cell r="F6707" t="str">
            <v>R4026</v>
          </cell>
          <cell r="G6707">
            <v>5</v>
          </cell>
        </row>
        <row r="6708">
          <cell r="A6708" t="str">
            <v>R|Jordan</v>
          </cell>
          <cell r="B6708" t="str">
            <v>Q1002z001</v>
          </cell>
          <cell r="C6708" t="str">
            <v>R</v>
          </cell>
          <cell r="D6708" t="str">
            <v>E</v>
          </cell>
          <cell r="E6708" t="str">
            <v>Jordan</v>
          </cell>
          <cell r="F6708" t="str">
            <v>R4027</v>
          </cell>
          <cell r="G6708">
            <v>5</v>
          </cell>
        </row>
        <row r="6709">
          <cell r="A6709" t="str">
            <v>R|Jordanien</v>
          </cell>
          <cell r="B6709" t="str">
            <v>Q1002z001</v>
          </cell>
          <cell r="C6709" t="str">
            <v>R</v>
          </cell>
          <cell r="D6709" t="str">
            <v>name</v>
          </cell>
          <cell r="E6709" t="str">
            <v>Jordanien</v>
          </cell>
          <cell r="F6709" t="str">
            <v>R4027</v>
          </cell>
          <cell r="G6709">
            <v>5</v>
          </cell>
        </row>
        <row r="6710">
          <cell r="A6710" t="str">
            <v>R|R4027</v>
          </cell>
          <cell r="B6710" t="str">
            <v>Q1002z001</v>
          </cell>
          <cell r="C6710" t="str">
            <v>R</v>
          </cell>
          <cell r="D6710" t="str">
            <v>code</v>
          </cell>
          <cell r="E6710" t="str">
            <v>R4027</v>
          </cell>
          <cell r="F6710" t="str">
            <v>R4027</v>
          </cell>
          <cell r="G6710">
            <v>5</v>
          </cell>
        </row>
        <row r="6711">
          <cell r="A6711" t="str">
            <v>R|Lebanon</v>
          </cell>
          <cell r="B6711" t="str">
            <v>Q1002z001</v>
          </cell>
          <cell r="C6711" t="str">
            <v>R</v>
          </cell>
          <cell r="D6711" t="str">
            <v>E</v>
          </cell>
          <cell r="E6711" t="str">
            <v>Lebanon</v>
          </cell>
          <cell r="F6711" t="str">
            <v>R4028</v>
          </cell>
          <cell r="G6711">
            <v>5</v>
          </cell>
        </row>
        <row r="6712">
          <cell r="A6712" t="str">
            <v>R|Libanon</v>
          </cell>
          <cell r="B6712" t="str">
            <v>Q1002z001</v>
          </cell>
          <cell r="C6712" t="str">
            <v>R</v>
          </cell>
          <cell r="D6712" t="str">
            <v>name</v>
          </cell>
          <cell r="E6712" t="str">
            <v>Libanon</v>
          </cell>
          <cell r="F6712" t="str">
            <v>R4028</v>
          </cell>
          <cell r="G6712">
            <v>5</v>
          </cell>
        </row>
        <row r="6713">
          <cell r="A6713" t="str">
            <v>R|R4028</v>
          </cell>
          <cell r="B6713" t="str">
            <v>Q1002z001</v>
          </cell>
          <cell r="C6713" t="str">
            <v>R</v>
          </cell>
          <cell r="D6713" t="str">
            <v>code</v>
          </cell>
          <cell r="E6713" t="str">
            <v>R4028</v>
          </cell>
          <cell r="F6713" t="str">
            <v>R4028</v>
          </cell>
          <cell r="G6713">
            <v>5</v>
          </cell>
        </row>
        <row r="6714">
          <cell r="A6714" t="str">
            <v>R|Jemen</v>
          </cell>
          <cell r="B6714" t="str">
            <v>Q1002z001</v>
          </cell>
          <cell r="C6714" t="str">
            <v>R</v>
          </cell>
          <cell r="D6714" t="str">
            <v>name</v>
          </cell>
          <cell r="E6714" t="str">
            <v>Jemen</v>
          </cell>
          <cell r="F6714" t="str">
            <v>R4030</v>
          </cell>
          <cell r="G6714">
            <v>5</v>
          </cell>
        </row>
        <row r="6715">
          <cell r="A6715" t="str">
            <v>R|R4030</v>
          </cell>
          <cell r="B6715" t="str">
            <v>Q1002z001</v>
          </cell>
          <cell r="C6715" t="str">
            <v>R</v>
          </cell>
          <cell r="D6715" t="str">
            <v>code</v>
          </cell>
          <cell r="E6715" t="str">
            <v>R4030</v>
          </cell>
          <cell r="F6715" t="str">
            <v>R4030</v>
          </cell>
          <cell r="G6715">
            <v>5</v>
          </cell>
        </row>
        <row r="6716">
          <cell r="A6716" t="str">
            <v>R|Yemen</v>
          </cell>
          <cell r="B6716" t="str">
            <v>Q1002z001</v>
          </cell>
          <cell r="C6716" t="str">
            <v>R</v>
          </cell>
          <cell r="D6716" t="str">
            <v>E</v>
          </cell>
          <cell r="E6716" t="str">
            <v>Yemen</v>
          </cell>
          <cell r="F6716" t="str">
            <v>R4030</v>
          </cell>
          <cell r="G6716">
            <v>5</v>
          </cell>
        </row>
        <row r="6717">
          <cell r="A6717" t="str">
            <v>R|R4031</v>
          </cell>
          <cell r="B6717" t="str">
            <v>Q1002z001</v>
          </cell>
          <cell r="C6717" t="str">
            <v>R</v>
          </cell>
          <cell r="D6717" t="str">
            <v>code</v>
          </cell>
          <cell r="E6717" t="str">
            <v>R4031</v>
          </cell>
          <cell r="F6717" t="str">
            <v>R4031</v>
          </cell>
          <cell r="G6717">
            <v>5</v>
          </cell>
        </row>
        <row r="6718">
          <cell r="A6718" t="str">
            <v>R|Sri Lanka</v>
          </cell>
          <cell r="B6718" t="str">
            <v>Q1002z001</v>
          </cell>
          <cell r="C6718" t="str">
            <v>R</v>
          </cell>
          <cell r="D6718" t="str">
            <v>name</v>
          </cell>
          <cell r="E6718" t="str">
            <v>Sri Lanka</v>
          </cell>
          <cell r="F6718" t="str">
            <v>R4031</v>
          </cell>
          <cell r="G6718">
            <v>5</v>
          </cell>
        </row>
        <row r="6719">
          <cell r="A6719" t="str">
            <v>R|Malaysia</v>
          </cell>
          <cell r="B6719" t="str">
            <v>Q1002z001</v>
          </cell>
          <cell r="C6719" t="str">
            <v>R</v>
          </cell>
          <cell r="D6719" t="str">
            <v>name</v>
          </cell>
          <cell r="E6719" t="str">
            <v>Malaysia</v>
          </cell>
          <cell r="F6719" t="str">
            <v>R4032</v>
          </cell>
          <cell r="G6719">
            <v>5</v>
          </cell>
        </row>
        <row r="6720">
          <cell r="A6720" t="str">
            <v>R|R4032</v>
          </cell>
          <cell r="B6720" t="str">
            <v>Q1002z001</v>
          </cell>
          <cell r="C6720" t="str">
            <v>R</v>
          </cell>
          <cell r="D6720" t="str">
            <v>code</v>
          </cell>
          <cell r="E6720" t="str">
            <v>R4032</v>
          </cell>
          <cell r="F6720" t="str">
            <v>R4032</v>
          </cell>
          <cell r="G6720">
            <v>5</v>
          </cell>
        </row>
        <row r="6721">
          <cell r="A6721" t="str">
            <v>R|Cambodia</v>
          </cell>
          <cell r="B6721" t="str">
            <v>Q1002z001</v>
          </cell>
          <cell r="C6721" t="str">
            <v>R</v>
          </cell>
          <cell r="D6721" t="str">
            <v>E</v>
          </cell>
          <cell r="E6721" t="str">
            <v>Cambodia</v>
          </cell>
          <cell r="F6721" t="str">
            <v>R4033</v>
          </cell>
          <cell r="G6721">
            <v>5</v>
          </cell>
        </row>
        <row r="6722">
          <cell r="A6722" t="str">
            <v>R|Kambodscha</v>
          </cell>
          <cell r="B6722" t="str">
            <v>Q1002z001</v>
          </cell>
          <cell r="C6722" t="str">
            <v>R</v>
          </cell>
          <cell r="D6722" t="str">
            <v>name</v>
          </cell>
          <cell r="E6722" t="str">
            <v>Kambodscha</v>
          </cell>
          <cell r="F6722" t="str">
            <v>R4033</v>
          </cell>
          <cell r="G6722">
            <v>5</v>
          </cell>
        </row>
        <row r="6723">
          <cell r="A6723" t="str">
            <v>R|R4033</v>
          </cell>
          <cell r="B6723" t="str">
            <v>Q1002z001</v>
          </cell>
          <cell r="C6723" t="str">
            <v>R</v>
          </cell>
          <cell r="D6723" t="str">
            <v>code</v>
          </cell>
          <cell r="E6723" t="str">
            <v>R4033</v>
          </cell>
          <cell r="F6723" t="str">
            <v>R4033</v>
          </cell>
          <cell r="G6723">
            <v>5</v>
          </cell>
        </row>
        <row r="6724">
          <cell r="A6724" t="str">
            <v>R|Korea</v>
          </cell>
          <cell r="B6724" t="str">
            <v>Q1002z001</v>
          </cell>
          <cell r="C6724" t="str">
            <v>R</v>
          </cell>
          <cell r="D6724" t="str">
            <v>name</v>
          </cell>
          <cell r="E6724" t="str">
            <v>Korea</v>
          </cell>
          <cell r="F6724" t="str">
            <v>R4034</v>
          </cell>
          <cell r="G6724">
            <v>5</v>
          </cell>
        </row>
        <row r="6725">
          <cell r="A6725" t="str">
            <v>R|Korea, Dem People's Rep</v>
          </cell>
          <cell r="B6725" t="str">
            <v>Q1003z001</v>
          </cell>
          <cell r="C6725" t="str">
            <v>R</v>
          </cell>
          <cell r="D6725" t="str">
            <v>name</v>
          </cell>
          <cell r="E6725" t="str">
            <v>Korea, Dem People's Rep</v>
          </cell>
          <cell r="F6725" t="str">
            <v>R4034</v>
          </cell>
          <cell r="G6725">
            <v>5</v>
          </cell>
        </row>
        <row r="6726">
          <cell r="A6726" t="str">
            <v>R|Korea, Democratic People's Republic of</v>
          </cell>
          <cell r="B6726" t="str">
            <v>Q1009</v>
          </cell>
          <cell r="C6726" t="str">
            <v>R</v>
          </cell>
          <cell r="D6726" t="str">
            <v>name</v>
          </cell>
          <cell r="E6726" t="str">
            <v>Korea, Democratic People's Republic of</v>
          </cell>
          <cell r="F6726" t="str">
            <v>R4034</v>
          </cell>
          <cell r="G6726">
            <v>5</v>
          </cell>
        </row>
        <row r="6727">
          <cell r="A6727" t="str">
            <v>R|Korea, Republic of</v>
          </cell>
          <cell r="B6727" t="str">
            <v>Q1003z001</v>
          </cell>
          <cell r="C6727" t="str">
            <v>R</v>
          </cell>
          <cell r="D6727" t="str">
            <v>name</v>
          </cell>
          <cell r="E6727" t="str">
            <v>Korea, Republic of</v>
          </cell>
          <cell r="F6727" t="str">
            <v>R4034</v>
          </cell>
          <cell r="G6727">
            <v>5</v>
          </cell>
        </row>
        <row r="6728">
          <cell r="A6728" t="str">
            <v>R|R0.44942</v>
          </cell>
          <cell r="B6728" t="str">
            <v>Q1003z001</v>
          </cell>
          <cell r="C6728" t="str">
            <v>R</v>
          </cell>
          <cell r="D6728" t="str">
            <v>code</v>
          </cell>
          <cell r="E6728" t="str">
            <v>R0.44942</v>
          </cell>
          <cell r="F6728" t="str">
            <v>R4034</v>
          </cell>
          <cell r="G6728">
            <v>5</v>
          </cell>
        </row>
        <row r="6729">
          <cell r="A6729" t="str">
            <v>R|R0.44943</v>
          </cell>
          <cell r="B6729" t="str">
            <v>Q1003z001</v>
          </cell>
          <cell r="C6729" t="str">
            <v>R</v>
          </cell>
          <cell r="D6729" t="str">
            <v>code</v>
          </cell>
          <cell r="E6729" t="str">
            <v>R0.44943</v>
          </cell>
          <cell r="F6729" t="str">
            <v>R4034</v>
          </cell>
          <cell r="G6729">
            <v>5</v>
          </cell>
        </row>
        <row r="6730">
          <cell r="A6730" t="str">
            <v>R|R0.45002</v>
          </cell>
          <cell r="B6730" t="str">
            <v>Q1003z001</v>
          </cell>
          <cell r="C6730" t="str">
            <v>R</v>
          </cell>
          <cell r="D6730" t="str">
            <v>code</v>
          </cell>
          <cell r="E6730" t="str">
            <v>R0.45002</v>
          </cell>
          <cell r="F6730" t="str">
            <v>R4034</v>
          </cell>
          <cell r="G6730">
            <v>5</v>
          </cell>
        </row>
        <row r="6731">
          <cell r="A6731" t="str">
            <v>R|R0.45523</v>
          </cell>
          <cell r="B6731" t="str">
            <v>Q1009</v>
          </cell>
          <cell r="C6731" t="str">
            <v>R</v>
          </cell>
          <cell r="D6731" t="str">
            <v>code</v>
          </cell>
          <cell r="E6731" t="str">
            <v>R0.45523</v>
          </cell>
          <cell r="F6731" t="str">
            <v>R4034</v>
          </cell>
          <cell r="G6731">
            <v>5</v>
          </cell>
        </row>
        <row r="6732">
          <cell r="A6732" t="str">
            <v>R|R4034</v>
          </cell>
          <cell r="B6732" t="str">
            <v>Q1002z001</v>
          </cell>
          <cell r="C6732" t="str">
            <v>R</v>
          </cell>
          <cell r="D6732" t="str">
            <v>code</v>
          </cell>
          <cell r="E6732" t="str">
            <v>R4034</v>
          </cell>
          <cell r="F6732" t="str">
            <v>R4034</v>
          </cell>
          <cell r="G6732">
            <v>5</v>
          </cell>
        </row>
        <row r="6733">
          <cell r="A6733" t="str">
            <v>R|Rep. Of Korea</v>
          </cell>
          <cell r="B6733" t="str">
            <v>Q1003z001</v>
          </cell>
          <cell r="C6733" t="str">
            <v>R</v>
          </cell>
          <cell r="D6733" t="str">
            <v>name</v>
          </cell>
          <cell r="E6733" t="str">
            <v>Rep. Of Korea</v>
          </cell>
          <cell r="F6733" t="str">
            <v>R4034</v>
          </cell>
          <cell r="G6733">
            <v>5</v>
          </cell>
        </row>
        <row r="6734">
          <cell r="A6734" t="str">
            <v>R|Bahrain</v>
          </cell>
          <cell r="B6734" t="str">
            <v>Q1002z001</v>
          </cell>
          <cell r="C6734" t="str">
            <v>R</v>
          </cell>
          <cell r="D6734" t="str">
            <v>name</v>
          </cell>
          <cell r="E6734" t="str">
            <v>Bahrain</v>
          </cell>
          <cell r="F6734" t="str">
            <v>R4035</v>
          </cell>
          <cell r="G6734">
            <v>5</v>
          </cell>
        </row>
        <row r="6735">
          <cell r="A6735" t="str">
            <v>R|R4035</v>
          </cell>
          <cell r="B6735" t="str">
            <v>Q1002z001</v>
          </cell>
          <cell r="C6735" t="str">
            <v>R</v>
          </cell>
          <cell r="D6735" t="str">
            <v>code</v>
          </cell>
          <cell r="E6735" t="str">
            <v>R4035</v>
          </cell>
          <cell r="F6735" t="str">
            <v>R4035</v>
          </cell>
          <cell r="G6735">
            <v>5</v>
          </cell>
        </row>
        <row r="6736">
          <cell r="A6736" t="str">
            <v>R|Bhutan</v>
          </cell>
          <cell r="B6736" t="str">
            <v>Q1002z001</v>
          </cell>
          <cell r="C6736" t="str">
            <v>R</v>
          </cell>
          <cell r="D6736" t="str">
            <v>name</v>
          </cell>
          <cell r="E6736" t="str">
            <v>Bhutan</v>
          </cell>
          <cell r="F6736" t="str">
            <v>R4036</v>
          </cell>
          <cell r="G6736">
            <v>5</v>
          </cell>
        </row>
        <row r="6737">
          <cell r="A6737" t="str">
            <v>R|R4036</v>
          </cell>
          <cell r="B6737" t="str">
            <v>Q1002z001</v>
          </cell>
          <cell r="C6737" t="str">
            <v>R</v>
          </cell>
          <cell r="D6737" t="str">
            <v>code</v>
          </cell>
          <cell r="E6737" t="str">
            <v>R4036</v>
          </cell>
          <cell r="F6737" t="str">
            <v>R4036</v>
          </cell>
          <cell r="G6737">
            <v>5</v>
          </cell>
        </row>
        <row r="6738">
          <cell r="A6738" t="str">
            <v>R|Brunei Darussalam</v>
          </cell>
          <cell r="B6738" t="str">
            <v>Q1002z001</v>
          </cell>
          <cell r="C6738" t="str">
            <v>R</v>
          </cell>
          <cell r="D6738" t="str">
            <v>name</v>
          </cell>
          <cell r="E6738" t="str">
            <v>Brunei Darussalam</v>
          </cell>
          <cell r="F6738" t="str">
            <v>R4037</v>
          </cell>
          <cell r="G6738">
            <v>5</v>
          </cell>
        </row>
        <row r="6739">
          <cell r="A6739" t="str">
            <v>R|R4037</v>
          </cell>
          <cell r="B6739" t="str">
            <v>Q1002z001</v>
          </cell>
          <cell r="C6739" t="str">
            <v>R</v>
          </cell>
          <cell r="D6739" t="str">
            <v>code</v>
          </cell>
          <cell r="E6739" t="str">
            <v>R4037</v>
          </cell>
          <cell r="F6739" t="str">
            <v>R4037</v>
          </cell>
          <cell r="G6739">
            <v>5</v>
          </cell>
        </row>
        <row r="6740">
          <cell r="A6740" t="str">
            <v>R|Irak</v>
          </cell>
          <cell r="B6740" t="str">
            <v>Q1002z001</v>
          </cell>
          <cell r="C6740" t="str">
            <v>R</v>
          </cell>
          <cell r="D6740" t="str">
            <v>name</v>
          </cell>
          <cell r="E6740" t="str">
            <v>Irak</v>
          </cell>
          <cell r="F6740" t="str">
            <v>R4038</v>
          </cell>
          <cell r="G6740">
            <v>5</v>
          </cell>
        </row>
        <row r="6741">
          <cell r="A6741" t="str">
            <v>R|Iraq</v>
          </cell>
          <cell r="B6741" t="str">
            <v>Q1002z001</v>
          </cell>
          <cell r="C6741" t="str">
            <v>R</v>
          </cell>
          <cell r="D6741" t="str">
            <v>E</v>
          </cell>
          <cell r="E6741" t="str">
            <v>Iraq</v>
          </cell>
          <cell r="F6741" t="str">
            <v>R4038</v>
          </cell>
          <cell r="G6741">
            <v>5</v>
          </cell>
        </row>
        <row r="6742">
          <cell r="A6742" t="str">
            <v>R|R4038</v>
          </cell>
          <cell r="B6742" t="str">
            <v>Q1002z001</v>
          </cell>
          <cell r="C6742" t="str">
            <v>R</v>
          </cell>
          <cell r="D6742" t="str">
            <v>code</v>
          </cell>
          <cell r="E6742" t="str">
            <v>R4038</v>
          </cell>
          <cell r="F6742" t="str">
            <v>R4038</v>
          </cell>
          <cell r="G6742">
            <v>5</v>
          </cell>
        </row>
        <row r="6743">
          <cell r="A6743" t="str">
            <v>R|Kuwait</v>
          </cell>
          <cell r="B6743" t="str">
            <v>Q1002z001</v>
          </cell>
          <cell r="C6743" t="str">
            <v>R</v>
          </cell>
          <cell r="D6743" t="str">
            <v>name</v>
          </cell>
          <cell r="E6743" t="str">
            <v>Kuwait</v>
          </cell>
          <cell r="F6743" t="str">
            <v>R4039</v>
          </cell>
          <cell r="G6743">
            <v>5</v>
          </cell>
        </row>
        <row r="6744">
          <cell r="A6744" t="str">
            <v>R|R4039</v>
          </cell>
          <cell r="B6744" t="str">
            <v>Q1002z001</v>
          </cell>
          <cell r="C6744" t="str">
            <v>R</v>
          </cell>
          <cell r="D6744" t="str">
            <v>code</v>
          </cell>
          <cell r="E6744" t="str">
            <v>R4039</v>
          </cell>
          <cell r="F6744" t="str">
            <v>R4039</v>
          </cell>
          <cell r="G6744">
            <v>5</v>
          </cell>
        </row>
        <row r="6745">
          <cell r="A6745" t="str">
            <v>R|Lao People's Democratic Republic</v>
          </cell>
          <cell r="B6745" t="str">
            <v>Q1003z001</v>
          </cell>
          <cell r="C6745" t="str">
            <v>R</v>
          </cell>
          <cell r="D6745" t="str">
            <v>name</v>
          </cell>
          <cell r="E6745" t="str">
            <v>Lao People's Democratic Republic</v>
          </cell>
          <cell r="F6745" t="str">
            <v>R4040</v>
          </cell>
          <cell r="G6745">
            <v>5</v>
          </cell>
        </row>
        <row r="6746">
          <cell r="A6746" t="str">
            <v>R|Laos</v>
          </cell>
          <cell r="B6746" t="str">
            <v>Q1002z001</v>
          </cell>
          <cell r="C6746" t="str">
            <v>R</v>
          </cell>
          <cell r="D6746" t="str">
            <v>name</v>
          </cell>
          <cell r="E6746" t="str">
            <v>Laos</v>
          </cell>
          <cell r="F6746" t="str">
            <v>R4040</v>
          </cell>
          <cell r="G6746">
            <v>5</v>
          </cell>
        </row>
        <row r="6747">
          <cell r="A6747" t="str">
            <v>R|R4040</v>
          </cell>
          <cell r="B6747" t="str">
            <v>Q1002z001</v>
          </cell>
          <cell r="C6747" t="str">
            <v>R</v>
          </cell>
          <cell r="D6747" t="str">
            <v>code</v>
          </cell>
          <cell r="E6747" t="str">
            <v>R4040</v>
          </cell>
          <cell r="F6747" t="str">
            <v>R4040</v>
          </cell>
          <cell r="G6747">
            <v>5</v>
          </cell>
        </row>
        <row r="6748">
          <cell r="A6748" t="str">
            <v>R|Maldives</v>
          </cell>
          <cell r="B6748" t="str">
            <v>Q1002z001</v>
          </cell>
          <cell r="C6748" t="str">
            <v>R</v>
          </cell>
          <cell r="D6748" t="str">
            <v>name</v>
          </cell>
          <cell r="E6748" t="str">
            <v>Maldives</v>
          </cell>
          <cell r="F6748" t="str">
            <v>R4041</v>
          </cell>
          <cell r="G6748">
            <v>5</v>
          </cell>
        </row>
        <row r="6749">
          <cell r="A6749" t="str">
            <v>R|R4041</v>
          </cell>
          <cell r="B6749" t="str">
            <v>Q1002z001</v>
          </cell>
          <cell r="C6749" t="str">
            <v>R</v>
          </cell>
          <cell r="D6749" t="str">
            <v>code</v>
          </cell>
          <cell r="E6749" t="str">
            <v>R4041</v>
          </cell>
          <cell r="F6749" t="str">
            <v>R4041</v>
          </cell>
          <cell r="G6749">
            <v>5</v>
          </cell>
        </row>
        <row r="6750">
          <cell r="A6750" t="str">
            <v>R|Mongolei</v>
          </cell>
          <cell r="B6750" t="str">
            <v>Q1002z001</v>
          </cell>
          <cell r="C6750" t="str">
            <v>R</v>
          </cell>
          <cell r="D6750" t="str">
            <v>name</v>
          </cell>
          <cell r="E6750" t="str">
            <v>Mongolei</v>
          </cell>
          <cell r="F6750" t="str">
            <v>R4042</v>
          </cell>
          <cell r="G6750">
            <v>5</v>
          </cell>
        </row>
        <row r="6751">
          <cell r="A6751" t="str">
            <v>R|Mongolia</v>
          </cell>
          <cell r="B6751" t="str">
            <v>Q1002z001</v>
          </cell>
          <cell r="C6751" t="str">
            <v>R</v>
          </cell>
          <cell r="D6751" t="str">
            <v>E</v>
          </cell>
          <cell r="E6751" t="str">
            <v>Mongolia</v>
          </cell>
          <cell r="F6751" t="str">
            <v>R4042</v>
          </cell>
          <cell r="G6751">
            <v>5</v>
          </cell>
        </row>
        <row r="6752">
          <cell r="A6752" t="str">
            <v>R|R4042</v>
          </cell>
          <cell r="B6752" t="str">
            <v>Q1002z001</v>
          </cell>
          <cell r="C6752" t="str">
            <v>R</v>
          </cell>
          <cell r="D6752" t="str">
            <v>code</v>
          </cell>
          <cell r="E6752" t="str">
            <v>R4042</v>
          </cell>
          <cell r="F6752" t="str">
            <v>R4042</v>
          </cell>
          <cell r="G6752">
            <v>5</v>
          </cell>
        </row>
        <row r="6753">
          <cell r="A6753" t="str">
            <v>R|Oman</v>
          </cell>
          <cell r="B6753" t="str">
            <v>Q1002z001</v>
          </cell>
          <cell r="C6753" t="str">
            <v>R</v>
          </cell>
          <cell r="D6753" t="str">
            <v>name</v>
          </cell>
          <cell r="E6753" t="str">
            <v>Oman</v>
          </cell>
          <cell r="F6753" t="str">
            <v>R4043</v>
          </cell>
          <cell r="G6753">
            <v>5</v>
          </cell>
        </row>
        <row r="6754">
          <cell r="A6754" t="str">
            <v>R|R4043</v>
          </cell>
          <cell r="B6754" t="str">
            <v>Q1002z001</v>
          </cell>
          <cell r="C6754" t="str">
            <v>R</v>
          </cell>
          <cell r="D6754" t="str">
            <v>code</v>
          </cell>
          <cell r="E6754" t="str">
            <v>R4043</v>
          </cell>
          <cell r="F6754" t="str">
            <v>R4043</v>
          </cell>
          <cell r="G6754">
            <v>5</v>
          </cell>
        </row>
        <row r="6755">
          <cell r="A6755" t="str">
            <v>R|Qatar</v>
          </cell>
          <cell r="B6755" t="str">
            <v>Q1002z001</v>
          </cell>
          <cell r="C6755" t="str">
            <v>R</v>
          </cell>
          <cell r="D6755" t="str">
            <v>name</v>
          </cell>
          <cell r="E6755" t="str">
            <v>Qatar</v>
          </cell>
          <cell r="F6755" t="str">
            <v>R4044</v>
          </cell>
          <cell r="G6755">
            <v>5</v>
          </cell>
        </row>
        <row r="6756">
          <cell r="A6756" t="str">
            <v>R|R4044</v>
          </cell>
          <cell r="B6756" t="str">
            <v>Q1002z001</v>
          </cell>
          <cell r="C6756" t="str">
            <v>R</v>
          </cell>
          <cell r="D6756" t="str">
            <v>code</v>
          </cell>
          <cell r="E6756" t="str">
            <v>R4044</v>
          </cell>
          <cell r="F6756" t="str">
            <v>R4044</v>
          </cell>
          <cell r="G6756">
            <v>5</v>
          </cell>
        </row>
        <row r="6757">
          <cell r="A6757" t="str">
            <v>R|R4045</v>
          </cell>
          <cell r="B6757" t="str">
            <v>Q1002z001</v>
          </cell>
          <cell r="C6757" t="str">
            <v>R</v>
          </cell>
          <cell r="D6757" t="str">
            <v>code</v>
          </cell>
          <cell r="E6757" t="str">
            <v>R4045</v>
          </cell>
          <cell r="F6757" t="str">
            <v>R4045</v>
          </cell>
          <cell r="G6757">
            <v>5</v>
          </cell>
        </row>
        <row r="6758">
          <cell r="A6758" t="str">
            <v>R|Singapore</v>
          </cell>
          <cell r="B6758" t="str">
            <v>Q1002z001</v>
          </cell>
          <cell r="C6758" t="str">
            <v>R</v>
          </cell>
          <cell r="D6758" t="str">
            <v>E</v>
          </cell>
          <cell r="E6758" t="str">
            <v>Singapore</v>
          </cell>
          <cell r="F6758" t="str">
            <v>R4045</v>
          </cell>
          <cell r="G6758">
            <v>5</v>
          </cell>
        </row>
        <row r="6759">
          <cell r="A6759" t="str">
            <v>R|Singapur</v>
          </cell>
          <cell r="B6759" t="str">
            <v>Q1002z001</v>
          </cell>
          <cell r="C6759" t="str">
            <v>R</v>
          </cell>
          <cell r="D6759" t="str">
            <v>name</v>
          </cell>
          <cell r="E6759" t="str">
            <v>Singapur</v>
          </cell>
          <cell r="F6759" t="str">
            <v>R4045</v>
          </cell>
          <cell r="G6759">
            <v>5</v>
          </cell>
        </row>
        <row r="6760">
          <cell r="A6760" t="str">
            <v>R|R4046</v>
          </cell>
          <cell r="B6760" t="str">
            <v>Q1002z001</v>
          </cell>
          <cell r="C6760" t="str">
            <v>R</v>
          </cell>
          <cell r="D6760" t="str">
            <v>code</v>
          </cell>
          <cell r="E6760" t="str">
            <v>R4046</v>
          </cell>
          <cell r="F6760" t="str">
            <v>R4046</v>
          </cell>
          <cell r="G6760">
            <v>5</v>
          </cell>
        </row>
        <row r="6761">
          <cell r="A6761" t="str">
            <v>R|Taiwan</v>
          </cell>
          <cell r="B6761" t="str">
            <v>Q1002z001</v>
          </cell>
          <cell r="C6761" t="str">
            <v>R</v>
          </cell>
          <cell r="D6761" t="str">
            <v>name</v>
          </cell>
          <cell r="E6761" t="str">
            <v>Taiwan</v>
          </cell>
          <cell r="F6761" t="str">
            <v>R4046</v>
          </cell>
          <cell r="G6761">
            <v>5</v>
          </cell>
        </row>
        <row r="6762">
          <cell r="A6762" t="str">
            <v>R|R4047</v>
          </cell>
          <cell r="B6762" t="str">
            <v>Q1002z001</v>
          </cell>
          <cell r="C6762" t="str">
            <v>R</v>
          </cell>
          <cell r="D6762" t="str">
            <v>code</v>
          </cell>
          <cell r="E6762" t="str">
            <v>R4047</v>
          </cell>
          <cell r="F6762" t="str">
            <v>R4047</v>
          </cell>
          <cell r="G6762">
            <v>5</v>
          </cell>
        </row>
        <row r="6763">
          <cell r="A6763" t="str">
            <v>R|Timor Leste</v>
          </cell>
          <cell r="B6763" t="str">
            <v>Q1002z001</v>
          </cell>
          <cell r="C6763" t="str">
            <v>R</v>
          </cell>
          <cell r="D6763" t="str">
            <v>name</v>
          </cell>
          <cell r="E6763" t="str">
            <v>Timor Leste</v>
          </cell>
          <cell r="F6763" t="str">
            <v>R4047</v>
          </cell>
          <cell r="G6763">
            <v>5</v>
          </cell>
        </row>
        <row r="6764">
          <cell r="A6764" t="str">
            <v>R|Timor-Leste</v>
          </cell>
          <cell r="B6764" t="str">
            <v>Q1003z001</v>
          </cell>
          <cell r="C6764" t="str">
            <v>R</v>
          </cell>
          <cell r="D6764" t="str">
            <v>name</v>
          </cell>
          <cell r="E6764" t="str">
            <v>Timor-Leste</v>
          </cell>
          <cell r="F6764" t="str">
            <v>R4047</v>
          </cell>
          <cell r="G6764">
            <v>5</v>
          </cell>
        </row>
        <row r="6765">
          <cell r="A6765" t="str">
            <v>R|R4029</v>
          </cell>
          <cell r="B6765" t="str">
            <v>Q1002z001</v>
          </cell>
          <cell r="C6765" t="str">
            <v>R</v>
          </cell>
          <cell r="D6765" t="str">
            <v>code</v>
          </cell>
          <cell r="E6765" t="str">
            <v>R4029</v>
          </cell>
          <cell r="F6765" t="str">
            <v>R4048</v>
          </cell>
          <cell r="G6765">
            <v>5</v>
          </cell>
        </row>
        <row r="6766">
          <cell r="A6766" t="str">
            <v>R|R4048</v>
          </cell>
          <cell r="B6766" t="str">
            <v>Q1002z001</v>
          </cell>
          <cell r="C6766" t="str">
            <v>R</v>
          </cell>
          <cell r="D6766" t="str">
            <v>code</v>
          </cell>
          <cell r="E6766" t="str">
            <v>R4048</v>
          </cell>
          <cell r="F6766" t="str">
            <v>R4048</v>
          </cell>
          <cell r="G6766">
            <v>5</v>
          </cell>
        </row>
        <row r="6767">
          <cell r="A6767" t="str">
            <v>R|United Arab Emirates</v>
          </cell>
          <cell r="B6767" t="str">
            <v>Q1002z001</v>
          </cell>
          <cell r="C6767" t="str">
            <v>R</v>
          </cell>
          <cell r="D6767" t="str">
            <v>E</v>
          </cell>
          <cell r="E6767" t="str">
            <v>United Arab Emirates</v>
          </cell>
          <cell r="F6767" t="str">
            <v>R4048</v>
          </cell>
          <cell r="G6767">
            <v>5</v>
          </cell>
        </row>
        <row r="6768">
          <cell r="A6768" t="str">
            <v>R|United Erab Emirates</v>
          </cell>
          <cell r="B6768" t="str">
            <v>Q1002z001</v>
          </cell>
          <cell r="C6768" t="str">
            <v>R</v>
          </cell>
          <cell r="D6768" t="str">
            <v>E</v>
          </cell>
          <cell r="E6768" t="str">
            <v>United Erab Emirates</v>
          </cell>
          <cell r="F6768" t="str">
            <v>R4048</v>
          </cell>
          <cell r="G6768">
            <v>5</v>
          </cell>
        </row>
        <row r="6769">
          <cell r="A6769" t="str">
            <v>R|Verein. Arab. Emirate</v>
          </cell>
          <cell r="B6769" t="str">
            <v>Q1002z001</v>
          </cell>
          <cell r="C6769" t="str">
            <v>R</v>
          </cell>
          <cell r="D6769" t="str">
            <v>name</v>
          </cell>
          <cell r="E6769" t="str">
            <v>Verein. Arab. Emirate</v>
          </cell>
          <cell r="F6769" t="str">
            <v>R4048</v>
          </cell>
          <cell r="G6769">
            <v>5</v>
          </cell>
        </row>
        <row r="6770">
          <cell r="A6770" t="str">
            <v>R|Vereinigte Arabische Emirate</v>
          </cell>
          <cell r="B6770" t="str">
            <v>Q1002z001</v>
          </cell>
          <cell r="C6770" t="str">
            <v>R</v>
          </cell>
          <cell r="D6770" t="str">
            <v>name</v>
          </cell>
          <cell r="E6770" t="str">
            <v>Vereinigte Arabische Emirate</v>
          </cell>
          <cell r="F6770" t="str">
            <v>R4048</v>
          </cell>
          <cell r="G6770">
            <v>5</v>
          </cell>
        </row>
        <row r="6771">
          <cell r="A6771" t="str">
            <v>R|Afghanistan</v>
          </cell>
          <cell r="B6771" t="str">
            <v>Q1002z001</v>
          </cell>
          <cell r="C6771" t="str">
            <v>R</v>
          </cell>
          <cell r="D6771" t="str">
            <v>name</v>
          </cell>
          <cell r="E6771" t="str">
            <v>Afghanistan</v>
          </cell>
          <cell r="F6771" t="str">
            <v>R4049</v>
          </cell>
          <cell r="G6771">
            <v>5</v>
          </cell>
        </row>
        <row r="6772">
          <cell r="A6772" t="str">
            <v>R|R4049</v>
          </cell>
          <cell r="B6772" t="str">
            <v>Q1002z001</v>
          </cell>
          <cell r="C6772" t="str">
            <v>R</v>
          </cell>
          <cell r="D6772" t="str">
            <v>code</v>
          </cell>
          <cell r="E6772" t="str">
            <v>R4049</v>
          </cell>
          <cell r="F6772" t="str">
            <v>R4049</v>
          </cell>
          <cell r="G6772">
            <v>5</v>
          </cell>
        </row>
        <row r="6773">
          <cell r="A6773" t="str">
            <v>R|Africa</v>
          </cell>
          <cell r="B6773" t="str">
            <v>Q1002z001</v>
          </cell>
          <cell r="C6773" t="str">
            <v>R</v>
          </cell>
          <cell r="D6773" t="str">
            <v>E</v>
          </cell>
          <cell r="E6773" t="str">
            <v>Africa</v>
          </cell>
          <cell r="F6773" t="str">
            <v>R5</v>
          </cell>
          <cell r="G6773">
            <v>2</v>
          </cell>
        </row>
        <row r="6774">
          <cell r="A6774" t="str">
            <v>R|Afrika</v>
          </cell>
          <cell r="B6774" t="str">
            <v>Q1002z001</v>
          </cell>
          <cell r="C6774" t="str">
            <v>R</v>
          </cell>
          <cell r="D6774" t="str">
            <v>name</v>
          </cell>
          <cell r="E6774" t="str">
            <v>Afrika</v>
          </cell>
          <cell r="F6774" t="str">
            <v>R5</v>
          </cell>
          <cell r="G6774">
            <v>2</v>
          </cell>
        </row>
        <row r="6775">
          <cell r="A6775" t="str">
            <v>R|R5</v>
          </cell>
          <cell r="B6775" t="str">
            <v>Q1002z001</v>
          </cell>
          <cell r="C6775" t="str">
            <v>R</v>
          </cell>
          <cell r="D6775" t="str">
            <v>code</v>
          </cell>
          <cell r="E6775" t="str">
            <v>R5</v>
          </cell>
          <cell r="F6775" t="str">
            <v>R5</v>
          </cell>
          <cell r="G6775">
            <v>2</v>
          </cell>
        </row>
        <row r="6776">
          <cell r="A6776" t="str">
            <v>R|other Africa</v>
          </cell>
          <cell r="B6776" t="str">
            <v>Q1002z001</v>
          </cell>
          <cell r="C6776" t="str">
            <v>R</v>
          </cell>
          <cell r="D6776" t="str">
            <v>name</v>
          </cell>
          <cell r="E6776" t="str">
            <v>other Africa</v>
          </cell>
          <cell r="F6776" t="str">
            <v>R5_</v>
          </cell>
          <cell r="G6776">
            <v>3</v>
          </cell>
        </row>
        <row r="6777">
          <cell r="A6777" t="str">
            <v>R|R5_</v>
          </cell>
          <cell r="B6777" t="str">
            <v>Q1002z001</v>
          </cell>
          <cell r="C6777" t="str">
            <v>R</v>
          </cell>
          <cell r="D6777" t="str">
            <v>code</v>
          </cell>
          <cell r="E6777" t="str">
            <v>R5_</v>
          </cell>
          <cell r="F6777" t="str">
            <v>R5_</v>
          </cell>
          <cell r="G6777">
            <v>3</v>
          </cell>
        </row>
        <row r="6778">
          <cell r="A6778" t="str">
            <v>R|sonstiges Afrika</v>
          </cell>
          <cell r="B6778" t="str">
            <v>Q1002z001</v>
          </cell>
          <cell r="C6778" t="str">
            <v>R</v>
          </cell>
          <cell r="D6778" t="str">
            <v>D</v>
          </cell>
          <cell r="E6778" t="str">
            <v>sonstiges Afrika</v>
          </cell>
          <cell r="F6778" t="str">
            <v>R5_</v>
          </cell>
          <cell r="G6778">
            <v>3</v>
          </cell>
        </row>
        <row r="6779">
          <cell r="A6779" t="str">
            <v>R|[Africa]</v>
          </cell>
          <cell r="B6779" t="str">
            <v>Q1002z001</v>
          </cell>
          <cell r="C6779" t="str">
            <v>R</v>
          </cell>
          <cell r="D6779" t="str">
            <v>E</v>
          </cell>
          <cell r="E6779" t="str">
            <v>[Africa]</v>
          </cell>
          <cell r="F6779" t="str">
            <v>R50</v>
          </cell>
          <cell r="G6779">
            <v>3</v>
          </cell>
        </row>
        <row r="6780">
          <cell r="A6780" t="str">
            <v>R|[Afrika]</v>
          </cell>
          <cell r="B6780" t="str">
            <v>Q1002z001</v>
          </cell>
          <cell r="C6780" t="str">
            <v>R</v>
          </cell>
          <cell r="D6780" t="str">
            <v>name</v>
          </cell>
          <cell r="E6780" t="str">
            <v>[Afrika]</v>
          </cell>
          <cell r="F6780" t="str">
            <v>R50</v>
          </cell>
          <cell r="G6780">
            <v>3</v>
          </cell>
        </row>
        <row r="6781">
          <cell r="A6781" t="str">
            <v>R|R50</v>
          </cell>
          <cell r="B6781" t="str">
            <v>Q1002z001</v>
          </cell>
          <cell r="C6781" t="str">
            <v>R</v>
          </cell>
          <cell r="D6781" t="str">
            <v>code</v>
          </cell>
          <cell r="E6781" t="str">
            <v>R50</v>
          </cell>
          <cell r="F6781" t="str">
            <v>R50</v>
          </cell>
          <cell r="G6781">
            <v>3</v>
          </cell>
        </row>
        <row r="6782">
          <cell r="A6782" t="str">
            <v>R|[other Africa]</v>
          </cell>
          <cell r="B6782" t="str">
            <v>Q1002z001</v>
          </cell>
          <cell r="C6782" t="str">
            <v>R</v>
          </cell>
          <cell r="D6782" t="str">
            <v>name</v>
          </cell>
          <cell r="E6782" t="str">
            <v>[other Africa]</v>
          </cell>
          <cell r="F6782" t="str">
            <v>R50__</v>
          </cell>
          <cell r="G6782">
            <v>5</v>
          </cell>
        </row>
        <row r="6783">
          <cell r="A6783" t="str">
            <v>R|[sonstiges Afrika]</v>
          </cell>
          <cell r="B6783" t="str">
            <v>Q1002z001</v>
          </cell>
          <cell r="C6783" t="str">
            <v>R</v>
          </cell>
          <cell r="D6783" t="str">
            <v>D</v>
          </cell>
          <cell r="E6783" t="str">
            <v>[sonstiges Afrika]</v>
          </cell>
          <cell r="F6783" t="str">
            <v>R50__</v>
          </cell>
          <cell r="G6783">
            <v>5</v>
          </cell>
        </row>
        <row r="6784">
          <cell r="A6784" t="str">
            <v>R|R50__</v>
          </cell>
          <cell r="B6784" t="str">
            <v>Q1002z001</v>
          </cell>
          <cell r="C6784" t="str">
            <v>R</v>
          </cell>
          <cell r="D6784" t="str">
            <v>code</v>
          </cell>
          <cell r="E6784" t="str">
            <v>R50__</v>
          </cell>
          <cell r="F6784" t="str">
            <v>R50__</v>
          </cell>
          <cell r="G6784">
            <v>5</v>
          </cell>
        </row>
        <row r="6785">
          <cell r="A6785" t="str">
            <v>R|Marokko</v>
          </cell>
          <cell r="B6785" t="str">
            <v>Q1002z001</v>
          </cell>
          <cell r="C6785" t="str">
            <v>R</v>
          </cell>
          <cell r="D6785" t="str">
            <v>name</v>
          </cell>
          <cell r="E6785" t="str">
            <v>Marokko</v>
          </cell>
          <cell r="F6785" t="str">
            <v>R5001</v>
          </cell>
          <cell r="G6785">
            <v>5</v>
          </cell>
        </row>
        <row r="6786">
          <cell r="A6786" t="str">
            <v>R|Morocco</v>
          </cell>
          <cell r="B6786" t="str">
            <v>Q1002z001</v>
          </cell>
          <cell r="C6786" t="str">
            <v>R</v>
          </cell>
          <cell r="D6786" t="str">
            <v>E</v>
          </cell>
          <cell r="E6786" t="str">
            <v>Morocco</v>
          </cell>
          <cell r="F6786" t="str">
            <v>R5001</v>
          </cell>
          <cell r="G6786">
            <v>5</v>
          </cell>
        </row>
        <row r="6787">
          <cell r="A6787" t="str">
            <v>R|R5001</v>
          </cell>
          <cell r="B6787" t="str">
            <v>Q1002z001</v>
          </cell>
          <cell r="C6787" t="str">
            <v>R</v>
          </cell>
          <cell r="D6787" t="str">
            <v>code</v>
          </cell>
          <cell r="E6787" t="str">
            <v>R5001</v>
          </cell>
          <cell r="F6787" t="str">
            <v>R5001</v>
          </cell>
          <cell r="G6787">
            <v>5</v>
          </cell>
        </row>
        <row r="6788">
          <cell r="A6788" t="str">
            <v>R|Algeria</v>
          </cell>
          <cell r="B6788" t="str">
            <v>Q1002z001</v>
          </cell>
          <cell r="C6788" t="str">
            <v>R</v>
          </cell>
          <cell r="D6788" t="str">
            <v>E</v>
          </cell>
          <cell r="E6788" t="str">
            <v>Algeria</v>
          </cell>
          <cell r="F6788" t="str">
            <v>R5002</v>
          </cell>
          <cell r="G6788">
            <v>5</v>
          </cell>
        </row>
        <row r="6789">
          <cell r="A6789" t="str">
            <v>R|Algerien</v>
          </cell>
          <cell r="B6789" t="str">
            <v>Q1002z001</v>
          </cell>
          <cell r="C6789" t="str">
            <v>R</v>
          </cell>
          <cell r="D6789" t="str">
            <v>name</v>
          </cell>
          <cell r="E6789" t="str">
            <v>Algerien</v>
          </cell>
          <cell r="F6789" t="str">
            <v>R5002</v>
          </cell>
          <cell r="G6789">
            <v>5</v>
          </cell>
        </row>
        <row r="6790">
          <cell r="A6790" t="str">
            <v>R|R5002</v>
          </cell>
          <cell r="B6790" t="str">
            <v>Q1002z001</v>
          </cell>
          <cell r="C6790" t="str">
            <v>R</v>
          </cell>
          <cell r="D6790" t="str">
            <v>code</v>
          </cell>
          <cell r="E6790" t="str">
            <v>R5002</v>
          </cell>
          <cell r="F6790" t="str">
            <v>R5002</v>
          </cell>
          <cell r="G6790">
            <v>5</v>
          </cell>
        </row>
        <row r="6791">
          <cell r="A6791" t="str">
            <v>R|R5003</v>
          </cell>
          <cell r="B6791" t="str">
            <v>Q1002z001</v>
          </cell>
          <cell r="C6791" t="str">
            <v>R</v>
          </cell>
          <cell r="D6791" t="str">
            <v>code</v>
          </cell>
          <cell r="E6791" t="str">
            <v>R5003</v>
          </cell>
          <cell r="F6791" t="str">
            <v>R5003</v>
          </cell>
          <cell r="G6791">
            <v>5</v>
          </cell>
        </row>
        <row r="6792">
          <cell r="A6792" t="str">
            <v>R|Tunesien</v>
          </cell>
          <cell r="B6792" t="str">
            <v>Q1002z001</v>
          </cell>
          <cell r="C6792" t="str">
            <v>R</v>
          </cell>
          <cell r="D6792" t="str">
            <v>name</v>
          </cell>
          <cell r="E6792" t="str">
            <v>Tunesien</v>
          </cell>
          <cell r="F6792" t="str">
            <v>R5003</v>
          </cell>
          <cell r="G6792">
            <v>5</v>
          </cell>
        </row>
        <row r="6793">
          <cell r="A6793" t="str">
            <v>R|Tunisia</v>
          </cell>
          <cell r="B6793" t="str">
            <v>Q1002z001</v>
          </cell>
          <cell r="C6793" t="str">
            <v>R</v>
          </cell>
          <cell r="D6793" t="str">
            <v>E</v>
          </cell>
          <cell r="E6793" t="str">
            <v>Tunisia</v>
          </cell>
          <cell r="F6793" t="str">
            <v>R5003</v>
          </cell>
          <cell r="G6793">
            <v>5</v>
          </cell>
        </row>
        <row r="6794">
          <cell r="A6794" t="str">
            <v>R|Ägypten</v>
          </cell>
          <cell r="B6794" t="str">
            <v>Q1002z001</v>
          </cell>
          <cell r="C6794" t="str">
            <v>R</v>
          </cell>
          <cell r="D6794" t="str">
            <v>name</v>
          </cell>
          <cell r="E6794" t="str">
            <v>Ägypten</v>
          </cell>
          <cell r="F6794" t="str">
            <v>R5004</v>
          </cell>
          <cell r="G6794">
            <v>5</v>
          </cell>
        </row>
        <row r="6795">
          <cell r="A6795" t="str">
            <v>R|Egypt</v>
          </cell>
          <cell r="B6795" t="str">
            <v>Q1002z001</v>
          </cell>
          <cell r="C6795" t="str">
            <v>R</v>
          </cell>
          <cell r="D6795" t="str">
            <v>E</v>
          </cell>
          <cell r="E6795" t="str">
            <v>Egypt</v>
          </cell>
          <cell r="F6795" t="str">
            <v>R5004</v>
          </cell>
          <cell r="G6795">
            <v>5</v>
          </cell>
        </row>
        <row r="6796">
          <cell r="A6796" t="str">
            <v>R|R5004</v>
          </cell>
          <cell r="B6796" t="str">
            <v>Q1002z001</v>
          </cell>
          <cell r="C6796" t="str">
            <v>R</v>
          </cell>
          <cell r="D6796" t="str">
            <v>code</v>
          </cell>
          <cell r="E6796" t="str">
            <v>R5004</v>
          </cell>
          <cell r="F6796" t="str">
            <v>R5004</v>
          </cell>
          <cell r="G6796">
            <v>5</v>
          </cell>
        </row>
        <row r="6797">
          <cell r="A6797" t="str">
            <v>R|R5005</v>
          </cell>
          <cell r="B6797" t="str">
            <v>Q1002z001</v>
          </cell>
          <cell r="C6797" t="str">
            <v>R</v>
          </cell>
          <cell r="D6797" t="str">
            <v>code</v>
          </cell>
          <cell r="E6797" t="str">
            <v>R5005</v>
          </cell>
          <cell r="F6797" t="str">
            <v>R5005</v>
          </cell>
          <cell r="G6797">
            <v>5</v>
          </cell>
        </row>
        <row r="6798">
          <cell r="A6798" t="str">
            <v>R|Sudan</v>
          </cell>
          <cell r="B6798" t="str">
            <v>Q1002z001</v>
          </cell>
          <cell r="C6798" t="str">
            <v>R</v>
          </cell>
          <cell r="D6798" t="str">
            <v>name</v>
          </cell>
          <cell r="E6798" t="str">
            <v>Sudan</v>
          </cell>
          <cell r="F6798" t="str">
            <v>R5005</v>
          </cell>
          <cell r="G6798">
            <v>5</v>
          </cell>
        </row>
        <row r="6799">
          <cell r="A6799" t="str">
            <v>R|Nigeria</v>
          </cell>
          <cell r="B6799" t="str">
            <v>Q1002z001</v>
          </cell>
          <cell r="C6799" t="str">
            <v>R</v>
          </cell>
          <cell r="D6799" t="str">
            <v>name</v>
          </cell>
          <cell r="E6799" t="str">
            <v>Nigeria</v>
          </cell>
          <cell r="F6799" t="str">
            <v>R5006</v>
          </cell>
          <cell r="G6799">
            <v>5</v>
          </cell>
        </row>
        <row r="6800">
          <cell r="A6800" t="str">
            <v>R|R5006</v>
          </cell>
          <cell r="B6800" t="str">
            <v>Q1002z001</v>
          </cell>
          <cell r="C6800" t="str">
            <v>R</v>
          </cell>
          <cell r="D6800" t="str">
            <v>code</v>
          </cell>
          <cell r="E6800" t="str">
            <v>R5006</v>
          </cell>
          <cell r="F6800" t="str">
            <v>R5006</v>
          </cell>
          <cell r="G6800">
            <v>5</v>
          </cell>
        </row>
        <row r="6801">
          <cell r="A6801" t="str">
            <v>R|Cameroon</v>
          </cell>
          <cell r="B6801" t="str">
            <v>Q1002z001</v>
          </cell>
          <cell r="C6801" t="str">
            <v>R</v>
          </cell>
          <cell r="D6801" t="str">
            <v>E</v>
          </cell>
          <cell r="E6801" t="str">
            <v>Cameroon</v>
          </cell>
          <cell r="F6801" t="str">
            <v>R5007</v>
          </cell>
          <cell r="G6801">
            <v>5</v>
          </cell>
        </row>
        <row r="6802">
          <cell r="A6802" t="str">
            <v>R|Kamerun</v>
          </cell>
          <cell r="B6802" t="str">
            <v>Q1002z001</v>
          </cell>
          <cell r="C6802" t="str">
            <v>R</v>
          </cell>
          <cell r="D6802" t="str">
            <v>name</v>
          </cell>
          <cell r="E6802" t="str">
            <v>Kamerun</v>
          </cell>
          <cell r="F6802" t="str">
            <v>R5007</v>
          </cell>
          <cell r="G6802">
            <v>5</v>
          </cell>
        </row>
        <row r="6803">
          <cell r="A6803" t="str">
            <v>R|R5007</v>
          </cell>
          <cell r="B6803" t="str">
            <v>Q1002z001</v>
          </cell>
          <cell r="C6803" t="str">
            <v>R</v>
          </cell>
          <cell r="D6803" t="str">
            <v>code</v>
          </cell>
          <cell r="E6803" t="str">
            <v>R5007</v>
          </cell>
          <cell r="F6803" t="str">
            <v>R5007</v>
          </cell>
          <cell r="G6803">
            <v>5</v>
          </cell>
        </row>
        <row r="6804">
          <cell r="A6804" t="str">
            <v>R|Kenia</v>
          </cell>
          <cell r="B6804" t="str">
            <v>Q1002z001</v>
          </cell>
          <cell r="C6804" t="str">
            <v>R</v>
          </cell>
          <cell r="D6804" t="str">
            <v>name</v>
          </cell>
          <cell r="E6804" t="str">
            <v>Kenia</v>
          </cell>
          <cell r="F6804" t="str">
            <v>R5008</v>
          </cell>
          <cell r="G6804">
            <v>5</v>
          </cell>
        </row>
        <row r="6805">
          <cell r="A6805" t="str">
            <v>R|Kenya</v>
          </cell>
          <cell r="B6805" t="str">
            <v>Q1002z001</v>
          </cell>
          <cell r="C6805" t="str">
            <v>R</v>
          </cell>
          <cell r="D6805" t="str">
            <v>E</v>
          </cell>
          <cell r="E6805" t="str">
            <v>Kenya</v>
          </cell>
          <cell r="F6805" t="str">
            <v>R5008</v>
          </cell>
          <cell r="G6805">
            <v>5</v>
          </cell>
        </row>
        <row r="6806">
          <cell r="A6806" t="str">
            <v>R|R5008</v>
          </cell>
          <cell r="B6806" t="str">
            <v>Q1002z001</v>
          </cell>
          <cell r="C6806" t="str">
            <v>R</v>
          </cell>
          <cell r="D6806" t="str">
            <v>code</v>
          </cell>
          <cell r="E6806" t="str">
            <v>R5008</v>
          </cell>
          <cell r="F6806" t="str">
            <v>R5008</v>
          </cell>
          <cell r="G6806">
            <v>5</v>
          </cell>
        </row>
        <row r="6807">
          <cell r="A6807" t="str">
            <v>R|R5009</v>
          </cell>
          <cell r="B6807" t="str">
            <v>Q1002z001</v>
          </cell>
          <cell r="C6807" t="str">
            <v>R</v>
          </cell>
          <cell r="D6807" t="str">
            <v>code</v>
          </cell>
          <cell r="E6807" t="str">
            <v>R5009</v>
          </cell>
          <cell r="F6807" t="str">
            <v>R5009</v>
          </cell>
          <cell r="G6807">
            <v>5</v>
          </cell>
        </row>
        <row r="6808">
          <cell r="A6808" t="str">
            <v>R|Tansania</v>
          </cell>
          <cell r="B6808" t="str">
            <v>Q1002z001</v>
          </cell>
          <cell r="C6808" t="str">
            <v>R</v>
          </cell>
          <cell r="D6808" t="str">
            <v>name</v>
          </cell>
          <cell r="E6808" t="str">
            <v>Tansania</v>
          </cell>
          <cell r="F6808" t="str">
            <v>R5009</v>
          </cell>
          <cell r="G6808">
            <v>5</v>
          </cell>
        </row>
        <row r="6809">
          <cell r="A6809" t="str">
            <v>R|Tanzania</v>
          </cell>
          <cell r="B6809" t="str">
            <v>Q1002z001</v>
          </cell>
          <cell r="C6809" t="str">
            <v>R</v>
          </cell>
          <cell r="D6809" t="str">
            <v>E</v>
          </cell>
          <cell r="E6809" t="str">
            <v>Tanzania</v>
          </cell>
          <cell r="F6809" t="str">
            <v>R5009</v>
          </cell>
          <cell r="G6809">
            <v>5</v>
          </cell>
        </row>
        <row r="6810">
          <cell r="A6810" t="str">
            <v>R|Tanzania, United Republic of</v>
          </cell>
          <cell r="B6810" t="str">
            <v>Q1003z001</v>
          </cell>
          <cell r="C6810" t="str">
            <v>R</v>
          </cell>
          <cell r="D6810" t="str">
            <v>name</v>
          </cell>
          <cell r="E6810" t="str">
            <v>Tanzania, United Republic of</v>
          </cell>
          <cell r="F6810" t="str">
            <v>R5009</v>
          </cell>
          <cell r="G6810">
            <v>5</v>
          </cell>
        </row>
        <row r="6811">
          <cell r="A6811" t="str">
            <v>R|R5010</v>
          </cell>
          <cell r="B6811" t="str">
            <v>Q1002z001</v>
          </cell>
          <cell r="C6811" t="str">
            <v>R</v>
          </cell>
          <cell r="D6811" t="str">
            <v>code</v>
          </cell>
          <cell r="E6811" t="str">
            <v>R5010</v>
          </cell>
          <cell r="F6811" t="str">
            <v>R5010</v>
          </cell>
          <cell r="G6811">
            <v>5</v>
          </cell>
        </row>
        <row r="6812">
          <cell r="A6812" t="str">
            <v>R|South Africa</v>
          </cell>
          <cell r="B6812" t="str">
            <v>Q1002z001</v>
          </cell>
          <cell r="C6812" t="str">
            <v>R</v>
          </cell>
          <cell r="D6812" t="str">
            <v>E</v>
          </cell>
          <cell r="E6812" t="str">
            <v>South Africa</v>
          </cell>
          <cell r="F6812" t="str">
            <v>R5010</v>
          </cell>
          <cell r="G6812">
            <v>5</v>
          </cell>
        </row>
        <row r="6813">
          <cell r="A6813" t="str">
            <v>R|Südafrika</v>
          </cell>
          <cell r="B6813" t="str">
            <v>Q1002z001</v>
          </cell>
          <cell r="C6813" t="str">
            <v>R</v>
          </cell>
          <cell r="D6813" t="str">
            <v>name</v>
          </cell>
          <cell r="E6813" t="str">
            <v>Südafrika</v>
          </cell>
          <cell r="F6813" t="str">
            <v>R5010</v>
          </cell>
          <cell r="G6813">
            <v>5</v>
          </cell>
        </row>
        <row r="6814">
          <cell r="A6814" t="str">
            <v>R|Niger</v>
          </cell>
          <cell r="B6814" t="str">
            <v>Q1002z001</v>
          </cell>
          <cell r="C6814" t="str">
            <v>R</v>
          </cell>
          <cell r="D6814" t="str">
            <v>name</v>
          </cell>
          <cell r="E6814" t="str">
            <v>Niger</v>
          </cell>
          <cell r="F6814" t="str">
            <v>R5011</v>
          </cell>
          <cell r="G6814">
            <v>5</v>
          </cell>
        </row>
        <row r="6815">
          <cell r="A6815" t="str">
            <v>R|R5011</v>
          </cell>
          <cell r="B6815" t="str">
            <v>Q1002z001</v>
          </cell>
          <cell r="C6815" t="str">
            <v>R</v>
          </cell>
          <cell r="D6815" t="str">
            <v>code</v>
          </cell>
          <cell r="E6815" t="str">
            <v>R5011</v>
          </cell>
          <cell r="F6815" t="str">
            <v>R5011</v>
          </cell>
          <cell r="G6815">
            <v>5</v>
          </cell>
        </row>
        <row r="6816">
          <cell r="A6816" t="str">
            <v>R|Äthiopien</v>
          </cell>
          <cell r="B6816" t="str">
            <v>Q1002z001</v>
          </cell>
          <cell r="C6816" t="str">
            <v>R</v>
          </cell>
          <cell r="D6816" t="str">
            <v>name</v>
          </cell>
          <cell r="E6816" t="str">
            <v>Äthiopien</v>
          </cell>
          <cell r="F6816" t="str">
            <v>R5012</v>
          </cell>
          <cell r="G6816">
            <v>5</v>
          </cell>
        </row>
        <row r="6817">
          <cell r="A6817" t="str">
            <v>R|Ethiopia</v>
          </cell>
          <cell r="B6817" t="str">
            <v>Q1002z001</v>
          </cell>
          <cell r="C6817" t="str">
            <v>R</v>
          </cell>
          <cell r="D6817" t="str">
            <v>E</v>
          </cell>
          <cell r="E6817" t="str">
            <v>Ethiopia</v>
          </cell>
          <cell r="F6817" t="str">
            <v>R5012</v>
          </cell>
          <cell r="G6817">
            <v>5</v>
          </cell>
        </row>
        <row r="6818">
          <cell r="A6818" t="str">
            <v>R|R5012</v>
          </cell>
          <cell r="B6818" t="str">
            <v>Q1002z001</v>
          </cell>
          <cell r="C6818" t="str">
            <v>R</v>
          </cell>
          <cell r="D6818" t="str">
            <v>code</v>
          </cell>
          <cell r="E6818" t="str">
            <v>R5012</v>
          </cell>
          <cell r="F6818" t="str">
            <v>R5012</v>
          </cell>
          <cell r="G6818">
            <v>5</v>
          </cell>
        </row>
        <row r="6819">
          <cell r="A6819" t="str">
            <v>R|Libya</v>
          </cell>
          <cell r="B6819" t="str">
            <v>Q1002z001</v>
          </cell>
          <cell r="C6819" t="str">
            <v>R</v>
          </cell>
          <cell r="D6819" t="str">
            <v>name</v>
          </cell>
          <cell r="E6819" t="str">
            <v>Libya</v>
          </cell>
          <cell r="F6819" t="str">
            <v>R5013</v>
          </cell>
          <cell r="G6819">
            <v>5</v>
          </cell>
        </row>
        <row r="6820">
          <cell r="A6820" t="str">
            <v>R|Libyan Arab Jamahiriya</v>
          </cell>
          <cell r="B6820" t="str">
            <v>Q1009</v>
          </cell>
          <cell r="C6820" t="str">
            <v>R</v>
          </cell>
          <cell r="D6820" t="str">
            <v>E</v>
          </cell>
          <cell r="E6820" t="str">
            <v>Libyan Arab Jamahiriya</v>
          </cell>
          <cell r="F6820" t="str">
            <v>R5013</v>
          </cell>
          <cell r="G6820">
            <v>5</v>
          </cell>
        </row>
        <row r="6821">
          <cell r="A6821" t="str">
            <v>R|Libyen</v>
          </cell>
          <cell r="B6821" t="str">
            <v>Q1002z001</v>
          </cell>
          <cell r="C6821" t="str">
            <v>R</v>
          </cell>
          <cell r="D6821" t="str">
            <v>D</v>
          </cell>
          <cell r="E6821" t="str">
            <v>Libyen</v>
          </cell>
          <cell r="F6821" t="str">
            <v>R5013</v>
          </cell>
          <cell r="G6821">
            <v>5</v>
          </cell>
        </row>
        <row r="6822">
          <cell r="A6822" t="str">
            <v>R|Lybia</v>
          </cell>
          <cell r="B6822" t="str">
            <v>Q1002z001</v>
          </cell>
          <cell r="C6822" t="str">
            <v>R</v>
          </cell>
          <cell r="D6822" t="str">
            <v>E</v>
          </cell>
          <cell r="E6822" t="str">
            <v>Lybia</v>
          </cell>
          <cell r="F6822" t="str">
            <v>R5013</v>
          </cell>
          <cell r="G6822">
            <v>5</v>
          </cell>
        </row>
        <row r="6823">
          <cell r="A6823" t="str">
            <v>R|Lybien</v>
          </cell>
          <cell r="B6823" t="str">
            <v>Q1002z001</v>
          </cell>
          <cell r="C6823" t="str">
            <v>R</v>
          </cell>
          <cell r="D6823" t="str">
            <v>name</v>
          </cell>
          <cell r="E6823" t="str">
            <v>Lybien</v>
          </cell>
          <cell r="F6823" t="str">
            <v>R5013</v>
          </cell>
          <cell r="G6823">
            <v>5</v>
          </cell>
        </row>
        <row r="6824">
          <cell r="A6824" t="str">
            <v>R|R5013</v>
          </cell>
          <cell r="B6824" t="str">
            <v>Q1002z001</v>
          </cell>
          <cell r="C6824" t="str">
            <v>R</v>
          </cell>
          <cell r="D6824" t="str">
            <v>code</v>
          </cell>
          <cell r="E6824" t="str">
            <v>R5013</v>
          </cell>
          <cell r="F6824" t="str">
            <v>R5013</v>
          </cell>
          <cell r="G6824">
            <v>5</v>
          </cell>
        </row>
        <row r="6825">
          <cell r="A6825" t="str">
            <v>R|R5014</v>
          </cell>
          <cell r="B6825" t="str">
            <v>Q1002z001</v>
          </cell>
          <cell r="C6825" t="str">
            <v>R</v>
          </cell>
          <cell r="D6825" t="str">
            <v>code</v>
          </cell>
          <cell r="E6825" t="str">
            <v>R5014</v>
          </cell>
          <cell r="F6825" t="str">
            <v>R5014</v>
          </cell>
          <cell r="G6825">
            <v>5</v>
          </cell>
        </row>
        <row r="6826">
          <cell r="A6826" t="str">
            <v>R|Ruanda</v>
          </cell>
          <cell r="B6826" t="str">
            <v>Q1002z001</v>
          </cell>
          <cell r="C6826" t="str">
            <v>R</v>
          </cell>
          <cell r="D6826" t="str">
            <v>name</v>
          </cell>
          <cell r="E6826" t="str">
            <v>Ruanda</v>
          </cell>
          <cell r="F6826" t="str">
            <v>R5014</v>
          </cell>
          <cell r="G6826">
            <v>5</v>
          </cell>
        </row>
        <row r="6827">
          <cell r="A6827" t="str">
            <v>R|Rwanda</v>
          </cell>
          <cell r="B6827" t="str">
            <v>Q1003z001</v>
          </cell>
          <cell r="C6827" t="str">
            <v>R</v>
          </cell>
          <cell r="D6827" t="str">
            <v>name</v>
          </cell>
          <cell r="E6827" t="str">
            <v>Rwanda</v>
          </cell>
          <cell r="F6827" t="str">
            <v>R5014</v>
          </cell>
          <cell r="G6827">
            <v>5</v>
          </cell>
        </row>
        <row r="6828">
          <cell r="A6828" t="str">
            <v>R|Guinea</v>
          </cell>
          <cell r="B6828" t="str">
            <v>Q1002z001</v>
          </cell>
          <cell r="C6828" t="str">
            <v>R</v>
          </cell>
          <cell r="D6828" t="str">
            <v>name</v>
          </cell>
          <cell r="E6828" t="str">
            <v>Guinea</v>
          </cell>
          <cell r="F6828" t="str">
            <v>R5015</v>
          </cell>
          <cell r="G6828">
            <v>5</v>
          </cell>
        </row>
        <row r="6829">
          <cell r="A6829" t="str">
            <v>R|R5015</v>
          </cell>
          <cell r="B6829" t="str">
            <v>Q1002z001</v>
          </cell>
          <cell r="C6829" t="str">
            <v>R</v>
          </cell>
          <cell r="D6829" t="str">
            <v>code</v>
          </cell>
          <cell r="E6829" t="str">
            <v>R5015</v>
          </cell>
          <cell r="F6829" t="str">
            <v>R5015</v>
          </cell>
          <cell r="G6829">
            <v>5</v>
          </cell>
        </row>
        <row r="6830">
          <cell r="A6830" t="str">
            <v>R|Cote d'Ivoire</v>
          </cell>
          <cell r="B6830" t="str">
            <v>Q2002x001</v>
          </cell>
          <cell r="C6830" t="str">
            <v>R</v>
          </cell>
          <cell r="D6830" t="str">
            <v>name</v>
          </cell>
          <cell r="E6830" t="str">
            <v>Cote d'Ivoire</v>
          </cell>
          <cell r="F6830" t="str">
            <v>R5016</v>
          </cell>
          <cell r="G6830">
            <v>5</v>
          </cell>
        </row>
        <row r="6831">
          <cell r="A6831" t="str">
            <v>R|Elfenbeinküste</v>
          </cell>
          <cell r="B6831" t="str">
            <v>Q1002z001</v>
          </cell>
          <cell r="C6831" t="str">
            <v>R</v>
          </cell>
          <cell r="D6831" t="str">
            <v>name</v>
          </cell>
          <cell r="E6831" t="str">
            <v>Elfenbeinküste</v>
          </cell>
          <cell r="F6831" t="str">
            <v>R5016</v>
          </cell>
          <cell r="G6831">
            <v>5</v>
          </cell>
        </row>
        <row r="6832">
          <cell r="A6832" t="str">
            <v>R|Ivory Coast</v>
          </cell>
          <cell r="B6832" t="str">
            <v>Q1002z001</v>
          </cell>
          <cell r="C6832" t="str">
            <v>R</v>
          </cell>
          <cell r="D6832" t="str">
            <v>E</v>
          </cell>
          <cell r="E6832" t="str">
            <v>Ivory Coast</v>
          </cell>
          <cell r="F6832" t="str">
            <v>R5016</v>
          </cell>
          <cell r="G6832">
            <v>5</v>
          </cell>
        </row>
        <row r="6833">
          <cell r="A6833" t="str">
            <v>R|R0.50978</v>
          </cell>
          <cell r="B6833" t="str">
            <v>Q2002x001</v>
          </cell>
          <cell r="C6833" t="str">
            <v>R</v>
          </cell>
          <cell r="D6833" t="str">
            <v>code</v>
          </cell>
          <cell r="E6833" t="str">
            <v>R0.50978</v>
          </cell>
          <cell r="F6833" t="str">
            <v>R5016</v>
          </cell>
          <cell r="G6833">
            <v>5</v>
          </cell>
        </row>
        <row r="6834">
          <cell r="A6834" t="str">
            <v>R|R5016</v>
          </cell>
          <cell r="B6834" t="str">
            <v>Q1002z001</v>
          </cell>
          <cell r="C6834" t="str">
            <v>R</v>
          </cell>
          <cell r="D6834" t="str">
            <v>code</v>
          </cell>
          <cell r="E6834" t="str">
            <v>R5016</v>
          </cell>
          <cell r="F6834" t="str">
            <v>R5016</v>
          </cell>
          <cell r="G6834">
            <v>5</v>
          </cell>
        </row>
        <row r="6835">
          <cell r="A6835" t="str">
            <v>R|Ghana</v>
          </cell>
          <cell r="B6835" t="str">
            <v>Q1002z001</v>
          </cell>
          <cell r="C6835" t="str">
            <v>R</v>
          </cell>
          <cell r="D6835" t="str">
            <v>name</v>
          </cell>
          <cell r="E6835" t="str">
            <v>Ghana</v>
          </cell>
          <cell r="F6835" t="str">
            <v>R5017</v>
          </cell>
          <cell r="G6835">
            <v>5</v>
          </cell>
        </row>
        <row r="6836">
          <cell r="A6836" t="str">
            <v>R|R5017</v>
          </cell>
          <cell r="B6836" t="str">
            <v>Q1002z001</v>
          </cell>
          <cell r="C6836" t="str">
            <v>R</v>
          </cell>
          <cell r="D6836" t="str">
            <v>code</v>
          </cell>
          <cell r="E6836" t="str">
            <v>R5017</v>
          </cell>
          <cell r="F6836" t="str">
            <v>R5017</v>
          </cell>
          <cell r="G6836">
            <v>5</v>
          </cell>
        </row>
        <row r="6837">
          <cell r="A6837" t="str">
            <v>R|Kongo</v>
          </cell>
          <cell r="B6837" t="str">
            <v>Q1002z001</v>
          </cell>
          <cell r="C6837" t="str">
            <v>R</v>
          </cell>
          <cell r="D6837" t="str">
            <v>name</v>
          </cell>
          <cell r="E6837" t="str">
            <v>Kongo</v>
          </cell>
          <cell r="F6837" t="str">
            <v>R5018</v>
          </cell>
          <cell r="G6837">
            <v>5</v>
          </cell>
        </row>
        <row r="6838">
          <cell r="A6838" t="str">
            <v>R|R5018</v>
          </cell>
          <cell r="B6838" t="str">
            <v>Q1002z001</v>
          </cell>
          <cell r="C6838" t="str">
            <v>R</v>
          </cell>
          <cell r="D6838" t="str">
            <v>code</v>
          </cell>
          <cell r="E6838" t="str">
            <v>R5018</v>
          </cell>
          <cell r="F6838" t="str">
            <v>R5018</v>
          </cell>
          <cell r="G6838">
            <v>5</v>
          </cell>
        </row>
        <row r="6839">
          <cell r="A6839" t="str">
            <v>R|Republic of the Congo</v>
          </cell>
          <cell r="B6839" t="str">
            <v>Q1002z001</v>
          </cell>
          <cell r="C6839" t="str">
            <v>R</v>
          </cell>
          <cell r="D6839" t="str">
            <v>E</v>
          </cell>
          <cell r="E6839" t="str">
            <v>Republic of the Congo</v>
          </cell>
          <cell r="F6839" t="str">
            <v>R5018</v>
          </cell>
          <cell r="G6839">
            <v>5</v>
          </cell>
        </row>
        <row r="6840">
          <cell r="A6840" t="str">
            <v>R|Burundi</v>
          </cell>
          <cell r="B6840" t="str">
            <v>Q1002z001</v>
          </cell>
          <cell r="C6840" t="str">
            <v>R</v>
          </cell>
          <cell r="D6840" t="str">
            <v>name</v>
          </cell>
          <cell r="E6840" t="str">
            <v>Burundi</v>
          </cell>
          <cell r="F6840" t="str">
            <v>R5019</v>
          </cell>
          <cell r="G6840">
            <v>5</v>
          </cell>
        </row>
        <row r="6841">
          <cell r="A6841" t="str">
            <v>R|R5019</v>
          </cell>
          <cell r="B6841" t="str">
            <v>Q1002z001</v>
          </cell>
          <cell r="C6841" t="str">
            <v>R</v>
          </cell>
          <cell r="D6841" t="str">
            <v>code</v>
          </cell>
          <cell r="E6841" t="str">
            <v>R5019</v>
          </cell>
          <cell r="F6841" t="str">
            <v>R5019</v>
          </cell>
          <cell r="G6841">
            <v>5</v>
          </cell>
        </row>
        <row r="6842">
          <cell r="A6842" t="str">
            <v>R|R5020</v>
          </cell>
          <cell r="B6842" t="str">
            <v>Q1002z001</v>
          </cell>
          <cell r="C6842" t="str">
            <v>R</v>
          </cell>
          <cell r="D6842" t="str">
            <v>code</v>
          </cell>
          <cell r="E6842" t="str">
            <v>R5020</v>
          </cell>
          <cell r="F6842" t="str">
            <v>R5020</v>
          </cell>
          <cell r="G6842">
            <v>5</v>
          </cell>
        </row>
        <row r="6843">
          <cell r="A6843" t="str">
            <v>R|Uganda</v>
          </cell>
          <cell r="B6843" t="str">
            <v>Q1002z001</v>
          </cell>
          <cell r="C6843" t="str">
            <v>R</v>
          </cell>
          <cell r="D6843" t="str">
            <v>name</v>
          </cell>
          <cell r="E6843" t="str">
            <v>Uganda</v>
          </cell>
          <cell r="F6843" t="str">
            <v>R5020</v>
          </cell>
          <cell r="G6843">
            <v>5</v>
          </cell>
        </row>
        <row r="6844">
          <cell r="A6844" t="str">
            <v>R|Madagascar</v>
          </cell>
          <cell r="B6844" t="str">
            <v>Q1002z001</v>
          </cell>
          <cell r="C6844" t="str">
            <v>R</v>
          </cell>
          <cell r="D6844" t="str">
            <v>E</v>
          </cell>
          <cell r="E6844" t="str">
            <v>Madagascar</v>
          </cell>
          <cell r="F6844" t="str">
            <v>R5021</v>
          </cell>
          <cell r="G6844">
            <v>5</v>
          </cell>
        </row>
        <row r="6845">
          <cell r="A6845" t="str">
            <v>R|Madagaskar</v>
          </cell>
          <cell r="B6845" t="str">
            <v>Q1002z001</v>
          </cell>
          <cell r="C6845" t="str">
            <v>R</v>
          </cell>
          <cell r="D6845" t="str">
            <v>name</v>
          </cell>
          <cell r="E6845" t="str">
            <v>Madagaskar</v>
          </cell>
          <cell r="F6845" t="str">
            <v>R5021</v>
          </cell>
          <cell r="G6845">
            <v>5</v>
          </cell>
        </row>
        <row r="6846">
          <cell r="A6846" t="str">
            <v>R|R5021</v>
          </cell>
          <cell r="B6846" t="str">
            <v>Q1002z001</v>
          </cell>
          <cell r="C6846" t="str">
            <v>R</v>
          </cell>
          <cell r="D6846" t="str">
            <v>code</v>
          </cell>
          <cell r="E6846" t="str">
            <v>R5021</v>
          </cell>
          <cell r="F6846" t="str">
            <v>R5021</v>
          </cell>
          <cell r="G6846">
            <v>5</v>
          </cell>
        </row>
        <row r="6847">
          <cell r="A6847" t="str">
            <v>R|Malawi</v>
          </cell>
          <cell r="B6847" t="str">
            <v>Q1002z001</v>
          </cell>
          <cell r="C6847" t="str">
            <v>R</v>
          </cell>
          <cell r="D6847" t="str">
            <v>name</v>
          </cell>
          <cell r="E6847" t="str">
            <v>Malawi</v>
          </cell>
          <cell r="F6847" t="str">
            <v>R5022</v>
          </cell>
          <cell r="G6847">
            <v>5</v>
          </cell>
        </row>
        <row r="6848">
          <cell r="A6848" t="str">
            <v>R|R5022</v>
          </cell>
          <cell r="B6848" t="str">
            <v>Q1002z001</v>
          </cell>
          <cell r="C6848" t="str">
            <v>R</v>
          </cell>
          <cell r="D6848" t="str">
            <v>code</v>
          </cell>
          <cell r="E6848" t="str">
            <v>R5022</v>
          </cell>
          <cell r="F6848" t="str">
            <v>R5022</v>
          </cell>
          <cell r="G6848">
            <v>5</v>
          </cell>
        </row>
        <row r="6849">
          <cell r="A6849" t="str">
            <v>R|Angola</v>
          </cell>
          <cell r="B6849" t="str">
            <v>Q1002z001</v>
          </cell>
          <cell r="C6849" t="str">
            <v>R</v>
          </cell>
          <cell r="D6849" t="str">
            <v>name</v>
          </cell>
          <cell r="E6849" t="str">
            <v>Angola</v>
          </cell>
          <cell r="F6849" t="str">
            <v>R5023</v>
          </cell>
          <cell r="G6849">
            <v>5</v>
          </cell>
        </row>
        <row r="6850">
          <cell r="A6850" t="str">
            <v>R|R5023</v>
          </cell>
          <cell r="B6850" t="str">
            <v>Q1002z001</v>
          </cell>
          <cell r="C6850" t="str">
            <v>R</v>
          </cell>
          <cell r="D6850" t="str">
            <v>code</v>
          </cell>
          <cell r="E6850" t="str">
            <v>R5023</v>
          </cell>
          <cell r="F6850" t="str">
            <v>R5023</v>
          </cell>
          <cell r="G6850">
            <v>5</v>
          </cell>
        </row>
        <row r="6851">
          <cell r="A6851" t="str">
            <v>R|Mali</v>
          </cell>
          <cell r="B6851" t="str">
            <v>Q1002z001</v>
          </cell>
          <cell r="C6851" t="str">
            <v>R</v>
          </cell>
          <cell r="D6851" t="str">
            <v>name</v>
          </cell>
          <cell r="E6851" t="str">
            <v>Mali</v>
          </cell>
          <cell r="F6851" t="str">
            <v>R5024</v>
          </cell>
          <cell r="G6851">
            <v>5</v>
          </cell>
        </row>
        <row r="6852">
          <cell r="A6852" t="str">
            <v>R|R5024</v>
          </cell>
          <cell r="B6852" t="str">
            <v>Q1002z001</v>
          </cell>
          <cell r="C6852" t="str">
            <v>R</v>
          </cell>
          <cell r="D6852" t="str">
            <v>code</v>
          </cell>
          <cell r="E6852" t="str">
            <v>R5024</v>
          </cell>
          <cell r="F6852" t="str">
            <v>R5024</v>
          </cell>
          <cell r="G6852">
            <v>5</v>
          </cell>
        </row>
        <row r="6853">
          <cell r="A6853" t="str">
            <v>R|R5025</v>
          </cell>
          <cell r="B6853" t="str">
            <v>Q1002z001</v>
          </cell>
          <cell r="C6853" t="str">
            <v>R</v>
          </cell>
          <cell r="D6853" t="str">
            <v>code</v>
          </cell>
          <cell r="E6853" t="str">
            <v>R5025</v>
          </cell>
          <cell r="F6853" t="str">
            <v>R5025</v>
          </cell>
          <cell r="G6853">
            <v>5</v>
          </cell>
        </row>
        <row r="6854">
          <cell r="A6854" t="str">
            <v>R|Simbabwe</v>
          </cell>
          <cell r="B6854" t="str">
            <v>Q1002z001</v>
          </cell>
          <cell r="C6854" t="str">
            <v>R</v>
          </cell>
          <cell r="D6854" t="str">
            <v>name</v>
          </cell>
          <cell r="E6854" t="str">
            <v>Simbabwe</v>
          </cell>
          <cell r="F6854" t="str">
            <v>R5025</v>
          </cell>
          <cell r="G6854">
            <v>5</v>
          </cell>
        </row>
        <row r="6855">
          <cell r="A6855" t="str">
            <v>R|Zimbabwe</v>
          </cell>
          <cell r="B6855" t="str">
            <v>Q1002z001</v>
          </cell>
          <cell r="C6855" t="str">
            <v>R</v>
          </cell>
          <cell r="D6855" t="str">
            <v>E</v>
          </cell>
          <cell r="E6855" t="str">
            <v>Zimbabwe</v>
          </cell>
          <cell r="F6855" t="str">
            <v>R5025</v>
          </cell>
          <cell r="G6855">
            <v>5</v>
          </cell>
        </row>
        <row r="6856">
          <cell r="A6856" t="str">
            <v>R|R5026</v>
          </cell>
          <cell r="B6856" t="str">
            <v>Q1002z001</v>
          </cell>
          <cell r="C6856" t="str">
            <v>R</v>
          </cell>
          <cell r="D6856" t="str">
            <v>code</v>
          </cell>
          <cell r="E6856" t="str">
            <v>R5026</v>
          </cell>
          <cell r="F6856" t="str">
            <v>R5026</v>
          </cell>
          <cell r="G6856">
            <v>5</v>
          </cell>
        </row>
        <row r="6857">
          <cell r="A6857" t="str">
            <v>R|Senegal</v>
          </cell>
          <cell r="B6857" t="str">
            <v>Q1002z001</v>
          </cell>
          <cell r="C6857" t="str">
            <v>R</v>
          </cell>
          <cell r="D6857" t="str">
            <v>name</v>
          </cell>
          <cell r="E6857" t="str">
            <v>Senegal</v>
          </cell>
          <cell r="F6857" t="str">
            <v>R5026</v>
          </cell>
          <cell r="G6857">
            <v>5</v>
          </cell>
        </row>
        <row r="6858">
          <cell r="A6858" t="str">
            <v>R|Botswana</v>
          </cell>
          <cell r="B6858" t="str">
            <v>Q1002z001</v>
          </cell>
          <cell r="C6858" t="str">
            <v>R</v>
          </cell>
          <cell r="D6858" t="str">
            <v>name</v>
          </cell>
          <cell r="E6858" t="str">
            <v>Botswana</v>
          </cell>
          <cell r="F6858" t="str">
            <v>R5027</v>
          </cell>
          <cell r="G6858">
            <v>5</v>
          </cell>
        </row>
        <row r="6859">
          <cell r="A6859" t="str">
            <v>R|R5027</v>
          </cell>
          <cell r="B6859" t="str">
            <v>Q1002z001</v>
          </cell>
          <cell r="C6859" t="str">
            <v>R</v>
          </cell>
          <cell r="D6859" t="str">
            <v>code</v>
          </cell>
          <cell r="E6859" t="str">
            <v>R5027</v>
          </cell>
          <cell r="F6859" t="str">
            <v>R5027</v>
          </cell>
          <cell r="G6859">
            <v>5</v>
          </cell>
        </row>
        <row r="6860">
          <cell r="A6860" t="str">
            <v>R|Burkina Faso</v>
          </cell>
          <cell r="B6860" t="str">
            <v>Q1002z001</v>
          </cell>
          <cell r="C6860" t="str">
            <v>R</v>
          </cell>
          <cell r="D6860" t="str">
            <v>name</v>
          </cell>
          <cell r="E6860" t="str">
            <v>Burkina Faso</v>
          </cell>
          <cell r="F6860" t="str">
            <v>R5028</v>
          </cell>
          <cell r="G6860">
            <v>5</v>
          </cell>
        </row>
        <row r="6861">
          <cell r="A6861" t="str">
            <v>R|R5028</v>
          </cell>
          <cell r="B6861" t="str">
            <v>Q1002z001</v>
          </cell>
          <cell r="C6861" t="str">
            <v>R</v>
          </cell>
          <cell r="D6861" t="str">
            <v>code</v>
          </cell>
          <cell r="E6861" t="str">
            <v>R5028</v>
          </cell>
          <cell r="F6861" t="str">
            <v>R5028</v>
          </cell>
          <cell r="G6861">
            <v>5</v>
          </cell>
        </row>
        <row r="6862">
          <cell r="A6862" t="str">
            <v>R|Cape Verde</v>
          </cell>
          <cell r="B6862" t="str">
            <v>Q1002z001</v>
          </cell>
          <cell r="C6862" t="str">
            <v>R</v>
          </cell>
          <cell r="D6862" t="str">
            <v>E</v>
          </cell>
          <cell r="E6862" t="str">
            <v>Cape Verde</v>
          </cell>
          <cell r="F6862" t="str">
            <v>R5029</v>
          </cell>
          <cell r="G6862">
            <v>5</v>
          </cell>
        </row>
        <row r="6863">
          <cell r="A6863" t="str">
            <v>R|Kap Verden</v>
          </cell>
          <cell r="B6863" t="str">
            <v>Q1002z001</v>
          </cell>
          <cell r="C6863" t="str">
            <v>R</v>
          </cell>
          <cell r="D6863" t="str">
            <v>name</v>
          </cell>
          <cell r="E6863" t="str">
            <v>Kap Verden</v>
          </cell>
          <cell r="F6863" t="str">
            <v>R5029</v>
          </cell>
          <cell r="G6863">
            <v>5</v>
          </cell>
        </row>
        <row r="6864">
          <cell r="A6864" t="str">
            <v>R|R5029</v>
          </cell>
          <cell r="B6864" t="str">
            <v>Q1002z001</v>
          </cell>
          <cell r="C6864" t="str">
            <v>R</v>
          </cell>
          <cell r="D6864" t="str">
            <v>code</v>
          </cell>
          <cell r="E6864" t="str">
            <v>R5029</v>
          </cell>
          <cell r="F6864" t="str">
            <v>R5029</v>
          </cell>
          <cell r="G6864">
            <v>5</v>
          </cell>
        </row>
        <row r="6865">
          <cell r="A6865" t="str">
            <v>R|Central African Republic</v>
          </cell>
          <cell r="B6865" t="str">
            <v>Q1002z001</v>
          </cell>
          <cell r="C6865" t="str">
            <v>R</v>
          </cell>
          <cell r="D6865" t="str">
            <v>E</v>
          </cell>
          <cell r="E6865" t="str">
            <v>Central African Republic</v>
          </cell>
          <cell r="F6865" t="str">
            <v>R5030</v>
          </cell>
          <cell r="G6865">
            <v>5</v>
          </cell>
        </row>
        <row r="6866">
          <cell r="A6866" t="str">
            <v>R|R5030</v>
          </cell>
          <cell r="B6866" t="str">
            <v>Q1002z001</v>
          </cell>
          <cell r="C6866" t="str">
            <v>R</v>
          </cell>
          <cell r="D6866" t="str">
            <v>code</v>
          </cell>
          <cell r="E6866" t="str">
            <v>R5030</v>
          </cell>
          <cell r="F6866" t="str">
            <v>R5030</v>
          </cell>
          <cell r="G6866">
            <v>5</v>
          </cell>
        </row>
        <row r="6867">
          <cell r="A6867" t="str">
            <v>R|Zentral Afrikanische Republik</v>
          </cell>
          <cell r="B6867" t="str">
            <v>Q1002z001</v>
          </cell>
          <cell r="C6867" t="str">
            <v>R</v>
          </cell>
          <cell r="D6867" t="str">
            <v>name</v>
          </cell>
          <cell r="E6867" t="str">
            <v>Zentral Afrikanische Republik</v>
          </cell>
          <cell r="F6867" t="str">
            <v>R5030</v>
          </cell>
          <cell r="G6867">
            <v>5</v>
          </cell>
        </row>
        <row r="6868">
          <cell r="A6868" t="str">
            <v>R|Chad</v>
          </cell>
          <cell r="B6868" t="str">
            <v>Q1002z001</v>
          </cell>
          <cell r="C6868" t="str">
            <v>R</v>
          </cell>
          <cell r="D6868" t="str">
            <v>E</v>
          </cell>
          <cell r="E6868" t="str">
            <v>Chad</v>
          </cell>
          <cell r="F6868" t="str">
            <v>R5031</v>
          </cell>
          <cell r="G6868">
            <v>5</v>
          </cell>
        </row>
        <row r="6869">
          <cell r="A6869" t="str">
            <v>R|R5031</v>
          </cell>
          <cell r="B6869" t="str">
            <v>Q1002z001</v>
          </cell>
          <cell r="C6869" t="str">
            <v>R</v>
          </cell>
          <cell r="D6869" t="str">
            <v>code</v>
          </cell>
          <cell r="E6869" t="str">
            <v>R5031</v>
          </cell>
          <cell r="F6869" t="str">
            <v>R5031</v>
          </cell>
          <cell r="G6869">
            <v>5</v>
          </cell>
        </row>
        <row r="6870">
          <cell r="A6870" t="str">
            <v>R|Tschad</v>
          </cell>
          <cell r="B6870" t="str">
            <v>Q1002z001</v>
          </cell>
          <cell r="C6870" t="str">
            <v>R</v>
          </cell>
          <cell r="D6870" t="str">
            <v>name</v>
          </cell>
          <cell r="E6870" t="str">
            <v>Tschad</v>
          </cell>
          <cell r="F6870" t="str">
            <v>R5031</v>
          </cell>
          <cell r="G6870">
            <v>5</v>
          </cell>
        </row>
        <row r="6871">
          <cell r="A6871" t="str">
            <v>R|Comoros</v>
          </cell>
          <cell r="B6871" t="str">
            <v>Q1002z001</v>
          </cell>
          <cell r="C6871" t="str">
            <v>R</v>
          </cell>
          <cell r="D6871" t="str">
            <v>E</v>
          </cell>
          <cell r="E6871" t="str">
            <v>Comoros</v>
          </cell>
          <cell r="F6871" t="str">
            <v>R5032</v>
          </cell>
          <cell r="G6871">
            <v>5</v>
          </cell>
        </row>
        <row r="6872">
          <cell r="A6872" t="str">
            <v>R|Komoren</v>
          </cell>
          <cell r="B6872" t="str">
            <v>Q1002z001</v>
          </cell>
          <cell r="C6872" t="str">
            <v>R</v>
          </cell>
          <cell r="D6872" t="str">
            <v>name</v>
          </cell>
          <cell r="E6872" t="str">
            <v>Komoren</v>
          </cell>
          <cell r="F6872" t="str">
            <v>R5032</v>
          </cell>
          <cell r="G6872">
            <v>5</v>
          </cell>
        </row>
        <row r="6873">
          <cell r="A6873" t="str">
            <v>R|R5032</v>
          </cell>
          <cell r="B6873" t="str">
            <v>Q1002z001</v>
          </cell>
          <cell r="C6873" t="str">
            <v>R</v>
          </cell>
          <cell r="D6873" t="str">
            <v>code</v>
          </cell>
          <cell r="E6873" t="str">
            <v>R5032</v>
          </cell>
          <cell r="F6873" t="str">
            <v>R5032</v>
          </cell>
          <cell r="G6873">
            <v>5</v>
          </cell>
        </row>
        <row r="6874">
          <cell r="A6874" t="str">
            <v>R|R5033</v>
          </cell>
          <cell r="B6874" t="str">
            <v>Q1002z001</v>
          </cell>
          <cell r="C6874" t="str">
            <v>R</v>
          </cell>
          <cell r="D6874" t="str">
            <v>code</v>
          </cell>
          <cell r="E6874" t="str">
            <v>R5033</v>
          </cell>
          <cell r="F6874" t="str">
            <v>R5033</v>
          </cell>
          <cell r="G6874">
            <v>5</v>
          </cell>
        </row>
        <row r="6875">
          <cell r="A6875" t="str">
            <v>R|Sambia</v>
          </cell>
          <cell r="B6875" t="str">
            <v>Q1002z001</v>
          </cell>
          <cell r="C6875" t="str">
            <v>R</v>
          </cell>
          <cell r="D6875" t="str">
            <v>name</v>
          </cell>
          <cell r="E6875" t="str">
            <v>Sambia</v>
          </cell>
          <cell r="F6875" t="str">
            <v>R5033</v>
          </cell>
          <cell r="G6875">
            <v>5</v>
          </cell>
        </row>
        <row r="6876">
          <cell r="A6876" t="str">
            <v>R|Zambia</v>
          </cell>
          <cell r="B6876" t="str">
            <v>Q1002z001</v>
          </cell>
          <cell r="C6876" t="str">
            <v>R</v>
          </cell>
          <cell r="D6876" t="str">
            <v>E</v>
          </cell>
          <cell r="E6876" t="str">
            <v>Zambia</v>
          </cell>
          <cell r="F6876" t="str">
            <v>R5033</v>
          </cell>
          <cell r="G6876">
            <v>5</v>
          </cell>
        </row>
        <row r="6877">
          <cell r="A6877" t="str">
            <v>R|R5034</v>
          </cell>
          <cell r="B6877" t="str">
            <v>Q1002z001</v>
          </cell>
          <cell r="C6877" t="str">
            <v>R</v>
          </cell>
          <cell r="D6877" t="str">
            <v>code</v>
          </cell>
          <cell r="E6877" t="str">
            <v>R5034</v>
          </cell>
          <cell r="F6877" t="str">
            <v>R5034</v>
          </cell>
          <cell r="G6877">
            <v>5</v>
          </cell>
        </row>
        <row r="6878">
          <cell r="A6878" t="str">
            <v>R|Saint Helena</v>
          </cell>
          <cell r="B6878" t="str">
            <v>Q1002z001</v>
          </cell>
          <cell r="C6878" t="str">
            <v>R</v>
          </cell>
          <cell r="D6878" t="str">
            <v>name</v>
          </cell>
          <cell r="E6878" t="str">
            <v>Saint Helena</v>
          </cell>
          <cell r="F6878" t="str">
            <v>R5034</v>
          </cell>
          <cell r="G6878">
            <v>5</v>
          </cell>
        </row>
        <row r="6879">
          <cell r="A6879" t="str">
            <v>R|Djibouti</v>
          </cell>
          <cell r="B6879" t="str">
            <v>Q1002z001</v>
          </cell>
          <cell r="C6879" t="str">
            <v>R</v>
          </cell>
          <cell r="D6879" t="str">
            <v>E</v>
          </cell>
          <cell r="E6879" t="str">
            <v>Djibouti</v>
          </cell>
          <cell r="F6879" t="str">
            <v>R5035</v>
          </cell>
          <cell r="G6879">
            <v>5</v>
          </cell>
        </row>
        <row r="6880">
          <cell r="A6880" t="str">
            <v>R|Dschibuti</v>
          </cell>
          <cell r="B6880" t="str">
            <v>Q1002z001</v>
          </cell>
          <cell r="C6880" t="str">
            <v>R</v>
          </cell>
          <cell r="D6880" t="str">
            <v>name</v>
          </cell>
          <cell r="E6880" t="str">
            <v>Dschibuti</v>
          </cell>
          <cell r="F6880" t="str">
            <v>R5035</v>
          </cell>
          <cell r="G6880">
            <v>5</v>
          </cell>
        </row>
        <row r="6881">
          <cell r="A6881" t="str">
            <v>R|R5035</v>
          </cell>
          <cell r="B6881" t="str">
            <v>Q1002z001</v>
          </cell>
          <cell r="C6881" t="str">
            <v>R</v>
          </cell>
          <cell r="D6881" t="str">
            <v>code</v>
          </cell>
          <cell r="E6881" t="str">
            <v>R5035</v>
          </cell>
          <cell r="F6881" t="str">
            <v>R5035</v>
          </cell>
          <cell r="G6881">
            <v>5</v>
          </cell>
        </row>
        <row r="6882">
          <cell r="A6882" t="str">
            <v>R|Äquatorial Guinea</v>
          </cell>
          <cell r="B6882" t="str">
            <v>Q1002z001</v>
          </cell>
          <cell r="C6882" t="str">
            <v>R</v>
          </cell>
          <cell r="D6882" t="str">
            <v>name</v>
          </cell>
          <cell r="E6882" t="str">
            <v>Äquatorial Guinea</v>
          </cell>
          <cell r="F6882" t="str">
            <v>R5036</v>
          </cell>
          <cell r="G6882">
            <v>5</v>
          </cell>
        </row>
        <row r="6883">
          <cell r="A6883" t="str">
            <v>R|Equatorial Guinea</v>
          </cell>
          <cell r="B6883" t="str">
            <v>Q1002z001</v>
          </cell>
          <cell r="C6883" t="str">
            <v>R</v>
          </cell>
          <cell r="D6883" t="str">
            <v>E</v>
          </cell>
          <cell r="E6883" t="str">
            <v>Equatorial Guinea</v>
          </cell>
          <cell r="F6883" t="str">
            <v>R5036</v>
          </cell>
          <cell r="G6883">
            <v>5</v>
          </cell>
        </row>
        <row r="6884">
          <cell r="A6884" t="str">
            <v>R|R5036</v>
          </cell>
          <cell r="B6884" t="str">
            <v>Q1002z001</v>
          </cell>
          <cell r="C6884" t="str">
            <v>R</v>
          </cell>
          <cell r="D6884" t="str">
            <v>code</v>
          </cell>
          <cell r="E6884" t="str">
            <v>R5036</v>
          </cell>
          <cell r="F6884" t="str">
            <v>R5036</v>
          </cell>
          <cell r="G6884">
            <v>5</v>
          </cell>
        </row>
        <row r="6885">
          <cell r="A6885" t="str">
            <v>R|Eritrea</v>
          </cell>
          <cell r="B6885" t="str">
            <v>Q1002z001</v>
          </cell>
          <cell r="C6885" t="str">
            <v>R</v>
          </cell>
          <cell r="D6885" t="str">
            <v>name</v>
          </cell>
          <cell r="E6885" t="str">
            <v>Eritrea</v>
          </cell>
          <cell r="F6885" t="str">
            <v>R5037</v>
          </cell>
          <cell r="G6885">
            <v>5</v>
          </cell>
        </row>
        <row r="6886">
          <cell r="A6886" t="str">
            <v>R|R5037</v>
          </cell>
          <cell r="B6886" t="str">
            <v>Q1002z001</v>
          </cell>
          <cell r="C6886" t="str">
            <v>R</v>
          </cell>
          <cell r="D6886" t="str">
            <v>code</v>
          </cell>
          <cell r="E6886" t="str">
            <v>R5037</v>
          </cell>
          <cell r="F6886" t="str">
            <v>R5037</v>
          </cell>
          <cell r="G6886">
            <v>5</v>
          </cell>
        </row>
        <row r="6887">
          <cell r="A6887" t="str">
            <v>R|Gabon</v>
          </cell>
          <cell r="B6887" t="str">
            <v>Q1002z001</v>
          </cell>
          <cell r="C6887" t="str">
            <v>R</v>
          </cell>
          <cell r="D6887" t="str">
            <v>E</v>
          </cell>
          <cell r="E6887" t="str">
            <v>Gabon</v>
          </cell>
          <cell r="F6887" t="str">
            <v>R5038</v>
          </cell>
          <cell r="G6887">
            <v>5</v>
          </cell>
        </row>
        <row r="6888">
          <cell r="A6888" t="str">
            <v>R|Gabun</v>
          </cell>
          <cell r="B6888" t="str">
            <v>Q1002z001</v>
          </cell>
          <cell r="C6888" t="str">
            <v>R</v>
          </cell>
          <cell r="D6888" t="str">
            <v>name</v>
          </cell>
          <cell r="E6888" t="str">
            <v>Gabun</v>
          </cell>
          <cell r="F6888" t="str">
            <v>R5038</v>
          </cell>
          <cell r="G6888">
            <v>5</v>
          </cell>
        </row>
        <row r="6889">
          <cell r="A6889" t="str">
            <v>R|R5038</v>
          </cell>
          <cell r="B6889" t="str">
            <v>Q1002z001</v>
          </cell>
          <cell r="C6889" t="str">
            <v>R</v>
          </cell>
          <cell r="D6889" t="str">
            <v>code</v>
          </cell>
          <cell r="E6889" t="str">
            <v>R5038</v>
          </cell>
          <cell r="F6889" t="str">
            <v>R5038</v>
          </cell>
          <cell r="G6889">
            <v>5</v>
          </cell>
        </row>
        <row r="6890">
          <cell r="A6890" t="str">
            <v>R|Gambia</v>
          </cell>
          <cell r="B6890" t="str">
            <v>Q1002z001</v>
          </cell>
          <cell r="C6890" t="str">
            <v>R</v>
          </cell>
          <cell r="D6890" t="str">
            <v>name</v>
          </cell>
          <cell r="E6890" t="str">
            <v>Gambia</v>
          </cell>
          <cell r="F6890" t="str">
            <v>R5039</v>
          </cell>
          <cell r="G6890">
            <v>5</v>
          </cell>
        </row>
        <row r="6891">
          <cell r="A6891" t="str">
            <v>R|R5039</v>
          </cell>
          <cell r="B6891" t="str">
            <v>Q1002z001</v>
          </cell>
          <cell r="C6891" t="str">
            <v>R</v>
          </cell>
          <cell r="D6891" t="str">
            <v>code</v>
          </cell>
          <cell r="E6891" t="str">
            <v>R5039</v>
          </cell>
          <cell r="F6891" t="str">
            <v>R5039</v>
          </cell>
          <cell r="G6891">
            <v>5</v>
          </cell>
        </row>
        <row r="6892">
          <cell r="A6892" t="str">
            <v>R|Guinea-Bissau</v>
          </cell>
          <cell r="B6892" t="str">
            <v>Q1002z001</v>
          </cell>
          <cell r="C6892" t="str">
            <v>R</v>
          </cell>
          <cell r="D6892" t="str">
            <v>name</v>
          </cell>
          <cell r="E6892" t="str">
            <v>Guinea-Bissau</v>
          </cell>
          <cell r="F6892" t="str">
            <v>R5040</v>
          </cell>
          <cell r="G6892">
            <v>5</v>
          </cell>
        </row>
        <row r="6893">
          <cell r="A6893" t="str">
            <v>R|R5040</v>
          </cell>
          <cell r="B6893" t="str">
            <v>Q1002z001</v>
          </cell>
          <cell r="C6893" t="str">
            <v>R</v>
          </cell>
          <cell r="D6893" t="str">
            <v>code</v>
          </cell>
          <cell r="E6893" t="str">
            <v>R5040</v>
          </cell>
          <cell r="F6893" t="str">
            <v>R5040</v>
          </cell>
          <cell r="G6893">
            <v>5</v>
          </cell>
        </row>
        <row r="6894">
          <cell r="A6894" t="str">
            <v>R|Lesotho</v>
          </cell>
          <cell r="B6894" t="str">
            <v>Q1002z001</v>
          </cell>
          <cell r="C6894" t="str">
            <v>R</v>
          </cell>
          <cell r="D6894" t="str">
            <v>name</v>
          </cell>
          <cell r="E6894" t="str">
            <v>Lesotho</v>
          </cell>
          <cell r="F6894" t="str">
            <v>R5041</v>
          </cell>
          <cell r="G6894">
            <v>5</v>
          </cell>
        </row>
        <row r="6895">
          <cell r="A6895" t="str">
            <v>R|R5041</v>
          </cell>
          <cell r="B6895" t="str">
            <v>Q1002z001</v>
          </cell>
          <cell r="C6895" t="str">
            <v>R</v>
          </cell>
          <cell r="D6895" t="str">
            <v>code</v>
          </cell>
          <cell r="E6895" t="str">
            <v>R5041</v>
          </cell>
          <cell r="F6895" t="str">
            <v>R5041</v>
          </cell>
          <cell r="G6895">
            <v>5</v>
          </cell>
        </row>
        <row r="6896">
          <cell r="A6896" t="str">
            <v>R|Liberia</v>
          </cell>
          <cell r="B6896" t="str">
            <v>Q1002z001</v>
          </cell>
          <cell r="C6896" t="str">
            <v>R</v>
          </cell>
          <cell r="D6896" t="str">
            <v>name</v>
          </cell>
          <cell r="E6896" t="str">
            <v>Liberia</v>
          </cell>
          <cell r="F6896" t="str">
            <v>R5042</v>
          </cell>
          <cell r="G6896">
            <v>5</v>
          </cell>
        </row>
        <row r="6897">
          <cell r="A6897" t="str">
            <v>R|R5042</v>
          </cell>
          <cell r="B6897" t="str">
            <v>Q1002z001</v>
          </cell>
          <cell r="C6897" t="str">
            <v>R</v>
          </cell>
          <cell r="D6897" t="str">
            <v>code</v>
          </cell>
          <cell r="E6897" t="str">
            <v>R5042</v>
          </cell>
          <cell r="F6897" t="str">
            <v>R5042</v>
          </cell>
          <cell r="G6897">
            <v>5</v>
          </cell>
        </row>
        <row r="6898">
          <cell r="A6898" t="str">
            <v>R|Mauretania</v>
          </cell>
          <cell r="B6898" t="str">
            <v>Q1003z001</v>
          </cell>
          <cell r="C6898" t="str">
            <v>R</v>
          </cell>
          <cell r="D6898" t="str">
            <v>name</v>
          </cell>
          <cell r="E6898" t="str">
            <v>Mauretania</v>
          </cell>
          <cell r="F6898" t="str">
            <v>R5043</v>
          </cell>
          <cell r="G6898">
            <v>5</v>
          </cell>
        </row>
        <row r="6899">
          <cell r="A6899" t="str">
            <v>R|Mauritania</v>
          </cell>
          <cell r="B6899" t="str">
            <v>Q1002z001</v>
          </cell>
          <cell r="C6899" t="str">
            <v>R</v>
          </cell>
          <cell r="D6899" t="str">
            <v>E</v>
          </cell>
          <cell r="E6899" t="str">
            <v>Mauritania</v>
          </cell>
          <cell r="F6899" t="str">
            <v>R5043</v>
          </cell>
          <cell r="G6899">
            <v>5</v>
          </cell>
        </row>
        <row r="6900">
          <cell r="A6900" t="str">
            <v>R|Mauritanien</v>
          </cell>
          <cell r="B6900" t="str">
            <v>Q1002z001</v>
          </cell>
          <cell r="C6900" t="str">
            <v>R</v>
          </cell>
          <cell r="D6900" t="str">
            <v>name</v>
          </cell>
          <cell r="E6900" t="str">
            <v>Mauritanien</v>
          </cell>
          <cell r="F6900" t="str">
            <v>R5043</v>
          </cell>
          <cell r="G6900">
            <v>5</v>
          </cell>
        </row>
        <row r="6901">
          <cell r="A6901" t="str">
            <v>R|R5043</v>
          </cell>
          <cell r="B6901" t="str">
            <v>Q1002z001</v>
          </cell>
          <cell r="C6901" t="str">
            <v>R</v>
          </cell>
          <cell r="D6901" t="str">
            <v>code</v>
          </cell>
          <cell r="E6901" t="str">
            <v>R5043</v>
          </cell>
          <cell r="F6901" t="str">
            <v>R5043</v>
          </cell>
          <cell r="G6901">
            <v>5</v>
          </cell>
        </row>
        <row r="6902">
          <cell r="A6902" t="str">
            <v>R|Mauritius</v>
          </cell>
          <cell r="B6902" t="str">
            <v>Q1002z001</v>
          </cell>
          <cell r="C6902" t="str">
            <v>R</v>
          </cell>
          <cell r="D6902" t="str">
            <v>name</v>
          </cell>
          <cell r="E6902" t="str">
            <v>Mauritius</v>
          </cell>
          <cell r="F6902" t="str">
            <v>R5044</v>
          </cell>
          <cell r="G6902">
            <v>5</v>
          </cell>
        </row>
        <row r="6903">
          <cell r="A6903" t="str">
            <v>R|R5044</v>
          </cell>
          <cell r="B6903" t="str">
            <v>Q1002z001</v>
          </cell>
          <cell r="C6903" t="str">
            <v>R</v>
          </cell>
          <cell r="D6903" t="str">
            <v>code</v>
          </cell>
          <cell r="E6903" t="str">
            <v>R5044</v>
          </cell>
          <cell r="F6903" t="str">
            <v>R5044</v>
          </cell>
          <cell r="G6903">
            <v>5</v>
          </cell>
        </row>
        <row r="6904">
          <cell r="A6904" t="str">
            <v>R|Mosambik</v>
          </cell>
          <cell r="B6904" t="str">
            <v>Q1002z001</v>
          </cell>
          <cell r="C6904" t="str">
            <v>R</v>
          </cell>
          <cell r="D6904" t="str">
            <v>name</v>
          </cell>
          <cell r="E6904" t="str">
            <v>Mosambik</v>
          </cell>
          <cell r="F6904" t="str">
            <v>R5045</v>
          </cell>
          <cell r="G6904">
            <v>5</v>
          </cell>
        </row>
        <row r="6905">
          <cell r="A6905" t="str">
            <v>R|Mozambique</v>
          </cell>
          <cell r="B6905" t="str">
            <v>Q1002z001</v>
          </cell>
          <cell r="C6905" t="str">
            <v>R</v>
          </cell>
          <cell r="D6905" t="str">
            <v>E</v>
          </cell>
          <cell r="E6905" t="str">
            <v>Mozambique</v>
          </cell>
          <cell r="F6905" t="str">
            <v>R5045</v>
          </cell>
          <cell r="G6905">
            <v>5</v>
          </cell>
        </row>
        <row r="6906">
          <cell r="A6906" t="str">
            <v>R|R5045</v>
          </cell>
          <cell r="B6906" t="str">
            <v>Q1002z001</v>
          </cell>
          <cell r="C6906" t="str">
            <v>R</v>
          </cell>
          <cell r="D6906" t="str">
            <v>code</v>
          </cell>
          <cell r="E6906" t="str">
            <v>R5045</v>
          </cell>
          <cell r="F6906" t="str">
            <v>R5045</v>
          </cell>
          <cell r="G6906">
            <v>5</v>
          </cell>
        </row>
        <row r="6907">
          <cell r="A6907" t="str">
            <v>R|Namibia</v>
          </cell>
          <cell r="B6907" t="str">
            <v>Q1002z001</v>
          </cell>
          <cell r="C6907" t="str">
            <v>R</v>
          </cell>
          <cell r="D6907" t="str">
            <v>name</v>
          </cell>
          <cell r="E6907" t="str">
            <v>Namibia</v>
          </cell>
          <cell r="F6907" t="str">
            <v>R5046</v>
          </cell>
          <cell r="G6907">
            <v>5</v>
          </cell>
        </row>
        <row r="6908">
          <cell r="A6908" t="str">
            <v>R|R5046</v>
          </cell>
          <cell r="B6908" t="str">
            <v>Q1002z001</v>
          </cell>
          <cell r="C6908" t="str">
            <v>R</v>
          </cell>
          <cell r="D6908" t="str">
            <v>code</v>
          </cell>
          <cell r="E6908" t="str">
            <v>R5046</v>
          </cell>
          <cell r="F6908" t="str">
            <v>R5046</v>
          </cell>
          <cell r="G6908">
            <v>5</v>
          </cell>
        </row>
        <row r="6909">
          <cell r="A6909" t="str">
            <v>R|R5047</v>
          </cell>
          <cell r="B6909" t="str">
            <v>Q1002z001</v>
          </cell>
          <cell r="C6909" t="str">
            <v>R</v>
          </cell>
          <cell r="D6909" t="str">
            <v>code</v>
          </cell>
          <cell r="E6909" t="str">
            <v>R5047</v>
          </cell>
          <cell r="F6909" t="str">
            <v>R5047</v>
          </cell>
          <cell r="G6909">
            <v>5</v>
          </cell>
        </row>
        <row r="6910">
          <cell r="A6910" t="str">
            <v>R|Reunion</v>
          </cell>
          <cell r="B6910" t="str">
            <v>Q1002z001</v>
          </cell>
          <cell r="C6910" t="str">
            <v>R</v>
          </cell>
          <cell r="D6910" t="str">
            <v>name</v>
          </cell>
          <cell r="E6910" t="str">
            <v>Reunion</v>
          </cell>
          <cell r="F6910" t="str">
            <v>R5047</v>
          </cell>
          <cell r="G6910">
            <v>5</v>
          </cell>
        </row>
        <row r="6911">
          <cell r="A6911" t="str">
            <v>R|Réunion</v>
          </cell>
          <cell r="B6911" t="str">
            <v>Q1003z001</v>
          </cell>
          <cell r="C6911" t="str">
            <v>R</v>
          </cell>
          <cell r="D6911" t="str">
            <v>name</v>
          </cell>
          <cell r="E6911" t="str">
            <v>Réunion</v>
          </cell>
          <cell r="F6911" t="str">
            <v>R5047</v>
          </cell>
          <cell r="G6911">
            <v>5</v>
          </cell>
        </row>
        <row r="6912">
          <cell r="A6912" t="str">
            <v>R|R5048</v>
          </cell>
          <cell r="B6912" t="str">
            <v>Q1002z001</v>
          </cell>
          <cell r="C6912" t="str">
            <v>R</v>
          </cell>
          <cell r="D6912" t="str">
            <v>code</v>
          </cell>
          <cell r="E6912" t="str">
            <v>R5048</v>
          </cell>
          <cell r="F6912" t="str">
            <v>R5048</v>
          </cell>
          <cell r="G6912">
            <v>5</v>
          </cell>
        </row>
        <row r="6913">
          <cell r="A6913" t="str">
            <v>R|Sao Tome and Prince</v>
          </cell>
          <cell r="B6913" t="str">
            <v>Q1002z001</v>
          </cell>
          <cell r="C6913" t="str">
            <v>R</v>
          </cell>
          <cell r="D6913" t="str">
            <v>name</v>
          </cell>
          <cell r="E6913" t="str">
            <v>Sao Tome and Prince</v>
          </cell>
          <cell r="F6913" t="str">
            <v>R5048</v>
          </cell>
          <cell r="G6913">
            <v>5</v>
          </cell>
        </row>
        <row r="6914">
          <cell r="A6914" t="str">
            <v>R|Sao Tome and Principe</v>
          </cell>
          <cell r="B6914" t="str">
            <v>Q1003z001</v>
          </cell>
          <cell r="C6914" t="str">
            <v>R</v>
          </cell>
          <cell r="D6914" t="str">
            <v>name</v>
          </cell>
          <cell r="E6914" t="str">
            <v>Sao Tome and Principe</v>
          </cell>
          <cell r="F6914" t="str">
            <v>R5048</v>
          </cell>
          <cell r="G6914">
            <v>5</v>
          </cell>
        </row>
        <row r="6915">
          <cell r="A6915" t="str">
            <v>R|R5049</v>
          </cell>
          <cell r="B6915" t="str">
            <v>Q1002z001</v>
          </cell>
          <cell r="C6915" t="str">
            <v>R</v>
          </cell>
          <cell r="D6915" t="str">
            <v>code</v>
          </cell>
          <cell r="E6915" t="str">
            <v>R5049</v>
          </cell>
          <cell r="F6915" t="str">
            <v>R5049</v>
          </cell>
          <cell r="G6915">
            <v>5</v>
          </cell>
        </row>
        <row r="6916">
          <cell r="A6916" t="str">
            <v>R|Seychelles</v>
          </cell>
          <cell r="B6916" t="str">
            <v>Q1002z001</v>
          </cell>
          <cell r="C6916" t="str">
            <v>R</v>
          </cell>
          <cell r="D6916" t="str">
            <v>name</v>
          </cell>
          <cell r="E6916" t="str">
            <v>Seychelles</v>
          </cell>
          <cell r="F6916" t="str">
            <v>R5049</v>
          </cell>
          <cell r="G6916">
            <v>5</v>
          </cell>
        </row>
        <row r="6917">
          <cell r="A6917" t="str">
            <v>R|R5050</v>
          </cell>
          <cell r="B6917" t="str">
            <v>Q1002z001</v>
          </cell>
          <cell r="C6917" t="str">
            <v>R</v>
          </cell>
          <cell r="D6917" t="str">
            <v>code</v>
          </cell>
          <cell r="E6917" t="str">
            <v>R5050</v>
          </cell>
          <cell r="F6917" t="str">
            <v>R5050</v>
          </cell>
          <cell r="G6917">
            <v>5</v>
          </cell>
        </row>
        <row r="6918">
          <cell r="A6918" t="str">
            <v>R|Sierra Leone</v>
          </cell>
          <cell r="B6918" t="str">
            <v>Q1002z001</v>
          </cell>
          <cell r="C6918" t="str">
            <v>R</v>
          </cell>
          <cell r="D6918" t="str">
            <v>name</v>
          </cell>
          <cell r="E6918" t="str">
            <v>Sierra Leone</v>
          </cell>
          <cell r="F6918" t="str">
            <v>R5050</v>
          </cell>
          <cell r="G6918">
            <v>5</v>
          </cell>
        </row>
        <row r="6919">
          <cell r="A6919" t="str">
            <v>R|R5051</v>
          </cell>
          <cell r="B6919" t="str">
            <v>Q1002z001</v>
          </cell>
          <cell r="C6919" t="str">
            <v>R</v>
          </cell>
          <cell r="D6919" t="str">
            <v>code</v>
          </cell>
          <cell r="E6919" t="str">
            <v>R5051</v>
          </cell>
          <cell r="F6919" t="str">
            <v>R5051</v>
          </cell>
          <cell r="G6919">
            <v>5</v>
          </cell>
        </row>
        <row r="6920">
          <cell r="A6920" t="str">
            <v>R|Somalia</v>
          </cell>
          <cell r="B6920" t="str">
            <v>Q1002z001</v>
          </cell>
          <cell r="C6920" t="str">
            <v>R</v>
          </cell>
          <cell r="D6920" t="str">
            <v>name</v>
          </cell>
          <cell r="E6920" t="str">
            <v>Somalia</v>
          </cell>
          <cell r="F6920" t="str">
            <v>R5051</v>
          </cell>
          <cell r="G6920">
            <v>5</v>
          </cell>
        </row>
        <row r="6921">
          <cell r="A6921" t="str">
            <v>R|R5052</v>
          </cell>
          <cell r="B6921" t="str">
            <v>Q1002z001</v>
          </cell>
          <cell r="C6921" t="str">
            <v>R</v>
          </cell>
          <cell r="D6921" t="str">
            <v>code</v>
          </cell>
          <cell r="E6921" t="str">
            <v>R5052</v>
          </cell>
          <cell r="F6921" t="str">
            <v>R5052</v>
          </cell>
          <cell r="G6921">
            <v>5</v>
          </cell>
        </row>
        <row r="6922">
          <cell r="A6922" t="str">
            <v>R|Swasiland</v>
          </cell>
          <cell r="B6922" t="str">
            <v>Q1002z001</v>
          </cell>
          <cell r="C6922" t="str">
            <v>R</v>
          </cell>
          <cell r="D6922" t="str">
            <v>name</v>
          </cell>
          <cell r="E6922" t="str">
            <v>Swasiland</v>
          </cell>
          <cell r="F6922" t="str">
            <v>R5052</v>
          </cell>
          <cell r="G6922">
            <v>5</v>
          </cell>
        </row>
        <row r="6923">
          <cell r="A6923" t="str">
            <v>R|Swaziland</v>
          </cell>
          <cell r="B6923" t="str">
            <v>Q1002z001</v>
          </cell>
          <cell r="C6923" t="str">
            <v>R</v>
          </cell>
          <cell r="D6923" t="str">
            <v>E</v>
          </cell>
          <cell r="E6923" t="str">
            <v>Swaziland</v>
          </cell>
          <cell r="F6923" t="str">
            <v>R5052</v>
          </cell>
          <cell r="G6923">
            <v>5</v>
          </cell>
        </row>
        <row r="6924">
          <cell r="A6924" t="str">
            <v>R|R5053</v>
          </cell>
          <cell r="B6924" t="str">
            <v>Q1002z001</v>
          </cell>
          <cell r="C6924" t="str">
            <v>R</v>
          </cell>
          <cell r="D6924" t="str">
            <v>code</v>
          </cell>
          <cell r="E6924" t="str">
            <v>R5053</v>
          </cell>
          <cell r="F6924" t="str">
            <v>R5053</v>
          </cell>
          <cell r="G6924">
            <v>5</v>
          </cell>
        </row>
        <row r="6925">
          <cell r="A6925" t="str">
            <v>R|Togo</v>
          </cell>
          <cell r="B6925" t="str">
            <v>Q1002z001</v>
          </cell>
          <cell r="C6925" t="str">
            <v>R</v>
          </cell>
          <cell r="D6925" t="str">
            <v>name</v>
          </cell>
          <cell r="E6925" t="str">
            <v>Togo</v>
          </cell>
          <cell r="F6925" t="str">
            <v>R5053</v>
          </cell>
          <cell r="G6925">
            <v>5</v>
          </cell>
        </row>
        <row r="6926">
          <cell r="A6926" t="str">
            <v>R|R5054</v>
          </cell>
          <cell r="B6926" t="str">
            <v>Q1002z001</v>
          </cell>
          <cell r="C6926" t="str">
            <v>R</v>
          </cell>
          <cell r="D6926" t="str">
            <v>code</v>
          </cell>
          <cell r="E6926" t="str">
            <v>R5054</v>
          </cell>
          <cell r="F6926" t="str">
            <v>R5054</v>
          </cell>
          <cell r="G6926">
            <v>5</v>
          </cell>
        </row>
        <row r="6927">
          <cell r="A6927" t="str">
            <v>R|Western Sahara</v>
          </cell>
          <cell r="B6927" t="str">
            <v>Q1002z001</v>
          </cell>
          <cell r="C6927" t="str">
            <v>R</v>
          </cell>
          <cell r="D6927" t="str">
            <v>name</v>
          </cell>
          <cell r="E6927" t="str">
            <v>Western Sahara</v>
          </cell>
          <cell r="F6927" t="str">
            <v>R5054</v>
          </cell>
          <cell r="G6927">
            <v>5</v>
          </cell>
        </row>
        <row r="6928">
          <cell r="A6928" t="str">
            <v>R|Benin</v>
          </cell>
          <cell r="B6928" t="str">
            <v>Q1002z001</v>
          </cell>
          <cell r="C6928" t="str">
            <v>R</v>
          </cell>
          <cell r="D6928" t="str">
            <v>name</v>
          </cell>
          <cell r="E6928" t="str">
            <v>Benin</v>
          </cell>
          <cell r="F6928" t="str">
            <v>R5055</v>
          </cell>
          <cell r="G6928">
            <v>5</v>
          </cell>
        </row>
        <row r="6929">
          <cell r="A6929" t="str">
            <v>R|R5055</v>
          </cell>
          <cell r="B6929" t="str">
            <v>Q1002z001</v>
          </cell>
          <cell r="C6929" t="str">
            <v>R</v>
          </cell>
          <cell r="D6929" t="str">
            <v>code</v>
          </cell>
          <cell r="E6929" t="str">
            <v>R5055</v>
          </cell>
          <cell r="F6929" t="str">
            <v>R5055</v>
          </cell>
          <cell r="G6929">
            <v>5</v>
          </cell>
        </row>
        <row r="6930">
          <cell r="A6930" t="str">
            <v>R|Congo</v>
          </cell>
          <cell r="B6930" t="str">
            <v>Q1003z001</v>
          </cell>
          <cell r="C6930" t="str">
            <v>R</v>
          </cell>
          <cell r="D6930" t="str">
            <v>name</v>
          </cell>
          <cell r="E6930" t="str">
            <v>Congo</v>
          </cell>
          <cell r="F6930" t="str">
            <v>R5058</v>
          </cell>
          <cell r="G6930">
            <v>5</v>
          </cell>
        </row>
        <row r="6931">
          <cell r="A6931" t="str">
            <v>R|Congo (Democr. Rep.)</v>
          </cell>
          <cell r="B6931" t="str">
            <v>Q1003z001</v>
          </cell>
          <cell r="C6931" t="str">
            <v>R</v>
          </cell>
          <cell r="D6931" t="str">
            <v>name</v>
          </cell>
          <cell r="E6931" t="str">
            <v>Congo (Democr. Rep.)</v>
          </cell>
          <cell r="F6931" t="str">
            <v>R5058</v>
          </cell>
          <cell r="G6931">
            <v>5</v>
          </cell>
        </row>
        <row r="6932">
          <cell r="A6932" t="str">
            <v>R|Congo [Democr. Rep.]</v>
          </cell>
          <cell r="B6932" t="str">
            <v>Q1002z001</v>
          </cell>
          <cell r="C6932" t="str">
            <v>R</v>
          </cell>
          <cell r="D6932" t="str">
            <v>name</v>
          </cell>
          <cell r="E6932" t="str">
            <v>Congo [Democr. Rep.]</v>
          </cell>
          <cell r="F6932" t="str">
            <v>R5058</v>
          </cell>
          <cell r="G6932">
            <v>5</v>
          </cell>
        </row>
        <row r="6933">
          <cell r="A6933" t="str">
            <v>R|Congo, Democratic Republic of</v>
          </cell>
          <cell r="B6933" t="str">
            <v>Q1009</v>
          </cell>
          <cell r="C6933" t="str">
            <v>R</v>
          </cell>
          <cell r="D6933" t="str">
            <v>name</v>
          </cell>
          <cell r="E6933" t="str">
            <v>Congo, Democratic Republic of</v>
          </cell>
          <cell r="F6933" t="str">
            <v>R5058</v>
          </cell>
          <cell r="G6933">
            <v>5</v>
          </cell>
        </row>
        <row r="6934">
          <cell r="A6934" t="str">
            <v>R|Congo, Republic of</v>
          </cell>
          <cell r="B6934" t="str">
            <v>Q1003z001</v>
          </cell>
          <cell r="C6934" t="str">
            <v>R</v>
          </cell>
          <cell r="D6934" t="str">
            <v>name</v>
          </cell>
          <cell r="E6934" t="str">
            <v>Congo, Republic of</v>
          </cell>
          <cell r="F6934" t="str">
            <v>R5058</v>
          </cell>
          <cell r="G6934">
            <v>5</v>
          </cell>
        </row>
        <row r="6935">
          <cell r="A6935" t="str">
            <v>R|R0.44883</v>
          </cell>
          <cell r="B6935" t="str">
            <v>Q1003z001</v>
          </cell>
          <cell r="C6935" t="str">
            <v>R</v>
          </cell>
          <cell r="D6935" t="str">
            <v>code</v>
          </cell>
          <cell r="E6935" t="str">
            <v>R0.44883</v>
          </cell>
          <cell r="F6935" t="str">
            <v>R5058</v>
          </cell>
          <cell r="G6935">
            <v>5</v>
          </cell>
        </row>
        <row r="6936">
          <cell r="A6936" t="str">
            <v>R|R0.44884</v>
          </cell>
          <cell r="B6936" t="str">
            <v>Q1003z001</v>
          </cell>
          <cell r="C6936" t="str">
            <v>R</v>
          </cell>
          <cell r="D6936" t="str">
            <v>code</v>
          </cell>
          <cell r="E6936" t="str">
            <v>R0.44884</v>
          </cell>
          <cell r="F6936" t="str">
            <v>R5058</v>
          </cell>
          <cell r="G6936">
            <v>5</v>
          </cell>
        </row>
        <row r="6937">
          <cell r="A6937" t="str">
            <v>R|R0.44885</v>
          </cell>
          <cell r="B6937" t="str">
            <v>Q1003z001</v>
          </cell>
          <cell r="C6937" t="str">
            <v>R</v>
          </cell>
          <cell r="D6937" t="str">
            <v>code</v>
          </cell>
          <cell r="E6937" t="str">
            <v>R0.44885</v>
          </cell>
          <cell r="F6937" t="str">
            <v>R5058</v>
          </cell>
          <cell r="G6937">
            <v>5</v>
          </cell>
        </row>
        <row r="6938">
          <cell r="A6938" t="str">
            <v>R|R0.45425</v>
          </cell>
          <cell r="B6938" t="str">
            <v>Q1009</v>
          </cell>
          <cell r="C6938" t="str">
            <v>R</v>
          </cell>
          <cell r="D6938" t="str">
            <v>code</v>
          </cell>
          <cell r="E6938" t="str">
            <v>R0.45425</v>
          </cell>
          <cell r="F6938" t="str">
            <v>R5058</v>
          </cell>
          <cell r="G6938">
            <v>5</v>
          </cell>
        </row>
        <row r="6939">
          <cell r="A6939" t="str">
            <v>R|R5058</v>
          </cell>
          <cell r="B6939" t="str">
            <v>Q1002z001</v>
          </cell>
          <cell r="C6939" t="str">
            <v>R</v>
          </cell>
          <cell r="D6939" t="str">
            <v>code</v>
          </cell>
          <cell r="E6939" t="str">
            <v>R5058</v>
          </cell>
          <cell r="F6939" t="str">
            <v>R5058</v>
          </cell>
          <cell r="G6939">
            <v>5</v>
          </cell>
        </row>
        <row r="6940">
          <cell r="A6940" t="str">
            <v>R|Oceania</v>
          </cell>
          <cell r="B6940" t="str">
            <v>Q1002z001</v>
          </cell>
          <cell r="C6940" t="str">
            <v>R</v>
          </cell>
          <cell r="D6940" t="str">
            <v>E</v>
          </cell>
          <cell r="E6940" t="str">
            <v>Oceania</v>
          </cell>
          <cell r="F6940" t="str">
            <v>R6</v>
          </cell>
          <cell r="G6940">
            <v>2</v>
          </cell>
        </row>
        <row r="6941">
          <cell r="A6941" t="str">
            <v>R|Ozeanien</v>
          </cell>
          <cell r="B6941" t="str">
            <v>Q1002z001</v>
          </cell>
          <cell r="C6941" t="str">
            <v>R</v>
          </cell>
          <cell r="D6941" t="str">
            <v>name</v>
          </cell>
          <cell r="E6941" t="str">
            <v>Ozeanien</v>
          </cell>
          <cell r="F6941" t="str">
            <v>R6</v>
          </cell>
          <cell r="G6941">
            <v>2</v>
          </cell>
        </row>
        <row r="6942">
          <cell r="A6942" t="str">
            <v>R|R6</v>
          </cell>
          <cell r="B6942" t="str">
            <v>Q1002z001</v>
          </cell>
          <cell r="C6942" t="str">
            <v>R</v>
          </cell>
          <cell r="D6942" t="str">
            <v>code</v>
          </cell>
          <cell r="E6942" t="str">
            <v>R6</v>
          </cell>
          <cell r="F6942" t="str">
            <v>R6</v>
          </cell>
          <cell r="G6942">
            <v>2</v>
          </cell>
        </row>
        <row r="6943">
          <cell r="A6943" t="str">
            <v>R|other Oceania</v>
          </cell>
          <cell r="B6943" t="str">
            <v>Q1002z001</v>
          </cell>
          <cell r="C6943" t="str">
            <v>R</v>
          </cell>
          <cell r="D6943" t="str">
            <v>name</v>
          </cell>
          <cell r="E6943" t="str">
            <v>other Oceania</v>
          </cell>
          <cell r="F6943" t="str">
            <v>R6_</v>
          </cell>
          <cell r="G6943">
            <v>3</v>
          </cell>
        </row>
        <row r="6944">
          <cell r="A6944" t="str">
            <v>R|R6_</v>
          </cell>
          <cell r="B6944" t="str">
            <v>Q1002z001</v>
          </cell>
          <cell r="C6944" t="str">
            <v>R</v>
          </cell>
          <cell r="D6944" t="str">
            <v>code</v>
          </cell>
          <cell r="E6944" t="str">
            <v>R6_</v>
          </cell>
          <cell r="F6944" t="str">
            <v>R6_</v>
          </cell>
          <cell r="G6944">
            <v>3</v>
          </cell>
        </row>
        <row r="6945">
          <cell r="A6945" t="str">
            <v>R|sonstiges Ozeanien</v>
          </cell>
          <cell r="B6945" t="str">
            <v>Q1002z001</v>
          </cell>
          <cell r="C6945" t="str">
            <v>R</v>
          </cell>
          <cell r="D6945" t="str">
            <v>D</v>
          </cell>
          <cell r="E6945" t="str">
            <v>sonstiges Ozeanien</v>
          </cell>
          <cell r="F6945" t="str">
            <v>R6_</v>
          </cell>
          <cell r="G6945">
            <v>3</v>
          </cell>
        </row>
        <row r="6946">
          <cell r="A6946" t="str">
            <v>R|[Oceania]</v>
          </cell>
          <cell r="B6946" t="str">
            <v>Q1002z001</v>
          </cell>
          <cell r="C6946" t="str">
            <v>R</v>
          </cell>
          <cell r="D6946" t="str">
            <v>E</v>
          </cell>
          <cell r="E6946" t="str">
            <v>[Oceania]</v>
          </cell>
          <cell r="F6946" t="str">
            <v>R60</v>
          </cell>
          <cell r="G6946">
            <v>3</v>
          </cell>
        </row>
        <row r="6947">
          <cell r="A6947" t="str">
            <v>R|[Ozeanien]</v>
          </cell>
          <cell r="B6947" t="str">
            <v>Q1002z001</v>
          </cell>
          <cell r="C6947" t="str">
            <v>R</v>
          </cell>
          <cell r="D6947" t="str">
            <v>name</v>
          </cell>
          <cell r="E6947" t="str">
            <v>[Ozeanien]</v>
          </cell>
          <cell r="F6947" t="str">
            <v>R60</v>
          </cell>
          <cell r="G6947">
            <v>3</v>
          </cell>
        </row>
        <row r="6948">
          <cell r="A6948" t="str">
            <v>R|R60</v>
          </cell>
          <cell r="B6948" t="str">
            <v>Q1002z001</v>
          </cell>
          <cell r="C6948" t="str">
            <v>R</v>
          </cell>
          <cell r="D6948" t="str">
            <v>code</v>
          </cell>
          <cell r="E6948" t="str">
            <v>R60</v>
          </cell>
          <cell r="F6948" t="str">
            <v>R60</v>
          </cell>
          <cell r="G6948">
            <v>3</v>
          </cell>
        </row>
        <row r="6949">
          <cell r="A6949" t="str">
            <v>R|[other Oceania]</v>
          </cell>
          <cell r="B6949" t="str">
            <v>Q1002z001</v>
          </cell>
          <cell r="C6949" t="str">
            <v>R</v>
          </cell>
          <cell r="D6949" t="str">
            <v>name</v>
          </cell>
          <cell r="E6949" t="str">
            <v>[other Oceania]</v>
          </cell>
          <cell r="F6949" t="str">
            <v>R60__</v>
          </cell>
          <cell r="G6949">
            <v>5</v>
          </cell>
        </row>
        <row r="6950">
          <cell r="A6950" t="str">
            <v>R|[sonstiges Ozeanien]</v>
          </cell>
          <cell r="B6950" t="str">
            <v>Q1002z001</v>
          </cell>
          <cell r="C6950" t="str">
            <v>R</v>
          </cell>
          <cell r="D6950" t="str">
            <v>D</v>
          </cell>
          <cell r="E6950" t="str">
            <v>[sonstiges Ozeanien]</v>
          </cell>
          <cell r="F6950" t="str">
            <v>R60__</v>
          </cell>
          <cell r="G6950">
            <v>5</v>
          </cell>
        </row>
        <row r="6951">
          <cell r="A6951" t="str">
            <v>R|R60__</v>
          </cell>
          <cell r="B6951" t="str">
            <v>Q1002z001</v>
          </cell>
          <cell r="C6951" t="str">
            <v>R</v>
          </cell>
          <cell r="D6951" t="str">
            <v>code</v>
          </cell>
          <cell r="E6951" t="str">
            <v>R60__</v>
          </cell>
          <cell r="F6951" t="str">
            <v>R60__</v>
          </cell>
          <cell r="G6951">
            <v>5</v>
          </cell>
        </row>
        <row r="6952">
          <cell r="A6952" t="str">
            <v>R|Australia</v>
          </cell>
          <cell r="B6952" t="str">
            <v>Q1002z001</v>
          </cell>
          <cell r="C6952" t="str">
            <v>R</v>
          </cell>
          <cell r="D6952" t="str">
            <v>E</v>
          </cell>
          <cell r="E6952" t="str">
            <v>Australia</v>
          </cell>
          <cell r="F6952" t="str">
            <v>R6001</v>
          </cell>
          <cell r="G6952">
            <v>5</v>
          </cell>
        </row>
        <row r="6953">
          <cell r="A6953" t="str">
            <v>R|Australien</v>
          </cell>
          <cell r="B6953" t="str">
            <v>Q1002z001</v>
          </cell>
          <cell r="C6953" t="str">
            <v>R</v>
          </cell>
          <cell r="D6953" t="str">
            <v>name</v>
          </cell>
          <cell r="E6953" t="str">
            <v>Australien</v>
          </cell>
          <cell r="F6953" t="str">
            <v>R6001</v>
          </cell>
          <cell r="G6953">
            <v>5</v>
          </cell>
        </row>
        <row r="6954">
          <cell r="A6954" t="str">
            <v>R|R6001</v>
          </cell>
          <cell r="B6954" t="str">
            <v>Q1002z001</v>
          </cell>
          <cell r="C6954" t="str">
            <v>R</v>
          </cell>
          <cell r="D6954" t="str">
            <v>code</v>
          </cell>
          <cell r="E6954" t="str">
            <v>R6001</v>
          </cell>
          <cell r="F6954" t="str">
            <v>R6001</v>
          </cell>
          <cell r="G6954">
            <v>5</v>
          </cell>
        </row>
        <row r="6955">
          <cell r="A6955" t="str">
            <v>R|Neuseeland</v>
          </cell>
          <cell r="B6955" t="str">
            <v>Q1002z001</v>
          </cell>
          <cell r="C6955" t="str">
            <v>R</v>
          </cell>
          <cell r="D6955" t="str">
            <v>name</v>
          </cell>
          <cell r="E6955" t="str">
            <v>Neuseeland</v>
          </cell>
          <cell r="F6955" t="str">
            <v>R6002</v>
          </cell>
          <cell r="G6955">
            <v>5</v>
          </cell>
        </row>
        <row r="6956">
          <cell r="A6956" t="str">
            <v>R|New Zealand</v>
          </cell>
          <cell r="B6956" t="str">
            <v>Q1002z001</v>
          </cell>
          <cell r="C6956" t="str">
            <v>R</v>
          </cell>
          <cell r="D6956" t="str">
            <v>E</v>
          </cell>
          <cell r="E6956" t="str">
            <v>New Zealand</v>
          </cell>
          <cell r="F6956" t="str">
            <v>R6002</v>
          </cell>
          <cell r="G6956">
            <v>5</v>
          </cell>
        </row>
        <row r="6957">
          <cell r="A6957" t="str">
            <v>R|R6002</v>
          </cell>
          <cell r="B6957" t="str">
            <v>Q1002z001</v>
          </cell>
          <cell r="C6957" t="str">
            <v>R</v>
          </cell>
          <cell r="D6957" t="str">
            <v>code</v>
          </cell>
          <cell r="E6957" t="str">
            <v>R6002</v>
          </cell>
          <cell r="F6957" t="str">
            <v>R6002</v>
          </cell>
          <cell r="G6957">
            <v>5</v>
          </cell>
        </row>
        <row r="6958">
          <cell r="A6958" t="str">
            <v>R|Fidshi</v>
          </cell>
          <cell r="B6958" t="str">
            <v>Q1002z001</v>
          </cell>
          <cell r="C6958" t="str">
            <v>R</v>
          </cell>
          <cell r="D6958" t="str">
            <v>name</v>
          </cell>
          <cell r="E6958" t="str">
            <v>Fidshi</v>
          </cell>
          <cell r="F6958" t="str">
            <v>R6003</v>
          </cell>
          <cell r="G6958">
            <v>5</v>
          </cell>
        </row>
        <row r="6959">
          <cell r="A6959" t="str">
            <v>R|Fiji</v>
          </cell>
          <cell r="B6959" t="str">
            <v>Q1002z001</v>
          </cell>
          <cell r="C6959" t="str">
            <v>R</v>
          </cell>
          <cell r="D6959" t="str">
            <v>E</v>
          </cell>
          <cell r="E6959" t="str">
            <v>Fiji</v>
          </cell>
          <cell r="F6959" t="str">
            <v>R6003</v>
          </cell>
          <cell r="G6959">
            <v>5</v>
          </cell>
        </row>
        <row r="6960">
          <cell r="A6960" t="str">
            <v>R|R6003</v>
          </cell>
          <cell r="B6960" t="str">
            <v>Q1002z001</v>
          </cell>
          <cell r="C6960" t="str">
            <v>R</v>
          </cell>
          <cell r="D6960" t="str">
            <v>code</v>
          </cell>
          <cell r="E6960" t="str">
            <v>R6003</v>
          </cell>
          <cell r="F6960" t="str">
            <v>R6003</v>
          </cell>
          <cell r="G6960">
            <v>5</v>
          </cell>
        </row>
        <row r="6961">
          <cell r="A6961" t="str">
            <v>R|Kiribati</v>
          </cell>
          <cell r="B6961" t="str">
            <v>Q1002z001</v>
          </cell>
          <cell r="C6961" t="str">
            <v>R</v>
          </cell>
          <cell r="D6961" t="str">
            <v>name</v>
          </cell>
          <cell r="E6961" t="str">
            <v>Kiribati</v>
          </cell>
          <cell r="F6961" t="str">
            <v>R6004</v>
          </cell>
          <cell r="G6961">
            <v>5</v>
          </cell>
        </row>
        <row r="6962">
          <cell r="A6962" t="str">
            <v>R|R6004</v>
          </cell>
          <cell r="B6962" t="str">
            <v>Q1002z001</v>
          </cell>
          <cell r="C6962" t="str">
            <v>R</v>
          </cell>
          <cell r="D6962" t="str">
            <v>code</v>
          </cell>
          <cell r="E6962" t="str">
            <v>R6004</v>
          </cell>
          <cell r="F6962" t="str">
            <v>R6004</v>
          </cell>
          <cell r="G6962">
            <v>5</v>
          </cell>
        </row>
        <row r="6963">
          <cell r="A6963" t="str">
            <v>R|Marshall Inseln</v>
          </cell>
          <cell r="B6963" t="str">
            <v>Q1002z001</v>
          </cell>
          <cell r="C6963" t="str">
            <v>R</v>
          </cell>
          <cell r="D6963" t="str">
            <v>name</v>
          </cell>
          <cell r="E6963" t="str">
            <v>Marshall Inseln</v>
          </cell>
          <cell r="F6963" t="str">
            <v>R6005</v>
          </cell>
          <cell r="G6963">
            <v>5</v>
          </cell>
        </row>
        <row r="6964">
          <cell r="A6964" t="str">
            <v>R|Marshall Islands</v>
          </cell>
          <cell r="B6964" t="str">
            <v>Q1002z001</v>
          </cell>
          <cell r="C6964" t="str">
            <v>R</v>
          </cell>
          <cell r="D6964" t="str">
            <v>E</v>
          </cell>
          <cell r="E6964" t="str">
            <v>Marshall Islands</v>
          </cell>
          <cell r="F6964" t="str">
            <v>R6005</v>
          </cell>
          <cell r="G6964">
            <v>5</v>
          </cell>
        </row>
        <row r="6965">
          <cell r="A6965" t="str">
            <v>R|R6005</v>
          </cell>
          <cell r="B6965" t="str">
            <v>Q1002z001</v>
          </cell>
          <cell r="C6965" t="str">
            <v>R</v>
          </cell>
          <cell r="D6965" t="str">
            <v>code</v>
          </cell>
          <cell r="E6965" t="str">
            <v>R6005</v>
          </cell>
          <cell r="F6965" t="str">
            <v>R6005</v>
          </cell>
          <cell r="G6965">
            <v>5</v>
          </cell>
        </row>
        <row r="6966">
          <cell r="A6966" t="str">
            <v>R|Micronesia, Federated States of</v>
          </cell>
          <cell r="B6966" t="str">
            <v>Q1003z001</v>
          </cell>
          <cell r="C6966" t="str">
            <v>R</v>
          </cell>
          <cell r="D6966" t="str">
            <v>name</v>
          </cell>
          <cell r="E6966" t="str">
            <v>Micronesia, Federated States of</v>
          </cell>
          <cell r="F6966" t="str">
            <v>R6006</v>
          </cell>
          <cell r="G6966">
            <v>5</v>
          </cell>
        </row>
        <row r="6967">
          <cell r="A6967" t="str">
            <v>R|Micronesia,Fed States of</v>
          </cell>
          <cell r="B6967" t="str">
            <v>Q1002z001</v>
          </cell>
          <cell r="C6967" t="str">
            <v>R</v>
          </cell>
          <cell r="D6967" t="str">
            <v>E</v>
          </cell>
          <cell r="E6967" t="str">
            <v>Micronesia,Fed States of</v>
          </cell>
          <cell r="F6967" t="str">
            <v>R6006</v>
          </cell>
          <cell r="G6967">
            <v>5</v>
          </cell>
        </row>
        <row r="6968">
          <cell r="A6968" t="str">
            <v>R|Micronesien</v>
          </cell>
          <cell r="B6968" t="str">
            <v>Q1002z001</v>
          </cell>
          <cell r="C6968" t="str">
            <v>R</v>
          </cell>
          <cell r="D6968" t="str">
            <v>name</v>
          </cell>
          <cell r="E6968" t="str">
            <v>Micronesien</v>
          </cell>
          <cell r="F6968" t="str">
            <v>R6006</v>
          </cell>
          <cell r="G6968">
            <v>5</v>
          </cell>
        </row>
        <row r="6969">
          <cell r="A6969" t="str">
            <v>R|R6006</v>
          </cell>
          <cell r="B6969" t="str">
            <v>Q1002z001</v>
          </cell>
          <cell r="C6969" t="str">
            <v>R</v>
          </cell>
          <cell r="D6969" t="str">
            <v>code</v>
          </cell>
          <cell r="E6969" t="str">
            <v>R6006</v>
          </cell>
          <cell r="F6969" t="str">
            <v>R6006</v>
          </cell>
          <cell r="G6969">
            <v>5</v>
          </cell>
        </row>
        <row r="6970">
          <cell r="A6970" t="str">
            <v>R|Palau</v>
          </cell>
          <cell r="B6970" t="str">
            <v>Q1002z001</v>
          </cell>
          <cell r="C6970" t="str">
            <v>R</v>
          </cell>
          <cell r="D6970" t="str">
            <v>name</v>
          </cell>
          <cell r="E6970" t="str">
            <v>Palau</v>
          </cell>
          <cell r="F6970" t="str">
            <v>R6007</v>
          </cell>
          <cell r="G6970">
            <v>5</v>
          </cell>
        </row>
        <row r="6971">
          <cell r="A6971" t="str">
            <v>R|R6007</v>
          </cell>
          <cell r="B6971" t="str">
            <v>Q1002z001</v>
          </cell>
          <cell r="C6971" t="str">
            <v>R</v>
          </cell>
          <cell r="D6971" t="str">
            <v>code</v>
          </cell>
          <cell r="E6971" t="str">
            <v>R6007</v>
          </cell>
          <cell r="F6971" t="str">
            <v>R6007</v>
          </cell>
          <cell r="G6971">
            <v>5</v>
          </cell>
        </row>
        <row r="6972">
          <cell r="A6972" t="str">
            <v>R|Papua New Guinea</v>
          </cell>
          <cell r="B6972" t="str">
            <v>Q1002z001</v>
          </cell>
          <cell r="C6972" t="str">
            <v>R</v>
          </cell>
          <cell r="D6972" t="str">
            <v>name</v>
          </cell>
          <cell r="E6972" t="str">
            <v>Papua New Guinea</v>
          </cell>
          <cell r="F6972" t="str">
            <v>R6008</v>
          </cell>
          <cell r="G6972">
            <v>5</v>
          </cell>
        </row>
        <row r="6973">
          <cell r="A6973" t="str">
            <v>R|R6008</v>
          </cell>
          <cell r="B6973" t="str">
            <v>Q1002z001</v>
          </cell>
          <cell r="C6973" t="str">
            <v>R</v>
          </cell>
          <cell r="D6973" t="str">
            <v>code</v>
          </cell>
          <cell r="E6973" t="str">
            <v>R6008</v>
          </cell>
          <cell r="F6973" t="str">
            <v>R6008</v>
          </cell>
          <cell r="G6973">
            <v>5</v>
          </cell>
        </row>
        <row r="6974">
          <cell r="A6974" t="str">
            <v>R|R6009</v>
          </cell>
          <cell r="B6974" t="str">
            <v>Q1002z001</v>
          </cell>
          <cell r="C6974" t="str">
            <v>R</v>
          </cell>
          <cell r="D6974" t="str">
            <v>code</v>
          </cell>
          <cell r="E6974" t="str">
            <v>R6009</v>
          </cell>
          <cell r="F6974" t="str">
            <v>R6009</v>
          </cell>
          <cell r="G6974">
            <v>5</v>
          </cell>
        </row>
        <row r="6975">
          <cell r="A6975" t="str">
            <v>R|Samoa</v>
          </cell>
          <cell r="B6975" t="str">
            <v>Q1002z001</v>
          </cell>
          <cell r="C6975" t="str">
            <v>R</v>
          </cell>
          <cell r="D6975" t="str">
            <v>name</v>
          </cell>
          <cell r="E6975" t="str">
            <v>Samoa</v>
          </cell>
          <cell r="F6975" t="str">
            <v>R6009</v>
          </cell>
          <cell r="G6975">
            <v>5</v>
          </cell>
        </row>
        <row r="6976">
          <cell r="A6976" t="str">
            <v>R|R6010</v>
          </cell>
          <cell r="B6976" t="str">
            <v>Q1002z001</v>
          </cell>
          <cell r="C6976" t="str">
            <v>R</v>
          </cell>
          <cell r="D6976" t="str">
            <v>code</v>
          </cell>
          <cell r="E6976" t="str">
            <v>R6010</v>
          </cell>
          <cell r="F6976" t="str">
            <v>R6010</v>
          </cell>
          <cell r="G6976">
            <v>5</v>
          </cell>
        </row>
        <row r="6977">
          <cell r="A6977" t="str">
            <v>R|Solomon Islands</v>
          </cell>
          <cell r="B6977" t="str">
            <v>Q1002z001</v>
          </cell>
          <cell r="C6977" t="str">
            <v>R</v>
          </cell>
          <cell r="D6977" t="str">
            <v>name</v>
          </cell>
          <cell r="E6977" t="str">
            <v>Solomon Islands</v>
          </cell>
          <cell r="F6977" t="str">
            <v>R6010</v>
          </cell>
          <cell r="G6977">
            <v>5</v>
          </cell>
        </row>
        <row r="6978">
          <cell r="A6978" t="str">
            <v>R|R6011</v>
          </cell>
          <cell r="B6978" t="str">
            <v>Q1002z001</v>
          </cell>
          <cell r="C6978" t="str">
            <v>R</v>
          </cell>
          <cell r="D6978" t="str">
            <v>code</v>
          </cell>
          <cell r="E6978" t="str">
            <v>R6011</v>
          </cell>
          <cell r="F6978" t="str">
            <v>R6011</v>
          </cell>
          <cell r="G6978">
            <v>5</v>
          </cell>
        </row>
        <row r="6979">
          <cell r="A6979" t="str">
            <v>R|Tonga</v>
          </cell>
          <cell r="B6979" t="str">
            <v>Q1002z001</v>
          </cell>
          <cell r="C6979" t="str">
            <v>R</v>
          </cell>
          <cell r="D6979" t="str">
            <v>name</v>
          </cell>
          <cell r="E6979" t="str">
            <v>Tonga</v>
          </cell>
          <cell r="F6979" t="str">
            <v>R6011</v>
          </cell>
          <cell r="G6979">
            <v>5</v>
          </cell>
        </row>
        <row r="6980">
          <cell r="A6980" t="str">
            <v>R|R6012</v>
          </cell>
          <cell r="B6980" t="str">
            <v>Q1002z001</v>
          </cell>
          <cell r="C6980" t="str">
            <v>R</v>
          </cell>
          <cell r="D6980" t="str">
            <v>code</v>
          </cell>
          <cell r="E6980" t="str">
            <v>R6012</v>
          </cell>
          <cell r="F6980" t="str">
            <v>R6012</v>
          </cell>
          <cell r="G6980">
            <v>5</v>
          </cell>
        </row>
        <row r="6981">
          <cell r="A6981" t="str">
            <v>R|Vanuatu</v>
          </cell>
          <cell r="B6981" t="str">
            <v>Q1002z001</v>
          </cell>
          <cell r="C6981" t="str">
            <v>R</v>
          </cell>
          <cell r="D6981" t="str">
            <v>name</v>
          </cell>
          <cell r="E6981" t="str">
            <v>Vanuatu</v>
          </cell>
          <cell r="F6981" t="str">
            <v>R6012</v>
          </cell>
          <cell r="G6981">
            <v>5</v>
          </cell>
        </row>
        <row r="6982">
          <cell r="A6982" t="str">
            <v>R|andere</v>
          </cell>
          <cell r="B6982" t="str">
            <v>Q1010x004</v>
          </cell>
          <cell r="C6982" t="str">
            <v>R</v>
          </cell>
          <cell r="D6982" t="str">
            <v>name</v>
          </cell>
          <cell r="E6982" t="str">
            <v>andere</v>
          </cell>
          <cell r="F6982" t="str">
            <v>Rz</v>
          </cell>
          <cell r="G6982">
            <v>2</v>
          </cell>
        </row>
        <row r="6983">
          <cell r="A6983" t="str">
            <v>R|other World</v>
          </cell>
          <cell r="B6983" t="str">
            <v>Q1002z001</v>
          </cell>
          <cell r="C6983" t="str">
            <v>R</v>
          </cell>
          <cell r="D6983" t="str">
            <v>name</v>
          </cell>
          <cell r="E6983" t="str">
            <v>other World</v>
          </cell>
          <cell r="F6983" t="str">
            <v>Rz</v>
          </cell>
          <cell r="G6983">
            <v>2</v>
          </cell>
        </row>
        <row r="6984">
          <cell r="A6984" t="str">
            <v>R|Rz</v>
          </cell>
          <cell r="B6984" t="str">
            <v>Q1002z001</v>
          </cell>
          <cell r="C6984" t="str">
            <v>R</v>
          </cell>
          <cell r="D6984" t="str">
            <v>code</v>
          </cell>
          <cell r="E6984" t="str">
            <v>Rz</v>
          </cell>
          <cell r="F6984" t="str">
            <v>Rz</v>
          </cell>
          <cell r="G6984">
            <v>2</v>
          </cell>
        </row>
        <row r="6985">
          <cell r="A6985" t="str">
            <v>R|sonstige Welt</v>
          </cell>
          <cell r="B6985" t="str">
            <v>Q1002z001</v>
          </cell>
          <cell r="C6985" t="str">
            <v>R</v>
          </cell>
          <cell r="D6985" t="str">
            <v>D</v>
          </cell>
          <cell r="E6985" t="str">
            <v>sonstige Welt</v>
          </cell>
          <cell r="F6985" t="str">
            <v>Rz</v>
          </cell>
          <cell r="G6985">
            <v>2</v>
          </cell>
        </row>
        <row r="6986">
          <cell r="A6986" t="str">
            <v>R|Welt, andere</v>
          </cell>
          <cell r="B6986" t="str">
            <v>Q1002z001</v>
          </cell>
          <cell r="C6986" t="str">
            <v>R</v>
          </cell>
          <cell r="D6986" t="str">
            <v>D</v>
          </cell>
          <cell r="E6986" t="str">
            <v>Welt, andere</v>
          </cell>
          <cell r="F6986" t="str">
            <v>Rz</v>
          </cell>
          <cell r="G6986">
            <v>2</v>
          </cell>
        </row>
        <row r="6987">
          <cell r="A6987" t="str">
            <v>R|World, other</v>
          </cell>
          <cell r="B6987" t="str">
            <v>Q1002z001</v>
          </cell>
          <cell r="C6987" t="str">
            <v>R</v>
          </cell>
          <cell r="D6987" t="str">
            <v>name</v>
          </cell>
          <cell r="E6987" t="str">
            <v>World, other</v>
          </cell>
          <cell r="F6987" t="str">
            <v>Rz</v>
          </cell>
          <cell r="G6987">
            <v>2</v>
          </cell>
        </row>
        <row r="6988">
          <cell r="A6988" t="str">
            <v>S|gesamt</v>
          </cell>
          <cell r="B6988" t="str">
            <v>Q1002z001</v>
          </cell>
          <cell r="C6988" t="str">
            <v>S</v>
          </cell>
          <cell r="D6988" t="str">
            <v>name</v>
          </cell>
          <cell r="E6988" t="str">
            <v>gesamt</v>
          </cell>
          <cell r="F6988" t="str">
            <v>S</v>
          </cell>
          <cell r="G6988">
            <v>1</v>
          </cell>
        </row>
        <row r="6989">
          <cell r="A6989" t="str">
            <v>S|S</v>
          </cell>
          <cell r="B6989" t="str">
            <v>Q1002z001</v>
          </cell>
          <cell r="C6989" t="str">
            <v>S</v>
          </cell>
          <cell r="D6989" t="str">
            <v>code</v>
          </cell>
          <cell r="E6989" t="str">
            <v>S</v>
          </cell>
          <cell r="F6989" t="str">
            <v>S</v>
          </cell>
          <cell r="G6989">
            <v>1</v>
          </cell>
        </row>
        <row r="6990">
          <cell r="A6990" t="str">
            <v>S|total</v>
          </cell>
          <cell r="B6990" t="str">
            <v>Q1002z001</v>
          </cell>
          <cell r="C6990" t="str">
            <v>S</v>
          </cell>
          <cell r="D6990" t="str">
            <v>E</v>
          </cell>
          <cell r="E6990" t="str">
            <v>total</v>
          </cell>
          <cell r="F6990" t="str">
            <v>S</v>
          </cell>
          <cell r="G6990">
            <v>1</v>
          </cell>
        </row>
        <row r="6991">
          <cell r="A6991" t="str">
            <v>S|Not in survey</v>
          </cell>
          <cell r="B6991" t="str">
            <v>Q1003</v>
          </cell>
          <cell r="C6991" t="str">
            <v>S</v>
          </cell>
          <cell r="D6991" t="str">
            <v>name</v>
          </cell>
          <cell r="E6991" t="str">
            <v>Not in survey</v>
          </cell>
          <cell r="F6991" t="str">
            <v>S0.45066</v>
          </cell>
          <cell r="G6991">
            <v>8</v>
          </cell>
        </row>
        <row r="6992">
          <cell r="A6992" t="str">
            <v>S|S0.45066</v>
          </cell>
          <cell r="B6992" t="str">
            <v>Q1003z001</v>
          </cell>
          <cell r="C6992" t="str">
            <v>S</v>
          </cell>
          <cell r="D6992" t="str">
            <v>code</v>
          </cell>
          <cell r="E6992" t="str">
            <v>S0.45066</v>
          </cell>
          <cell r="F6992" t="str">
            <v>S0.45066</v>
          </cell>
          <cell r="G6992">
            <v>8</v>
          </cell>
        </row>
        <row r="6993">
          <cell r="A6993" t="str">
            <v>S|REERVE</v>
          </cell>
          <cell r="B6993" t="str">
            <v>Q1003</v>
          </cell>
          <cell r="C6993" t="str">
            <v>S</v>
          </cell>
          <cell r="D6993" t="str">
            <v>name</v>
          </cell>
          <cell r="E6993" t="str">
            <v>REERVE</v>
          </cell>
          <cell r="F6993" t="str">
            <v>S0.52902</v>
          </cell>
          <cell r="G6993">
            <v>8</v>
          </cell>
        </row>
        <row r="6994">
          <cell r="A6994" t="str">
            <v>S|RESERVE</v>
          </cell>
          <cell r="B6994" t="str">
            <v>Q1003</v>
          </cell>
          <cell r="C6994" t="str">
            <v>S</v>
          </cell>
          <cell r="D6994" t="str">
            <v>name</v>
          </cell>
          <cell r="E6994" t="str">
            <v>RESERVE</v>
          </cell>
          <cell r="F6994" t="str">
            <v>S0.52902</v>
          </cell>
          <cell r="G6994">
            <v>8</v>
          </cell>
        </row>
        <row r="6995">
          <cell r="A6995" t="str">
            <v>S|S0.52902</v>
          </cell>
          <cell r="B6995" t="str">
            <v>Q1003</v>
          </cell>
          <cell r="C6995" t="str">
            <v>S</v>
          </cell>
          <cell r="D6995" t="str">
            <v>code</v>
          </cell>
          <cell r="E6995" t="str">
            <v>S0.52902</v>
          </cell>
          <cell r="F6995" t="str">
            <v>S0.52902</v>
          </cell>
          <cell r="G6995">
            <v>8</v>
          </cell>
        </row>
        <row r="6996">
          <cell r="A6996" t="str">
            <v>S|bio</v>
          </cell>
          <cell r="B6996" t="str">
            <v>Q1002z001</v>
          </cell>
          <cell r="C6996" t="str">
            <v>S</v>
          </cell>
          <cell r="D6996" t="str">
            <v>name</v>
          </cell>
          <cell r="E6996" t="str">
            <v>bio</v>
          </cell>
          <cell r="F6996" t="str">
            <v>S1</v>
          </cell>
          <cell r="G6996">
            <v>2</v>
          </cell>
        </row>
        <row r="6997">
          <cell r="A6997" t="str">
            <v>S|Organic</v>
          </cell>
          <cell r="B6997" t="str">
            <v>Q1002z001</v>
          </cell>
          <cell r="C6997" t="str">
            <v>S</v>
          </cell>
          <cell r="D6997" t="str">
            <v>E</v>
          </cell>
          <cell r="E6997" t="str">
            <v>Organic</v>
          </cell>
          <cell r="F6997" t="str">
            <v>S1</v>
          </cell>
          <cell r="G6997">
            <v>2</v>
          </cell>
        </row>
        <row r="6998">
          <cell r="A6998" t="str">
            <v>S|S1</v>
          </cell>
          <cell r="B6998" t="str">
            <v>Q1002z001</v>
          </cell>
          <cell r="C6998" t="str">
            <v>S</v>
          </cell>
          <cell r="D6998" t="str">
            <v>code</v>
          </cell>
          <cell r="E6998" t="str">
            <v>S1</v>
          </cell>
          <cell r="F6998" t="str">
            <v>S1</v>
          </cell>
          <cell r="G6998">
            <v>2</v>
          </cell>
        </row>
        <row r="6999">
          <cell r="A6999" t="str">
            <v>S|anerk</v>
          </cell>
          <cell r="B6999" t="str">
            <v>Q1002z001</v>
          </cell>
          <cell r="C6999" t="str">
            <v>S</v>
          </cell>
          <cell r="D6999" t="str">
            <v>name</v>
          </cell>
          <cell r="E6999" t="str">
            <v>anerk</v>
          </cell>
          <cell r="F6999" t="str">
            <v>S11</v>
          </cell>
          <cell r="G6999">
            <v>3</v>
          </cell>
        </row>
        <row r="7000">
          <cell r="A7000" t="str">
            <v>S|Bio anerkannt</v>
          </cell>
          <cell r="B7000" t="str">
            <v>Q1002z001</v>
          </cell>
          <cell r="C7000" t="str">
            <v>S</v>
          </cell>
          <cell r="D7000" t="str">
            <v>D</v>
          </cell>
          <cell r="E7000" t="str">
            <v>Bio anerkannt</v>
          </cell>
          <cell r="F7000" t="str">
            <v>S11</v>
          </cell>
          <cell r="G7000">
            <v>3</v>
          </cell>
        </row>
        <row r="7001">
          <cell r="A7001" t="str">
            <v>S|organic accredited</v>
          </cell>
          <cell r="B7001" t="str">
            <v>Q1002z001</v>
          </cell>
          <cell r="C7001" t="str">
            <v>S</v>
          </cell>
          <cell r="D7001" t="str">
            <v>E</v>
          </cell>
          <cell r="E7001" t="str">
            <v>organic accredited</v>
          </cell>
          <cell r="F7001" t="str">
            <v>S11</v>
          </cell>
          <cell r="G7001">
            <v>3</v>
          </cell>
        </row>
        <row r="7002">
          <cell r="A7002" t="str">
            <v>S|organic certified</v>
          </cell>
          <cell r="B7002" t="str">
            <v>Q1002z001</v>
          </cell>
          <cell r="C7002" t="str">
            <v>S</v>
          </cell>
          <cell r="D7002" t="str">
            <v>E</v>
          </cell>
          <cell r="E7002" t="str">
            <v>organic certified</v>
          </cell>
          <cell r="F7002" t="str">
            <v>S11</v>
          </cell>
          <cell r="G7002">
            <v>3</v>
          </cell>
        </row>
        <row r="7003">
          <cell r="A7003" t="str">
            <v>S|S11</v>
          </cell>
          <cell r="B7003" t="str">
            <v>Q1002z001</v>
          </cell>
          <cell r="C7003" t="str">
            <v>S</v>
          </cell>
          <cell r="D7003" t="str">
            <v>code</v>
          </cell>
          <cell r="E7003" t="str">
            <v>S11</v>
          </cell>
          <cell r="F7003" t="str">
            <v>S11</v>
          </cell>
          <cell r="G7003">
            <v>3</v>
          </cell>
        </row>
        <row r="7004">
          <cell r="A7004" t="str">
            <v>S|other organic accredited</v>
          </cell>
          <cell r="B7004" t="str">
            <v>Q1002z001</v>
          </cell>
          <cell r="C7004" t="str">
            <v>S</v>
          </cell>
          <cell r="D7004" t="str">
            <v>E</v>
          </cell>
          <cell r="E7004" t="str">
            <v>other organic accredited</v>
          </cell>
          <cell r="F7004" t="str">
            <v>S11z</v>
          </cell>
          <cell r="G7004">
            <v>4</v>
          </cell>
        </row>
        <row r="7005">
          <cell r="A7005" t="str">
            <v>S|S11_</v>
          </cell>
          <cell r="B7005" t="str">
            <v>Q1002z001</v>
          </cell>
          <cell r="C7005" t="str">
            <v>S</v>
          </cell>
          <cell r="D7005" t="str">
            <v>code</v>
          </cell>
          <cell r="E7005" t="str">
            <v>S11_</v>
          </cell>
          <cell r="F7005" t="str">
            <v>S11z</v>
          </cell>
          <cell r="G7005">
            <v>4</v>
          </cell>
        </row>
        <row r="7006">
          <cell r="A7006" t="str">
            <v>S|S11z</v>
          </cell>
          <cell r="B7006" t="str">
            <v>Q1002z001</v>
          </cell>
          <cell r="C7006" t="str">
            <v>S</v>
          </cell>
          <cell r="D7006" t="str">
            <v>code</v>
          </cell>
          <cell r="E7006" t="str">
            <v>S11z</v>
          </cell>
          <cell r="F7006" t="str">
            <v>S11z</v>
          </cell>
          <cell r="G7006">
            <v>4</v>
          </cell>
        </row>
        <row r="7007">
          <cell r="A7007" t="str">
            <v>S|sonstige anerk</v>
          </cell>
          <cell r="B7007" t="str">
            <v>Q1002z001</v>
          </cell>
          <cell r="C7007" t="str">
            <v>S</v>
          </cell>
          <cell r="D7007" t="str">
            <v>name</v>
          </cell>
          <cell r="E7007" t="str">
            <v>sonstige anerk</v>
          </cell>
          <cell r="F7007" t="str">
            <v>S11z</v>
          </cell>
          <cell r="G7007">
            <v>4</v>
          </cell>
        </row>
        <row r="7008">
          <cell r="A7008" t="str">
            <v>S|sonstige anerkannt</v>
          </cell>
          <cell r="B7008" t="str">
            <v>Q1002z001</v>
          </cell>
          <cell r="C7008" t="str">
            <v>S</v>
          </cell>
          <cell r="D7008" t="str">
            <v>D</v>
          </cell>
          <cell r="E7008" t="str">
            <v>sonstige anerkannt</v>
          </cell>
          <cell r="F7008" t="str">
            <v>S11z</v>
          </cell>
          <cell r="G7008">
            <v>4</v>
          </cell>
        </row>
        <row r="7009">
          <cell r="A7009" t="str">
            <v>S|Bio in Umstellung</v>
          </cell>
          <cell r="B7009" t="str">
            <v>Q1002z001</v>
          </cell>
          <cell r="C7009" t="str">
            <v>S</v>
          </cell>
          <cell r="D7009" t="str">
            <v>D</v>
          </cell>
          <cell r="E7009" t="str">
            <v>Bio in Umstellung</v>
          </cell>
          <cell r="F7009" t="str">
            <v>S12</v>
          </cell>
          <cell r="G7009">
            <v>3</v>
          </cell>
        </row>
        <row r="7010">
          <cell r="A7010" t="str">
            <v>S|organic in conversion</v>
          </cell>
          <cell r="B7010" t="str">
            <v>Q1002z001</v>
          </cell>
          <cell r="C7010" t="str">
            <v>S</v>
          </cell>
          <cell r="D7010" t="str">
            <v>E</v>
          </cell>
          <cell r="E7010" t="str">
            <v>organic in conversion</v>
          </cell>
          <cell r="F7010" t="str">
            <v>S12</v>
          </cell>
          <cell r="G7010">
            <v>3</v>
          </cell>
        </row>
        <row r="7011">
          <cell r="A7011" t="str">
            <v>S|S12</v>
          </cell>
          <cell r="B7011" t="str">
            <v>Q1002z001</v>
          </cell>
          <cell r="C7011" t="str">
            <v>S</v>
          </cell>
          <cell r="D7011" t="str">
            <v>code</v>
          </cell>
          <cell r="E7011" t="str">
            <v>S12</v>
          </cell>
          <cell r="F7011" t="str">
            <v>S12</v>
          </cell>
          <cell r="G7011">
            <v>3</v>
          </cell>
        </row>
        <row r="7012">
          <cell r="A7012" t="str">
            <v>S|Uges</v>
          </cell>
          <cell r="B7012" t="str">
            <v>Q1002z001</v>
          </cell>
          <cell r="C7012" t="str">
            <v>S</v>
          </cell>
          <cell r="D7012" t="str">
            <v>name</v>
          </cell>
          <cell r="E7012" t="str">
            <v>Uges</v>
          </cell>
          <cell r="F7012" t="str">
            <v>S12</v>
          </cell>
          <cell r="G7012">
            <v>3</v>
          </cell>
        </row>
        <row r="7013">
          <cell r="A7013" t="str">
            <v>S|erstes Umstellungsjahr</v>
          </cell>
          <cell r="B7013" t="str">
            <v>Q1002z001</v>
          </cell>
          <cell r="C7013" t="str">
            <v>S</v>
          </cell>
          <cell r="D7013" t="str">
            <v>D</v>
          </cell>
          <cell r="E7013" t="str">
            <v>erstes Umstellungsjahr</v>
          </cell>
          <cell r="F7013" t="str">
            <v>S121</v>
          </cell>
          <cell r="G7013">
            <v>4</v>
          </cell>
        </row>
        <row r="7014">
          <cell r="A7014" t="str">
            <v>S|first conversion year</v>
          </cell>
          <cell r="B7014" t="str">
            <v>Q1002z001</v>
          </cell>
          <cell r="C7014" t="str">
            <v>S</v>
          </cell>
          <cell r="D7014" t="str">
            <v>E</v>
          </cell>
          <cell r="E7014" t="str">
            <v>first conversion year</v>
          </cell>
          <cell r="F7014" t="str">
            <v>S121</v>
          </cell>
          <cell r="G7014">
            <v>4</v>
          </cell>
        </row>
        <row r="7015">
          <cell r="A7015" t="str">
            <v>S|S121</v>
          </cell>
          <cell r="B7015" t="str">
            <v>Q1002z001</v>
          </cell>
          <cell r="C7015" t="str">
            <v>S</v>
          </cell>
          <cell r="D7015" t="str">
            <v>code</v>
          </cell>
          <cell r="E7015" t="str">
            <v>S121</v>
          </cell>
          <cell r="F7015" t="str">
            <v>S121</v>
          </cell>
          <cell r="G7015">
            <v>4</v>
          </cell>
        </row>
        <row r="7016">
          <cell r="A7016" t="str">
            <v>S|U1</v>
          </cell>
          <cell r="B7016" t="str">
            <v>Q1002z001</v>
          </cell>
          <cell r="C7016" t="str">
            <v>S</v>
          </cell>
          <cell r="D7016" t="str">
            <v>name</v>
          </cell>
          <cell r="E7016" t="str">
            <v>U1</v>
          </cell>
          <cell r="F7016" t="str">
            <v>S121</v>
          </cell>
          <cell r="G7016">
            <v>4</v>
          </cell>
        </row>
        <row r="7017">
          <cell r="A7017" t="str">
            <v>S|S122</v>
          </cell>
          <cell r="B7017" t="str">
            <v>Q1002z001</v>
          </cell>
          <cell r="C7017" t="str">
            <v>S</v>
          </cell>
          <cell r="D7017" t="str">
            <v>code</v>
          </cell>
          <cell r="E7017" t="str">
            <v>S122</v>
          </cell>
          <cell r="F7017" t="str">
            <v>S122</v>
          </cell>
          <cell r="G7017">
            <v>4</v>
          </cell>
        </row>
        <row r="7018">
          <cell r="A7018" t="str">
            <v>S|second conversion_year</v>
          </cell>
          <cell r="B7018" t="str">
            <v>Q1002z001</v>
          </cell>
          <cell r="C7018" t="str">
            <v>S</v>
          </cell>
          <cell r="D7018" t="str">
            <v>E</v>
          </cell>
          <cell r="E7018" t="str">
            <v>second conversion_year</v>
          </cell>
          <cell r="F7018" t="str">
            <v>S122</v>
          </cell>
          <cell r="G7018">
            <v>4</v>
          </cell>
        </row>
        <row r="7019">
          <cell r="A7019" t="str">
            <v>S|U2</v>
          </cell>
          <cell r="B7019" t="str">
            <v>Q1002z001</v>
          </cell>
          <cell r="C7019" t="str">
            <v>S</v>
          </cell>
          <cell r="D7019" t="str">
            <v>name</v>
          </cell>
          <cell r="E7019" t="str">
            <v>U2</v>
          </cell>
          <cell r="F7019" t="str">
            <v>S122</v>
          </cell>
          <cell r="G7019">
            <v>4</v>
          </cell>
        </row>
        <row r="7020">
          <cell r="A7020" t="str">
            <v>S|zweites Umstellungsjahr</v>
          </cell>
          <cell r="B7020" t="str">
            <v>Q1002z001</v>
          </cell>
          <cell r="C7020" t="str">
            <v>S</v>
          </cell>
          <cell r="D7020" t="str">
            <v>D</v>
          </cell>
          <cell r="E7020" t="str">
            <v>zweites Umstellungsjahr</v>
          </cell>
          <cell r="F7020" t="str">
            <v>S122</v>
          </cell>
          <cell r="G7020">
            <v>4</v>
          </cell>
        </row>
        <row r="7021">
          <cell r="A7021" t="str">
            <v>S|drittes Umstellungsjahr</v>
          </cell>
          <cell r="B7021" t="str">
            <v>Q1002z001</v>
          </cell>
          <cell r="C7021" t="str">
            <v>S</v>
          </cell>
          <cell r="D7021" t="str">
            <v>D</v>
          </cell>
          <cell r="E7021" t="str">
            <v>drittes Umstellungsjahr</v>
          </cell>
          <cell r="F7021" t="str">
            <v>S123</v>
          </cell>
          <cell r="G7021">
            <v>4</v>
          </cell>
        </row>
        <row r="7022">
          <cell r="A7022" t="str">
            <v>S|S123</v>
          </cell>
          <cell r="B7022" t="str">
            <v>Q1002z001</v>
          </cell>
          <cell r="C7022" t="str">
            <v>S</v>
          </cell>
          <cell r="D7022" t="str">
            <v>code</v>
          </cell>
          <cell r="E7022" t="str">
            <v>S123</v>
          </cell>
          <cell r="F7022" t="str">
            <v>S123</v>
          </cell>
          <cell r="G7022">
            <v>4</v>
          </cell>
        </row>
        <row r="7023">
          <cell r="A7023" t="str">
            <v>S|third conversion year</v>
          </cell>
          <cell r="B7023" t="str">
            <v>Q1002z001</v>
          </cell>
          <cell r="C7023" t="str">
            <v>S</v>
          </cell>
          <cell r="D7023" t="str">
            <v>E</v>
          </cell>
          <cell r="E7023" t="str">
            <v>third conversion year</v>
          </cell>
          <cell r="F7023" t="str">
            <v>S123</v>
          </cell>
          <cell r="G7023">
            <v>4</v>
          </cell>
        </row>
        <row r="7024">
          <cell r="A7024" t="str">
            <v>S|U3</v>
          </cell>
          <cell r="B7024" t="str">
            <v>Q1002z001</v>
          </cell>
          <cell r="C7024" t="str">
            <v>S</v>
          </cell>
          <cell r="D7024" t="str">
            <v>name</v>
          </cell>
          <cell r="E7024" t="str">
            <v>U3</v>
          </cell>
          <cell r="F7024" t="str">
            <v>S123</v>
          </cell>
          <cell r="G7024">
            <v>4</v>
          </cell>
        </row>
        <row r="7025">
          <cell r="A7025" t="str">
            <v>S|other organic in conversion</v>
          </cell>
          <cell r="B7025" t="str">
            <v>Q1002z001</v>
          </cell>
          <cell r="C7025" t="str">
            <v>S</v>
          </cell>
          <cell r="D7025" t="str">
            <v>E</v>
          </cell>
          <cell r="E7025" t="str">
            <v>other organic in conversion</v>
          </cell>
          <cell r="F7025" t="str">
            <v>S12z</v>
          </cell>
          <cell r="G7025">
            <v>4</v>
          </cell>
        </row>
        <row r="7026">
          <cell r="A7026" t="str">
            <v>S|S12_</v>
          </cell>
          <cell r="B7026" t="str">
            <v>Q1002z001</v>
          </cell>
          <cell r="C7026" t="str">
            <v>S</v>
          </cell>
          <cell r="D7026" t="str">
            <v>code</v>
          </cell>
          <cell r="E7026" t="str">
            <v>S12_</v>
          </cell>
          <cell r="F7026" t="str">
            <v>S12z</v>
          </cell>
          <cell r="G7026">
            <v>4</v>
          </cell>
        </row>
        <row r="7027">
          <cell r="A7027" t="str">
            <v>S|S12z</v>
          </cell>
          <cell r="B7027" t="str">
            <v>Q1002z001</v>
          </cell>
          <cell r="C7027" t="str">
            <v>S</v>
          </cell>
          <cell r="D7027" t="str">
            <v>code</v>
          </cell>
          <cell r="E7027" t="str">
            <v>S12z</v>
          </cell>
          <cell r="F7027" t="str">
            <v>S12z</v>
          </cell>
          <cell r="G7027">
            <v>4</v>
          </cell>
        </row>
        <row r="7028">
          <cell r="A7028" t="str">
            <v>S|sonstige Bio in Umstellung</v>
          </cell>
          <cell r="B7028" t="str">
            <v>Q1002z001</v>
          </cell>
          <cell r="C7028" t="str">
            <v>S</v>
          </cell>
          <cell r="D7028" t="str">
            <v>D</v>
          </cell>
          <cell r="E7028" t="str">
            <v>sonstige Bio in Umstellung</v>
          </cell>
          <cell r="F7028" t="str">
            <v>S12z</v>
          </cell>
          <cell r="G7028">
            <v>4</v>
          </cell>
        </row>
        <row r="7029">
          <cell r="A7029" t="str">
            <v>S|sonstige Uges</v>
          </cell>
          <cell r="B7029" t="str">
            <v>Q1002z001</v>
          </cell>
          <cell r="C7029" t="str">
            <v>S</v>
          </cell>
          <cell r="D7029" t="str">
            <v>name</v>
          </cell>
          <cell r="E7029" t="str">
            <v>sonstige Uges</v>
          </cell>
          <cell r="F7029" t="str">
            <v>S12z</v>
          </cell>
          <cell r="G7029">
            <v>4</v>
          </cell>
        </row>
        <row r="7030">
          <cell r="A7030" t="str">
            <v>S|other organic</v>
          </cell>
          <cell r="B7030" t="str">
            <v>Q1002z001</v>
          </cell>
          <cell r="C7030" t="str">
            <v>S</v>
          </cell>
          <cell r="D7030" t="str">
            <v>E</v>
          </cell>
          <cell r="E7030" t="str">
            <v>other organic</v>
          </cell>
          <cell r="F7030" t="str">
            <v>S1z</v>
          </cell>
          <cell r="G7030">
            <v>3</v>
          </cell>
        </row>
        <row r="7031">
          <cell r="A7031" t="str">
            <v>S|S1_</v>
          </cell>
          <cell r="B7031" t="str">
            <v>Q1002z001</v>
          </cell>
          <cell r="C7031" t="str">
            <v>S</v>
          </cell>
          <cell r="D7031" t="str">
            <v>code</v>
          </cell>
          <cell r="E7031" t="str">
            <v>S1_</v>
          </cell>
          <cell r="F7031" t="str">
            <v>S1z</v>
          </cell>
          <cell r="G7031">
            <v>3</v>
          </cell>
        </row>
        <row r="7032">
          <cell r="A7032" t="str">
            <v>S|S1z</v>
          </cell>
          <cell r="B7032" t="str">
            <v>Q1002z001</v>
          </cell>
          <cell r="C7032" t="str">
            <v>S</v>
          </cell>
          <cell r="D7032" t="str">
            <v>code</v>
          </cell>
          <cell r="E7032" t="str">
            <v>S1z</v>
          </cell>
          <cell r="F7032" t="str">
            <v>S1z</v>
          </cell>
          <cell r="G7032">
            <v>3</v>
          </cell>
        </row>
        <row r="7033">
          <cell r="A7033" t="str">
            <v>S|sonstige bio</v>
          </cell>
          <cell r="B7033" t="str">
            <v>Q1002z001</v>
          </cell>
          <cell r="C7033" t="str">
            <v>S</v>
          </cell>
          <cell r="D7033" t="str">
            <v>name</v>
          </cell>
          <cell r="E7033" t="str">
            <v>sonstige bio</v>
          </cell>
          <cell r="F7033" t="str">
            <v>S1z</v>
          </cell>
          <cell r="G7033">
            <v>3</v>
          </cell>
        </row>
        <row r="7034">
          <cell r="A7034" t="str">
            <v>S|conventional</v>
          </cell>
          <cell r="B7034" t="str">
            <v>Q1002z001</v>
          </cell>
          <cell r="C7034" t="str">
            <v>S</v>
          </cell>
          <cell r="D7034" t="str">
            <v>E</v>
          </cell>
          <cell r="E7034" t="str">
            <v>conventional</v>
          </cell>
          <cell r="F7034" t="str">
            <v>S2</v>
          </cell>
          <cell r="G7034">
            <v>2</v>
          </cell>
        </row>
        <row r="7035">
          <cell r="A7035" t="str">
            <v>S|konv</v>
          </cell>
          <cell r="B7035" t="str">
            <v>Q1002z001</v>
          </cell>
          <cell r="C7035" t="str">
            <v>S</v>
          </cell>
          <cell r="D7035" t="str">
            <v>name</v>
          </cell>
          <cell r="E7035" t="str">
            <v>konv</v>
          </cell>
          <cell r="F7035" t="str">
            <v>S2</v>
          </cell>
          <cell r="G7035">
            <v>2</v>
          </cell>
        </row>
        <row r="7036">
          <cell r="A7036" t="str">
            <v>S|konventionell</v>
          </cell>
          <cell r="B7036" t="str">
            <v>Q1002z001</v>
          </cell>
          <cell r="C7036" t="str">
            <v>S</v>
          </cell>
          <cell r="D7036" t="str">
            <v>D</v>
          </cell>
          <cell r="E7036" t="str">
            <v>konventionell</v>
          </cell>
          <cell r="F7036" t="str">
            <v>S2</v>
          </cell>
          <cell r="G7036">
            <v>2</v>
          </cell>
        </row>
        <row r="7037">
          <cell r="A7037" t="str">
            <v>S|S2</v>
          </cell>
          <cell r="B7037" t="str">
            <v>Q1002z001</v>
          </cell>
          <cell r="C7037" t="str">
            <v>S</v>
          </cell>
          <cell r="D7037" t="str">
            <v>code</v>
          </cell>
          <cell r="E7037" t="str">
            <v>S2</v>
          </cell>
          <cell r="F7037" t="str">
            <v>S2</v>
          </cell>
          <cell r="G7037">
            <v>2</v>
          </cell>
        </row>
        <row r="7038">
          <cell r="A7038" t="str">
            <v>S|genfood</v>
          </cell>
          <cell r="B7038" t="str">
            <v>Q1002z001</v>
          </cell>
          <cell r="C7038" t="str">
            <v>S</v>
          </cell>
          <cell r="D7038" t="str">
            <v>name</v>
          </cell>
          <cell r="E7038" t="str">
            <v>genfood</v>
          </cell>
          <cell r="F7038" t="str">
            <v>S3</v>
          </cell>
          <cell r="G7038">
            <v>2</v>
          </cell>
        </row>
        <row r="7039">
          <cell r="A7039" t="str">
            <v>S|GMO</v>
          </cell>
          <cell r="B7039" t="str">
            <v>Q1002z001</v>
          </cell>
          <cell r="C7039" t="str">
            <v>S</v>
          </cell>
          <cell r="D7039" t="str">
            <v>name</v>
          </cell>
          <cell r="E7039" t="str">
            <v>GMO</v>
          </cell>
          <cell r="F7039" t="str">
            <v>S3</v>
          </cell>
          <cell r="G7039">
            <v>2</v>
          </cell>
        </row>
        <row r="7040">
          <cell r="A7040" t="str">
            <v>S|S3</v>
          </cell>
          <cell r="B7040" t="str">
            <v>Q1002z001</v>
          </cell>
          <cell r="C7040" t="str">
            <v>S</v>
          </cell>
          <cell r="D7040" t="str">
            <v>code</v>
          </cell>
          <cell r="E7040" t="str">
            <v>S3</v>
          </cell>
          <cell r="F7040" t="str">
            <v>S3</v>
          </cell>
          <cell r="G7040">
            <v>2</v>
          </cell>
        </row>
        <row r="7041">
          <cell r="A7041" t="str">
            <v>S|other farms</v>
          </cell>
          <cell r="B7041" t="str">
            <v>Q1002z001</v>
          </cell>
          <cell r="C7041" t="str">
            <v>S</v>
          </cell>
          <cell r="D7041" t="str">
            <v>E</v>
          </cell>
          <cell r="E7041" t="str">
            <v>other farms</v>
          </cell>
          <cell r="F7041" t="str">
            <v>Sz</v>
          </cell>
          <cell r="G7041">
            <v>2</v>
          </cell>
        </row>
        <row r="7042">
          <cell r="A7042" t="str">
            <v>S|S_</v>
          </cell>
          <cell r="B7042" t="str">
            <v>Q1002z001</v>
          </cell>
          <cell r="C7042" t="str">
            <v>S</v>
          </cell>
          <cell r="D7042" t="str">
            <v>code</v>
          </cell>
          <cell r="E7042" t="str">
            <v>S_</v>
          </cell>
          <cell r="F7042" t="str">
            <v>Sz</v>
          </cell>
          <cell r="G7042">
            <v>2</v>
          </cell>
        </row>
        <row r="7043">
          <cell r="A7043" t="str">
            <v>S|sonstige</v>
          </cell>
          <cell r="B7043" t="str">
            <v>Q1002z001</v>
          </cell>
          <cell r="C7043" t="str">
            <v>S</v>
          </cell>
          <cell r="D7043" t="str">
            <v>name</v>
          </cell>
          <cell r="E7043" t="str">
            <v>sonstige</v>
          </cell>
          <cell r="F7043" t="str">
            <v>Sz</v>
          </cell>
          <cell r="G7043">
            <v>2</v>
          </cell>
        </row>
        <row r="7044">
          <cell r="A7044" t="str">
            <v>S|sonstige Betriebe</v>
          </cell>
          <cell r="B7044" t="str">
            <v>Q1002z001</v>
          </cell>
          <cell r="C7044" t="str">
            <v>S</v>
          </cell>
          <cell r="D7044" t="str">
            <v>D</v>
          </cell>
          <cell r="E7044" t="str">
            <v>sonstige Betriebe</v>
          </cell>
          <cell r="F7044" t="str">
            <v>Sz</v>
          </cell>
          <cell r="G7044">
            <v>2</v>
          </cell>
        </row>
        <row r="7045">
          <cell r="A7045" t="str">
            <v>S|Sz</v>
          </cell>
          <cell r="B7045" t="str">
            <v>Q1002z001</v>
          </cell>
          <cell r="C7045" t="str">
            <v>S</v>
          </cell>
          <cell r="D7045" t="str">
            <v>code</v>
          </cell>
          <cell r="E7045" t="str">
            <v>Sz</v>
          </cell>
          <cell r="F7045" t="str">
            <v>Sz</v>
          </cell>
          <cell r="G7045">
            <v>2</v>
          </cell>
        </row>
        <row r="7046">
          <cell r="A7046" t="str">
            <v>S|VSS</v>
          </cell>
          <cell r="B7046" t="str">
            <v>Q1002z001</v>
          </cell>
          <cell r="C7046" t="str">
            <v>S</v>
          </cell>
          <cell r="D7046" t="str">
            <v>name</v>
          </cell>
          <cell r="E7046" t="str">
            <v>VSS</v>
          </cell>
          <cell r="F7046" t="str">
            <v>S4</v>
          </cell>
          <cell r="G7046">
            <v>2</v>
          </cell>
        </row>
        <row r="7047">
          <cell r="A7047" t="str">
            <v>S|VSS</v>
          </cell>
          <cell r="B7047" t="str">
            <v>Q1002z001</v>
          </cell>
          <cell r="C7047" t="str">
            <v>S</v>
          </cell>
          <cell r="D7047" t="str">
            <v>E</v>
          </cell>
          <cell r="E7047" t="str">
            <v>VSS</v>
          </cell>
          <cell r="F7047" t="str">
            <v>S4</v>
          </cell>
          <cell r="G7047">
            <v>2</v>
          </cell>
        </row>
        <row r="7048">
          <cell r="A7048" t="str">
            <v>S|S4</v>
          </cell>
          <cell r="B7048" t="str">
            <v>Q1002z001</v>
          </cell>
          <cell r="C7048" t="str">
            <v>S</v>
          </cell>
          <cell r="D7048" t="str">
            <v>code</v>
          </cell>
          <cell r="E7048" t="str">
            <v>S4</v>
          </cell>
          <cell r="F7048" t="str">
            <v>S4</v>
          </cell>
          <cell r="G7048">
            <v>2</v>
          </cell>
        </row>
        <row r="7049">
          <cell r="A7049" t="str">
            <v>S|Fairtrade</v>
          </cell>
          <cell r="B7049" t="str">
            <v>Q1002z001</v>
          </cell>
          <cell r="C7049" t="str">
            <v>S</v>
          </cell>
          <cell r="D7049" t="str">
            <v>name</v>
          </cell>
          <cell r="E7049" t="str">
            <v>Fairtrade</v>
          </cell>
          <cell r="F7049" t="str">
            <v>S5</v>
          </cell>
          <cell r="G7049">
            <v>2</v>
          </cell>
        </row>
        <row r="7050">
          <cell r="A7050" t="str">
            <v>S|Fairtrade</v>
          </cell>
          <cell r="B7050" t="str">
            <v>Q1002z001</v>
          </cell>
          <cell r="C7050" t="str">
            <v>S</v>
          </cell>
          <cell r="D7050" t="str">
            <v>E</v>
          </cell>
          <cell r="E7050" t="str">
            <v>Fairtrade</v>
          </cell>
          <cell r="F7050" t="str">
            <v>S5</v>
          </cell>
          <cell r="G7050">
            <v>2</v>
          </cell>
        </row>
        <row r="7051">
          <cell r="A7051" t="str">
            <v>S|S5</v>
          </cell>
          <cell r="B7051" t="str">
            <v>Q1002z001</v>
          </cell>
          <cell r="C7051" t="str">
            <v>S</v>
          </cell>
          <cell r="D7051" t="str">
            <v>code</v>
          </cell>
          <cell r="E7051" t="str">
            <v>S5</v>
          </cell>
          <cell r="F7051" t="str">
            <v>S5</v>
          </cell>
          <cell r="G7051">
            <v>2</v>
          </cell>
        </row>
        <row r="7052">
          <cell r="A7052" t="str">
            <v>S|Rainforest</v>
          </cell>
          <cell r="B7052" t="str">
            <v>Q1002z001</v>
          </cell>
          <cell r="C7052" t="str">
            <v>S</v>
          </cell>
          <cell r="D7052" t="str">
            <v>name</v>
          </cell>
          <cell r="E7052" t="str">
            <v>Rainforest</v>
          </cell>
          <cell r="F7052" t="str">
            <v>S6</v>
          </cell>
          <cell r="G7052">
            <v>2</v>
          </cell>
        </row>
        <row r="7053">
          <cell r="A7053" t="str">
            <v>S|Rainforest</v>
          </cell>
          <cell r="B7053" t="str">
            <v>Q1002z001</v>
          </cell>
          <cell r="C7053" t="str">
            <v>S</v>
          </cell>
          <cell r="D7053" t="str">
            <v>E</v>
          </cell>
          <cell r="E7053" t="str">
            <v>Rainforest</v>
          </cell>
          <cell r="F7053" t="str">
            <v>S6</v>
          </cell>
          <cell r="G7053">
            <v>2</v>
          </cell>
        </row>
        <row r="7054">
          <cell r="A7054" t="str">
            <v>S|S6</v>
          </cell>
          <cell r="B7054" t="str">
            <v>Q1002z001</v>
          </cell>
          <cell r="C7054" t="str">
            <v>S</v>
          </cell>
          <cell r="D7054" t="str">
            <v>code</v>
          </cell>
          <cell r="E7054" t="str">
            <v>S6</v>
          </cell>
          <cell r="F7054" t="str">
            <v>S6</v>
          </cell>
          <cell r="G7054">
            <v>2</v>
          </cell>
        </row>
        <row r="7055">
          <cell r="A7055" t="str">
            <v>S|UTZ</v>
          </cell>
          <cell r="B7055" t="str">
            <v>Q1002z001</v>
          </cell>
          <cell r="C7055" t="str">
            <v>S</v>
          </cell>
          <cell r="D7055" t="str">
            <v>name</v>
          </cell>
          <cell r="E7055" t="str">
            <v>UTZ</v>
          </cell>
          <cell r="F7055" t="str">
            <v>S7</v>
          </cell>
          <cell r="G7055">
            <v>2</v>
          </cell>
        </row>
        <row r="7056">
          <cell r="A7056" t="str">
            <v>S|UTZ</v>
          </cell>
          <cell r="B7056" t="str">
            <v>Q1002z001</v>
          </cell>
          <cell r="C7056" t="str">
            <v>S</v>
          </cell>
          <cell r="D7056" t="str">
            <v>E</v>
          </cell>
          <cell r="E7056" t="str">
            <v>UTZ</v>
          </cell>
          <cell r="F7056" t="str">
            <v>S7</v>
          </cell>
          <cell r="G7056">
            <v>2</v>
          </cell>
        </row>
        <row r="7057">
          <cell r="A7057" t="str">
            <v>S|S7</v>
          </cell>
          <cell r="B7057" t="str">
            <v>Q1002z001</v>
          </cell>
          <cell r="C7057" t="str">
            <v>S</v>
          </cell>
          <cell r="D7057" t="str">
            <v>code</v>
          </cell>
          <cell r="E7057" t="str">
            <v>S7</v>
          </cell>
          <cell r="F7057" t="str">
            <v>S7</v>
          </cell>
          <cell r="G7057">
            <v>2</v>
          </cell>
        </row>
        <row r="7058">
          <cell r="A7058" t="str">
            <v>S|Global Gap</v>
          </cell>
          <cell r="B7058" t="str">
            <v>Q1002z001</v>
          </cell>
          <cell r="C7058" t="str">
            <v>S</v>
          </cell>
          <cell r="D7058" t="str">
            <v>name</v>
          </cell>
          <cell r="E7058" t="str">
            <v>Global Gap</v>
          </cell>
          <cell r="F7058" t="str">
            <v>S8</v>
          </cell>
          <cell r="G7058">
            <v>2</v>
          </cell>
        </row>
        <row r="7059">
          <cell r="A7059" t="str">
            <v>S|Global Gap</v>
          </cell>
          <cell r="B7059" t="str">
            <v>Q1002z001</v>
          </cell>
          <cell r="C7059" t="str">
            <v>S</v>
          </cell>
          <cell r="D7059" t="str">
            <v>E</v>
          </cell>
          <cell r="E7059" t="str">
            <v>Global Gap</v>
          </cell>
          <cell r="F7059" t="str">
            <v>S8</v>
          </cell>
          <cell r="G7059">
            <v>2</v>
          </cell>
        </row>
        <row r="7060">
          <cell r="A7060" t="str">
            <v>S|S8</v>
          </cell>
          <cell r="B7060" t="str">
            <v>Q1002z001</v>
          </cell>
          <cell r="C7060" t="str">
            <v>S</v>
          </cell>
          <cell r="D7060" t="str">
            <v>code</v>
          </cell>
          <cell r="E7060" t="str">
            <v>S8</v>
          </cell>
          <cell r="F7060" t="str">
            <v>S8</v>
          </cell>
          <cell r="G7060">
            <v>2</v>
          </cell>
        </row>
        <row r="7061">
          <cell r="A7061" t="str">
            <v>U|Einheiten</v>
          </cell>
          <cell r="B7061" t="str">
            <v>Q1002z001</v>
          </cell>
          <cell r="C7061" t="str">
            <v>U</v>
          </cell>
          <cell r="D7061" t="str">
            <v>name</v>
          </cell>
          <cell r="E7061" t="str">
            <v>Einheiten</v>
          </cell>
          <cell r="F7061" t="str">
            <v>U</v>
          </cell>
          <cell r="G7061">
            <v>1</v>
          </cell>
        </row>
        <row r="7062">
          <cell r="A7062" t="str">
            <v>U|U</v>
          </cell>
          <cell r="B7062" t="str">
            <v>Q1002z001</v>
          </cell>
          <cell r="C7062" t="str">
            <v>U</v>
          </cell>
          <cell r="D7062" t="str">
            <v>code</v>
          </cell>
          <cell r="E7062" t="str">
            <v>U</v>
          </cell>
          <cell r="F7062" t="str">
            <v>U</v>
          </cell>
          <cell r="G7062">
            <v>1</v>
          </cell>
        </row>
        <row r="7063">
          <cell r="A7063" t="str">
            <v>U|Units</v>
          </cell>
          <cell r="B7063" t="str">
            <v>Q1002z001</v>
          </cell>
          <cell r="C7063" t="str">
            <v>U</v>
          </cell>
          <cell r="D7063" t="str">
            <v>E</v>
          </cell>
          <cell r="E7063" t="str">
            <v>Units</v>
          </cell>
          <cell r="F7063" t="str">
            <v>U</v>
          </cell>
          <cell r="G7063">
            <v>1</v>
          </cell>
        </row>
        <row r="7064">
          <cell r="A7064" t="str">
            <v>U|U_</v>
          </cell>
          <cell r="B7064" t="str">
            <v>Q1003z001</v>
          </cell>
          <cell r="C7064" t="str">
            <v>U</v>
          </cell>
          <cell r="D7064" t="str">
            <v>code</v>
          </cell>
          <cell r="E7064" t="str">
            <v>U_</v>
          </cell>
          <cell r="F7064" t="str">
            <v>U0</v>
          </cell>
          <cell r="G7064">
            <v>2</v>
          </cell>
        </row>
        <row r="7065">
          <cell r="A7065" t="str">
            <v>U|Unit, no details</v>
          </cell>
          <cell r="B7065" t="str">
            <v>Q1003z001</v>
          </cell>
          <cell r="C7065" t="str">
            <v>U</v>
          </cell>
          <cell r="D7065" t="str">
            <v>name</v>
          </cell>
          <cell r="E7065" t="str">
            <v>Unit, no details</v>
          </cell>
          <cell r="F7065" t="str">
            <v>U0</v>
          </cell>
          <cell r="G7065">
            <v>2</v>
          </cell>
        </row>
        <row r="7066">
          <cell r="A7066" t="str">
            <v>U|Gewicht</v>
          </cell>
          <cell r="B7066" t="str">
            <v>Q1002z001</v>
          </cell>
          <cell r="C7066" t="str">
            <v>U</v>
          </cell>
          <cell r="D7066" t="str">
            <v>name</v>
          </cell>
          <cell r="E7066" t="str">
            <v>Gewicht</v>
          </cell>
          <cell r="F7066" t="str">
            <v>U1</v>
          </cell>
          <cell r="G7066">
            <v>2</v>
          </cell>
        </row>
        <row r="7067">
          <cell r="A7067" t="str">
            <v>U|U1</v>
          </cell>
          <cell r="B7067" t="str">
            <v>Q1002z001</v>
          </cell>
          <cell r="C7067" t="str">
            <v>U</v>
          </cell>
          <cell r="D7067" t="str">
            <v>code</v>
          </cell>
          <cell r="E7067" t="str">
            <v>U1</v>
          </cell>
          <cell r="F7067" t="str">
            <v>U1</v>
          </cell>
          <cell r="G7067">
            <v>2</v>
          </cell>
        </row>
        <row r="7068">
          <cell r="A7068" t="str">
            <v>U|Weight</v>
          </cell>
          <cell r="B7068" t="str">
            <v>Q1002z001</v>
          </cell>
          <cell r="C7068" t="str">
            <v>U</v>
          </cell>
          <cell r="D7068" t="str">
            <v>E</v>
          </cell>
          <cell r="E7068" t="str">
            <v>Weight</v>
          </cell>
          <cell r="F7068" t="str">
            <v>U1</v>
          </cell>
          <cell r="G7068">
            <v>2</v>
          </cell>
        </row>
        <row r="7069">
          <cell r="A7069" t="str">
            <v>U|t</v>
          </cell>
          <cell r="B7069" t="str">
            <v>Q1002z001</v>
          </cell>
          <cell r="C7069" t="str">
            <v>U</v>
          </cell>
          <cell r="D7069" t="str">
            <v>name</v>
          </cell>
          <cell r="E7069" t="str">
            <v>t</v>
          </cell>
          <cell r="F7069" t="str">
            <v>U11</v>
          </cell>
          <cell r="G7069">
            <v>3</v>
          </cell>
        </row>
        <row r="7070">
          <cell r="A7070" t="str">
            <v>U|tonnes</v>
          </cell>
          <cell r="B7070" t="str">
            <v>Q1009</v>
          </cell>
          <cell r="C7070" t="str">
            <v>U</v>
          </cell>
          <cell r="D7070" t="str">
            <v>E</v>
          </cell>
          <cell r="E7070" t="str">
            <v>tonnes</v>
          </cell>
          <cell r="F7070" t="str">
            <v>U11</v>
          </cell>
          <cell r="G7070">
            <v>3</v>
          </cell>
        </row>
        <row r="7071">
          <cell r="A7071" t="str">
            <v>U|U11</v>
          </cell>
          <cell r="B7071" t="str">
            <v>Q1002z001</v>
          </cell>
          <cell r="C7071" t="str">
            <v>U</v>
          </cell>
          <cell r="D7071" t="str">
            <v>code</v>
          </cell>
          <cell r="E7071" t="str">
            <v>U11</v>
          </cell>
          <cell r="F7071" t="str">
            <v>U11</v>
          </cell>
          <cell r="G7071">
            <v>3</v>
          </cell>
        </row>
        <row r="7072">
          <cell r="A7072" t="str">
            <v>U|kg</v>
          </cell>
          <cell r="B7072" t="str">
            <v>Q1002z001</v>
          </cell>
          <cell r="C7072" t="str">
            <v>U</v>
          </cell>
          <cell r="D7072" t="str">
            <v>name</v>
          </cell>
          <cell r="E7072" t="str">
            <v>kg</v>
          </cell>
          <cell r="F7072" t="str">
            <v>U12</v>
          </cell>
          <cell r="G7072">
            <v>3</v>
          </cell>
        </row>
        <row r="7073">
          <cell r="A7073" t="str">
            <v>U|U12</v>
          </cell>
          <cell r="B7073" t="str">
            <v>Q1002z001</v>
          </cell>
          <cell r="C7073" t="str">
            <v>U</v>
          </cell>
          <cell r="D7073" t="str">
            <v>code</v>
          </cell>
          <cell r="E7073" t="str">
            <v>U12</v>
          </cell>
          <cell r="F7073" t="str">
            <v>U12</v>
          </cell>
          <cell r="G7073">
            <v>3</v>
          </cell>
        </row>
        <row r="7074">
          <cell r="A7074" t="str">
            <v>U|1000 t</v>
          </cell>
          <cell r="B7074" t="str">
            <v>Q1002z001</v>
          </cell>
          <cell r="C7074" t="str">
            <v>U</v>
          </cell>
          <cell r="D7074" t="str">
            <v>name</v>
          </cell>
          <cell r="E7074" t="str">
            <v>1000 t</v>
          </cell>
          <cell r="F7074" t="str">
            <v>U13</v>
          </cell>
          <cell r="G7074">
            <v>3</v>
          </cell>
        </row>
        <row r="7075">
          <cell r="A7075" t="str">
            <v>U|U13</v>
          </cell>
          <cell r="B7075" t="str">
            <v>Q1002z001</v>
          </cell>
          <cell r="C7075" t="str">
            <v>U</v>
          </cell>
          <cell r="D7075" t="str">
            <v>code</v>
          </cell>
          <cell r="E7075" t="str">
            <v>U13</v>
          </cell>
          <cell r="F7075" t="str">
            <v>U13</v>
          </cell>
          <cell r="G7075">
            <v>3</v>
          </cell>
        </row>
        <row r="7076">
          <cell r="A7076" t="str">
            <v>U|Mio t</v>
          </cell>
          <cell r="B7076" t="str">
            <v>Q1002z001</v>
          </cell>
          <cell r="C7076" t="str">
            <v>U</v>
          </cell>
          <cell r="D7076" t="str">
            <v>name</v>
          </cell>
          <cell r="E7076" t="str">
            <v>Mio t</v>
          </cell>
          <cell r="F7076" t="str">
            <v>U14</v>
          </cell>
          <cell r="G7076">
            <v>3</v>
          </cell>
        </row>
        <row r="7077">
          <cell r="A7077" t="str">
            <v>U|U14</v>
          </cell>
          <cell r="B7077" t="str">
            <v>Q1002z001</v>
          </cell>
          <cell r="C7077" t="str">
            <v>U</v>
          </cell>
          <cell r="D7077" t="str">
            <v>code</v>
          </cell>
          <cell r="E7077" t="str">
            <v>U14</v>
          </cell>
          <cell r="F7077" t="str">
            <v>U14</v>
          </cell>
          <cell r="G7077">
            <v>3</v>
          </cell>
        </row>
        <row r="7078">
          <cell r="A7078" t="str">
            <v>U|Distance</v>
          </cell>
          <cell r="B7078" t="str">
            <v>Q1002z001</v>
          </cell>
          <cell r="C7078" t="str">
            <v>U</v>
          </cell>
          <cell r="D7078" t="str">
            <v>E</v>
          </cell>
          <cell r="E7078" t="str">
            <v>Distance</v>
          </cell>
          <cell r="F7078" t="str">
            <v>U2</v>
          </cell>
          <cell r="G7078">
            <v>2</v>
          </cell>
        </row>
        <row r="7079">
          <cell r="A7079" t="str">
            <v>U|Distanz</v>
          </cell>
          <cell r="B7079" t="str">
            <v>Q1002z001</v>
          </cell>
          <cell r="C7079" t="str">
            <v>U</v>
          </cell>
          <cell r="D7079" t="str">
            <v>name</v>
          </cell>
          <cell r="E7079" t="str">
            <v>Distanz</v>
          </cell>
          <cell r="F7079" t="str">
            <v>U2</v>
          </cell>
          <cell r="G7079">
            <v>2</v>
          </cell>
        </row>
        <row r="7080">
          <cell r="A7080" t="str">
            <v>U|U2</v>
          </cell>
          <cell r="B7080" t="str">
            <v>Q1002z001</v>
          </cell>
          <cell r="C7080" t="str">
            <v>U</v>
          </cell>
          <cell r="D7080" t="str">
            <v>code</v>
          </cell>
          <cell r="E7080" t="str">
            <v>U2</v>
          </cell>
          <cell r="F7080" t="str">
            <v>U2</v>
          </cell>
          <cell r="G7080">
            <v>2</v>
          </cell>
        </row>
        <row r="7081">
          <cell r="A7081" t="str">
            <v>U|cm</v>
          </cell>
          <cell r="B7081" t="str">
            <v>Q1002z001</v>
          </cell>
          <cell r="C7081" t="str">
            <v>U</v>
          </cell>
          <cell r="D7081" t="str">
            <v>name</v>
          </cell>
          <cell r="E7081" t="str">
            <v>cm</v>
          </cell>
          <cell r="F7081" t="str">
            <v>U21</v>
          </cell>
          <cell r="G7081">
            <v>3</v>
          </cell>
        </row>
        <row r="7082">
          <cell r="A7082" t="str">
            <v>U|U21</v>
          </cell>
          <cell r="B7082" t="str">
            <v>Q1002z001</v>
          </cell>
          <cell r="C7082" t="str">
            <v>U</v>
          </cell>
          <cell r="D7082" t="str">
            <v>code</v>
          </cell>
          <cell r="E7082" t="str">
            <v>U21</v>
          </cell>
          <cell r="F7082" t="str">
            <v>U21</v>
          </cell>
          <cell r="G7082">
            <v>3</v>
          </cell>
        </row>
        <row r="7083">
          <cell r="A7083" t="str">
            <v>U|m</v>
          </cell>
          <cell r="B7083" t="str">
            <v>Q1002z001</v>
          </cell>
          <cell r="C7083" t="str">
            <v>U</v>
          </cell>
          <cell r="D7083" t="str">
            <v>name</v>
          </cell>
          <cell r="E7083" t="str">
            <v>m</v>
          </cell>
          <cell r="F7083" t="str">
            <v>U22</v>
          </cell>
          <cell r="G7083">
            <v>3</v>
          </cell>
        </row>
        <row r="7084">
          <cell r="A7084" t="str">
            <v>U|U22</v>
          </cell>
          <cell r="B7084" t="str">
            <v>Q1002z001</v>
          </cell>
          <cell r="C7084" t="str">
            <v>U</v>
          </cell>
          <cell r="D7084" t="str">
            <v>code</v>
          </cell>
          <cell r="E7084" t="str">
            <v>U22</v>
          </cell>
          <cell r="F7084" t="str">
            <v>U22</v>
          </cell>
          <cell r="G7084">
            <v>3</v>
          </cell>
        </row>
        <row r="7085">
          <cell r="A7085" t="str">
            <v>U|km</v>
          </cell>
          <cell r="B7085" t="str">
            <v>Q1002z001</v>
          </cell>
          <cell r="C7085" t="str">
            <v>U</v>
          </cell>
          <cell r="D7085" t="str">
            <v>name</v>
          </cell>
          <cell r="E7085" t="str">
            <v>km</v>
          </cell>
          <cell r="F7085" t="str">
            <v>U23</v>
          </cell>
          <cell r="G7085">
            <v>3</v>
          </cell>
        </row>
        <row r="7086">
          <cell r="A7086" t="str">
            <v>U|U23</v>
          </cell>
          <cell r="B7086" t="str">
            <v>Q1002z001</v>
          </cell>
          <cell r="C7086" t="str">
            <v>U</v>
          </cell>
          <cell r="D7086" t="str">
            <v>code</v>
          </cell>
          <cell r="E7086" t="str">
            <v>U23</v>
          </cell>
          <cell r="F7086" t="str">
            <v>U23</v>
          </cell>
          <cell r="G7086">
            <v>3</v>
          </cell>
        </row>
        <row r="7087">
          <cell r="A7087" t="str">
            <v>U|Area</v>
          </cell>
          <cell r="B7087" t="str">
            <v>Q1002z001</v>
          </cell>
          <cell r="C7087" t="str">
            <v>U</v>
          </cell>
          <cell r="D7087" t="str">
            <v>E</v>
          </cell>
          <cell r="E7087" t="str">
            <v>Area</v>
          </cell>
          <cell r="F7087" t="str">
            <v>U3</v>
          </cell>
          <cell r="G7087">
            <v>2</v>
          </cell>
        </row>
        <row r="7088">
          <cell r="A7088" t="str">
            <v>U|Fläche</v>
          </cell>
          <cell r="B7088" t="str">
            <v>Q1002z001</v>
          </cell>
          <cell r="C7088" t="str">
            <v>U</v>
          </cell>
          <cell r="D7088" t="str">
            <v>name</v>
          </cell>
          <cell r="E7088" t="str">
            <v>Fläche</v>
          </cell>
          <cell r="F7088" t="str">
            <v>U3</v>
          </cell>
          <cell r="G7088">
            <v>2</v>
          </cell>
        </row>
        <row r="7089">
          <cell r="A7089" t="str">
            <v>U|U3</v>
          </cell>
          <cell r="B7089" t="str">
            <v>Q1002z001</v>
          </cell>
          <cell r="C7089" t="str">
            <v>U</v>
          </cell>
          <cell r="D7089" t="str">
            <v>code</v>
          </cell>
          <cell r="E7089" t="str">
            <v>U3</v>
          </cell>
          <cell r="F7089" t="str">
            <v>U3</v>
          </cell>
          <cell r="G7089">
            <v>2</v>
          </cell>
        </row>
        <row r="7090">
          <cell r="A7090" t="str">
            <v>U|ha</v>
          </cell>
          <cell r="B7090" t="str">
            <v>Q1002z001</v>
          </cell>
          <cell r="C7090" t="str">
            <v>U</v>
          </cell>
          <cell r="D7090" t="str">
            <v>name</v>
          </cell>
          <cell r="E7090" t="str">
            <v>ha</v>
          </cell>
          <cell r="F7090" t="str">
            <v>U31</v>
          </cell>
          <cell r="G7090">
            <v>3</v>
          </cell>
        </row>
        <row r="7091">
          <cell r="A7091" t="str">
            <v>U|U31</v>
          </cell>
          <cell r="B7091" t="str">
            <v>Q1002z001</v>
          </cell>
          <cell r="C7091" t="str">
            <v>U</v>
          </cell>
          <cell r="D7091" t="str">
            <v>code</v>
          </cell>
          <cell r="E7091" t="str">
            <v>U31</v>
          </cell>
          <cell r="F7091" t="str">
            <v>U31</v>
          </cell>
          <cell r="G7091">
            <v>3</v>
          </cell>
        </row>
        <row r="7092">
          <cell r="A7092" t="str">
            <v>U|m2</v>
          </cell>
          <cell r="B7092" t="str">
            <v>Q1002z001</v>
          </cell>
          <cell r="C7092" t="str">
            <v>U</v>
          </cell>
          <cell r="D7092" t="str">
            <v>name</v>
          </cell>
          <cell r="E7092" t="str">
            <v>m2</v>
          </cell>
          <cell r="F7092" t="str">
            <v>U32</v>
          </cell>
          <cell r="G7092">
            <v>3</v>
          </cell>
        </row>
        <row r="7093">
          <cell r="A7093" t="str">
            <v>U|U32</v>
          </cell>
          <cell r="B7093" t="str">
            <v>Q1002z001</v>
          </cell>
          <cell r="C7093" t="str">
            <v>U</v>
          </cell>
          <cell r="D7093" t="str">
            <v>code</v>
          </cell>
          <cell r="E7093" t="str">
            <v>U32</v>
          </cell>
          <cell r="F7093" t="str">
            <v>U32</v>
          </cell>
          <cell r="G7093">
            <v>3</v>
          </cell>
        </row>
        <row r="7094">
          <cell r="A7094" t="str">
            <v>U|a</v>
          </cell>
          <cell r="B7094" t="str">
            <v>Q1002z001</v>
          </cell>
          <cell r="C7094" t="str">
            <v>U</v>
          </cell>
          <cell r="D7094" t="str">
            <v>name</v>
          </cell>
          <cell r="E7094" t="str">
            <v>a</v>
          </cell>
          <cell r="F7094" t="str">
            <v>U33</v>
          </cell>
          <cell r="G7094">
            <v>3</v>
          </cell>
        </row>
        <row r="7095">
          <cell r="A7095" t="str">
            <v>U|U33</v>
          </cell>
          <cell r="B7095" t="str">
            <v>Q1002z001</v>
          </cell>
          <cell r="C7095" t="str">
            <v>U</v>
          </cell>
          <cell r="D7095" t="str">
            <v>code</v>
          </cell>
          <cell r="E7095" t="str">
            <v>U33</v>
          </cell>
          <cell r="F7095" t="str">
            <v>U33</v>
          </cell>
          <cell r="G7095">
            <v>3</v>
          </cell>
        </row>
        <row r="7096">
          <cell r="A7096" t="str">
            <v>U|1000 ha</v>
          </cell>
          <cell r="B7096" t="str">
            <v>Q1002z001</v>
          </cell>
          <cell r="C7096" t="str">
            <v>U</v>
          </cell>
          <cell r="D7096" t="str">
            <v>name</v>
          </cell>
          <cell r="E7096" t="str">
            <v>1000 ha</v>
          </cell>
          <cell r="F7096" t="str">
            <v>U34</v>
          </cell>
          <cell r="G7096">
            <v>3</v>
          </cell>
        </row>
        <row r="7097">
          <cell r="A7097" t="str">
            <v>U|U34</v>
          </cell>
          <cell r="B7097" t="str">
            <v>Q1002z001</v>
          </cell>
          <cell r="C7097" t="str">
            <v>U</v>
          </cell>
          <cell r="D7097" t="str">
            <v>code</v>
          </cell>
          <cell r="E7097" t="str">
            <v>U34</v>
          </cell>
          <cell r="F7097" t="str">
            <v>U34</v>
          </cell>
          <cell r="G7097">
            <v>3</v>
          </cell>
        </row>
        <row r="7098">
          <cell r="A7098" t="str">
            <v>U|km2</v>
          </cell>
          <cell r="B7098" t="str">
            <v>Q1002z001</v>
          </cell>
          <cell r="C7098" t="str">
            <v>U</v>
          </cell>
          <cell r="D7098" t="str">
            <v>name</v>
          </cell>
          <cell r="E7098" t="str">
            <v>km2</v>
          </cell>
          <cell r="F7098" t="str">
            <v>U35</v>
          </cell>
          <cell r="G7098">
            <v>3</v>
          </cell>
        </row>
        <row r="7099">
          <cell r="A7099" t="str">
            <v>U|U35</v>
          </cell>
          <cell r="B7099" t="str">
            <v>Q1002z001</v>
          </cell>
          <cell r="C7099" t="str">
            <v>U</v>
          </cell>
          <cell r="D7099" t="str">
            <v>code</v>
          </cell>
          <cell r="E7099" t="str">
            <v>U35</v>
          </cell>
          <cell r="F7099" t="str">
            <v>U35</v>
          </cell>
          <cell r="G7099">
            <v>3</v>
          </cell>
        </row>
        <row r="7100">
          <cell r="A7100" t="str">
            <v>U|Mio km2</v>
          </cell>
          <cell r="B7100" t="str">
            <v>Q1002z001</v>
          </cell>
          <cell r="C7100" t="str">
            <v>U</v>
          </cell>
          <cell r="D7100" t="str">
            <v>name</v>
          </cell>
          <cell r="E7100" t="str">
            <v>Mio km2</v>
          </cell>
          <cell r="F7100" t="str">
            <v>U36</v>
          </cell>
          <cell r="G7100">
            <v>3</v>
          </cell>
        </row>
        <row r="7101">
          <cell r="A7101" t="str">
            <v>U|U36</v>
          </cell>
          <cell r="B7101" t="str">
            <v>Q1002z001</v>
          </cell>
          <cell r="C7101" t="str">
            <v>U</v>
          </cell>
          <cell r="D7101" t="str">
            <v>code</v>
          </cell>
          <cell r="E7101" t="str">
            <v>U36</v>
          </cell>
          <cell r="F7101" t="str">
            <v>U36</v>
          </cell>
          <cell r="G7101">
            <v>3</v>
          </cell>
        </row>
        <row r="7102">
          <cell r="A7102" t="str">
            <v>U|U4</v>
          </cell>
          <cell r="B7102" t="str">
            <v>Q1002z001</v>
          </cell>
          <cell r="C7102" t="str">
            <v>U</v>
          </cell>
          <cell r="D7102" t="str">
            <v>code</v>
          </cell>
          <cell r="E7102" t="str">
            <v>U4</v>
          </cell>
          <cell r="F7102" t="str">
            <v>U4</v>
          </cell>
          <cell r="G7102">
            <v>2</v>
          </cell>
        </row>
        <row r="7103">
          <cell r="A7103" t="str">
            <v>U|Volume</v>
          </cell>
          <cell r="B7103" t="str">
            <v>Q1002z001</v>
          </cell>
          <cell r="C7103" t="str">
            <v>U</v>
          </cell>
          <cell r="D7103" t="str">
            <v>E</v>
          </cell>
          <cell r="E7103" t="str">
            <v>Volume</v>
          </cell>
          <cell r="F7103" t="str">
            <v>U4</v>
          </cell>
          <cell r="G7103">
            <v>2</v>
          </cell>
        </row>
        <row r="7104">
          <cell r="A7104" t="str">
            <v>U|Volumen</v>
          </cell>
          <cell r="B7104" t="str">
            <v>Q1002z001</v>
          </cell>
          <cell r="C7104" t="str">
            <v>U</v>
          </cell>
          <cell r="D7104" t="str">
            <v>name</v>
          </cell>
          <cell r="E7104" t="str">
            <v>Volumen</v>
          </cell>
          <cell r="F7104" t="str">
            <v>U4</v>
          </cell>
          <cell r="G7104">
            <v>2</v>
          </cell>
        </row>
        <row r="7105">
          <cell r="A7105" t="str">
            <v>U|l</v>
          </cell>
          <cell r="B7105" t="str">
            <v>Q1002z001</v>
          </cell>
          <cell r="C7105" t="str">
            <v>U</v>
          </cell>
          <cell r="D7105" t="str">
            <v>name</v>
          </cell>
          <cell r="E7105" t="str">
            <v>l</v>
          </cell>
          <cell r="F7105" t="str">
            <v>U41</v>
          </cell>
          <cell r="G7105">
            <v>3</v>
          </cell>
        </row>
        <row r="7106">
          <cell r="A7106" t="str">
            <v>U|U41</v>
          </cell>
          <cell r="B7106" t="str">
            <v>Q1002z001</v>
          </cell>
          <cell r="C7106" t="str">
            <v>U</v>
          </cell>
          <cell r="D7106" t="str">
            <v>code</v>
          </cell>
          <cell r="E7106" t="str">
            <v>U41</v>
          </cell>
          <cell r="F7106" t="str">
            <v>U41</v>
          </cell>
          <cell r="G7106">
            <v>3</v>
          </cell>
        </row>
        <row r="7107">
          <cell r="A7107" t="str">
            <v>U|hl</v>
          </cell>
          <cell r="B7107" t="str">
            <v>Q1002z001</v>
          </cell>
          <cell r="C7107" t="str">
            <v>U</v>
          </cell>
          <cell r="D7107" t="str">
            <v>name</v>
          </cell>
          <cell r="E7107" t="str">
            <v>hl</v>
          </cell>
          <cell r="F7107" t="str">
            <v>U42</v>
          </cell>
          <cell r="G7107">
            <v>3</v>
          </cell>
        </row>
        <row r="7108">
          <cell r="A7108" t="str">
            <v>U|U42</v>
          </cell>
          <cell r="B7108" t="str">
            <v>Q1002z001</v>
          </cell>
          <cell r="C7108" t="str">
            <v>U</v>
          </cell>
          <cell r="D7108" t="str">
            <v>code</v>
          </cell>
          <cell r="E7108" t="str">
            <v>U42</v>
          </cell>
          <cell r="F7108" t="str">
            <v>U42</v>
          </cell>
          <cell r="G7108">
            <v>3</v>
          </cell>
        </row>
        <row r="7109">
          <cell r="A7109" t="str">
            <v>U|m3</v>
          </cell>
          <cell r="B7109" t="str">
            <v>Q1002z001</v>
          </cell>
          <cell r="C7109" t="str">
            <v>U</v>
          </cell>
          <cell r="D7109" t="str">
            <v>name</v>
          </cell>
          <cell r="E7109" t="str">
            <v>m3</v>
          </cell>
          <cell r="F7109" t="str">
            <v>U43</v>
          </cell>
          <cell r="G7109">
            <v>3</v>
          </cell>
        </row>
        <row r="7110">
          <cell r="A7110" t="str">
            <v>U|U43</v>
          </cell>
          <cell r="B7110" t="str">
            <v>Q1002z001</v>
          </cell>
          <cell r="C7110" t="str">
            <v>U</v>
          </cell>
          <cell r="D7110" t="str">
            <v>code</v>
          </cell>
          <cell r="E7110" t="str">
            <v>U43</v>
          </cell>
          <cell r="F7110" t="str">
            <v>U43</v>
          </cell>
          <cell r="G7110">
            <v>3</v>
          </cell>
        </row>
        <row r="7111">
          <cell r="A7111" t="str">
            <v>U|1000 l</v>
          </cell>
          <cell r="B7111" t="str">
            <v>Q1002z001</v>
          </cell>
          <cell r="C7111" t="str">
            <v>U</v>
          </cell>
          <cell r="D7111" t="str">
            <v>name</v>
          </cell>
          <cell r="E7111" t="str">
            <v>1000 l</v>
          </cell>
          <cell r="F7111" t="str">
            <v>U44</v>
          </cell>
          <cell r="G7111">
            <v>3</v>
          </cell>
        </row>
        <row r="7112">
          <cell r="A7112" t="str">
            <v>U|U44</v>
          </cell>
          <cell r="B7112" t="str">
            <v>Q1002z001</v>
          </cell>
          <cell r="C7112" t="str">
            <v>U</v>
          </cell>
          <cell r="D7112" t="str">
            <v>code</v>
          </cell>
          <cell r="E7112" t="str">
            <v>U44</v>
          </cell>
          <cell r="F7112" t="str">
            <v>U44</v>
          </cell>
          <cell r="G7112">
            <v>3</v>
          </cell>
        </row>
        <row r="7113">
          <cell r="A7113" t="str">
            <v>U|Currency</v>
          </cell>
          <cell r="B7113" t="str">
            <v>Q1002z001</v>
          </cell>
          <cell r="C7113" t="str">
            <v>U</v>
          </cell>
          <cell r="D7113" t="str">
            <v>E</v>
          </cell>
          <cell r="E7113" t="str">
            <v>Currency</v>
          </cell>
          <cell r="F7113" t="str">
            <v>U7</v>
          </cell>
          <cell r="G7113">
            <v>2</v>
          </cell>
        </row>
        <row r="7114">
          <cell r="A7114" t="str">
            <v>U|Geld</v>
          </cell>
          <cell r="B7114" t="str">
            <v>Q1002z001</v>
          </cell>
          <cell r="C7114" t="str">
            <v>U</v>
          </cell>
          <cell r="D7114" t="str">
            <v>name</v>
          </cell>
          <cell r="E7114" t="str">
            <v>Geld</v>
          </cell>
          <cell r="F7114" t="str">
            <v>U7</v>
          </cell>
          <cell r="G7114">
            <v>2</v>
          </cell>
        </row>
        <row r="7115">
          <cell r="A7115" t="str">
            <v>U|U7</v>
          </cell>
          <cell r="B7115" t="str">
            <v>Q1002z001</v>
          </cell>
          <cell r="C7115" t="str">
            <v>U</v>
          </cell>
          <cell r="D7115" t="str">
            <v>code</v>
          </cell>
          <cell r="E7115" t="str">
            <v>U7</v>
          </cell>
          <cell r="F7115" t="str">
            <v>U7</v>
          </cell>
          <cell r="G7115">
            <v>2</v>
          </cell>
        </row>
        <row r="7116">
          <cell r="A7116" t="str">
            <v>U|Währung</v>
          </cell>
          <cell r="B7116" t="str">
            <v>Q1002z001</v>
          </cell>
          <cell r="C7116" t="str">
            <v>U</v>
          </cell>
          <cell r="D7116" t="str">
            <v>D</v>
          </cell>
          <cell r="E7116" t="str">
            <v>Währung</v>
          </cell>
          <cell r="F7116" t="str">
            <v>U7</v>
          </cell>
          <cell r="G7116">
            <v>2</v>
          </cell>
        </row>
        <row r="7117">
          <cell r="A7117" t="str">
            <v>U|LOC</v>
          </cell>
          <cell r="B7117" t="str">
            <v>Q1002z001</v>
          </cell>
          <cell r="C7117" t="str">
            <v>U</v>
          </cell>
          <cell r="D7117" t="str">
            <v>name</v>
          </cell>
          <cell r="E7117" t="str">
            <v>LOC</v>
          </cell>
          <cell r="F7117" t="str">
            <v>U71</v>
          </cell>
          <cell r="G7117">
            <v>3</v>
          </cell>
        </row>
        <row r="7118">
          <cell r="A7118" t="str">
            <v>U|Local currency</v>
          </cell>
          <cell r="B7118" t="str">
            <v>Q1002z001</v>
          </cell>
          <cell r="C7118" t="str">
            <v>U</v>
          </cell>
          <cell r="D7118" t="str">
            <v>E</v>
          </cell>
          <cell r="E7118" t="str">
            <v>Local currency</v>
          </cell>
          <cell r="F7118" t="str">
            <v>U71</v>
          </cell>
          <cell r="G7118">
            <v>3</v>
          </cell>
        </row>
        <row r="7119">
          <cell r="A7119" t="str">
            <v>U|lokale Währung</v>
          </cell>
          <cell r="B7119" t="str">
            <v>Q1002z001</v>
          </cell>
          <cell r="C7119" t="str">
            <v>U</v>
          </cell>
          <cell r="D7119" t="str">
            <v>D</v>
          </cell>
          <cell r="E7119" t="str">
            <v>lokale Währung</v>
          </cell>
          <cell r="F7119" t="str">
            <v>U71</v>
          </cell>
          <cell r="G7119">
            <v>3</v>
          </cell>
        </row>
        <row r="7120">
          <cell r="A7120" t="str">
            <v>U|U71</v>
          </cell>
          <cell r="B7120" t="str">
            <v>Q1002z001</v>
          </cell>
          <cell r="C7120" t="str">
            <v>U</v>
          </cell>
          <cell r="D7120" t="str">
            <v>code</v>
          </cell>
          <cell r="E7120" t="str">
            <v>U71</v>
          </cell>
          <cell r="F7120" t="str">
            <v>U71</v>
          </cell>
          <cell r="G7120">
            <v>3</v>
          </cell>
        </row>
        <row r="7121">
          <cell r="A7121" t="str">
            <v>U|1000 LOC</v>
          </cell>
          <cell r="B7121" t="str">
            <v>Q1002z001</v>
          </cell>
          <cell r="C7121" t="str">
            <v>U</v>
          </cell>
          <cell r="D7121" t="str">
            <v>name</v>
          </cell>
          <cell r="E7121" t="str">
            <v>1000 LOC</v>
          </cell>
          <cell r="F7121" t="str">
            <v>U713</v>
          </cell>
          <cell r="G7121">
            <v>4</v>
          </cell>
        </row>
        <row r="7122">
          <cell r="A7122" t="str">
            <v>U|Mio LOC</v>
          </cell>
          <cell r="B7122" t="str">
            <v>Q1002z001</v>
          </cell>
          <cell r="C7122" t="str">
            <v>U</v>
          </cell>
          <cell r="D7122" t="str">
            <v>name</v>
          </cell>
          <cell r="E7122" t="str">
            <v>Mio LOC</v>
          </cell>
          <cell r="F7122" t="str">
            <v>U716</v>
          </cell>
          <cell r="G7122">
            <v>4</v>
          </cell>
        </row>
        <row r="7123">
          <cell r="A7123" t="str">
            <v>U|€</v>
          </cell>
          <cell r="B7123" t="str">
            <v>Q1002z001</v>
          </cell>
          <cell r="C7123" t="str">
            <v>U</v>
          </cell>
          <cell r="D7123" t="str">
            <v>name</v>
          </cell>
          <cell r="E7123" t="str">
            <v>€</v>
          </cell>
          <cell r="F7123" t="str">
            <v>U72</v>
          </cell>
          <cell r="G7123">
            <v>3</v>
          </cell>
        </row>
        <row r="7124">
          <cell r="A7124" t="str">
            <v>U|Euro</v>
          </cell>
          <cell r="B7124" t="str">
            <v>Q1002z001</v>
          </cell>
          <cell r="C7124" t="str">
            <v>U</v>
          </cell>
          <cell r="D7124" t="str">
            <v>D</v>
          </cell>
          <cell r="E7124" t="str">
            <v>Euro</v>
          </cell>
          <cell r="F7124" t="str">
            <v>U72</v>
          </cell>
          <cell r="G7124">
            <v>3</v>
          </cell>
        </row>
        <row r="7125">
          <cell r="A7125" t="str">
            <v>U|U72</v>
          </cell>
          <cell r="B7125" t="str">
            <v>Q1002z001</v>
          </cell>
          <cell r="C7125" t="str">
            <v>U</v>
          </cell>
          <cell r="D7125" t="str">
            <v>code</v>
          </cell>
          <cell r="E7125" t="str">
            <v>U72</v>
          </cell>
          <cell r="F7125" t="str">
            <v>U72</v>
          </cell>
          <cell r="G7125">
            <v>3</v>
          </cell>
        </row>
        <row r="7126">
          <cell r="A7126" t="str">
            <v>U|1000 €</v>
          </cell>
          <cell r="B7126" t="str">
            <v>Q1002z001</v>
          </cell>
          <cell r="C7126" t="str">
            <v>U</v>
          </cell>
          <cell r="D7126" t="str">
            <v>name</v>
          </cell>
          <cell r="E7126" t="str">
            <v>1000 €</v>
          </cell>
          <cell r="F7126" t="str">
            <v>U723</v>
          </cell>
          <cell r="G7126">
            <v>4</v>
          </cell>
        </row>
        <row r="7127">
          <cell r="A7127" t="str">
            <v>U|1000 Euro</v>
          </cell>
          <cell r="B7127" t="str">
            <v>Q1002z001</v>
          </cell>
          <cell r="C7127" t="str">
            <v>U</v>
          </cell>
          <cell r="D7127" t="str">
            <v>D</v>
          </cell>
          <cell r="E7127" t="str">
            <v>1000 Euro</v>
          </cell>
          <cell r="F7127" t="str">
            <v>U723</v>
          </cell>
          <cell r="G7127">
            <v>4</v>
          </cell>
        </row>
        <row r="7128">
          <cell r="A7128" t="str">
            <v>U|U713</v>
          </cell>
          <cell r="B7128" t="str">
            <v>Q1002z001</v>
          </cell>
          <cell r="C7128" t="str">
            <v>U</v>
          </cell>
          <cell r="D7128" t="str">
            <v>code</v>
          </cell>
          <cell r="E7128" t="str">
            <v>U713</v>
          </cell>
          <cell r="F7128" t="str">
            <v>U723</v>
          </cell>
          <cell r="G7128">
            <v>4</v>
          </cell>
        </row>
        <row r="7129">
          <cell r="A7129" t="str">
            <v>U|U723</v>
          </cell>
          <cell r="B7129" t="str">
            <v>Q1002z001</v>
          </cell>
          <cell r="C7129" t="str">
            <v>U</v>
          </cell>
          <cell r="D7129" t="str">
            <v>code</v>
          </cell>
          <cell r="E7129" t="str">
            <v>U723</v>
          </cell>
          <cell r="F7129" t="str">
            <v>U723</v>
          </cell>
          <cell r="G7129">
            <v>4</v>
          </cell>
        </row>
        <row r="7130">
          <cell r="A7130" t="str">
            <v>U|Mio €</v>
          </cell>
          <cell r="B7130" t="str">
            <v>Q1002z001</v>
          </cell>
          <cell r="C7130" t="str">
            <v>U</v>
          </cell>
          <cell r="D7130" t="str">
            <v>name</v>
          </cell>
          <cell r="E7130" t="str">
            <v>Mio €</v>
          </cell>
          <cell r="F7130" t="str">
            <v>U726</v>
          </cell>
          <cell r="G7130">
            <v>4</v>
          </cell>
        </row>
        <row r="7131">
          <cell r="A7131" t="str">
            <v>U|Mio Euro</v>
          </cell>
          <cell r="B7131" t="str">
            <v>Q1002z001</v>
          </cell>
          <cell r="C7131" t="str">
            <v>U</v>
          </cell>
          <cell r="D7131" t="str">
            <v>D</v>
          </cell>
          <cell r="E7131" t="str">
            <v>Mio Euro</v>
          </cell>
          <cell r="F7131" t="str">
            <v>U726</v>
          </cell>
          <cell r="G7131">
            <v>4</v>
          </cell>
        </row>
        <row r="7132">
          <cell r="A7132" t="str">
            <v>U|U716</v>
          </cell>
          <cell r="B7132" t="str">
            <v>Q1002z001</v>
          </cell>
          <cell r="C7132" t="str">
            <v>U</v>
          </cell>
          <cell r="D7132" t="str">
            <v>code</v>
          </cell>
          <cell r="E7132" t="str">
            <v>U716</v>
          </cell>
          <cell r="F7132" t="str">
            <v>U726</v>
          </cell>
          <cell r="G7132">
            <v>4</v>
          </cell>
        </row>
        <row r="7133">
          <cell r="A7133" t="str">
            <v>U|U726</v>
          </cell>
          <cell r="B7133" t="str">
            <v>Q1002z001</v>
          </cell>
          <cell r="C7133" t="str">
            <v>U</v>
          </cell>
          <cell r="D7133" t="str">
            <v>code</v>
          </cell>
          <cell r="E7133" t="str">
            <v>U726</v>
          </cell>
          <cell r="F7133" t="str">
            <v>U726</v>
          </cell>
          <cell r="G7133">
            <v>4</v>
          </cell>
        </row>
        <row r="7134">
          <cell r="A7134" t="str">
            <v>U|CHF</v>
          </cell>
          <cell r="B7134" t="str">
            <v>Q1002z001</v>
          </cell>
          <cell r="C7134" t="str">
            <v>U</v>
          </cell>
          <cell r="D7134" t="str">
            <v>name</v>
          </cell>
          <cell r="E7134" t="str">
            <v>CHF</v>
          </cell>
          <cell r="F7134" t="str">
            <v>U73</v>
          </cell>
          <cell r="G7134">
            <v>3</v>
          </cell>
        </row>
        <row r="7135">
          <cell r="A7135" t="str">
            <v>U|SFr</v>
          </cell>
          <cell r="B7135" t="str">
            <v>Q1002z001</v>
          </cell>
          <cell r="C7135" t="str">
            <v>U</v>
          </cell>
          <cell r="D7135" t="str">
            <v>D</v>
          </cell>
          <cell r="E7135" t="str">
            <v>SFr</v>
          </cell>
          <cell r="F7135" t="str">
            <v>U73</v>
          </cell>
          <cell r="G7135">
            <v>3</v>
          </cell>
        </row>
        <row r="7136">
          <cell r="A7136" t="str">
            <v>U|U73</v>
          </cell>
          <cell r="B7136" t="str">
            <v>Q1002z001</v>
          </cell>
          <cell r="C7136" t="str">
            <v>U</v>
          </cell>
          <cell r="D7136" t="str">
            <v>code</v>
          </cell>
          <cell r="E7136" t="str">
            <v>U73</v>
          </cell>
          <cell r="F7136" t="str">
            <v>U73</v>
          </cell>
          <cell r="G7136">
            <v>3</v>
          </cell>
        </row>
        <row r="7137">
          <cell r="A7137" t="str">
            <v>U|Mio CHF</v>
          </cell>
          <cell r="B7137" t="str">
            <v>Q1002z001</v>
          </cell>
          <cell r="C7137" t="str">
            <v>U</v>
          </cell>
          <cell r="D7137" t="str">
            <v>name</v>
          </cell>
          <cell r="E7137" t="str">
            <v>Mio CHF</v>
          </cell>
          <cell r="F7137" t="str">
            <v>U736</v>
          </cell>
          <cell r="G7137">
            <v>4</v>
          </cell>
        </row>
        <row r="7138">
          <cell r="A7138" t="str">
            <v>U|Mio SFr</v>
          </cell>
          <cell r="B7138" t="str">
            <v>Q1002z001</v>
          </cell>
          <cell r="C7138" t="str">
            <v>U</v>
          </cell>
          <cell r="D7138" t="str">
            <v>D</v>
          </cell>
          <cell r="E7138" t="str">
            <v>Mio SFr</v>
          </cell>
          <cell r="F7138" t="str">
            <v>U736</v>
          </cell>
          <cell r="G7138">
            <v>4</v>
          </cell>
        </row>
        <row r="7139">
          <cell r="A7139" t="str">
            <v>U|U736</v>
          </cell>
          <cell r="B7139" t="str">
            <v>Q1002z001</v>
          </cell>
          <cell r="C7139" t="str">
            <v>U</v>
          </cell>
          <cell r="D7139" t="str">
            <v>code</v>
          </cell>
          <cell r="E7139" t="str">
            <v>U736</v>
          </cell>
          <cell r="F7139" t="str">
            <v>U736</v>
          </cell>
          <cell r="G7139">
            <v>4</v>
          </cell>
        </row>
        <row r="7140">
          <cell r="A7140" t="str">
            <v>U|Energie</v>
          </cell>
          <cell r="B7140" t="str">
            <v>Q1002z001</v>
          </cell>
          <cell r="C7140" t="str">
            <v>U</v>
          </cell>
          <cell r="D7140" t="str">
            <v>name</v>
          </cell>
          <cell r="E7140" t="str">
            <v>Energie</v>
          </cell>
          <cell r="F7140" t="str">
            <v>U8</v>
          </cell>
          <cell r="G7140">
            <v>2</v>
          </cell>
        </row>
        <row r="7141">
          <cell r="A7141" t="str">
            <v>U|U8</v>
          </cell>
          <cell r="B7141" t="str">
            <v>Q1002z001</v>
          </cell>
          <cell r="C7141" t="str">
            <v>U</v>
          </cell>
          <cell r="D7141" t="str">
            <v>code</v>
          </cell>
          <cell r="E7141" t="str">
            <v>U8</v>
          </cell>
          <cell r="F7141" t="str">
            <v>U8</v>
          </cell>
          <cell r="G7141">
            <v>2</v>
          </cell>
        </row>
        <row r="7142">
          <cell r="A7142" t="str">
            <v>U|J</v>
          </cell>
          <cell r="B7142" t="str">
            <v>Q1002z001</v>
          </cell>
          <cell r="C7142" t="str">
            <v>U</v>
          </cell>
          <cell r="D7142" t="str">
            <v>name</v>
          </cell>
          <cell r="E7142" t="str">
            <v>J</v>
          </cell>
          <cell r="F7142" t="str">
            <v>U81</v>
          </cell>
          <cell r="G7142">
            <v>3</v>
          </cell>
        </row>
        <row r="7143">
          <cell r="A7143" t="str">
            <v>U|U81</v>
          </cell>
          <cell r="B7143" t="str">
            <v>Q1002z001</v>
          </cell>
          <cell r="C7143" t="str">
            <v>U</v>
          </cell>
          <cell r="D7143" t="str">
            <v>code</v>
          </cell>
          <cell r="E7143" t="str">
            <v>U81</v>
          </cell>
          <cell r="F7143" t="str">
            <v>U81</v>
          </cell>
          <cell r="G7143">
            <v>3</v>
          </cell>
        </row>
        <row r="7144">
          <cell r="A7144" t="str">
            <v>U|kWh</v>
          </cell>
          <cell r="B7144" t="str">
            <v>Q1002z001</v>
          </cell>
          <cell r="C7144" t="str">
            <v>U</v>
          </cell>
          <cell r="D7144" t="str">
            <v>name</v>
          </cell>
          <cell r="E7144" t="str">
            <v>kWh</v>
          </cell>
          <cell r="F7144" t="str">
            <v>U82</v>
          </cell>
          <cell r="G7144">
            <v>3</v>
          </cell>
        </row>
        <row r="7145">
          <cell r="A7145" t="str">
            <v>U|U82</v>
          </cell>
          <cell r="B7145" t="str">
            <v>Q1002z001</v>
          </cell>
          <cell r="C7145" t="str">
            <v>U</v>
          </cell>
          <cell r="D7145" t="str">
            <v>code</v>
          </cell>
          <cell r="E7145" t="str">
            <v>U82</v>
          </cell>
          <cell r="F7145" t="str">
            <v>U82</v>
          </cell>
          <cell r="G7145">
            <v>3</v>
          </cell>
        </row>
        <row r="7146">
          <cell r="A7146" t="str">
            <v>U|MWh</v>
          </cell>
          <cell r="B7146" t="str">
            <v>Q1002z001</v>
          </cell>
          <cell r="C7146" t="str">
            <v>U</v>
          </cell>
          <cell r="D7146" t="str">
            <v>name</v>
          </cell>
          <cell r="E7146" t="str">
            <v>MWh</v>
          </cell>
          <cell r="F7146" t="str">
            <v>U83</v>
          </cell>
          <cell r="G7146">
            <v>3</v>
          </cell>
        </row>
        <row r="7147">
          <cell r="A7147" t="str">
            <v>U|U83</v>
          </cell>
          <cell r="B7147" t="str">
            <v>Q1002z001</v>
          </cell>
          <cell r="C7147" t="str">
            <v>U</v>
          </cell>
          <cell r="D7147" t="str">
            <v>code</v>
          </cell>
          <cell r="E7147" t="str">
            <v>U83</v>
          </cell>
          <cell r="F7147" t="str">
            <v>U83</v>
          </cell>
          <cell r="G7147">
            <v>3</v>
          </cell>
        </row>
        <row r="7148">
          <cell r="A7148" t="str">
            <v>U|TWh</v>
          </cell>
          <cell r="B7148" t="str">
            <v>Q1002z001</v>
          </cell>
          <cell r="C7148" t="str">
            <v>U</v>
          </cell>
          <cell r="D7148" t="str">
            <v>name</v>
          </cell>
          <cell r="E7148" t="str">
            <v>TWh</v>
          </cell>
          <cell r="F7148" t="str">
            <v>U84</v>
          </cell>
          <cell r="G7148">
            <v>3</v>
          </cell>
        </row>
        <row r="7149">
          <cell r="A7149" t="str">
            <v>U|U84</v>
          </cell>
          <cell r="B7149" t="str">
            <v>Q1002z001</v>
          </cell>
          <cell r="C7149" t="str">
            <v>U</v>
          </cell>
          <cell r="D7149" t="str">
            <v>code</v>
          </cell>
          <cell r="E7149" t="str">
            <v>U84</v>
          </cell>
          <cell r="F7149" t="str">
            <v>U84</v>
          </cell>
          <cell r="G7149">
            <v>3</v>
          </cell>
        </row>
        <row r="7150">
          <cell r="A7150" t="str">
            <v>U|Preis</v>
          </cell>
          <cell r="B7150" t="str">
            <v>Q1002z001</v>
          </cell>
          <cell r="C7150" t="str">
            <v>U</v>
          </cell>
          <cell r="D7150" t="str">
            <v>name</v>
          </cell>
          <cell r="E7150" t="str">
            <v>Preis</v>
          </cell>
          <cell r="F7150" t="str">
            <v>U9</v>
          </cell>
          <cell r="G7150">
            <v>2</v>
          </cell>
        </row>
        <row r="7151">
          <cell r="A7151" t="str">
            <v>U|Price</v>
          </cell>
          <cell r="B7151" t="str">
            <v>Q1002z001</v>
          </cell>
          <cell r="C7151" t="str">
            <v>U</v>
          </cell>
          <cell r="D7151" t="str">
            <v>E</v>
          </cell>
          <cell r="E7151" t="str">
            <v>Price</v>
          </cell>
          <cell r="F7151" t="str">
            <v>U9</v>
          </cell>
          <cell r="G7151">
            <v>2</v>
          </cell>
        </row>
        <row r="7152">
          <cell r="A7152" t="str">
            <v>U|U9</v>
          </cell>
          <cell r="B7152" t="str">
            <v>Q1002z001</v>
          </cell>
          <cell r="C7152" t="str">
            <v>U</v>
          </cell>
          <cell r="D7152" t="str">
            <v>code</v>
          </cell>
          <cell r="E7152" t="str">
            <v>U9</v>
          </cell>
          <cell r="F7152" t="str">
            <v>U9</v>
          </cell>
          <cell r="G7152">
            <v>2</v>
          </cell>
        </row>
        <row r="7153">
          <cell r="A7153" t="str">
            <v>U|€/kg</v>
          </cell>
          <cell r="B7153" t="str">
            <v>Q1002z001</v>
          </cell>
          <cell r="C7153" t="str">
            <v>U</v>
          </cell>
          <cell r="D7153" t="str">
            <v>name</v>
          </cell>
          <cell r="E7153" t="str">
            <v>€/kg</v>
          </cell>
          <cell r="F7153" t="str">
            <v>U91</v>
          </cell>
          <cell r="G7153">
            <v>3</v>
          </cell>
        </row>
        <row r="7154">
          <cell r="A7154" t="str">
            <v>U|Euro/kg</v>
          </cell>
          <cell r="B7154" t="str">
            <v>Q1002z001</v>
          </cell>
          <cell r="C7154" t="str">
            <v>U</v>
          </cell>
          <cell r="D7154" t="str">
            <v>D</v>
          </cell>
          <cell r="E7154" t="str">
            <v>Euro/kg</v>
          </cell>
          <cell r="F7154" t="str">
            <v>U91</v>
          </cell>
          <cell r="G7154">
            <v>3</v>
          </cell>
        </row>
        <row r="7155">
          <cell r="A7155" t="str">
            <v>U|U91</v>
          </cell>
          <cell r="B7155" t="str">
            <v>Q1002z001</v>
          </cell>
          <cell r="C7155" t="str">
            <v>U</v>
          </cell>
          <cell r="D7155" t="str">
            <v>code</v>
          </cell>
          <cell r="E7155" t="str">
            <v>U91</v>
          </cell>
          <cell r="F7155" t="str">
            <v>U91</v>
          </cell>
          <cell r="G7155">
            <v>3</v>
          </cell>
        </row>
        <row r="7156">
          <cell r="A7156" t="str">
            <v>U|€/t</v>
          </cell>
          <cell r="B7156" t="str">
            <v>Q1002z001</v>
          </cell>
          <cell r="C7156" t="str">
            <v>U</v>
          </cell>
          <cell r="D7156" t="str">
            <v>name</v>
          </cell>
          <cell r="E7156" t="str">
            <v>€/t</v>
          </cell>
          <cell r="F7156" t="str">
            <v>U92</v>
          </cell>
          <cell r="G7156">
            <v>3</v>
          </cell>
        </row>
        <row r="7157">
          <cell r="A7157" t="str">
            <v>U|U92</v>
          </cell>
          <cell r="B7157" t="str">
            <v>Q1002z001</v>
          </cell>
          <cell r="C7157" t="str">
            <v>U</v>
          </cell>
          <cell r="D7157" t="str">
            <v>code</v>
          </cell>
          <cell r="E7157" t="str">
            <v>U92</v>
          </cell>
          <cell r="F7157" t="str">
            <v>U92</v>
          </cell>
          <cell r="G7157">
            <v>3</v>
          </cell>
        </row>
        <row r="7158">
          <cell r="A7158" t="str">
            <v>U|Ertrag</v>
          </cell>
          <cell r="B7158" t="str">
            <v>Q1002z001</v>
          </cell>
          <cell r="C7158" t="str">
            <v>U</v>
          </cell>
          <cell r="D7158" t="str">
            <v>name</v>
          </cell>
          <cell r="E7158" t="str">
            <v>Ertrag</v>
          </cell>
          <cell r="F7158" t="str">
            <v>Ua</v>
          </cell>
          <cell r="G7158">
            <v>2</v>
          </cell>
        </row>
        <row r="7159">
          <cell r="A7159" t="str">
            <v>U|Ua</v>
          </cell>
          <cell r="B7159" t="str">
            <v>Q1002z001</v>
          </cell>
          <cell r="C7159" t="str">
            <v>U</v>
          </cell>
          <cell r="D7159" t="str">
            <v>code</v>
          </cell>
          <cell r="E7159" t="str">
            <v>Ua</v>
          </cell>
          <cell r="F7159" t="str">
            <v>Ua</v>
          </cell>
          <cell r="G7159">
            <v>2</v>
          </cell>
        </row>
        <row r="7160">
          <cell r="A7160" t="str">
            <v>U|Yield</v>
          </cell>
          <cell r="B7160" t="str">
            <v>Q1002z001</v>
          </cell>
          <cell r="C7160" t="str">
            <v>U</v>
          </cell>
          <cell r="D7160" t="str">
            <v>E</v>
          </cell>
          <cell r="E7160" t="str">
            <v>Yield</v>
          </cell>
          <cell r="F7160" t="str">
            <v>Ua</v>
          </cell>
          <cell r="G7160">
            <v>2</v>
          </cell>
        </row>
        <row r="7161">
          <cell r="A7161" t="str">
            <v>U|t/ha</v>
          </cell>
          <cell r="B7161" t="str">
            <v>Q1002z001</v>
          </cell>
          <cell r="C7161" t="str">
            <v>U</v>
          </cell>
          <cell r="D7161" t="str">
            <v>name</v>
          </cell>
          <cell r="E7161" t="str">
            <v>t/ha</v>
          </cell>
          <cell r="F7161" t="str">
            <v>Ua1</v>
          </cell>
          <cell r="G7161">
            <v>3</v>
          </cell>
        </row>
        <row r="7162">
          <cell r="A7162" t="str">
            <v>U|Ua1</v>
          </cell>
          <cell r="B7162" t="str">
            <v>Q1002z001</v>
          </cell>
          <cell r="C7162" t="str">
            <v>U</v>
          </cell>
          <cell r="D7162" t="str">
            <v>code</v>
          </cell>
          <cell r="E7162" t="str">
            <v>Ua1</v>
          </cell>
          <cell r="F7162" t="str">
            <v>Ua1</v>
          </cell>
          <cell r="G7162">
            <v>3</v>
          </cell>
        </row>
        <row r="7163">
          <cell r="A7163" t="str">
            <v>U|hg/ha</v>
          </cell>
          <cell r="B7163" t="str">
            <v>Q1002z001</v>
          </cell>
          <cell r="C7163" t="str">
            <v>U</v>
          </cell>
          <cell r="D7163" t="str">
            <v>name</v>
          </cell>
          <cell r="E7163" t="str">
            <v>hg/ha</v>
          </cell>
          <cell r="F7163" t="str">
            <v>Ua2</v>
          </cell>
          <cell r="G7163">
            <v>3</v>
          </cell>
        </row>
        <row r="7164">
          <cell r="A7164" t="str">
            <v>U|Ua2</v>
          </cell>
          <cell r="B7164" t="str">
            <v>Q1002z001</v>
          </cell>
          <cell r="C7164" t="str">
            <v>U</v>
          </cell>
          <cell r="D7164" t="str">
            <v>code</v>
          </cell>
          <cell r="E7164" t="str">
            <v>Ua2</v>
          </cell>
          <cell r="F7164" t="str">
            <v>Ua2</v>
          </cell>
          <cell r="G7164">
            <v>3</v>
          </cell>
        </row>
        <row r="7165">
          <cell r="A7165" t="str">
            <v>U|Anzahl</v>
          </cell>
          <cell r="B7165" t="str">
            <v>Q1002z001</v>
          </cell>
          <cell r="C7165" t="str">
            <v>U</v>
          </cell>
          <cell r="D7165" t="str">
            <v>name</v>
          </cell>
          <cell r="E7165" t="str">
            <v>Anzahl</v>
          </cell>
          <cell r="F7165" t="str">
            <v>Un</v>
          </cell>
          <cell r="G7165">
            <v>2</v>
          </cell>
        </row>
        <row r="7166">
          <cell r="A7166" t="str">
            <v>U|Number</v>
          </cell>
          <cell r="B7166" t="str">
            <v>Q1002z001</v>
          </cell>
          <cell r="C7166" t="str">
            <v>U</v>
          </cell>
          <cell r="D7166" t="str">
            <v>E</v>
          </cell>
          <cell r="E7166" t="str">
            <v>Number</v>
          </cell>
          <cell r="F7166" t="str">
            <v>Un</v>
          </cell>
          <cell r="G7166">
            <v>2</v>
          </cell>
        </row>
        <row r="7167">
          <cell r="A7167" t="str">
            <v>U|U0</v>
          </cell>
          <cell r="B7167" t="str">
            <v>Q1002z001</v>
          </cell>
          <cell r="C7167" t="str">
            <v>U</v>
          </cell>
          <cell r="D7167" t="str">
            <v>code</v>
          </cell>
          <cell r="E7167" t="str">
            <v>U0</v>
          </cell>
          <cell r="F7167" t="str">
            <v>Un</v>
          </cell>
          <cell r="G7167">
            <v>2</v>
          </cell>
        </row>
        <row r="7168">
          <cell r="A7168" t="str">
            <v>U|Un</v>
          </cell>
          <cell r="B7168" t="str">
            <v>Q1002z001</v>
          </cell>
          <cell r="C7168" t="str">
            <v>U</v>
          </cell>
          <cell r="D7168" t="str">
            <v>code</v>
          </cell>
          <cell r="E7168" t="str">
            <v>Un</v>
          </cell>
          <cell r="F7168" t="str">
            <v>Un</v>
          </cell>
          <cell r="G7168">
            <v>2</v>
          </cell>
        </row>
        <row r="7169">
          <cell r="A7169" t="str">
            <v>U|Pieces</v>
          </cell>
          <cell r="B7169" t="str">
            <v>Q1002z001</v>
          </cell>
          <cell r="C7169" t="str">
            <v>U</v>
          </cell>
          <cell r="D7169" t="str">
            <v>E</v>
          </cell>
          <cell r="E7169" t="str">
            <v>Pieces</v>
          </cell>
          <cell r="F7169" t="str">
            <v>Un1</v>
          </cell>
          <cell r="G7169">
            <v>3</v>
          </cell>
        </row>
        <row r="7170">
          <cell r="A7170" t="str">
            <v>U|Stück</v>
          </cell>
          <cell r="B7170" t="str">
            <v>Q1002z001</v>
          </cell>
          <cell r="C7170" t="str">
            <v>U</v>
          </cell>
          <cell r="D7170" t="str">
            <v>name</v>
          </cell>
          <cell r="E7170" t="str">
            <v>Stück</v>
          </cell>
          <cell r="F7170" t="str">
            <v>Un1</v>
          </cell>
          <cell r="G7170">
            <v>3</v>
          </cell>
        </row>
        <row r="7171">
          <cell r="A7171" t="str">
            <v>U|U01</v>
          </cell>
          <cell r="B7171" t="str">
            <v>Q1002z001</v>
          </cell>
          <cell r="C7171" t="str">
            <v>U</v>
          </cell>
          <cell r="D7171" t="str">
            <v>code</v>
          </cell>
          <cell r="E7171" t="str">
            <v>U01</v>
          </cell>
          <cell r="F7171" t="str">
            <v>Un1</v>
          </cell>
          <cell r="G7171">
            <v>3</v>
          </cell>
        </row>
        <row r="7172">
          <cell r="A7172" t="str">
            <v>U|Un1</v>
          </cell>
          <cell r="B7172" t="str">
            <v>Q1002z001</v>
          </cell>
          <cell r="C7172" t="str">
            <v>U</v>
          </cell>
          <cell r="D7172" t="str">
            <v>code</v>
          </cell>
          <cell r="E7172" t="str">
            <v>Un1</v>
          </cell>
          <cell r="F7172" t="str">
            <v>Un1</v>
          </cell>
          <cell r="G7172">
            <v>3</v>
          </cell>
        </row>
        <row r="7173">
          <cell r="A7173" t="str">
            <v>U|1000 Pieces</v>
          </cell>
          <cell r="B7173" t="str">
            <v>Q1002z001</v>
          </cell>
          <cell r="C7173" t="str">
            <v>U</v>
          </cell>
          <cell r="D7173" t="str">
            <v>E</v>
          </cell>
          <cell r="E7173" t="str">
            <v>1000 Pieces</v>
          </cell>
          <cell r="F7173" t="str">
            <v>Un11</v>
          </cell>
          <cell r="G7173">
            <v>4</v>
          </cell>
        </row>
        <row r="7174">
          <cell r="A7174" t="str">
            <v>U|1000 Stück</v>
          </cell>
          <cell r="B7174" t="str">
            <v>Q1002z001</v>
          </cell>
          <cell r="C7174" t="str">
            <v>U</v>
          </cell>
          <cell r="D7174" t="str">
            <v>name</v>
          </cell>
          <cell r="E7174" t="str">
            <v>1000 Stück</v>
          </cell>
          <cell r="F7174" t="str">
            <v>Un11</v>
          </cell>
          <cell r="G7174">
            <v>4</v>
          </cell>
        </row>
        <row r="7175">
          <cell r="A7175" t="str">
            <v>U|Pieces [1000]</v>
          </cell>
          <cell r="B7175" t="str">
            <v>Q1002z001</v>
          </cell>
          <cell r="C7175" t="str">
            <v>U</v>
          </cell>
          <cell r="D7175" t="str">
            <v>name</v>
          </cell>
          <cell r="E7175" t="str">
            <v>Pieces [1000]</v>
          </cell>
          <cell r="F7175" t="str">
            <v>Un11</v>
          </cell>
          <cell r="G7175">
            <v>4</v>
          </cell>
        </row>
        <row r="7176">
          <cell r="A7176" t="str">
            <v>U|U011</v>
          </cell>
          <cell r="B7176" t="str">
            <v>Q1002z001</v>
          </cell>
          <cell r="C7176" t="str">
            <v>U</v>
          </cell>
          <cell r="D7176" t="str">
            <v>code</v>
          </cell>
          <cell r="E7176" t="str">
            <v>U011</v>
          </cell>
          <cell r="F7176" t="str">
            <v>Un11</v>
          </cell>
          <cell r="G7176">
            <v>4</v>
          </cell>
        </row>
        <row r="7177">
          <cell r="A7177" t="str">
            <v>U|Un11</v>
          </cell>
          <cell r="B7177" t="str">
            <v>Q1002z001</v>
          </cell>
          <cell r="C7177" t="str">
            <v>U</v>
          </cell>
          <cell r="D7177" t="str">
            <v>code</v>
          </cell>
          <cell r="E7177" t="str">
            <v>Un11</v>
          </cell>
          <cell r="F7177" t="str">
            <v>Un11</v>
          </cell>
          <cell r="G7177">
            <v>4</v>
          </cell>
        </row>
        <row r="7178">
          <cell r="A7178" t="str">
            <v>U|Mio. pieces</v>
          </cell>
          <cell r="B7178" t="str">
            <v>Q1002z001</v>
          </cell>
          <cell r="C7178" t="str">
            <v>U</v>
          </cell>
          <cell r="D7178" t="str">
            <v>E</v>
          </cell>
          <cell r="E7178" t="str">
            <v>Mio. pieces</v>
          </cell>
          <cell r="F7178" t="str">
            <v>Un12</v>
          </cell>
          <cell r="G7178">
            <v>4</v>
          </cell>
        </row>
        <row r="7179">
          <cell r="A7179" t="str">
            <v>U|Mio. Stück</v>
          </cell>
          <cell r="B7179" t="str">
            <v>Q1002z001</v>
          </cell>
          <cell r="C7179" t="str">
            <v>U</v>
          </cell>
          <cell r="D7179" t="str">
            <v>name</v>
          </cell>
          <cell r="E7179" t="str">
            <v>Mio. Stück</v>
          </cell>
          <cell r="F7179" t="str">
            <v>Un12</v>
          </cell>
          <cell r="G7179">
            <v>4</v>
          </cell>
        </row>
        <row r="7180">
          <cell r="A7180" t="str">
            <v>U|Pieces [Mio]</v>
          </cell>
          <cell r="B7180" t="str">
            <v>Q1002z001</v>
          </cell>
          <cell r="C7180" t="str">
            <v>U</v>
          </cell>
          <cell r="D7180" t="str">
            <v>name</v>
          </cell>
          <cell r="E7180" t="str">
            <v>Pieces [Mio]</v>
          </cell>
          <cell r="F7180" t="str">
            <v>Un12</v>
          </cell>
          <cell r="G7180">
            <v>4</v>
          </cell>
        </row>
        <row r="7181">
          <cell r="A7181" t="str">
            <v>U|U012</v>
          </cell>
          <cell r="B7181" t="str">
            <v>Q1002z001</v>
          </cell>
          <cell r="C7181" t="str">
            <v>U</v>
          </cell>
          <cell r="D7181" t="str">
            <v>code</v>
          </cell>
          <cell r="E7181" t="str">
            <v>U012</v>
          </cell>
          <cell r="F7181" t="str">
            <v>Un12</v>
          </cell>
          <cell r="G7181">
            <v>4</v>
          </cell>
        </row>
        <row r="7182">
          <cell r="A7182" t="str">
            <v>U|Un12</v>
          </cell>
          <cell r="B7182" t="str">
            <v>Q1002z001</v>
          </cell>
          <cell r="C7182" t="str">
            <v>U</v>
          </cell>
          <cell r="D7182" t="str">
            <v>code</v>
          </cell>
          <cell r="E7182" t="str">
            <v>Un12</v>
          </cell>
          <cell r="F7182" t="str">
            <v>Un12</v>
          </cell>
          <cell r="G7182">
            <v>4</v>
          </cell>
        </row>
        <row r="7183">
          <cell r="A7183" t="str">
            <v>U|Pack</v>
          </cell>
          <cell r="B7183" t="str">
            <v>Q1002z001</v>
          </cell>
          <cell r="C7183" t="str">
            <v>U</v>
          </cell>
          <cell r="D7183" t="str">
            <v>name</v>
          </cell>
          <cell r="E7183" t="str">
            <v>Pack</v>
          </cell>
          <cell r="F7183" t="str">
            <v>Un2</v>
          </cell>
          <cell r="G7183">
            <v>3</v>
          </cell>
        </row>
        <row r="7184">
          <cell r="A7184" t="str">
            <v>U|U02</v>
          </cell>
          <cell r="B7184" t="str">
            <v>Q1002z001</v>
          </cell>
          <cell r="C7184" t="str">
            <v>U</v>
          </cell>
          <cell r="D7184" t="str">
            <v>code</v>
          </cell>
          <cell r="E7184" t="str">
            <v>U02</v>
          </cell>
          <cell r="F7184" t="str">
            <v>Un2</v>
          </cell>
          <cell r="G7184">
            <v>3</v>
          </cell>
        </row>
        <row r="7185">
          <cell r="A7185" t="str">
            <v>U|Un2</v>
          </cell>
          <cell r="B7185" t="str">
            <v>Q1002z001</v>
          </cell>
          <cell r="C7185" t="str">
            <v>U</v>
          </cell>
          <cell r="D7185" t="str">
            <v>code</v>
          </cell>
          <cell r="E7185" t="str">
            <v>Un2</v>
          </cell>
          <cell r="F7185" t="str">
            <v>Un2</v>
          </cell>
          <cell r="G7185">
            <v>3</v>
          </cell>
        </row>
        <row r="7186">
          <cell r="A7186" t="str">
            <v>U|1000 Pack</v>
          </cell>
          <cell r="B7186" t="str">
            <v>Q1002z001</v>
          </cell>
          <cell r="C7186" t="str">
            <v>U</v>
          </cell>
          <cell r="D7186" t="str">
            <v>name</v>
          </cell>
          <cell r="E7186" t="str">
            <v>1000 Pack</v>
          </cell>
          <cell r="F7186" t="str">
            <v>Un21</v>
          </cell>
          <cell r="G7186">
            <v>4</v>
          </cell>
        </row>
        <row r="7187">
          <cell r="A7187" t="str">
            <v>U|Pack [1000]</v>
          </cell>
          <cell r="B7187" t="str">
            <v>Q1002z001</v>
          </cell>
          <cell r="C7187" t="str">
            <v>U</v>
          </cell>
          <cell r="D7187" t="str">
            <v>name</v>
          </cell>
          <cell r="E7187" t="str">
            <v>Pack [1000]</v>
          </cell>
          <cell r="F7187" t="str">
            <v>Un21</v>
          </cell>
          <cell r="G7187">
            <v>4</v>
          </cell>
        </row>
        <row r="7188">
          <cell r="A7188" t="str">
            <v>U|U021</v>
          </cell>
          <cell r="B7188" t="str">
            <v>Q1002z001</v>
          </cell>
          <cell r="C7188" t="str">
            <v>U</v>
          </cell>
          <cell r="D7188" t="str">
            <v>code</v>
          </cell>
          <cell r="E7188" t="str">
            <v>U021</v>
          </cell>
          <cell r="F7188" t="str">
            <v>Un21</v>
          </cell>
          <cell r="G7188">
            <v>4</v>
          </cell>
        </row>
        <row r="7189">
          <cell r="A7189" t="str">
            <v>U|Un21</v>
          </cell>
          <cell r="B7189" t="str">
            <v>Q1002z001</v>
          </cell>
          <cell r="C7189" t="str">
            <v>U</v>
          </cell>
          <cell r="D7189" t="str">
            <v>code</v>
          </cell>
          <cell r="E7189" t="str">
            <v>Un21</v>
          </cell>
          <cell r="F7189" t="str">
            <v>Un21</v>
          </cell>
          <cell r="G7189">
            <v>4</v>
          </cell>
        </row>
        <row r="7190">
          <cell r="A7190" t="str">
            <v>U|Animals [Head]</v>
          </cell>
          <cell r="B7190" t="str">
            <v>Q1002z001</v>
          </cell>
          <cell r="C7190" t="str">
            <v>U</v>
          </cell>
          <cell r="D7190" t="str">
            <v>name</v>
          </cell>
          <cell r="E7190" t="str">
            <v>Animals [Head]</v>
          </cell>
          <cell r="F7190" t="str">
            <v>Un3</v>
          </cell>
          <cell r="G7190">
            <v>3</v>
          </cell>
        </row>
        <row r="7191">
          <cell r="A7191" t="str">
            <v>U|head</v>
          </cell>
          <cell r="B7191" t="str">
            <v>Q1002z001</v>
          </cell>
          <cell r="C7191" t="str">
            <v>U</v>
          </cell>
          <cell r="D7191" t="str">
            <v>E</v>
          </cell>
          <cell r="E7191" t="str">
            <v>head</v>
          </cell>
          <cell r="F7191" t="str">
            <v>Un3</v>
          </cell>
          <cell r="G7191">
            <v>3</v>
          </cell>
        </row>
        <row r="7192">
          <cell r="A7192" t="str">
            <v>U|Tiere</v>
          </cell>
          <cell r="B7192" t="str">
            <v>Q1002z001</v>
          </cell>
          <cell r="C7192" t="str">
            <v>U</v>
          </cell>
          <cell r="D7192" t="str">
            <v>name</v>
          </cell>
          <cell r="E7192" t="str">
            <v>Tiere</v>
          </cell>
          <cell r="F7192" t="str">
            <v>Un3</v>
          </cell>
          <cell r="G7192">
            <v>3</v>
          </cell>
        </row>
        <row r="7193">
          <cell r="A7193" t="str">
            <v>U|U03</v>
          </cell>
          <cell r="B7193" t="str">
            <v>Q1002z001</v>
          </cell>
          <cell r="C7193" t="str">
            <v>U</v>
          </cell>
          <cell r="D7193" t="str">
            <v>code</v>
          </cell>
          <cell r="E7193" t="str">
            <v>U03</v>
          </cell>
          <cell r="F7193" t="str">
            <v>Un3</v>
          </cell>
          <cell r="G7193">
            <v>3</v>
          </cell>
        </row>
        <row r="7194">
          <cell r="A7194" t="str">
            <v>U|Un3</v>
          </cell>
          <cell r="B7194" t="str">
            <v>Q1002z001</v>
          </cell>
          <cell r="C7194" t="str">
            <v>U</v>
          </cell>
          <cell r="D7194" t="str">
            <v>code</v>
          </cell>
          <cell r="E7194" t="str">
            <v>Un3</v>
          </cell>
          <cell r="F7194" t="str">
            <v>Un3</v>
          </cell>
          <cell r="G7194">
            <v>3</v>
          </cell>
        </row>
        <row r="7195">
          <cell r="A7195" t="str">
            <v>U|1.000 Tiere</v>
          </cell>
          <cell r="B7195" t="str">
            <v>Q1002z001</v>
          </cell>
          <cell r="C7195" t="str">
            <v>U</v>
          </cell>
          <cell r="D7195" t="str">
            <v>name</v>
          </cell>
          <cell r="E7195" t="str">
            <v>1.000 Tiere</v>
          </cell>
          <cell r="F7195" t="str">
            <v>Un31</v>
          </cell>
          <cell r="G7195">
            <v>4</v>
          </cell>
        </row>
        <row r="7196">
          <cell r="A7196" t="str">
            <v>U|1000 head</v>
          </cell>
          <cell r="B7196" t="str">
            <v>Q1002z001</v>
          </cell>
          <cell r="C7196" t="str">
            <v>U</v>
          </cell>
          <cell r="D7196" t="str">
            <v>E</v>
          </cell>
          <cell r="E7196" t="str">
            <v>1000 head</v>
          </cell>
          <cell r="F7196" t="str">
            <v>Un31</v>
          </cell>
          <cell r="G7196">
            <v>4</v>
          </cell>
        </row>
        <row r="7197">
          <cell r="A7197" t="str">
            <v>U|1000 Tiere</v>
          </cell>
          <cell r="B7197" t="str">
            <v>Q1002z001</v>
          </cell>
          <cell r="C7197" t="str">
            <v>U</v>
          </cell>
          <cell r="D7197" t="str">
            <v>D</v>
          </cell>
          <cell r="E7197" t="str">
            <v>1000 Tiere</v>
          </cell>
          <cell r="F7197" t="str">
            <v>Un31</v>
          </cell>
          <cell r="G7197">
            <v>4</v>
          </cell>
        </row>
        <row r="7198">
          <cell r="A7198" t="str">
            <v>U|Animals [1000 Head]</v>
          </cell>
          <cell r="B7198" t="str">
            <v>Q1002z001</v>
          </cell>
          <cell r="C7198" t="str">
            <v>U</v>
          </cell>
          <cell r="D7198" t="str">
            <v>name</v>
          </cell>
          <cell r="E7198" t="str">
            <v>Animals [1000 Head]</v>
          </cell>
          <cell r="F7198" t="str">
            <v>Un31</v>
          </cell>
          <cell r="G7198">
            <v>4</v>
          </cell>
        </row>
        <row r="7199">
          <cell r="A7199" t="str">
            <v>U|Tiere [1000]</v>
          </cell>
          <cell r="B7199" t="str">
            <v>Q1002z001</v>
          </cell>
          <cell r="C7199" t="str">
            <v>U</v>
          </cell>
          <cell r="D7199" t="str">
            <v>D</v>
          </cell>
          <cell r="E7199" t="str">
            <v>Tiere [1000]</v>
          </cell>
          <cell r="F7199" t="str">
            <v>Un31</v>
          </cell>
          <cell r="G7199">
            <v>4</v>
          </cell>
        </row>
        <row r="7200">
          <cell r="A7200" t="str">
            <v>U|U031</v>
          </cell>
          <cell r="B7200" t="str">
            <v>Q1002z001</v>
          </cell>
          <cell r="C7200" t="str">
            <v>U</v>
          </cell>
          <cell r="D7200" t="str">
            <v>code</v>
          </cell>
          <cell r="E7200" t="str">
            <v>U031</v>
          </cell>
          <cell r="F7200" t="str">
            <v>Un31</v>
          </cell>
          <cell r="G7200">
            <v>4</v>
          </cell>
        </row>
        <row r="7201">
          <cell r="A7201" t="str">
            <v>U|Un31</v>
          </cell>
          <cell r="B7201" t="str">
            <v>Q1002z001</v>
          </cell>
          <cell r="C7201" t="str">
            <v>U</v>
          </cell>
          <cell r="D7201" t="str">
            <v>code</v>
          </cell>
          <cell r="E7201" t="str">
            <v>Un31</v>
          </cell>
          <cell r="F7201" t="str">
            <v>Un31</v>
          </cell>
          <cell r="G7201">
            <v>4</v>
          </cell>
        </row>
        <row r="7202">
          <cell r="A7202" t="str">
            <v>U|Animals [families]</v>
          </cell>
          <cell r="B7202" t="str">
            <v>Q1002z001</v>
          </cell>
          <cell r="C7202" t="str">
            <v>U</v>
          </cell>
          <cell r="D7202" t="str">
            <v>name</v>
          </cell>
          <cell r="E7202" t="str">
            <v>Animals [families]</v>
          </cell>
          <cell r="F7202" t="str">
            <v>Un32</v>
          </cell>
          <cell r="G7202">
            <v>4</v>
          </cell>
        </row>
        <row r="7203">
          <cell r="A7203" t="str">
            <v>U|families</v>
          </cell>
          <cell r="B7203" t="str">
            <v>Q1002z001</v>
          </cell>
          <cell r="C7203" t="str">
            <v>U</v>
          </cell>
          <cell r="D7203" t="str">
            <v>E</v>
          </cell>
          <cell r="E7203" t="str">
            <v>families</v>
          </cell>
          <cell r="F7203" t="str">
            <v>Un32</v>
          </cell>
          <cell r="G7203">
            <v>4</v>
          </cell>
        </row>
        <row r="7204">
          <cell r="A7204" t="str">
            <v>U|Tiere [Völker]</v>
          </cell>
          <cell r="B7204" t="str">
            <v>Q1002z001</v>
          </cell>
          <cell r="C7204" t="str">
            <v>U</v>
          </cell>
          <cell r="D7204" t="str">
            <v>D</v>
          </cell>
          <cell r="E7204" t="str">
            <v>Tiere [Völker]</v>
          </cell>
          <cell r="F7204" t="str">
            <v>Un32</v>
          </cell>
          <cell r="G7204">
            <v>4</v>
          </cell>
        </row>
        <row r="7205">
          <cell r="A7205" t="str">
            <v>U|U032</v>
          </cell>
          <cell r="B7205" t="str">
            <v>Q1002z001</v>
          </cell>
          <cell r="C7205" t="str">
            <v>U</v>
          </cell>
          <cell r="D7205" t="str">
            <v>code</v>
          </cell>
          <cell r="E7205" t="str">
            <v>U032</v>
          </cell>
          <cell r="F7205" t="str">
            <v>Un32</v>
          </cell>
          <cell r="G7205">
            <v>4</v>
          </cell>
        </row>
        <row r="7206">
          <cell r="A7206" t="str">
            <v>U|Un32</v>
          </cell>
          <cell r="B7206" t="str">
            <v>Q1002z001</v>
          </cell>
          <cell r="C7206" t="str">
            <v>U</v>
          </cell>
          <cell r="D7206" t="str">
            <v>code</v>
          </cell>
          <cell r="E7206" t="str">
            <v>Un32</v>
          </cell>
          <cell r="F7206" t="str">
            <v>Un32</v>
          </cell>
          <cell r="G7206">
            <v>4</v>
          </cell>
        </row>
        <row r="7207">
          <cell r="A7207" t="str">
            <v>U|Völker</v>
          </cell>
          <cell r="B7207" t="str">
            <v>Q1002z001</v>
          </cell>
          <cell r="C7207" t="str">
            <v>U</v>
          </cell>
          <cell r="D7207" t="str">
            <v>name</v>
          </cell>
          <cell r="E7207" t="str">
            <v>Völker</v>
          </cell>
          <cell r="F7207" t="str">
            <v>Un32</v>
          </cell>
          <cell r="G7207">
            <v>4</v>
          </cell>
        </row>
        <row r="7208">
          <cell r="A7208" t="str">
            <v>U|Animals [GVE]</v>
          </cell>
          <cell r="B7208" t="str">
            <v>Q1002z001</v>
          </cell>
          <cell r="C7208" t="str">
            <v>U</v>
          </cell>
          <cell r="D7208" t="str">
            <v>name</v>
          </cell>
          <cell r="E7208" t="str">
            <v>Animals [GVE]</v>
          </cell>
          <cell r="F7208" t="str">
            <v>Un33</v>
          </cell>
          <cell r="G7208">
            <v>4</v>
          </cell>
        </row>
        <row r="7209">
          <cell r="A7209" t="str">
            <v>U|GVE</v>
          </cell>
          <cell r="B7209" t="str">
            <v>Q1002z001</v>
          </cell>
          <cell r="C7209" t="str">
            <v>U</v>
          </cell>
          <cell r="D7209" t="str">
            <v>name</v>
          </cell>
          <cell r="E7209" t="str">
            <v>GVE</v>
          </cell>
          <cell r="F7209" t="str">
            <v>Un33</v>
          </cell>
          <cell r="G7209">
            <v>4</v>
          </cell>
        </row>
        <row r="7210">
          <cell r="A7210" t="str">
            <v>U|Tiere [GVE]</v>
          </cell>
          <cell r="B7210" t="str">
            <v>Q1002z001</v>
          </cell>
          <cell r="C7210" t="str">
            <v>U</v>
          </cell>
          <cell r="D7210" t="str">
            <v>D</v>
          </cell>
          <cell r="E7210" t="str">
            <v>Tiere [GVE]</v>
          </cell>
          <cell r="F7210" t="str">
            <v>Un33</v>
          </cell>
          <cell r="G7210">
            <v>4</v>
          </cell>
        </row>
        <row r="7211">
          <cell r="A7211" t="str">
            <v>U|U033</v>
          </cell>
          <cell r="B7211" t="str">
            <v>Q1002z001</v>
          </cell>
          <cell r="C7211" t="str">
            <v>U</v>
          </cell>
          <cell r="D7211" t="str">
            <v>code</v>
          </cell>
          <cell r="E7211" t="str">
            <v>U033</v>
          </cell>
          <cell r="F7211" t="str">
            <v>Un33</v>
          </cell>
          <cell r="G7211">
            <v>4</v>
          </cell>
        </row>
        <row r="7212">
          <cell r="A7212" t="str">
            <v>U|Un33</v>
          </cell>
          <cell r="B7212" t="str">
            <v>Q1002z001</v>
          </cell>
          <cell r="C7212" t="str">
            <v>U</v>
          </cell>
          <cell r="D7212" t="str">
            <v>code</v>
          </cell>
          <cell r="E7212" t="str">
            <v>Un33</v>
          </cell>
          <cell r="F7212" t="str">
            <v>Un33</v>
          </cell>
          <cell r="G7212">
            <v>4</v>
          </cell>
        </row>
        <row r="7213">
          <cell r="A7213" t="str">
            <v>U|Animals [mast places]</v>
          </cell>
          <cell r="B7213" t="str">
            <v>Q1002z001</v>
          </cell>
          <cell r="C7213" t="str">
            <v>U</v>
          </cell>
          <cell r="D7213" t="str">
            <v>name</v>
          </cell>
          <cell r="E7213" t="str">
            <v>Animals [mast places]</v>
          </cell>
          <cell r="F7213" t="str">
            <v>Un34</v>
          </cell>
          <cell r="G7213">
            <v>4</v>
          </cell>
        </row>
        <row r="7214">
          <cell r="A7214" t="str">
            <v>U|mast places</v>
          </cell>
          <cell r="B7214" t="str">
            <v>Q1002z001</v>
          </cell>
          <cell r="C7214" t="str">
            <v>U</v>
          </cell>
          <cell r="D7214" t="str">
            <v>E</v>
          </cell>
          <cell r="E7214" t="str">
            <v>mast places</v>
          </cell>
          <cell r="F7214" t="str">
            <v>Un34</v>
          </cell>
          <cell r="G7214">
            <v>4</v>
          </cell>
        </row>
        <row r="7215">
          <cell r="A7215" t="str">
            <v>U|Stallplätze</v>
          </cell>
          <cell r="B7215" t="str">
            <v>Q1002z001</v>
          </cell>
          <cell r="C7215" t="str">
            <v>U</v>
          </cell>
          <cell r="D7215" t="str">
            <v>name</v>
          </cell>
          <cell r="E7215" t="str">
            <v>Stallplätze</v>
          </cell>
          <cell r="F7215" t="str">
            <v>Un34</v>
          </cell>
          <cell r="G7215">
            <v>4</v>
          </cell>
        </row>
        <row r="7216">
          <cell r="A7216" t="str">
            <v>U|U034</v>
          </cell>
          <cell r="B7216" t="str">
            <v>Q1002z001</v>
          </cell>
          <cell r="C7216" t="str">
            <v>U</v>
          </cell>
          <cell r="D7216" t="str">
            <v>code</v>
          </cell>
          <cell r="E7216" t="str">
            <v>U034</v>
          </cell>
          <cell r="F7216" t="str">
            <v>Un34</v>
          </cell>
          <cell r="G7216">
            <v>4</v>
          </cell>
        </row>
        <row r="7217">
          <cell r="A7217" t="str">
            <v>U|Un34</v>
          </cell>
          <cell r="B7217" t="str">
            <v>Q1002z001</v>
          </cell>
          <cell r="C7217" t="str">
            <v>U</v>
          </cell>
          <cell r="D7217" t="str">
            <v>code</v>
          </cell>
          <cell r="E7217" t="str">
            <v>Un34</v>
          </cell>
          <cell r="F7217" t="str">
            <v>Un34</v>
          </cell>
          <cell r="G7217">
            <v>4</v>
          </cell>
        </row>
        <row r="7218">
          <cell r="A7218" t="str">
            <v>U|Betriebe</v>
          </cell>
          <cell r="B7218" t="str">
            <v>Q1002z001</v>
          </cell>
          <cell r="C7218" t="str">
            <v>U</v>
          </cell>
          <cell r="D7218" t="str">
            <v>name</v>
          </cell>
          <cell r="E7218" t="str">
            <v>Betriebe</v>
          </cell>
          <cell r="F7218" t="str">
            <v>Un5</v>
          </cell>
          <cell r="G7218">
            <v>3</v>
          </cell>
        </row>
        <row r="7219">
          <cell r="A7219" t="str">
            <v>U|farms</v>
          </cell>
          <cell r="B7219" t="str">
            <v>Q1002z001</v>
          </cell>
          <cell r="C7219" t="str">
            <v>U</v>
          </cell>
          <cell r="D7219" t="str">
            <v>E</v>
          </cell>
          <cell r="E7219" t="str">
            <v>farms</v>
          </cell>
          <cell r="F7219" t="str">
            <v>Un5</v>
          </cell>
          <cell r="G7219">
            <v>3</v>
          </cell>
        </row>
        <row r="7220">
          <cell r="A7220" t="str">
            <v>U|U05</v>
          </cell>
          <cell r="B7220" t="str">
            <v>Q1002z001</v>
          </cell>
          <cell r="C7220" t="str">
            <v>U</v>
          </cell>
          <cell r="D7220" t="str">
            <v>code</v>
          </cell>
          <cell r="E7220" t="str">
            <v>U05</v>
          </cell>
          <cell r="F7220" t="str">
            <v>Un5</v>
          </cell>
          <cell r="G7220">
            <v>3</v>
          </cell>
        </row>
        <row r="7221">
          <cell r="A7221" t="str">
            <v>U|Un5</v>
          </cell>
          <cell r="B7221" t="str">
            <v>Q1002z001</v>
          </cell>
          <cell r="C7221" t="str">
            <v>U</v>
          </cell>
          <cell r="D7221" t="str">
            <v>code</v>
          </cell>
          <cell r="E7221" t="str">
            <v>Un5</v>
          </cell>
          <cell r="F7221" t="str">
            <v>Un5</v>
          </cell>
          <cell r="G7221">
            <v>3</v>
          </cell>
        </row>
        <row r="7222">
          <cell r="A7222" t="str">
            <v>U|1.000 Betriebe</v>
          </cell>
          <cell r="B7222" t="str">
            <v>Q1002z001</v>
          </cell>
          <cell r="C7222" t="str">
            <v>U</v>
          </cell>
          <cell r="D7222" t="str">
            <v>name</v>
          </cell>
          <cell r="E7222" t="str">
            <v>1.000 Betriebe</v>
          </cell>
          <cell r="F7222" t="str">
            <v>Un51</v>
          </cell>
          <cell r="G7222">
            <v>4</v>
          </cell>
        </row>
        <row r="7223">
          <cell r="A7223" t="str">
            <v>U|1000 Betriebe</v>
          </cell>
          <cell r="B7223" t="str">
            <v>Q1002z001</v>
          </cell>
          <cell r="C7223" t="str">
            <v>U</v>
          </cell>
          <cell r="D7223" t="str">
            <v>D</v>
          </cell>
          <cell r="E7223" t="str">
            <v>1000 Betriebe</v>
          </cell>
          <cell r="F7223" t="str">
            <v>Un51</v>
          </cell>
          <cell r="G7223">
            <v>4</v>
          </cell>
        </row>
        <row r="7224">
          <cell r="A7224" t="str">
            <v>U|1000 farms</v>
          </cell>
          <cell r="B7224" t="str">
            <v>Q1002z001</v>
          </cell>
          <cell r="C7224" t="str">
            <v>U</v>
          </cell>
          <cell r="D7224" t="str">
            <v>E</v>
          </cell>
          <cell r="E7224" t="str">
            <v>1000 farms</v>
          </cell>
          <cell r="F7224" t="str">
            <v>Un51</v>
          </cell>
          <cell r="G7224">
            <v>4</v>
          </cell>
        </row>
        <row r="7225">
          <cell r="A7225" t="str">
            <v>U|Farms [1000]</v>
          </cell>
          <cell r="B7225" t="str">
            <v>Q1002z001</v>
          </cell>
          <cell r="C7225" t="str">
            <v>U</v>
          </cell>
          <cell r="D7225" t="str">
            <v>name</v>
          </cell>
          <cell r="E7225" t="str">
            <v>Farms [1000]</v>
          </cell>
          <cell r="F7225" t="str">
            <v>Un51</v>
          </cell>
          <cell r="G7225">
            <v>4</v>
          </cell>
        </row>
        <row r="7226">
          <cell r="A7226" t="str">
            <v>U|U051</v>
          </cell>
          <cell r="B7226" t="str">
            <v>Q1002z001</v>
          </cell>
          <cell r="C7226" t="str">
            <v>U</v>
          </cell>
          <cell r="D7226" t="str">
            <v>code</v>
          </cell>
          <cell r="E7226" t="str">
            <v>U051</v>
          </cell>
          <cell r="F7226" t="str">
            <v>Un51</v>
          </cell>
          <cell r="G7226">
            <v>4</v>
          </cell>
        </row>
        <row r="7227">
          <cell r="A7227" t="str">
            <v>U|Un51</v>
          </cell>
          <cell r="B7227" t="str">
            <v>Q1002z001</v>
          </cell>
          <cell r="C7227" t="str">
            <v>U</v>
          </cell>
          <cell r="D7227" t="str">
            <v>code</v>
          </cell>
          <cell r="E7227" t="str">
            <v>Un51</v>
          </cell>
          <cell r="F7227" t="str">
            <v>Un51</v>
          </cell>
          <cell r="G7227">
            <v>4</v>
          </cell>
        </row>
        <row r="7228">
          <cell r="A7228" t="str">
            <v>U|man</v>
          </cell>
          <cell r="B7228" t="str">
            <v>Q1002z001</v>
          </cell>
          <cell r="C7228" t="str">
            <v>U</v>
          </cell>
          <cell r="D7228" t="str">
            <v>E</v>
          </cell>
          <cell r="E7228" t="str">
            <v>man</v>
          </cell>
          <cell r="F7228" t="str">
            <v>Un6</v>
          </cell>
          <cell r="G7228">
            <v>3</v>
          </cell>
        </row>
        <row r="7229">
          <cell r="A7229" t="str">
            <v>U|Menschen</v>
          </cell>
          <cell r="B7229" t="str">
            <v>Q1002z001</v>
          </cell>
          <cell r="C7229" t="str">
            <v>U</v>
          </cell>
          <cell r="D7229" t="str">
            <v>name</v>
          </cell>
          <cell r="E7229" t="str">
            <v>Menschen</v>
          </cell>
          <cell r="F7229" t="str">
            <v>Un6</v>
          </cell>
          <cell r="G7229">
            <v>3</v>
          </cell>
        </row>
        <row r="7230">
          <cell r="A7230" t="str">
            <v>U|U06</v>
          </cell>
          <cell r="B7230" t="str">
            <v>Q1002z001</v>
          </cell>
          <cell r="C7230" t="str">
            <v>U</v>
          </cell>
          <cell r="D7230" t="str">
            <v>code</v>
          </cell>
          <cell r="E7230" t="str">
            <v>U06</v>
          </cell>
          <cell r="F7230" t="str">
            <v>Un6</v>
          </cell>
          <cell r="G7230">
            <v>3</v>
          </cell>
        </row>
        <row r="7231">
          <cell r="A7231" t="str">
            <v>U|Un6</v>
          </cell>
          <cell r="B7231" t="str">
            <v>Q1002z001</v>
          </cell>
          <cell r="C7231" t="str">
            <v>U</v>
          </cell>
          <cell r="D7231" t="str">
            <v>code</v>
          </cell>
          <cell r="E7231" t="str">
            <v>Un6</v>
          </cell>
          <cell r="F7231" t="str">
            <v>Un6</v>
          </cell>
          <cell r="G7231">
            <v>3</v>
          </cell>
        </row>
        <row r="7232">
          <cell r="A7232" t="str">
            <v>U|Einwohner</v>
          </cell>
          <cell r="B7232" t="str">
            <v>Q1002z001</v>
          </cell>
          <cell r="C7232" t="str">
            <v>U</v>
          </cell>
          <cell r="D7232" t="str">
            <v>name</v>
          </cell>
          <cell r="E7232" t="str">
            <v>Einwohner</v>
          </cell>
          <cell r="F7232" t="str">
            <v>Un61</v>
          </cell>
          <cell r="G7232">
            <v>4</v>
          </cell>
        </row>
        <row r="7233">
          <cell r="A7233" t="str">
            <v>U|inhabitants</v>
          </cell>
          <cell r="B7233" t="str">
            <v>Q1002z001</v>
          </cell>
          <cell r="C7233" t="str">
            <v>U</v>
          </cell>
          <cell r="D7233" t="str">
            <v>E</v>
          </cell>
          <cell r="E7233" t="str">
            <v>inhabitants</v>
          </cell>
          <cell r="F7233" t="str">
            <v>Un61</v>
          </cell>
          <cell r="G7233">
            <v>4</v>
          </cell>
        </row>
        <row r="7234">
          <cell r="A7234" t="str">
            <v>U|U061</v>
          </cell>
          <cell r="B7234" t="str">
            <v>Q1002z001</v>
          </cell>
          <cell r="C7234" t="str">
            <v>U</v>
          </cell>
          <cell r="D7234" t="str">
            <v>code</v>
          </cell>
          <cell r="E7234" t="str">
            <v>U061</v>
          </cell>
          <cell r="F7234" t="str">
            <v>Un61</v>
          </cell>
          <cell r="G7234">
            <v>4</v>
          </cell>
        </row>
        <row r="7235">
          <cell r="A7235" t="str">
            <v>U|Un61</v>
          </cell>
          <cell r="B7235" t="str">
            <v>Q1002z001</v>
          </cell>
          <cell r="C7235" t="str">
            <v>U</v>
          </cell>
          <cell r="D7235" t="str">
            <v>code</v>
          </cell>
          <cell r="E7235" t="str">
            <v>Un61</v>
          </cell>
          <cell r="F7235" t="str">
            <v>Un61</v>
          </cell>
          <cell r="G7235">
            <v>4</v>
          </cell>
        </row>
        <row r="7236">
          <cell r="A7236" t="str">
            <v>U|employees</v>
          </cell>
          <cell r="B7236" t="str">
            <v>Q1002z001</v>
          </cell>
          <cell r="C7236" t="str">
            <v>U</v>
          </cell>
          <cell r="D7236" t="str">
            <v>E</v>
          </cell>
          <cell r="E7236" t="str">
            <v>employees</v>
          </cell>
          <cell r="F7236" t="str">
            <v>Un62</v>
          </cell>
          <cell r="G7236">
            <v>4</v>
          </cell>
        </row>
        <row r="7237">
          <cell r="A7237" t="str">
            <v>U|Mitarbeiter</v>
          </cell>
          <cell r="B7237" t="str">
            <v>Q1002z001</v>
          </cell>
          <cell r="C7237" t="str">
            <v>U</v>
          </cell>
          <cell r="D7237" t="str">
            <v>name</v>
          </cell>
          <cell r="E7237" t="str">
            <v>Mitarbeiter</v>
          </cell>
          <cell r="F7237" t="str">
            <v>Un62</v>
          </cell>
          <cell r="G7237">
            <v>4</v>
          </cell>
        </row>
        <row r="7238">
          <cell r="A7238" t="str">
            <v>U|U062</v>
          </cell>
          <cell r="B7238" t="str">
            <v>Q1002z001</v>
          </cell>
          <cell r="C7238" t="str">
            <v>U</v>
          </cell>
          <cell r="D7238" t="str">
            <v>code</v>
          </cell>
          <cell r="E7238" t="str">
            <v>U062</v>
          </cell>
          <cell r="F7238" t="str">
            <v>Un62</v>
          </cell>
          <cell r="G7238">
            <v>4</v>
          </cell>
        </row>
        <row r="7239">
          <cell r="A7239" t="str">
            <v>U|Un62</v>
          </cell>
          <cell r="B7239" t="str">
            <v>Q1002z001</v>
          </cell>
          <cell r="C7239" t="str">
            <v>U</v>
          </cell>
          <cell r="D7239" t="str">
            <v>code</v>
          </cell>
          <cell r="E7239" t="str">
            <v>Un62</v>
          </cell>
          <cell r="F7239" t="str">
            <v>Un62</v>
          </cell>
          <cell r="G7239">
            <v>4</v>
          </cell>
        </row>
        <row r="7240">
          <cell r="A7240" t="str">
            <v>U|Arbeitskräfte</v>
          </cell>
          <cell r="B7240" t="str">
            <v>Q1002z001</v>
          </cell>
          <cell r="C7240" t="str">
            <v>U</v>
          </cell>
          <cell r="D7240" t="str">
            <v>name</v>
          </cell>
          <cell r="E7240" t="str">
            <v>Arbeitskräfte</v>
          </cell>
          <cell r="F7240" t="str">
            <v>Un63</v>
          </cell>
          <cell r="G7240">
            <v>4</v>
          </cell>
        </row>
        <row r="7241">
          <cell r="A7241" t="str">
            <v>U|labor force</v>
          </cell>
          <cell r="B7241" t="str">
            <v>Q1002z001</v>
          </cell>
          <cell r="C7241" t="str">
            <v>U</v>
          </cell>
          <cell r="D7241" t="str">
            <v>E</v>
          </cell>
          <cell r="E7241" t="str">
            <v>labor force</v>
          </cell>
          <cell r="F7241" t="str">
            <v>Un63</v>
          </cell>
          <cell r="G7241">
            <v>4</v>
          </cell>
        </row>
        <row r="7242">
          <cell r="A7242" t="str">
            <v>U|U063</v>
          </cell>
          <cell r="B7242" t="str">
            <v>Q1002z001</v>
          </cell>
          <cell r="C7242" t="str">
            <v>U</v>
          </cell>
          <cell r="D7242" t="str">
            <v>code</v>
          </cell>
          <cell r="E7242" t="str">
            <v>U063</v>
          </cell>
          <cell r="F7242" t="str">
            <v>Un63</v>
          </cell>
          <cell r="G7242">
            <v>4</v>
          </cell>
        </row>
        <row r="7243">
          <cell r="A7243" t="str">
            <v>U|Un63</v>
          </cell>
          <cell r="B7243" t="str">
            <v>Q1002z001</v>
          </cell>
          <cell r="C7243" t="str">
            <v>U</v>
          </cell>
          <cell r="D7243" t="str">
            <v>code</v>
          </cell>
          <cell r="E7243" t="str">
            <v>Un63</v>
          </cell>
          <cell r="F7243" t="str">
            <v>Un63</v>
          </cell>
          <cell r="G7243">
            <v>4</v>
          </cell>
        </row>
        <row r="7244">
          <cell r="A7244" t="str">
            <v>U|Anteil</v>
          </cell>
          <cell r="B7244" t="str">
            <v>Q1002z001</v>
          </cell>
          <cell r="C7244" t="str">
            <v>U</v>
          </cell>
          <cell r="D7244" t="str">
            <v>D</v>
          </cell>
          <cell r="E7244" t="str">
            <v>Anteil</v>
          </cell>
          <cell r="F7244" t="str">
            <v>Us</v>
          </cell>
          <cell r="G7244">
            <v>2</v>
          </cell>
        </row>
        <row r="7245">
          <cell r="A7245" t="str">
            <v>U|Share</v>
          </cell>
          <cell r="B7245" t="str">
            <v>Q1002z001</v>
          </cell>
          <cell r="C7245" t="str">
            <v>U</v>
          </cell>
          <cell r="D7245" t="str">
            <v>name</v>
          </cell>
          <cell r="E7245" t="str">
            <v>Share</v>
          </cell>
          <cell r="F7245" t="str">
            <v>Us</v>
          </cell>
          <cell r="G7245">
            <v>2</v>
          </cell>
        </row>
        <row r="7246">
          <cell r="A7246" t="str">
            <v>U|Us</v>
          </cell>
          <cell r="B7246" t="str">
            <v>Q1002z001</v>
          </cell>
          <cell r="C7246" t="str">
            <v>U</v>
          </cell>
          <cell r="D7246" t="str">
            <v>code</v>
          </cell>
          <cell r="E7246" t="str">
            <v>Us</v>
          </cell>
          <cell r="F7246" t="str">
            <v>Us</v>
          </cell>
          <cell r="G7246">
            <v>2</v>
          </cell>
        </row>
        <row r="7247">
          <cell r="A7247" t="str">
            <v>U|%</v>
          </cell>
          <cell r="B7247" t="str">
            <v>Q1002z001</v>
          </cell>
          <cell r="C7247" t="str">
            <v>U</v>
          </cell>
          <cell r="D7247" t="str">
            <v>name</v>
          </cell>
          <cell r="E7247" t="str">
            <v>%</v>
          </cell>
          <cell r="F7247" t="str">
            <v>Us1</v>
          </cell>
          <cell r="G7247">
            <v>3</v>
          </cell>
        </row>
        <row r="7248">
          <cell r="A7248" t="str">
            <v>U|Us1</v>
          </cell>
          <cell r="B7248" t="str">
            <v>Q1002z001</v>
          </cell>
          <cell r="C7248" t="str">
            <v>U</v>
          </cell>
          <cell r="D7248" t="str">
            <v>code</v>
          </cell>
          <cell r="E7248" t="str">
            <v>Us1</v>
          </cell>
          <cell r="F7248" t="str">
            <v>Us1</v>
          </cell>
          <cell r="G7248">
            <v>3</v>
          </cell>
        </row>
        <row r="7249">
          <cell r="A7249" t="str">
            <v>U|Text</v>
          </cell>
          <cell r="B7249" t="str">
            <v>Q1002z001</v>
          </cell>
          <cell r="C7249" t="str">
            <v>U</v>
          </cell>
          <cell r="D7249" t="str">
            <v>name</v>
          </cell>
          <cell r="E7249" t="str">
            <v>Text</v>
          </cell>
          <cell r="F7249" t="str">
            <v>Ut</v>
          </cell>
          <cell r="G7249">
            <v>2</v>
          </cell>
        </row>
        <row r="7250">
          <cell r="A7250" t="str">
            <v>U|Ut</v>
          </cell>
          <cell r="B7250" t="str">
            <v>Q1002z001</v>
          </cell>
          <cell r="C7250" t="str">
            <v>U</v>
          </cell>
          <cell r="D7250" t="str">
            <v>code</v>
          </cell>
          <cell r="E7250" t="str">
            <v>Ut</v>
          </cell>
          <cell r="F7250" t="str">
            <v>Ut</v>
          </cell>
          <cell r="G7250">
            <v>2</v>
          </cell>
        </row>
        <row r="7251">
          <cell r="A7251" t="str">
            <v>U|+-</v>
          </cell>
          <cell r="B7251" t="str">
            <v>Q1003z001</v>
          </cell>
          <cell r="C7251" t="str">
            <v>U</v>
          </cell>
          <cell r="D7251" t="str">
            <v>name</v>
          </cell>
          <cell r="E7251" t="str">
            <v>+-</v>
          </cell>
          <cell r="F7251" t="str">
            <v>Utt</v>
          </cell>
          <cell r="G7251">
            <v>3</v>
          </cell>
        </row>
        <row r="7252">
          <cell r="A7252" t="str">
            <v>U|Trend</v>
          </cell>
          <cell r="B7252" t="str">
            <v>Q1003z001</v>
          </cell>
          <cell r="C7252" t="str">
            <v>U</v>
          </cell>
          <cell r="D7252" t="str">
            <v>D</v>
          </cell>
          <cell r="E7252" t="str">
            <v>Trend</v>
          </cell>
          <cell r="F7252" t="str">
            <v>Utt</v>
          </cell>
          <cell r="G7252">
            <v>3</v>
          </cell>
        </row>
        <row r="7253">
          <cell r="A7253" t="str">
            <v>U|Utt</v>
          </cell>
          <cell r="B7253" t="str">
            <v>Q1003z001</v>
          </cell>
          <cell r="C7253" t="str">
            <v>U</v>
          </cell>
          <cell r="D7253" t="str">
            <v>code</v>
          </cell>
          <cell r="E7253" t="str">
            <v>Utt</v>
          </cell>
          <cell r="F7253" t="str">
            <v>Utt</v>
          </cell>
          <cell r="G7253">
            <v>3</v>
          </cell>
        </row>
        <row r="7254">
          <cell r="A7254" t="str">
            <v>V|All agents</v>
          </cell>
          <cell r="B7254" t="str">
            <v>Q1003</v>
          </cell>
          <cell r="C7254" t="str">
            <v>V</v>
          </cell>
          <cell r="D7254" t="str">
            <v>name</v>
          </cell>
          <cell r="E7254" t="str">
            <v>All agents</v>
          </cell>
          <cell r="F7254" t="str">
            <v>V</v>
          </cell>
          <cell r="G7254">
            <v>1</v>
          </cell>
        </row>
        <row r="7255">
          <cell r="A7255" t="str">
            <v>V|all farms</v>
          </cell>
          <cell r="B7255" t="str">
            <v>Q1002z001</v>
          </cell>
          <cell r="C7255" t="str">
            <v>V</v>
          </cell>
          <cell r="D7255" t="str">
            <v>E</v>
          </cell>
          <cell r="E7255" t="str">
            <v>all farms</v>
          </cell>
          <cell r="F7255" t="str">
            <v>V</v>
          </cell>
          <cell r="G7255">
            <v>1</v>
          </cell>
        </row>
        <row r="7256">
          <cell r="A7256" t="str">
            <v>V|alle Betriebe</v>
          </cell>
          <cell r="B7256" t="str">
            <v>Q1002z001</v>
          </cell>
          <cell r="C7256" t="str">
            <v>V</v>
          </cell>
          <cell r="D7256" t="str">
            <v>name</v>
          </cell>
          <cell r="E7256" t="str">
            <v>alle Betriebe</v>
          </cell>
          <cell r="F7256" t="str">
            <v>V</v>
          </cell>
          <cell r="G7256">
            <v>1</v>
          </cell>
        </row>
        <row r="7257">
          <cell r="A7257" t="str">
            <v>V|players, all</v>
          </cell>
          <cell r="B7257" t="str">
            <v>Q1002z001</v>
          </cell>
          <cell r="C7257" t="str">
            <v>V</v>
          </cell>
          <cell r="D7257" t="str">
            <v>name</v>
          </cell>
          <cell r="E7257" t="str">
            <v>players, all</v>
          </cell>
          <cell r="F7257" t="str">
            <v>V</v>
          </cell>
          <cell r="G7257">
            <v>1</v>
          </cell>
        </row>
        <row r="7258">
          <cell r="A7258" t="str">
            <v>V|Total</v>
          </cell>
          <cell r="B7258" t="str">
            <v>Q1003</v>
          </cell>
          <cell r="C7258" t="str">
            <v>V</v>
          </cell>
          <cell r="D7258" t="str">
            <v>name</v>
          </cell>
          <cell r="E7258" t="str">
            <v>Total</v>
          </cell>
          <cell r="F7258" t="str">
            <v>V</v>
          </cell>
          <cell r="G7258">
            <v>1</v>
          </cell>
        </row>
        <row r="7259">
          <cell r="A7259" t="str">
            <v>V|V</v>
          </cell>
          <cell r="B7259" t="str">
            <v>Q1002z001</v>
          </cell>
          <cell r="C7259" t="str">
            <v>V</v>
          </cell>
          <cell r="D7259" t="str">
            <v>code</v>
          </cell>
          <cell r="E7259" t="str">
            <v>V</v>
          </cell>
          <cell r="F7259" t="str">
            <v>V</v>
          </cell>
          <cell r="G7259">
            <v>1</v>
          </cell>
        </row>
        <row r="7260">
          <cell r="A7260" t="str">
            <v>V|Akteure, ohne Details</v>
          </cell>
          <cell r="B7260" t="str">
            <v>Q1907</v>
          </cell>
          <cell r="C7260" t="str">
            <v>V</v>
          </cell>
          <cell r="D7260" t="str">
            <v>D</v>
          </cell>
          <cell r="E7260" t="str">
            <v>Akteure, ohne Details</v>
          </cell>
          <cell r="F7260" t="str">
            <v>V0</v>
          </cell>
          <cell r="G7260">
            <v>2</v>
          </cell>
        </row>
        <row r="7261">
          <cell r="A7261" t="str">
            <v>V|players, no details</v>
          </cell>
          <cell r="B7261" t="str">
            <v>Q1907</v>
          </cell>
          <cell r="C7261" t="str">
            <v>V</v>
          </cell>
          <cell r="D7261" t="str">
            <v>name</v>
          </cell>
          <cell r="E7261" t="str">
            <v>players, no details</v>
          </cell>
          <cell r="F7261" t="str">
            <v>V0</v>
          </cell>
          <cell r="G7261">
            <v>2</v>
          </cell>
        </row>
        <row r="7262">
          <cell r="A7262" t="str">
            <v>V|V0</v>
          </cell>
          <cell r="B7262" t="str">
            <v>Q1907</v>
          </cell>
          <cell r="C7262" t="str">
            <v>V</v>
          </cell>
          <cell r="D7262" t="str">
            <v>code</v>
          </cell>
          <cell r="E7262" t="str">
            <v>V0</v>
          </cell>
          <cell r="F7262" t="str">
            <v>V0</v>
          </cell>
          <cell r="G7262">
            <v>2</v>
          </cell>
        </row>
        <row r="7263">
          <cell r="A7263" t="str">
            <v>V|all organic</v>
          </cell>
          <cell r="B7263" t="str">
            <v>Q1002z001</v>
          </cell>
          <cell r="C7263" t="str">
            <v>V</v>
          </cell>
          <cell r="D7263" t="str">
            <v>E</v>
          </cell>
          <cell r="E7263" t="str">
            <v>all organic</v>
          </cell>
          <cell r="F7263" t="str">
            <v>V1</v>
          </cell>
          <cell r="G7263">
            <v>2</v>
          </cell>
        </row>
        <row r="7264">
          <cell r="A7264" t="str">
            <v>V|Bio</v>
          </cell>
          <cell r="B7264" t="str">
            <v>Q1002z001</v>
          </cell>
          <cell r="C7264" t="str">
            <v>V</v>
          </cell>
          <cell r="D7264" t="str">
            <v>D</v>
          </cell>
          <cell r="E7264" t="str">
            <v>Bio</v>
          </cell>
          <cell r="F7264" t="str">
            <v>V1</v>
          </cell>
          <cell r="G7264">
            <v>2</v>
          </cell>
        </row>
        <row r="7265">
          <cell r="A7265" t="str">
            <v>V|Bio gesamt</v>
          </cell>
          <cell r="B7265" t="str">
            <v>Q1002z001</v>
          </cell>
          <cell r="C7265" t="str">
            <v>V</v>
          </cell>
          <cell r="D7265" t="str">
            <v>name</v>
          </cell>
          <cell r="E7265" t="str">
            <v>Bio gesamt</v>
          </cell>
          <cell r="F7265" t="str">
            <v>V1</v>
          </cell>
          <cell r="G7265">
            <v>2</v>
          </cell>
        </row>
        <row r="7266">
          <cell r="A7266" t="str">
            <v>V|organic</v>
          </cell>
          <cell r="B7266" t="str">
            <v>Q1003</v>
          </cell>
          <cell r="C7266" t="str">
            <v>V</v>
          </cell>
          <cell r="D7266" t="str">
            <v>name</v>
          </cell>
          <cell r="E7266" t="str">
            <v>organic</v>
          </cell>
          <cell r="F7266" t="str">
            <v>V1</v>
          </cell>
          <cell r="G7266">
            <v>2</v>
          </cell>
        </row>
        <row r="7267">
          <cell r="A7267" t="str">
            <v>V|V1</v>
          </cell>
          <cell r="B7267" t="str">
            <v>Q1002z001</v>
          </cell>
          <cell r="C7267" t="str">
            <v>V</v>
          </cell>
          <cell r="D7267" t="str">
            <v>code</v>
          </cell>
          <cell r="E7267" t="str">
            <v>V1</v>
          </cell>
          <cell r="F7267" t="str">
            <v>V1</v>
          </cell>
          <cell r="G7267">
            <v>2</v>
          </cell>
        </row>
        <row r="7268">
          <cell r="A7268" t="str">
            <v>V|Bio, ohne Detail</v>
          </cell>
          <cell r="B7268" t="str">
            <v>Q1907x002</v>
          </cell>
          <cell r="C7268" t="str">
            <v>V</v>
          </cell>
          <cell r="D7268" t="str">
            <v>name</v>
          </cell>
          <cell r="E7268" t="str">
            <v>Bio, ohne Detail</v>
          </cell>
          <cell r="F7268" t="str">
            <v>V10</v>
          </cell>
          <cell r="G7268">
            <v>3</v>
          </cell>
        </row>
        <row r="7269">
          <cell r="A7269" t="str">
            <v>V|Bio, ohne Details</v>
          </cell>
          <cell r="B7269" t="str">
            <v>Q1907x002</v>
          </cell>
          <cell r="C7269" t="str">
            <v>V</v>
          </cell>
          <cell r="D7269" t="str">
            <v>name</v>
          </cell>
          <cell r="E7269" t="str">
            <v>Bio, ohne Details</v>
          </cell>
          <cell r="F7269" t="str">
            <v>V10</v>
          </cell>
          <cell r="G7269">
            <v>3</v>
          </cell>
        </row>
        <row r="7270">
          <cell r="A7270" t="str">
            <v>V|organic, no detail</v>
          </cell>
          <cell r="B7270" t="str">
            <v>Q1907x002</v>
          </cell>
          <cell r="C7270" t="str">
            <v>V</v>
          </cell>
          <cell r="D7270" t="str">
            <v>E</v>
          </cell>
          <cell r="E7270" t="str">
            <v>organic, no detail</v>
          </cell>
          <cell r="F7270" t="str">
            <v>V10</v>
          </cell>
          <cell r="G7270">
            <v>3</v>
          </cell>
        </row>
        <row r="7271">
          <cell r="A7271" t="str">
            <v>V|organic, no details</v>
          </cell>
          <cell r="B7271" t="str">
            <v>Q1907x002</v>
          </cell>
          <cell r="C7271" t="str">
            <v>V</v>
          </cell>
          <cell r="D7271" t="str">
            <v>E</v>
          </cell>
          <cell r="E7271" t="str">
            <v>organic, no details</v>
          </cell>
          <cell r="F7271" t="str">
            <v>V10</v>
          </cell>
          <cell r="G7271">
            <v>3</v>
          </cell>
        </row>
        <row r="7272">
          <cell r="A7272" t="str">
            <v>V|V10</v>
          </cell>
          <cell r="B7272" t="str">
            <v>Q1907x002</v>
          </cell>
          <cell r="C7272" t="str">
            <v>V</v>
          </cell>
          <cell r="D7272" t="str">
            <v>code</v>
          </cell>
          <cell r="E7272" t="str">
            <v>V10</v>
          </cell>
          <cell r="F7272" t="str">
            <v>V10</v>
          </cell>
          <cell r="G7272">
            <v>3</v>
          </cell>
        </row>
        <row r="7273">
          <cell r="A7273" t="str">
            <v>V|Not in survey</v>
          </cell>
          <cell r="B7273" t="str">
            <v>Q1003</v>
          </cell>
          <cell r="C7273" t="str">
            <v>V</v>
          </cell>
          <cell r="D7273" t="str">
            <v>name</v>
          </cell>
          <cell r="E7273" t="str">
            <v>Not in survey</v>
          </cell>
          <cell r="F7273" t="str">
            <v>V10.45069</v>
          </cell>
          <cell r="G7273">
            <v>9</v>
          </cell>
        </row>
        <row r="7274">
          <cell r="A7274" t="str">
            <v>V|V0.45069</v>
          </cell>
          <cell r="B7274" t="str">
            <v>Q1003z001</v>
          </cell>
          <cell r="C7274" t="str">
            <v>V</v>
          </cell>
          <cell r="D7274" t="str">
            <v>code</v>
          </cell>
          <cell r="E7274" t="str">
            <v>V0.45069</v>
          </cell>
          <cell r="F7274" t="str">
            <v>V10.45069</v>
          </cell>
          <cell r="G7274">
            <v>9</v>
          </cell>
        </row>
        <row r="7275">
          <cell r="A7275" t="str">
            <v>V|V10.45069</v>
          </cell>
          <cell r="B7275" t="str">
            <v>Q1003z001</v>
          </cell>
          <cell r="C7275" t="str">
            <v>V</v>
          </cell>
          <cell r="D7275" t="str">
            <v>code</v>
          </cell>
          <cell r="E7275" t="str">
            <v>V10.45069</v>
          </cell>
          <cell r="F7275" t="str">
            <v>V10.45069</v>
          </cell>
          <cell r="G7275">
            <v>9</v>
          </cell>
        </row>
        <row r="7276">
          <cell r="A7276" t="str">
            <v>V|Akteur15</v>
          </cell>
          <cell r="B7276" t="str">
            <v>Q1010</v>
          </cell>
          <cell r="C7276" t="str">
            <v>V</v>
          </cell>
          <cell r="D7276" t="str">
            <v>D</v>
          </cell>
          <cell r="E7276" t="str">
            <v>Akteur15</v>
          </cell>
          <cell r="F7276" t="str">
            <v>V10.46619</v>
          </cell>
          <cell r="G7276">
            <v>9</v>
          </cell>
        </row>
        <row r="7277">
          <cell r="A7277" t="str">
            <v>V|Dankers &amp; van Rijn GmbH</v>
          </cell>
          <cell r="B7277" t="str">
            <v>Q1010</v>
          </cell>
          <cell r="C7277" t="str">
            <v>V</v>
          </cell>
          <cell r="D7277" t="str">
            <v>name</v>
          </cell>
          <cell r="E7277" t="str">
            <v>Dankers &amp; van Rijn GmbH</v>
          </cell>
          <cell r="F7277" t="str">
            <v>V10.46619</v>
          </cell>
          <cell r="G7277">
            <v>9</v>
          </cell>
        </row>
        <row r="7278">
          <cell r="A7278" t="str">
            <v>V|V10.46619</v>
          </cell>
          <cell r="B7278" t="str">
            <v>Q1010</v>
          </cell>
          <cell r="C7278" t="str">
            <v>V</v>
          </cell>
          <cell r="D7278" t="str">
            <v>code</v>
          </cell>
          <cell r="E7278" t="str">
            <v>V10.46619</v>
          </cell>
          <cell r="F7278" t="str">
            <v>V10.46619</v>
          </cell>
          <cell r="G7278">
            <v>9</v>
          </cell>
        </row>
        <row r="7279">
          <cell r="A7279" t="str">
            <v>V|Akteur18</v>
          </cell>
          <cell r="B7279" t="str">
            <v>Q1010</v>
          </cell>
          <cell r="C7279" t="str">
            <v>V</v>
          </cell>
          <cell r="D7279" t="str">
            <v>D</v>
          </cell>
          <cell r="E7279" t="str">
            <v>Akteur18</v>
          </cell>
          <cell r="F7279" t="str">
            <v>V10.46629</v>
          </cell>
          <cell r="G7279">
            <v>9</v>
          </cell>
        </row>
        <row r="7280">
          <cell r="A7280" t="str">
            <v>V|Edeka</v>
          </cell>
          <cell r="B7280" t="str">
            <v>Q1010</v>
          </cell>
          <cell r="C7280" t="str">
            <v>V</v>
          </cell>
          <cell r="D7280" t="str">
            <v>name</v>
          </cell>
          <cell r="E7280" t="str">
            <v>Edeka</v>
          </cell>
          <cell r="F7280" t="str">
            <v>V10.46629</v>
          </cell>
          <cell r="G7280">
            <v>9</v>
          </cell>
        </row>
        <row r="7281">
          <cell r="A7281" t="str">
            <v>V|V10.46629</v>
          </cell>
          <cell r="B7281" t="str">
            <v>Q1010</v>
          </cell>
          <cell r="C7281" t="str">
            <v>V</v>
          </cell>
          <cell r="D7281" t="str">
            <v>code</v>
          </cell>
          <cell r="E7281" t="str">
            <v>V10.46629</v>
          </cell>
          <cell r="F7281" t="str">
            <v>V10.46629</v>
          </cell>
          <cell r="G7281">
            <v>9</v>
          </cell>
        </row>
        <row r="7282">
          <cell r="A7282" t="str">
            <v>V|Akteur32</v>
          </cell>
          <cell r="B7282" t="str">
            <v>Q1010</v>
          </cell>
          <cell r="C7282" t="str">
            <v>V</v>
          </cell>
          <cell r="D7282" t="str">
            <v>D</v>
          </cell>
          <cell r="E7282" t="str">
            <v>Akteur32</v>
          </cell>
          <cell r="F7282" t="str">
            <v>V10.46631</v>
          </cell>
          <cell r="G7282">
            <v>9</v>
          </cell>
        </row>
        <row r="7283">
          <cell r="A7283" t="str">
            <v>V|Öko-Kontor</v>
          </cell>
          <cell r="B7283" t="str">
            <v>Q1010</v>
          </cell>
          <cell r="C7283" t="str">
            <v>V</v>
          </cell>
          <cell r="D7283" t="str">
            <v>name</v>
          </cell>
          <cell r="E7283" t="str">
            <v>Öko-Kontor</v>
          </cell>
          <cell r="F7283" t="str">
            <v>V10.46631</v>
          </cell>
          <cell r="G7283">
            <v>9</v>
          </cell>
        </row>
        <row r="7284">
          <cell r="A7284" t="str">
            <v>V|V10.46631</v>
          </cell>
          <cell r="B7284" t="str">
            <v>Q1010</v>
          </cell>
          <cell r="C7284" t="str">
            <v>V</v>
          </cell>
          <cell r="D7284" t="str">
            <v>code</v>
          </cell>
          <cell r="E7284" t="str">
            <v>V10.46631</v>
          </cell>
          <cell r="F7284" t="str">
            <v>V10.46631</v>
          </cell>
          <cell r="G7284">
            <v>9</v>
          </cell>
        </row>
        <row r="7285">
          <cell r="A7285" t="str">
            <v>V|Akteur28</v>
          </cell>
          <cell r="B7285" t="str">
            <v>Q1010</v>
          </cell>
          <cell r="C7285" t="str">
            <v>V</v>
          </cell>
          <cell r="D7285" t="str">
            <v>D</v>
          </cell>
          <cell r="E7285" t="str">
            <v>Akteur28</v>
          </cell>
          <cell r="F7285" t="str">
            <v>V10.46634</v>
          </cell>
          <cell r="G7285">
            <v>9</v>
          </cell>
        </row>
        <row r="7286">
          <cell r="A7286" t="str">
            <v>V|ÖBS</v>
          </cell>
          <cell r="B7286" t="str">
            <v>Q1010</v>
          </cell>
          <cell r="C7286" t="str">
            <v>V</v>
          </cell>
          <cell r="D7286" t="str">
            <v>name</v>
          </cell>
          <cell r="E7286" t="str">
            <v>ÖBS</v>
          </cell>
          <cell r="F7286" t="str">
            <v>V10.46634</v>
          </cell>
          <cell r="G7286">
            <v>9</v>
          </cell>
        </row>
        <row r="7287">
          <cell r="A7287" t="str">
            <v>V|V10.46634</v>
          </cell>
          <cell r="B7287" t="str">
            <v>Q1010</v>
          </cell>
          <cell r="C7287" t="str">
            <v>V</v>
          </cell>
          <cell r="D7287" t="str">
            <v>code</v>
          </cell>
          <cell r="E7287" t="str">
            <v>V10.46634</v>
          </cell>
          <cell r="F7287" t="str">
            <v>V10.46634</v>
          </cell>
          <cell r="G7287">
            <v>9</v>
          </cell>
        </row>
        <row r="7288">
          <cell r="A7288" t="str">
            <v>V|Akteur31</v>
          </cell>
          <cell r="B7288" t="str">
            <v>Q1010</v>
          </cell>
          <cell r="C7288" t="str">
            <v>V</v>
          </cell>
          <cell r="D7288" t="str">
            <v>D</v>
          </cell>
          <cell r="E7288" t="str">
            <v>Akteur31</v>
          </cell>
          <cell r="F7288" t="str">
            <v>V10.46636</v>
          </cell>
          <cell r="G7288">
            <v>9</v>
          </cell>
        </row>
        <row r="7289">
          <cell r="A7289" t="str">
            <v>V|Öko Farm</v>
          </cell>
          <cell r="B7289" t="str">
            <v>Q1010</v>
          </cell>
          <cell r="C7289" t="str">
            <v>V</v>
          </cell>
          <cell r="D7289" t="str">
            <v>name</v>
          </cell>
          <cell r="E7289" t="str">
            <v>Öko Farm</v>
          </cell>
          <cell r="F7289" t="str">
            <v>V10.46636</v>
          </cell>
          <cell r="G7289">
            <v>9</v>
          </cell>
        </row>
        <row r="7290">
          <cell r="A7290" t="str">
            <v>V|V10.46636</v>
          </cell>
          <cell r="B7290" t="str">
            <v>Q1010</v>
          </cell>
          <cell r="C7290" t="str">
            <v>V</v>
          </cell>
          <cell r="D7290" t="str">
            <v>code</v>
          </cell>
          <cell r="E7290" t="str">
            <v>V10.46636</v>
          </cell>
          <cell r="F7290" t="str">
            <v>V10.46636</v>
          </cell>
          <cell r="G7290">
            <v>9</v>
          </cell>
        </row>
        <row r="7291">
          <cell r="A7291" t="str">
            <v>V|Agrexco</v>
          </cell>
          <cell r="B7291" t="str">
            <v>Q1010</v>
          </cell>
          <cell r="C7291" t="str">
            <v>V</v>
          </cell>
          <cell r="D7291" t="str">
            <v>name</v>
          </cell>
          <cell r="E7291" t="str">
            <v>Agrexco</v>
          </cell>
          <cell r="F7291" t="str">
            <v>V10.46642</v>
          </cell>
          <cell r="G7291">
            <v>9</v>
          </cell>
        </row>
        <row r="7292">
          <cell r="A7292" t="str">
            <v>V|Akteur05</v>
          </cell>
          <cell r="B7292" t="str">
            <v>Q1010</v>
          </cell>
          <cell r="C7292" t="str">
            <v>V</v>
          </cell>
          <cell r="D7292" t="str">
            <v>D</v>
          </cell>
          <cell r="E7292" t="str">
            <v>Akteur05</v>
          </cell>
          <cell r="F7292" t="str">
            <v>V10.46642</v>
          </cell>
          <cell r="G7292">
            <v>9</v>
          </cell>
        </row>
        <row r="7293">
          <cell r="A7293" t="str">
            <v>V|V10.46642</v>
          </cell>
          <cell r="B7293" t="str">
            <v>Q1010</v>
          </cell>
          <cell r="C7293" t="str">
            <v>V</v>
          </cell>
          <cell r="D7293" t="str">
            <v>code</v>
          </cell>
          <cell r="E7293" t="str">
            <v>V10.46642</v>
          </cell>
          <cell r="F7293" t="str">
            <v>V10.46642</v>
          </cell>
          <cell r="G7293">
            <v>9</v>
          </cell>
        </row>
        <row r="7294">
          <cell r="A7294" t="str">
            <v>V|Akteur37</v>
          </cell>
          <cell r="B7294" t="str">
            <v>Q1010x004</v>
          </cell>
          <cell r="C7294" t="str">
            <v>V</v>
          </cell>
          <cell r="D7294" t="str">
            <v>D</v>
          </cell>
          <cell r="E7294" t="str">
            <v>Akteur37</v>
          </cell>
          <cell r="F7294" t="str">
            <v>V10.46874</v>
          </cell>
          <cell r="G7294">
            <v>9</v>
          </cell>
        </row>
        <row r="7295">
          <cell r="A7295" t="str">
            <v>V|V0.46874</v>
          </cell>
          <cell r="B7295" t="str">
            <v>Q1010x004</v>
          </cell>
          <cell r="C7295" t="str">
            <v>V</v>
          </cell>
          <cell r="D7295" t="str">
            <v>code</v>
          </cell>
          <cell r="E7295" t="str">
            <v>V0.46874</v>
          </cell>
          <cell r="F7295" t="str">
            <v>V10.46874</v>
          </cell>
          <cell r="G7295">
            <v>9</v>
          </cell>
        </row>
        <row r="7296">
          <cell r="A7296" t="str">
            <v>V|V10.46874</v>
          </cell>
          <cell r="B7296" t="str">
            <v>Q1010x004</v>
          </cell>
          <cell r="C7296" t="str">
            <v>V</v>
          </cell>
          <cell r="D7296" t="str">
            <v>code</v>
          </cell>
          <cell r="E7296" t="str">
            <v>V10.46874</v>
          </cell>
          <cell r="F7296" t="str">
            <v>V10.46874</v>
          </cell>
          <cell r="G7296">
            <v>9</v>
          </cell>
        </row>
        <row r="7297">
          <cell r="A7297" t="str">
            <v>V|Vogtland Mühlen</v>
          </cell>
          <cell r="B7297" t="str">
            <v>Q1010x004</v>
          </cell>
          <cell r="C7297" t="str">
            <v>V</v>
          </cell>
          <cell r="D7297" t="str">
            <v>name</v>
          </cell>
          <cell r="E7297" t="str">
            <v>Vogtland Mühlen</v>
          </cell>
          <cell r="F7297" t="str">
            <v>V10.46874</v>
          </cell>
          <cell r="G7297">
            <v>9</v>
          </cell>
        </row>
        <row r="7298">
          <cell r="A7298" t="str">
            <v>V|Abenhardt</v>
          </cell>
          <cell r="B7298" t="str">
            <v>Q1010x004</v>
          </cell>
          <cell r="C7298" t="str">
            <v>V</v>
          </cell>
          <cell r="D7298" t="str">
            <v>name</v>
          </cell>
          <cell r="E7298" t="str">
            <v>Abenhardt</v>
          </cell>
          <cell r="F7298" t="str">
            <v>V10.47311</v>
          </cell>
          <cell r="G7298">
            <v>9</v>
          </cell>
        </row>
        <row r="7299">
          <cell r="A7299" t="str">
            <v>V|Akteur01</v>
          </cell>
          <cell r="B7299" t="str">
            <v>Q1010x004</v>
          </cell>
          <cell r="C7299" t="str">
            <v>V</v>
          </cell>
          <cell r="D7299" t="str">
            <v>D</v>
          </cell>
          <cell r="E7299" t="str">
            <v>Akteur01</v>
          </cell>
          <cell r="F7299" t="str">
            <v>V10.47311</v>
          </cell>
          <cell r="G7299">
            <v>9</v>
          </cell>
        </row>
        <row r="7300">
          <cell r="A7300" t="str">
            <v>V|V0.47311</v>
          </cell>
          <cell r="B7300" t="str">
            <v>Q1010x004</v>
          </cell>
          <cell r="C7300" t="str">
            <v>V</v>
          </cell>
          <cell r="D7300" t="str">
            <v>code</v>
          </cell>
          <cell r="E7300" t="str">
            <v>V0.47311</v>
          </cell>
          <cell r="F7300" t="str">
            <v>V10.47311</v>
          </cell>
          <cell r="G7300">
            <v>9</v>
          </cell>
        </row>
        <row r="7301">
          <cell r="A7301" t="str">
            <v>V|V10.47311</v>
          </cell>
          <cell r="B7301" t="str">
            <v>Q1010x004</v>
          </cell>
          <cell r="C7301" t="str">
            <v>V</v>
          </cell>
          <cell r="D7301" t="str">
            <v>code</v>
          </cell>
          <cell r="E7301" t="str">
            <v>V10.47311</v>
          </cell>
          <cell r="F7301" t="str">
            <v>V10.47311</v>
          </cell>
          <cell r="G7301">
            <v>9</v>
          </cell>
        </row>
        <row r="7302">
          <cell r="A7302" t="str">
            <v>V|Adam Theis</v>
          </cell>
          <cell r="B7302" t="str">
            <v>Q1010x004</v>
          </cell>
          <cell r="C7302" t="str">
            <v>V</v>
          </cell>
          <cell r="D7302" t="str">
            <v>name</v>
          </cell>
          <cell r="E7302" t="str">
            <v>Adam Theis</v>
          </cell>
          <cell r="F7302" t="str">
            <v>V10.47313</v>
          </cell>
          <cell r="G7302">
            <v>9</v>
          </cell>
        </row>
        <row r="7303">
          <cell r="A7303" t="str">
            <v>V|Akteur02</v>
          </cell>
          <cell r="B7303" t="str">
            <v>Q1010x004</v>
          </cell>
          <cell r="C7303" t="str">
            <v>V</v>
          </cell>
          <cell r="D7303" t="str">
            <v>D</v>
          </cell>
          <cell r="E7303" t="str">
            <v>Akteur02</v>
          </cell>
          <cell r="F7303" t="str">
            <v>V10.47313</v>
          </cell>
          <cell r="G7303">
            <v>9</v>
          </cell>
        </row>
        <row r="7304">
          <cell r="A7304" t="str">
            <v>V|V0.47313</v>
          </cell>
          <cell r="B7304" t="str">
            <v>Q1010x004</v>
          </cell>
          <cell r="C7304" t="str">
            <v>V</v>
          </cell>
          <cell r="D7304" t="str">
            <v>code</v>
          </cell>
          <cell r="E7304" t="str">
            <v>V0.47313</v>
          </cell>
          <cell r="F7304" t="str">
            <v>V10.47313</v>
          </cell>
          <cell r="G7304">
            <v>9</v>
          </cell>
        </row>
        <row r="7305">
          <cell r="A7305" t="str">
            <v>V|V10.47313</v>
          </cell>
          <cell r="B7305" t="str">
            <v>Q1010x004</v>
          </cell>
          <cell r="C7305" t="str">
            <v>V</v>
          </cell>
          <cell r="D7305" t="str">
            <v>code</v>
          </cell>
          <cell r="E7305" t="str">
            <v>V10.47313</v>
          </cell>
          <cell r="F7305" t="str">
            <v>V10.47313</v>
          </cell>
          <cell r="G7305">
            <v>9</v>
          </cell>
        </row>
        <row r="7306">
          <cell r="A7306" t="str">
            <v>V|Agravis Raiffeisen AG</v>
          </cell>
          <cell r="B7306" t="str">
            <v>Q1010x004</v>
          </cell>
          <cell r="C7306" t="str">
            <v>V</v>
          </cell>
          <cell r="D7306" t="str">
            <v>name</v>
          </cell>
          <cell r="E7306" t="str">
            <v>Agravis Raiffeisen AG</v>
          </cell>
          <cell r="F7306" t="str">
            <v>V10.47318</v>
          </cell>
          <cell r="G7306">
            <v>9</v>
          </cell>
        </row>
        <row r="7307">
          <cell r="A7307" t="str">
            <v>V|Akteur04</v>
          </cell>
          <cell r="B7307" t="str">
            <v>Q1010x004</v>
          </cell>
          <cell r="C7307" t="str">
            <v>V</v>
          </cell>
          <cell r="D7307" t="str">
            <v>D</v>
          </cell>
          <cell r="E7307" t="str">
            <v>Akteur04</v>
          </cell>
          <cell r="F7307" t="str">
            <v>V10.47318</v>
          </cell>
          <cell r="G7307">
            <v>9</v>
          </cell>
        </row>
        <row r="7308">
          <cell r="A7308" t="str">
            <v>V|V0.47318</v>
          </cell>
          <cell r="B7308" t="str">
            <v>Q1010x004</v>
          </cell>
          <cell r="C7308" t="str">
            <v>V</v>
          </cell>
          <cell r="D7308" t="str">
            <v>code</v>
          </cell>
          <cell r="E7308" t="str">
            <v>V0.47318</v>
          </cell>
          <cell r="F7308" t="str">
            <v>V10.47318</v>
          </cell>
          <cell r="G7308">
            <v>9</v>
          </cell>
        </row>
        <row r="7309">
          <cell r="A7309" t="str">
            <v>V|V10.47318</v>
          </cell>
          <cell r="B7309" t="str">
            <v>Q1010x004</v>
          </cell>
          <cell r="C7309" t="str">
            <v>V</v>
          </cell>
          <cell r="D7309" t="str">
            <v>code</v>
          </cell>
          <cell r="E7309" t="str">
            <v>V10.47318</v>
          </cell>
          <cell r="F7309" t="str">
            <v>V10.47318</v>
          </cell>
          <cell r="G7309">
            <v>9</v>
          </cell>
        </row>
        <row r="7310">
          <cell r="A7310" t="str">
            <v>V|Akteur38</v>
          </cell>
          <cell r="B7310" t="str">
            <v>Q1010x004</v>
          </cell>
          <cell r="C7310" t="str">
            <v>V</v>
          </cell>
          <cell r="D7310" t="str">
            <v>D</v>
          </cell>
          <cell r="E7310" t="str">
            <v>Akteur38</v>
          </cell>
          <cell r="F7310" t="str">
            <v>V10.47320</v>
          </cell>
          <cell r="G7310">
            <v>9</v>
          </cell>
        </row>
        <row r="7311">
          <cell r="A7311" t="str">
            <v>V|V0.47320</v>
          </cell>
          <cell r="B7311" t="str">
            <v>Q1010x004</v>
          </cell>
          <cell r="C7311" t="str">
            <v>V</v>
          </cell>
          <cell r="D7311" t="str">
            <v>code</v>
          </cell>
          <cell r="E7311" t="str">
            <v>V0.47320</v>
          </cell>
          <cell r="F7311" t="str">
            <v>V10.47320</v>
          </cell>
          <cell r="G7311">
            <v>9</v>
          </cell>
        </row>
        <row r="7312">
          <cell r="A7312" t="str">
            <v>V|V10.47320</v>
          </cell>
          <cell r="B7312" t="str">
            <v>Q1010x004</v>
          </cell>
          <cell r="C7312" t="str">
            <v>V</v>
          </cell>
          <cell r="D7312" t="str">
            <v>code</v>
          </cell>
          <cell r="E7312" t="str">
            <v>V10.47320</v>
          </cell>
          <cell r="F7312" t="str">
            <v>V10.47320</v>
          </cell>
          <cell r="G7312">
            <v>9</v>
          </cell>
        </row>
        <row r="7313">
          <cell r="A7313" t="str">
            <v>V|Westhof</v>
          </cell>
          <cell r="B7313" t="str">
            <v>Q1010x004</v>
          </cell>
          <cell r="C7313" t="str">
            <v>V</v>
          </cell>
          <cell r="D7313" t="str">
            <v>name</v>
          </cell>
          <cell r="E7313" t="str">
            <v>Westhof</v>
          </cell>
          <cell r="F7313" t="str">
            <v>V10.47320</v>
          </cell>
          <cell r="G7313">
            <v>9</v>
          </cell>
        </row>
        <row r="7314">
          <cell r="A7314" t="str">
            <v>V|Aga Saat</v>
          </cell>
          <cell r="B7314" t="str">
            <v>Q1010</v>
          </cell>
          <cell r="C7314" t="str">
            <v>V</v>
          </cell>
          <cell r="D7314" t="str">
            <v>name</v>
          </cell>
          <cell r="E7314" t="str">
            <v>Aga Saat</v>
          </cell>
          <cell r="F7314" t="str">
            <v>V10.47321</v>
          </cell>
          <cell r="G7314">
            <v>9</v>
          </cell>
        </row>
        <row r="7315">
          <cell r="A7315" t="str">
            <v>V|Akteur39</v>
          </cell>
          <cell r="B7315" t="str">
            <v>Q1010</v>
          </cell>
          <cell r="C7315" t="str">
            <v>V</v>
          </cell>
          <cell r="D7315" t="str">
            <v>D</v>
          </cell>
          <cell r="E7315" t="str">
            <v>Akteur39</v>
          </cell>
          <cell r="F7315" t="str">
            <v>V10.47321</v>
          </cell>
          <cell r="G7315">
            <v>9</v>
          </cell>
        </row>
        <row r="7316">
          <cell r="A7316" t="str">
            <v>V|V10.47321</v>
          </cell>
          <cell r="B7316" t="str">
            <v>Q1010</v>
          </cell>
          <cell r="C7316" t="str">
            <v>V</v>
          </cell>
          <cell r="D7316" t="str">
            <v>code</v>
          </cell>
          <cell r="E7316" t="str">
            <v>V10.47321</v>
          </cell>
          <cell r="F7316" t="str">
            <v>V10.47321</v>
          </cell>
          <cell r="G7316">
            <v>9</v>
          </cell>
        </row>
        <row r="7317">
          <cell r="A7317" t="str">
            <v>V|Akteur26</v>
          </cell>
          <cell r="B7317" t="str">
            <v>Q1010x004</v>
          </cell>
          <cell r="C7317" t="str">
            <v>V</v>
          </cell>
          <cell r="D7317" t="str">
            <v>D</v>
          </cell>
          <cell r="E7317" t="str">
            <v>Akteur26</v>
          </cell>
          <cell r="F7317" t="str">
            <v>V10.47322</v>
          </cell>
          <cell r="G7317">
            <v>9</v>
          </cell>
        </row>
        <row r="7318">
          <cell r="A7318" t="str">
            <v>V|Mestemacher GmbH</v>
          </cell>
          <cell r="B7318" t="str">
            <v>Q1010x004</v>
          </cell>
          <cell r="C7318" t="str">
            <v>V</v>
          </cell>
          <cell r="D7318" t="str">
            <v>name</v>
          </cell>
          <cell r="E7318" t="str">
            <v>Mestemacher GmbH</v>
          </cell>
          <cell r="F7318" t="str">
            <v>V10.47322</v>
          </cell>
          <cell r="G7318">
            <v>9</v>
          </cell>
        </row>
        <row r="7319">
          <cell r="A7319" t="str">
            <v>V|V0.47322</v>
          </cell>
          <cell r="B7319" t="str">
            <v>Q1010x004</v>
          </cell>
          <cell r="C7319" t="str">
            <v>V</v>
          </cell>
          <cell r="D7319" t="str">
            <v>code</v>
          </cell>
          <cell r="E7319" t="str">
            <v>V0.47322</v>
          </cell>
          <cell r="F7319" t="str">
            <v>V10.47322</v>
          </cell>
          <cell r="G7319">
            <v>9</v>
          </cell>
        </row>
        <row r="7320">
          <cell r="A7320" t="str">
            <v>V|V10.47322</v>
          </cell>
          <cell r="B7320" t="str">
            <v>Q1010x004</v>
          </cell>
          <cell r="C7320" t="str">
            <v>V</v>
          </cell>
          <cell r="D7320" t="str">
            <v>code</v>
          </cell>
          <cell r="E7320" t="str">
            <v>V10.47322</v>
          </cell>
          <cell r="F7320" t="str">
            <v>V10.47322</v>
          </cell>
          <cell r="G7320">
            <v>9</v>
          </cell>
        </row>
        <row r="7321">
          <cell r="A7321" t="str">
            <v>V|Akteur40</v>
          </cell>
          <cell r="B7321" t="str">
            <v>Q1010</v>
          </cell>
          <cell r="C7321" t="str">
            <v>V</v>
          </cell>
          <cell r="D7321" t="str">
            <v>D</v>
          </cell>
          <cell r="E7321" t="str">
            <v>Akteur40</v>
          </cell>
          <cell r="F7321" t="str">
            <v>V10.47323</v>
          </cell>
          <cell r="G7321">
            <v>9</v>
          </cell>
        </row>
        <row r="7322">
          <cell r="A7322" t="str">
            <v>V|Spielberger</v>
          </cell>
          <cell r="B7322" t="str">
            <v>Q1010</v>
          </cell>
          <cell r="C7322" t="str">
            <v>V</v>
          </cell>
          <cell r="D7322" t="str">
            <v>name</v>
          </cell>
          <cell r="E7322" t="str">
            <v>Spielberger</v>
          </cell>
          <cell r="F7322" t="str">
            <v>V10.47323</v>
          </cell>
          <cell r="G7322">
            <v>9</v>
          </cell>
        </row>
        <row r="7323">
          <cell r="A7323" t="str">
            <v>V|V10.47323</v>
          </cell>
          <cell r="B7323" t="str">
            <v>Q1010</v>
          </cell>
          <cell r="C7323" t="str">
            <v>V</v>
          </cell>
          <cell r="D7323" t="str">
            <v>code</v>
          </cell>
          <cell r="E7323" t="str">
            <v>V10.47323</v>
          </cell>
          <cell r="F7323" t="str">
            <v>V10.47323</v>
          </cell>
          <cell r="G7323">
            <v>9</v>
          </cell>
        </row>
        <row r="7324">
          <cell r="A7324" t="str">
            <v>V|Akteur41</v>
          </cell>
          <cell r="B7324" t="str">
            <v>Q1010</v>
          </cell>
          <cell r="C7324" t="str">
            <v>V</v>
          </cell>
          <cell r="D7324" t="str">
            <v>D</v>
          </cell>
          <cell r="E7324" t="str">
            <v>Akteur41</v>
          </cell>
          <cell r="F7324" t="str">
            <v>V10.47324</v>
          </cell>
          <cell r="G7324">
            <v>9</v>
          </cell>
        </row>
        <row r="7325">
          <cell r="A7325" t="str">
            <v>V|Übelhör</v>
          </cell>
          <cell r="B7325" t="str">
            <v>Q1010</v>
          </cell>
          <cell r="C7325" t="str">
            <v>V</v>
          </cell>
          <cell r="D7325" t="str">
            <v>name</v>
          </cell>
          <cell r="E7325" t="str">
            <v>Übelhör</v>
          </cell>
          <cell r="F7325" t="str">
            <v>V10.47324</v>
          </cell>
          <cell r="G7325">
            <v>9</v>
          </cell>
        </row>
        <row r="7326">
          <cell r="A7326" t="str">
            <v>V|V10.47324</v>
          </cell>
          <cell r="B7326" t="str">
            <v>Q1010</v>
          </cell>
          <cell r="C7326" t="str">
            <v>V</v>
          </cell>
          <cell r="D7326" t="str">
            <v>code</v>
          </cell>
          <cell r="E7326" t="str">
            <v>V10.47324</v>
          </cell>
          <cell r="F7326" t="str">
            <v>V10.47324</v>
          </cell>
          <cell r="G7326">
            <v>9</v>
          </cell>
        </row>
        <row r="7327">
          <cell r="A7327" t="str">
            <v>V|Akteur42</v>
          </cell>
          <cell r="B7327" t="str">
            <v>Q1010</v>
          </cell>
          <cell r="C7327" t="str">
            <v>V</v>
          </cell>
          <cell r="D7327" t="str">
            <v>D</v>
          </cell>
          <cell r="E7327" t="str">
            <v>Akteur42</v>
          </cell>
          <cell r="F7327" t="str">
            <v>V10.47325</v>
          </cell>
          <cell r="G7327">
            <v>9</v>
          </cell>
        </row>
        <row r="7328">
          <cell r="A7328" t="str">
            <v>V|Tradin Organic</v>
          </cell>
          <cell r="B7328" t="str">
            <v>Q1010</v>
          </cell>
          <cell r="C7328" t="str">
            <v>V</v>
          </cell>
          <cell r="D7328" t="str">
            <v>name</v>
          </cell>
          <cell r="E7328" t="str">
            <v>Tradin Organic</v>
          </cell>
          <cell r="F7328" t="str">
            <v>V10.47325</v>
          </cell>
          <cell r="G7328">
            <v>9</v>
          </cell>
        </row>
        <row r="7329">
          <cell r="A7329" t="str">
            <v>V|V10.47325</v>
          </cell>
          <cell r="B7329" t="str">
            <v>Q1010</v>
          </cell>
          <cell r="C7329" t="str">
            <v>V</v>
          </cell>
          <cell r="D7329" t="str">
            <v>code</v>
          </cell>
          <cell r="E7329" t="str">
            <v>V10.47325</v>
          </cell>
          <cell r="F7329" t="str">
            <v>V10.47325</v>
          </cell>
          <cell r="G7329">
            <v>9</v>
          </cell>
        </row>
        <row r="7330">
          <cell r="A7330" t="str">
            <v>V|Akteur43</v>
          </cell>
          <cell r="B7330" t="str">
            <v>Q1010</v>
          </cell>
          <cell r="C7330" t="str">
            <v>V</v>
          </cell>
          <cell r="D7330" t="str">
            <v>D</v>
          </cell>
          <cell r="E7330" t="str">
            <v>Akteur43</v>
          </cell>
          <cell r="F7330" t="str">
            <v>V10.47326</v>
          </cell>
          <cell r="G7330">
            <v>9</v>
          </cell>
        </row>
        <row r="7331">
          <cell r="A7331" t="str">
            <v>V|Krücken Organic</v>
          </cell>
          <cell r="B7331" t="str">
            <v>Q1010</v>
          </cell>
          <cell r="C7331" t="str">
            <v>V</v>
          </cell>
          <cell r="D7331" t="str">
            <v>name</v>
          </cell>
          <cell r="E7331" t="str">
            <v>Krücken Organic</v>
          </cell>
          <cell r="F7331" t="str">
            <v>V10.47326</v>
          </cell>
          <cell r="G7331">
            <v>9</v>
          </cell>
        </row>
        <row r="7332">
          <cell r="A7332" t="str">
            <v>V|V10.47326</v>
          </cell>
          <cell r="B7332" t="str">
            <v>Q1010</v>
          </cell>
          <cell r="C7332" t="str">
            <v>V</v>
          </cell>
          <cell r="D7332" t="str">
            <v>code</v>
          </cell>
          <cell r="E7332" t="str">
            <v>V10.47326</v>
          </cell>
          <cell r="F7332" t="str">
            <v>V10.47326</v>
          </cell>
          <cell r="G7332">
            <v>9</v>
          </cell>
        </row>
        <row r="7333">
          <cell r="A7333" t="str">
            <v>V|Akteur44</v>
          </cell>
          <cell r="B7333" t="str">
            <v>Q1010</v>
          </cell>
          <cell r="C7333" t="str">
            <v>V</v>
          </cell>
          <cell r="D7333" t="str">
            <v>D</v>
          </cell>
          <cell r="E7333" t="str">
            <v>Akteur44</v>
          </cell>
          <cell r="F7333" t="str">
            <v>V10.47327</v>
          </cell>
          <cell r="G7333">
            <v>9</v>
          </cell>
        </row>
        <row r="7334">
          <cell r="A7334" t="str">
            <v>V|Bohlsener Mühle</v>
          </cell>
          <cell r="B7334" t="str">
            <v>Q1010</v>
          </cell>
          <cell r="C7334" t="str">
            <v>V</v>
          </cell>
          <cell r="D7334" t="str">
            <v>name</v>
          </cell>
          <cell r="E7334" t="str">
            <v>Bohlsener Mühle</v>
          </cell>
          <cell r="F7334" t="str">
            <v>V10.47327</v>
          </cell>
          <cell r="G7334">
            <v>9</v>
          </cell>
        </row>
        <row r="7335">
          <cell r="A7335" t="str">
            <v>V|V10.47327</v>
          </cell>
          <cell r="B7335" t="str">
            <v>Q1010</v>
          </cell>
          <cell r="C7335" t="str">
            <v>V</v>
          </cell>
          <cell r="D7335" t="str">
            <v>code</v>
          </cell>
          <cell r="E7335" t="str">
            <v>V10.47327</v>
          </cell>
          <cell r="F7335" t="str">
            <v>V10.47327</v>
          </cell>
          <cell r="G7335">
            <v>9</v>
          </cell>
        </row>
        <row r="7336">
          <cell r="A7336" t="str">
            <v>V|Akteur06</v>
          </cell>
          <cell r="B7336" t="str">
            <v>Q1010x004</v>
          </cell>
          <cell r="C7336" t="str">
            <v>V</v>
          </cell>
          <cell r="D7336" t="str">
            <v>D</v>
          </cell>
          <cell r="E7336" t="str">
            <v>Akteur06</v>
          </cell>
          <cell r="F7336" t="str">
            <v>V10.47329</v>
          </cell>
          <cell r="G7336">
            <v>9</v>
          </cell>
        </row>
        <row r="7337">
          <cell r="A7337" t="str">
            <v>V|Barnhouse Naturprodukte GmbH</v>
          </cell>
          <cell r="B7337" t="str">
            <v>Q1010x004</v>
          </cell>
          <cell r="C7337" t="str">
            <v>V</v>
          </cell>
          <cell r="D7337" t="str">
            <v>name</v>
          </cell>
          <cell r="E7337" t="str">
            <v>Barnhouse Naturprodukte GmbH</v>
          </cell>
          <cell r="F7337" t="str">
            <v>V10.47329</v>
          </cell>
          <cell r="G7337">
            <v>9</v>
          </cell>
        </row>
        <row r="7338">
          <cell r="A7338" t="str">
            <v>V|V0.47329</v>
          </cell>
          <cell r="B7338" t="str">
            <v>Q1010x004</v>
          </cell>
          <cell r="C7338" t="str">
            <v>V</v>
          </cell>
          <cell r="D7338" t="str">
            <v>code</v>
          </cell>
          <cell r="E7338" t="str">
            <v>V0.47329</v>
          </cell>
          <cell r="F7338" t="str">
            <v>V10.47329</v>
          </cell>
          <cell r="G7338">
            <v>9</v>
          </cell>
        </row>
        <row r="7339">
          <cell r="A7339" t="str">
            <v>V|V10.47329</v>
          </cell>
          <cell r="B7339" t="str">
            <v>Q1010x004</v>
          </cell>
          <cell r="C7339" t="str">
            <v>V</v>
          </cell>
          <cell r="D7339" t="str">
            <v>code</v>
          </cell>
          <cell r="E7339" t="str">
            <v>V10.47329</v>
          </cell>
          <cell r="F7339" t="str">
            <v>V10.47329</v>
          </cell>
          <cell r="G7339">
            <v>9</v>
          </cell>
        </row>
        <row r="7340">
          <cell r="A7340" t="str">
            <v>V|Akteur07</v>
          </cell>
          <cell r="B7340" t="str">
            <v>Q1010x004</v>
          </cell>
          <cell r="C7340" t="str">
            <v>V</v>
          </cell>
          <cell r="D7340" t="str">
            <v>D</v>
          </cell>
          <cell r="E7340" t="str">
            <v>Akteur07</v>
          </cell>
          <cell r="F7340" t="str">
            <v>V10.47332</v>
          </cell>
          <cell r="G7340">
            <v>9</v>
          </cell>
        </row>
        <row r="7341">
          <cell r="A7341" t="str">
            <v>V|BayWa</v>
          </cell>
          <cell r="B7341" t="str">
            <v>Q1010x004</v>
          </cell>
          <cell r="C7341" t="str">
            <v>V</v>
          </cell>
          <cell r="D7341" t="str">
            <v>name</v>
          </cell>
          <cell r="E7341" t="str">
            <v>BayWa</v>
          </cell>
          <cell r="F7341" t="str">
            <v>V10.47332</v>
          </cell>
          <cell r="G7341">
            <v>9</v>
          </cell>
        </row>
        <row r="7342">
          <cell r="A7342" t="str">
            <v>V|V0.47332</v>
          </cell>
          <cell r="B7342" t="str">
            <v>Q1010x004</v>
          </cell>
          <cell r="C7342" t="str">
            <v>V</v>
          </cell>
          <cell r="D7342" t="str">
            <v>code</v>
          </cell>
          <cell r="E7342" t="str">
            <v>V0.47332</v>
          </cell>
          <cell r="F7342" t="str">
            <v>V10.47332</v>
          </cell>
          <cell r="G7342">
            <v>9</v>
          </cell>
        </row>
        <row r="7343">
          <cell r="A7343" t="str">
            <v>V|V10.47332</v>
          </cell>
          <cell r="B7343" t="str">
            <v>Q1010x004</v>
          </cell>
          <cell r="C7343" t="str">
            <v>V</v>
          </cell>
          <cell r="D7343" t="str">
            <v>code</v>
          </cell>
          <cell r="E7343" t="str">
            <v>V10.47332</v>
          </cell>
          <cell r="F7343" t="str">
            <v>V10.47332</v>
          </cell>
          <cell r="G7343">
            <v>9</v>
          </cell>
        </row>
        <row r="7344">
          <cell r="A7344" t="str">
            <v>V|Akteur33</v>
          </cell>
          <cell r="B7344" t="str">
            <v>Q1010x004</v>
          </cell>
          <cell r="C7344" t="str">
            <v>V</v>
          </cell>
          <cell r="D7344" t="str">
            <v>D</v>
          </cell>
          <cell r="E7344" t="str">
            <v>Akteur33</v>
          </cell>
          <cell r="F7344" t="str">
            <v>V10.47340</v>
          </cell>
          <cell r="G7344">
            <v>9</v>
          </cell>
        </row>
        <row r="7345">
          <cell r="A7345" t="str">
            <v>V|Organic Trading</v>
          </cell>
          <cell r="B7345" t="str">
            <v>Q1010x004</v>
          </cell>
          <cell r="C7345" t="str">
            <v>V</v>
          </cell>
          <cell r="D7345" t="str">
            <v>name</v>
          </cell>
          <cell r="E7345" t="str">
            <v>Organic Trading</v>
          </cell>
          <cell r="F7345" t="str">
            <v>V10.47340</v>
          </cell>
          <cell r="G7345">
            <v>9</v>
          </cell>
        </row>
        <row r="7346">
          <cell r="A7346" t="str">
            <v>V|V0.47340</v>
          </cell>
          <cell r="B7346" t="str">
            <v>Q1010x004</v>
          </cell>
          <cell r="C7346" t="str">
            <v>V</v>
          </cell>
          <cell r="D7346" t="str">
            <v>code</v>
          </cell>
          <cell r="E7346" t="str">
            <v>V0.47340</v>
          </cell>
          <cell r="F7346" t="str">
            <v>V10.47340</v>
          </cell>
          <cell r="G7346">
            <v>9</v>
          </cell>
        </row>
        <row r="7347">
          <cell r="A7347" t="str">
            <v>V|V10.47340</v>
          </cell>
          <cell r="B7347" t="str">
            <v>Q1010x004</v>
          </cell>
          <cell r="C7347" t="str">
            <v>V</v>
          </cell>
          <cell r="D7347" t="str">
            <v>code</v>
          </cell>
          <cell r="E7347" t="str">
            <v>V10.47340</v>
          </cell>
          <cell r="F7347" t="str">
            <v>V10.47340</v>
          </cell>
          <cell r="G7347">
            <v>9</v>
          </cell>
        </row>
        <row r="7348">
          <cell r="A7348" t="str">
            <v>V|Akteur08</v>
          </cell>
          <cell r="B7348" t="str">
            <v>Q1010x004</v>
          </cell>
          <cell r="C7348" t="str">
            <v>V</v>
          </cell>
          <cell r="D7348" t="str">
            <v>D</v>
          </cell>
          <cell r="E7348" t="str">
            <v>Akteur08</v>
          </cell>
          <cell r="F7348" t="str">
            <v>V10.47342</v>
          </cell>
          <cell r="G7348">
            <v>9</v>
          </cell>
        </row>
        <row r="7349">
          <cell r="A7349" t="str">
            <v>V|BEHR AG</v>
          </cell>
          <cell r="B7349" t="str">
            <v>Q1010x004</v>
          </cell>
          <cell r="C7349" t="str">
            <v>V</v>
          </cell>
          <cell r="D7349" t="str">
            <v>name</v>
          </cell>
          <cell r="E7349" t="str">
            <v>BEHR AG</v>
          </cell>
          <cell r="F7349" t="str">
            <v>V10.47342</v>
          </cell>
          <cell r="G7349">
            <v>9</v>
          </cell>
        </row>
        <row r="7350">
          <cell r="A7350" t="str">
            <v>V|V0.47342</v>
          </cell>
          <cell r="B7350" t="str">
            <v>Q1010x004</v>
          </cell>
          <cell r="C7350" t="str">
            <v>V</v>
          </cell>
          <cell r="D7350" t="str">
            <v>code</v>
          </cell>
          <cell r="E7350" t="str">
            <v>V0.47342</v>
          </cell>
          <cell r="F7350" t="str">
            <v>V10.47342</v>
          </cell>
          <cell r="G7350">
            <v>9</v>
          </cell>
        </row>
        <row r="7351">
          <cell r="A7351" t="str">
            <v>V|V10.47342</v>
          </cell>
          <cell r="B7351" t="str">
            <v>Q1010x004</v>
          </cell>
          <cell r="C7351" t="str">
            <v>V</v>
          </cell>
          <cell r="D7351" t="str">
            <v>code</v>
          </cell>
          <cell r="E7351" t="str">
            <v>V10.47342</v>
          </cell>
          <cell r="F7351" t="str">
            <v>V10.47342</v>
          </cell>
          <cell r="G7351">
            <v>9</v>
          </cell>
        </row>
        <row r="7352">
          <cell r="A7352" t="str">
            <v>V|Akteur14</v>
          </cell>
          <cell r="B7352" t="str">
            <v>Q1010x004</v>
          </cell>
          <cell r="C7352" t="str">
            <v>V</v>
          </cell>
          <cell r="D7352" t="str">
            <v>D</v>
          </cell>
          <cell r="E7352" t="str">
            <v>Akteur14</v>
          </cell>
          <cell r="F7352" t="str">
            <v>V10.47345</v>
          </cell>
          <cell r="G7352">
            <v>9</v>
          </cell>
        </row>
        <row r="7353">
          <cell r="A7353" t="str">
            <v>V|Daabon Deutschland GmbH</v>
          </cell>
          <cell r="B7353" t="str">
            <v>Q1010x004</v>
          </cell>
          <cell r="C7353" t="str">
            <v>V</v>
          </cell>
          <cell r="D7353" t="str">
            <v>name</v>
          </cell>
          <cell r="E7353" t="str">
            <v>Daabon Deutschland GmbH</v>
          </cell>
          <cell r="F7353" t="str">
            <v>V10.47345</v>
          </cell>
          <cell r="G7353">
            <v>9</v>
          </cell>
        </row>
        <row r="7354">
          <cell r="A7354" t="str">
            <v>V|V0.47345</v>
          </cell>
          <cell r="B7354" t="str">
            <v>Q1010x004</v>
          </cell>
          <cell r="C7354" t="str">
            <v>V</v>
          </cell>
          <cell r="D7354" t="str">
            <v>code</v>
          </cell>
          <cell r="E7354" t="str">
            <v>V0.47345</v>
          </cell>
          <cell r="F7354" t="str">
            <v>V10.47345</v>
          </cell>
          <cell r="G7354">
            <v>9</v>
          </cell>
        </row>
        <row r="7355">
          <cell r="A7355" t="str">
            <v>V|V10.47345</v>
          </cell>
          <cell r="B7355" t="str">
            <v>Q1010x004</v>
          </cell>
          <cell r="C7355" t="str">
            <v>V</v>
          </cell>
          <cell r="D7355" t="str">
            <v>code</v>
          </cell>
          <cell r="E7355" t="str">
            <v>V10.47345</v>
          </cell>
          <cell r="F7355" t="str">
            <v>V10.47345</v>
          </cell>
          <cell r="G7355">
            <v>9</v>
          </cell>
        </row>
        <row r="7356">
          <cell r="A7356" t="str">
            <v>V|Akteur21</v>
          </cell>
          <cell r="B7356" t="str">
            <v>Q1010x004</v>
          </cell>
          <cell r="C7356" t="str">
            <v>V</v>
          </cell>
          <cell r="D7356" t="str">
            <v>D</v>
          </cell>
          <cell r="E7356" t="str">
            <v>Akteur21</v>
          </cell>
          <cell r="F7356" t="str">
            <v>V10.47347</v>
          </cell>
          <cell r="G7356">
            <v>9</v>
          </cell>
        </row>
        <row r="7357">
          <cell r="A7357" t="str">
            <v>V|Interweichert</v>
          </cell>
          <cell r="B7357" t="str">
            <v>Q1010x004</v>
          </cell>
          <cell r="C7357" t="str">
            <v>V</v>
          </cell>
          <cell r="D7357" t="str">
            <v>name</v>
          </cell>
          <cell r="E7357" t="str">
            <v>Interweichert</v>
          </cell>
          <cell r="F7357" t="str">
            <v>V10.47347</v>
          </cell>
          <cell r="G7357">
            <v>9</v>
          </cell>
        </row>
        <row r="7358">
          <cell r="A7358" t="str">
            <v>V|V0.47347</v>
          </cell>
          <cell r="B7358" t="str">
            <v>Q1010x004</v>
          </cell>
          <cell r="C7358" t="str">
            <v>V</v>
          </cell>
          <cell r="D7358" t="str">
            <v>code</v>
          </cell>
          <cell r="E7358" t="str">
            <v>V0.47347</v>
          </cell>
          <cell r="F7358" t="str">
            <v>V10.47347</v>
          </cell>
          <cell r="G7358">
            <v>9</v>
          </cell>
        </row>
        <row r="7359">
          <cell r="A7359" t="str">
            <v>V|V10.47347</v>
          </cell>
          <cell r="B7359" t="str">
            <v>Q1010x004</v>
          </cell>
          <cell r="C7359" t="str">
            <v>V</v>
          </cell>
          <cell r="D7359" t="str">
            <v>code</v>
          </cell>
          <cell r="E7359" t="str">
            <v>V10.47347</v>
          </cell>
          <cell r="F7359" t="str">
            <v>V10.47347</v>
          </cell>
          <cell r="G7359">
            <v>9</v>
          </cell>
        </row>
        <row r="7360">
          <cell r="A7360" t="str">
            <v>V|Akteur22</v>
          </cell>
          <cell r="B7360" t="str">
            <v>Q1010x004</v>
          </cell>
          <cell r="C7360" t="str">
            <v>V</v>
          </cell>
          <cell r="D7360" t="str">
            <v>D</v>
          </cell>
          <cell r="E7360" t="str">
            <v>Akteur22</v>
          </cell>
          <cell r="F7360" t="str">
            <v>V10.47349</v>
          </cell>
          <cell r="G7360">
            <v>9</v>
          </cell>
        </row>
        <row r="7361">
          <cell r="A7361" t="str">
            <v>V|Kaisermühle Gänheim</v>
          </cell>
          <cell r="B7361" t="str">
            <v>Q1010x004</v>
          </cell>
          <cell r="C7361" t="str">
            <v>V</v>
          </cell>
          <cell r="D7361" t="str">
            <v>name</v>
          </cell>
          <cell r="E7361" t="str">
            <v>Kaisermühle Gänheim</v>
          </cell>
          <cell r="F7361" t="str">
            <v>V10.47349</v>
          </cell>
          <cell r="G7361">
            <v>9</v>
          </cell>
        </row>
        <row r="7362">
          <cell r="A7362" t="str">
            <v>V|V0.47349</v>
          </cell>
          <cell r="B7362" t="str">
            <v>Q1010x004</v>
          </cell>
          <cell r="C7362" t="str">
            <v>V</v>
          </cell>
          <cell r="D7362" t="str">
            <v>code</v>
          </cell>
          <cell r="E7362" t="str">
            <v>V0.47349</v>
          </cell>
          <cell r="F7362" t="str">
            <v>V10.47349</v>
          </cell>
          <cell r="G7362">
            <v>9</v>
          </cell>
        </row>
        <row r="7363">
          <cell r="A7363" t="str">
            <v>V|V10.47349</v>
          </cell>
          <cell r="B7363" t="str">
            <v>Q1010x004</v>
          </cell>
          <cell r="C7363" t="str">
            <v>V</v>
          </cell>
          <cell r="D7363" t="str">
            <v>code</v>
          </cell>
          <cell r="E7363" t="str">
            <v>V10.47349</v>
          </cell>
          <cell r="F7363" t="str">
            <v>V10.47349</v>
          </cell>
          <cell r="G7363">
            <v>9</v>
          </cell>
        </row>
        <row r="7364">
          <cell r="A7364" t="str">
            <v>V|Akteur23</v>
          </cell>
          <cell r="B7364" t="str">
            <v>Q1010x004</v>
          </cell>
          <cell r="C7364" t="str">
            <v>V</v>
          </cell>
          <cell r="D7364" t="str">
            <v>D</v>
          </cell>
          <cell r="E7364" t="str">
            <v>Akteur23</v>
          </cell>
          <cell r="F7364" t="str">
            <v>V10.47356</v>
          </cell>
          <cell r="G7364">
            <v>9</v>
          </cell>
        </row>
        <row r="7365">
          <cell r="A7365" t="str">
            <v>V|Landgard-Bio-GmbH</v>
          </cell>
          <cell r="B7365" t="str">
            <v>Q1010x004</v>
          </cell>
          <cell r="C7365" t="str">
            <v>V</v>
          </cell>
          <cell r="D7365" t="str">
            <v>name</v>
          </cell>
          <cell r="E7365" t="str">
            <v>Landgard-Bio-GmbH</v>
          </cell>
          <cell r="F7365" t="str">
            <v>V10.47356</v>
          </cell>
          <cell r="G7365">
            <v>9</v>
          </cell>
        </row>
        <row r="7366">
          <cell r="A7366" t="str">
            <v>V|V0.47356</v>
          </cell>
          <cell r="B7366" t="str">
            <v>Q1010x004</v>
          </cell>
          <cell r="C7366" t="str">
            <v>V</v>
          </cell>
          <cell r="D7366" t="str">
            <v>code</v>
          </cell>
          <cell r="E7366" t="str">
            <v>V0.47356</v>
          </cell>
          <cell r="F7366" t="str">
            <v>V10.47356</v>
          </cell>
          <cell r="G7366">
            <v>9</v>
          </cell>
        </row>
        <row r="7367">
          <cell r="A7367" t="str">
            <v>V|V10.47356</v>
          </cell>
          <cell r="B7367" t="str">
            <v>Q1010x004</v>
          </cell>
          <cell r="C7367" t="str">
            <v>V</v>
          </cell>
          <cell r="D7367" t="str">
            <v>code</v>
          </cell>
          <cell r="E7367" t="str">
            <v>V10.47356</v>
          </cell>
          <cell r="F7367" t="str">
            <v>V10.47356</v>
          </cell>
          <cell r="G7367">
            <v>9</v>
          </cell>
        </row>
        <row r="7368">
          <cell r="A7368" t="str">
            <v>V|Akteur30</v>
          </cell>
          <cell r="B7368" t="str">
            <v>Q1010x004</v>
          </cell>
          <cell r="C7368" t="str">
            <v>V</v>
          </cell>
          <cell r="D7368" t="str">
            <v>D</v>
          </cell>
          <cell r="E7368" t="str">
            <v>Akteur30</v>
          </cell>
          <cell r="F7368" t="str">
            <v>V10.47358</v>
          </cell>
          <cell r="G7368">
            <v>9</v>
          </cell>
        </row>
        <row r="7369">
          <cell r="A7369" t="str">
            <v>V|ÖKN</v>
          </cell>
          <cell r="B7369" t="str">
            <v>Q1010x004</v>
          </cell>
          <cell r="C7369" t="str">
            <v>V</v>
          </cell>
          <cell r="D7369" t="str">
            <v>name</v>
          </cell>
          <cell r="E7369" t="str">
            <v>ÖKN</v>
          </cell>
          <cell r="F7369" t="str">
            <v>V10.47358</v>
          </cell>
          <cell r="G7369">
            <v>9</v>
          </cell>
        </row>
        <row r="7370">
          <cell r="A7370" t="str">
            <v>V|V0.47358</v>
          </cell>
          <cell r="B7370" t="str">
            <v>Q1010x004</v>
          </cell>
          <cell r="C7370" t="str">
            <v>V</v>
          </cell>
          <cell r="D7370" t="str">
            <v>code</v>
          </cell>
          <cell r="E7370" t="str">
            <v>V0.47358</v>
          </cell>
          <cell r="F7370" t="str">
            <v>V10.47358</v>
          </cell>
          <cell r="G7370">
            <v>9</v>
          </cell>
        </row>
        <row r="7371">
          <cell r="A7371" t="str">
            <v>V|V10.47358</v>
          </cell>
          <cell r="B7371" t="str">
            <v>Q1010x004</v>
          </cell>
          <cell r="C7371" t="str">
            <v>V</v>
          </cell>
          <cell r="D7371" t="str">
            <v>code</v>
          </cell>
          <cell r="E7371" t="str">
            <v>V10.47358</v>
          </cell>
          <cell r="F7371" t="str">
            <v>V10.47358</v>
          </cell>
          <cell r="G7371">
            <v>9</v>
          </cell>
        </row>
        <row r="7372">
          <cell r="A7372" t="str">
            <v>V|Akteur34</v>
          </cell>
          <cell r="B7372" t="str">
            <v>Q1010x004</v>
          </cell>
          <cell r="C7372" t="str">
            <v>V</v>
          </cell>
          <cell r="D7372" t="str">
            <v>D</v>
          </cell>
          <cell r="E7372" t="str">
            <v>Akteur34</v>
          </cell>
          <cell r="F7372" t="str">
            <v>V10.47375</v>
          </cell>
          <cell r="G7372">
            <v>9</v>
          </cell>
        </row>
        <row r="7373">
          <cell r="A7373" t="str">
            <v>V|Rapunzel</v>
          </cell>
          <cell r="B7373" t="str">
            <v>Q1010x004</v>
          </cell>
          <cell r="C7373" t="str">
            <v>V</v>
          </cell>
          <cell r="D7373" t="str">
            <v>name</v>
          </cell>
          <cell r="E7373" t="str">
            <v>Rapunzel</v>
          </cell>
          <cell r="F7373" t="str">
            <v>V10.47375</v>
          </cell>
          <cell r="G7373">
            <v>9</v>
          </cell>
        </row>
        <row r="7374">
          <cell r="A7374" t="str">
            <v>V|V0.47375</v>
          </cell>
          <cell r="B7374" t="str">
            <v>Q1010x004</v>
          </cell>
          <cell r="C7374" t="str">
            <v>V</v>
          </cell>
          <cell r="D7374" t="str">
            <v>code</v>
          </cell>
          <cell r="E7374" t="str">
            <v>V0.47375</v>
          </cell>
          <cell r="F7374" t="str">
            <v>V10.47375</v>
          </cell>
          <cell r="G7374">
            <v>9</v>
          </cell>
        </row>
        <row r="7375">
          <cell r="A7375" t="str">
            <v>V|V10.47375</v>
          </cell>
          <cell r="B7375" t="str">
            <v>Q1010x004</v>
          </cell>
          <cell r="C7375" t="str">
            <v>V</v>
          </cell>
          <cell r="D7375" t="str">
            <v>code</v>
          </cell>
          <cell r="E7375" t="str">
            <v>V10.47375</v>
          </cell>
          <cell r="F7375" t="str">
            <v>V10.47375</v>
          </cell>
          <cell r="G7375">
            <v>9</v>
          </cell>
        </row>
        <row r="7376">
          <cell r="A7376" t="str">
            <v>V|Akteur35</v>
          </cell>
          <cell r="B7376" t="str">
            <v>Q1010x004</v>
          </cell>
          <cell r="C7376" t="str">
            <v>V</v>
          </cell>
          <cell r="D7376" t="str">
            <v>D</v>
          </cell>
          <cell r="E7376" t="str">
            <v>Akteur35</v>
          </cell>
          <cell r="F7376" t="str">
            <v>V10.47379</v>
          </cell>
          <cell r="G7376">
            <v>9</v>
          </cell>
        </row>
        <row r="7377">
          <cell r="A7377" t="str">
            <v>V|The Diplomatic Economist ltd.</v>
          </cell>
          <cell r="B7377" t="str">
            <v>Q1010x004</v>
          </cell>
          <cell r="C7377" t="str">
            <v>V</v>
          </cell>
          <cell r="D7377" t="str">
            <v>name</v>
          </cell>
          <cell r="E7377" t="str">
            <v>The Diplomatic Economist ltd.</v>
          </cell>
          <cell r="F7377" t="str">
            <v>V10.47379</v>
          </cell>
          <cell r="G7377">
            <v>9</v>
          </cell>
        </row>
        <row r="7378">
          <cell r="A7378" t="str">
            <v>V|V0.47379</v>
          </cell>
          <cell r="B7378" t="str">
            <v>Q1010x004</v>
          </cell>
          <cell r="C7378" t="str">
            <v>V</v>
          </cell>
          <cell r="D7378" t="str">
            <v>code</v>
          </cell>
          <cell r="E7378" t="str">
            <v>V0.47379</v>
          </cell>
          <cell r="F7378" t="str">
            <v>V10.47379</v>
          </cell>
          <cell r="G7378">
            <v>9</v>
          </cell>
        </row>
        <row r="7379">
          <cell r="A7379" t="str">
            <v>V|V10.47379</v>
          </cell>
          <cell r="B7379" t="str">
            <v>Q1010x004</v>
          </cell>
          <cell r="C7379" t="str">
            <v>V</v>
          </cell>
          <cell r="D7379" t="str">
            <v>code</v>
          </cell>
          <cell r="E7379" t="str">
            <v>V10.47379</v>
          </cell>
          <cell r="F7379" t="str">
            <v>V10.47379</v>
          </cell>
          <cell r="G7379">
            <v>9</v>
          </cell>
        </row>
        <row r="7380">
          <cell r="A7380" t="str">
            <v>V|Akteur36</v>
          </cell>
          <cell r="B7380" t="str">
            <v>Q1010x004</v>
          </cell>
          <cell r="C7380" t="str">
            <v>V</v>
          </cell>
          <cell r="D7380" t="str">
            <v>D</v>
          </cell>
          <cell r="E7380" t="str">
            <v>Akteur36</v>
          </cell>
          <cell r="F7380" t="str">
            <v>V10.47382</v>
          </cell>
          <cell r="G7380">
            <v>9</v>
          </cell>
        </row>
        <row r="7381">
          <cell r="A7381" t="str">
            <v>V|TRO-KOST GmbH</v>
          </cell>
          <cell r="B7381" t="str">
            <v>Q1010x004</v>
          </cell>
          <cell r="C7381" t="str">
            <v>V</v>
          </cell>
          <cell r="D7381" t="str">
            <v>name</v>
          </cell>
          <cell r="E7381" t="str">
            <v>TRO-KOST GmbH</v>
          </cell>
          <cell r="F7381" t="str">
            <v>V10.47382</v>
          </cell>
          <cell r="G7381">
            <v>9</v>
          </cell>
        </row>
        <row r="7382">
          <cell r="A7382" t="str">
            <v>V|V0.47382</v>
          </cell>
          <cell r="B7382" t="str">
            <v>Q1010x004</v>
          </cell>
          <cell r="C7382" t="str">
            <v>V</v>
          </cell>
          <cell r="D7382" t="str">
            <v>code</v>
          </cell>
          <cell r="E7382" t="str">
            <v>V0.47382</v>
          </cell>
          <cell r="F7382" t="str">
            <v>V10.47382</v>
          </cell>
          <cell r="G7382">
            <v>9</v>
          </cell>
        </row>
        <row r="7383">
          <cell r="A7383" t="str">
            <v>V|V10.47382</v>
          </cell>
          <cell r="B7383" t="str">
            <v>Q1010x004</v>
          </cell>
          <cell r="C7383" t="str">
            <v>V</v>
          </cell>
          <cell r="D7383" t="str">
            <v>code</v>
          </cell>
          <cell r="E7383" t="str">
            <v>V10.47382</v>
          </cell>
          <cell r="F7383" t="str">
            <v>V10.47382</v>
          </cell>
          <cell r="G7383">
            <v>9</v>
          </cell>
        </row>
        <row r="7384">
          <cell r="A7384" t="str">
            <v>V|Akteur25</v>
          </cell>
          <cell r="B7384" t="str">
            <v>Q1010x004</v>
          </cell>
          <cell r="C7384" t="str">
            <v>V</v>
          </cell>
          <cell r="D7384" t="str">
            <v>D</v>
          </cell>
          <cell r="E7384" t="str">
            <v>Akteur25</v>
          </cell>
          <cell r="F7384" t="str">
            <v>V10.47385</v>
          </cell>
          <cell r="G7384">
            <v>9</v>
          </cell>
        </row>
        <row r="7385">
          <cell r="A7385" t="str">
            <v>V|Marktgenossenschaft Naturland-Betriebe</v>
          </cell>
          <cell r="B7385" t="str">
            <v>Q1010x004</v>
          </cell>
          <cell r="C7385" t="str">
            <v>V</v>
          </cell>
          <cell r="D7385" t="str">
            <v>name</v>
          </cell>
          <cell r="E7385" t="str">
            <v>Marktgenossenschaft Naturland-Betriebe</v>
          </cell>
          <cell r="F7385" t="str">
            <v>V10.47385</v>
          </cell>
          <cell r="G7385">
            <v>9</v>
          </cell>
        </row>
        <row r="7386">
          <cell r="A7386" t="str">
            <v>V|MarktgenossenschaftNaturland-Betriebe</v>
          </cell>
          <cell r="B7386" t="str">
            <v>Q1010x004</v>
          </cell>
          <cell r="C7386" t="str">
            <v>V</v>
          </cell>
          <cell r="D7386" t="str">
            <v>name</v>
          </cell>
          <cell r="E7386" t="str">
            <v>MarktgenossenschaftNaturland-Betriebe</v>
          </cell>
          <cell r="F7386" t="str">
            <v>V10.47385</v>
          </cell>
          <cell r="G7386">
            <v>9</v>
          </cell>
        </row>
        <row r="7387">
          <cell r="A7387" t="str">
            <v>V|V0.47385</v>
          </cell>
          <cell r="B7387" t="str">
            <v>Q1010x004</v>
          </cell>
          <cell r="C7387" t="str">
            <v>V</v>
          </cell>
          <cell r="D7387" t="str">
            <v>code</v>
          </cell>
          <cell r="E7387" t="str">
            <v>V0.47385</v>
          </cell>
          <cell r="F7387" t="str">
            <v>V10.47385</v>
          </cell>
          <cell r="G7387">
            <v>9</v>
          </cell>
        </row>
        <row r="7388">
          <cell r="A7388" t="str">
            <v>V|V10.47385</v>
          </cell>
          <cell r="B7388" t="str">
            <v>Q1010x004</v>
          </cell>
          <cell r="C7388" t="str">
            <v>V</v>
          </cell>
          <cell r="D7388" t="str">
            <v>code</v>
          </cell>
          <cell r="E7388" t="str">
            <v>V10.47385</v>
          </cell>
          <cell r="F7388" t="str">
            <v>V10.47385</v>
          </cell>
          <cell r="G7388">
            <v>9</v>
          </cell>
        </row>
        <row r="7389">
          <cell r="A7389" t="str">
            <v>V|Akteur27</v>
          </cell>
          <cell r="B7389" t="str">
            <v>Q1010x004</v>
          </cell>
          <cell r="C7389" t="str">
            <v>V</v>
          </cell>
          <cell r="D7389" t="str">
            <v>D</v>
          </cell>
          <cell r="E7389" t="str">
            <v>Akteur27</v>
          </cell>
          <cell r="F7389" t="str">
            <v>V10.47387</v>
          </cell>
          <cell r="G7389">
            <v>9</v>
          </cell>
        </row>
        <row r="7390">
          <cell r="A7390" t="str">
            <v>V|NaturlandMarktGmbH</v>
          </cell>
          <cell r="B7390" t="str">
            <v>Q1010x004</v>
          </cell>
          <cell r="C7390" t="str">
            <v>V</v>
          </cell>
          <cell r="D7390" t="str">
            <v>name</v>
          </cell>
          <cell r="E7390" t="str">
            <v>NaturlandMarktGmbH</v>
          </cell>
          <cell r="F7390" t="str">
            <v>V10.47387</v>
          </cell>
          <cell r="G7390">
            <v>9</v>
          </cell>
        </row>
        <row r="7391">
          <cell r="A7391" t="str">
            <v>V|V0.47387</v>
          </cell>
          <cell r="B7391" t="str">
            <v>Q1010x004</v>
          </cell>
          <cell r="C7391" t="str">
            <v>V</v>
          </cell>
          <cell r="D7391" t="str">
            <v>code</v>
          </cell>
          <cell r="E7391" t="str">
            <v>V0.47387</v>
          </cell>
          <cell r="F7391" t="str">
            <v>V10.47387</v>
          </cell>
          <cell r="G7391">
            <v>9</v>
          </cell>
        </row>
        <row r="7392">
          <cell r="A7392" t="str">
            <v>V|V10.47387</v>
          </cell>
          <cell r="B7392" t="str">
            <v>Q1010x004</v>
          </cell>
          <cell r="C7392" t="str">
            <v>V</v>
          </cell>
          <cell r="D7392" t="str">
            <v>code</v>
          </cell>
          <cell r="E7392" t="str">
            <v>V10.47387</v>
          </cell>
          <cell r="F7392" t="str">
            <v>V10.47387</v>
          </cell>
          <cell r="G7392">
            <v>9</v>
          </cell>
        </row>
        <row r="7393">
          <cell r="A7393" t="str">
            <v>V|Akteur09</v>
          </cell>
          <cell r="B7393" t="str">
            <v>Q1010x004</v>
          </cell>
          <cell r="C7393" t="str">
            <v>V</v>
          </cell>
          <cell r="D7393" t="str">
            <v>D</v>
          </cell>
          <cell r="E7393" t="str">
            <v>Akteur09</v>
          </cell>
          <cell r="F7393" t="str">
            <v>V10.47389</v>
          </cell>
          <cell r="G7393">
            <v>9</v>
          </cell>
        </row>
        <row r="7394">
          <cell r="A7394" t="str">
            <v>V|Biofarmers</v>
          </cell>
          <cell r="B7394" t="str">
            <v>Q1010x004</v>
          </cell>
          <cell r="C7394" t="str">
            <v>V</v>
          </cell>
          <cell r="D7394" t="str">
            <v>name</v>
          </cell>
          <cell r="E7394" t="str">
            <v>Biofarmers</v>
          </cell>
          <cell r="F7394" t="str">
            <v>V10.47389</v>
          </cell>
          <cell r="G7394">
            <v>9</v>
          </cell>
        </row>
        <row r="7395">
          <cell r="A7395" t="str">
            <v>V|V0.47389</v>
          </cell>
          <cell r="B7395" t="str">
            <v>Q1010x004</v>
          </cell>
          <cell r="C7395" t="str">
            <v>V</v>
          </cell>
          <cell r="D7395" t="str">
            <v>code</v>
          </cell>
          <cell r="E7395" t="str">
            <v>V0.47389</v>
          </cell>
          <cell r="F7395" t="str">
            <v>V10.47389</v>
          </cell>
          <cell r="G7395">
            <v>9</v>
          </cell>
        </row>
        <row r="7396">
          <cell r="A7396" t="str">
            <v>V|V10.47389</v>
          </cell>
          <cell r="B7396" t="str">
            <v>Q1010x004</v>
          </cell>
          <cell r="C7396" t="str">
            <v>V</v>
          </cell>
          <cell r="D7396" t="str">
            <v>code</v>
          </cell>
          <cell r="E7396" t="str">
            <v>V10.47389</v>
          </cell>
          <cell r="F7396" t="str">
            <v>V10.47389</v>
          </cell>
          <cell r="G7396">
            <v>9</v>
          </cell>
        </row>
        <row r="7397">
          <cell r="A7397" t="str">
            <v>V|Akteur10</v>
          </cell>
          <cell r="B7397" t="str">
            <v>Q1010x004</v>
          </cell>
          <cell r="C7397" t="str">
            <v>V</v>
          </cell>
          <cell r="D7397" t="str">
            <v>D</v>
          </cell>
          <cell r="E7397" t="str">
            <v>Akteur10</v>
          </cell>
          <cell r="F7397" t="str">
            <v>V10.47392</v>
          </cell>
          <cell r="G7397">
            <v>9</v>
          </cell>
        </row>
        <row r="7398">
          <cell r="A7398" t="str">
            <v>V|bioFrische GmbH</v>
          </cell>
          <cell r="B7398" t="str">
            <v>Q1010x004</v>
          </cell>
          <cell r="C7398" t="str">
            <v>V</v>
          </cell>
          <cell r="D7398" t="str">
            <v>name</v>
          </cell>
          <cell r="E7398" t="str">
            <v>bioFrische GmbH</v>
          </cell>
          <cell r="F7398" t="str">
            <v>V10.47392</v>
          </cell>
          <cell r="G7398">
            <v>9</v>
          </cell>
        </row>
        <row r="7399">
          <cell r="A7399" t="str">
            <v>V|V0.47392</v>
          </cell>
          <cell r="B7399" t="str">
            <v>Q1010x004</v>
          </cell>
          <cell r="C7399" t="str">
            <v>V</v>
          </cell>
          <cell r="D7399" t="str">
            <v>code</v>
          </cell>
          <cell r="E7399" t="str">
            <v>V0.47392</v>
          </cell>
          <cell r="F7399" t="str">
            <v>V10.47392</v>
          </cell>
          <cell r="G7399">
            <v>9</v>
          </cell>
        </row>
        <row r="7400">
          <cell r="A7400" t="str">
            <v>V|V10.47392</v>
          </cell>
          <cell r="B7400" t="str">
            <v>Q1010x004</v>
          </cell>
          <cell r="C7400" t="str">
            <v>V</v>
          </cell>
          <cell r="D7400" t="str">
            <v>code</v>
          </cell>
          <cell r="E7400" t="str">
            <v>V10.47392</v>
          </cell>
          <cell r="F7400" t="str">
            <v>V10.47392</v>
          </cell>
          <cell r="G7400">
            <v>9</v>
          </cell>
        </row>
        <row r="7401">
          <cell r="A7401" t="str">
            <v>V|Akteur13</v>
          </cell>
          <cell r="B7401" t="str">
            <v>Q1010x004</v>
          </cell>
          <cell r="C7401" t="str">
            <v>V</v>
          </cell>
          <cell r="D7401" t="str">
            <v>D</v>
          </cell>
          <cell r="E7401" t="str">
            <v>Akteur13</v>
          </cell>
          <cell r="F7401" t="str">
            <v>V10.47399</v>
          </cell>
          <cell r="G7401">
            <v>9</v>
          </cell>
        </row>
        <row r="7402">
          <cell r="A7402" t="str">
            <v>V|BrockerKG</v>
          </cell>
          <cell r="B7402" t="str">
            <v>Q1010x004</v>
          </cell>
          <cell r="C7402" t="str">
            <v>V</v>
          </cell>
          <cell r="D7402" t="str">
            <v>name</v>
          </cell>
          <cell r="E7402" t="str">
            <v>BrockerKG</v>
          </cell>
          <cell r="F7402" t="str">
            <v>V10.47399</v>
          </cell>
          <cell r="G7402">
            <v>9</v>
          </cell>
        </row>
        <row r="7403">
          <cell r="A7403" t="str">
            <v>V|V0.47399</v>
          </cell>
          <cell r="B7403" t="str">
            <v>Q1010x004</v>
          </cell>
          <cell r="C7403" t="str">
            <v>V</v>
          </cell>
          <cell r="D7403" t="str">
            <v>code</v>
          </cell>
          <cell r="E7403" t="str">
            <v>V0.47399</v>
          </cell>
          <cell r="F7403" t="str">
            <v>V10.47399</v>
          </cell>
          <cell r="G7403">
            <v>9</v>
          </cell>
        </row>
        <row r="7404">
          <cell r="A7404" t="str">
            <v>V|V10.47399</v>
          </cell>
          <cell r="B7404" t="str">
            <v>Q1010x004</v>
          </cell>
          <cell r="C7404" t="str">
            <v>V</v>
          </cell>
          <cell r="D7404" t="str">
            <v>code</v>
          </cell>
          <cell r="E7404" t="str">
            <v>V10.47399</v>
          </cell>
          <cell r="F7404" t="str">
            <v>V10.47399</v>
          </cell>
          <cell r="G7404">
            <v>9</v>
          </cell>
        </row>
        <row r="7405">
          <cell r="A7405" t="str">
            <v>V|Akteur19</v>
          </cell>
          <cell r="B7405" t="str">
            <v>Q1010x004</v>
          </cell>
          <cell r="C7405" t="str">
            <v>V</v>
          </cell>
          <cell r="D7405" t="str">
            <v>D</v>
          </cell>
          <cell r="E7405" t="str">
            <v>Akteur19</v>
          </cell>
          <cell r="F7405" t="str">
            <v>V10.47403</v>
          </cell>
          <cell r="G7405">
            <v>9</v>
          </cell>
        </row>
        <row r="7406">
          <cell r="A7406" t="str">
            <v>V|HansenFleisch</v>
          </cell>
          <cell r="B7406" t="str">
            <v>Q1010x004</v>
          </cell>
          <cell r="C7406" t="str">
            <v>V</v>
          </cell>
          <cell r="D7406" t="str">
            <v>name</v>
          </cell>
          <cell r="E7406" t="str">
            <v>HansenFleisch</v>
          </cell>
          <cell r="F7406" t="str">
            <v>V10.47403</v>
          </cell>
          <cell r="G7406">
            <v>9</v>
          </cell>
        </row>
        <row r="7407">
          <cell r="A7407" t="str">
            <v>V|V0.47403</v>
          </cell>
          <cell r="B7407" t="str">
            <v>Q1010x004</v>
          </cell>
          <cell r="C7407" t="str">
            <v>V</v>
          </cell>
          <cell r="D7407" t="str">
            <v>code</v>
          </cell>
          <cell r="E7407" t="str">
            <v>V0.47403</v>
          </cell>
          <cell r="F7407" t="str">
            <v>V10.47403</v>
          </cell>
          <cell r="G7407">
            <v>9</v>
          </cell>
        </row>
        <row r="7408">
          <cell r="A7408" t="str">
            <v>V|V10.47403</v>
          </cell>
          <cell r="B7408" t="str">
            <v>Q1010x004</v>
          </cell>
          <cell r="C7408" t="str">
            <v>V</v>
          </cell>
          <cell r="D7408" t="str">
            <v>code</v>
          </cell>
          <cell r="E7408" t="str">
            <v>V10.47403</v>
          </cell>
          <cell r="F7408" t="str">
            <v>V10.47403</v>
          </cell>
          <cell r="G7408">
            <v>9</v>
          </cell>
        </row>
        <row r="7409">
          <cell r="A7409" t="str">
            <v>V|Akteur20</v>
          </cell>
          <cell r="B7409" t="str">
            <v>Q1010x004</v>
          </cell>
          <cell r="C7409" t="str">
            <v>V</v>
          </cell>
          <cell r="D7409" t="str">
            <v>D</v>
          </cell>
          <cell r="E7409" t="str">
            <v>Akteur20</v>
          </cell>
          <cell r="F7409" t="str">
            <v>V10.47406</v>
          </cell>
          <cell r="G7409">
            <v>9</v>
          </cell>
        </row>
        <row r="7410">
          <cell r="A7410" t="str">
            <v>V|HolsteinComshop</v>
          </cell>
          <cell r="B7410" t="str">
            <v>Q1010x004</v>
          </cell>
          <cell r="C7410" t="str">
            <v>V</v>
          </cell>
          <cell r="D7410" t="str">
            <v>name</v>
          </cell>
          <cell r="E7410" t="str">
            <v>HolsteinComshop</v>
          </cell>
          <cell r="F7410" t="str">
            <v>V10.47406</v>
          </cell>
          <cell r="G7410">
            <v>9</v>
          </cell>
        </row>
        <row r="7411">
          <cell r="A7411" t="str">
            <v>V|V0.47406</v>
          </cell>
          <cell r="B7411" t="str">
            <v>Q1010x004</v>
          </cell>
          <cell r="C7411" t="str">
            <v>V</v>
          </cell>
          <cell r="D7411" t="str">
            <v>code</v>
          </cell>
          <cell r="E7411" t="str">
            <v>V0.47406</v>
          </cell>
          <cell r="F7411" t="str">
            <v>V10.47406</v>
          </cell>
          <cell r="G7411">
            <v>9</v>
          </cell>
        </row>
        <row r="7412">
          <cell r="A7412" t="str">
            <v>V|V10.47406</v>
          </cell>
          <cell r="B7412" t="str">
            <v>Q1010x004</v>
          </cell>
          <cell r="C7412" t="str">
            <v>V</v>
          </cell>
          <cell r="D7412" t="str">
            <v>code</v>
          </cell>
          <cell r="E7412" t="str">
            <v>V10.47406</v>
          </cell>
          <cell r="F7412" t="str">
            <v>V10.47406</v>
          </cell>
          <cell r="G7412">
            <v>9</v>
          </cell>
        </row>
        <row r="7413">
          <cell r="A7413" t="str">
            <v>V|Akteur24</v>
          </cell>
          <cell r="B7413" t="str">
            <v>Q1010x004</v>
          </cell>
          <cell r="C7413" t="str">
            <v>V</v>
          </cell>
          <cell r="D7413" t="str">
            <v>D</v>
          </cell>
          <cell r="E7413" t="str">
            <v>Akteur24</v>
          </cell>
          <cell r="F7413" t="str">
            <v>V10.47416</v>
          </cell>
          <cell r="G7413">
            <v>9</v>
          </cell>
        </row>
        <row r="7414">
          <cell r="A7414" t="str">
            <v>V|LehmannNatur</v>
          </cell>
          <cell r="B7414" t="str">
            <v>Q1010x004</v>
          </cell>
          <cell r="C7414" t="str">
            <v>V</v>
          </cell>
          <cell r="D7414" t="str">
            <v>name</v>
          </cell>
          <cell r="E7414" t="str">
            <v>LehmannNatur</v>
          </cell>
          <cell r="F7414" t="str">
            <v>V10.47416</v>
          </cell>
          <cell r="G7414">
            <v>9</v>
          </cell>
        </row>
        <row r="7415">
          <cell r="A7415" t="str">
            <v>V|V0.47416</v>
          </cell>
          <cell r="B7415" t="str">
            <v>Q1010x004</v>
          </cell>
          <cell r="C7415" t="str">
            <v>V</v>
          </cell>
          <cell r="D7415" t="str">
            <v>code</v>
          </cell>
          <cell r="E7415" t="str">
            <v>V0.47416</v>
          </cell>
          <cell r="F7415" t="str">
            <v>V10.47416</v>
          </cell>
          <cell r="G7415">
            <v>9</v>
          </cell>
        </row>
        <row r="7416">
          <cell r="A7416" t="str">
            <v>V|V10.47416</v>
          </cell>
          <cell r="B7416" t="str">
            <v>Q1010x004</v>
          </cell>
          <cell r="C7416" t="str">
            <v>V</v>
          </cell>
          <cell r="D7416" t="str">
            <v>code</v>
          </cell>
          <cell r="E7416" t="str">
            <v>V10.47416</v>
          </cell>
          <cell r="F7416" t="str">
            <v>V10.47416</v>
          </cell>
          <cell r="G7416">
            <v>9</v>
          </cell>
        </row>
        <row r="7417">
          <cell r="A7417" t="str">
            <v>V|Akteur29</v>
          </cell>
          <cell r="B7417" t="str">
            <v>Q1010x004</v>
          </cell>
          <cell r="C7417" t="str">
            <v>V</v>
          </cell>
          <cell r="D7417" t="str">
            <v>D</v>
          </cell>
          <cell r="E7417" t="str">
            <v>Akteur29</v>
          </cell>
          <cell r="F7417" t="str">
            <v>V10.47418</v>
          </cell>
          <cell r="G7417">
            <v>9</v>
          </cell>
        </row>
        <row r="7418">
          <cell r="A7418" t="str">
            <v>V|OFF</v>
          </cell>
          <cell r="B7418" t="str">
            <v>Q1010x004</v>
          </cell>
          <cell r="C7418" t="str">
            <v>V</v>
          </cell>
          <cell r="D7418" t="str">
            <v>name</v>
          </cell>
          <cell r="E7418" t="str">
            <v>OFF</v>
          </cell>
          <cell r="F7418" t="str">
            <v>V10.47418</v>
          </cell>
          <cell r="G7418">
            <v>9</v>
          </cell>
        </row>
        <row r="7419">
          <cell r="A7419" t="str">
            <v>V|V0.47418</v>
          </cell>
          <cell r="B7419" t="str">
            <v>Q1010x004</v>
          </cell>
          <cell r="C7419" t="str">
            <v>V</v>
          </cell>
          <cell r="D7419" t="str">
            <v>code</v>
          </cell>
          <cell r="E7419" t="str">
            <v>V0.47418</v>
          </cell>
          <cell r="F7419" t="str">
            <v>V10.47418</v>
          </cell>
          <cell r="G7419">
            <v>9</v>
          </cell>
        </row>
        <row r="7420">
          <cell r="A7420" t="str">
            <v>V|V10.47418</v>
          </cell>
          <cell r="B7420" t="str">
            <v>Q1010x004</v>
          </cell>
          <cell r="C7420" t="str">
            <v>V</v>
          </cell>
          <cell r="D7420" t="str">
            <v>code</v>
          </cell>
          <cell r="E7420" t="str">
            <v>V10.47418</v>
          </cell>
          <cell r="F7420" t="str">
            <v>V10.47418</v>
          </cell>
          <cell r="G7420">
            <v>9</v>
          </cell>
        </row>
        <row r="7421">
          <cell r="A7421" t="str">
            <v>V|Akteur45</v>
          </cell>
          <cell r="B7421" t="str">
            <v>Q1010</v>
          </cell>
          <cell r="C7421" t="str">
            <v>V</v>
          </cell>
          <cell r="D7421" t="str">
            <v>D</v>
          </cell>
          <cell r="E7421" t="str">
            <v>Akteur45</v>
          </cell>
          <cell r="F7421" t="str">
            <v>V10.47423</v>
          </cell>
          <cell r="G7421">
            <v>9</v>
          </cell>
        </row>
        <row r="7422">
          <cell r="A7422" t="str">
            <v>V|Kottmann Mühle</v>
          </cell>
          <cell r="B7422" t="str">
            <v>Q1010</v>
          </cell>
          <cell r="C7422" t="str">
            <v>V</v>
          </cell>
          <cell r="D7422" t="str">
            <v>name</v>
          </cell>
          <cell r="E7422" t="str">
            <v>Kottmann Mühle</v>
          </cell>
          <cell r="F7422" t="str">
            <v>V10.47423</v>
          </cell>
          <cell r="G7422">
            <v>9</v>
          </cell>
        </row>
        <row r="7423">
          <cell r="A7423" t="str">
            <v>V|V10.47423</v>
          </cell>
          <cell r="B7423" t="str">
            <v>Q1010</v>
          </cell>
          <cell r="C7423" t="str">
            <v>V</v>
          </cell>
          <cell r="D7423" t="str">
            <v>code</v>
          </cell>
          <cell r="E7423" t="str">
            <v>V10.47423</v>
          </cell>
          <cell r="F7423" t="str">
            <v>V10.47423</v>
          </cell>
          <cell r="G7423">
            <v>9</v>
          </cell>
        </row>
        <row r="7424">
          <cell r="A7424" t="str">
            <v>V|Bauck</v>
          </cell>
          <cell r="B7424" t="str">
            <v>Q1010</v>
          </cell>
          <cell r="C7424" t="str">
            <v>V</v>
          </cell>
          <cell r="D7424" t="str">
            <v>name</v>
          </cell>
          <cell r="E7424" t="str">
            <v>Bauck</v>
          </cell>
          <cell r="F7424" t="str">
            <v>V10.50848</v>
          </cell>
          <cell r="G7424">
            <v>9</v>
          </cell>
        </row>
        <row r="7425">
          <cell r="A7425" t="str">
            <v>V|V10.50848</v>
          </cell>
          <cell r="B7425" t="str">
            <v>Q1010</v>
          </cell>
          <cell r="C7425" t="str">
            <v>V</v>
          </cell>
          <cell r="D7425" t="str">
            <v>code</v>
          </cell>
          <cell r="E7425" t="str">
            <v>V10.50848</v>
          </cell>
          <cell r="F7425" t="str">
            <v>V10.50848</v>
          </cell>
          <cell r="G7425">
            <v>9</v>
          </cell>
        </row>
        <row r="7426">
          <cell r="A7426" t="str">
            <v>V|Kaisermühle Ganheim</v>
          </cell>
          <cell r="B7426" t="str">
            <v>Q2002x001</v>
          </cell>
          <cell r="C7426" t="str">
            <v>V</v>
          </cell>
          <cell r="D7426" t="str">
            <v>name</v>
          </cell>
          <cell r="E7426" t="str">
            <v>Kaisermühle Ganheim</v>
          </cell>
          <cell r="F7426" t="str">
            <v>V10.51092</v>
          </cell>
          <cell r="G7426">
            <v>9</v>
          </cell>
        </row>
        <row r="7427">
          <cell r="A7427" t="str">
            <v>V|V10.51092</v>
          </cell>
          <cell r="B7427" t="str">
            <v>Q2002x001</v>
          </cell>
          <cell r="C7427" t="str">
            <v>V</v>
          </cell>
          <cell r="D7427" t="str">
            <v>code</v>
          </cell>
          <cell r="E7427" t="str">
            <v>V10.51092</v>
          </cell>
          <cell r="F7427" t="str">
            <v>V10.51092</v>
          </cell>
          <cell r="G7427">
            <v>9</v>
          </cell>
        </row>
        <row r="7428">
          <cell r="A7428" t="str">
            <v>V|RESERVE</v>
          </cell>
          <cell r="B7428" t="str">
            <v>Q1003</v>
          </cell>
          <cell r="C7428" t="str">
            <v>V</v>
          </cell>
          <cell r="D7428" t="str">
            <v>name</v>
          </cell>
          <cell r="E7428" t="str">
            <v>RESERVE</v>
          </cell>
          <cell r="F7428" t="str">
            <v>V10.52903</v>
          </cell>
          <cell r="G7428">
            <v>9</v>
          </cell>
        </row>
        <row r="7429">
          <cell r="A7429" t="str">
            <v>V|V0.52903</v>
          </cell>
          <cell r="B7429" t="str">
            <v>Q1003</v>
          </cell>
          <cell r="C7429" t="str">
            <v>V</v>
          </cell>
          <cell r="D7429" t="str">
            <v>code</v>
          </cell>
          <cell r="E7429" t="str">
            <v>V0.52903</v>
          </cell>
          <cell r="F7429" t="str">
            <v>V10.52903</v>
          </cell>
          <cell r="G7429">
            <v>9</v>
          </cell>
        </row>
        <row r="7430">
          <cell r="A7430" t="str">
            <v>V|V10.52903</v>
          </cell>
          <cell r="B7430" t="str">
            <v>Q1003</v>
          </cell>
          <cell r="C7430" t="str">
            <v>V</v>
          </cell>
          <cell r="D7430" t="str">
            <v>code</v>
          </cell>
          <cell r="E7430" t="str">
            <v>V10.52903</v>
          </cell>
          <cell r="F7430" t="str">
            <v>V10.52903</v>
          </cell>
          <cell r="G7430">
            <v>9</v>
          </cell>
        </row>
        <row r="7431">
          <cell r="A7431" t="str">
            <v>V|BCS</v>
          </cell>
          <cell r="B7431" t="str">
            <v>Q1003</v>
          </cell>
          <cell r="C7431" t="str">
            <v>V</v>
          </cell>
          <cell r="D7431" t="str">
            <v>name</v>
          </cell>
          <cell r="E7431" t="str">
            <v>BCS</v>
          </cell>
          <cell r="F7431" t="str">
            <v>V10.52990</v>
          </cell>
          <cell r="G7431">
            <v>9</v>
          </cell>
        </row>
        <row r="7432">
          <cell r="A7432" t="str">
            <v>V|V0.52990</v>
          </cell>
          <cell r="B7432" t="str">
            <v>Q1003</v>
          </cell>
          <cell r="C7432" t="str">
            <v>V</v>
          </cell>
          <cell r="D7432" t="str">
            <v>code</v>
          </cell>
          <cell r="E7432" t="str">
            <v>V0.52990</v>
          </cell>
          <cell r="F7432" t="str">
            <v>V10.52990</v>
          </cell>
          <cell r="G7432">
            <v>9</v>
          </cell>
        </row>
        <row r="7433">
          <cell r="A7433" t="str">
            <v>V|V10.52990</v>
          </cell>
          <cell r="B7433" t="str">
            <v>Q1003</v>
          </cell>
          <cell r="C7433" t="str">
            <v>V</v>
          </cell>
          <cell r="D7433" t="str">
            <v>code</v>
          </cell>
          <cell r="E7433" t="str">
            <v>V10.52990</v>
          </cell>
          <cell r="F7433" t="str">
            <v>V10.52990</v>
          </cell>
          <cell r="G7433">
            <v>9</v>
          </cell>
        </row>
        <row r="7434">
          <cell r="A7434" t="str">
            <v>V|BCSa</v>
          </cell>
          <cell r="B7434" t="str">
            <v>Q1003</v>
          </cell>
          <cell r="C7434" t="str">
            <v>V</v>
          </cell>
          <cell r="D7434" t="str">
            <v>name</v>
          </cell>
          <cell r="E7434" t="str">
            <v>BCSa</v>
          </cell>
          <cell r="F7434" t="str">
            <v>V10.52991</v>
          </cell>
          <cell r="G7434">
            <v>9</v>
          </cell>
        </row>
        <row r="7435">
          <cell r="A7435" t="str">
            <v>V|V0.52991</v>
          </cell>
          <cell r="B7435" t="str">
            <v>Q1003</v>
          </cell>
          <cell r="C7435" t="str">
            <v>V</v>
          </cell>
          <cell r="D7435" t="str">
            <v>code</v>
          </cell>
          <cell r="E7435" t="str">
            <v>V0.52991</v>
          </cell>
          <cell r="F7435" t="str">
            <v>V10.52991</v>
          </cell>
          <cell r="G7435">
            <v>9</v>
          </cell>
        </row>
        <row r="7436">
          <cell r="A7436" t="str">
            <v>V|V10.52991</v>
          </cell>
          <cell r="B7436" t="str">
            <v>Q1003</v>
          </cell>
          <cell r="C7436" t="str">
            <v>V</v>
          </cell>
          <cell r="D7436" t="str">
            <v>code</v>
          </cell>
          <cell r="E7436" t="str">
            <v>V10.52991</v>
          </cell>
          <cell r="F7436" t="str">
            <v>V10.52991</v>
          </cell>
          <cell r="G7436">
            <v>9</v>
          </cell>
        </row>
        <row r="7437">
          <cell r="A7437" t="str">
            <v>V|BCS-a</v>
          </cell>
          <cell r="B7437" t="str">
            <v>Q1003</v>
          </cell>
          <cell r="C7437" t="str">
            <v>V</v>
          </cell>
          <cell r="D7437" t="str">
            <v>name</v>
          </cell>
          <cell r="E7437" t="str">
            <v>BCS-a</v>
          </cell>
          <cell r="F7437" t="str">
            <v>V10.52992</v>
          </cell>
          <cell r="G7437">
            <v>9</v>
          </cell>
        </row>
        <row r="7438">
          <cell r="A7438" t="str">
            <v>V|V0.52992</v>
          </cell>
          <cell r="B7438" t="str">
            <v>Q1003</v>
          </cell>
          <cell r="C7438" t="str">
            <v>V</v>
          </cell>
          <cell r="D7438" t="str">
            <v>code</v>
          </cell>
          <cell r="E7438" t="str">
            <v>V0.52992</v>
          </cell>
          <cell r="F7438" t="str">
            <v>V10.52992</v>
          </cell>
          <cell r="G7438">
            <v>9</v>
          </cell>
        </row>
        <row r="7439">
          <cell r="A7439" t="str">
            <v>V|V10.52992</v>
          </cell>
          <cell r="B7439" t="str">
            <v>Q1003</v>
          </cell>
          <cell r="C7439" t="str">
            <v>V</v>
          </cell>
          <cell r="D7439" t="str">
            <v>code</v>
          </cell>
          <cell r="E7439" t="str">
            <v>V10.52992</v>
          </cell>
          <cell r="F7439" t="str">
            <v>V10.52992</v>
          </cell>
          <cell r="G7439">
            <v>9</v>
          </cell>
        </row>
        <row r="7440">
          <cell r="A7440" t="str">
            <v>V|BCSb</v>
          </cell>
          <cell r="B7440" t="str">
            <v>Q1003</v>
          </cell>
          <cell r="C7440" t="str">
            <v>V</v>
          </cell>
          <cell r="D7440" t="str">
            <v>name</v>
          </cell>
          <cell r="E7440" t="str">
            <v>BCSb</v>
          </cell>
          <cell r="F7440" t="str">
            <v>V10.52993</v>
          </cell>
          <cell r="G7440">
            <v>9</v>
          </cell>
        </row>
        <row r="7441">
          <cell r="A7441" t="str">
            <v>V|V0.52993</v>
          </cell>
          <cell r="B7441" t="str">
            <v>Q1003</v>
          </cell>
          <cell r="C7441" t="str">
            <v>V</v>
          </cell>
          <cell r="D7441" t="str">
            <v>code</v>
          </cell>
          <cell r="E7441" t="str">
            <v>V0.52993</v>
          </cell>
          <cell r="F7441" t="str">
            <v>V10.52993</v>
          </cell>
          <cell r="G7441">
            <v>9</v>
          </cell>
        </row>
        <row r="7442">
          <cell r="A7442" t="str">
            <v>V|V10.52993</v>
          </cell>
          <cell r="B7442" t="str">
            <v>Q1003</v>
          </cell>
          <cell r="C7442" t="str">
            <v>V</v>
          </cell>
          <cell r="D7442" t="str">
            <v>code</v>
          </cell>
          <cell r="E7442" t="str">
            <v>V10.52993</v>
          </cell>
          <cell r="F7442" t="str">
            <v>V10.52993</v>
          </cell>
          <cell r="G7442">
            <v>9</v>
          </cell>
        </row>
        <row r="7443">
          <cell r="A7443" t="str">
            <v>V|BCS-b</v>
          </cell>
          <cell r="B7443" t="str">
            <v>Q1003</v>
          </cell>
          <cell r="C7443" t="str">
            <v>V</v>
          </cell>
          <cell r="D7443" t="str">
            <v>name</v>
          </cell>
          <cell r="E7443" t="str">
            <v>BCS-b</v>
          </cell>
          <cell r="F7443" t="str">
            <v>V10.52994</v>
          </cell>
          <cell r="G7443">
            <v>9</v>
          </cell>
        </row>
        <row r="7444">
          <cell r="A7444" t="str">
            <v>V|V0.52994</v>
          </cell>
          <cell r="B7444" t="str">
            <v>Q1003</v>
          </cell>
          <cell r="C7444" t="str">
            <v>V</v>
          </cell>
          <cell r="D7444" t="str">
            <v>code</v>
          </cell>
          <cell r="E7444" t="str">
            <v>V0.52994</v>
          </cell>
          <cell r="F7444" t="str">
            <v>V10.52994</v>
          </cell>
          <cell r="G7444">
            <v>9</v>
          </cell>
        </row>
        <row r="7445">
          <cell r="A7445" t="str">
            <v>V|V10.52994</v>
          </cell>
          <cell r="B7445" t="str">
            <v>Q1003</v>
          </cell>
          <cell r="C7445" t="str">
            <v>V</v>
          </cell>
          <cell r="D7445" t="str">
            <v>code</v>
          </cell>
          <cell r="E7445" t="str">
            <v>V10.52994</v>
          </cell>
          <cell r="F7445" t="str">
            <v>V10.52994</v>
          </cell>
          <cell r="G7445">
            <v>9</v>
          </cell>
        </row>
        <row r="7446">
          <cell r="A7446" t="str">
            <v>V|BCSc</v>
          </cell>
          <cell r="B7446" t="str">
            <v>Q1003</v>
          </cell>
          <cell r="C7446" t="str">
            <v>V</v>
          </cell>
          <cell r="D7446" t="str">
            <v>name</v>
          </cell>
          <cell r="E7446" t="str">
            <v>BCSc</v>
          </cell>
          <cell r="F7446" t="str">
            <v>V10.52995</v>
          </cell>
          <cell r="G7446">
            <v>9</v>
          </cell>
        </row>
        <row r="7447">
          <cell r="A7447" t="str">
            <v>V|V0.52995</v>
          </cell>
          <cell r="B7447" t="str">
            <v>Q1003</v>
          </cell>
          <cell r="C7447" t="str">
            <v>V</v>
          </cell>
          <cell r="D7447" t="str">
            <v>code</v>
          </cell>
          <cell r="E7447" t="str">
            <v>V0.52995</v>
          </cell>
          <cell r="F7447" t="str">
            <v>V10.52995</v>
          </cell>
          <cell r="G7447">
            <v>9</v>
          </cell>
        </row>
        <row r="7448">
          <cell r="A7448" t="str">
            <v>V|V10.52995</v>
          </cell>
          <cell r="B7448" t="str">
            <v>Q1003</v>
          </cell>
          <cell r="C7448" t="str">
            <v>V</v>
          </cell>
          <cell r="D7448" t="str">
            <v>code</v>
          </cell>
          <cell r="E7448" t="str">
            <v>V10.52995</v>
          </cell>
          <cell r="F7448" t="str">
            <v>V10.52995</v>
          </cell>
          <cell r="G7448">
            <v>9</v>
          </cell>
        </row>
        <row r="7449">
          <cell r="A7449" t="str">
            <v>V|BCS-c</v>
          </cell>
          <cell r="B7449" t="str">
            <v>Q1003</v>
          </cell>
          <cell r="C7449" t="str">
            <v>V</v>
          </cell>
          <cell r="D7449" t="str">
            <v>name</v>
          </cell>
          <cell r="E7449" t="str">
            <v>BCS-c</v>
          </cell>
          <cell r="F7449" t="str">
            <v>V10.52996</v>
          </cell>
          <cell r="G7449">
            <v>9</v>
          </cell>
        </row>
        <row r="7450">
          <cell r="A7450" t="str">
            <v>V|V0.52996</v>
          </cell>
          <cell r="B7450" t="str">
            <v>Q1003</v>
          </cell>
          <cell r="C7450" t="str">
            <v>V</v>
          </cell>
          <cell r="D7450" t="str">
            <v>code</v>
          </cell>
          <cell r="E7450" t="str">
            <v>V0.52996</v>
          </cell>
          <cell r="F7450" t="str">
            <v>V10.52996</v>
          </cell>
          <cell r="G7450">
            <v>9</v>
          </cell>
        </row>
        <row r="7451">
          <cell r="A7451" t="str">
            <v>V|V10.52996</v>
          </cell>
          <cell r="B7451" t="str">
            <v>Q1003</v>
          </cell>
          <cell r="C7451" t="str">
            <v>V</v>
          </cell>
          <cell r="D7451" t="str">
            <v>code</v>
          </cell>
          <cell r="E7451" t="str">
            <v>V10.52996</v>
          </cell>
          <cell r="F7451" t="str">
            <v>V10.52996</v>
          </cell>
          <cell r="G7451">
            <v>9</v>
          </cell>
        </row>
        <row r="7452">
          <cell r="A7452" t="str">
            <v>V|BCSd</v>
          </cell>
          <cell r="B7452" t="str">
            <v>Q1003</v>
          </cell>
          <cell r="C7452" t="str">
            <v>V</v>
          </cell>
          <cell r="D7452" t="str">
            <v>name</v>
          </cell>
          <cell r="E7452" t="str">
            <v>BCSd</v>
          </cell>
          <cell r="F7452" t="str">
            <v>V10.52997</v>
          </cell>
          <cell r="G7452">
            <v>9</v>
          </cell>
        </row>
        <row r="7453">
          <cell r="A7453" t="str">
            <v>V|V0.52997</v>
          </cell>
          <cell r="B7453" t="str">
            <v>Q1003</v>
          </cell>
          <cell r="C7453" t="str">
            <v>V</v>
          </cell>
          <cell r="D7453" t="str">
            <v>code</v>
          </cell>
          <cell r="E7453" t="str">
            <v>V0.52997</v>
          </cell>
          <cell r="F7453" t="str">
            <v>V10.52997</v>
          </cell>
          <cell r="G7453">
            <v>9</v>
          </cell>
        </row>
        <row r="7454">
          <cell r="A7454" t="str">
            <v>V|V10.52997</v>
          </cell>
          <cell r="B7454" t="str">
            <v>Q1003</v>
          </cell>
          <cell r="C7454" t="str">
            <v>V</v>
          </cell>
          <cell r="D7454" t="str">
            <v>code</v>
          </cell>
          <cell r="E7454" t="str">
            <v>V10.52997</v>
          </cell>
          <cell r="F7454" t="str">
            <v>V10.52997</v>
          </cell>
          <cell r="G7454">
            <v>9</v>
          </cell>
        </row>
        <row r="7455">
          <cell r="A7455" t="str">
            <v>V|BCS-d</v>
          </cell>
          <cell r="B7455" t="str">
            <v>Q1003</v>
          </cell>
          <cell r="C7455" t="str">
            <v>V</v>
          </cell>
          <cell r="D7455" t="str">
            <v>name</v>
          </cell>
          <cell r="E7455" t="str">
            <v>BCS-d</v>
          </cell>
          <cell r="F7455" t="str">
            <v>V10.52998</v>
          </cell>
          <cell r="G7455">
            <v>9</v>
          </cell>
        </row>
        <row r="7456">
          <cell r="A7456" t="str">
            <v>V|V0.52998</v>
          </cell>
          <cell r="B7456" t="str">
            <v>Q1003</v>
          </cell>
          <cell r="C7456" t="str">
            <v>V</v>
          </cell>
          <cell r="D7456" t="str">
            <v>code</v>
          </cell>
          <cell r="E7456" t="str">
            <v>V0.52998</v>
          </cell>
          <cell r="F7456" t="str">
            <v>V10.52998</v>
          </cell>
          <cell r="G7456">
            <v>9</v>
          </cell>
        </row>
        <row r="7457">
          <cell r="A7457" t="str">
            <v>V|V10.52998</v>
          </cell>
          <cell r="B7457" t="str">
            <v>Q1003</v>
          </cell>
          <cell r="C7457" t="str">
            <v>V</v>
          </cell>
          <cell r="D7457" t="str">
            <v>code</v>
          </cell>
          <cell r="E7457" t="str">
            <v>V10.52998</v>
          </cell>
          <cell r="F7457" t="str">
            <v>V10.52998</v>
          </cell>
          <cell r="G7457">
            <v>9</v>
          </cell>
        </row>
        <row r="7458">
          <cell r="A7458" t="str">
            <v>V|BCSe</v>
          </cell>
          <cell r="B7458" t="str">
            <v>Q1003</v>
          </cell>
          <cell r="C7458" t="str">
            <v>V</v>
          </cell>
          <cell r="D7458" t="str">
            <v>name</v>
          </cell>
          <cell r="E7458" t="str">
            <v>BCSe</v>
          </cell>
          <cell r="F7458" t="str">
            <v>V10.52999</v>
          </cell>
          <cell r="G7458">
            <v>9</v>
          </cell>
        </row>
        <row r="7459">
          <cell r="A7459" t="str">
            <v>V|V0.52999</v>
          </cell>
          <cell r="B7459" t="str">
            <v>Q1003</v>
          </cell>
          <cell r="C7459" t="str">
            <v>V</v>
          </cell>
          <cell r="D7459" t="str">
            <v>code</v>
          </cell>
          <cell r="E7459" t="str">
            <v>V0.52999</v>
          </cell>
          <cell r="F7459" t="str">
            <v>V10.52999</v>
          </cell>
          <cell r="G7459">
            <v>9</v>
          </cell>
        </row>
        <row r="7460">
          <cell r="A7460" t="str">
            <v>V|V10.52999</v>
          </cell>
          <cell r="B7460" t="str">
            <v>Q1003</v>
          </cell>
          <cell r="C7460" t="str">
            <v>V</v>
          </cell>
          <cell r="D7460" t="str">
            <v>code</v>
          </cell>
          <cell r="E7460" t="str">
            <v>V10.52999</v>
          </cell>
          <cell r="F7460" t="str">
            <v>V10.52999</v>
          </cell>
          <cell r="G7460">
            <v>9</v>
          </cell>
        </row>
        <row r="7461">
          <cell r="A7461" t="str">
            <v>V|BCSf</v>
          </cell>
          <cell r="B7461" t="str">
            <v>Q1003</v>
          </cell>
          <cell r="C7461" t="str">
            <v>V</v>
          </cell>
          <cell r="D7461" t="str">
            <v>name</v>
          </cell>
          <cell r="E7461" t="str">
            <v>BCSf</v>
          </cell>
          <cell r="F7461" t="str">
            <v>V10.53000</v>
          </cell>
          <cell r="G7461">
            <v>9</v>
          </cell>
        </row>
        <row r="7462">
          <cell r="A7462" t="str">
            <v>V|V0.53000</v>
          </cell>
          <cell r="B7462" t="str">
            <v>Q1003</v>
          </cell>
          <cell r="C7462" t="str">
            <v>V</v>
          </cell>
          <cell r="D7462" t="str">
            <v>code</v>
          </cell>
          <cell r="E7462" t="str">
            <v>V0.53000</v>
          </cell>
          <cell r="F7462" t="str">
            <v>V10.53000</v>
          </cell>
          <cell r="G7462">
            <v>9</v>
          </cell>
        </row>
        <row r="7463">
          <cell r="A7463" t="str">
            <v>V|V10.53000</v>
          </cell>
          <cell r="B7463" t="str">
            <v>Q1003</v>
          </cell>
          <cell r="C7463" t="str">
            <v>V</v>
          </cell>
          <cell r="D7463" t="str">
            <v>code</v>
          </cell>
          <cell r="E7463" t="str">
            <v>V10.53000</v>
          </cell>
          <cell r="F7463" t="str">
            <v>V10.53000</v>
          </cell>
          <cell r="G7463">
            <v>9</v>
          </cell>
        </row>
        <row r="7464">
          <cell r="A7464" t="str">
            <v>V|Bioagricert</v>
          </cell>
          <cell r="B7464" t="str">
            <v>Q1003</v>
          </cell>
          <cell r="C7464" t="str">
            <v>V</v>
          </cell>
          <cell r="D7464" t="str">
            <v>name</v>
          </cell>
          <cell r="E7464" t="str">
            <v>Bioagricert</v>
          </cell>
          <cell r="F7464" t="str">
            <v>V10.53001</v>
          </cell>
          <cell r="G7464">
            <v>9</v>
          </cell>
        </row>
        <row r="7465">
          <cell r="A7465" t="str">
            <v>V|V0.53001</v>
          </cell>
          <cell r="B7465" t="str">
            <v>Q1003</v>
          </cell>
          <cell r="C7465" t="str">
            <v>V</v>
          </cell>
          <cell r="D7465" t="str">
            <v>code</v>
          </cell>
          <cell r="E7465" t="str">
            <v>V0.53001</v>
          </cell>
          <cell r="F7465" t="str">
            <v>V10.53001</v>
          </cell>
          <cell r="G7465">
            <v>9</v>
          </cell>
        </row>
        <row r="7466">
          <cell r="A7466" t="str">
            <v>V|V10.53001</v>
          </cell>
          <cell r="B7466" t="str">
            <v>Q1003</v>
          </cell>
          <cell r="C7466" t="str">
            <v>V</v>
          </cell>
          <cell r="D7466" t="str">
            <v>code</v>
          </cell>
          <cell r="E7466" t="str">
            <v>V10.53001</v>
          </cell>
          <cell r="F7466" t="str">
            <v>V10.53001</v>
          </cell>
          <cell r="G7466">
            <v>9</v>
          </cell>
        </row>
        <row r="7467">
          <cell r="A7467" t="str">
            <v>V|Bioagricert-01</v>
          </cell>
          <cell r="B7467" t="str">
            <v>Q1003</v>
          </cell>
          <cell r="C7467" t="str">
            <v>V</v>
          </cell>
          <cell r="D7467" t="str">
            <v>name</v>
          </cell>
          <cell r="E7467" t="str">
            <v>Bioagricert-01</v>
          </cell>
          <cell r="F7467" t="str">
            <v>V10.53002</v>
          </cell>
          <cell r="G7467">
            <v>9</v>
          </cell>
        </row>
        <row r="7468">
          <cell r="A7468" t="str">
            <v>V|V0.53002</v>
          </cell>
          <cell r="B7468" t="str">
            <v>Q1003</v>
          </cell>
          <cell r="C7468" t="str">
            <v>V</v>
          </cell>
          <cell r="D7468" t="str">
            <v>code</v>
          </cell>
          <cell r="E7468" t="str">
            <v>V0.53002</v>
          </cell>
          <cell r="F7468" t="str">
            <v>V10.53002</v>
          </cell>
          <cell r="G7468">
            <v>9</v>
          </cell>
        </row>
        <row r="7469">
          <cell r="A7469" t="str">
            <v>V|V10.53002</v>
          </cell>
          <cell r="B7469" t="str">
            <v>Q1003</v>
          </cell>
          <cell r="C7469" t="str">
            <v>V</v>
          </cell>
          <cell r="D7469" t="str">
            <v>code</v>
          </cell>
          <cell r="E7469" t="str">
            <v>V10.53002</v>
          </cell>
          <cell r="F7469" t="str">
            <v>V10.53002</v>
          </cell>
          <cell r="G7469">
            <v>9</v>
          </cell>
        </row>
        <row r="7470">
          <cell r="A7470" t="str">
            <v>V|Bioagricert-03</v>
          </cell>
          <cell r="B7470" t="str">
            <v>Q1003</v>
          </cell>
          <cell r="C7470" t="str">
            <v>V</v>
          </cell>
          <cell r="D7470" t="str">
            <v>name</v>
          </cell>
          <cell r="E7470" t="str">
            <v>Bioagricert-03</v>
          </cell>
          <cell r="F7470" t="str">
            <v>V10.53003</v>
          </cell>
          <cell r="G7470">
            <v>9</v>
          </cell>
        </row>
        <row r="7471">
          <cell r="A7471" t="str">
            <v>V|V0.53003</v>
          </cell>
          <cell r="B7471" t="str">
            <v>Q1003</v>
          </cell>
          <cell r="C7471" t="str">
            <v>V</v>
          </cell>
          <cell r="D7471" t="str">
            <v>code</v>
          </cell>
          <cell r="E7471" t="str">
            <v>V0.53003</v>
          </cell>
          <cell r="F7471" t="str">
            <v>V10.53003</v>
          </cell>
          <cell r="G7471">
            <v>9</v>
          </cell>
        </row>
        <row r="7472">
          <cell r="A7472" t="str">
            <v>V|V10.53003</v>
          </cell>
          <cell r="B7472" t="str">
            <v>Q1003</v>
          </cell>
          <cell r="C7472" t="str">
            <v>V</v>
          </cell>
          <cell r="D7472" t="str">
            <v>code</v>
          </cell>
          <cell r="E7472" t="str">
            <v>V10.53003</v>
          </cell>
          <cell r="F7472" t="str">
            <v>V10.53003</v>
          </cell>
          <cell r="G7472">
            <v>9</v>
          </cell>
        </row>
        <row r="7473">
          <cell r="A7473" t="str">
            <v>V|Bioinspecta</v>
          </cell>
          <cell r="B7473" t="str">
            <v>Q1003</v>
          </cell>
          <cell r="C7473" t="str">
            <v>V</v>
          </cell>
          <cell r="D7473" t="str">
            <v>name</v>
          </cell>
          <cell r="E7473" t="str">
            <v>Bioinspecta</v>
          </cell>
          <cell r="F7473" t="str">
            <v>V10.53004</v>
          </cell>
          <cell r="G7473">
            <v>9</v>
          </cell>
        </row>
        <row r="7474">
          <cell r="A7474" t="str">
            <v>V|V0.53004</v>
          </cell>
          <cell r="B7474" t="str">
            <v>Q1003</v>
          </cell>
          <cell r="C7474" t="str">
            <v>V</v>
          </cell>
          <cell r="D7474" t="str">
            <v>code</v>
          </cell>
          <cell r="E7474" t="str">
            <v>V0.53004</v>
          </cell>
          <cell r="F7474" t="str">
            <v>V10.53004</v>
          </cell>
          <cell r="G7474">
            <v>9</v>
          </cell>
        </row>
        <row r="7475">
          <cell r="A7475" t="str">
            <v>V|V10.53004</v>
          </cell>
          <cell r="B7475" t="str">
            <v>Q1003</v>
          </cell>
          <cell r="C7475" t="str">
            <v>V</v>
          </cell>
          <cell r="D7475" t="str">
            <v>code</v>
          </cell>
          <cell r="E7475" t="str">
            <v>V10.53004</v>
          </cell>
          <cell r="F7475" t="str">
            <v>V10.53004</v>
          </cell>
          <cell r="G7475">
            <v>9</v>
          </cell>
        </row>
        <row r="7476">
          <cell r="A7476" t="str">
            <v>V|Biotestagro</v>
          </cell>
          <cell r="B7476" t="str">
            <v>Q1003</v>
          </cell>
          <cell r="C7476" t="str">
            <v>V</v>
          </cell>
          <cell r="D7476" t="str">
            <v>name</v>
          </cell>
          <cell r="E7476" t="str">
            <v>Biotestagro</v>
          </cell>
          <cell r="F7476" t="str">
            <v>V10.53005</v>
          </cell>
          <cell r="G7476">
            <v>9</v>
          </cell>
        </row>
        <row r="7477">
          <cell r="A7477" t="str">
            <v>V|V0.53005</v>
          </cell>
          <cell r="B7477" t="str">
            <v>Q1003</v>
          </cell>
          <cell r="C7477" t="str">
            <v>V</v>
          </cell>
          <cell r="D7477" t="str">
            <v>code</v>
          </cell>
          <cell r="E7477" t="str">
            <v>V0.53005</v>
          </cell>
          <cell r="F7477" t="str">
            <v>V10.53005</v>
          </cell>
          <cell r="G7477">
            <v>9</v>
          </cell>
        </row>
        <row r="7478">
          <cell r="A7478" t="str">
            <v>V|V10.53005</v>
          </cell>
          <cell r="B7478" t="str">
            <v>Q1003</v>
          </cell>
          <cell r="C7478" t="str">
            <v>V</v>
          </cell>
          <cell r="D7478" t="str">
            <v>code</v>
          </cell>
          <cell r="E7478" t="str">
            <v>V10.53005</v>
          </cell>
          <cell r="F7478" t="str">
            <v>V10.53005</v>
          </cell>
          <cell r="G7478">
            <v>9</v>
          </cell>
        </row>
        <row r="7479">
          <cell r="A7479" t="str">
            <v>V|Ceres</v>
          </cell>
          <cell r="B7479" t="str">
            <v>Q1003</v>
          </cell>
          <cell r="C7479" t="str">
            <v>V</v>
          </cell>
          <cell r="D7479" t="str">
            <v>name</v>
          </cell>
          <cell r="E7479" t="str">
            <v>Ceres</v>
          </cell>
          <cell r="F7479" t="str">
            <v>V10.53006</v>
          </cell>
          <cell r="G7479">
            <v>9</v>
          </cell>
        </row>
        <row r="7480">
          <cell r="A7480" t="str">
            <v>V|V0.53006</v>
          </cell>
          <cell r="B7480" t="str">
            <v>Q1003</v>
          </cell>
          <cell r="C7480" t="str">
            <v>V</v>
          </cell>
          <cell r="D7480" t="str">
            <v>code</v>
          </cell>
          <cell r="E7480" t="str">
            <v>V0.53006</v>
          </cell>
          <cell r="F7480" t="str">
            <v>V10.53006</v>
          </cell>
          <cell r="G7480">
            <v>9</v>
          </cell>
        </row>
        <row r="7481">
          <cell r="A7481" t="str">
            <v>V|V10.53006</v>
          </cell>
          <cell r="B7481" t="str">
            <v>Q1003</v>
          </cell>
          <cell r="C7481" t="str">
            <v>V</v>
          </cell>
          <cell r="D7481" t="str">
            <v>code</v>
          </cell>
          <cell r="E7481" t="str">
            <v>V10.53006</v>
          </cell>
          <cell r="F7481" t="str">
            <v>V10.53006</v>
          </cell>
          <cell r="G7481">
            <v>9</v>
          </cell>
        </row>
        <row r="7482">
          <cell r="A7482" t="str">
            <v>V|Control Union</v>
          </cell>
          <cell r="B7482" t="str">
            <v>Q1003</v>
          </cell>
          <cell r="C7482" t="str">
            <v>V</v>
          </cell>
          <cell r="D7482" t="str">
            <v>name</v>
          </cell>
          <cell r="E7482" t="str">
            <v>Control Union</v>
          </cell>
          <cell r="F7482" t="str">
            <v>V10.53007</v>
          </cell>
          <cell r="G7482">
            <v>9</v>
          </cell>
        </row>
        <row r="7483">
          <cell r="A7483" t="str">
            <v>V|V0.53007</v>
          </cell>
          <cell r="B7483" t="str">
            <v>Q1003</v>
          </cell>
          <cell r="C7483" t="str">
            <v>V</v>
          </cell>
          <cell r="D7483" t="str">
            <v>code</v>
          </cell>
          <cell r="E7483" t="str">
            <v>V0.53007</v>
          </cell>
          <cell r="F7483" t="str">
            <v>V10.53007</v>
          </cell>
          <cell r="G7483">
            <v>9</v>
          </cell>
        </row>
        <row r="7484">
          <cell r="A7484" t="str">
            <v>V|V10.53007</v>
          </cell>
          <cell r="B7484" t="str">
            <v>Q1003</v>
          </cell>
          <cell r="C7484" t="str">
            <v>V</v>
          </cell>
          <cell r="D7484" t="str">
            <v>code</v>
          </cell>
          <cell r="E7484" t="str">
            <v>V10.53007</v>
          </cell>
          <cell r="F7484" t="str">
            <v>V10.53007</v>
          </cell>
          <cell r="G7484">
            <v>9</v>
          </cell>
        </row>
        <row r="7485">
          <cell r="A7485" t="str">
            <v>V|Control Union-a</v>
          </cell>
          <cell r="B7485" t="str">
            <v>Q1003</v>
          </cell>
          <cell r="C7485" t="str">
            <v>V</v>
          </cell>
          <cell r="D7485" t="str">
            <v>name</v>
          </cell>
          <cell r="E7485" t="str">
            <v>Control Union-a</v>
          </cell>
          <cell r="F7485" t="str">
            <v>V10.53008</v>
          </cell>
          <cell r="G7485">
            <v>9</v>
          </cell>
        </row>
        <row r="7486">
          <cell r="A7486" t="str">
            <v>V|V0.53008</v>
          </cell>
          <cell r="B7486" t="str">
            <v>Q1003</v>
          </cell>
          <cell r="C7486" t="str">
            <v>V</v>
          </cell>
          <cell r="D7486" t="str">
            <v>code</v>
          </cell>
          <cell r="E7486" t="str">
            <v>V0.53008</v>
          </cell>
          <cell r="F7486" t="str">
            <v>V10.53008</v>
          </cell>
          <cell r="G7486">
            <v>9</v>
          </cell>
        </row>
        <row r="7487">
          <cell r="A7487" t="str">
            <v>V|V10.53008</v>
          </cell>
          <cell r="B7487" t="str">
            <v>Q1003</v>
          </cell>
          <cell r="C7487" t="str">
            <v>V</v>
          </cell>
          <cell r="D7487" t="str">
            <v>code</v>
          </cell>
          <cell r="E7487" t="str">
            <v>V10.53008</v>
          </cell>
          <cell r="F7487" t="str">
            <v>V10.53008</v>
          </cell>
          <cell r="G7487">
            <v>9</v>
          </cell>
        </row>
        <row r="7488">
          <cell r="A7488" t="str">
            <v>V|Control Union-b</v>
          </cell>
          <cell r="B7488" t="str">
            <v>Q1003</v>
          </cell>
          <cell r="C7488" t="str">
            <v>V</v>
          </cell>
          <cell r="D7488" t="str">
            <v>name</v>
          </cell>
          <cell r="E7488" t="str">
            <v>Control Union-b</v>
          </cell>
          <cell r="F7488" t="str">
            <v>V10.53009</v>
          </cell>
          <cell r="G7488">
            <v>9</v>
          </cell>
        </row>
        <row r="7489">
          <cell r="A7489" t="str">
            <v>V|V0.53009</v>
          </cell>
          <cell r="B7489" t="str">
            <v>Q1003</v>
          </cell>
          <cell r="C7489" t="str">
            <v>V</v>
          </cell>
          <cell r="D7489" t="str">
            <v>code</v>
          </cell>
          <cell r="E7489" t="str">
            <v>V0.53009</v>
          </cell>
          <cell r="F7489" t="str">
            <v>V10.53009</v>
          </cell>
          <cell r="G7489">
            <v>9</v>
          </cell>
        </row>
        <row r="7490">
          <cell r="A7490" t="str">
            <v>V|V10.53009</v>
          </cell>
          <cell r="B7490" t="str">
            <v>Q1003</v>
          </cell>
          <cell r="C7490" t="str">
            <v>V</v>
          </cell>
          <cell r="D7490" t="str">
            <v>code</v>
          </cell>
          <cell r="E7490" t="str">
            <v>V10.53009</v>
          </cell>
          <cell r="F7490" t="str">
            <v>V10.53009</v>
          </cell>
          <cell r="G7490">
            <v>9</v>
          </cell>
        </row>
        <row r="7491">
          <cell r="A7491" t="str">
            <v>V|Ecocert</v>
          </cell>
          <cell r="B7491" t="str">
            <v>Q1003</v>
          </cell>
          <cell r="C7491" t="str">
            <v>V</v>
          </cell>
          <cell r="D7491" t="str">
            <v>name</v>
          </cell>
          <cell r="E7491" t="str">
            <v>Ecocert</v>
          </cell>
          <cell r="F7491" t="str">
            <v>V10.53010</v>
          </cell>
          <cell r="G7491">
            <v>9</v>
          </cell>
        </row>
        <row r="7492">
          <cell r="A7492" t="str">
            <v>V|V0.53010</v>
          </cell>
          <cell r="B7492" t="str">
            <v>Q1003</v>
          </cell>
          <cell r="C7492" t="str">
            <v>V</v>
          </cell>
          <cell r="D7492" t="str">
            <v>code</v>
          </cell>
          <cell r="E7492" t="str">
            <v>V0.53010</v>
          </cell>
          <cell r="F7492" t="str">
            <v>V10.53010</v>
          </cell>
          <cell r="G7492">
            <v>9</v>
          </cell>
        </row>
        <row r="7493">
          <cell r="A7493" t="str">
            <v>V|V10.53010</v>
          </cell>
          <cell r="B7493" t="str">
            <v>Q1003</v>
          </cell>
          <cell r="C7493" t="str">
            <v>V</v>
          </cell>
          <cell r="D7493" t="str">
            <v>code</v>
          </cell>
          <cell r="E7493" t="str">
            <v>V10.53010</v>
          </cell>
          <cell r="F7493" t="str">
            <v>V10.53010</v>
          </cell>
          <cell r="G7493">
            <v>9</v>
          </cell>
        </row>
        <row r="7494">
          <cell r="A7494" t="str">
            <v>V|Ecocert 1</v>
          </cell>
          <cell r="B7494" t="str">
            <v>Q1003</v>
          </cell>
          <cell r="C7494" t="str">
            <v>V</v>
          </cell>
          <cell r="D7494" t="str">
            <v>name</v>
          </cell>
          <cell r="E7494" t="str">
            <v>Ecocert 1</v>
          </cell>
          <cell r="F7494" t="str">
            <v>V10.53011</v>
          </cell>
          <cell r="G7494">
            <v>9</v>
          </cell>
        </row>
        <row r="7495">
          <cell r="A7495" t="str">
            <v>V|V0.53011</v>
          </cell>
          <cell r="B7495" t="str">
            <v>Q1003</v>
          </cell>
          <cell r="C7495" t="str">
            <v>V</v>
          </cell>
          <cell r="D7495" t="str">
            <v>code</v>
          </cell>
          <cell r="E7495" t="str">
            <v>V0.53011</v>
          </cell>
          <cell r="F7495" t="str">
            <v>V10.53011</v>
          </cell>
          <cell r="G7495">
            <v>9</v>
          </cell>
        </row>
        <row r="7496">
          <cell r="A7496" t="str">
            <v>V|V10.53011</v>
          </cell>
          <cell r="B7496" t="str">
            <v>Q1003</v>
          </cell>
          <cell r="C7496" t="str">
            <v>V</v>
          </cell>
          <cell r="D7496" t="str">
            <v>code</v>
          </cell>
          <cell r="E7496" t="str">
            <v>V10.53011</v>
          </cell>
          <cell r="F7496" t="str">
            <v>V10.53011</v>
          </cell>
          <cell r="G7496">
            <v>9</v>
          </cell>
        </row>
        <row r="7497">
          <cell r="A7497" t="str">
            <v>V|Ecocert 2</v>
          </cell>
          <cell r="B7497" t="str">
            <v>Q1003</v>
          </cell>
          <cell r="C7497" t="str">
            <v>V</v>
          </cell>
          <cell r="D7497" t="str">
            <v>name</v>
          </cell>
          <cell r="E7497" t="str">
            <v>Ecocert 2</v>
          </cell>
          <cell r="F7497" t="str">
            <v>V10.53012</v>
          </cell>
          <cell r="G7497">
            <v>9</v>
          </cell>
        </row>
        <row r="7498">
          <cell r="A7498" t="str">
            <v>V|V0.53012</v>
          </cell>
          <cell r="B7498" t="str">
            <v>Q1003</v>
          </cell>
          <cell r="C7498" t="str">
            <v>V</v>
          </cell>
          <cell r="D7498" t="str">
            <v>code</v>
          </cell>
          <cell r="E7498" t="str">
            <v>V0.53012</v>
          </cell>
          <cell r="F7498" t="str">
            <v>V10.53012</v>
          </cell>
          <cell r="G7498">
            <v>9</v>
          </cell>
        </row>
        <row r="7499">
          <cell r="A7499" t="str">
            <v>V|V10.53012</v>
          </cell>
          <cell r="B7499" t="str">
            <v>Q1003</v>
          </cell>
          <cell r="C7499" t="str">
            <v>V</v>
          </cell>
          <cell r="D7499" t="str">
            <v>code</v>
          </cell>
          <cell r="E7499" t="str">
            <v>V10.53012</v>
          </cell>
          <cell r="F7499" t="str">
            <v>V10.53012</v>
          </cell>
          <cell r="G7499">
            <v>9</v>
          </cell>
        </row>
        <row r="7500">
          <cell r="A7500" t="str">
            <v>V|etko</v>
          </cell>
          <cell r="B7500" t="str">
            <v>Q1003</v>
          </cell>
          <cell r="C7500" t="str">
            <v>V</v>
          </cell>
          <cell r="D7500" t="str">
            <v>name</v>
          </cell>
          <cell r="E7500" t="str">
            <v>etko</v>
          </cell>
          <cell r="F7500" t="str">
            <v>V10.53013</v>
          </cell>
          <cell r="G7500">
            <v>9</v>
          </cell>
        </row>
        <row r="7501">
          <cell r="A7501" t="str">
            <v>V|V0.53013</v>
          </cell>
          <cell r="B7501" t="str">
            <v>Q1003</v>
          </cell>
          <cell r="C7501" t="str">
            <v>V</v>
          </cell>
          <cell r="D7501" t="str">
            <v>code</v>
          </cell>
          <cell r="E7501" t="str">
            <v>V0.53013</v>
          </cell>
          <cell r="F7501" t="str">
            <v>V10.53013</v>
          </cell>
          <cell r="G7501">
            <v>9</v>
          </cell>
        </row>
        <row r="7502">
          <cell r="A7502" t="str">
            <v>V|V10.53013</v>
          </cell>
          <cell r="B7502" t="str">
            <v>Q1003</v>
          </cell>
          <cell r="C7502" t="str">
            <v>V</v>
          </cell>
          <cell r="D7502" t="str">
            <v>code</v>
          </cell>
          <cell r="E7502" t="str">
            <v>V10.53013</v>
          </cell>
          <cell r="F7502" t="str">
            <v>V10.53013</v>
          </cell>
          <cell r="G7502">
            <v>9</v>
          </cell>
        </row>
        <row r="7503">
          <cell r="A7503" t="str">
            <v>V|Evrocert</v>
          </cell>
          <cell r="B7503" t="str">
            <v>Q1003</v>
          </cell>
          <cell r="C7503" t="str">
            <v>V</v>
          </cell>
          <cell r="D7503" t="str">
            <v>name</v>
          </cell>
          <cell r="E7503" t="str">
            <v>Evrocert</v>
          </cell>
          <cell r="F7503" t="str">
            <v>V10.53014</v>
          </cell>
          <cell r="G7503">
            <v>9</v>
          </cell>
        </row>
        <row r="7504">
          <cell r="A7504" t="str">
            <v>V|V0.53014</v>
          </cell>
          <cell r="B7504" t="str">
            <v>Q1003</v>
          </cell>
          <cell r="C7504" t="str">
            <v>V</v>
          </cell>
          <cell r="D7504" t="str">
            <v>code</v>
          </cell>
          <cell r="E7504" t="str">
            <v>V0.53014</v>
          </cell>
          <cell r="F7504" t="str">
            <v>V10.53014</v>
          </cell>
          <cell r="G7504">
            <v>9</v>
          </cell>
        </row>
        <row r="7505">
          <cell r="A7505" t="str">
            <v>V|V10.53014</v>
          </cell>
          <cell r="B7505" t="str">
            <v>Q1003</v>
          </cell>
          <cell r="C7505" t="str">
            <v>V</v>
          </cell>
          <cell r="D7505" t="str">
            <v>code</v>
          </cell>
          <cell r="E7505" t="str">
            <v>V10.53014</v>
          </cell>
          <cell r="F7505" t="str">
            <v>V10.53014</v>
          </cell>
          <cell r="G7505">
            <v>9</v>
          </cell>
        </row>
        <row r="7506">
          <cell r="A7506" t="str">
            <v>V|Evrocert-01a</v>
          </cell>
          <cell r="B7506" t="str">
            <v>Q1003</v>
          </cell>
          <cell r="C7506" t="str">
            <v>V</v>
          </cell>
          <cell r="D7506" t="str">
            <v>name</v>
          </cell>
          <cell r="E7506" t="str">
            <v>Evrocert-01a</v>
          </cell>
          <cell r="F7506" t="str">
            <v>V10.53015</v>
          </cell>
          <cell r="G7506">
            <v>9</v>
          </cell>
        </row>
        <row r="7507">
          <cell r="A7507" t="str">
            <v>V|V0.53015</v>
          </cell>
          <cell r="B7507" t="str">
            <v>Q1003</v>
          </cell>
          <cell r="C7507" t="str">
            <v>V</v>
          </cell>
          <cell r="D7507" t="str">
            <v>code</v>
          </cell>
          <cell r="E7507" t="str">
            <v>V0.53015</v>
          </cell>
          <cell r="F7507" t="str">
            <v>V10.53015</v>
          </cell>
          <cell r="G7507">
            <v>9</v>
          </cell>
        </row>
        <row r="7508">
          <cell r="A7508" t="str">
            <v>V|V10.53015</v>
          </cell>
          <cell r="B7508" t="str">
            <v>Q1003</v>
          </cell>
          <cell r="C7508" t="str">
            <v>V</v>
          </cell>
          <cell r="D7508" t="str">
            <v>code</v>
          </cell>
          <cell r="E7508" t="str">
            <v>V10.53015</v>
          </cell>
          <cell r="F7508" t="str">
            <v>V10.53015</v>
          </cell>
          <cell r="G7508">
            <v>9</v>
          </cell>
        </row>
        <row r="7509">
          <cell r="A7509" t="str">
            <v>V|Evrocert-01b</v>
          </cell>
          <cell r="B7509" t="str">
            <v>Q1003</v>
          </cell>
          <cell r="C7509" t="str">
            <v>V</v>
          </cell>
          <cell r="D7509" t="str">
            <v>name</v>
          </cell>
          <cell r="E7509" t="str">
            <v>Evrocert-01b</v>
          </cell>
          <cell r="F7509" t="str">
            <v>V10.53016</v>
          </cell>
          <cell r="G7509">
            <v>9</v>
          </cell>
        </row>
        <row r="7510">
          <cell r="A7510" t="str">
            <v>V|V0.53016</v>
          </cell>
          <cell r="B7510" t="str">
            <v>Q1003</v>
          </cell>
          <cell r="C7510" t="str">
            <v>V</v>
          </cell>
          <cell r="D7510" t="str">
            <v>code</v>
          </cell>
          <cell r="E7510" t="str">
            <v>V0.53016</v>
          </cell>
          <cell r="F7510" t="str">
            <v>V10.53016</v>
          </cell>
          <cell r="G7510">
            <v>9</v>
          </cell>
        </row>
        <row r="7511">
          <cell r="A7511" t="str">
            <v>V|V10.53016</v>
          </cell>
          <cell r="B7511" t="str">
            <v>Q1003</v>
          </cell>
          <cell r="C7511" t="str">
            <v>V</v>
          </cell>
          <cell r="D7511" t="str">
            <v>code</v>
          </cell>
          <cell r="E7511" t="str">
            <v>V10.53016</v>
          </cell>
          <cell r="F7511" t="str">
            <v>V10.53016</v>
          </cell>
          <cell r="G7511">
            <v>9</v>
          </cell>
        </row>
        <row r="7512">
          <cell r="A7512" t="str">
            <v>V|Evrocert-05</v>
          </cell>
          <cell r="B7512" t="str">
            <v>Q1003</v>
          </cell>
          <cell r="C7512" t="str">
            <v>V</v>
          </cell>
          <cell r="D7512" t="str">
            <v>name</v>
          </cell>
          <cell r="E7512" t="str">
            <v>Evrocert-05</v>
          </cell>
          <cell r="F7512" t="str">
            <v>V10.53017</v>
          </cell>
          <cell r="G7512">
            <v>9</v>
          </cell>
        </row>
        <row r="7513">
          <cell r="A7513" t="str">
            <v>V|V0.53017</v>
          </cell>
          <cell r="B7513" t="str">
            <v>Q1003</v>
          </cell>
          <cell r="C7513" t="str">
            <v>V</v>
          </cell>
          <cell r="D7513" t="str">
            <v>code</v>
          </cell>
          <cell r="E7513" t="str">
            <v>V0.53017</v>
          </cell>
          <cell r="F7513" t="str">
            <v>V10.53017</v>
          </cell>
          <cell r="G7513">
            <v>9</v>
          </cell>
        </row>
        <row r="7514">
          <cell r="A7514" t="str">
            <v>V|V10.53017</v>
          </cell>
          <cell r="B7514" t="str">
            <v>Q1003</v>
          </cell>
          <cell r="C7514" t="str">
            <v>V</v>
          </cell>
          <cell r="D7514" t="str">
            <v>code</v>
          </cell>
          <cell r="E7514" t="str">
            <v>V10.53017</v>
          </cell>
          <cell r="F7514" t="str">
            <v>V10.53017</v>
          </cell>
          <cell r="G7514">
            <v>9</v>
          </cell>
        </row>
        <row r="7515">
          <cell r="A7515" t="str">
            <v>V|Evrocert-05a</v>
          </cell>
          <cell r="B7515" t="str">
            <v>Q1003</v>
          </cell>
          <cell r="C7515" t="str">
            <v>V</v>
          </cell>
          <cell r="D7515" t="str">
            <v>name</v>
          </cell>
          <cell r="E7515" t="str">
            <v>Evrocert-05a</v>
          </cell>
          <cell r="F7515" t="str">
            <v>V10.53018</v>
          </cell>
          <cell r="G7515">
            <v>9</v>
          </cell>
        </row>
        <row r="7516">
          <cell r="A7516" t="str">
            <v>V|V0.53018</v>
          </cell>
          <cell r="B7516" t="str">
            <v>Q1003</v>
          </cell>
          <cell r="C7516" t="str">
            <v>V</v>
          </cell>
          <cell r="D7516" t="str">
            <v>code</v>
          </cell>
          <cell r="E7516" t="str">
            <v>V0.53018</v>
          </cell>
          <cell r="F7516" t="str">
            <v>V10.53018</v>
          </cell>
          <cell r="G7516">
            <v>9</v>
          </cell>
        </row>
        <row r="7517">
          <cell r="A7517" t="str">
            <v>V|V10.53018</v>
          </cell>
          <cell r="B7517" t="str">
            <v>Q1003</v>
          </cell>
          <cell r="C7517" t="str">
            <v>V</v>
          </cell>
          <cell r="D7517" t="str">
            <v>code</v>
          </cell>
          <cell r="E7517" t="str">
            <v>V10.53018</v>
          </cell>
          <cell r="F7517" t="str">
            <v>V10.53018</v>
          </cell>
          <cell r="G7517">
            <v>9</v>
          </cell>
        </row>
        <row r="7518">
          <cell r="A7518" t="str">
            <v>V|Evrocert-05b</v>
          </cell>
          <cell r="B7518" t="str">
            <v>Q1003</v>
          </cell>
          <cell r="C7518" t="str">
            <v>V</v>
          </cell>
          <cell r="D7518" t="str">
            <v>name</v>
          </cell>
          <cell r="E7518" t="str">
            <v>Evrocert-05b</v>
          </cell>
          <cell r="F7518" t="str">
            <v>V10.53019</v>
          </cell>
          <cell r="G7518">
            <v>9</v>
          </cell>
        </row>
        <row r="7519">
          <cell r="A7519" t="str">
            <v>V|V0.53019</v>
          </cell>
          <cell r="B7519" t="str">
            <v>Q1003</v>
          </cell>
          <cell r="C7519" t="str">
            <v>V</v>
          </cell>
          <cell r="D7519" t="str">
            <v>code</v>
          </cell>
          <cell r="E7519" t="str">
            <v>V0.53019</v>
          </cell>
          <cell r="F7519" t="str">
            <v>V10.53019</v>
          </cell>
          <cell r="G7519">
            <v>9</v>
          </cell>
        </row>
        <row r="7520">
          <cell r="A7520" t="str">
            <v>V|V10.53019</v>
          </cell>
          <cell r="B7520" t="str">
            <v>Q1003</v>
          </cell>
          <cell r="C7520" t="str">
            <v>V</v>
          </cell>
          <cell r="D7520" t="str">
            <v>code</v>
          </cell>
          <cell r="E7520" t="str">
            <v>V10.53019</v>
          </cell>
          <cell r="F7520" t="str">
            <v>V10.53019</v>
          </cell>
          <cell r="G7520">
            <v>9</v>
          </cell>
        </row>
        <row r="7521">
          <cell r="A7521" t="str">
            <v>V|Evrocert-5</v>
          </cell>
          <cell r="B7521" t="str">
            <v>Q1003</v>
          </cell>
          <cell r="C7521" t="str">
            <v>V</v>
          </cell>
          <cell r="D7521" t="str">
            <v>name</v>
          </cell>
          <cell r="E7521" t="str">
            <v>Evrocert-5</v>
          </cell>
          <cell r="F7521" t="str">
            <v>V10.53020</v>
          </cell>
          <cell r="G7521">
            <v>9</v>
          </cell>
        </row>
        <row r="7522">
          <cell r="A7522" t="str">
            <v>V|V0.53020</v>
          </cell>
          <cell r="B7522" t="str">
            <v>Q1003</v>
          </cell>
          <cell r="C7522" t="str">
            <v>V</v>
          </cell>
          <cell r="D7522" t="str">
            <v>code</v>
          </cell>
          <cell r="E7522" t="str">
            <v>V0.53020</v>
          </cell>
          <cell r="F7522" t="str">
            <v>V10.53020</v>
          </cell>
          <cell r="G7522">
            <v>9</v>
          </cell>
        </row>
        <row r="7523">
          <cell r="A7523" t="str">
            <v>V|V10.53020</v>
          </cell>
          <cell r="B7523" t="str">
            <v>Q1003</v>
          </cell>
          <cell r="C7523" t="str">
            <v>V</v>
          </cell>
          <cell r="D7523" t="str">
            <v>code</v>
          </cell>
          <cell r="E7523" t="str">
            <v>V10.53020</v>
          </cell>
          <cell r="F7523" t="str">
            <v>V10.53020</v>
          </cell>
          <cell r="G7523">
            <v>9</v>
          </cell>
        </row>
        <row r="7524">
          <cell r="A7524" t="str">
            <v>V|IOA</v>
          </cell>
          <cell r="B7524" t="str">
            <v>Q1003</v>
          </cell>
          <cell r="C7524" t="str">
            <v>V</v>
          </cell>
          <cell r="D7524" t="str">
            <v>name</v>
          </cell>
          <cell r="E7524" t="str">
            <v>IOA</v>
          </cell>
          <cell r="F7524" t="str">
            <v>V10.53022</v>
          </cell>
          <cell r="G7524">
            <v>9</v>
          </cell>
        </row>
        <row r="7525">
          <cell r="A7525" t="str">
            <v>V|V0.53022</v>
          </cell>
          <cell r="B7525" t="str">
            <v>Q1003</v>
          </cell>
          <cell r="C7525" t="str">
            <v>V</v>
          </cell>
          <cell r="D7525" t="str">
            <v>code</v>
          </cell>
          <cell r="E7525" t="str">
            <v>V0.53022</v>
          </cell>
          <cell r="F7525" t="str">
            <v>V10.53022</v>
          </cell>
          <cell r="G7525">
            <v>9</v>
          </cell>
        </row>
        <row r="7526">
          <cell r="A7526" t="str">
            <v>V|V10.53022</v>
          </cell>
          <cell r="B7526" t="str">
            <v>Q1003</v>
          </cell>
          <cell r="C7526" t="str">
            <v>V</v>
          </cell>
          <cell r="D7526" t="str">
            <v>code</v>
          </cell>
          <cell r="E7526" t="str">
            <v>V10.53022</v>
          </cell>
          <cell r="F7526" t="str">
            <v>V10.53022</v>
          </cell>
          <cell r="G7526">
            <v>9</v>
          </cell>
        </row>
        <row r="7527">
          <cell r="A7527" t="str">
            <v>V|LACON</v>
          </cell>
          <cell r="B7527" t="str">
            <v>Q1003</v>
          </cell>
          <cell r="C7527" t="str">
            <v>V</v>
          </cell>
          <cell r="D7527" t="str">
            <v>name</v>
          </cell>
          <cell r="E7527" t="str">
            <v>LACON</v>
          </cell>
          <cell r="F7527" t="str">
            <v>V10.53023</v>
          </cell>
          <cell r="G7527">
            <v>9</v>
          </cell>
        </row>
        <row r="7528">
          <cell r="A7528" t="str">
            <v>V|V0.53023</v>
          </cell>
          <cell r="B7528" t="str">
            <v>Q1003</v>
          </cell>
          <cell r="C7528" t="str">
            <v>V</v>
          </cell>
          <cell r="D7528" t="str">
            <v>code</v>
          </cell>
          <cell r="E7528" t="str">
            <v>V0.53023</v>
          </cell>
          <cell r="F7528" t="str">
            <v>V10.53023</v>
          </cell>
          <cell r="G7528">
            <v>9</v>
          </cell>
        </row>
        <row r="7529">
          <cell r="A7529" t="str">
            <v>V|V10.53023</v>
          </cell>
          <cell r="B7529" t="str">
            <v>Q1003</v>
          </cell>
          <cell r="C7529" t="str">
            <v>V</v>
          </cell>
          <cell r="D7529" t="str">
            <v>code</v>
          </cell>
          <cell r="E7529" t="str">
            <v>V10.53023</v>
          </cell>
          <cell r="F7529" t="str">
            <v>V10.53023</v>
          </cell>
          <cell r="G7529">
            <v>9</v>
          </cell>
        </row>
        <row r="7530">
          <cell r="A7530" t="str">
            <v>V|Naturland1</v>
          </cell>
          <cell r="B7530" t="str">
            <v>Q1003</v>
          </cell>
          <cell r="C7530" t="str">
            <v>V</v>
          </cell>
          <cell r="D7530" t="str">
            <v>name</v>
          </cell>
          <cell r="E7530" t="str">
            <v>Naturland1</v>
          </cell>
          <cell r="F7530" t="str">
            <v>V10.53025</v>
          </cell>
          <cell r="G7530">
            <v>9</v>
          </cell>
        </row>
        <row r="7531">
          <cell r="A7531" t="str">
            <v>V|V0.53025</v>
          </cell>
          <cell r="B7531" t="str">
            <v>Q1003</v>
          </cell>
          <cell r="C7531" t="str">
            <v>V</v>
          </cell>
          <cell r="D7531" t="str">
            <v>code</v>
          </cell>
          <cell r="E7531" t="str">
            <v>V0.53025</v>
          </cell>
          <cell r="F7531" t="str">
            <v>V10.53025</v>
          </cell>
          <cell r="G7531">
            <v>9</v>
          </cell>
        </row>
        <row r="7532">
          <cell r="A7532" t="str">
            <v>V|V10.53025</v>
          </cell>
          <cell r="B7532" t="str">
            <v>Q1003</v>
          </cell>
          <cell r="C7532" t="str">
            <v>V</v>
          </cell>
          <cell r="D7532" t="str">
            <v>code</v>
          </cell>
          <cell r="E7532" t="str">
            <v>V10.53025</v>
          </cell>
          <cell r="F7532" t="str">
            <v>V10.53025</v>
          </cell>
          <cell r="G7532">
            <v>9</v>
          </cell>
        </row>
        <row r="7533">
          <cell r="A7533" t="str">
            <v>V|Naturland2</v>
          </cell>
          <cell r="B7533" t="str">
            <v>Q1003</v>
          </cell>
          <cell r="C7533" t="str">
            <v>V</v>
          </cell>
          <cell r="D7533" t="str">
            <v>name</v>
          </cell>
          <cell r="E7533" t="str">
            <v>Naturland2</v>
          </cell>
          <cell r="F7533" t="str">
            <v>V10.53026</v>
          </cell>
          <cell r="G7533">
            <v>9</v>
          </cell>
        </row>
        <row r="7534">
          <cell r="A7534" t="str">
            <v>V|V0.53026</v>
          </cell>
          <cell r="B7534" t="str">
            <v>Q1003</v>
          </cell>
          <cell r="C7534" t="str">
            <v>V</v>
          </cell>
          <cell r="D7534" t="str">
            <v>code</v>
          </cell>
          <cell r="E7534" t="str">
            <v>V0.53026</v>
          </cell>
          <cell r="F7534" t="str">
            <v>V10.53026</v>
          </cell>
          <cell r="G7534">
            <v>9</v>
          </cell>
        </row>
        <row r="7535">
          <cell r="A7535" t="str">
            <v>V|V10.53026</v>
          </cell>
          <cell r="B7535" t="str">
            <v>Q1003</v>
          </cell>
          <cell r="C7535" t="str">
            <v>V</v>
          </cell>
          <cell r="D7535" t="str">
            <v>code</v>
          </cell>
          <cell r="E7535" t="str">
            <v>V10.53026</v>
          </cell>
          <cell r="F7535" t="str">
            <v>V10.53026</v>
          </cell>
          <cell r="G7535">
            <v>9</v>
          </cell>
        </row>
        <row r="7536">
          <cell r="A7536" t="str">
            <v>V|OCOP</v>
          </cell>
          <cell r="B7536" t="str">
            <v>Q1003</v>
          </cell>
          <cell r="C7536" t="str">
            <v>V</v>
          </cell>
          <cell r="D7536" t="str">
            <v>name</v>
          </cell>
          <cell r="E7536" t="str">
            <v>OCOP</v>
          </cell>
          <cell r="F7536" t="str">
            <v>V10.53027</v>
          </cell>
          <cell r="G7536">
            <v>9</v>
          </cell>
        </row>
        <row r="7537">
          <cell r="A7537" t="str">
            <v>V|V0.53027</v>
          </cell>
          <cell r="B7537" t="str">
            <v>Q1003</v>
          </cell>
          <cell r="C7537" t="str">
            <v>V</v>
          </cell>
          <cell r="D7537" t="str">
            <v>code</v>
          </cell>
          <cell r="E7537" t="str">
            <v>V0.53027</v>
          </cell>
          <cell r="F7537" t="str">
            <v>V10.53027</v>
          </cell>
          <cell r="G7537">
            <v>9</v>
          </cell>
        </row>
        <row r="7538">
          <cell r="A7538" t="str">
            <v>V|V10.53027</v>
          </cell>
          <cell r="B7538" t="str">
            <v>Q1003</v>
          </cell>
          <cell r="C7538" t="str">
            <v>V</v>
          </cell>
          <cell r="D7538" t="str">
            <v>code</v>
          </cell>
          <cell r="E7538" t="str">
            <v>V10.53027</v>
          </cell>
          <cell r="F7538" t="str">
            <v>V10.53027</v>
          </cell>
          <cell r="G7538">
            <v>9</v>
          </cell>
        </row>
        <row r="7539">
          <cell r="A7539" t="str">
            <v>V|OCS</v>
          </cell>
          <cell r="B7539" t="str">
            <v>Q1003</v>
          </cell>
          <cell r="C7539" t="str">
            <v>V</v>
          </cell>
          <cell r="D7539" t="str">
            <v>name</v>
          </cell>
          <cell r="E7539" t="str">
            <v>OCS</v>
          </cell>
          <cell r="F7539" t="str">
            <v>V10.53028</v>
          </cell>
          <cell r="G7539">
            <v>9</v>
          </cell>
        </row>
        <row r="7540">
          <cell r="A7540" t="str">
            <v>V|V0.53028</v>
          </cell>
          <cell r="B7540" t="str">
            <v>Q1003</v>
          </cell>
          <cell r="C7540" t="str">
            <v>V</v>
          </cell>
          <cell r="D7540" t="str">
            <v>code</v>
          </cell>
          <cell r="E7540" t="str">
            <v>V0.53028</v>
          </cell>
          <cell r="F7540" t="str">
            <v>V10.53028</v>
          </cell>
          <cell r="G7540">
            <v>9</v>
          </cell>
        </row>
        <row r="7541">
          <cell r="A7541" t="str">
            <v>V|V10.53028</v>
          </cell>
          <cell r="B7541" t="str">
            <v>Q1003</v>
          </cell>
          <cell r="C7541" t="str">
            <v>V</v>
          </cell>
          <cell r="D7541" t="str">
            <v>code</v>
          </cell>
          <cell r="E7541" t="str">
            <v>V10.53028</v>
          </cell>
          <cell r="F7541" t="str">
            <v>V10.53028</v>
          </cell>
          <cell r="G7541">
            <v>9</v>
          </cell>
        </row>
        <row r="7542">
          <cell r="A7542" t="str">
            <v>V|OCS 01</v>
          </cell>
          <cell r="B7542" t="str">
            <v>Q1003</v>
          </cell>
          <cell r="C7542" t="str">
            <v>V</v>
          </cell>
          <cell r="D7542" t="str">
            <v>name</v>
          </cell>
          <cell r="E7542" t="str">
            <v>OCS 01</v>
          </cell>
          <cell r="F7542" t="str">
            <v>V10.53029</v>
          </cell>
          <cell r="G7542">
            <v>9</v>
          </cell>
        </row>
        <row r="7543">
          <cell r="A7543" t="str">
            <v>V|V0.53029</v>
          </cell>
          <cell r="B7543" t="str">
            <v>Q1003</v>
          </cell>
          <cell r="C7543" t="str">
            <v>V</v>
          </cell>
          <cell r="D7543" t="str">
            <v>code</v>
          </cell>
          <cell r="E7543" t="str">
            <v>V0.53029</v>
          </cell>
          <cell r="F7543" t="str">
            <v>V10.53029</v>
          </cell>
          <cell r="G7543">
            <v>9</v>
          </cell>
        </row>
        <row r="7544">
          <cell r="A7544" t="str">
            <v>V|V10.53029</v>
          </cell>
          <cell r="B7544" t="str">
            <v>Q1003</v>
          </cell>
          <cell r="C7544" t="str">
            <v>V</v>
          </cell>
          <cell r="D7544" t="str">
            <v>code</v>
          </cell>
          <cell r="E7544" t="str">
            <v>V10.53029</v>
          </cell>
          <cell r="F7544" t="str">
            <v>V10.53029</v>
          </cell>
          <cell r="G7544">
            <v>9</v>
          </cell>
        </row>
        <row r="7545">
          <cell r="A7545" t="str">
            <v>V|OCS 02</v>
          </cell>
          <cell r="B7545" t="str">
            <v>Q1003</v>
          </cell>
          <cell r="C7545" t="str">
            <v>V</v>
          </cell>
          <cell r="D7545" t="str">
            <v>name</v>
          </cell>
          <cell r="E7545" t="str">
            <v>OCS 02</v>
          </cell>
          <cell r="F7545" t="str">
            <v>V10.53030</v>
          </cell>
          <cell r="G7545">
            <v>9</v>
          </cell>
        </row>
        <row r="7546">
          <cell r="A7546" t="str">
            <v>V|V0.53030</v>
          </cell>
          <cell r="B7546" t="str">
            <v>Q1003</v>
          </cell>
          <cell r="C7546" t="str">
            <v>V</v>
          </cell>
          <cell r="D7546" t="str">
            <v>code</v>
          </cell>
          <cell r="E7546" t="str">
            <v>V0.53030</v>
          </cell>
          <cell r="F7546" t="str">
            <v>V10.53030</v>
          </cell>
          <cell r="G7546">
            <v>9</v>
          </cell>
        </row>
        <row r="7547">
          <cell r="A7547" t="str">
            <v>V|V10.53030</v>
          </cell>
          <cell r="B7547" t="str">
            <v>Q1003</v>
          </cell>
          <cell r="C7547" t="str">
            <v>V</v>
          </cell>
          <cell r="D7547" t="str">
            <v>code</v>
          </cell>
          <cell r="E7547" t="str">
            <v>V10.53030</v>
          </cell>
          <cell r="F7547" t="str">
            <v>V10.53030</v>
          </cell>
          <cell r="G7547">
            <v>9</v>
          </cell>
        </row>
        <row r="7548">
          <cell r="A7548" t="str">
            <v>V|OCS 03</v>
          </cell>
          <cell r="B7548" t="str">
            <v>Q1003</v>
          </cell>
          <cell r="C7548" t="str">
            <v>V</v>
          </cell>
          <cell r="D7548" t="str">
            <v>name</v>
          </cell>
          <cell r="E7548" t="str">
            <v>OCS 03</v>
          </cell>
          <cell r="F7548" t="str">
            <v>V10.53031</v>
          </cell>
          <cell r="G7548">
            <v>9</v>
          </cell>
        </row>
        <row r="7549">
          <cell r="A7549" t="str">
            <v>V|V0.53031</v>
          </cell>
          <cell r="B7549" t="str">
            <v>Q1003</v>
          </cell>
          <cell r="C7549" t="str">
            <v>V</v>
          </cell>
          <cell r="D7549" t="str">
            <v>code</v>
          </cell>
          <cell r="E7549" t="str">
            <v>V0.53031</v>
          </cell>
          <cell r="F7549" t="str">
            <v>V10.53031</v>
          </cell>
          <cell r="G7549">
            <v>9</v>
          </cell>
        </row>
        <row r="7550">
          <cell r="A7550" t="str">
            <v>V|V10.53031</v>
          </cell>
          <cell r="B7550" t="str">
            <v>Q1003</v>
          </cell>
          <cell r="C7550" t="str">
            <v>V</v>
          </cell>
          <cell r="D7550" t="str">
            <v>code</v>
          </cell>
          <cell r="E7550" t="str">
            <v>V10.53031</v>
          </cell>
          <cell r="F7550" t="str">
            <v>V10.53031</v>
          </cell>
          <cell r="G7550">
            <v>9</v>
          </cell>
        </row>
        <row r="7551">
          <cell r="A7551" t="str">
            <v>V|OCS 06</v>
          </cell>
          <cell r="B7551" t="str">
            <v>Q1003</v>
          </cell>
          <cell r="C7551" t="str">
            <v>V</v>
          </cell>
          <cell r="D7551" t="str">
            <v>name</v>
          </cell>
          <cell r="E7551" t="str">
            <v>OCS 06</v>
          </cell>
          <cell r="F7551" t="str">
            <v>V10.53032</v>
          </cell>
          <cell r="G7551">
            <v>9</v>
          </cell>
        </row>
        <row r="7552">
          <cell r="A7552" t="str">
            <v>V|V0.53032</v>
          </cell>
          <cell r="B7552" t="str">
            <v>Q1003</v>
          </cell>
          <cell r="C7552" t="str">
            <v>V</v>
          </cell>
          <cell r="D7552" t="str">
            <v>code</v>
          </cell>
          <cell r="E7552" t="str">
            <v>V0.53032</v>
          </cell>
          <cell r="F7552" t="str">
            <v>V10.53032</v>
          </cell>
          <cell r="G7552">
            <v>9</v>
          </cell>
        </row>
        <row r="7553">
          <cell r="A7553" t="str">
            <v>V|V10.53032</v>
          </cell>
          <cell r="B7553" t="str">
            <v>Q1003</v>
          </cell>
          <cell r="C7553" t="str">
            <v>V</v>
          </cell>
          <cell r="D7553" t="str">
            <v>code</v>
          </cell>
          <cell r="E7553" t="str">
            <v>V10.53032</v>
          </cell>
          <cell r="F7553" t="str">
            <v>V10.53032</v>
          </cell>
          <cell r="G7553">
            <v>9</v>
          </cell>
        </row>
        <row r="7554">
          <cell r="A7554" t="str">
            <v>V|OCS-05</v>
          </cell>
          <cell r="B7554" t="str">
            <v>Q1003</v>
          </cell>
          <cell r="C7554" t="str">
            <v>V</v>
          </cell>
          <cell r="D7554" t="str">
            <v>name</v>
          </cell>
          <cell r="E7554" t="str">
            <v>OCS-05</v>
          </cell>
          <cell r="F7554" t="str">
            <v>V10.53033</v>
          </cell>
          <cell r="G7554">
            <v>9</v>
          </cell>
        </row>
        <row r="7555">
          <cell r="A7555" t="str">
            <v>V|V0.53033</v>
          </cell>
          <cell r="B7555" t="str">
            <v>Q1003</v>
          </cell>
          <cell r="C7555" t="str">
            <v>V</v>
          </cell>
          <cell r="D7555" t="str">
            <v>code</v>
          </cell>
          <cell r="E7555" t="str">
            <v>V0.53033</v>
          </cell>
          <cell r="F7555" t="str">
            <v>V10.53033</v>
          </cell>
          <cell r="G7555">
            <v>9</v>
          </cell>
        </row>
        <row r="7556">
          <cell r="A7556" t="str">
            <v>V|V10.53033</v>
          </cell>
          <cell r="B7556" t="str">
            <v>Q1003</v>
          </cell>
          <cell r="C7556" t="str">
            <v>V</v>
          </cell>
          <cell r="D7556" t="str">
            <v>code</v>
          </cell>
          <cell r="E7556" t="str">
            <v>V10.53033</v>
          </cell>
          <cell r="F7556" t="str">
            <v>V10.53033</v>
          </cell>
          <cell r="G7556">
            <v>9</v>
          </cell>
        </row>
        <row r="7557">
          <cell r="A7557" t="str">
            <v>V|OEKOP</v>
          </cell>
          <cell r="B7557" t="str">
            <v>Q1003</v>
          </cell>
          <cell r="C7557" t="str">
            <v>V</v>
          </cell>
          <cell r="D7557" t="str">
            <v>name</v>
          </cell>
          <cell r="E7557" t="str">
            <v>OEKOP</v>
          </cell>
          <cell r="F7557" t="str">
            <v>V10.53034</v>
          </cell>
          <cell r="G7557">
            <v>9</v>
          </cell>
        </row>
        <row r="7558">
          <cell r="A7558" t="str">
            <v>V|V0.53034</v>
          </cell>
          <cell r="B7558" t="str">
            <v>Q1003</v>
          </cell>
          <cell r="C7558" t="str">
            <v>V</v>
          </cell>
          <cell r="D7558" t="str">
            <v>code</v>
          </cell>
          <cell r="E7558" t="str">
            <v>V0.53034</v>
          </cell>
          <cell r="F7558" t="str">
            <v>V10.53034</v>
          </cell>
          <cell r="G7558">
            <v>9</v>
          </cell>
        </row>
        <row r="7559">
          <cell r="A7559" t="str">
            <v>V|V10.53034</v>
          </cell>
          <cell r="B7559" t="str">
            <v>Q1003</v>
          </cell>
          <cell r="C7559" t="str">
            <v>V</v>
          </cell>
          <cell r="D7559" t="str">
            <v>code</v>
          </cell>
          <cell r="E7559" t="str">
            <v>V10.53034</v>
          </cell>
          <cell r="F7559" t="str">
            <v>V10.53034</v>
          </cell>
          <cell r="G7559">
            <v>9</v>
          </cell>
        </row>
        <row r="7560">
          <cell r="A7560" t="str">
            <v>V|SA</v>
          </cell>
          <cell r="B7560" t="str">
            <v>Q1003</v>
          </cell>
          <cell r="C7560" t="str">
            <v>V</v>
          </cell>
          <cell r="D7560" t="str">
            <v>name</v>
          </cell>
          <cell r="E7560" t="str">
            <v>SA</v>
          </cell>
          <cell r="F7560" t="str">
            <v>V10.53035</v>
          </cell>
          <cell r="G7560">
            <v>9</v>
          </cell>
        </row>
        <row r="7561">
          <cell r="A7561" t="str">
            <v>V|V0.53035</v>
          </cell>
          <cell r="B7561" t="str">
            <v>Q1003</v>
          </cell>
          <cell r="C7561" t="str">
            <v>V</v>
          </cell>
          <cell r="D7561" t="str">
            <v>code</v>
          </cell>
          <cell r="E7561" t="str">
            <v>V0.53035</v>
          </cell>
          <cell r="F7561" t="str">
            <v>V10.53035</v>
          </cell>
          <cell r="G7561">
            <v>9</v>
          </cell>
        </row>
        <row r="7562">
          <cell r="A7562" t="str">
            <v>V|V10.53035</v>
          </cell>
          <cell r="B7562" t="str">
            <v>Q1003</v>
          </cell>
          <cell r="C7562" t="str">
            <v>V</v>
          </cell>
          <cell r="D7562" t="str">
            <v>code</v>
          </cell>
          <cell r="E7562" t="str">
            <v>V10.53035</v>
          </cell>
          <cell r="F7562" t="str">
            <v>V10.53035</v>
          </cell>
          <cell r="G7562">
            <v>9</v>
          </cell>
        </row>
        <row r="7563">
          <cell r="A7563" t="str">
            <v>V|Serbia-01-SGS</v>
          </cell>
          <cell r="B7563" t="str">
            <v>Q1003</v>
          </cell>
          <cell r="C7563" t="str">
            <v>V</v>
          </cell>
          <cell r="D7563" t="str">
            <v>name</v>
          </cell>
          <cell r="E7563" t="str">
            <v>Serbia-01-SGS</v>
          </cell>
          <cell r="F7563" t="str">
            <v>V10.53036</v>
          </cell>
          <cell r="G7563">
            <v>9</v>
          </cell>
        </row>
        <row r="7564">
          <cell r="A7564" t="str">
            <v>V|V0.53036</v>
          </cell>
          <cell r="B7564" t="str">
            <v>Q1003</v>
          </cell>
          <cell r="C7564" t="str">
            <v>V</v>
          </cell>
          <cell r="D7564" t="str">
            <v>code</v>
          </cell>
          <cell r="E7564" t="str">
            <v>V0.53036</v>
          </cell>
          <cell r="F7564" t="str">
            <v>V10.53036</v>
          </cell>
          <cell r="G7564">
            <v>9</v>
          </cell>
        </row>
        <row r="7565">
          <cell r="A7565" t="str">
            <v>V|V10.53036</v>
          </cell>
          <cell r="B7565" t="str">
            <v>Q1003</v>
          </cell>
          <cell r="C7565" t="str">
            <v>V</v>
          </cell>
          <cell r="D7565" t="str">
            <v>code</v>
          </cell>
          <cell r="E7565" t="str">
            <v>V10.53036</v>
          </cell>
          <cell r="F7565" t="str">
            <v>V10.53036</v>
          </cell>
          <cell r="G7565">
            <v>9</v>
          </cell>
        </row>
        <row r="7566">
          <cell r="A7566" t="str">
            <v>V|Serbia-02-OCS</v>
          </cell>
          <cell r="B7566" t="str">
            <v>Q1003</v>
          </cell>
          <cell r="C7566" t="str">
            <v>V</v>
          </cell>
          <cell r="D7566" t="str">
            <v>name</v>
          </cell>
          <cell r="E7566" t="str">
            <v>Serbia-02-OCS</v>
          </cell>
          <cell r="F7566" t="str">
            <v>V10.53037</v>
          </cell>
          <cell r="G7566">
            <v>9</v>
          </cell>
        </row>
        <row r="7567">
          <cell r="A7567" t="str">
            <v>V|V0.53037</v>
          </cell>
          <cell r="B7567" t="str">
            <v>Q1003</v>
          </cell>
          <cell r="C7567" t="str">
            <v>V</v>
          </cell>
          <cell r="D7567" t="str">
            <v>code</v>
          </cell>
          <cell r="E7567" t="str">
            <v>V0.53037</v>
          </cell>
          <cell r="F7567" t="str">
            <v>V10.53037</v>
          </cell>
          <cell r="G7567">
            <v>9</v>
          </cell>
        </row>
        <row r="7568">
          <cell r="A7568" t="str">
            <v>V|V10.53037</v>
          </cell>
          <cell r="B7568" t="str">
            <v>Q1003</v>
          </cell>
          <cell r="C7568" t="str">
            <v>V</v>
          </cell>
          <cell r="D7568" t="str">
            <v>code</v>
          </cell>
          <cell r="E7568" t="str">
            <v>V10.53037</v>
          </cell>
          <cell r="F7568" t="str">
            <v>V10.53037</v>
          </cell>
          <cell r="G7568">
            <v>9</v>
          </cell>
        </row>
        <row r="7569">
          <cell r="A7569" t="str">
            <v>V|Serbia-03-OCS</v>
          </cell>
          <cell r="B7569" t="str">
            <v>Q1003</v>
          </cell>
          <cell r="C7569" t="str">
            <v>V</v>
          </cell>
          <cell r="D7569" t="str">
            <v>name</v>
          </cell>
          <cell r="E7569" t="str">
            <v>Serbia-03-OCS</v>
          </cell>
          <cell r="F7569" t="str">
            <v>V10.53038</v>
          </cell>
          <cell r="G7569">
            <v>9</v>
          </cell>
        </row>
        <row r="7570">
          <cell r="A7570" t="str">
            <v>V|V0.53038</v>
          </cell>
          <cell r="B7570" t="str">
            <v>Q1003</v>
          </cell>
          <cell r="C7570" t="str">
            <v>V</v>
          </cell>
          <cell r="D7570" t="str">
            <v>code</v>
          </cell>
          <cell r="E7570" t="str">
            <v>V0.53038</v>
          </cell>
          <cell r="F7570" t="str">
            <v>V10.53038</v>
          </cell>
          <cell r="G7570">
            <v>9</v>
          </cell>
        </row>
        <row r="7571">
          <cell r="A7571" t="str">
            <v>V|V10.53038</v>
          </cell>
          <cell r="B7571" t="str">
            <v>Q1003</v>
          </cell>
          <cell r="C7571" t="str">
            <v>V</v>
          </cell>
          <cell r="D7571" t="str">
            <v>code</v>
          </cell>
          <cell r="E7571" t="str">
            <v>V10.53038</v>
          </cell>
          <cell r="F7571" t="str">
            <v>V10.53038</v>
          </cell>
          <cell r="G7571">
            <v>9</v>
          </cell>
        </row>
        <row r="7572">
          <cell r="A7572" t="str">
            <v>V|SGS</v>
          </cell>
          <cell r="B7572" t="str">
            <v>Q1003</v>
          </cell>
          <cell r="C7572" t="str">
            <v>V</v>
          </cell>
          <cell r="D7572" t="str">
            <v>name</v>
          </cell>
          <cell r="E7572" t="str">
            <v>SGS</v>
          </cell>
          <cell r="F7572" t="str">
            <v>V10.53039</v>
          </cell>
          <cell r="G7572">
            <v>9</v>
          </cell>
        </row>
        <row r="7573">
          <cell r="A7573" t="str">
            <v>V|V0.53039</v>
          </cell>
          <cell r="B7573" t="str">
            <v>Q1003</v>
          </cell>
          <cell r="C7573" t="str">
            <v>V</v>
          </cell>
          <cell r="D7573" t="str">
            <v>code</v>
          </cell>
          <cell r="E7573" t="str">
            <v>V0.53039</v>
          </cell>
          <cell r="F7573" t="str">
            <v>V10.53039</v>
          </cell>
          <cell r="G7573">
            <v>9</v>
          </cell>
        </row>
        <row r="7574">
          <cell r="A7574" t="str">
            <v>V|V10.53039</v>
          </cell>
          <cell r="B7574" t="str">
            <v>Q1003</v>
          </cell>
          <cell r="C7574" t="str">
            <v>V</v>
          </cell>
          <cell r="D7574" t="str">
            <v>code</v>
          </cell>
          <cell r="E7574" t="str">
            <v>V10.53039</v>
          </cell>
          <cell r="F7574" t="str">
            <v>V10.53039</v>
          </cell>
          <cell r="G7574">
            <v>9</v>
          </cell>
        </row>
        <row r="7575">
          <cell r="A7575" t="str">
            <v>V|SGS 01</v>
          </cell>
          <cell r="B7575" t="str">
            <v>Q1003</v>
          </cell>
          <cell r="C7575" t="str">
            <v>V</v>
          </cell>
          <cell r="D7575" t="str">
            <v>name</v>
          </cell>
          <cell r="E7575" t="str">
            <v>SGS 01</v>
          </cell>
          <cell r="F7575" t="str">
            <v>V10.53040</v>
          </cell>
          <cell r="G7575">
            <v>9</v>
          </cell>
        </row>
        <row r="7576">
          <cell r="A7576" t="str">
            <v>V|V0.53040</v>
          </cell>
          <cell r="B7576" t="str">
            <v>Q1003</v>
          </cell>
          <cell r="C7576" t="str">
            <v>V</v>
          </cell>
          <cell r="D7576" t="str">
            <v>code</v>
          </cell>
          <cell r="E7576" t="str">
            <v>V0.53040</v>
          </cell>
          <cell r="F7576" t="str">
            <v>V10.53040</v>
          </cell>
          <cell r="G7576">
            <v>9</v>
          </cell>
        </row>
        <row r="7577">
          <cell r="A7577" t="str">
            <v>V|V10.53040</v>
          </cell>
          <cell r="B7577" t="str">
            <v>Q1003</v>
          </cell>
          <cell r="C7577" t="str">
            <v>V</v>
          </cell>
          <cell r="D7577" t="str">
            <v>code</v>
          </cell>
          <cell r="E7577" t="str">
            <v>V10.53040</v>
          </cell>
          <cell r="F7577" t="str">
            <v>V10.53040</v>
          </cell>
          <cell r="G7577">
            <v>9</v>
          </cell>
        </row>
        <row r="7578">
          <cell r="A7578" t="str">
            <v>V|SGS 02</v>
          </cell>
          <cell r="B7578" t="str">
            <v>Q1003</v>
          </cell>
          <cell r="C7578" t="str">
            <v>V</v>
          </cell>
          <cell r="D7578" t="str">
            <v>name</v>
          </cell>
          <cell r="E7578" t="str">
            <v>SGS 02</v>
          </cell>
          <cell r="F7578" t="str">
            <v>V10.53041</v>
          </cell>
          <cell r="G7578">
            <v>9</v>
          </cell>
        </row>
        <row r="7579">
          <cell r="A7579" t="str">
            <v>V|V0.53041</v>
          </cell>
          <cell r="B7579" t="str">
            <v>Q1003</v>
          </cell>
          <cell r="C7579" t="str">
            <v>V</v>
          </cell>
          <cell r="D7579" t="str">
            <v>code</v>
          </cell>
          <cell r="E7579" t="str">
            <v>V0.53041</v>
          </cell>
          <cell r="F7579" t="str">
            <v>V10.53041</v>
          </cell>
          <cell r="G7579">
            <v>9</v>
          </cell>
        </row>
        <row r="7580">
          <cell r="A7580" t="str">
            <v>V|V10.53041</v>
          </cell>
          <cell r="B7580" t="str">
            <v>Q1003</v>
          </cell>
          <cell r="C7580" t="str">
            <v>V</v>
          </cell>
          <cell r="D7580" t="str">
            <v>code</v>
          </cell>
          <cell r="E7580" t="str">
            <v>V10.53041</v>
          </cell>
          <cell r="F7580" t="str">
            <v>V10.53041</v>
          </cell>
          <cell r="G7580">
            <v>9</v>
          </cell>
        </row>
        <row r="7581">
          <cell r="A7581" t="str">
            <v>V|SGS-01</v>
          </cell>
          <cell r="B7581" t="str">
            <v>Q1003</v>
          </cell>
          <cell r="C7581" t="str">
            <v>V</v>
          </cell>
          <cell r="D7581" t="str">
            <v>name</v>
          </cell>
          <cell r="E7581" t="str">
            <v>SGS-01</v>
          </cell>
          <cell r="F7581" t="str">
            <v>V10.53042</v>
          </cell>
          <cell r="G7581">
            <v>9</v>
          </cell>
        </row>
        <row r="7582">
          <cell r="A7582" t="str">
            <v>V|V0.53042</v>
          </cell>
          <cell r="B7582" t="str">
            <v>Q1003</v>
          </cell>
          <cell r="C7582" t="str">
            <v>V</v>
          </cell>
          <cell r="D7582" t="str">
            <v>code</v>
          </cell>
          <cell r="E7582" t="str">
            <v>V0.53042</v>
          </cell>
          <cell r="F7582" t="str">
            <v>V10.53042</v>
          </cell>
          <cell r="G7582">
            <v>9</v>
          </cell>
        </row>
        <row r="7583">
          <cell r="A7583" t="str">
            <v>V|V10.53042</v>
          </cell>
          <cell r="B7583" t="str">
            <v>Q1003</v>
          </cell>
          <cell r="C7583" t="str">
            <v>V</v>
          </cell>
          <cell r="D7583" t="str">
            <v>code</v>
          </cell>
          <cell r="E7583" t="str">
            <v>V10.53042</v>
          </cell>
          <cell r="F7583" t="str">
            <v>V10.53042</v>
          </cell>
          <cell r="G7583">
            <v>9</v>
          </cell>
        </row>
        <row r="7584">
          <cell r="A7584" t="str">
            <v>V|SGS-02</v>
          </cell>
          <cell r="B7584" t="str">
            <v>Q1003</v>
          </cell>
          <cell r="C7584" t="str">
            <v>V</v>
          </cell>
          <cell r="D7584" t="str">
            <v>name</v>
          </cell>
          <cell r="E7584" t="str">
            <v>SGS-02</v>
          </cell>
          <cell r="F7584" t="str">
            <v>V10.53043</v>
          </cell>
          <cell r="G7584">
            <v>9</v>
          </cell>
        </row>
        <row r="7585">
          <cell r="A7585" t="str">
            <v>V|V0.53043</v>
          </cell>
          <cell r="B7585" t="str">
            <v>Q1003</v>
          </cell>
          <cell r="C7585" t="str">
            <v>V</v>
          </cell>
          <cell r="D7585" t="str">
            <v>code</v>
          </cell>
          <cell r="E7585" t="str">
            <v>V0.53043</v>
          </cell>
          <cell r="F7585" t="str">
            <v>V10.53043</v>
          </cell>
          <cell r="G7585">
            <v>9</v>
          </cell>
        </row>
        <row r="7586">
          <cell r="A7586" t="str">
            <v>V|V10.53043</v>
          </cell>
          <cell r="B7586" t="str">
            <v>Q1003</v>
          </cell>
          <cell r="C7586" t="str">
            <v>V</v>
          </cell>
          <cell r="D7586" t="str">
            <v>code</v>
          </cell>
          <cell r="E7586" t="str">
            <v>V10.53043</v>
          </cell>
          <cell r="F7586" t="str">
            <v>V10.53043</v>
          </cell>
          <cell r="G7586">
            <v>9</v>
          </cell>
        </row>
        <row r="7587">
          <cell r="A7587" t="str">
            <v>V|SGS-03</v>
          </cell>
          <cell r="B7587" t="str">
            <v>Q1003</v>
          </cell>
          <cell r="C7587" t="str">
            <v>V</v>
          </cell>
          <cell r="D7587" t="str">
            <v>name</v>
          </cell>
          <cell r="E7587" t="str">
            <v>SGS-03</v>
          </cell>
          <cell r="F7587" t="str">
            <v>V10.53044</v>
          </cell>
          <cell r="G7587">
            <v>9</v>
          </cell>
        </row>
        <row r="7588">
          <cell r="A7588" t="str">
            <v>V|V0.53044</v>
          </cell>
          <cell r="B7588" t="str">
            <v>Q1003</v>
          </cell>
          <cell r="C7588" t="str">
            <v>V</v>
          </cell>
          <cell r="D7588" t="str">
            <v>code</v>
          </cell>
          <cell r="E7588" t="str">
            <v>V0.53044</v>
          </cell>
          <cell r="F7588" t="str">
            <v>V10.53044</v>
          </cell>
          <cell r="G7588">
            <v>9</v>
          </cell>
        </row>
        <row r="7589">
          <cell r="A7589" t="str">
            <v>V|V10.53044</v>
          </cell>
          <cell r="B7589" t="str">
            <v>Q1003</v>
          </cell>
          <cell r="C7589" t="str">
            <v>V</v>
          </cell>
          <cell r="D7589" t="str">
            <v>code</v>
          </cell>
          <cell r="E7589" t="str">
            <v>V10.53044</v>
          </cell>
          <cell r="F7589" t="str">
            <v>V10.53044</v>
          </cell>
          <cell r="G7589">
            <v>9</v>
          </cell>
        </row>
        <row r="7590">
          <cell r="A7590" t="str">
            <v>V|Soil Association</v>
          </cell>
          <cell r="B7590" t="str">
            <v>Q1003</v>
          </cell>
          <cell r="C7590" t="str">
            <v>V</v>
          </cell>
          <cell r="D7590" t="str">
            <v>name</v>
          </cell>
          <cell r="E7590" t="str">
            <v>Soil Association</v>
          </cell>
          <cell r="F7590" t="str">
            <v>V10.53045</v>
          </cell>
          <cell r="G7590">
            <v>9</v>
          </cell>
        </row>
        <row r="7591">
          <cell r="A7591" t="str">
            <v>V|V0.53045</v>
          </cell>
          <cell r="B7591" t="str">
            <v>Q1003</v>
          </cell>
          <cell r="C7591" t="str">
            <v>V</v>
          </cell>
          <cell r="D7591" t="str">
            <v>code</v>
          </cell>
          <cell r="E7591" t="str">
            <v>V0.53045</v>
          </cell>
          <cell r="F7591" t="str">
            <v>V10.53045</v>
          </cell>
          <cell r="G7591">
            <v>9</v>
          </cell>
        </row>
        <row r="7592">
          <cell r="A7592" t="str">
            <v>V|V10.53045</v>
          </cell>
          <cell r="B7592" t="str">
            <v>Q1003</v>
          </cell>
          <cell r="C7592" t="str">
            <v>V</v>
          </cell>
          <cell r="D7592" t="str">
            <v>code</v>
          </cell>
          <cell r="E7592" t="str">
            <v>V10.53045</v>
          </cell>
          <cell r="F7592" t="str">
            <v>V10.53045</v>
          </cell>
          <cell r="G7592">
            <v>9</v>
          </cell>
        </row>
        <row r="7593">
          <cell r="A7593" t="str">
            <v>V|Soil Association-a</v>
          </cell>
          <cell r="B7593" t="str">
            <v>Q1003</v>
          </cell>
          <cell r="C7593" t="str">
            <v>V</v>
          </cell>
          <cell r="D7593" t="str">
            <v>name</v>
          </cell>
          <cell r="E7593" t="str">
            <v>Soil Association-a</v>
          </cell>
          <cell r="F7593" t="str">
            <v>V10.53046</v>
          </cell>
          <cell r="G7593">
            <v>9</v>
          </cell>
        </row>
        <row r="7594">
          <cell r="A7594" t="str">
            <v>V|V0.53046</v>
          </cell>
          <cell r="B7594" t="str">
            <v>Q1003</v>
          </cell>
          <cell r="C7594" t="str">
            <v>V</v>
          </cell>
          <cell r="D7594" t="str">
            <v>code</v>
          </cell>
          <cell r="E7594" t="str">
            <v>V0.53046</v>
          </cell>
          <cell r="F7594" t="str">
            <v>V10.53046</v>
          </cell>
          <cell r="G7594">
            <v>9</v>
          </cell>
        </row>
        <row r="7595">
          <cell r="A7595" t="str">
            <v>V|V10.53046</v>
          </cell>
          <cell r="B7595" t="str">
            <v>Q1003</v>
          </cell>
          <cell r="C7595" t="str">
            <v>V</v>
          </cell>
          <cell r="D7595" t="str">
            <v>code</v>
          </cell>
          <cell r="E7595" t="str">
            <v>V10.53046</v>
          </cell>
          <cell r="F7595" t="str">
            <v>V10.53046</v>
          </cell>
          <cell r="G7595">
            <v>9</v>
          </cell>
        </row>
        <row r="7596">
          <cell r="A7596" t="str">
            <v>V|Soil Association-b</v>
          </cell>
          <cell r="B7596" t="str">
            <v>Q1003</v>
          </cell>
          <cell r="C7596" t="str">
            <v>V</v>
          </cell>
          <cell r="D7596" t="str">
            <v>name</v>
          </cell>
          <cell r="E7596" t="str">
            <v>Soil Association-b</v>
          </cell>
          <cell r="F7596" t="str">
            <v>V10.53047</v>
          </cell>
          <cell r="G7596">
            <v>9</v>
          </cell>
        </row>
        <row r="7597">
          <cell r="A7597" t="str">
            <v>V|V0.53047</v>
          </cell>
          <cell r="B7597" t="str">
            <v>Q1003</v>
          </cell>
          <cell r="C7597" t="str">
            <v>V</v>
          </cell>
          <cell r="D7597" t="str">
            <v>code</v>
          </cell>
          <cell r="E7597" t="str">
            <v>V0.53047</v>
          </cell>
          <cell r="F7597" t="str">
            <v>V10.53047</v>
          </cell>
          <cell r="G7597">
            <v>9</v>
          </cell>
        </row>
        <row r="7598">
          <cell r="A7598" t="str">
            <v>V|V10.53047</v>
          </cell>
          <cell r="B7598" t="str">
            <v>Q1003</v>
          </cell>
          <cell r="C7598" t="str">
            <v>V</v>
          </cell>
          <cell r="D7598" t="str">
            <v>code</v>
          </cell>
          <cell r="E7598" t="str">
            <v>V10.53047</v>
          </cell>
          <cell r="F7598" t="str">
            <v>V10.53047</v>
          </cell>
          <cell r="G7598">
            <v>9</v>
          </cell>
        </row>
        <row r="7599">
          <cell r="A7599" t="str">
            <v>V|Soil Association-c</v>
          </cell>
          <cell r="B7599" t="str">
            <v>Q1003</v>
          </cell>
          <cell r="C7599" t="str">
            <v>V</v>
          </cell>
          <cell r="D7599" t="str">
            <v>name</v>
          </cell>
          <cell r="E7599" t="str">
            <v>Soil Association-c</v>
          </cell>
          <cell r="F7599" t="str">
            <v>V10.53048</v>
          </cell>
          <cell r="G7599">
            <v>9</v>
          </cell>
        </row>
        <row r="7600">
          <cell r="A7600" t="str">
            <v>V|V0.53048</v>
          </cell>
          <cell r="B7600" t="str">
            <v>Q1003</v>
          </cell>
          <cell r="C7600" t="str">
            <v>V</v>
          </cell>
          <cell r="D7600" t="str">
            <v>code</v>
          </cell>
          <cell r="E7600" t="str">
            <v>V0.53048</v>
          </cell>
          <cell r="F7600" t="str">
            <v>V10.53048</v>
          </cell>
          <cell r="G7600">
            <v>9</v>
          </cell>
        </row>
        <row r="7601">
          <cell r="A7601" t="str">
            <v>V|V10.53048</v>
          </cell>
          <cell r="B7601" t="str">
            <v>Q1003</v>
          </cell>
          <cell r="C7601" t="str">
            <v>V</v>
          </cell>
          <cell r="D7601" t="str">
            <v>code</v>
          </cell>
          <cell r="E7601" t="str">
            <v>V10.53048</v>
          </cell>
          <cell r="F7601" t="str">
            <v>V10.53048</v>
          </cell>
          <cell r="G7601">
            <v>9</v>
          </cell>
        </row>
        <row r="7602">
          <cell r="A7602" t="str">
            <v>V|Soil Association-d</v>
          </cell>
          <cell r="B7602" t="str">
            <v>Q1003</v>
          </cell>
          <cell r="C7602" t="str">
            <v>V</v>
          </cell>
          <cell r="D7602" t="str">
            <v>name</v>
          </cell>
          <cell r="E7602" t="str">
            <v>Soil Association-d</v>
          </cell>
          <cell r="F7602" t="str">
            <v>V10.53049</v>
          </cell>
          <cell r="G7602">
            <v>9</v>
          </cell>
        </row>
        <row r="7603">
          <cell r="A7603" t="str">
            <v>V|V0.53049</v>
          </cell>
          <cell r="B7603" t="str">
            <v>Q1003</v>
          </cell>
          <cell r="C7603" t="str">
            <v>V</v>
          </cell>
          <cell r="D7603" t="str">
            <v>code</v>
          </cell>
          <cell r="E7603" t="str">
            <v>V0.53049</v>
          </cell>
          <cell r="F7603" t="str">
            <v>V10.53049</v>
          </cell>
          <cell r="G7603">
            <v>9</v>
          </cell>
        </row>
        <row r="7604">
          <cell r="A7604" t="str">
            <v>V|V10.53049</v>
          </cell>
          <cell r="B7604" t="str">
            <v>Q1003</v>
          </cell>
          <cell r="C7604" t="str">
            <v>V</v>
          </cell>
          <cell r="D7604" t="str">
            <v>code</v>
          </cell>
          <cell r="E7604" t="str">
            <v>V10.53049</v>
          </cell>
          <cell r="F7604" t="str">
            <v>V10.53049</v>
          </cell>
          <cell r="G7604">
            <v>9</v>
          </cell>
        </row>
        <row r="7605">
          <cell r="A7605" t="str">
            <v>V|Soil Association-e</v>
          </cell>
          <cell r="B7605" t="str">
            <v>Q1003</v>
          </cell>
          <cell r="C7605" t="str">
            <v>V</v>
          </cell>
          <cell r="D7605" t="str">
            <v>name</v>
          </cell>
          <cell r="E7605" t="str">
            <v>Soil Association-e</v>
          </cell>
          <cell r="F7605" t="str">
            <v>V10.53050</v>
          </cell>
          <cell r="G7605">
            <v>9</v>
          </cell>
        </row>
        <row r="7606">
          <cell r="A7606" t="str">
            <v>V|V0.53050</v>
          </cell>
          <cell r="B7606" t="str">
            <v>Q1003</v>
          </cell>
          <cell r="C7606" t="str">
            <v>V</v>
          </cell>
          <cell r="D7606" t="str">
            <v>code</v>
          </cell>
          <cell r="E7606" t="str">
            <v>V0.53050</v>
          </cell>
          <cell r="F7606" t="str">
            <v>V10.53050</v>
          </cell>
          <cell r="G7606">
            <v>9</v>
          </cell>
        </row>
        <row r="7607">
          <cell r="A7607" t="str">
            <v>V|V10.53050</v>
          </cell>
          <cell r="B7607" t="str">
            <v>Q1003</v>
          </cell>
          <cell r="C7607" t="str">
            <v>V</v>
          </cell>
          <cell r="D7607" t="str">
            <v>code</v>
          </cell>
          <cell r="E7607" t="str">
            <v>V10.53050</v>
          </cell>
          <cell r="F7607" t="str">
            <v>V10.53050</v>
          </cell>
          <cell r="G7607">
            <v>9</v>
          </cell>
        </row>
        <row r="7608">
          <cell r="A7608" t="str">
            <v>V|Soil Association-f</v>
          </cell>
          <cell r="B7608" t="str">
            <v>Q1003</v>
          </cell>
          <cell r="C7608" t="str">
            <v>V</v>
          </cell>
          <cell r="D7608" t="str">
            <v>name</v>
          </cell>
          <cell r="E7608" t="str">
            <v>Soil Association-f</v>
          </cell>
          <cell r="F7608" t="str">
            <v>V10.53051</v>
          </cell>
          <cell r="G7608">
            <v>9</v>
          </cell>
        </row>
        <row r="7609">
          <cell r="A7609" t="str">
            <v>V|V0.53051</v>
          </cell>
          <cell r="B7609" t="str">
            <v>Q1003</v>
          </cell>
          <cell r="C7609" t="str">
            <v>V</v>
          </cell>
          <cell r="D7609" t="str">
            <v>code</v>
          </cell>
          <cell r="E7609" t="str">
            <v>V0.53051</v>
          </cell>
          <cell r="F7609" t="str">
            <v>V10.53051</v>
          </cell>
          <cell r="G7609">
            <v>9</v>
          </cell>
        </row>
        <row r="7610">
          <cell r="A7610" t="str">
            <v>V|V10.53051</v>
          </cell>
          <cell r="B7610" t="str">
            <v>Q1003</v>
          </cell>
          <cell r="C7610" t="str">
            <v>V</v>
          </cell>
          <cell r="D7610" t="str">
            <v>code</v>
          </cell>
          <cell r="E7610" t="str">
            <v>V10.53051</v>
          </cell>
          <cell r="F7610" t="str">
            <v>V10.53051</v>
          </cell>
          <cell r="G7610">
            <v>9</v>
          </cell>
        </row>
        <row r="7611">
          <cell r="A7611" t="str">
            <v>V|Soil Association-g</v>
          </cell>
          <cell r="B7611" t="str">
            <v>Q1003</v>
          </cell>
          <cell r="C7611" t="str">
            <v>V</v>
          </cell>
          <cell r="D7611" t="str">
            <v>name</v>
          </cell>
          <cell r="E7611" t="str">
            <v>Soil Association-g</v>
          </cell>
          <cell r="F7611" t="str">
            <v>V10.53052</v>
          </cell>
          <cell r="G7611">
            <v>9</v>
          </cell>
        </row>
        <row r="7612">
          <cell r="A7612" t="str">
            <v>V|V0.53052</v>
          </cell>
          <cell r="B7612" t="str">
            <v>Q1003</v>
          </cell>
          <cell r="C7612" t="str">
            <v>V</v>
          </cell>
          <cell r="D7612" t="str">
            <v>code</v>
          </cell>
          <cell r="E7612" t="str">
            <v>V0.53052</v>
          </cell>
          <cell r="F7612" t="str">
            <v>V10.53052</v>
          </cell>
          <cell r="G7612">
            <v>9</v>
          </cell>
        </row>
        <row r="7613">
          <cell r="A7613" t="str">
            <v>V|V10.53052</v>
          </cell>
          <cell r="B7613" t="str">
            <v>Q1003</v>
          </cell>
          <cell r="C7613" t="str">
            <v>V</v>
          </cell>
          <cell r="D7613" t="str">
            <v>code</v>
          </cell>
          <cell r="E7613" t="str">
            <v>V10.53052</v>
          </cell>
          <cell r="F7613" t="str">
            <v>V10.53052</v>
          </cell>
          <cell r="G7613">
            <v>9</v>
          </cell>
        </row>
        <row r="7614">
          <cell r="A7614" t="str">
            <v>V|Suolo et Salute</v>
          </cell>
          <cell r="B7614" t="str">
            <v>Q1003</v>
          </cell>
          <cell r="C7614" t="str">
            <v>V</v>
          </cell>
          <cell r="D7614" t="str">
            <v>name</v>
          </cell>
          <cell r="E7614" t="str">
            <v>Suolo et Salute</v>
          </cell>
          <cell r="F7614" t="str">
            <v>V10.53053</v>
          </cell>
          <cell r="G7614">
            <v>9</v>
          </cell>
        </row>
        <row r="7615">
          <cell r="A7615" t="str">
            <v>V|V0.53053</v>
          </cell>
          <cell r="B7615" t="str">
            <v>Q1003</v>
          </cell>
          <cell r="C7615" t="str">
            <v>V</v>
          </cell>
          <cell r="D7615" t="str">
            <v>code</v>
          </cell>
          <cell r="E7615" t="str">
            <v>V0.53053</v>
          </cell>
          <cell r="F7615" t="str">
            <v>V10.53053</v>
          </cell>
          <cell r="G7615">
            <v>9</v>
          </cell>
        </row>
        <row r="7616">
          <cell r="A7616" t="str">
            <v>V|V10.53053</v>
          </cell>
          <cell r="B7616" t="str">
            <v>Q1003</v>
          </cell>
          <cell r="C7616" t="str">
            <v>V</v>
          </cell>
          <cell r="D7616" t="str">
            <v>code</v>
          </cell>
          <cell r="E7616" t="str">
            <v>V10.53053</v>
          </cell>
          <cell r="F7616" t="str">
            <v>V10.53053</v>
          </cell>
          <cell r="G7616">
            <v>9</v>
          </cell>
        </row>
        <row r="7617">
          <cell r="A7617" t="str">
            <v>V|Agrata Agrarhandel GmbH &amp; Co KG</v>
          </cell>
          <cell r="B7617" t="str">
            <v>Q1010x004</v>
          </cell>
          <cell r="C7617" t="str">
            <v>V</v>
          </cell>
          <cell r="D7617" t="str">
            <v>name</v>
          </cell>
          <cell r="E7617" t="str">
            <v>Agrata Agrarhandel GmbH &amp; Co KG</v>
          </cell>
          <cell r="F7617" t="str">
            <v>V10.55717</v>
          </cell>
          <cell r="G7617">
            <v>9</v>
          </cell>
        </row>
        <row r="7618">
          <cell r="A7618" t="str">
            <v>V|V10.55717</v>
          </cell>
          <cell r="B7618" t="str">
            <v>Q1010x004</v>
          </cell>
          <cell r="C7618" t="str">
            <v>V</v>
          </cell>
          <cell r="D7618" t="str">
            <v>code</v>
          </cell>
          <cell r="E7618" t="str">
            <v>V10.55717</v>
          </cell>
          <cell r="F7618" t="str">
            <v>V10.55717</v>
          </cell>
          <cell r="G7618">
            <v>9</v>
          </cell>
        </row>
        <row r="7619">
          <cell r="A7619" t="str">
            <v>V|Antersdorfer Mühle GmbH &amp; Co Ve</v>
          </cell>
          <cell r="B7619" t="str">
            <v>Q1010x004</v>
          </cell>
          <cell r="C7619" t="str">
            <v>V</v>
          </cell>
          <cell r="D7619" t="str">
            <v>name</v>
          </cell>
          <cell r="E7619" t="str">
            <v>Antersdorfer Mühle GmbH &amp; Co Ve</v>
          </cell>
          <cell r="F7619" t="str">
            <v>V10.55718</v>
          </cell>
          <cell r="G7619">
            <v>9</v>
          </cell>
        </row>
        <row r="7620">
          <cell r="A7620" t="str">
            <v>V|V10.55718</v>
          </cell>
          <cell r="B7620" t="str">
            <v>Q1010x004</v>
          </cell>
          <cell r="C7620" t="str">
            <v>V</v>
          </cell>
          <cell r="D7620" t="str">
            <v>code</v>
          </cell>
          <cell r="E7620" t="str">
            <v>V10.55718</v>
          </cell>
          <cell r="F7620" t="str">
            <v>V10.55718</v>
          </cell>
          <cell r="G7620">
            <v>9</v>
          </cell>
        </row>
        <row r="7621">
          <cell r="A7621" t="str">
            <v>V|Davert GmbH</v>
          </cell>
          <cell r="B7621" t="str">
            <v>Q1010x004</v>
          </cell>
          <cell r="C7621" t="str">
            <v>V</v>
          </cell>
          <cell r="D7621" t="str">
            <v>name</v>
          </cell>
          <cell r="E7621" t="str">
            <v>Davert GmbH</v>
          </cell>
          <cell r="F7621" t="str">
            <v>V10.55720</v>
          </cell>
          <cell r="G7621">
            <v>9</v>
          </cell>
        </row>
        <row r="7622">
          <cell r="A7622" t="str">
            <v>V|V10.55720</v>
          </cell>
          <cell r="B7622" t="str">
            <v>Q1010x004</v>
          </cell>
          <cell r="C7622" t="str">
            <v>V</v>
          </cell>
          <cell r="D7622" t="str">
            <v>code</v>
          </cell>
          <cell r="E7622" t="str">
            <v>V10.55720</v>
          </cell>
          <cell r="F7622" t="str">
            <v>V10.55720</v>
          </cell>
          <cell r="G7622">
            <v>9</v>
          </cell>
        </row>
        <row r="7623">
          <cell r="A7623" t="str">
            <v>V|Engemann GmbH &amp; Co KG</v>
          </cell>
          <cell r="B7623" t="str">
            <v>Q1010x004</v>
          </cell>
          <cell r="C7623" t="str">
            <v>V</v>
          </cell>
          <cell r="D7623" t="str">
            <v>name</v>
          </cell>
          <cell r="E7623" t="str">
            <v>Engemann GmbH &amp; Co KG</v>
          </cell>
          <cell r="F7623" t="str">
            <v>V10.55721</v>
          </cell>
          <cell r="G7623">
            <v>9</v>
          </cell>
        </row>
        <row r="7624">
          <cell r="A7624" t="str">
            <v>V|V10.55721</v>
          </cell>
          <cell r="B7624" t="str">
            <v>Q1010x004</v>
          </cell>
          <cell r="C7624" t="str">
            <v>V</v>
          </cell>
          <cell r="D7624" t="str">
            <v>code</v>
          </cell>
          <cell r="E7624" t="str">
            <v>V10.55721</v>
          </cell>
          <cell r="F7624" t="str">
            <v>V10.55721</v>
          </cell>
          <cell r="G7624">
            <v>9</v>
          </cell>
        </row>
        <row r="7625">
          <cell r="A7625" t="str">
            <v>V|Handelskontor Willmann</v>
          </cell>
          <cell r="B7625" t="str">
            <v>Q1010x004</v>
          </cell>
          <cell r="C7625" t="str">
            <v>V</v>
          </cell>
          <cell r="D7625" t="str">
            <v>name</v>
          </cell>
          <cell r="E7625" t="str">
            <v>Handelskontor Willmann</v>
          </cell>
          <cell r="F7625" t="str">
            <v>V10.55722</v>
          </cell>
          <cell r="G7625">
            <v>9</v>
          </cell>
        </row>
        <row r="7626">
          <cell r="A7626" t="str">
            <v>V|V10.55722</v>
          </cell>
          <cell r="B7626" t="str">
            <v>Q1010x004</v>
          </cell>
          <cell r="C7626" t="str">
            <v>V</v>
          </cell>
          <cell r="D7626" t="str">
            <v>code</v>
          </cell>
          <cell r="E7626" t="str">
            <v>V10.55722</v>
          </cell>
          <cell r="F7626" t="str">
            <v>V10.55722</v>
          </cell>
          <cell r="G7626">
            <v>9</v>
          </cell>
        </row>
        <row r="7627">
          <cell r="A7627" t="str">
            <v>V|Naturkost Nord Großhandelsgesel</v>
          </cell>
          <cell r="B7627" t="str">
            <v>Q1010x004</v>
          </cell>
          <cell r="C7627" t="str">
            <v>V</v>
          </cell>
          <cell r="D7627" t="str">
            <v>name</v>
          </cell>
          <cell r="E7627" t="str">
            <v>Naturkost Nord Großhandelsgesel</v>
          </cell>
          <cell r="F7627" t="str">
            <v>V10.55724</v>
          </cell>
          <cell r="G7627">
            <v>9</v>
          </cell>
        </row>
        <row r="7628">
          <cell r="A7628" t="str">
            <v>V|V10.55724</v>
          </cell>
          <cell r="B7628" t="str">
            <v>Q1010x004</v>
          </cell>
          <cell r="C7628" t="str">
            <v>V</v>
          </cell>
          <cell r="D7628" t="str">
            <v>code</v>
          </cell>
          <cell r="E7628" t="str">
            <v>V10.55724</v>
          </cell>
          <cell r="F7628" t="str">
            <v>V10.55724</v>
          </cell>
          <cell r="G7628">
            <v>9</v>
          </cell>
        </row>
        <row r="7629">
          <cell r="A7629" t="str">
            <v>V|Ökokontor Bioprodukte GmbH</v>
          </cell>
          <cell r="B7629" t="str">
            <v>Q1010x004</v>
          </cell>
          <cell r="C7629" t="str">
            <v>V</v>
          </cell>
          <cell r="D7629" t="str">
            <v>name</v>
          </cell>
          <cell r="E7629" t="str">
            <v>Ökokontor Bioprodukte GmbH</v>
          </cell>
          <cell r="F7629" t="str">
            <v>V10.55725</v>
          </cell>
          <cell r="G7629">
            <v>9</v>
          </cell>
        </row>
        <row r="7630">
          <cell r="A7630" t="str">
            <v>V|V10.55725</v>
          </cell>
          <cell r="B7630" t="str">
            <v>Q1010x004</v>
          </cell>
          <cell r="C7630" t="str">
            <v>V</v>
          </cell>
          <cell r="D7630" t="str">
            <v>code</v>
          </cell>
          <cell r="E7630" t="str">
            <v>V10.55725</v>
          </cell>
          <cell r="F7630" t="str">
            <v>V10.55725</v>
          </cell>
          <cell r="G7630">
            <v>9</v>
          </cell>
        </row>
        <row r="7631">
          <cell r="A7631" t="str">
            <v>V|Bio ohne Verband</v>
          </cell>
          <cell r="B7631" t="str">
            <v>Q1002z001</v>
          </cell>
          <cell r="C7631" t="str">
            <v>V</v>
          </cell>
          <cell r="D7631" t="str">
            <v>name</v>
          </cell>
          <cell r="E7631" t="str">
            <v>Bio ohne Verband</v>
          </cell>
          <cell r="F7631" t="str">
            <v>V11</v>
          </cell>
          <cell r="G7631">
            <v>3</v>
          </cell>
        </row>
        <row r="7632">
          <cell r="A7632" t="str">
            <v>V|not associated organic farms</v>
          </cell>
          <cell r="B7632" t="str">
            <v>Q1002z001</v>
          </cell>
          <cell r="C7632" t="str">
            <v>V</v>
          </cell>
          <cell r="D7632" t="str">
            <v>E</v>
          </cell>
          <cell r="E7632" t="str">
            <v>not associated organic farms</v>
          </cell>
          <cell r="F7632" t="str">
            <v>V11</v>
          </cell>
          <cell r="G7632">
            <v>3</v>
          </cell>
        </row>
        <row r="7633">
          <cell r="A7633" t="str">
            <v>V|organic, not associated</v>
          </cell>
          <cell r="B7633" t="str">
            <v>Q1002z001</v>
          </cell>
          <cell r="C7633" t="str">
            <v>V</v>
          </cell>
          <cell r="D7633" t="str">
            <v>name</v>
          </cell>
          <cell r="E7633" t="str">
            <v>organic, not associated</v>
          </cell>
          <cell r="F7633" t="str">
            <v>V11</v>
          </cell>
          <cell r="G7633">
            <v>3</v>
          </cell>
        </row>
        <row r="7634">
          <cell r="A7634" t="str">
            <v>V|V11</v>
          </cell>
          <cell r="B7634" t="str">
            <v>Q1002z001</v>
          </cell>
          <cell r="C7634" t="str">
            <v>V</v>
          </cell>
          <cell r="D7634" t="str">
            <v>code</v>
          </cell>
          <cell r="E7634" t="str">
            <v>V11</v>
          </cell>
          <cell r="F7634" t="str">
            <v>V11</v>
          </cell>
          <cell r="G7634">
            <v>3</v>
          </cell>
        </row>
        <row r="7635">
          <cell r="A7635" t="str">
            <v>V|Akteur ohne Verband</v>
          </cell>
          <cell r="B7635" t="str">
            <v>Q1907x002</v>
          </cell>
          <cell r="C7635" t="str">
            <v>V</v>
          </cell>
          <cell r="D7635" t="str">
            <v>name</v>
          </cell>
          <cell r="E7635" t="str">
            <v>Akteur ohne Verband</v>
          </cell>
          <cell r="F7635" t="str">
            <v>V1100</v>
          </cell>
          <cell r="G7635">
            <v>5</v>
          </cell>
        </row>
        <row r="7636">
          <cell r="A7636" t="str">
            <v>V|Akteur ohne Verband, ohne Detail</v>
          </cell>
          <cell r="B7636" t="str">
            <v>Q1907x002</v>
          </cell>
          <cell r="C7636" t="str">
            <v>V</v>
          </cell>
          <cell r="D7636" t="str">
            <v>name</v>
          </cell>
          <cell r="E7636" t="str">
            <v>Akteur ohne Verband, ohne Detail</v>
          </cell>
          <cell r="F7636" t="str">
            <v>V110000</v>
          </cell>
          <cell r="G7636">
            <v>7</v>
          </cell>
        </row>
        <row r="7637">
          <cell r="A7637" t="str">
            <v>V|Akteur ohne Verband, ohne Details</v>
          </cell>
          <cell r="B7637" t="str">
            <v>Q1907x002</v>
          </cell>
          <cell r="C7637" t="str">
            <v>V</v>
          </cell>
          <cell r="D7637" t="str">
            <v>name</v>
          </cell>
          <cell r="E7637" t="str">
            <v>Akteur ohne Verband, ohne Details</v>
          </cell>
          <cell r="F7637" t="str">
            <v>V110000</v>
          </cell>
          <cell r="G7637">
            <v>7</v>
          </cell>
        </row>
        <row r="7638">
          <cell r="A7638" t="str">
            <v>V|V1100</v>
          </cell>
          <cell r="B7638" t="str">
            <v>Q1907x002</v>
          </cell>
          <cell r="C7638" t="str">
            <v>V</v>
          </cell>
          <cell r="D7638" t="str">
            <v>code</v>
          </cell>
          <cell r="E7638" t="str">
            <v>V1100</v>
          </cell>
          <cell r="F7638" t="str">
            <v>V110000</v>
          </cell>
          <cell r="G7638">
            <v>7</v>
          </cell>
        </row>
        <row r="7639">
          <cell r="A7639" t="str">
            <v>V|V110000</v>
          </cell>
          <cell r="B7639" t="str">
            <v>Q1907x002</v>
          </cell>
          <cell r="C7639" t="str">
            <v>V</v>
          </cell>
          <cell r="D7639" t="str">
            <v>code</v>
          </cell>
          <cell r="E7639" t="str">
            <v>V110000</v>
          </cell>
          <cell r="F7639" t="str">
            <v>V110000</v>
          </cell>
          <cell r="G7639">
            <v>7</v>
          </cell>
        </row>
        <row r="7640">
          <cell r="A7640" t="str">
            <v>V|V110001</v>
          </cell>
          <cell r="B7640" t="str">
            <v>Q1003z001</v>
          </cell>
          <cell r="C7640" t="str">
            <v>V</v>
          </cell>
          <cell r="D7640" t="str">
            <v>code</v>
          </cell>
          <cell r="E7640" t="str">
            <v>V110001</v>
          </cell>
          <cell r="F7640" t="str">
            <v>V110001</v>
          </cell>
          <cell r="G7640">
            <v>7</v>
          </cell>
        </row>
        <row r="7641">
          <cell r="A7641" t="str">
            <v>V|V12-1</v>
          </cell>
          <cell r="B7641" t="str">
            <v>Q1003z001</v>
          </cell>
          <cell r="C7641" t="str">
            <v>V</v>
          </cell>
          <cell r="D7641" t="str">
            <v>code</v>
          </cell>
          <cell r="E7641" t="str">
            <v>V12-1</v>
          </cell>
          <cell r="F7641" t="str">
            <v>V110001</v>
          </cell>
          <cell r="G7641">
            <v>7</v>
          </cell>
        </row>
        <row r="7642">
          <cell r="A7642" t="str">
            <v>V|V12x1</v>
          </cell>
          <cell r="B7642" t="str">
            <v>Q1003z001</v>
          </cell>
          <cell r="C7642" t="str">
            <v>V</v>
          </cell>
          <cell r="D7642" t="str">
            <v>code</v>
          </cell>
          <cell r="E7642" t="str">
            <v>V12x1</v>
          </cell>
          <cell r="F7642" t="str">
            <v>V110001</v>
          </cell>
          <cell r="G7642">
            <v>7</v>
          </cell>
        </row>
        <row r="7643">
          <cell r="A7643" t="str">
            <v>V|V-36406</v>
          </cell>
          <cell r="B7643" t="str">
            <v>Q1003z001</v>
          </cell>
          <cell r="C7643" t="str">
            <v>V</v>
          </cell>
          <cell r="D7643" t="str">
            <v>code</v>
          </cell>
          <cell r="E7643" t="str">
            <v>V-36406</v>
          </cell>
          <cell r="F7643" t="str">
            <v>V110001</v>
          </cell>
          <cell r="G7643">
            <v>7</v>
          </cell>
        </row>
        <row r="7644">
          <cell r="A7644" t="str">
            <v>V|ZPO</v>
          </cell>
          <cell r="B7644" t="str">
            <v>Q1003z001</v>
          </cell>
          <cell r="C7644" t="str">
            <v>V</v>
          </cell>
          <cell r="D7644" t="str">
            <v>name</v>
          </cell>
          <cell r="E7644" t="str">
            <v>ZPO</v>
          </cell>
          <cell r="F7644" t="str">
            <v>V110001</v>
          </cell>
          <cell r="G7644">
            <v>7</v>
          </cell>
        </row>
        <row r="7645">
          <cell r="A7645" t="str">
            <v>V|IMO</v>
          </cell>
          <cell r="B7645" t="str">
            <v>Q1003</v>
          </cell>
          <cell r="C7645" t="str">
            <v>V</v>
          </cell>
          <cell r="D7645" t="str">
            <v>name</v>
          </cell>
          <cell r="E7645" t="str">
            <v>IMO</v>
          </cell>
          <cell r="F7645" t="str">
            <v>V110002</v>
          </cell>
          <cell r="G7645">
            <v>7</v>
          </cell>
        </row>
        <row r="7646">
          <cell r="A7646" t="str">
            <v>V|IMO 011</v>
          </cell>
          <cell r="B7646" t="str">
            <v>Q1003z001</v>
          </cell>
          <cell r="C7646" t="str">
            <v>V</v>
          </cell>
          <cell r="D7646" t="str">
            <v>name</v>
          </cell>
          <cell r="E7646" t="str">
            <v>IMO 011</v>
          </cell>
          <cell r="F7646" t="str">
            <v>V110002</v>
          </cell>
          <cell r="G7646">
            <v>7</v>
          </cell>
        </row>
        <row r="7647">
          <cell r="A7647" t="str">
            <v>V|V110002</v>
          </cell>
          <cell r="B7647" t="str">
            <v>Q1003z001</v>
          </cell>
          <cell r="C7647" t="str">
            <v>V</v>
          </cell>
          <cell r="D7647" t="str">
            <v>code</v>
          </cell>
          <cell r="E7647" t="str">
            <v>V110002</v>
          </cell>
          <cell r="F7647" t="str">
            <v>V110002</v>
          </cell>
          <cell r="G7647">
            <v>7</v>
          </cell>
        </row>
        <row r="7648">
          <cell r="A7648" t="str">
            <v>V|Akteur17</v>
          </cell>
          <cell r="B7648" t="str">
            <v>Q1010x004</v>
          </cell>
          <cell r="C7648" t="str">
            <v>V</v>
          </cell>
          <cell r="D7648" t="str">
            <v>D</v>
          </cell>
          <cell r="E7648" t="str">
            <v>Akteur17</v>
          </cell>
          <cell r="F7648" t="str">
            <v>V110003</v>
          </cell>
          <cell r="G7648">
            <v>7</v>
          </cell>
        </row>
        <row r="7649">
          <cell r="A7649" t="str">
            <v>V|ecoco</v>
          </cell>
          <cell r="B7649" t="str">
            <v>Q1010x004</v>
          </cell>
          <cell r="C7649" t="str">
            <v>V</v>
          </cell>
          <cell r="D7649" t="str">
            <v>name</v>
          </cell>
          <cell r="E7649" t="str">
            <v>ecoco</v>
          </cell>
          <cell r="F7649" t="str">
            <v>V110003</v>
          </cell>
          <cell r="G7649">
            <v>7</v>
          </cell>
        </row>
        <row r="7650">
          <cell r="A7650" t="str">
            <v>V|V110003</v>
          </cell>
          <cell r="B7650" t="str">
            <v>Q1010x004</v>
          </cell>
          <cell r="C7650" t="str">
            <v>V</v>
          </cell>
          <cell r="D7650" t="str">
            <v>code</v>
          </cell>
          <cell r="E7650" t="str">
            <v>V110003</v>
          </cell>
          <cell r="F7650" t="str">
            <v>V110003</v>
          </cell>
          <cell r="G7650">
            <v>7</v>
          </cell>
        </row>
        <row r="7651">
          <cell r="A7651" t="str">
            <v>V|Akteur12</v>
          </cell>
          <cell r="B7651" t="str">
            <v>Q1010x004</v>
          </cell>
          <cell r="C7651" t="str">
            <v>V</v>
          </cell>
          <cell r="D7651" t="str">
            <v>D</v>
          </cell>
          <cell r="E7651" t="str">
            <v>Akteur12</v>
          </cell>
          <cell r="F7651" t="str">
            <v>V110004</v>
          </cell>
          <cell r="G7651">
            <v>7</v>
          </cell>
        </row>
        <row r="7652">
          <cell r="A7652" t="str">
            <v>V|Böhmer GmbH</v>
          </cell>
          <cell r="B7652" t="str">
            <v>Q1010x004</v>
          </cell>
          <cell r="C7652" t="str">
            <v>V</v>
          </cell>
          <cell r="D7652" t="str">
            <v>name</v>
          </cell>
          <cell r="E7652" t="str">
            <v>Böhmer GmbH</v>
          </cell>
          <cell r="F7652" t="str">
            <v>V110004</v>
          </cell>
          <cell r="G7652">
            <v>7</v>
          </cell>
        </row>
        <row r="7653">
          <cell r="A7653" t="str">
            <v>V|V110004</v>
          </cell>
          <cell r="B7653" t="str">
            <v>Q1010x004</v>
          </cell>
          <cell r="C7653" t="str">
            <v>V</v>
          </cell>
          <cell r="D7653" t="str">
            <v>code</v>
          </cell>
          <cell r="E7653" t="str">
            <v>V110004</v>
          </cell>
          <cell r="F7653" t="str">
            <v>V110004</v>
          </cell>
          <cell r="G7653">
            <v>7</v>
          </cell>
        </row>
        <row r="7654">
          <cell r="A7654" t="str">
            <v>V|AGRATA</v>
          </cell>
          <cell r="B7654" t="str">
            <v>Q1010x004</v>
          </cell>
          <cell r="C7654" t="str">
            <v>V</v>
          </cell>
          <cell r="D7654" t="str">
            <v>name</v>
          </cell>
          <cell r="E7654" t="str">
            <v>AGRATA</v>
          </cell>
          <cell r="F7654" t="str">
            <v>V110005</v>
          </cell>
          <cell r="G7654">
            <v>7</v>
          </cell>
        </row>
        <row r="7655">
          <cell r="A7655" t="str">
            <v>V|Akteur03</v>
          </cell>
          <cell r="B7655" t="str">
            <v>Q1010x004</v>
          </cell>
          <cell r="C7655" t="str">
            <v>V</v>
          </cell>
          <cell r="D7655" t="str">
            <v>D</v>
          </cell>
          <cell r="E7655" t="str">
            <v>Akteur03</v>
          </cell>
          <cell r="F7655" t="str">
            <v>V110005</v>
          </cell>
          <cell r="G7655">
            <v>7</v>
          </cell>
        </row>
        <row r="7656">
          <cell r="A7656" t="str">
            <v>V|V110005</v>
          </cell>
          <cell r="B7656" t="str">
            <v>Q1010x004</v>
          </cell>
          <cell r="C7656" t="str">
            <v>V</v>
          </cell>
          <cell r="D7656" t="str">
            <v>code</v>
          </cell>
          <cell r="E7656" t="str">
            <v>V110005</v>
          </cell>
          <cell r="F7656" t="str">
            <v>V110005</v>
          </cell>
          <cell r="G7656">
            <v>7</v>
          </cell>
        </row>
        <row r="7657">
          <cell r="A7657" t="str">
            <v>V|ABC</v>
          </cell>
          <cell r="B7657" t="str">
            <v>Q1010x004</v>
          </cell>
          <cell r="C7657" t="str">
            <v>V</v>
          </cell>
          <cell r="D7657" t="str">
            <v>name</v>
          </cell>
          <cell r="E7657" t="str">
            <v>ABC</v>
          </cell>
          <cell r="F7657" t="str">
            <v>V110006</v>
          </cell>
          <cell r="G7657">
            <v>7</v>
          </cell>
        </row>
        <row r="7658">
          <cell r="A7658" t="str">
            <v>V|V110006</v>
          </cell>
          <cell r="B7658" t="str">
            <v>Q1010x004</v>
          </cell>
          <cell r="C7658" t="str">
            <v>V</v>
          </cell>
          <cell r="D7658" t="str">
            <v>code</v>
          </cell>
          <cell r="E7658" t="str">
            <v>V110006</v>
          </cell>
          <cell r="F7658" t="str">
            <v>V110006</v>
          </cell>
          <cell r="G7658">
            <v>7</v>
          </cell>
        </row>
        <row r="7659">
          <cell r="A7659" t="str">
            <v>V|V110007</v>
          </cell>
          <cell r="B7659" t="str">
            <v>Q1907x002</v>
          </cell>
          <cell r="C7659" t="str">
            <v>V</v>
          </cell>
          <cell r="D7659" t="str">
            <v>code</v>
          </cell>
          <cell r="E7659" t="str">
            <v>V110007</v>
          </cell>
          <cell r="F7659" t="str">
            <v>V110007</v>
          </cell>
          <cell r="G7659">
            <v>7</v>
          </cell>
        </row>
        <row r="7660">
          <cell r="A7660" t="str">
            <v>V|XXX</v>
          </cell>
          <cell r="B7660" t="str">
            <v>Q1907x002</v>
          </cell>
          <cell r="C7660" t="str">
            <v>V</v>
          </cell>
          <cell r="D7660" t="str">
            <v>name</v>
          </cell>
          <cell r="E7660" t="str">
            <v>XXX</v>
          </cell>
          <cell r="F7660" t="str">
            <v>V110007</v>
          </cell>
          <cell r="G7660">
            <v>7</v>
          </cell>
        </row>
        <row r="7661">
          <cell r="A7661" t="str">
            <v>V|XXX 001</v>
          </cell>
          <cell r="B7661" t="str">
            <v>Q1003z001</v>
          </cell>
          <cell r="C7661" t="str">
            <v>V</v>
          </cell>
          <cell r="D7661" t="str">
            <v>name</v>
          </cell>
          <cell r="E7661" t="str">
            <v>XXX 001</v>
          </cell>
          <cell r="F7661" t="str">
            <v>V110007</v>
          </cell>
          <cell r="G7661">
            <v>7</v>
          </cell>
        </row>
        <row r="7662">
          <cell r="A7662" t="str">
            <v>V|V110008</v>
          </cell>
          <cell r="B7662" t="str">
            <v>Q1003z001</v>
          </cell>
          <cell r="C7662" t="str">
            <v>V</v>
          </cell>
          <cell r="D7662" t="str">
            <v>code</v>
          </cell>
          <cell r="E7662" t="str">
            <v>V110008</v>
          </cell>
          <cell r="F7662" t="str">
            <v>V110008</v>
          </cell>
          <cell r="G7662">
            <v>7</v>
          </cell>
        </row>
        <row r="7663">
          <cell r="A7663" t="str">
            <v>V|V12-2</v>
          </cell>
          <cell r="B7663" t="str">
            <v>Q1003z001</v>
          </cell>
          <cell r="C7663" t="str">
            <v>V</v>
          </cell>
          <cell r="D7663" t="str">
            <v>code</v>
          </cell>
          <cell r="E7663" t="str">
            <v>V12-2</v>
          </cell>
          <cell r="F7663" t="str">
            <v>V110008</v>
          </cell>
          <cell r="G7663">
            <v>7</v>
          </cell>
        </row>
        <row r="7664">
          <cell r="A7664" t="str">
            <v>V|V12x2</v>
          </cell>
          <cell r="B7664" t="str">
            <v>Q1003z001</v>
          </cell>
          <cell r="C7664" t="str">
            <v>V</v>
          </cell>
          <cell r="D7664" t="str">
            <v>code</v>
          </cell>
          <cell r="E7664" t="str">
            <v>V12x2</v>
          </cell>
          <cell r="F7664" t="str">
            <v>V110008</v>
          </cell>
          <cell r="G7664">
            <v>7</v>
          </cell>
        </row>
        <row r="7665">
          <cell r="A7665" t="str">
            <v>V|V-5089</v>
          </cell>
          <cell r="B7665" t="str">
            <v>Q1003z001</v>
          </cell>
          <cell r="C7665" t="str">
            <v>V</v>
          </cell>
          <cell r="D7665" t="str">
            <v>code</v>
          </cell>
          <cell r="E7665" t="str">
            <v>V-5089</v>
          </cell>
          <cell r="F7665" t="str">
            <v>V110008</v>
          </cell>
          <cell r="G7665">
            <v>7</v>
          </cell>
        </row>
        <row r="7666">
          <cell r="A7666" t="str">
            <v>V|XYZ</v>
          </cell>
          <cell r="B7666" t="str">
            <v>Q1003z001</v>
          </cell>
          <cell r="C7666" t="str">
            <v>V</v>
          </cell>
          <cell r="D7666" t="str">
            <v>name</v>
          </cell>
          <cell r="E7666" t="str">
            <v>XYZ</v>
          </cell>
          <cell r="F7666" t="str">
            <v>V110008</v>
          </cell>
          <cell r="G7666">
            <v>7</v>
          </cell>
        </row>
        <row r="7667">
          <cell r="A7667" t="str">
            <v>V|Akteursgruppe 1, ohne Verband</v>
          </cell>
          <cell r="B7667" t="str">
            <v>Q1907x002</v>
          </cell>
          <cell r="C7667" t="str">
            <v>V</v>
          </cell>
          <cell r="D7667" t="str">
            <v>name</v>
          </cell>
          <cell r="E7667" t="str">
            <v>Akteursgruppe 1, ohne Verband</v>
          </cell>
          <cell r="F7667" t="str">
            <v>V1101</v>
          </cell>
          <cell r="G7667">
            <v>5</v>
          </cell>
        </row>
        <row r="7668">
          <cell r="A7668" t="str">
            <v>V|V1101</v>
          </cell>
          <cell r="B7668" t="str">
            <v>Q1907x002</v>
          </cell>
          <cell r="C7668" t="str">
            <v>V</v>
          </cell>
          <cell r="D7668" t="str">
            <v>code</v>
          </cell>
          <cell r="E7668" t="str">
            <v>V1101</v>
          </cell>
          <cell r="F7668" t="str">
            <v>V1101</v>
          </cell>
          <cell r="G7668">
            <v>5</v>
          </cell>
        </row>
        <row r="7669">
          <cell r="A7669" t="str">
            <v>V|all organic associations</v>
          </cell>
          <cell r="B7669" t="str">
            <v>Q1002z001</v>
          </cell>
          <cell r="C7669" t="str">
            <v>V</v>
          </cell>
          <cell r="D7669" t="str">
            <v>E</v>
          </cell>
          <cell r="E7669" t="str">
            <v>all organic associations</v>
          </cell>
          <cell r="F7669" t="str">
            <v>V12</v>
          </cell>
          <cell r="G7669">
            <v>3</v>
          </cell>
        </row>
        <row r="7670">
          <cell r="A7670" t="str">
            <v>V|Alle Bio-Verbände</v>
          </cell>
          <cell r="B7670" t="str">
            <v>Q1002z001</v>
          </cell>
          <cell r="C7670" t="str">
            <v>V</v>
          </cell>
          <cell r="D7670" t="str">
            <v>name</v>
          </cell>
          <cell r="E7670" t="str">
            <v>Alle Bio-Verbände</v>
          </cell>
          <cell r="F7670" t="str">
            <v>V12</v>
          </cell>
          <cell r="G7670">
            <v>3</v>
          </cell>
        </row>
        <row r="7671">
          <cell r="A7671" t="str">
            <v>V|organic, all associations</v>
          </cell>
          <cell r="B7671" t="str">
            <v>Q1002z001</v>
          </cell>
          <cell r="C7671" t="str">
            <v>V</v>
          </cell>
          <cell r="D7671" t="str">
            <v>name</v>
          </cell>
          <cell r="E7671" t="str">
            <v>organic, all associations</v>
          </cell>
          <cell r="F7671" t="str">
            <v>V12</v>
          </cell>
          <cell r="G7671">
            <v>3</v>
          </cell>
        </row>
        <row r="7672">
          <cell r="A7672" t="str">
            <v>V|V12</v>
          </cell>
          <cell r="B7672" t="str">
            <v>Q1002z001</v>
          </cell>
          <cell r="C7672" t="str">
            <v>V</v>
          </cell>
          <cell r="D7672" t="str">
            <v>code</v>
          </cell>
          <cell r="E7672" t="str">
            <v>V12</v>
          </cell>
          <cell r="F7672" t="str">
            <v>V12</v>
          </cell>
          <cell r="G7672">
            <v>3</v>
          </cell>
        </row>
        <row r="7673">
          <cell r="A7673" t="str">
            <v>V|Akteur mit Verband, ohne Detail</v>
          </cell>
          <cell r="B7673" t="str">
            <v>Q1907x002</v>
          </cell>
          <cell r="C7673" t="str">
            <v>V</v>
          </cell>
          <cell r="D7673" t="str">
            <v>name</v>
          </cell>
          <cell r="E7673" t="str">
            <v>Akteur mit Verband, ohne Detail</v>
          </cell>
          <cell r="F7673" t="str">
            <v>V1200</v>
          </cell>
          <cell r="G7673">
            <v>5</v>
          </cell>
        </row>
        <row r="7674">
          <cell r="A7674" t="str">
            <v>V|Akteur mit Verband, ohne Details</v>
          </cell>
          <cell r="B7674" t="str">
            <v>Q1907x002</v>
          </cell>
          <cell r="C7674" t="str">
            <v>V</v>
          </cell>
          <cell r="D7674" t="str">
            <v>name</v>
          </cell>
          <cell r="E7674" t="str">
            <v>Akteur mit Verband, ohne Details</v>
          </cell>
          <cell r="F7674" t="str">
            <v>V1200</v>
          </cell>
          <cell r="G7674">
            <v>5</v>
          </cell>
        </row>
        <row r="7675">
          <cell r="A7675" t="str">
            <v>V|organic association, no details</v>
          </cell>
          <cell r="B7675" t="str">
            <v>Q1907x002</v>
          </cell>
          <cell r="C7675" t="str">
            <v>V</v>
          </cell>
          <cell r="D7675" t="str">
            <v>name</v>
          </cell>
          <cell r="E7675" t="str">
            <v>organic association, no details</v>
          </cell>
          <cell r="F7675" t="str">
            <v>V1200</v>
          </cell>
          <cell r="G7675">
            <v>5</v>
          </cell>
        </row>
        <row r="7676">
          <cell r="A7676" t="str">
            <v>V|V1200</v>
          </cell>
          <cell r="B7676" t="str">
            <v>Q1907x002</v>
          </cell>
          <cell r="C7676" t="str">
            <v>V</v>
          </cell>
          <cell r="D7676" t="str">
            <v>code</v>
          </cell>
          <cell r="E7676" t="str">
            <v>V1200</v>
          </cell>
          <cell r="F7676" t="str">
            <v>V1200</v>
          </cell>
          <cell r="G7676">
            <v>5</v>
          </cell>
        </row>
        <row r="7677">
          <cell r="A7677" t="str">
            <v>V|ANOG</v>
          </cell>
          <cell r="B7677" t="str">
            <v>Q1002z001</v>
          </cell>
          <cell r="C7677" t="str">
            <v>V</v>
          </cell>
          <cell r="D7677" t="str">
            <v>name</v>
          </cell>
          <cell r="E7677" t="str">
            <v>ANOG</v>
          </cell>
          <cell r="F7677" t="str">
            <v>V1202</v>
          </cell>
          <cell r="G7677">
            <v>5</v>
          </cell>
        </row>
        <row r="7678">
          <cell r="A7678" t="str">
            <v>V|V1202</v>
          </cell>
          <cell r="B7678" t="str">
            <v>Q1002z001</v>
          </cell>
          <cell r="C7678" t="str">
            <v>V</v>
          </cell>
          <cell r="D7678" t="str">
            <v>code</v>
          </cell>
          <cell r="E7678" t="str">
            <v>V1202</v>
          </cell>
          <cell r="F7678" t="str">
            <v>V1202</v>
          </cell>
          <cell r="G7678">
            <v>5</v>
          </cell>
        </row>
        <row r="7679">
          <cell r="A7679" t="str">
            <v>V|Biokreis Ostbayern</v>
          </cell>
          <cell r="B7679" t="str">
            <v>Q1002z001</v>
          </cell>
          <cell r="C7679" t="str">
            <v>V</v>
          </cell>
          <cell r="D7679" t="str">
            <v>name</v>
          </cell>
          <cell r="E7679" t="str">
            <v>Biokreis Ostbayern</v>
          </cell>
          <cell r="F7679" t="str">
            <v>V1203</v>
          </cell>
          <cell r="G7679">
            <v>5</v>
          </cell>
        </row>
        <row r="7680">
          <cell r="A7680" t="str">
            <v>V|V1203</v>
          </cell>
          <cell r="B7680" t="str">
            <v>Q1002z001</v>
          </cell>
          <cell r="C7680" t="str">
            <v>V</v>
          </cell>
          <cell r="D7680" t="str">
            <v>code</v>
          </cell>
          <cell r="E7680" t="str">
            <v>V1203</v>
          </cell>
          <cell r="F7680" t="str">
            <v>V1203</v>
          </cell>
          <cell r="G7680">
            <v>5</v>
          </cell>
        </row>
        <row r="7681">
          <cell r="A7681" t="str">
            <v>V|Bioland</v>
          </cell>
          <cell r="B7681" t="str">
            <v>Q1002z001</v>
          </cell>
          <cell r="C7681" t="str">
            <v>V</v>
          </cell>
          <cell r="D7681" t="str">
            <v>name</v>
          </cell>
          <cell r="E7681" t="str">
            <v>Bioland</v>
          </cell>
          <cell r="F7681" t="str">
            <v>V1204</v>
          </cell>
          <cell r="G7681">
            <v>5</v>
          </cell>
        </row>
        <row r="7682">
          <cell r="A7682" t="str">
            <v>V|V1204</v>
          </cell>
          <cell r="B7682" t="str">
            <v>Q1002z001</v>
          </cell>
          <cell r="C7682" t="str">
            <v>V</v>
          </cell>
          <cell r="D7682" t="str">
            <v>code</v>
          </cell>
          <cell r="E7682" t="str">
            <v>V1204</v>
          </cell>
          <cell r="F7682" t="str">
            <v>V1204</v>
          </cell>
          <cell r="G7682">
            <v>5</v>
          </cell>
        </row>
        <row r="7683">
          <cell r="A7683" t="str">
            <v>V|Akteur11</v>
          </cell>
          <cell r="B7683" t="str">
            <v>Q1907x002</v>
          </cell>
          <cell r="C7683" t="str">
            <v>V</v>
          </cell>
          <cell r="D7683" t="str">
            <v>D</v>
          </cell>
          <cell r="E7683" t="str">
            <v>Akteur11</v>
          </cell>
          <cell r="F7683" t="str">
            <v>V120401</v>
          </cell>
          <cell r="G7683">
            <v>7</v>
          </cell>
        </row>
        <row r="7684">
          <cell r="A7684" t="str">
            <v>V|Bioland Markt</v>
          </cell>
          <cell r="B7684" t="str">
            <v>Q1003z001</v>
          </cell>
          <cell r="C7684" t="str">
            <v>V</v>
          </cell>
          <cell r="D7684" t="str">
            <v>name</v>
          </cell>
          <cell r="E7684" t="str">
            <v>Bioland Markt</v>
          </cell>
          <cell r="F7684" t="str">
            <v>V120401</v>
          </cell>
          <cell r="G7684">
            <v>7</v>
          </cell>
        </row>
        <row r="7685">
          <cell r="A7685" t="str">
            <v>V|Bioland Markt GmbH</v>
          </cell>
          <cell r="B7685" t="str">
            <v>Q1010x004</v>
          </cell>
          <cell r="C7685" t="str">
            <v>V</v>
          </cell>
          <cell r="D7685" t="str">
            <v>name</v>
          </cell>
          <cell r="E7685" t="str">
            <v>Bioland Markt GmbH</v>
          </cell>
          <cell r="F7685" t="str">
            <v>V120401</v>
          </cell>
          <cell r="G7685">
            <v>7</v>
          </cell>
        </row>
        <row r="7686">
          <cell r="A7686" t="str">
            <v>V|Bioland Markt GmbH &amp; Co. KG</v>
          </cell>
          <cell r="B7686" t="str">
            <v>Q1907x002</v>
          </cell>
          <cell r="C7686" t="str">
            <v>V</v>
          </cell>
          <cell r="D7686" t="str">
            <v>D</v>
          </cell>
          <cell r="E7686" t="str">
            <v>Bioland Markt GmbH &amp; Co. KG</v>
          </cell>
          <cell r="F7686" t="str">
            <v>V120401</v>
          </cell>
          <cell r="G7686">
            <v>7</v>
          </cell>
        </row>
        <row r="7687">
          <cell r="A7687" t="str">
            <v>V|V120401</v>
          </cell>
          <cell r="B7687" t="str">
            <v>Q1907x002</v>
          </cell>
          <cell r="C7687" t="str">
            <v>V</v>
          </cell>
          <cell r="D7687" t="str">
            <v>code</v>
          </cell>
          <cell r="E7687" t="str">
            <v>V120401</v>
          </cell>
          <cell r="F7687" t="str">
            <v>V120401</v>
          </cell>
          <cell r="G7687">
            <v>7</v>
          </cell>
        </row>
        <row r="7688">
          <cell r="A7688" t="str">
            <v>V|Biopark</v>
          </cell>
          <cell r="B7688" t="str">
            <v>Q1002z001</v>
          </cell>
          <cell r="C7688" t="str">
            <v>V</v>
          </cell>
          <cell r="D7688" t="str">
            <v>name</v>
          </cell>
          <cell r="E7688" t="str">
            <v>Biopark</v>
          </cell>
          <cell r="F7688" t="str">
            <v>V1205</v>
          </cell>
          <cell r="G7688">
            <v>5</v>
          </cell>
        </row>
        <row r="7689">
          <cell r="A7689" t="str">
            <v>V|V1205</v>
          </cell>
          <cell r="B7689" t="str">
            <v>Q1002z001</v>
          </cell>
          <cell r="C7689" t="str">
            <v>V</v>
          </cell>
          <cell r="D7689" t="str">
            <v>code</v>
          </cell>
          <cell r="E7689" t="str">
            <v>V1205</v>
          </cell>
          <cell r="F7689" t="str">
            <v>V1205</v>
          </cell>
          <cell r="G7689">
            <v>5</v>
          </cell>
        </row>
        <row r="7690">
          <cell r="A7690" t="str">
            <v>V|EcoVin</v>
          </cell>
          <cell r="B7690" t="str">
            <v>Q1002z001</v>
          </cell>
          <cell r="C7690" t="str">
            <v>V</v>
          </cell>
          <cell r="D7690" t="str">
            <v>name</v>
          </cell>
          <cell r="E7690" t="str">
            <v>EcoVin</v>
          </cell>
          <cell r="F7690" t="str">
            <v>V1206</v>
          </cell>
          <cell r="G7690">
            <v>5</v>
          </cell>
        </row>
        <row r="7691">
          <cell r="A7691" t="str">
            <v>V|V1206</v>
          </cell>
          <cell r="B7691" t="str">
            <v>Q1002z001</v>
          </cell>
          <cell r="C7691" t="str">
            <v>V</v>
          </cell>
          <cell r="D7691" t="str">
            <v>code</v>
          </cell>
          <cell r="E7691" t="str">
            <v>V1206</v>
          </cell>
          <cell r="F7691" t="str">
            <v>V1206</v>
          </cell>
          <cell r="G7691">
            <v>5</v>
          </cell>
        </row>
        <row r="7692">
          <cell r="A7692" t="str">
            <v>V|Demeter</v>
          </cell>
          <cell r="B7692" t="str">
            <v>Q1002z001</v>
          </cell>
          <cell r="C7692" t="str">
            <v>V</v>
          </cell>
          <cell r="D7692" t="str">
            <v>name</v>
          </cell>
          <cell r="E7692" t="str">
            <v>Demeter</v>
          </cell>
          <cell r="F7692" t="str">
            <v>V1207</v>
          </cell>
          <cell r="G7692">
            <v>5</v>
          </cell>
        </row>
        <row r="7693">
          <cell r="A7693" t="str">
            <v>V|V1207</v>
          </cell>
          <cell r="B7693" t="str">
            <v>Q1002z001</v>
          </cell>
          <cell r="C7693" t="str">
            <v>V</v>
          </cell>
          <cell r="D7693" t="str">
            <v>code</v>
          </cell>
          <cell r="E7693" t="str">
            <v>V1207</v>
          </cell>
          <cell r="F7693" t="str">
            <v>V1207</v>
          </cell>
          <cell r="G7693">
            <v>5</v>
          </cell>
        </row>
        <row r="7694">
          <cell r="A7694" t="str">
            <v>V|Akteur16</v>
          </cell>
          <cell r="B7694" t="str">
            <v>Q1002z001</v>
          </cell>
          <cell r="C7694" t="str">
            <v>V</v>
          </cell>
          <cell r="D7694" t="str">
            <v>D</v>
          </cell>
          <cell r="E7694" t="str">
            <v>Akteur16</v>
          </cell>
          <cell r="F7694" t="str">
            <v>V120701</v>
          </cell>
          <cell r="G7694">
            <v>7</v>
          </cell>
        </row>
        <row r="7695">
          <cell r="A7695" t="str">
            <v>V|Demeter Felderzeugnisse</v>
          </cell>
          <cell r="B7695" t="str">
            <v>Q1010x004</v>
          </cell>
          <cell r="C7695" t="str">
            <v>V</v>
          </cell>
          <cell r="D7695" t="str">
            <v>name</v>
          </cell>
          <cell r="E7695" t="str">
            <v>Demeter Felderzeugnisse</v>
          </cell>
          <cell r="F7695" t="str">
            <v>V120701</v>
          </cell>
          <cell r="G7695">
            <v>7</v>
          </cell>
        </row>
        <row r="7696">
          <cell r="A7696" t="str">
            <v>V|V120701</v>
          </cell>
          <cell r="B7696" t="str">
            <v>Q1002z001</v>
          </cell>
          <cell r="C7696" t="str">
            <v>V</v>
          </cell>
          <cell r="D7696" t="str">
            <v>code</v>
          </cell>
          <cell r="E7696" t="str">
            <v>V120701</v>
          </cell>
          <cell r="F7696" t="str">
            <v>V120701</v>
          </cell>
          <cell r="G7696">
            <v>7</v>
          </cell>
        </row>
        <row r="7697">
          <cell r="A7697" t="str">
            <v>V|Gäa</v>
          </cell>
          <cell r="B7697" t="str">
            <v>Q1002z001</v>
          </cell>
          <cell r="C7697" t="str">
            <v>V</v>
          </cell>
          <cell r="D7697" t="str">
            <v>name</v>
          </cell>
          <cell r="E7697" t="str">
            <v>Gäa</v>
          </cell>
          <cell r="F7697" t="str">
            <v>V1208</v>
          </cell>
          <cell r="G7697">
            <v>5</v>
          </cell>
        </row>
        <row r="7698">
          <cell r="A7698" t="str">
            <v>V|V1208</v>
          </cell>
          <cell r="B7698" t="str">
            <v>Q1002z001</v>
          </cell>
          <cell r="C7698" t="str">
            <v>V</v>
          </cell>
          <cell r="D7698" t="str">
            <v>code</v>
          </cell>
          <cell r="E7698" t="str">
            <v>V1208</v>
          </cell>
          <cell r="F7698" t="str">
            <v>V1208</v>
          </cell>
          <cell r="G7698">
            <v>5</v>
          </cell>
        </row>
        <row r="7699">
          <cell r="A7699" t="str">
            <v>V|Naturland</v>
          </cell>
          <cell r="B7699" t="str">
            <v>Q1002z001</v>
          </cell>
          <cell r="C7699" t="str">
            <v>V</v>
          </cell>
          <cell r="D7699" t="str">
            <v>name</v>
          </cell>
          <cell r="E7699" t="str">
            <v>Naturland</v>
          </cell>
          <cell r="F7699" t="str">
            <v>V1209</v>
          </cell>
          <cell r="G7699">
            <v>5</v>
          </cell>
        </row>
        <row r="7700">
          <cell r="A7700" t="str">
            <v>V|V1209</v>
          </cell>
          <cell r="B7700" t="str">
            <v>Q1002z001</v>
          </cell>
          <cell r="C7700" t="str">
            <v>V</v>
          </cell>
          <cell r="D7700" t="str">
            <v>code</v>
          </cell>
          <cell r="E7700" t="str">
            <v>V1209</v>
          </cell>
          <cell r="F7700" t="str">
            <v>V1209</v>
          </cell>
          <cell r="G7700">
            <v>5</v>
          </cell>
        </row>
        <row r="7701">
          <cell r="A7701" t="str">
            <v>V|Naturland Markt Gesellschaft</v>
          </cell>
          <cell r="B7701" t="str">
            <v>Q1907x002</v>
          </cell>
          <cell r="C7701" t="str">
            <v>V</v>
          </cell>
          <cell r="D7701" t="str">
            <v>name</v>
          </cell>
          <cell r="E7701" t="str">
            <v>Naturland Markt Gesellschaft</v>
          </cell>
          <cell r="F7701" t="str">
            <v>V120901</v>
          </cell>
          <cell r="G7701">
            <v>7</v>
          </cell>
        </row>
        <row r="7702">
          <cell r="A7702" t="str">
            <v>V|Naturland MarktGes</v>
          </cell>
          <cell r="B7702" t="str">
            <v>Q1907x002</v>
          </cell>
          <cell r="C7702" t="str">
            <v>V</v>
          </cell>
          <cell r="D7702" t="str">
            <v>name</v>
          </cell>
          <cell r="E7702" t="str">
            <v>Naturland MarktGes</v>
          </cell>
          <cell r="F7702" t="str">
            <v>V120901</v>
          </cell>
          <cell r="G7702">
            <v>7</v>
          </cell>
        </row>
        <row r="7703">
          <cell r="A7703" t="str">
            <v>V|V120901</v>
          </cell>
          <cell r="B7703" t="str">
            <v>Q1907x002</v>
          </cell>
          <cell r="C7703" t="str">
            <v>V</v>
          </cell>
          <cell r="D7703" t="str">
            <v>code</v>
          </cell>
          <cell r="E7703" t="str">
            <v>V120901</v>
          </cell>
          <cell r="F7703" t="str">
            <v>V120901</v>
          </cell>
          <cell r="G7703">
            <v>7</v>
          </cell>
        </row>
        <row r="7704">
          <cell r="A7704" t="str">
            <v>V|Ökosiegel</v>
          </cell>
          <cell r="B7704" t="str">
            <v>Q1002z001</v>
          </cell>
          <cell r="C7704" t="str">
            <v>V</v>
          </cell>
          <cell r="D7704" t="str">
            <v>name</v>
          </cell>
          <cell r="E7704" t="str">
            <v>Ökosiegel</v>
          </cell>
          <cell r="F7704" t="str">
            <v>V1210</v>
          </cell>
          <cell r="G7704">
            <v>5</v>
          </cell>
        </row>
        <row r="7705">
          <cell r="A7705" t="str">
            <v>V|V1210</v>
          </cell>
          <cell r="B7705" t="str">
            <v>Q1002z001</v>
          </cell>
          <cell r="C7705" t="str">
            <v>V</v>
          </cell>
          <cell r="D7705" t="str">
            <v>code</v>
          </cell>
          <cell r="E7705" t="str">
            <v>V1210</v>
          </cell>
          <cell r="F7705" t="str">
            <v>V1210</v>
          </cell>
          <cell r="G7705">
            <v>5</v>
          </cell>
        </row>
        <row r="7706">
          <cell r="A7706" t="str">
            <v>V|Ökobund</v>
          </cell>
          <cell r="B7706" t="str">
            <v>Q1002z001</v>
          </cell>
          <cell r="C7706" t="str">
            <v>V</v>
          </cell>
          <cell r="D7706" t="str">
            <v>name</v>
          </cell>
          <cell r="E7706" t="str">
            <v>Ökobund</v>
          </cell>
          <cell r="F7706" t="str">
            <v>V1211</v>
          </cell>
          <cell r="G7706">
            <v>5</v>
          </cell>
        </row>
        <row r="7707">
          <cell r="A7707" t="str">
            <v>V|V1211</v>
          </cell>
          <cell r="B7707" t="str">
            <v>Q1002z001</v>
          </cell>
          <cell r="C7707" t="str">
            <v>V</v>
          </cell>
          <cell r="D7707" t="str">
            <v>code</v>
          </cell>
          <cell r="E7707" t="str">
            <v>V1211</v>
          </cell>
          <cell r="F7707" t="str">
            <v>V1211</v>
          </cell>
          <cell r="G7707">
            <v>5</v>
          </cell>
        </row>
        <row r="7708">
          <cell r="A7708" t="str">
            <v>V|Ecoland</v>
          </cell>
          <cell r="B7708" t="str">
            <v>Q1002z001</v>
          </cell>
          <cell r="C7708" t="str">
            <v>V</v>
          </cell>
          <cell r="D7708" t="str">
            <v>name</v>
          </cell>
          <cell r="E7708" t="str">
            <v>Ecoland</v>
          </cell>
          <cell r="F7708" t="str">
            <v>V1212</v>
          </cell>
          <cell r="G7708">
            <v>5</v>
          </cell>
        </row>
        <row r="7709">
          <cell r="A7709" t="str">
            <v>V|V1212</v>
          </cell>
          <cell r="B7709" t="str">
            <v>Q1002z001</v>
          </cell>
          <cell r="C7709" t="str">
            <v>V</v>
          </cell>
          <cell r="D7709" t="str">
            <v>code</v>
          </cell>
          <cell r="E7709" t="str">
            <v>V1212</v>
          </cell>
          <cell r="F7709" t="str">
            <v>V1212</v>
          </cell>
          <cell r="G7709">
            <v>5</v>
          </cell>
        </row>
        <row r="7710">
          <cell r="A7710" t="str">
            <v>V|BÖW</v>
          </cell>
          <cell r="B7710" t="str">
            <v>Q1002z001</v>
          </cell>
          <cell r="C7710" t="str">
            <v>V</v>
          </cell>
          <cell r="D7710" t="str">
            <v>name</v>
          </cell>
          <cell r="E7710" t="str">
            <v>BÖW</v>
          </cell>
          <cell r="F7710" t="str">
            <v>V1213</v>
          </cell>
          <cell r="G7710">
            <v>5</v>
          </cell>
        </row>
        <row r="7711">
          <cell r="A7711" t="str">
            <v>V|V1213</v>
          </cell>
          <cell r="B7711" t="str">
            <v>Q1002z001</v>
          </cell>
          <cell r="C7711" t="str">
            <v>V</v>
          </cell>
          <cell r="D7711" t="str">
            <v>code</v>
          </cell>
          <cell r="E7711" t="str">
            <v>V1213</v>
          </cell>
          <cell r="F7711" t="str">
            <v>V1213</v>
          </cell>
          <cell r="G7711">
            <v>5</v>
          </cell>
        </row>
        <row r="7712">
          <cell r="A7712" t="str">
            <v>V|ASPAB</v>
          </cell>
          <cell r="B7712" t="str">
            <v>Q1003z001</v>
          </cell>
          <cell r="C7712" t="str">
            <v>V</v>
          </cell>
          <cell r="D7712" t="str">
            <v>name</v>
          </cell>
          <cell r="E7712" t="str">
            <v>ASPAB</v>
          </cell>
          <cell r="F7712" t="str">
            <v>V12-3</v>
          </cell>
          <cell r="G7712">
            <v>5</v>
          </cell>
        </row>
        <row r="7713">
          <cell r="A7713" t="str">
            <v>V|Association Sénégalaise pour la Promotion de l'Agriculture Biologique</v>
          </cell>
          <cell r="B7713" t="str">
            <v>Q1003z001</v>
          </cell>
          <cell r="C7713" t="str">
            <v>V</v>
          </cell>
          <cell r="D7713" t="str">
            <v>D</v>
          </cell>
          <cell r="E7713" t="str">
            <v>Association Sénégalaise pour la Promotion de l'Agriculture Biologique</v>
          </cell>
          <cell r="F7713" t="str">
            <v>V12-3</v>
          </cell>
          <cell r="G7713">
            <v>5</v>
          </cell>
        </row>
        <row r="7714">
          <cell r="A7714" t="str">
            <v>V|V12-3</v>
          </cell>
          <cell r="B7714" t="str">
            <v>Q1003z001</v>
          </cell>
          <cell r="C7714" t="str">
            <v>V</v>
          </cell>
          <cell r="D7714" t="str">
            <v>code</v>
          </cell>
          <cell r="E7714" t="str">
            <v>V12-3</v>
          </cell>
          <cell r="F7714" t="str">
            <v>V12-3</v>
          </cell>
          <cell r="G7714">
            <v>5</v>
          </cell>
        </row>
        <row r="7715">
          <cell r="A7715" t="str">
            <v>V|V12x3</v>
          </cell>
          <cell r="B7715" t="str">
            <v>Q1003z001</v>
          </cell>
          <cell r="C7715" t="str">
            <v>V</v>
          </cell>
          <cell r="D7715" t="str">
            <v>code</v>
          </cell>
          <cell r="E7715" t="str">
            <v>V12x3</v>
          </cell>
          <cell r="F7715" t="str">
            <v>V12-3</v>
          </cell>
          <cell r="G7715">
            <v>5</v>
          </cell>
        </row>
        <row r="7716">
          <cell r="A7716" t="str">
            <v>V|Bioinstitut</v>
          </cell>
          <cell r="B7716" t="str">
            <v>Q1003z001</v>
          </cell>
          <cell r="C7716" t="str">
            <v>V</v>
          </cell>
          <cell r="D7716" t="str">
            <v>name</v>
          </cell>
          <cell r="E7716" t="str">
            <v>Bioinstitut</v>
          </cell>
          <cell r="F7716" t="str">
            <v>V12-4</v>
          </cell>
          <cell r="G7716">
            <v>5</v>
          </cell>
        </row>
        <row r="7717">
          <cell r="A7717" t="str">
            <v>V|V12-4</v>
          </cell>
          <cell r="B7717" t="str">
            <v>Q1003z001</v>
          </cell>
          <cell r="C7717" t="str">
            <v>V</v>
          </cell>
          <cell r="D7717" t="str">
            <v>code</v>
          </cell>
          <cell r="E7717" t="str">
            <v>V12-4</v>
          </cell>
          <cell r="F7717" t="str">
            <v>V12-4</v>
          </cell>
          <cell r="G7717">
            <v>5</v>
          </cell>
        </row>
        <row r="7718">
          <cell r="A7718" t="str">
            <v>V|V12x4</v>
          </cell>
          <cell r="B7718" t="str">
            <v>Q1003z001</v>
          </cell>
          <cell r="C7718" t="str">
            <v>V</v>
          </cell>
          <cell r="D7718" t="str">
            <v>code</v>
          </cell>
          <cell r="E7718" t="str">
            <v>V12x4</v>
          </cell>
          <cell r="F7718" t="str">
            <v>V12-4</v>
          </cell>
          <cell r="G7718">
            <v>5</v>
          </cell>
        </row>
        <row r="7719">
          <cell r="A7719" t="str">
            <v>V|ARAO</v>
          </cell>
          <cell r="B7719" t="str">
            <v>Q1003z001</v>
          </cell>
          <cell r="C7719" t="str">
            <v>V</v>
          </cell>
          <cell r="D7719" t="str">
            <v>name</v>
          </cell>
          <cell r="E7719" t="str">
            <v>ARAO</v>
          </cell>
          <cell r="F7719" t="str">
            <v>V1241</v>
          </cell>
          <cell r="G7719">
            <v>5</v>
          </cell>
        </row>
        <row r="7720">
          <cell r="A7720" t="str">
            <v>V|V1241</v>
          </cell>
          <cell r="B7720" t="str">
            <v>Q1003z001</v>
          </cell>
          <cell r="C7720" t="str">
            <v>V</v>
          </cell>
          <cell r="D7720" t="str">
            <v>code</v>
          </cell>
          <cell r="E7720" t="str">
            <v>V1241</v>
          </cell>
          <cell r="F7720" t="str">
            <v>V1241</v>
          </cell>
          <cell r="G7720">
            <v>5</v>
          </cell>
        </row>
        <row r="7721">
          <cell r="A7721" t="str">
            <v>V|V-6462</v>
          </cell>
          <cell r="B7721" t="str">
            <v>Q1003z001</v>
          </cell>
          <cell r="C7721" t="str">
            <v>V</v>
          </cell>
          <cell r="D7721" t="str">
            <v>code</v>
          </cell>
          <cell r="E7721" t="str">
            <v>V-6462</v>
          </cell>
          <cell r="F7721" t="str">
            <v>V1241</v>
          </cell>
          <cell r="G7721">
            <v>5</v>
          </cell>
        </row>
        <row r="7722">
          <cell r="A7722" t="str">
            <v>V|other organic associations</v>
          </cell>
          <cell r="B7722" t="str">
            <v>Q1002z001</v>
          </cell>
          <cell r="C7722" t="str">
            <v>V</v>
          </cell>
          <cell r="D7722" t="str">
            <v>E</v>
          </cell>
          <cell r="E7722" t="str">
            <v>other organic associations</v>
          </cell>
          <cell r="F7722" t="str">
            <v>V12zz</v>
          </cell>
          <cell r="G7722">
            <v>5</v>
          </cell>
        </row>
        <row r="7723">
          <cell r="A7723" t="str">
            <v>V|sonstige Bio-Verbände</v>
          </cell>
          <cell r="B7723" t="str">
            <v>Q1002z001</v>
          </cell>
          <cell r="C7723" t="str">
            <v>V</v>
          </cell>
          <cell r="D7723" t="str">
            <v>name</v>
          </cell>
          <cell r="E7723" t="str">
            <v>sonstige Bio-Verbände</v>
          </cell>
          <cell r="F7723" t="str">
            <v>V12zz</v>
          </cell>
          <cell r="G7723">
            <v>5</v>
          </cell>
        </row>
        <row r="7724">
          <cell r="A7724" t="str">
            <v>V|V12__</v>
          </cell>
          <cell r="B7724" t="str">
            <v>Q1002z001</v>
          </cell>
          <cell r="C7724" t="str">
            <v>V</v>
          </cell>
          <cell r="D7724" t="str">
            <v>code</v>
          </cell>
          <cell r="E7724" t="str">
            <v>V12__</v>
          </cell>
          <cell r="F7724" t="str">
            <v>V12zz</v>
          </cell>
          <cell r="G7724">
            <v>5</v>
          </cell>
        </row>
        <row r="7725">
          <cell r="A7725" t="str">
            <v>V|V12zz</v>
          </cell>
          <cell r="B7725" t="str">
            <v>Q1002z001</v>
          </cell>
          <cell r="C7725" t="str">
            <v>V</v>
          </cell>
          <cell r="D7725" t="str">
            <v>code</v>
          </cell>
          <cell r="E7725" t="str">
            <v>V12zz</v>
          </cell>
          <cell r="F7725" t="str">
            <v>V12zz</v>
          </cell>
          <cell r="G7725">
            <v>5</v>
          </cell>
        </row>
        <row r="7726">
          <cell r="A7726" t="str">
            <v>V|other organic</v>
          </cell>
          <cell r="B7726" t="str">
            <v>Q1002z001</v>
          </cell>
          <cell r="C7726" t="str">
            <v>V</v>
          </cell>
          <cell r="D7726" t="str">
            <v>E</v>
          </cell>
          <cell r="E7726" t="str">
            <v>other organic</v>
          </cell>
          <cell r="F7726" t="str">
            <v>V1z</v>
          </cell>
          <cell r="G7726">
            <v>3</v>
          </cell>
        </row>
        <row r="7727">
          <cell r="A7727" t="str">
            <v>V|sonstige Bio gesamt</v>
          </cell>
          <cell r="B7727" t="str">
            <v>Q1002z001</v>
          </cell>
          <cell r="C7727" t="str">
            <v>V</v>
          </cell>
          <cell r="D7727" t="str">
            <v>name</v>
          </cell>
          <cell r="E7727" t="str">
            <v>sonstige Bio gesamt</v>
          </cell>
          <cell r="F7727" t="str">
            <v>V1z</v>
          </cell>
          <cell r="G7727">
            <v>3</v>
          </cell>
        </row>
        <row r="7728">
          <cell r="A7728" t="str">
            <v>V|V1_</v>
          </cell>
          <cell r="B7728" t="str">
            <v>Q1002z001</v>
          </cell>
          <cell r="C7728" t="str">
            <v>V</v>
          </cell>
          <cell r="D7728" t="str">
            <v>code</v>
          </cell>
          <cell r="E7728" t="str">
            <v>V1_</v>
          </cell>
          <cell r="F7728" t="str">
            <v>V1z</v>
          </cell>
          <cell r="G7728">
            <v>3</v>
          </cell>
        </row>
        <row r="7729">
          <cell r="A7729" t="str">
            <v>V|V1z</v>
          </cell>
          <cell r="B7729" t="str">
            <v>Q1002z001</v>
          </cell>
          <cell r="C7729" t="str">
            <v>V</v>
          </cell>
          <cell r="D7729" t="str">
            <v>code</v>
          </cell>
          <cell r="E7729" t="str">
            <v>V1z</v>
          </cell>
          <cell r="F7729" t="str">
            <v>V1z</v>
          </cell>
          <cell r="G7729">
            <v>3</v>
          </cell>
        </row>
        <row r="7730">
          <cell r="A7730" t="str">
            <v>V|conventional</v>
          </cell>
          <cell r="B7730" t="str">
            <v>Q1002z001</v>
          </cell>
          <cell r="C7730" t="str">
            <v>V</v>
          </cell>
          <cell r="D7730" t="str">
            <v>E</v>
          </cell>
          <cell r="E7730" t="str">
            <v>conventional</v>
          </cell>
          <cell r="F7730" t="str">
            <v>V2</v>
          </cell>
          <cell r="G7730">
            <v>2</v>
          </cell>
        </row>
        <row r="7731">
          <cell r="A7731" t="str">
            <v>V|konventionell</v>
          </cell>
          <cell r="B7731" t="str">
            <v>Q1002z001</v>
          </cell>
          <cell r="C7731" t="str">
            <v>V</v>
          </cell>
          <cell r="D7731" t="str">
            <v>name</v>
          </cell>
          <cell r="E7731" t="str">
            <v>konventionell</v>
          </cell>
          <cell r="F7731" t="str">
            <v>V2</v>
          </cell>
          <cell r="G7731">
            <v>2</v>
          </cell>
        </row>
        <row r="7732">
          <cell r="A7732" t="str">
            <v>V|V2</v>
          </cell>
          <cell r="B7732" t="str">
            <v>Q1002z001</v>
          </cell>
          <cell r="C7732" t="str">
            <v>V</v>
          </cell>
          <cell r="D7732" t="str">
            <v>code</v>
          </cell>
          <cell r="E7732" t="str">
            <v>V2</v>
          </cell>
          <cell r="F7732" t="str">
            <v>V2</v>
          </cell>
          <cell r="G7732">
            <v>2</v>
          </cell>
        </row>
        <row r="7733">
          <cell r="A7733" t="str">
            <v>V|agricultural production</v>
          </cell>
          <cell r="B7733" t="str">
            <v>Q1010</v>
          </cell>
          <cell r="C7733" t="str">
            <v>V</v>
          </cell>
          <cell r="D7733" t="str">
            <v>name</v>
          </cell>
          <cell r="E7733" t="str">
            <v>agricultural production</v>
          </cell>
          <cell r="F7733" t="str">
            <v>V3</v>
          </cell>
          <cell r="G7733">
            <v>2</v>
          </cell>
        </row>
        <row r="7734">
          <cell r="A7734" t="str">
            <v>V|Landwirtschaft</v>
          </cell>
          <cell r="B7734" t="str">
            <v>Q1010</v>
          </cell>
          <cell r="C7734" t="str">
            <v>V</v>
          </cell>
          <cell r="D7734" t="str">
            <v>D</v>
          </cell>
          <cell r="E7734" t="str">
            <v>Landwirtschaft</v>
          </cell>
          <cell r="F7734" t="str">
            <v>V3</v>
          </cell>
          <cell r="G7734">
            <v>2</v>
          </cell>
        </row>
        <row r="7735">
          <cell r="A7735" t="str">
            <v>V|V3</v>
          </cell>
          <cell r="B7735" t="str">
            <v>Q1010</v>
          </cell>
          <cell r="C7735" t="str">
            <v>V</v>
          </cell>
          <cell r="D7735" t="str">
            <v>code</v>
          </cell>
          <cell r="E7735" t="str">
            <v>V3</v>
          </cell>
          <cell r="F7735" t="str">
            <v>V3</v>
          </cell>
          <cell r="G7735">
            <v>2</v>
          </cell>
        </row>
        <row r="7736">
          <cell r="A7736" t="str">
            <v>V|food processing</v>
          </cell>
          <cell r="B7736" t="str">
            <v>Q1010</v>
          </cell>
          <cell r="C7736" t="str">
            <v>V</v>
          </cell>
          <cell r="D7736" t="str">
            <v>name</v>
          </cell>
          <cell r="E7736" t="str">
            <v>food processing</v>
          </cell>
          <cell r="F7736" t="str">
            <v>V4</v>
          </cell>
          <cell r="G7736">
            <v>2</v>
          </cell>
        </row>
        <row r="7737">
          <cell r="A7737" t="str">
            <v>V|Lebensmittelverarbeiter</v>
          </cell>
          <cell r="B7737" t="str">
            <v>Q1010</v>
          </cell>
          <cell r="C7737" t="str">
            <v>V</v>
          </cell>
          <cell r="D7737" t="str">
            <v>D</v>
          </cell>
          <cell r="E7737" t="str">
            <v>Lebensmittelverarbeiter</v>
          </cell>
          <cell r="F7737" t="str">
            <v>V4</v>
          </cell>
          <cell r="G7737">
            <v>2</v>
          </cell>
        </row>
        <row r="7738">
          <cell r="A7738" t="str">
            <v>V|V4</v>
          </cell>
          <cell r="B7738" t="str">
            <v>Q1010</v>
          </cell>
          <cell r="C7738" t="str">
            <v>V</v>
          </cell>
          <cell r="D7738" t="str">
            <v>code</v>
          </cell>
          <cell r="E7738" t="str">
            <v>V4</v>
          </cell>
          <cell r="F7738" t="str">
            <v>V4</v>
          </cell>
          <cell r="G7738">
            <v>2</v>
          </cell>
        </row>
        <row r="7739">
          <cell r="A7739" t="str">
            <v>V|Handel</v>
          </cell>
          <cell r="B7739" t="str">
            <v>Q1010</v>
          </cell>
          <cell r="C7739" t="str">
            <v>V</v>
          </cell>
          <cell r="D7739" t="str">
            <v>D</v>
          </cell>
          <cell r="E7739" t="str">
            <v>Handel</v>
          </cell>
          <cell r="F7739" t="str">
            <v>V5</v>
          </cell>
          <cell r="G7739">
            <v>2</v>
          </cell>
        </row>
        <row r="7740">
          <cell r="A7740" t="str">
            <v>V|trade</v>
          </cell>
          <cell r="B7740" t="str">
            <v>Q1010</v>
          </cell>
          <cell r="C7740" t="str">
            <v>V</v>
          </cell>
          <cell r="D7740" t="str">
            <v>name</v>
          </cell>
          <cell r="E7740" t="str">
            <v>trade</v>
          </cell>
          <cell r="F7740" t="str">
            <v>V5</v>
          </cell>
          <cell r="G7740">
            <v>2</v>
          </cell>
        </row>
        <row r="7741">
          <cell r="A7741" t="str">
            <v>V|V5</v>
          </cell>
          <cell r="B7741" t="str">
            <v>Q1010</v>
          </cell>
          <cell r="C7741" t="str">
            <v>V</v>
          </cell>
          <cell r="D7741" t="str">
            <v>code</v>
          </cell>
          <cell r="E7741" t="str">
            <v>V5</v>
          </cell>
          <cell r="F7741" t="str">
            <v>V5</v>
          </cell>
          <cell r="G7741">
            <v>2</v>
          </cell>
        </row>
        <row r="7742">
          <cell r="A7742" t="str">
            <v>V|import</v>
          </cell>
          <cell r="B7742" t="str">
            <v>Q1010</v>
          </cell>
          <cell r="C7742" t="str">
            <v>V</v>
          </cell>
          <cell r="D7742" t="str">
            <v>name</v>
          </cell>
          <cell r="E7742" t="str">
            <v>import</v>
          </cell>
          <cell r="F7742" t="str">
            <v>V51</v>
          </cell>
          <cell r="G7742">
            <v>3</v>
          </cell>
        </row>
        <row r="7743">
          <cell r="A7743" t="str">
            <v>K|L8063</v>
          </cell>
          <cell r="B7743" t="str">
            <v>Q1003</v>
          </cell>
          <cell r="C7743" t="str">
            <v>K</v>
          </cell>
          <cell r="D7743" t="str">
            <v>code</v>
          </cell>
          <cell r="E7743" t="str">
            <v>L8063</v>
          </cell>
          <cell r="F7743" t="str">
            <v>V51</v>
          </cell>
          <cell r="G7743">
            <v>3</v>
          </cell>
        </row>
        <row r="7744">
          <cell r="A7744" t="str">
            <v>V|V51</v>
          </cell>
          <cell r="B7744" t="str">
            <v>Q1010</v>
          </cell>
          <cell r="C7744" t="str">
            <v>V</v>
          </cell>
          <cell r="D7744" t="str">
            <v>code</v>
          </cell>
          <cell r="E7744" t="str">
            <v>V51</v>
          </cell>
          <cell r="F7744" t="str">
            <v>V51</v>
          </cell>
          <cell r="G7744">
            <v>3</v>
          </cell>
        </row>
        <row r="7745">
          <cell r="A7745" t="str">
            <v>V|export</v>
          </cell>
          <cell r="B7745" t="str">
            <v>Q1010</v>
          </cell>
          <cell r="C7745" t="str">
            <v>V</v>
          </cell>
          <cell r="D7745" t="str">
            <v>name</v>
          </cell>
          <cell r="E7745" t="str">
            <v>export</v>
          </cell>
          <cell r="F7745" t="str">
            <v>V52</v>
          </cell>
          <cell r="G7745">
            <v>3</v>
          </cell>
        </row>
        <row r="7746">
          <cell r="A7746" t="str">
            <v>V|V52</v>
          </cell>
          <cell r="B7746" t="str">
            <v>Q1010</v>
          </cell>
          <cell r="C7746" t="str">
            <v>V</v>
          </cell>
          <cell r="D7746" t="str">
            <v>code</v>
          </cell>
          <cell r="E7746" t="str">
            <v>V52</v>
          </cell>
          <cell r="F7746" t="str">
            <v>V52</v>
          </cell>
          <cell r="G7746">
            <v>3</v>
          </cell>
        </row>
        <row r="7747">
          <cell r="A7747" t="str">
            <v>V|Großhandel</v>
          </cell>
          <cell r="B7747" t="str">
            <v>Q1010</v>
          </cell>
          <cell r="C7747" t="str">
            <v>V</v>
          </cell>
          <cell r="D7747" t="str">
            <v>D</v>
          </cell>
          <cell r="E7747" t="str">
            <v>Großhandel</v>
          </cell>
          <cell r="F7747" t="str">
            <v>V53</v>
          </cell>
          <cell r="G7747">
            <v>3</v>
          </cell>
        </row>
        <row r="7748">
          <cell r="A7748" t="str">
            <v>V|V53</v>
          </cell>
          <cell r="B7748" t="str">
            <v>Q1010</v>
          </cell>
          <cell r="C7748" t="str">
            <v>V</v>
          </cell>
          <cell r="D7748" t="str">
            <v>code</v>
          </cell>
          <cell r="E7748" t="str">
            <v>V53</v>
          </cell>
          <cell r="F7748" t="str">
            <v>V53</v>
          </cell>
          <cell r="G7748">
            <v>3</v>
          </cell>
        </row>
        <row r="7749">
          <cell r="A7749" t="str">
            <v>V|whole sale</v>
          </cell>
          <cell r="B7749" t="str">
            <v>Q1010</v>
          </cell>
          <cell r="C7749" t="str">
            <v>V</v>
          </cell>
          <cell r="D7749" t="str">
            <v>name</v>
          </cell>
          <cell r="E7749" t="str">
            <v>whole sale</v>
          </cell>
          <cell r="F7749" t="str">
            <v>V53</v>
          </cell>
          <cell r="G7749">
            <v>3</v>
          </cell>
        </row>
        <row r="7750">
          <cell r="A7750" t="str">
            <v>V|Einzelhandel</v>
          </cell>
          <cell r="B7750" t="str">
            <v>Q1010</v>
          </cell>
          <cell r="C7750" t="str">
            <v>V</v>
          </cell>
          <cell r="D7750" t="str">
            <v>D</v>
          </cell>
          <cell r="E7750" t="str">
            <v>Einzelhandel</v>
          </cell>
          <cell r="F7750" t="str">
            <v>V6</v>
          </cell>
          <cell r="G7750">
            <v>2</v>
          </cell>
        </row>
        <row r="7751">
          <cell r="A7751" t="str">
            <v>V|retail sale</v>
          </cell>
          <cell r="B7751" t="str">
            <v>Q1010</v>
          </cell>
          <cell r="C7751" t="str">
            <v>V</v>
          </cell>
          <cell r="D7751" t="str">
            <v>name</v>
          </cell>
          <cell r="E7751" t="str">
            <v>retail sale</v>
          </cell>
          <cell r="F7751" t="str">
            <v>V6</v>
          </cell>
          <cell r="G7751">
            <v>2</v>
          </cell>
        </row>
        <row r="7752">
          <cell r="A7752" t="str">
            <v>V|V6</v>
          </cell>
          <cell r="B7752" t="str">
            <v>Q1010</v>
          </cell>
          <cell r="C7752" t="str">
            <v>V</v>
          </cell>
          <cell r="D7752" t="str">
            <v>code</v>
          </cell>
          <cell r="E7752" t="str">
            <v>V6</v>
          </cell>
          <cell r="F7752" t="str">
            <v>V6</v>
          </cell>
          <cell r="G7752">
            <v>2</v>
          </cell>
        </row>
        <row r="7753">
          <cell r="A7753" t="str">
            <v>V|general retailers</v>
          </cell>
          <cell r="B7753" t="str">
            <v>Q1010</v>
          </cell>
          <cell r="C7753" t="str">
            <v>V</v>
          </cell>
          <cell r="D7753" t="str">
            <v>name</v>
          </cell>
          <cell r="E7753" t="str">
            <v>general retailers</v>
          </cell>
          <cell r="F7753" t="str">
            <v>V61</v>
          </cell>
          <cell r="G7753">
            <v>3</v>
          </cell>
        </row>
        <row r="7754">
          <cell r="A7754" t="str">
            <v>V|Lebensmitteleinzelhandel</v>
          </cell>
          <cell r="B7754" t="str">
            <v>Q1010</v>
          </cell>
          <cell r="C7754" t="str">
            <v>V</v>
          </cell>
          <cell r="D7754" t="str">
            <v>D</v>
          </cell>
          <cell r="E7754" t="str">
            <v>Lebensmitteleinzelhandel</v>
          </cell>
          <cell r="F7754" t="str">
            <v>V61</v>
          </cell>
          <cell r="G7754">
            <v>3</v>
          </cell>
        </row>
        <row r="7755">
          <cell r="A7755" t="str">
            <v>V|V61</v>
          </cell>
          <cell r="B7755" t="str">
            <v>Q1010</v>
          </cell>
          <cell r="C7755" t="str">
            <v>V</v>
          </cell>
          <cell r="D7755" t="str">
            <v>code</v>
          </cell>
          <cell r="E7755" t="str">
            <v>V61</v>
          </cell>
          <cell r="F7755" t="str">
            <v>V61</v>
          </cell>
          <cell r="G7755">
            <v>3</v>
          </cell>
        </row>
        <row r="7756">
          <cell r="A7756" t="str">
            <v>V|Naturkosthandel</v>
          </cell>
          <cell r="B7756" t="str">
            <v>Q1010</v>
          </cell>
          <cell r="C7756" t="str">
            <v>V</v>
          </cell>
          <cell r="D7756" t="str">
            <v>D</v>
          </cell>
          <cell r="E7756" t="str">
            <v>Naturkosthandel</v>
          </cell>
          <cell r="F7756" t="str">
            <v>V62</v>
          </cell>
          <cell r="G7756">
            <v>3</v>
          </cell>
        </row>
        <row r="7757">
          <cell r="A7757" t="str">
            <v>V|organic retailers</v>
          </cell>
          <cell r="B7757" t="str">
            <v>Q1010</v>
          </cell>
          <cell r="C7757" t="str">
            <v>V</v>
          </cell>
          <cell r="D7757" t="str">
            <v>name</v>
          </cell>
          <cell r="E7757" t="str">
            <v>organic retailers</v>
          </cell>
          <cell r="F7757" t="str">
            <v>V62</v>
          </cell>
          <cell r="G7757">
            <v>3</v>
          </cell>
        </row>
        <row r="7758">
          <cell r="A7758" t="str">
            <v>V|V62</v>
          </cell>
          <cell r="B7758" t="str">
            <v>Q1010</v>
          </cell>
          <cell r="C7758" t="str">
            <v>V</v>
          </cell>
          <cell r="D7758" t="str">
            <v>code</v>
          </cell>
          <cell r="E7758" t="str">
            <v>V62</v>
          </cell>
          <cell r="F7758" t="str">
            <v>V62</v>
          </cell>
          <cell r="G7758">
            <v>3</v>
          </cell>
        </row>
        <row r="7759">
          <cell r="A7759" t="str">
            <v>V|direct sales</v>
          </cell>
          <cell r="B7759" t="str">
            <v>Q1010</v>
          </cell>
          <cell r="C7759" t="str">
            <v>V</v>
          </cell>
          <cell r="D7759" t="str">
            <v>name</v>
          </cell>
          <cell r="E7759" t="str">
            <v>direct sales</v>
          </cell>
          <cell r="F7759" t="str">
            <v>V63</v>
          </cell>
          <cell r="G7759">
            <v>3</v>
          </cell>
        </row>
        <row r="7760">
          <cell r="A7760" t="str">
            <v>V|Direktabsatz</v>
          </cell>
          <cell r="B7760" t="str">
            <v>Q1010</v>
          </cell>
          <cell r="C7760" t="str">
            <v>V</v>
          </cell>
          <cell r="D7760" t="str">
            <v>D</v>
          </cell>
          <cell r="E7760" t="str">
            <v>Direktabsatz</v>
          </cell>
          <cell r="F7760" t="str">
            <v>V63</v>
          </cell>
          <cell r="G7760">
            <v>3</v>
          </cell>
        </row>
        <row r="7761">
          <cell r="A7761" t="str">
            <v>V|V63</v>
          </cell>
          <cell r="B7761" t="str">
            <v>Q1010</v>
          </cell>
          <cell r="C7761" t="str">
            <v>V</v>
          </cell>
          <cell r="D7761" t="str">
            <v>code</v>
          </cell>
          <cell r="E7761" t="str">
            <v>V63</v>
          </cell>
          <cell r="F7761" t="str">
            <v>V63</v>
          </cell>
          <cell r="G7761">
            <v>3</v>
          </cell>
        </row>
        <row r="7762">
          <cell r="A7762" t="str">
            <v>V|other retail sales</v>
          </cell>
          <cell r="B7762" t="str">
            <v>Q1010</v>
          </cell>
          <cell r="C7762" t="str">
            <v>V</v>
          </cell>
          <cell r="D7762" t="str">
            <v>name</v>
          </cell>
          <cell r="E7762" t="str">
            <v>other retail sales</v>
          </cell>
          <cell r="F7762" t="str">
            <v>V64</v>
          </cell>
          <cell r="G7762">
            <v>3</v>
          </cell>
        </row>
        <row r="7763">
          <cell r="A7763" t="str">
            <v>V|Sonstiger Einzelhandel</v>
          </cell>
          <cell r="B7763" t="str">
            <v>Q1010</v>
          </cell>
          <cell r="C7763" t="str">
            <v>V</v>
          </cell>
          <cell r="D7763" t="str">
            <v>D</v>
          </cell>
          <cell r="E7763" t="str">
            <v>Sonstiger Einzelhandel</v>
          </cell>
          <cell r="F7763" t="str">
            <v>V64</v>
          </cell>
          <cell r="G7763">
            <v>3</v>
          </cell>
        </row>
        <row r="7764">
          <cell r="A7764" t="str">
            <v>V|V64</v>
          </cell>
          <cell r="B7764" t="str">
            <v>Q1010</v>
          </cell>
          <cell r="C7764" t="str">
            <v>V</v>
          </cell>
          <cell r="D7764" t="str">
            <v>code</v>
          </cell>
          <cell r="E7764" t="str">
            <v>V64</v>
          </cell>
          <cell r="F7764" t="str">
            <v>V64</v>
          </cell>
          <cell r="G7764">
            <v>3</v>
          </cell>
        </row>
        <row r="7765">
          <cell r="A7765" t="str">
            <v>V|other farms</v>
          </cell>
          <cell r="B7765" t="str">
            <v>Q1002z001</v>
          </cell>
          <cell r="C7765" t="str">
            <v>V</v>
          </cell>
          <cell r="D7765" t="str">
            <v>E</v>
          </cell>
          <cell r="E7765" t="str">
            <v>other farms</v>
          </cell>
          <cell r="F7765" t="str">
            <v>Vz</v>
          </cell>
          <cell r="G7765">
            <v>2</v>
          </cell>
        </row>
        <row r="7766">
          <cell r="A7766" t="str">
            <v>V|sonstige Betriebe</v>
          </cell>
          <cell r="B7766" t="str">
            <v>Q1002z001</v>
          </cell>
          <cell r="C7766" t="str">
            <v>V</v>
          </cell>
          <cell r="D7766" t="str">
            <v>name</v>
          </cell>
          <cell r="E7766" t="str">
            <v>sonstige Betriebe</v>
          </cell>
          <cell r="F7766" t="str">
            <v>Vz</v>
          </cell>
          <cell r="G7766">
            <v>2</v>
          </cell>
        </row>
        <row r="7767">
          <cell r="A7767" t="str">
            <v>V|V_</v>
          </cell>
          <cell r="B7767" t="str">
            <v>Q1002z001</v>
          </cell>
          <cell r="C7767" t="str">
            <v>V</v>
          </cell>
          <cell r="D7767" t="str">
            <v>code</v>
          </cell>
          <cell r="E7767" t="str">
            <v>V_</v>
          </cell>
          <cell r="F7767" t="str">
            <v>Vz</v>
          </cell>
          <cell r="G7767">
            <v>2</v>
          </cell>
        </row>
        <row r="7768">
          <cell r="A7768" t="str">
            <v>V|Vz</v>
          </cell>
          <cell r="B7768" t="str">
            <v>Q1002z001</v>
          </cell>
          <cell r="C7768" t="str">
            <v>V</v>
          </cell>
          <cell r="D7768" t="str">
            <v>code</v>
          </cell>
          <cell r="E7768" t="str">
            <v>Vz</v>
          </cell>
          <cell r="F7768" t="str">
            <v>Vz</v>
          </cell>
          <cell r="G7768">
            <v>2</v>
          </cell>
        </row>
        <row r="7769">
          <cell r="A7769" t="str">
            <v>W|gesamte Erde</v>
          </cell>
          <cell r="B7769" t="str">
            <v>Q1002z001</v>
          </cell>
          <cell r="C7769" t="str">
            <v>W</v>
          </cell>
          <cell r="D7769" t="str">
            <v>name</v>
          </cell>
          <cell r="E7769" t="str">
            <v>gesamte Erde</v>
          </cell>
          <cell r="F7769" t="str">
            <v>W</v>
          </cell>
          <cell r="G7769">
            <v>1</v>
          </cell>
        </row>
        <row r="7770">
          <cell r="A7770" t="str">
            <v>W|W</v>
          </cell>
          <cell r="B7770" t="str">
            <v>Q1002z001</v>
          </cell>
          <cell r="C7770" t="str">
            <v>W</v>
          </cell>
          <cell r="D7770" t="str">
            <v>code</v>
          </cell>
          <cell r="E7770" t="str">
            <v>W</v>
          </cell>
          <cell r="F7770" t="str">
            <v>W</v>
          </cell>
          <cell r="G7770">
            <v>1</v>
          </cell>
        </row>
        <row r="7771">
          <cell r="A7771" t="str">
            <v>W|whole earth</v>
          </cell>
          <cell r="B7771" t="str">
            <v>Q1002z001</v>
          </cell>
          <cell r="C7771" t="str">
            <v>W</v>
          </cell>
          <cell r="D7771" t="str">
            <v>E</v>
          </cell>
          <cell r="E7771" t="str">
            <v>whole earth</v>
          </cell>
          <cell r="F7771" t="str">
            <v>W</v>
          </cell>
          <cell r="G7771">
            <v>1</v>
          </cell>
        </row>
        <row r="7772">
          <cell r="A7772" t="str">
            <v>W|Land</v>
          </cell>
          <cell r="B7772" t="str">
            <v>Q1002z001</v>
          </cell>
          <cell r="C7772" t="str">
            <v>W</v>
          </cell>
          <cell r="D7772" t="str">
            <v>name</v>
          </cell>
          <cell r="E7772" t="str">
            <v>Land</v>
          </cell>
          <cell r="F7772" t="str">
            <v>W1</v>
          </cell>
          <cell r="G7772">
            <v>2</v>
          </cell>
        </row>
        <row r="7773">
          <cell r="A7773" t="str">
            <v>W|W1</v>
          </cell>
          <cell r="B7773" t="str">
            <v>Q1002z001</v>
          </cell>
          <cell r="C7773" t="str">
            <v>W</v>
          </cell>
          <cell r="D7773" t="str">
            <v>code</v>
          </cell>
          <cell r="E7773" t="str">
            <v>W1</v>
          </cell>
          <cell r="F7773" t="str">
            <v>W1</v>
          </cell>
          <cell r="G7773">
            <v>2</v>
          </cell>
        </row>
        <row r="7774">
          <cell r="A7774" t="str">
            <v>W|continents</v>
          </cell>
          <cell r="B7774" t="str">
            <v>Q1002z001</v>
          </cell>
          <cell r="C7774" t="str">
            <v>W</v>
          </cell>
          <cell r="D7774" t="str">
            <v>E</v>
          </cell>
          <cell r="E7774" t="str">
            <v>continents</v>
          </cell>
          <cell r="F7774" t="str">
            <v>W11</v>
          </cell>
          <cell r="G7774">
            <v>3</v>
          </cell>
        </row>
        <row r="7775">
          <cell r="A7775" t="str">
            <v>W|Kontinente</v>
          </cell>
          <cell r="B7775" t="str">
            <v>Q1002z001</v>
          </cell>
          <cell r="C7775" t="str">
            <v>W</v>
          </cell>
          <cell r="D7775" t="str">
            <v>name</v>
          </cell>
          <cell r="E7775" t="str">
            <v>Kontinente</v>
          </cell>
          <cell r="F7775" t="str">
            <v>W11</v>
          </cell>
          <cell r="G7775">
            <v>3</v>
          </cell>
        </row>
        <row r="7776">
          <cell r="A7776" t="str">
            <v>W|W11</v>
          </cell>
          <cell r="B7776" t="str">
            <v>Q1002z001</v>
          </cell>
          <cell r="C7776" t="str">
            <v>W</v>
          </cell>
          <cell r="D7776" t="str">
            <v>code</v>
          </cell>
          <cell r="E7776" t="str">
            <v>W11</v>
          </cell>
          <cell r="F7776" t="str">
            <v>W11</v>
          </cell>
          <cell r="G7776">
            <v>3</v>
          </cell>
        </row>
        <row r="7777">
          <cell r="A7777" t="str">
            <v>W|Inseln</v>
          </cell>
          <cell r="B7777" t="str">
            <v>Q1002z001</v>
          </cell>
          <cell r="C7777" t="str">
            <v>W</v>
          </cell>
          <cell r="D7777" t="str">
            <v>name</v>
          </cell>
          <cell r="E7777" t="str">
            <v>Inseln</v>
          </cell>
          <cell r="F7777" t="str">
            <v>W12</v>
          </cell>
          <cell r="G7777">
            <v>3</v>
          </cell>
        </row>
        <row r="7778">
          <cell r="A7778" t="str">
            <v>W|islands</v>
          </cell>
          <cell r="B7778" t="str">
            <v>Q1002z001</v>
          </cell>
          <cell r="C7778" t="str">
            <v>W</v>
          </cell>
          <cell r="D7778" t="str">
            <v>E</v>
          </cell>
          <cell r="E7778" t="str">
            <v>islands</v>
          </cell>
          <cell r="F7778" t="str">
            <v>W12</v>
          </cell>
          <cell r="G7778">
            <v>3</v>
          </cell>
        </row>
        <row r="7779">
          <cell r="A7779" t="str">
            <v>W|W12</v>
          </cell>
          <cell r="B7779" t="str">
            <v>Q1002z001</v>
          </cell>
          <cell r="C7779" t="str">
            <v>W</v>
          </cell>
          <cell r="D7779" t="str">
            <v>code</v>
          </cell>
          <cell r="E7779" t="str">
            <v>W12</v>
          </cell>
          <cell r="F7779" t="str">
            <v>W12</v>
          </cell>
          <cell r="G7779">
            <v>3</v>
          </cell>
        </row>
        <row r="7780">
          <cell r="A7780" t="str">
            <v>W|Gewässer</v>
          </cell>
          <cell r="B7780" t="str">
            <v>Q1002z001</v>
          </cell>
          <cell r="C7780" t="str">
            <v>W</v>
          </cell>
          <cell r="D7780" t="str">
            <v>name</v>
          </cell>
          <cell r="E7780" t="str">
            <v>Gewässer</v>
          </cell>
          <cell r="F7780" t="str">
            <v>W2</v>
          </cell>
          <cell r="G7780">
            <v>2</v>
          </cell>
        </row>
        <row r="7781">
          <cell r="A7781" t="str">
            <v>W|W2</v>
          </cell>
          <cell r="B7781" t="str">
            <v>Q1002z001</v>
          </cell>
          <cell r="C7781" t="str">
            <v>W</v>
          </cell>
          <cell r="D7781" t="str">
            <v>code</v>
          </cell>
          <cell r="E7781" t="str">
            <v>W2</v>
          </cell>
          <cell r="F7781" t="str">
            <v>W2</v>
          </cell>
          <cell r="G7781">
            <v>2</v>
          </cell>
        </row>
        <row r="7782">
          <cell r="A7782" t="str">
            <v>W|water</v>
          </cell>
          <cell r="B7782" t="str">
            <v>Q1002z001</v>
          </cell>
          <cell r="C7782" t="str">
            <v>W</v>
          </cell>
          <cell r="D7782" t="str">
            <v>E</v>
          </cell>
          <cell r="E7782" t="str">
            <v>water</v>
          </cell>
          <cell r="F7782" t="str">
            <v>W2</v>
          </cell>
          <cell r="G7782">
            <v>2</v>
          </cell>
        </row>
        <row r="7783">
          <cell r="A7783" t="str">
            <v>W|oceans</v>
          </cell>
          <cell r="B7783" t="str">
            <v>Q1002z001</v>
          </cell>
          <cell r="C7783" t="str">
            <v>W</v>
          </cell>
          <cell r="D7783" t="str">
            <v>E</v>
          </cell>
          <cell r="E7783" t="str">
            <v>oceans</v>
          </cell>
          <cell r="F7783" t="str">
            <v>W21</v>
          </cell>
          <cell r="G7783">
            <v>3</v>
          </cell>
        </row>
        <row r="7784">
          <cell r="A7784" t="str">
            <v>W|Ozeane</v>
          </cell>
          <cell r="B7784" t="str">
            <v>Q1002z001</v>
          </cell>
          <cell r="C7784" t="str">
            <v>W</v>
          </cell>
          <cell r="D7784" t="str">
            <v>name</v>
          </cell>
          <cell r="E7784" t="str">
            <v>Ozeane</v>
          </cell>
          <cell r="F7784" t="str">
            <v>W21</v>
          </cell>
          <cell r="G7784">
            <v>3</v>
          </cell>
        </row>
        <row r="7785">
          <cell r="A7785" t="str">
            <v>W|W21</v>
          </cell>
          <cell r="B7785" t="str">
            <v>Q1002z001</v>
          </cell>
          <cell r="C7785" t="str">
            <v>W</v>
          </cell>
          <cell r="D7785" t="str">
            <v>code</v>
          </cell>
          <cell r="E7785" t="str">
            <v>W21</v>
          </cell>
          <cell r="F7785" t="str">
            <v>W21</v>
          </cell>
          <cell r="G7785">
            <v>3</v>
          </cell>
        </row>
        <row r="7786">
          <cell r="A7786" t="str">
            <v>W|Atlantic ocean</v>
          </cell>
          <cell r="B7786" t="str">
            <v>Q1002z001</v>
          </cell>
          <cell r="C7786" t="str">
            <v>W</v>
          </cell>
          <cell r="D7786" t="str">
            <v>E</v>
          </cell>
          <cell r="E7786" t="str">
            <v>Atlantic ocean</v>
          </cell>
          <cell r="F7786" t="str">
            <v>W211</v>
          </cell>
          <cell r="G7786">
            <v>4</v>
          </cell>
        </row>
        <row r="7787">
          <cell r="A7787" t="str">
            <v>W|Atlantik</v>
          </cell>
          <cell r="B7787" t="str">
            <v>Q1002z001</v>
          </cell>
          <cell r="C7787" t="str">
            <v>W</v>
          </cell>
          <cell r="D7787" t="str">
            <v>name</v>
          </cell>
          <cell r="E7787" t="str">
            <v>Atlantik</v>
          </cell>
          <cell r="F7787" t="str">
            <v>W211</v>
          </cell>
          <cell r="G7787">
            <v>4</v>
          </cell>
        </row>
        <row r="7788">
          <cell r="A7788" t="str">
            <v>W|W211</v>
          </cell>
          <cell r="B7788" t="str">
            <v>Q1002z001</v>
          </cell>
          <cell r="C7788" t="str">
            <v>W</v>
          </cell>
          <cell r="D7788" t="str">
            <v>code</v>
          </cell>
          <cell r="E7788" t="str">
            <v>W211</v>
          </cell>
          <cell r="F7788" t="str">
            <v>W211</v>
          </cell>
          <cell r="G7788">
            <v>4</v>
          </cell>
        </row>
        <row r="7789">
          <cell r="A7789" t="str">
            <v>W|Pazific ocean</v>
          </cell>
          <cell r="B7789" t="str">
            <v>Q1002z001</v>
          </cell>
          <cell r="C7789" t="str">
            <v>W</v>
          </cell>
          <cell r="D7789" t="str">
            <v>E</v>
          </cell>
          <cell r="E7789" t="str">
            <v>Pazific ocean</v>
          </cell>
          <cell r="F7789" t="str">
            <v>W212</v>
          </cell>
          <cell r="G7789">
            <v>4</v>
          </cell>
        </row>
        <row r="7790">
          <cell r="A7790" t="str">
            <v>W|Pazifik</v>
          </cell>
          <cell r="B7790" t="str">
            <v>Q1002z001</v>
          </cell>
          <cell r="C7790" t="str">
            <v>W</v>
          </cell>
          <cell r="D7790" t="str">
            <v>name</v>
          </cell>
          <cell r="E7790" t="str">
            <v>Pazifik</v>
          </cell>
          <cell r="F7790" t="str">
            <v>W212</v>
          </cell>
          <cell r="G7790">
            <v>4</v>
          </cell>
        </row>
        <row r="7791">
          <cell r="A7791" t="str">
            <v>W|W212</v>
          </cell>
          <cell r="B7791" t="str">
            <v>Q1002z001</v>
          </cell>
          <cell r="C7791" t="str">
            <v>W</v>
          </cell>
          <cell r="D7791" t="str">
            <v>code</v>
          </cell>
          <cell r="E7791" t="str">
            <v>W212</v>
          </cell>
          <cell r="F7791" t="str">
            <v>W212</v>
          </cell>
          <cell r="G7791">
            <v>4</v>
          </cell>
        </row>
        <row r="7792">
          <cell r="A7792" t="str">
            <v>W|Binnen-Meere</v>
          </cell>
          <cell r="B7792" t="str">
            <v>Q1002z001</v>
          </cell>
          <cell r="C7792" t="str">
            <v>W</v>
          </cell>
          <cell r="D7792" t="str">
            <v>name</v>
          </cell>
          <cell r="E7792" t="str">
            <v>Binnen-Meere</v>
          </cell>
          <cell r="F7792" t="str">
            <v>W22</v>
          </cell>
          <cell r="G7792">
            <v>3</v>
          </cell>
        </row>
        <row r="7793">
          <cell r="A7793" t="str">
            <v>W|W22</v>
          </cell>
          <cell r="B7793" t="str">
            <v>Q1002z001</v>
          </cell>
          <cell r="C7793" t="str">
            <v>W</v>
          </cell>
          <cell r="D7793" t="str">
            <v>code</v>
          </cell>
          <cell r="E7793" t="str">
            <v>W22</v>
          </cell>
          <cell r="F7793" t="str">
            <v>W22</v>
          </cell>
          <cell r="G7793">
            <v>3</v>
          </cell>
        </row>
        <row r="7794">
          <cell r="A7794" t="str">
            <v>W|lakes</v>
          </cell>
          <cell r="B7794" t="str">
            <v>Q1002z001</v>
          </cell>
          <cell r="C7794" t="str">
            <v>W</v>
          </cell>
          <cell r="D7794" t="str">
            <v>E</v>
          </cell>
          <cell r="E7794" t="str">
            <v>lakes</v>
          </cell>
          <cell r="F7794" t="str">
            <v>W23</v>
          </cell>
          <cell r="G7794">
            <v>3</v>
          </cell>
        </row>
        <row r="7795">
          <cell r="A7795" t="str">
            <v>W|Seen</v>
          </cell>
          <cell r="B7795" t="str">
            <v>Q1002z001</v>
          </cell>
          <cell r="C7795" t="str">
            <v>W</v>
          </cell>
          <cell r="D7795" t="str">
            <v>name</v>
          </cell>
          <cell r="E7795" t="str">
            <v>Seen</v>
          </cell>
          <cell r="F7795" t="str">
            <v>W23</v>
          </cell>
          <cell r="G7795">
            <v>3</v>
          </cell>
        </row>
        <row r="7796">
          <cell r="A7796" t="str">
            <v>W|W23</v>
          </cell>
          <cell r="B7796" t="str">
            <v>Q1002z001</v>
          </cell>
          <cell r="C7796" t="str">
            <v>W</v>
          </cell>
          <cell r="D7796" t="str">
            <v>code</v>
          </cell>
          <cell r="E7796" t="str">
            <v>W23</v>
          </cell>
          <cell r="F7796" t="str">
            <v>W23</v>
          </cell>
          <cell r="G7796">
            <v>3</v>
          </cell>
        </row>
        <row r="7797">
          <cell r="A7797" t="str">
            <v>W|Flüsse</v>
          </cell>
          <cell r="B7797" t="str">
            <v>Q1002z001</v>
          </cell>
          <cell r="C7797" t="str">
            <v>W</v>
          </cell>
          <cell r="D7797" t="str">
            <v>name</v>
          </cell>
          <cell r="E7797" t="str">
            <v>Flüsse</v>
          </cell>
          <cell r="F7797" t="str">
            <v>W24</v>
          </cell>
          <cell r="G7797">
            <v>3</v>
          </cell>
        </row>
        <row r="7798">
          <cell r="A7798" t="str">
            <v>W|rivers</v>
          </cell>
          <cell r="B7798" t="str">
            <v>Q1002z001</v>
          </cell>
          <cell r="C7798" t="str">
            <v>W</v>
          </cell>
          <cell r="D7798" t="str">
            <v>E</v>
          </cell>
          <cell r="E7798" t="str">
            <v>rivers</v>
          </cell>
          <cell r="F7798" t="str">
            <v>W24</v>
          </cell>
          <cell r="G7798">
            <v>3</v>
          </cell>
        </row>
        <row r="7799">
          <cell r="A7799" t="str">
            <v>W|W24</v>
          </cell>
          <cell r="B7799" t="str">
            <v>Q1002z001</v>
          </cell>
          <cell r="C7799" t="str">
            <v>W</v>
          </cell>
          <cell r="D7799" t="str">
            <v>code</v>
          </cell>
          <cell r="E7799" t="str">
            <v>W24</v>
          </cell>
          <cell r="F7799" t="str">
            <v>W24</v>
          </cell>
          <cell r="G7799">
            <v>3</v>
          </cell>
        </row>
        <row r="7800">
          <cell r="A7800" t="str">
            <v>Z|ganze Zeit</v>
          </cell>
          <cell r="B7800" t="str">
            <v>Q1002z001</v>
          </cell>
          <cell r="C7800" t="str">
            <v>Z</v>
          </cell>
          <cell r="D7800" t="str">
            <v>name</v>
          </cell>
          <cell r="E7800" t="str">
            <v>ganze Zeit</v>
          </cell>
          <cell r="F7800" t="str">
            <v>Z</v>
          </cell>
          <cell r="G7800">
            <v>1</v>
          </cell>
        </row>
        <row r="7801">
          <cell r="A7801" t="str">
            <v>Z|Z</v>
          </cell>
          <cell r="B7801" t="str">
            <v>Q1002z001</v>
          </cell>
          <cell r="C7801" t="str">
            <v>Z</v>
          </cell>
          <cell r="D7801" t="str">
            <v>code</v>
          </cell>
          <cell r="E7801" t="str">
            <v>Z</v>
          </cell>
          <cell r="F7801" t="str">
            <v>Z</v>
          </cell>
          <cell r="G7801">
            <v>1</v>
          </cell>
        </row>
        <row r="7802">
          <cell r="A7802" t="str">
            <v>Z|a Year</v>
          </cell>
          <cell r="B7802" t="str">
            <v>Q1002z001</v>
          </cell>
          <cell r="C7802" t="str">
            <v>Z</v>
          </cell>
          <cell r="D7802" t="str">
            <v>name</v>
          </cell>
          <cell r="E7802" t="str">
            <v>a Year</v>
          </cell>
          <cell r="F7802" t="str">
            <v>Z____</v>
          </cell>
          <cell r="G7802">
            <v>5</v>
          </cell>
        </row>
        <row r="7803">
          <cell r="A7803" t="str">
            <v>Z|irgendein Jahr</v>
          </cell>
          <cell r="B7803" t="str">
            <v>Q1002z001</v>
          </cell>
          <cell r="C7803" t="str">
            <v>Z</v>
          </cell>
          <cell r="D7803" t="str">
            <v>D</v>
          </cell>
          <cell r="E7803" t="str">
            <v>irgendein Jahr</v>
          </cell>
          <cell r="F7803" t="str">
            <v>Z____</v>
          </cell>
          <cell r="G7803">
            <v>5</v>
          </cell>
        </row>
        <row r="7804">
          <cell r="A7804" t="str">
            <v>Z|Z____</v>
          </cell>
          <cell r="B7804" t="str">
            <v>Q1002z001</v>
          </cell>
          <cell r="C7804" t="str">
            <v>Z</v>
          </cell>
          <cell r="D7804" t="str">
            <v>code</v>
          </cell>
          <cell r="E7804" t="str">
            <v>Z____</v>
          </cell>
          <cell r="F7804" t="str">
            <v>Z____</v>
          </cell>
          <cell r="G7804">
            <v>5</v>
          </cell>
        </row>
        <row r="7805">
          <cell r="A7805" t="str">
            <v>Z|1970</v>
          </cell>
          <cell r="B7805" t="str">
            <v>Q1002z001</v>
          </cell>
          <cell r="C7805" t="str">
            <v>Z</v>
          </cell>
          <cell r="D7805" t="str">
            <v>name</v>
          </cell>
          <cell r="E7805" t="str">
            <v>1970</v>
          </cell>
          <cell r="F7805" t="str">
            <v>Z1970</v>
          </cell>
          <cell r="G7805">
            <v>5</v>
          </cell>
        </row>
        <row r="7806">
          <cell r="A7806" t="str">
            <v>Z|Z1970</v>
          </cell>
          <cell r="B7806" t="str">
            <v>Q1002z001</v>
          </cell>
          <cell r="C7806" t="str">
            <v>Z</v>
          </cell>
          <cell r="D7806" t="str">
            <v>code</v>
          </cell>
          <cell r="E7806" t="str">
            <v>Z1970</v>
          </cell>
          <cell r="F7806" t="str">
            <v>Z1970</v>
          </cell>
          <cell r="G7806">
            <v>5</v>
          </cell>
        </row>
        <row r="7807">
          <cell r="A7807" t="str">
            <v>Z|1971</v>
          </cell>
          <cell r="B7807" t="str">
            <v>Q1002z001</v>
          </cell>
          <cell r="C7807" t="str">
            <v>Z</v>
          </cell>
          <cell r="D7807" t="str">
            <v>name</v>
          </cell>
          <cell r="E7807" t="str">
            <v>1971</v>
          </cell>
          <cell r="F7807" t="str">
            <v>Z1971</v>
          </cell>
          <cell r="G7807">
            <v>5</v>
          </cell>
        </row>
        <row r="7808">
          <cell r="A7808" t="str">
            <v>Z|Z1971</v>
          </cell>
          <cell r="B7808" t="str">
            <v>Q1002z001</v>
          </cell>
          <cell r="C7808" t="str">
            <v>Z</v>
          </cell>
          <cell r="D7808" t="str">
            <v>code</v>
          </cell>
          <cell r="E7808" t="str">
            <v>Z1971</v>
          </cell>
          <cell r="F7808" t="str">
            <v>Z1971</v>
          </cell>
          <cell r="G7808">
            <v>5</v>
          </cell>
        </row>
        <row r="7809">
          <cell r="A7809" t="str">
            <v>Z|1972</v>
          </cell>
          <cell r="B7809" t="str">
            <v>Q1002z001</v>
          </cell>
          <cell r="C7809" t="str">
            <v>Z</v>
          </cell>
          <cell r="D7809" t="str">
            <v>name</v>
          </cell>
          <cell r="E7809" t="str">
            <v>1972</v>
          </cell>
          <cell r="F7809" t="str">
            <v>Z1972</v>
          </cell>
          <cell r="G7809">
            <v>5</v>
          </cell>
        </row>
        <row r="7810">
          <cell r="A7810" t="str">
            <v>Z|Z1972</v>
          </cell>
          <cell r="B7810" t="str">
            <v>Q1002z001</v>
          </cell>
          <cell r="C7810" t="str">
            <v>Z</v>
          </cell>
          <cell r="D7810" t="str">
            <v>code</v>
          </cell>
          <cell r="E7810" t="str">
            <v>Z1972</v>
          </cell>
          <cell r="F7810" t="str">
            <v>Z1972</v>
          </cell>
          <cell r="G7810">
            <v>5</v>
          </cell>
        </row>
        <row r="7811">
          <cell r="A7811" t="str">
            <v>Z|1973</v>
          </cell>
          <cell r="B7811" t="str">
            <v>Q1002z001</v>
          </cell>
          <cell r="C7811" t="str">
            <v>Z</v>
          </cell>
          <cell r="D7811" t="str">
            <v>name</v>
          </cell>
          <cell r="E7811" t="str">
            <v>1973</v>
          </cell>
          <cell r="F7811" t="str">
            <v>Z1973</v>
          </cell>
          <cell r="G7811">
            <v>5</v>
          </cell>
        </row>
        <row r="7812">
          <cell r="A7812" t="str">
            <v>Z|Z1973</v>
          </cell>
          <cell r="B7812" t="str">
            <v>Q1002z001</v>
          </cell>
          <cell r="C7812" t="str">
            <v>Z</v>
          </cell>
          <cell r="D7812" t="str">
            <v>code</v>
          </cell>
          <cell r="E7812" t="str">
            <v>Z1973</v>
          </cell>
          <cell r="F7812" t="str">
            <v>Z1973</v>
          </cell>
          <cell r="G7812">
            <v>5</v>
          </cell>
        </row>
        <row r="7813">
          <cell r="A7813" t="str">
            <v>Z|1974</v>
          </cell>
          <cell r="B7813" t="str">
            <v>Q1002z001</v>
          </cell>
          <cell r="C7813" t="str">
            <v>Z</v>
          </cell>
          <cell r="D7813" t="str">
            <v>name</v>
          </cell>
          <cell r="E7813" t="str">
            <v>1974</v>
          </cell>
          <cell r="F7813" t="str">
            <v>Z1974</v>
          </cell>
          <cell r="G7813">
            <v>5</v>
          </cell>
        </row>
        <row r="7814">
          <cell r="A7814" t="str">
            <v>Z|Z1974</v>
          </cell>
          <cell r="B7814" t="str">
            <v>Q1002z001</v>
          </cell>
          <cell r="C7814" t="str">
            <v>Z</v>
          </cell>
          <cell r="D7814" t="str">
            <v>code</v>
          </cell>
          <cell r="E7814" t="str">
            <v>Z1974</v>
          </cell>
          <cell r="F7814" t="str">
            <v>Z1974</v>
          </cell>
          <cell r="G7814">
            <v>5</v>
          </cell>
        </row>
        <row r="7815">
          <cell r="A7815" t="str">
            <v>Z|1975</v>
          </cell>
          <cell r="B7815" t="str">
            <v>Q1002z001</v>
          </cell>
          <cell r="C7815" t="str">
            <v>Z</v>
          </cell>
          <cell r="D7815" t="str">
            <v>name</v>
          </cell>
          <cell r="E7815" t="str">
            <v>1975</v>
          </cell>
          <cell r="F7815" t="str">
            <v>Z1975</v>
          </cell>
          <cell r="G7815">
            <v>5</v>
          </cell>
        </row>
        <row r="7816">
          <cell r="A7816" t="str">
            <v>Z|Z1975</v>
          </cell>
          <cell r="B7816" t="str">
            <v>Q1002z001</v>
          </cell>
          <cell r="C7816" t="str">
            <v>Z</v>
          </cell>
          <cell r="D7816" t="str">
            <v>code</v>
          </cell>
          <cell r="E7816" t="str">
            <v>Z1975</v>
          </cell>
          <cell r="F7816" t="str">
            <v>Z1975</v>
          </cell>
          <cell r="G7816">
            <v>5</v>
          </cell>
        </row>
        <row r="7817">
          <cell r="A7817" t="str">
            <v>Z|1976</v>
          </cell>
          <cell r="B7817" t="str">
            <v>Q1002z001</v>
          </cell>
          <cell r="C7817" t="str">
            <v>Z</v>
          </cell>
          <cell r="D7817" t="str">
            <v>name</v>
          </cell>
          <cell r="E7817" t="str">
            <v>1976</v>
          </cell>
          <cell r="F7817" t="str">
            <v>Z1976</v>
          </cell>
          <cell r="G7817">
            <v>5</v>
          </cell>
        </row>
        <row r="7818">
          <cell r="A7818" t="str">
            <v>Z|Z1976</v>
          </cell>
          <cell r="B7818" t="str">
            <v>Q1002z001</v>
          </cell>
          <cell r="C7818" t="str">
            <v>Z</v>
          </cell>
          <cell r="D7818" t="str">
            <v>code</v>
          </cell>
          <cell r="E7818" t="str">
            <v>Z1976</v>
          </cell>
          <cell r="F7818" t="str">
            <v>Z1976</v>
          </cell>
          <cell r="G7818">
            <v>5</v>
          </cell>
        </row>
        <row r="7819">
          <cell r="A7819" t="str">
            <v>Z|1977</v>
          </cell>
          <cell r="B7819" t="str">
            <v>Q1002z001</v>
          </cell>
          <cell r="C7819" t="str">
            <v>Z</v>
          </cell>
          <cell r="D7819" t="str">
            <v>name</v>
          </cell>
          <cell r="E7819" t="str">
            <v>1977</v>
          </cell>
          <cell r="F7819" t="str">
            <v>Z1977</v>
          </cell>
          <cell r="G7819">
            <v>5</v>
          </cell>
        </row>
        <row r="7820">
          <cell r="A7820" t="str">
            <v>Z|Z1977</v>
          </cell>
          <cell r="B7820" t="str">
            <v>Q1002z001</v>
          </cell>
          <cell r="C7820" t="str">
            <v>Z</v>
          </cell>
          <cell r="D7820" t="str">
            <v>code</v>
          </cell>
          <cell r="E7820" t="str">
            <v>Z1977</v>
          </cell>
          <cell r="F7820" t="str">
            <v>Z1977</v>
          </cell>
          <cell r="G7820">
            <v>5</v>
          </cell>
        </row>
        <row r="7821">
          <cell r="A7821" t="str">
            <v>Z|1978</v>
          </cell>
          <cell r="B7821" t="str">
            <v>Q1002z001</v>
          </cell>
          <cell r="C7821" t="str">
            <v>Z</v>
          </cell>
          <cell r="D7821" t="str">
            <v>name</v>
          </cell>
          <cell r="E7821" t="str">
            <v>1978</v>
          </cell>
          <cell r="F7821" t="str">
            <v>Z1978</v>
          </cell>
          <cell r="G7821">
            <v>5</v>
          </cell>
        </row>
        <row r="7822">
          <cell r="A7822" t="str">
            <v>Z|Z1978</v>
          </cell>
          <cell r="B7822" t="str">
            <v>Q1002z001</v>
          </cell>
          <cell r="C7822" t="str">
            <v>Z</v>
          </cell>
          <cell r="D7822" t="str">
            <v>code</v>
          </cell>
          <cell r="E7822" t="str">
            <v>Z1978</v>
          </cell>
          <cell r="F7822" t="str">
            <v>Z1978</v>
          </cell>
          <cell r="G7822">
            <v>5</v>
          </cell>
        </row>
        <row r="7823">
          <cell r="A7823" t="str">
            <v>Z|1979</v>
          </cell>
          <cell r="B7823" t="str">
            <v>Q1002z001</v>
          </cell>
          <cell r="C7823" t="str">
            <v>Z</v>
          </cell>
          <cell r="D7823" t="str">
            <v>name</v>
          </cell>
          <cell r="E7823" t="str">
            <v>1979</v>
          </cell>
          <cell r="F7823" t="str">
            <v>Z1979</v>
          </cell>
          <cell r="G7823">
            <v>5</v>
          </cell>
        </row>
        <row r="7824">
          <cell r="A7824" t="str">
            <v>Z|Z1979</v>
          </cell>
          <cell r="B7824" t="str">
            <v>Q1002z001</v>
          </cell>
          <cell r="C7824" t="str">
            <v>Z</v>
          </cell>
          <cell r="D7824" t="str">
            <v>code</v>
          </cell>
          <cell r="E7824" t="str">
            <v>Z1979</v>
          </cell>
          <cell r="F7824" t="str">
            <v>Z1979</v>
          </cell>
          <cell r="G7824">
            <v>5</v>
          </cell>
        </row>
        <row r="7825">
          <cell r="A7825" t="str">
            <v>Z|1980</v>
          </cell>
          <cell r="B7825" t="str">
            <v>Q1002z001</v>
          </cell>
          <cell r="C7825" t="str">
            <v>Z</v>
          </cell>
          <cell r="D7825" t="str">
            <v>name</v>
          </cell>
          <cell r="E7825" t="str">
            <v>1980</v>
          </cell>
          <cell r="F7825" t="str">
            <v>Z1980</v>
          </cell>
          <cell r="G7825">
            <v>5</v>
          </cell>
        </row>
        <row r="7826">
          <cell r="A7826" t="str">
            <v>Z|Z1980</v>
          </cell>
          <cell r="B7826" t="str">
            <v>Q1002z001</v>
          </cell>
          <cell r="C7826" t="str">
            <v>Z</v>
          </cell>
          <cell r="D7826" t="str">
            <v>code</v>
          </cell>
          <cell r="E7826" t="str">
            <v>Z1980</v>
          </cell>
          <cell r="F7826" t="str">
            <v>Z1980</v>
          </cell>
          <cell r="G7826">
            <v>5</v>
          </cell>
        </row>
        <row r="7827">
          <cell r="A7827" t="str">
            <v>Z|1981</v>
          </cell>
          <cell r="B7827" t="str">
            <v>Q1002z001</v>
          </cell>
          <cell r="C7827" t="str">
            <v>Z</v>
          </cell>
          <cell r="D7827" t="str">
            <v>name</v>
          </cell>
          <cell r="E7827" t="str">
            <v>1981</v>
          </cell>
          <cell r="F7827" t="str">
            <v>Z1981</v>
          </cell>
          <cell r="G7827">
            <v>5</v>
          </cell>
        </row>
        <row r="7828">
          <cell r="A7828" t="str">
            <v>Z|Z1981</v>
          </cell>
          <cell r="B7828" t="str">
            <v>Q1002z001</v>
          </cell>
          <cell r="C7828" t="str">
            <v>Z</v>
          </cell>
          <cell r="D7828" t="str">
            <v>code</v>
          </cell>
          <cell r="E7828" t="str">
            <v>Z1981</v>
          </cell>
          <cell r="F7828" t="str">
            <v>Z1981</v>
          </cell>
          <cell r="G7828">
            <v>5</v>
          </cell>
        </row>
        <row r="7829">
          <cell r="A7829" t="str">
            <v>Z|1982</v>
          </cell>
          <cell r="B7829" t="str">
            <v>Q1002z001</v>
          </cell>
          <cell r="C7829" t="str">
            <v>Z</v>
          </cell>
          <cell r="D7829" t="str">
            <v>name</v>
          </cell>
          <cell r="E7829" t="str">
            <v>1982</v>
          </cell>
          <cell r="F7829" t="str">
            <v>Z1982</v>
          </cell>
          <cell r="G7829">
            <v>5</v>
          </cell>
        </row>
        <row r="7830">
          <cell r="A7830" t="str">
            <v>Z|Z1982</v>
          </cell>
          <cell r="B7830" t="str">
            <v>Q1002z001</v>
          </cell>
          <cell r="C7830" t="str">
            <v>Z</v>
          </cell>
          <cell r="D7830" t="str">
            <v>code</v>
          </cell>
          <cell r="E7830" t="str">
            <v>Z1982</v>
          </cell>
          <cell r="F7830" t="str">
            <v>Z1982</v>
          </cell>
          <cell r="G7830">
            <v>5</v>
          </cell>
        </row>
        <row r="7831">
          <cell r="A7831" t="str">
            <v>Z|1983</v>
          </cell>
          <cell r="B7831" t="str">
            <v>Q1002z001</v>
          </cell>
          <cell r="C7831" t="str">
            <v>Z</v>
          </cell>
          <cell r="D7831" t="str">
            <v>name</v>
          </cell>
          <cell r="E7831" t="str">
            <v>1983</v>
          </cell>
          <cell r="F7831" t="str">
            <v>Z1983</v>
          </cell>
          <cell r="G7831">
            <v>5</v>
          </cell>
        </row>
        <row r="7832">
          <cell r="A7832" t="str">
            <v>Z|Z1983</v>
          </cell>
          <cell r="B7832" t="str">
            <v>Q1002z001</v>
          </cell>
          <cell r="C7832" t="str">
            <v>Z</v>
          </cell>
          <cell r="D7832" t="str">
            <v>code</v>
          </cell>
          <cell r="E7832" t="str">
            <v>Z1983</v>
          </cell>
          <cell r="F7832" t="str">
            <v>Z1983</v>
          </cell>
          <cell r="G7832">
            <v>5</v>
          </cell>
        </row>
        <row r="7833">
          <cell r="A7833" t="str">
            <v>Z|1984</v>
          </cell>
          <cell r="B7833" t="str">
            <v>Q1002z001</v>
          </cell>
          <cell r="C7833" t="str">
            <v>Z</v>
          </cell>
          <cell r="D7833" t="str">
            <v>name</v>
          </cell>
          <cell r="E7833" t="str">
            <v>1984</v>
          </cell>
          <cell r="F7833" t="str">
            <v>Z1984</v>
          </cell>
          <cell r="G7833">
            <v>5</v>
          </cell>
        </row>
        <row r="7834">
          <cell r="A7834" t="str">
            <v>Z|Z1984</v>
          </cell>
          <cell r="B7834" t="str">
            <v>Q1002z001</v>
          </cell>
          <cell r="C7834" t="str">
            <v>Z</v>
          </cell>
          <cell r="D7834" t="str">
            <v>code</v>
          </cell>
          <cell r="E7834" t="str">
            <v>Z1984</v>
          </cell>
          <cell r="F7834" t="str">
            <v>Z1984</v>
          </cell>
          <cell r="G7834">
            <v>5</v>
          </cell>
        </row>
        <row r="7835">
          <cell r="A7835" t="str">
            <v>Z|1985</v>
          </cell>
          <cell r="B7835" t="str">
            <v>Q1002z001</v>
          </cell>
          <cell r="C7835" t="str">
            <v>Z</v>
          </cell>
          <cell r="D7835" t="str">
            <v>name</v>
          </cell>
          <cell r="E7835" t="str">
            <v>1985</v>
          </cell>
          <cell r="F7835" t="str">
            <v>Z1985</v>
          </cell>
          <cell r="G7835">
            <v>5</v>
          </cell>
        </row>
        <row r="7836">
          <cell r="A7836" t="str">
            <v>Z|Z1985</v>
          </cell>
          <cell r="B7836" t="str">
            <v>Q1002z001</v>
          </cell>
          <cell r="C7836" t="str">
            <v>Z</v>
          </cell>
          <cell r="D7836" t="str">
            <v>code</v>
          </cell>
          <cell r="E7836" t="str">
            <v>Z1985</v>
          </cell>
          <cell r="F7836" t="str">
            <v>Z1985</v>
          </cell>
          <cell r="G7836">
            <v>5</v>
          </cell>
        </row>
        <row r="7837">
          <cell r="A7837" t="str">
            <v>Z|1986</v>
          </cell>
          <cell r="B7837" t="str">
            <v>Q1002z001</v>
          </cell>
          <cell r="C7837" t="str">
            <v>Z</v>
          </cell>
          <cell r="D7837" t="str">
            <v>name</v>
          </cell>
          <cell r="E7837" t="str">
            <v>1986</v>
          </cell>
          <cell r="F7837" t="str">
            <v>Z1986</v>
          </cell>
          <cell r="G7837">
            <v>5</v>
          </cell>
        </row>
        <row r="7838">
          <cell r="A7838" t="str">
            <v>Z|Z1986</v>
          </cell>
          <cell r="B7838" t="str">
            <v>Q1002z001</v>
          </cell>
          <cell r="C7838" t="str">
            <v>Z</v>
          </cell>
          <cell r="D7838" t="str">
            <v>code</v>
          </cell>
          <cell r="E7838" t="str">
            <v>Z1986</v>
          </cell>
          <cell r="F7838" t="str">
            <v>Z1986</v>
          </cell>
          <cell r="G7838">
            <v>5</v>
          </cell>
        </row>
        <row r="7839">
          <cell r="A7839" t="str">
            <v>Z|1987</v>
          </cell>
          <cell r="B7839" t="str">
            <v>Q1002z001</v>
          </cell>
          <cell r="C7839" t="str">
            <v>Z</v>
          </cell>
          <cell r="D7839" t="str">
            <v>name</v>
          </cell>
          <cell r="E7839" t="str">
            <v>1987</v>
          </cell>
          <cell r="F7839" t="str">
            <v>Z1987</v>
          </cell>
          <cell r="G7839">
            <v>5</v>
          </cell>
        </row>
        <row r="7840">
          <cell r="A7840" t="str">
            <v>Z|Z1987</v>
          </cell>
          <cell r="B7840" t="str">
            <v>Q1002z001</v>
          </cell>
          <cell r="C7840" t="str">
            <v>Z</v>
          </cell>
          <cell r="D7840" t="str">
            <v>code</v>
          </cell>
          <cell r="E7840" t="str">
            <v>Z1987</v>
          </cell>
          <cell r="F7840" t="str">
            <v>Z1987</v>
          </cell>
          <cell r="G7840">
            <v>5</v>
          </cell>
        </row>
        <row r="7841">
          <cell r="A7841" t="str">
            <v>Z|1988</v>
          </cell>
          <cell r="B7841" t="str">
            <v>Q1002z001</v>
          </cell>
          <cell r="C7841" t="str">
            <v>Z</v>
          </cell>
          <cell r="D7841" t="str">
            <v>name</v>
          </cell>
          <cell r="E7841" t="str">
            <v>1988</v>
          </cell>
          <cell r="F7841" t="str">
            <v>Z1988</v>
          </cell>
          <cell r="G7841">
            <v>5</v>
          </cell>
        </row>
        <row r="7842">
          <cell r="A7842" t="str">
            <v>Z|Z1988</v>
          </cell>
          <cell r="B7842" t="str">
            <v>Q1002z001</v>
          </cell>
          <cell r="C7842" t="str">
            <v>Z</v>
          </cell>
          <cell r="D7842" t="str">
            <v>code</v>
          </cell>
          <cell r="E7842" t="str">
            <v>Z1988</v>
          </cell>
          <cell r="F7842" t="str">
            <v>Z1988</v>
          </cell>
          <cell r="G7842">
            <v>5</v>
          </cell>
        </row>
        <row r="7843">
          <cell r="A7843" t="str">
            <v>Z|1989</v>
          </cell>
          <cell r="B7843" t="str">
            <v>Q1002z001</v>
          </cell>
          <cell r="C7843" t="str">
            <v>Z</v>
          </cell>
          <cell r="D7843" t="str">
            <v>name</v>
          </cell>
          <cell r="E7843" t="str">
            <v>1989</v>
          </cell>
          <cell r="F7843" t="str">
            <v>Z1989</v>
          </cell>
          <cell r="G7843">
            <v>5</v>
          </cell>
        </row>
        <row r="7844">
          <cell r="A7844" t="str">
            <v>Z|Z1989</v>
          </cell>
          <cell r="B7844" t="str">
            <v>Q1002z001</v>
          </cell>
          <cell r="C7844" t="str">
            <v>Z</v>
          </cell>
          <cell r="D7844" t="str">
            <v>code</v>
          </cell>
          <cell r="E7844" t="str">
            <v>Z1989</v>
          </cell>
          <cell r="F7844" t="str">
            <v>Z1989</v>
          </cell>
          <cell r="G7844">
            <v>5</v>
          </cell>
        </row>
        <row r="7845">
          <cell r="A7845" t="str">
            <v>Z|1990</v>
          </cell>
          <cell r="B7845" t="str">
            <v>Q1002z001</v>
          </cell>
          <cell r="C7845" t="str">
            <v>Z</v>
          </cell>
          <cell r="D7845" t="str">
            <v>name</v>
          </cell>
          <cell r="E7845" t="str">
            <v>1990</v>
          </cell>
          <cell r="F7845" t="str">
            <v>Z1990</v>
          </cell>
          <cell r="G7845">
            <v>5</v>
          </cell>
        </row>
        <row r="7846">
          <cell r="A7846" t="str">
            <v>Z|Z1990</v>
          </cell>
          <cell r="B7846" t="str">
            <v>Q1002z001</v>
          </cell>
          <cell r="C7846" t="str">
            <v>Z</v>
          </cell>
          <cell r="D7846" t="str">
            <v>code</v>
          </cell>
          <cell r="E7846" t="str">
            <v>Z1990</v>
          </cell>
          <cell r="F7846" t="str">
            <v>Z1990</v>
          </cell>
          <cell r="G7846">
            <v>5</v>
          </cell>
        </row>
        <row r="7847">
          <cell r="A7847" t="str">
            <v>Z|1991</v>
          </cell>
          <cell r="B7847" t="str">
            <v>Q1002z001</v>
          </cell>
          <cell r="C7847" t="str">
            <v>Z</v>
          </cell>
          <cell r="D7847" t="str">
            <v>name</v>
          </cell>
          <cell r="E7847" t="str">
            <v>1991</v>
          </cell>
          <cell r="F7847" t="str">
            <v>Z1991</v>
          </cell>
          <cell r="G7847">
            <v>5</v>
          </cell>
        </row>
        <row r="7848">
          <cell r="A7848" t="str">
            <v>Z|Z1991</v>
          </cell>
          <cell r="B7848" t="str">
            <v>Q1002z001</v>
          </cell>
          <cell r="C7848" t="str">
            <v>Z</v>
          </cell>
          <cell r="D7848" t="str">
            <v>code</v>
          </cell>
          <cell r="E7848" t="str">
            <v>Z1991</v>
          </cell>
          <cell r="F7848" t="str">
            <v>Z1991</v>
          </cell>
          <cell r="G7848">
            <v>5</v>
          </cell>
        </row>
        <row r="7849">
          <cell r="A7849" t="str">
            <v>Z|1992</v>
          </cell>
          <cell r="B7849" t="str">
            <v>Q1002z001</v>
          </cell>
          <cell r="C7849" t="str">
            <v>Z</v>
          </cell>
          <cell r="D7849" t="str">
            <v>name</v>
          </cell>
          <cell r="E7849" t="str">
            <v>1992</v>
          </cell>
          <cell r="F7849" t="str">
            <v>Z1992</v>
          </cell>
          <cell r="G7849">
            <v>5</v>
          </cell>
        </row>
        <row r="7850">
          <cell r="A7850" t="str">
            <v>Z|Z1992</v>
          </cell>
          <cell r="B7850" t="str">
            <v>Q1002z001</v>
          </cell>
          <cell r="C7850" t="str">
            <v>Z</v>
          </cell>
          <cell r="D7850" t="str">
            <v>code</v>
          </cell>
          <cell r="E7850" t="str">
            <v>Z1992</v>
          </cell>
          <cell r="F7850" t="str">
            <v>Z1992</v>
          </cell>
          <cell r="G7850">
            <v>5</v>
          </cell>
        </row>
        <row r="7851">
          <cell r="A7851" t="str">
            <v>Z|1993</v>
          </cell>
          <cell r="B7851" t="str">
            <v>Q1002z001</v>
          </cell>
          <cell r="C7851" t="str">
            <v>Z</v>
          </cell>
          <cell r="D7851" t="str">
            <v>name</v>
          </cell>
          <cell r="E7851" t="str">
            <v>1993</v>
          </cell>
          <cell r="F7851" t="str">
            <v>Z1993</v>
          </cell>
          <cell r="G7851">
            <v>5</v>
          </cell>
        </row>
        <row r="7852">
          <cell r="A7852" t="str">
            <v>Z|Z1993</v>
          </cell>
          <cell r="B7852" t="str">
            <v>Q1002z001</v>
          </cell>
          <cell r="C7852" t="str">
            <v>Z</v>
          </cell>
          <cell r="D7852" t="str">
            <v>code</v>
          </cell>
          <cell r="E7852" t="str">
            <v>Z1993</v>
          </cell>
          <cell r="F7852" t="str">
            <v>Z1993</v>
          </cell>
          <cell r="G7852">
            <v>5</v>
          </cell>
        </row>
        <row r="7853">
          <cell r="A7853" t="str">
            <v>Z|1994</v>
          </cell>
          <cell r="B7853" t="str">
            <v>Q1002z001</v>
          </cell>
          <cell r="C7853" t="str">
            <v>Z</v>
          </cell>
          <cell r="D7853" t="str">
            <v>name</v>
          </cell>
          <cell r="E7853" t="str">
            <v>1994</v>
          </cell>
          <cell r="F7853" t="str">
            <v>Z1994</v>
          </cell>
          <cell r="G7853">
            <v>5</v>
          </cell>
        </row>
        <row r="7854">
          <cell r="A7854" t="str">
            <v>Z|Z1994</v>
          </cell>
          <cell r="B7854" t="str">
            <v>Q1002z001</v>
          </cell>
          <cell r="C7854" t="str">
            <v>Z</v>
          </cell>
          <cell r="D7854" t="str">
            <v>code</v>
          </cell>
          <cell r="E7854" t="str">
            <v>Z1994</v>
          </cell>
          <cell r="F7854" t="str">
            <v>Z1994</v>
          </cell>
          <cell r="G7854">
            <v>5</v>
          </cell>
        </row>
        <row r="7855">
          <cell r="A7855" t="str">
            <v>Z|1995</v>
          </cell>
          <cell r="B7855" t="str">
            <v>Q1002z001</v>
          </cell>
          <cell r="C7855" t="str">
            <v>Z</v>
          </cell>
          <cell r="D7855" t="str">
            <v>name</v>
          </cell>
          <cell r="E7855" t="str">
            <v>1995</v>
          </cell>
          <cell r="F7855" t="str">
            <v>Z1995</v>
          </cell>
          <cell r="G7855">
            <v>5</v>
          </cell>
        </row>
        <row r="7856">
          <cell r="A7856" t="str">
            <v>Z|Z1995</v>
          </cell>
          <cell r="B7856" t="str">
            <v>Q1002z001</v>
          </cell>
          <cell r="C7856" t="str">
            <v>Z</v>
          </cell>
          <cell r="D7856" t="str">
            <v>code</v>
          </cell>
          <cell r="E7856" t="str">
            <v>Z1995</v>
          </cell>
          <cell r="F7856" t="str">
            <v>Z1995</v>
          </cell>
          <cell r="G7856">
            <v>5</v>
          </cell>
        </row>
        <row r="7857">
          <cell r="A7857" t="str">
            <v>Z|1996</v>
          </cell>
          <cell r="B7857" t="str">
            <v>Q1002z001</v>
          </cell>
          <cell r="C7857" t="str">
            <v>Z</v>
          </cell>
          <cell r="D7857" t="str">
            <v>name</v>
          </cell>
          <cell r="E7857" t="str">
            <v>1996</v>
          </cell>
          <cell r="F7857" t="str">
            <v>Z1996</v>
          </cell>
          <cell r="G7857">
            <v>5</v>
          </cell>
        </row>
        <row r="7858">
          <cell r="A7858" t="str">
            <v>Z|Z1996</v>
          </cell>
          <cell r="B7858" t="str">
            <v>Q1002z001</v>
          </cell>
          <cell r="C7858" t="str">
            <v>Z</v>
          </cell>
          <cell r="D7858" t="str">
            <v>code</v>
          </cell>
          <cell r="E7858" t="str">
            <v>Z1996</v>
          </cell>
          <cell r="F7858" t="str">
            <v>Z1996</v>
          </cell>
          <cell r="G7858">
            <v>5</v>
          </cell>
        </row>
        <row r="7859">
          <cell r="A7859" t="str">
            <v>Z|1997</v>
          </cell>
          <cell r="B7859" t="str">
            <v>Q1002z001</v>
          </cell>
          <cell r="C7859" t="str">
            <v>Z</v>
          </cell>
          <cell r="D7859" t="str">
            <v>name</v>
          </cell>
          <cell r="E7859" t="str">
            <v>1997</v>
          </cell>
          <cell r="F7859" t="str">
            <v>Z1997</v>
          </cell>
          <cell r="G7859">
            <v>5</v>
          </cell>
        </row>
        <row r="7860">
          <cell r="A7860" t="str">
            <v>Z|Z1997</v>
          </cell>
          <cell r="B7860" t="str">
            <v>Q1002z001</v>
          </cell>
          <cell r="C7860" t="str">
            <v>Z</v>
          </cell>
          <cell r="D7860" t="str">
            <v>code</v>
          </cell>
          <cell r="E7860" t="str">
            <v>Z1997</v>
          </cell>
          <cell r="F7860" t="str">
            <v>Z1997</v>
          </cell>
          <cell r="G7860">
            <v>5</v>
          </cell>
        </row>
        <row r="7861">
          <cell r="A7861" t="str">
            <v>Z|1997 Q1</v>
          </cell>
          <cell r="B7861" t="str">
            <v>Q1002z001</v>
          </cell>
          <cell r="C7861" t="str">
            <v>Z</v>
          </cell>
          <cell r="D7861" t="str">
            <v>name</v>
          </cell>
          <cell r="E7861" t="str">
            <v>1997 Q1</v>
          </cell>
          <cell r="F7861" t="str">
            <v>Z19971</v>
          </cell>
          <cell r="G7861">
            <v>6</v>
          </cell>
        </row>
        <row r="7862">
          <cell r="A7862" t="str">
            <v>Z|Z19971</v>
          </cell>
          <cell r="B7862" t="str">
            <v>Q1002z001</v>
          </cell>
          <cell r="C7862" t="str">
            <v>Z</v>
          </cell>
          <cell r="D7862" t="str">
            <v>code</v>
          </cell>
          <cell r="E7862" t="str">
            <v>Z19971</v>
          </cell>
          <cell r="F7862" t="str">
            <v>Z19971</v>
          </cell>
          <cell r="G7862">
            <v>6</v>
          </cell>
        </row>
        <row r="7863">
          <cell r="A7863" t="str">
            <v>Z|1997-01</v>
          </cell>
          <cell r="B7863" t="str">
            <v>Q1002z001</v>
          </cell>
          <cell r="C7863" t="str">
            <v>Z</v>
          </cell>
          <cell r="D7863" t="str">
            <v>name</v>
          </cell>
          <cell r="E7863" t="str">
            <v>1997-01</v>
          </cell>
          <cell r="F7863" t="str">
            <v>Z199711</v>
          </cell>
          <cell r="G7863">
            <v>7</v>
          </cell>
        </row>
        <row r="7864">
          <cell r="A7864" t="str">
            <v>Z|Z199711</v>
          </cell>
          <cell r="B7864" t="str">
            <v>Q1002z001</v>
          </cell>
          <cell r="C7864" t="str">
            <v>Z</v>
          </cell>
          <cell r="D7864" t="str">
            <v>code</v>
          </cell>
          <cell r="E7864" t="str">
            <v>Z199711</v>
          </cell>
          <cell r="F7864" t="str">
            <v>Z199711</v>
          </cell>
          <cell r="G7864">
            <v>7</v>
          </cell>
        </row>
        <row r="7865">
          <cell r="A7865" t="str">
            <v>Z|1997-02</v>
          </cell>
          <cell r="B7865" t="str">
            <v>Q1002z001</v>
          </cell>
          <cell r="C7865" t="str">
            <v>Z</v>
          </cell>
          <cell r="D7865" t="str">
            <v>name</v>
          </cell>
          <cell r="E7865" t="str">
            <v>1997-02</v>
          </cell>
          <cell r="F7865" t="str">
            <v>Z199712</v>
          </cell>
          <cell r="G7865">
            <v>7</v>
          </cell>
        </row>
        <row r="7866">
          <cell r="A7866" t="str">
            <v>Z|Z199712</v>
          </cell>
          <cell r="B7866" t="str">
            <v>Q1002z001</v>
          </cell>
          <cell r="C7866" t="str">
            <v>Z</v>
          </cell>
          <cell r="D7866" t="str">
            <v>code</v>
          </cell>
          <cell r="E7866" t="str">
            <v>Z199712</v>
          </cell>
          <cell r="F7866" t="str">
            <v>Z199712</v>
          </cell>
          <cell r="G7866">
            <v>7</v>
          </cell>
        </row>
        <row r="7867">
          <cell r="A7867" t="str">
            <v>Z|1997-03</v>
          </cell>
          <cell r="B7867" t="str">
            <v>Q1002z001</v>
          </cell>
          <cell r="C7867" t="str">
            <v>Z</v>
          </cell>
          <cell r="D7867" t="str">
            <v>name</v>
          </cell>
          <cell r="E7867" t="str">
            <v>1997-03</v>
          </cell>
          <cell r="F7867" t="str">
            <v>Z199713</v>
          </cell>
          <cell r="G7867">
            <v>7</v>
          </cell>
        </row>
        <row r="7868">
          <cell r="A7868" t="str">
            <v>Z|Z199713</v>
          </cell>
          <cell r="B7868" t="str">
            <v>Q1002z001</v>
          </cell>
          <cell r="C7868" t="str">
            <v>Z</v>
          </cell>
          <cell r="D7868" t="str">
            <v>code</v>
          </cell>
          <cell r="E7868" t="str">
            <v>Z199713</v>
          </cell>
          <cell r="F7868" t="str">
            <v>Z199713</v>
          </cell>
          <cell r="G7868">
            <v>7</v>
          </cell>
        </row>
        <row r="7869">
          <cell r="A7869" t="str">
            <v>Z|1997 Q2</v>
          </cell>
          <cell r="B7869" t="str">
            <v>Q1002z001</v>
          </cell>
          <cell r="C7869" t="str">
            <v>Z</v>
          </cell>
          <cell r="D7869" t="str">
            <v>name</v>
          </cell>
          <cell r="E7869" t="str">
            <v>1997 Q2</v>
          </cell>
          <cell r="F7869" t="str">
            <v>Z19972</v>
          </cell>
          <cell r="G7869">
            <v>6</v>
          </cell>
        </row>
        <row r="7870">
          <cell r="A7870" t="str">
            <v>Z|Z19972</v>
          </cell>
          <cell r="B7870" t="str">
            <v>Q1002z001</v>
          </cell>
          <cell r="C7870" t="str">
            <v>Z</v>
          </cell>
          <cell r="D7870" t="str">
            <v>code</v>
          </cell>
          <cell r="E7870" t="str">
            <v>Z19972</v>
          </cell>
          <cell r="F7870" t="str">
            <v>Z19972</v>
          </cell>
          <cell r="G7870">
            <v>6</v>
          </cell>
        </row>
        <row r="7871">
          <cell r="A7871" t="str">
            <v>Z|1997-04</v>
          </cell>
          <cell r="B7871" t="str">
            <v>Q1002z001</v>
          </cell>
          <cell r="C7871" t="str">
            <v>Z</v>
          </cell>
          <cell r="D7871" t="str">
            <v>name</v>
          </cell>
          <cell r="E7871" t="str">
            <v>1997-04</v>
          </cell>
          <cell r="F7871" t="str">
            <v>Z199721</v>
          </cell>
          <cell r="G7871">
            <v>7</v>
          </cell>
        </row>
        <row r="7872">
          <cell r="A7872" t="str">
            <v>Z|Z199721</v>
          </cell>
          <cell r="B7872" t="str">
            <v>Q1002z001</v>
          </cell>
          <cell r="C7872" t="str">
            <v>Z</v>
          </cell>
          <cell r="D7872" t="str">
            <v>code</v>
          </cell>
          <cell r="E7872" t="str">
            <v>Z199721</v>
          </cell>
          <cell r="F7872" t="str">
            <v>Z199721</v>
          </cell>
          <cell r="G7872">
            <v>7</v>
          </cell>
        </row>
        <row r="7873">
          <cell r="A7873" t="str">
            <v>Z|1997-05</v>
          </cell>
          <cell r="B7873" t="str">
            <v>Q1002z001</v>
          </cell>
          <cell r="C7873" t="str">
            <v>Z</v>
          </cell>
          <cell r="D7873" t="str">
            <v>name</v>
          </cell>
          <cell r="E7873" t="str">
            <v>1997-05</v>
          </cell>
          <cell r="F7873" t="str">
            <v>Z199722</v>
          </cell>
          <cell r="G7873">
            <v>7</v>
          </cell>
        </row>
        <row r="7874">
          <cell r="A7874" t="str">
            <v>Z|Z199722</v>
          </cell>
          <cell r="B7874" t="str">
            <v>Q1002z001</v>
          </cell>
          <cell r="C7874" t="str">
            <v>Z</v>
          </cell>
          <cell r="D7874" t="str">
            <v>code</v>
          </cell>
          <cell r="E7874" t="str">
            <v>Z199722</v>
          </cell>
          <cell r="F7874" t="str">
            <v>Z199722</v>
          </cell>
          <cell r="G7874">
            <v>7</v>
          </cell>
        </row>
        <row r="7875">
          <cell r="A7875" t="str">
            <v>Z|1997-06</v>
          </cell>
          <cell r="B7875" t="str">
            <v>Q1002z001</v>
          </cell>
          <cell r="C7875" t="str">
            <v>Z</v>
          </cell>
          <cell r="D7875" t="str">
            <v>name</v>
          </cell>
          <cell r="E7875" t="str">
            <v>1997-06</v>
          </cell>
          <cell r="F7875" t="str">
            <v>Z199723</v>
          </cell>
          <cell r="G7875">
            <v>7</v>
          </cell>
        </row>
        <row r="7876">
          <cell r="A7876" t="str">
            <v>Z|Z199723</v>
          </cell>
          <cell r="B7876" t="str">
            <v>Q1002z001</v>
          </cell>
          <cell r="C7876" t="str">
            <v>Z</v>
          </cell>
          <cell r="D7876" t="str">
            <v>code</v>
          </cell>
          <cell r="E7876" t="str">
            <v>Z199723</v>
          </cell>
          <cell r="F7876" t="str">
            <v>Z199723</v>
          </cell>
          <cell r="G7876">
            <v>7</v>
          </cell>
        </row>
        <row r="7877">
          <cell r="A7877" t="str">
            <v>Z|1997 Q3</v>
          </cell>
          <cell r="B7877" t="str">
            <v>Q1002z001</v>
          </cell>
          <cell r="C7877" t="str">
            <v>Z</v>
          </cell>
          <cell r="D7877" t="str">
            <v>name</v>
          </cell>
          <cell r="E7877" t="str">
            <v>1997 Q3</v>
          </cell>
          <cell r="F7877" t="str">
            <v>Z19973</v>
          </cell>
          <cell r="G7877">
            <v>6</v>
          </cell>
        </row>
        <row r="7878">
          <cell r="A7878" t="str">
            <v>Z|Z19973</v>
          </cell>
          <cell r="B7878" t="str">
            <v>Q1002z001</v>
          </cell>
          <cell r="C7878" t="str">
            <v>Z</v>
          </cell>
          <cell r="D7878" t="str">
            <v>code</v>
          </cell>
          <cell r="E7878" t="str">
            <v>Z19973</v>
          </cell>
          <cell r="F7878" t="str">
            <v>Z19973</v>
          </cell>
          <cell r="G7878">
            <v>6</v>
          </cell>
        </row>
        <row r="7879">
          <cell r="A7879" t="str">
            <v>Z|1997-07</v>
          </cell>
          <cell r="B7879" t="str">
            <v>Q1002z001</v>
          </cell>
          <cell r="C7879" t="str">
            <v>Z</v>
          </cell>
          <cell r="D7879" t="str">
            <v>name</v>
          </cell>
          <cell r="E7879" t="str">
            <v>1997-07</v>
          </cell>
          <cell r="F7879" t="str">
            <v>Z199731</v>
          </cell>
          <cell r="G7879">
            <v>7</v>
          </cell>
        </row>
        <row r="7880">
          <cell r="A7880" t="str">
            <v>Z|Z199731</v>
          </cell>
          <cell r="B7880" t="str">
            <v>Q1002z001</v>
          </cell>
          <cell r="C7880" t="str">
            <v>Z</v>
          </cell>
          <cell r="D7880" t="str">
            <v>code</v>
          </cell>
          <cell r="E7880" t="str">
            <v>Z199731</v>
          </cell>
          <cell r="F7880" t="str">
            <v>Z199731</v>
          </cell>
          <cell r="G7880">
            <v>7</v>
          </cell>
        </row>
        <row r="7881">
          <cell r="A7881" t="str">
            <v>Z|1997-08</v>
          </cell>
          <cell r="B7881" t="str">
            <v>Q1002z001</v>
          </cell>
          <cell r="C7881" t="str">
            <v>Z</v>
          </cell>
          <cell r="D7881" t="str">
            <v>name</v>
          </cell>
          <cell r="E7881" t="str">
            <v>1997-08</v>
          </cell>
          <cell r="F7881" t="str">
            <v>Z199732</v>
          </cell>
          <cell r="G7881">
            <v>7</v>
          </cell>
        </row>
        <row r="7882">
          <cell r="A7882" t="str">
            <v>Z|Z199732</v>
          </cell>
          <cell r="B7882" t="str">
            <v>Q1002z001</v>
          </cell>
          <cell r="C7882" t="str">
            <v>Z</v>
          </cell>
          <cell r="D7882" t="str">
            <v>code</v>
          </cell>
          <cell r="E7882" t="str">
            <v>Z199732</v>
          </cell>
          <cell r="F7882" t="str">
            <v>Z199732</v>
          </cell>
          <cell r="G7882">
            <v>7</v>
          </cell>
        </row>
        <row r="7883">
          <cell r="A7883" t="str">
            <v>Z|1997-09</v>
          </cell>
          <cell r="B7883" t="str">
            <v>Q1002z001</v>
          </cell>
          <cell r="C7883" t="str">
            <v>Z</v>
          </cell>
          <cell r="D7883" t="str">
            <v>name</v>
          </cell>
          <cell r="E7883" t="str">
            <v>1997-09</v>
          </cell>
          <cell r="F7883" t="str">
            <v>Z199733</v>
          </cell>
          <cell r="G7883">
            <v>7</v>
          </cell>
        </row>
        <row r="7884">
          <cell r="A7884" t="str">
            <v>Z|Z199733</v>
          </cell>
          <cell r="B7884" t="str">
            <v>Q1002z001</v>
          </cell>
          <cell r="C7884" t="str">
            <v>Z</v>
          </cell>
          <cell r="D7884" t="str">
            <v>code</v>
          </cell>
          <cell r="E7884" t="str">
            <v>Z199733</v>
          </cell>
          <cell r="F7884" t="str">
            <v>Z199733</v>
          </cell>
          <cell r="G7884">
            <v>7</v>
          </cell>
        </row>
        <row r="7885">
          <cell r="A7885" t="str">
            <v>Z|1997 Q4</v>
          </cell>
          <cell r="B7885" t="str">
            <v>Q1002z001</v>
          </cell>
          <cell r="C7885" t="str">
            <v>Z</v>
          </cell>
          <cell r="D7885" t="str">
            <v>name</v>
          </cell>
          <cell r="E7885" t="str">
            <v>1997 Q4</v>
          </cell>
          <cell r="F7885" t="str">
            <v>Z19974</v>
          </cell>
          <cell r="G7885">
            <v>6</v>
          </cell>
        </row>
        <row r="7886">
          <cell r="A7886" t="str">
            <v>Z|Z19974</v>
          </cell>
          <cell r="B7886" t="str">
            <v>Q1002z001</v>
          </cell>
          <cell r="C7886" t="str">
            <v>Z</v>
          </cell>
          <cell r="D7886" t="str">
            <v>code</v>
          </cell>
          <cell r="E7886" t="str">
            <v>Z19974</v>
          </cell>
          <cell r="F7886" t="str">
            <v>Z19974</v>
          </cell>
          <cell r="G7886">
            <v>6</v>
          </cell>
        </row>
        <row r="7887">
          <cell r="A7887" t="str">
            <v>Z|1997-10</v>
          </cell>
          <cell r="B7887" t="str">
            <v>Q1002z001</v>
          </cell>
          <cell r="C7887" t="str">
            <v>Z</v>
          </cell>
          <cell r="D7887" t="str">
            <v>name</v>
          </cell>
          <cell r="E7887" t="str">
            <v>1997-10</v>
          </cell>
          <cell r="F7887" t="str">
            <v>Z199741</v>
          </cell>
          <cell r="G7887">
            <v>7</v>
          </cell>
        </row>
        <row r="7888">
          <cell r="A7888" t="str">
            <v>Z|Z199741</v>
          </cell>
          <cell r="B7888" t="str">
            <v>Q1002z001</v>
          </cell>
          <cell r="C7888" t="str">
            <v>Z</v>
          </cell>
          <cell r="D7888" t="str">
            <v>code</v>
          </cell>
          <cell r="E7888" t="str">
            <v>Z199741</v>
          </cell>
          <cell r="F7888" t="str">
            <v>Z199741</v>
          </cell>
          <cell r="G7888">
            <v>7</v>
          </cell>
        </row>
        <row r="7889">
          <cell r="A7889" t="str">
            <v>Z|1997-11</v>
          </cell>
          <cell r="B7889" t="str">
            <v>Q1002z001</v>
          </cell>
          <cell r="C7889" t="str">
            <v>Z</v>
          </cell>
          <cell r="D7889" t="str">
            <v>name</v>
          </cell>
          <cell r="E7889" t="str">
            <v>1997-11</v>
          </cell>
          <cell r="F7889" t="str">
            <v>Z199742</v>
          </cell>
          <cell r="G7889">
            <v>7</v>
          </cell>
        </row>
        <row r="7890">
          <cell r="A7890" t="str">
            <v>Z|Z199742</v>
          </cell>
          <cell r="B7890" t="str">
            <v>Q1002z001</v>
          </cell>
          <cell r="C7890" t="str">
            <v>Z</v>
          </cell>
          <cell r="D7890" t="str">
            <v>code</v>
          </cell>
          <cell r="E7890" t="str">
            <v>Z199742</v>
          </cell>
          <cell r="F7890" t="str">
            <v>Z199742</v>
          </cell>
          <cell r="G7890">
            <v>7</v>
          </cell>
        </row>
        <row r="7891">
          <cell r="A7891" t="str">
            <v>Z|1997-12</v>
          </cell>
          <cell r="B7891" t="str">
            <v>Q1002z001</v>
          </cell>
          <cell r="C7891" t="str">
            <v>Z</v>
          </cell>
          <cell r="D7891" t="str">
            <v>name</v>
          </cell>
          <cell r="E7891" t="str">
            <v>1997-12</v>
          </cell>
          <cell r="F7891" t="str">
            <v>Z199743</v>
          </cell>
          <cell r="G7891">
            <v>7</v>
          </cell>
        </row>
        <row r="7892">
          <cell r="A7892" t="str">
            <v>Z|Z199743</v>
          </cell>
          <cell r="B7892" t="str">
            <v>Q1002z001</v>
          </cell>
          <cell r="C7892" t="str">
            <v>Z</v>
          </cell>
          <cell r="D7892" t="str">
            <v>code</v>
          </cell>
          <cell r="E7892" t="str">
            <v>Z199743</v>
          </cell>
          <cell r="F7892" t="str">
            <v>Z199743</v>
          </cell>
          <cell r="G7892">
            <v>7</v>
          </cell>
        </row>
        <row r="7893">
          <cell r="A7893" t="str">
            <v>Z|1998</v>
          </cell>
          <cell r="B7893" t="str">
            <v>Q1002z001</v>
          </cell>
          <cell r="C7893" t="str">
            <v>Z</v>
          </cell>
          <cell r="D7893" t="str">
            <v>name</v>
          </cell>
          <cell r="E7893" t="str">
            <v>1998</v>
          </cell>
          <cell r="F7893" t="str">
            <v>Z1998</v>
          </cell>
          <cell r="G7893">
            <v>5</v>
          </cell>
        </row>
        <row r="7894">
          <cell r="A7894" t="str">
            <v>Z|Z1998</v>
          </cell>
          <cell r="B7894" t="str">
            <v>Q1002z001</v>
          </cell>
          <cell r="C7894" t="str">
            <v>Z</v>
          </cell>
          <cell r="D7894" t="str">
            <v>code</v>
          </cell>
          <cell r="E7894" t="str">
            <v>Z1998</v>
          </cell>
          <cell r="F7894" t="str">
            <v>Z1998</v>
          </cell>
          <cell r="G7894">
            <v>5</v>
          </cell>
        </row>
        <row r="7895">
          <cell r="A7895" t="str">
            <v>Z|1998 Q1</v>
          </cell>
          <cell r="B7895" t="str">
            <v>Q1002z001</v>
          </cell>
          <cell r="C7895" t="str">
            <v>Z</v>
          </cell>
          <cell r="D7895" t="str">
            <v>name</v>
          </cell>
          <cell r="E7895" t="str">
            <v>1998 Q1</v>
          </cell>
          <cell r="F7895" t="str">
            <v>Z19981</v>
          </cell>
          <cell r="G7895">
            <v>6</v>
          </cell>
        </row>
        <row r="7896">
          <cell r="A7896" t="str">
            <v>Z|Z19981</v>
          </cell>
          <cell r="B7896" t="str">
            <v>Q1002z001</v>
          </cell>
          <cell r="C7896" t="str">
            <v>Z</v>
          </cell>
          <cell r="D7896" t="str">
            <v>code</v>
          </cell>
          <cell r="E7896" t="str">
            <v>Z19981</v>
          </cell>
          <cell r="F7896" t="str">
            <v>Z19981</v>
          </cell>
          <cell r="G7896">
            <v>6</v>
          </cell>
        </row>
        <row r="7897">
          <cell r="A7897" t="str">
            <v>Z|1998-01</v>
          </cell>
          <cell r="B7897" t="str">
            <v>Q1002z001</v>
          </cell>
          <cell r="C7897" t="str">
            <v>Z</v>
          </cell>
          <cell r="D7897" t="str">
            <v>name</v>
          </cell>
          <cell r="E7897" t="str">
            <v>1998-01</v>
          </cell>
          <cell r="F7897" t="str">
            <v>Z199811</v>
          </cell>
          <cell r="G7897">
            <v>7</v>
          </cell>
        </row>
        <row r="7898">
          <cell r="A7898" t="str">
            <v>Z|Z199811</v>
          </cell>
          <cell r="B7898" t="str">
            <v>Q1002z001</v>
          </cell>
          <cell r="C7898" t="str">
            <v>Z</v>
          </cell>
          <cell r="D7898" t="str">
            <v>code</v>
          </cell>
          <cell r="E7898" t="str">
            <v>Z199811</v>
          </cell>
          <cell r="F7898" t="str">
            <v>Z199811</v>
          </cell>
          <cell r="G7898">
            <v>7</v>
          </cell>
        </row>
        <row r="7899">
          <cell r="A7899" t="str">
            <v>Z|1998-02</v>
          </cell>
          <cell r="B7899" t="str">
            <v>Q1002z001</v>
          </cell>
          <cell r="C7899" t="str">
            <v>Z</v>
          </cell>
          <cell r="D7899" t="str">
            <v>name</v>
          </cell>
          <cell r="E7899" t="str">
            <v>1998-02</v>
          </cell>
          <cell r="F7899" t="str">
            <v>Z199812</v>
          </cell>
          <cell r="G7899">
            <v>7</v>
          </cell>
        </row>
        <row r="7900">
          <cell r="A7900" t="str">
            <v>Z|Z199812</v>
          </cell>
          <cell r="B7900" t="str">
            <v>Q1002z001</v>
          </cell>
          <cell r="C7900" t="str">
            <v>Z</v>
          </cell>
          <cell r="D7900" t="str">
            <v>code</v>
          </cell>
          <cell r="E7900" t="str">
            <v>Z199812</v>
          </cell>
          <cell r="F7900" t="str">
            <v>Z199812</v>
          </cell>
          <cell r="G7900">
            <v>7</v>
          </cell>
        </row>
        <row r="7901">
          <cell r="A7901" t="str">
            <v>Z|1998-03</v>
          </cell>
          <cell r="B7901" t="str">
            <v>Q1002z001</v>
          </cell>
          <cell r="C7901" t="str">
            <v>Z</v>
          </cell>
          <cell r="D7901" t="str">
            <v>name</v>
          </cell>
          <cell r="E7901" t="str">
            <v>1998-03</v>
          </cell>
          <cell r="F7901" t="str">
            <v>Z199813</v>
          </cell>
          <cell r="G7901">
            <v>7</v>
          </cell>
        </row>
        <row r="7902">
          <cell r="A7902" t="str">
            <v>Z|Z199813</v>
          </cell>
          <cell r="B7902" t="str">
            <v>Q1002z001</v>
          </cell>
          <cell r="C7902" t="str">
            <v>Z</v>
          </cell>
          <cell r="D7902" t="str">
            <v>code</v>
          </cell>
          <cell r="E7902" t="str">
            <v>Z199813</v>
          </cell>
          <cell r="F7902" t="str">
            <v>Z199813</v>
          </cell>
          <cell r="G7902">
            <v>7</v>
          </cell>
        </row>
        <row r="7903">
          <cell r="A7903" t="str">
            <v>Z|1998 Q2</v>
          </cell>
          <cell r="B7903" t="str">
            <v>Q1002z001</v>
          </cell>
          <cell r="C7903" t="str">
            <v>Z</v>
          </cell>
          <cell r="D7903" t="str">
            <v>name</v>
          </cell>
          <cell r="E7903" t="str">
            <v>1998 Q2</v>
          </cell>
          <cell r="F7903" t="str">
            <v>Z19982</v>
          </cell>
          <cell r="G7903">
            <v>6</v>
          </cell>
        </row>
        <row r="7904">
          <cell r="A7904" t="str">
            <v>Z|Z19982</v>
          </cell>
          <cell r="B7904" t="str">
            <v>Q1002z001</v>
          </cell>
          <cell r="C7904" t="str">
            <v>Z</v>
          </cell>
          <cell r="D7904" t="str">
            <v>code</v>
          </cell>
          <cell r="E7904" t="str">
            <v>Z19982</v>
          </cell>
          <cell r="F7904" t="str">
            <v>Z19982</v>
          </cell>
          <cell r="G7904">
            <v>6</v>
          </cell>
        </row>
        <row r="7905">
          <cell r="A7905" t="str">
            <v>Z|1998-04</v>
          </cell>
          <cell r="B7905" t="str">
            <v>Q1002z001</v>
          </cell>
          <cell r="C7905" t="str">
            <v>Z</v>
          </cell>
          <cell r="D7905" t="str">
            <v>name</v>
          </cell>
          <cell r="E7905" t="str">
            <v>1998-04</v>
          </cell>
          <cell r="F7905" t="str">
            <v>Z199821</v>
          </cell>
          <cell r="G7905">
            <v>7</v>
          </cell>
        </row>
        <row r="7906">
          <cell r="A7906" t="str">
            <v>Z|Z199821</v>
          </cell>
          <cell r="B7906" t="str">
            <v>Q1002z001</v>
          </cell>
          <cell r="C7906" t="str">
            <v>Z</v>
          </cell>
          <cell r="D7906" t="str">
            <v>code</v>
          </cell>
          <cell r="E7906" t="str">
            <v>Z199821</v>
          </cell>
          <cell r="F7906" t="str">
            <v>Z199821</v>
          </cell>
          <cell r="G7906">
            <v>7</v>
          </cell>
        </row>
        <row r="7907">
          <cell r="A7907" t="str">
            <v>Z|1998-05</v>
          </cell>
          <cell r="B7907" t="str">
            <v>Q1002z001</v>
          </cell>
          <cell r="C7907" t="str">
            <v>Z</v>
          </cell>
          <cell r="D7907" t="str">
            <v>name</v>
          </cell>
          <cell r="E7907" t="str">
            <v>1998-05</v>
          </cell>
          <cell r="F7907" t="str">
            <v>Z199822</v>
          </cell>
          <cell r="G7907">
            <v>7</v>
          </cell>
        </row>
        <row r="7908">
          <cell r="A7908" t="str">
            <v>Z|Z199822</v>
          </cell>
          <cell r="B7908" t="str">
            <v>Q1002z001</v>
          </cell>
          <cell r="C7908" t="str">
            <v>Z</v>
          </cell>
          <cell r="D7908" t="str">
            <v>code</v>
          </cell>
          <cell r="E7908" t="str">
            <v>Z199822</v>
          </cell>
          <cell r="F7908" t="str">
            <v>Z199822</v>
          </cell>
          <cell r="G7908">
            <v>7</v>
          </cell>
        </row>
        <row r="7909">
          <cell r="A7909" t="str">
            <v>Z|1998-06</v>
          </cell>
          <cell r="B7909" t="str">
            <v>Q1002z001</v>
          </cell>
          <cell r="C7909" t="str">
            <v>Z</v>
          </cell>
          <cell r="D7909" t="str">
            <v>name</v>
          </cell>
          <cell r="E7909" t="str">
            <v>1998-06</v>
          </cell>
          <cell r="F7909" t="str">
            <v>Z199823</v>
          </cell>
          <cell r="G7909">
            <v>7</v>
          </cell>
        </row>
        <row r="7910">
          <cell r="A7910" t="str">
            <v>Z|Z199823</v>
          </cell>
          <cell r="B7910" t="str">
            <v>Q1002z001</v>
          </cell>
          <cell r="C7910" t="str">
            <v>Z</v>
          </cell>
          <cell r="D7910" t="str">
            <v>code</v>
          </cell>
          <cell r="E7910" t="str">
            <v>Z199823</v>
          </cell>
          <cell r="F7910" t="str">
            <v>Z199823</v>
          </cell>
          <cell r="G7910">
            <v>7</v>
          </cell>
        </row>
        <row r="7911">
          <cell r="A7911" t="str">
            <v>Z|1998 Q3</v>
          </cell>
          <cell r="B7911" t="str">
            <v>Q1002z001</v>
          </cell>
          <cell r="C7911" t="str">
            <v>Z</v>
          </cell>
          <cell r="D7911" t="str">
            <v>name</v>
          </cell>
          <cell r="E7911" t="str">
            <v>1998 Q3</v>
          </cell>
          <cell r="F7911" t="str">
            <v>Z19983</v>
          </cell>
          <cell r="G7911">
            <v>6</v>
          </cell>
        </row>
        <row r="7912">
          <cell r="A7912" t="str">
            <v>Z|Z19983</v>
          </cell>
          <cell r="B7912" t="str">
            <v>Q1002z001</v>
          </cell>
          <cell r="C7912" t="str">
            <v>Z</v>
          </cell>
          <cell r="D7912" t="str">
            <v>code</v>
          </cell>
          <cell r="E7912" t="str">
            <v>Z19983</v>
          </cell>
          <cell r="F7912" t="str">
            <v>Z19983</v>
          </cell>
          <cell r="G7912">
            <v>6</v>
          </cell>
        </row>
        <row r="7913">
          <cell r="A7913" t="str">
            <v>Z|1998-07</v>
          </cell>
          <cell r="B7913" t="str">
            <v>Q1002z001</v>
          </cell>
          <cell r="C7913" t="str">
            <v>Z</v>
          </cell>
          <cell r="D7913" t="str">
            <v>name</v>
          </cell>
          <cell r="E7913" t="str">
            <v>1998-07</v>
          </cell>
          <cell r="F7913" t="str">
            <v>Z199831</v>
          </cell>
          <cell r="G7913">
            <v>7</v>
          </cell>
        </row>
        <row r="7914">
          <cell r="A7914" t="str">
            <v>Z|Z199831</v>
          </cell>
          <cell r="B7914" t="str">
            <v>Q1002z001</v>
          </cell>
          <cell r="C7914" t="str">
            <v>Z</v>
          </cell>
          <cell r="D7914" t="str">
            <v>code</v>
          </cell>
          <cell r="E7914" t="str">
            <v>Z199831</v>
          </cell>
          <cell r="F7914" t="str">
            <v>Z199831</v>
          </cell>
          <cell r="G7914">
            <v>7</v>
          </cell>
        </row>
        <row r="7915">
          <cell r="A7915" t="str">
            <v>Z|1998-08</v>
          </cell>
          <cell r="B7915" t="str">
            <v>Q1002z001</v>
          </cell>
          <cell r="C7915" t="str">
            <v>Z</v>
          </cell>
          <cell r="D7915" t="str">
            <v>name</v>
          </cell>
          <cell r="E7915" t="str">
            <v>1998-08</v>
          </cell>
          <cell r="F7915" t="str">
            <v>Z199832</v>
          </cell>
          <cell r="G7915">
            <v>7</v>
          </cell>
        </row>
        <row r="7916">
          <cell r="A7916" t="str">
            <v>Z|Z199832</v>
          </cell>
          <cell r="B7916" t="str">
            <v>Q1002z001</v>
          </cell>
          <cell r="C7916" t="str">
            <v>Z</v>
          </cell>
          <cell r="D7916" t="str">
            <v>code</v>
          </cell>
          <cell r="E7916" t="str">
            <v>Z199832</v>
          </cell>
          <cell r="F7916" t="str">
            <v>Z199832</v>
          </cell>
          <cell r="G7916">
            <v>7</v>
          </cell>
        </row>
        <row r="7917">
          <cell r="A7917" t="str">
            <v>Z|1998-09</v>
          </cell>
          <cell r="B7917" t="str">
            <v>Q1002z001</v>
          </cell>
          <cell r="C7917" t="str">
            <v>Z</v>
          </cell>
          <cell r="D7917" t="str">
            <v>name</v>
          </cell>
          <cell r="E7917" t="str">
            <v>1998-09</v>
          </cell>
          <cell r="F7917" t="str">
            <v>Z199833</v>
          </cell>
          <cell r="G7917">
            <v>7</v>
          </cell>
        </row>
        <row r="7918">
          <cell r="A7918" t="str">
            <v>Z|Z199833</v>
          </cell>
          <cell r="B7918" t="str">
            <v>Q1002z001</v>
          </cell>
          <cell r="C7918" t="str">
            <v>Z</v>
          </cell>
          <cell r="D7918" t="str">
            <v>code</v>
          </cell>
          <cell r="E7918" t="str">
            <v>Z199833</v>
          </cell>
          <cell r="F7918" t="str">
            <v>Z199833</v>
          </cell>
          <cell r="G7918">
            <v>7</v>
          </cell>
        </row>
        <row r="7919">
          <cell r="A7919" t="str">
            <v>Z|1998 Q4</v>
          </cell>
          <cell r="B7919" t="str">
            <v>Q1002z001</v>
          </cell>
          <cell r="C7919" t="str">
            <v>Z</v>
          </cell>
          <cell r="D7919" t="str">
            <v>name</v>
          </cell>
          <cell r="E7919" t="str">
            <v>1998 Q4</v>
          </cell>
          <cell r="F7919" t="str">
            <v>Z19984</v>
          </cell>
          <cell r="G7919">
            <v>6</v>
          </cell>
        </row>
        <row r="7920">
          <cell r="A7920" t="str">
            <v>Z|Z19984</v>
          </cell>
          <cell r="B7920" t="str">
            <v>Q1002z001</v>
          </cell>
          <cell r="C7920" t="str">
            <v>Z</v>
          </cell>
          <cell r="D7920" t="str">
            <v>code</v>
          </cell>
          <cell r="E7920" t="str">
            <v>Z19984</v>
          </cell>
          <cell r="F7920" t="str">
            <v>Z19984</v>
          </cell>
          <cell r="G7920">
            <v>6</v>
          </cell>
        </row>
        <row r="7921">
          <cell r="A7921" t="str">
            <v>Z|1998-10</v>
          </cell>
          <cell r="B7921" t="str">
            <v>Q1002z001</v>
          </cell>
          <cell r="C7921" t="str">
            <v>Z</v>
          </cell>
          <cell r="D7921" t="str">
            <v>name</v>
          </cell>
          <cell r="E7921" t="str">
            <v>1998-10</v>
          </cell>
          <cell r="F7921" t="str">
            <v>Z199841</v>
          </cell>
          <cell r="G7921">
            <v>7</v>
          </cell>
        </row>
        <row r="7922">
          <cell r="A7922" t="str">
            <v>Z|Z199841</v>
          </cell>
          <cell r="B7922" t="str">
            <v>Q1002z001</v>
          </cell>
          <cell r="C7922" t="str">
            <v>Z</v>
          </cell>
          <cell r="D7922" t="str">
            <v>code</v>
          </cell>
          <cell r="E7922" t="str">
            <v>Z199841</v>
          </cell>
          <cell r="F7922" t="str">
            <v>Z199841</v>
          </cell>
          <cell r="G7922">
            <v>7</v>
          </cell>
        </row>
        <row r="7923">
          <cell r="A7923" t="str">
            <v>Z|1998-11</v>
          </cell>
          <cell r="B7923" t="str">
            <v>Q1002z001</v>
          </cell>
          <cell r="C7923" t="str">
            <v>Z</v>
          </cell>
          <cell r="D7923" t="str">
            <v>name</v>
          </cell>
          <cell r="E7923" t="str">
            <v>1998-11</v>
          </cell>
          <cell r="F7923" t="str">
            <v>Z199842</v>
          </cell>
          <cell r="G7923">
            <v>7</v>
          </cell>
        </row>
        <row r="7924">
          <cell r="A7924" t="str">
            <v>Z|Z199842</v>
          </cell>
          <cell r="B7924" t="str">
            <v>Q1002z001</v>
          </cell>
          <cell r="C7924" t="str">
            <v>Z</v>
          </cell>
          <cell r="D7924" t="str">
            <v>code</v>
          </cell>
          <cell r="E7924" t="str">
            <v>Z199842</v>
          </cell>
          <cell r="F7924" t="str">
            <v>Z199842</v>
          </cell>
          <cell r="G7924">
            <v>7</v>
          </cell>
        </row>
        <row r="7925">
          <cell r="A7925" t="str">
            <v>Z|1998-12</v>
          </cell>
          <cell r="B7925" t="str">
            <v>Q1002z001</v>
          </cell>
          <cell r="C7925" t="str">
            <v>Z</v>
          </cell>
          <cell r="D7925" t="str">
            <v>name</v>
          </cell>
          <cell r="E7925" t="str">
            <v>1998-12</v>
          </cell>
          <cell r="F7925" t="str">
            <v>Z199843</v>
          </cell>
          <cell r="G7925">
            <v>7</v>
          </cell>
        </row>
        <row r="7926">
          <cell r="A7926" t="str">
            <v>Z|Z199843</v>
          </cell>
          <cell r="B7926" t="str">
            <v>Q1002z001</v>
          </cell>
          <cell r="C7926" t="str">
            <v>Z</v>
          </cell>
          <cell r="D7926" t="str">
            <v>code</v>
          </cell>
          <cell r="E7926" t="str">
            <v>Z199843</v>
          </cell>
          <cell r="F7926" t="str">
            <v>Z199843</v>
          </cell>
          <cell r="G7926">
            <v>7</v>
          </cell>
        </row>
        <row r="7927">
          <cell r="A7927" t="str">
            <v>Z|1999</v>
          </cell>
          <cell r="B7927" t="str">
            <v>Q1002z001</v>
          </cell>
          <cell r="C7927" t="str">
            <v>Z</v>
          </cell>
          <cell r="D7927" t="str">
            <v>name</v>
          </cell>
          <cell r="E7927" t="str">
            <v>1999</v>
          </cell>
          <cell r="F7927" t="str">
            <v>Z1999</v>
          </cell>
          <cell r="G7927">
            <v>5</v>
          </cell>
        </row>
        <row r="7928">
          <cell r="A7928" t="str">
            <v>Z|Z1999</v>
          </cell>
          <cell r="B7928" t="str">
            <v>Q1002z001</v>
          </cell>
          <cell r="C7928" t="str">
            <v>Z</v>
          </cell>
          <cell r="D7928" t="str">
            <v>code</v>
          </cell>
          <cell r="E7928" t="str">
            <v>Z1999</v>
          </cell>
          <cell r="F7928" t="str">
            <v>Z1999</v>
          </cell>
          <cell r="G7928">
            <v>5</v>
          </cell>
        </row>
        <row r="7929">
          <cell r="A7929" t="str">
            <v>Z|1999 Q1</v>
          </cell>
          <cell r="B7929" t="str">
            <v>Q1002z001</v>
          </cell>
          <cell r="C7929" t="str">
            <v>Z</v>
          </cell>
          <cell r="D7929" t="str">
            <v>name</v>
          </cell>
          <cell r="E7929" t="str">
            <v>1999 Q1</v>
          </cell>
          <cell r="F7929" t="str">
            <v>Z19991</v>
          </cell>
          <cell r="G7929">
            <v>6</v>
          </cell>
        </row>
        <row r="7930">
          <cell r="A7930" t="str">
            <v>Z|Z19991</v>
          </cell>
          <cell r="B7930" t="str">
            <v>Q1002z001</v>
          </cell>
          <cell r="C7930" t="str">
            <v>Z</v>
          </cell>
          <cell r="D7930" t="str">
            <v>code</v>
          </cell>
          <cell r="E7930" t="str">
            <v>Z19991</v>
          </cell>
          <cell r="F7930" t="str">
            <v>Z19991</v>
          </cell>
          <cell r="G7930">
            <v>6</v>
          </cell>
        </row>
        <row r="7931">
          <cell r="A7931" t="str">
            <v>Z|1999-01</v>
          </cell>
          <cell r="B7931" t="str">
            <v>Q1002z001</v>
          </cell>
          <cell r="C7931" t="str">
            <v>Z</v>
          </cell>
          <cell r="D7931" t="str">
            <v>name</v>
          </cell>
          <cell r="E7931" t="str">
            <v>1999-01</v>
          </cell>
          <cell r="F7931" t="str">
            <v>Z199911</v>
          </cell>
          <cell r="G7931">
            <v>7</v>
          </cell>
        </row>
        <row r="7932">
          <cell r="A7932" t="str">
            <v>Z|Z199911</v>
          </cell>
          <cell r="B7932" t="str">
            <v>Q1002z001</v>
          </cell>
          <cell r="C7932" t="str">
            <v>Z</v>
          </cell>
          <cell r="D7932" t="str">
            <v>code</v>
          </cell>
          <cell r="E7932" t="str">
            <v>Z199911</v>
          </cell>
          <cell r="F7932" t="str">
            <v>Z199911</v>
          </cell>
          <cell r="G7932">
            <v>7</v>
          </cell>
        </row>
        <row r="7933">
          <cell r="A7933" t="str">
            <v>Z|1999-02</v>
          </cell>
          <cell r="B7933" t="str">
            <v>Q1002z001</v>
          </cell>
          <cell r="C7933" t="str">
            <v>Z</v>
          </cell>
          <cell r="D7933" t="str">
            <v>name</v>
          </cell>
          <cell r="E7933" t="str">
            <v>1999-02</v>
          </cell>
          <cell r="F7933" t="str">
            <v>Z199912</v>
          </cell>
          <cell r="G7933">
            <v>7</v>
          </cell>
        </row>
        <row r="7934">
          <cell r="A7934" t="str">
            <v>Z|Z199912</v>
          </cell>
          <cell r="B7934" t="str">
            <v>Q1002z001</v>
          </cell>
          <cell r="C7934" t="str">
            <v>Z</v>
          </cell>
          <cell r="D7934" t="str">
            <v>code</v>
          </cell>
          <cell r="E7934" t="str">
            <v>Z199912</v>
          </cell>
          <cell r="F7934" t="str">
            <v>Z199912</v>
          </cell>
          <cell r="G7934">
            <v>7</v>
          </cell>
        </row>
        <row r="7935">
          <cell r="A7935" t="str">
            <v>Z|1999-03</v>
          </cell>
          <cell r="B7935" t="str">
            <v>Q1002z001</v>
          </cell>
          <cell r="C7935" t="str">
            <v>Z</v>
          </cell>
          <cell r="D7935" t="str">
            <v>name</v>
          </cell>
          <cell r="E7935" t="str">
            <v>1999-03</v>
          </cell>
          <cell r="F7935" t="str">
            <v>Z199913</v>
          </cell>
          <cell r="G7935">
            <v>7</v>
          </cell>
        </row>
        <row r="7936">
          <cell r="A7936" t="str">
            <v>Z|Z199913</v>
          </cell>
          <cell r="B7936" t="str">
            <v>Q1002z001</v>
          </cell>
          <cell r="C7936" t="str">
            <v>Z</v>
          </cell>
          <cell r="D7936" t="str">
            <v>code</v>
          </cell>
          <cell r="E7936" t="str">
            <v>Z199913</v>
          </cell>
          <cell r="F7936" t="str">
            <v>Z199913</v>
          </cell>
          <cell r="G7936">
            <v>7</v>
          </cell>
        </row>
        <row r="7937">
          <cell r="A7937" t="str">
            <v>Z|1999 Q2</v>
          </cell>
          <cell r="B7937" t="str">
            <v>Q1002z001</v>
          </cell>
          <cell r="C7937" t="str">
            <v>Z</v>
          </cell>
          <cell r="D7937" t="str">
            <v>name</v>
          </cell>
          <cell r="E7937" t="str">
            <v>1999 Q2</v>
          </cell>
          <cell r="F7937" t="str">
            <v>Z19992</v>
          </cell>
          <cell r="G7937">
            <v>6</v>
          </cell>
        </row>
        <row r="7938">
          <cell r="A7938" t="str">
            <v>Z|Z19992</v>
          </cell>
          <cell r="B7938" t="str">
            <v>Q1002z001</v>
          </cell>
          <cell r="C7938" t="str">
            <v>Z</v>
          </cell>
          <cell r="D7938" t="str">
            <v>code</v>
          </cell>
          <cell r="E7938" t="str">
            <v>Z19992</v>
          </cell>
          <cell r="F7938" t="str">
            <v>Z19992</v>
          </cell>
          <cell r="G7938">
            <v>6</v>
          </cell>
        </row>
        <row r="7939">
          <cell r="A7939" t="str">
            <v>Z|1999-04</v>
          </cell>
          <cell r="B7939" t="str">
            <v>Q1002z001</v>
          </cell>
          <cell r="C7939" t="str">
            <v>Z</v>
          </cell>
          <cell r="D7939" t="str">
            <v>name</v>
          </cell>
          <cell r="E7939" t="str">
            <v>1999-04</v>
          </cell>
          <cell r="F7939" t="str">
            <v>Z199921</v>
          </cell>
          <cell r="G7939">
            <v>7</v>
          </cell>
        </row>
        <row r="7940">
          <cell r="A7940" t="str">
            <v>Z|Z199921</v>
          </cell>
          <cell r="B7940" t="str">
            <v>Q1002z001</v>
          </cell>
          <cell r="C7940" t="str">
            <v>Z</v>
          </cell>
          <cell r="D7940" t="str">
            <v>code</v>
          </cell>
          <cell r="E7940" t="str">
            <v>Z199921</v>
          </cell>
          <cell r="F7940" t="str">
            <v>Z199921</v>
          </cell>
          <cell r="G7940">
            <v>7</v>
          </cell>
        </row>
        <row r="7941">
          <cell r="A7941" t="str">
            <v>Z|1999-05</v>
          </cell>
          <cell r="B7941" t="str">
            <v>Q1002z001</v>
          </cell>
          <cell r="C7941" t="str">
            <v>Z</v>
          </cell>
          <cell r="D7941" t="str">
            <v>name</v>
          </cell>
          <cell r="E7941" t="str">
            <v>1999-05</v>
          </cell>
          <cell r="F7941" t="str">
            <v>Z199922</v>
          </cell>
          <cell r="G7941">
            <v>7</v>
          </cell>
        </row>
        <row r="7942">
          <cell r="A7942" t="str">
            <v>Z|Z199922</v>
          </cell>
          <cell r="B7942" t="str">
            <v>Q1002z001</v>
          </cell>
          <cell r="C7942" t="str">
            <v>Z</v>
          </cell>
          <cell r="D7942" t="str">
            <v>code</v>
          </cell>
          <cell r="E7942" t="str">
            <v>Z199922</v>
          </cell>
          <cell r="F7942" t="str">
            <v>Z199922</v>
          </cell>
          <cell r="G7942">
            <v>7</v>
          </cell>
        </row>
        <row r="7943">
          <cell r="A7943" t="str">
            <v>Z|1999-06</v>
          </cell>
          <cell r="B7943" t="str">
            <v>Q1002z001</v>
          </cell>
          <cell r="C7943" t="str">
            <v>Z</v>
          </cell>
          <cell r="D7943" t="str">
            <v>name</v>
          </cell>
          <cell r="E7943" t="str">
            <v>1999-06</v>
          </cell>
          <cell r="F7943" t="str">
            <v>Z199923</v>
          </cell>
          <cell r="G7943">
            <v>7</v>
          </cell>
        </row>
        <row r="7944">
          <cell r="A7944" t="str">
            <v>Z|Z199923</v>
          </cell>
          <cell r="B7944" t="str">
            <v>Q1002z001</v>
          </cell>
          <cell r="C7944" t="str">
            <v>Z</v>
          </cell>
          <cell r="D7944" t="str">
            <v>code</v>
          </cell>
          <cell r="E7944" t="str">
            <v>Z199923</v>
          </cell>
          <cell r="F7944" t="str">
            <v>Z199923</v>
          </cell>
          <cell r="G7944">
            <v>7</v>
          </cell>
        </row>
        <row r="7945">
          <cell r="A7945" t="str">
            <v>Z|1999 Q3</v>
          </cell>
          <cell r="B7945" t="str">
            <v>Q1002z001</v>
          </cell>
          <cell r="C7945" t="str">
            <v>Z</v>
          </cell>
          <cell r="D7945" t="str">
            <v>name</v>
          </cell>
          <cell r="E7945" t="str">
            <v>1999 Q3</v>
          </cell>
          <cell r="F7945" t="str">
            <v>Z19993</v>
          </cell>
          <cell r="G7945">
            <v>6</v>
          </cell>
        </row>
        <row r="7946">
          <cell r="A7946" t="str">
            <v>Z|Z19993</v>
          </cell>
          <cell r="B7946" t="str">
            <v>Q1002z001</v>
          </cell>
          <cell r="C7946" t="str">
            <v>Z</v>
          </cell>
          <cell r="D7946" t="str">
            <v>code</v>
          </cell>
          <cell r="E7946" t="str">
            <v>Z19993</v>
          </cell>
          <cell r="F7946" t="str">
            <v>Z19993</v>
          </cell>
          <cell r="G7946">
            <v>6</v>
          </cell>
        </row>
        <row r="7947">
          <cell r="A7947" t="str">
            <v>Z|1999-07</v>
          </cell>
          <cell r="B7947" t="str">
            <v>Q1002z001</v>
          </cell>
          <cell r="C7947" t="str">
            <v>Z</v>
          </cell>
          <cell r="D7947" t="str">
            <v>name</v>
          </cell>
          <cell r="E7947" t="str">
            <v>1999-07</v>
          </cell>
          <cell r="F7947" t="str">
            <v>Z199931</v>
          </cell>
          <cell r="G7947">
            <v>7</v>
          </cell>
        </row>
        <row r="7948">
          <cell r="A7948" t="str">
            <v>Z|Z199931</v>
          </cell>
          <cell r="B7948" t="str">
            <v>Q1002z001</v>
          </cell>
          <cell r="C7948" t="str">
            <v>Z</v>
          </cell>
          <cell r="D7948" t="str">
            <v>code</v>
          </cell>
          <cell r="E7948" t="str">
            <v>Z199931</v>
          </cell>
          <cell r="F7948" t="str">
            <v>Z199931</v>
          </cell>
          <cell r="G7948">
            <v>7</v>
          </cell>
        </row>
        <row r="7949">
          <cell r="A7949" t="str">
            <v>Z|1999-08</v>
          </cell>
          <cell r="B7949" t="str">
            <v>Q1002z001</v>
          </cell>
          <cell r="C7949" t="str">
            <v>Z</v>
          </cell>
          <cell r="D7949" t="str">
            <v>name</v>
          </cell>
          <cell r="E7949" t="str">
            <v>1999-08</v>
          </cell>
          <cell r="F7949" t="str">
            <v>Z199932</v>
          </cell>
          <cell r="G7949">
            <v>7</v>
          </cell>
        </row>
        <row r="7950">
          <cell r="A7950" t="str">
            <v>Z|Z199932</v>
          </cell>
          <cell r="B7950" t="str">
            <v>Q1002z001</v>
          </cell>
          <cell r="C7950" t="str">
            <v>Z</v>
          </cell>
          <cell r="D7950" t="str">
            <v>code</v>
          </cell>
          <cell r="E7950" t="str">
            <v>Z199932</v>
          </cell>
          <cell r="F7950" t="str">
            <v>Z199932</v>
          </cell>
          <cell r="G7950">
            <v>7</v>
          </cell>
        </row>
        <row r="7951">
          <cell r="A7951" t="str">
            <v>Z|1999-09</v>
          </cell>
          <cell r="B7951" t="str">
            <v>Q1002z001</v>
          </cell>
          <cell r="C7951" t="str">
            <v>Z</v>
          </cell>
          <cell r="D7951" t="str">
            <v>name</v>
          </cell>
          <cell r="E7951" t="str">
            <v>1999-09</v>
          </cell>
          <cell r="F7951" t="str">
            <v>Z199933</v>
          </cell>
          <cell r="G7951">
            <v>7</v>
          </cell>
        </row>
        <row r="7952">
          <cell r="A7952" t="str">
            <v>Z|Z199933</v>
          </cell>
          <cell r="B7952" t="str">
            <v>Q1002z001</v>
          </cell>
          <cell r="C7952" t="str">
            <v>Z</v>
          </cell>
          <cell r="D7952" t="str">
            <v>code</v>
          </cell>
          <cell r="E7952" t="str">
            <v>Z199933</v>
          </cell>
          <cell r="F7952" t="str">
            <v>Z199933</v>
          </cell>
          <cell r="G7952">
            <v>7</v>
          </cell>
        </row>
        <row r="7953">
          <cell r="A7953" t="str">
            <v>Z|1999 Q4</v>
          </cell>
          <cell r="B7953" t="str">
            <v>Q1002z001</v>
          </cell>
          <cell r="C7953" t="str">
            <v>Z</v>
          </cell>
          <cell r="D7953" t="str">
            <v>name</v>
          </cell>
          <cell r="E7953" t="str">
            <v>1999 Q4</v>
          </cell>
          <cell r="F7953" t="str">
            <v>Z19994</v>
          </cell>
          <cell r="G7953">
            <v>6</v>
          </cell>
        </row>
        <row r="7954">
          <cell r="A7954" t="str">
            <v>Z|Z19994</v>
          </cell>
          <cell r="B7954" t="str">
            <v>Q1002z001</v>
          </cell>
          <cell r="C7954" t="str">
            <v>Z</v>
          </cell>
          <cell r="D7954" t="str">
            <v>code</v>
          </cell>
          <cell r="E7954" t="str">
            <v>Z19994</v>
          </cell>
          <cell r="F7954" t="str">
            <v>Z19994</v>
          </cell>
          <cell r="G7954">
            <v>6</v>
          </cell>
        </row>
        <row r="7955">
          <cell r="A7955" t="str">
            <v>Z|1999-10</v>
          </cell>
          <cell r="B7955" t="str">
            <v>Q1002z001</v>
          </cell>
          <cell r="C7955" t="str">
            <v>Z</v>
          </cell>
          <cell r="D7955" t="str">
            <v>name</v>
          </cell>
          <cell r="E7955" t="str">
            <v>1999-10</v>
          </cell>
          <cell r="F7955" t="str">
            <v>Z199941</v>
          </cell>
          <cell r="G7955">
            <v>7</v>
          </cell>
        </row>
        <row r="7956">
          <cell r="A7956" t="str">
            <v>Z|Z199941</v>
          </cell>
          <cell r="B7956" t="str">
            <v>Q1002z001</v>
          </cell>
          <cell r="C7956" t="str">
            <v>Z</v>
          </cell>
          <cell r="D7956" t="str">
            <v>code</v>
          </cell>
          <cell r="E7956" t="str">
            <v>Z199941</v>
          </cell>
          <cell r="F7956" t="str">
            <v>Z199941</v>
          </cell>
          <cell r="G7956">
            <v>7</v>
          </cell>
        </row>
        <row r="7957">
          <cell r="A7957" t="str">
            <v>Z|1999-11</v>
          </cell>
          <cell r="B7957" t="str">
            <v>Q1002z001</v>
          </cell>
          <cell r="C7957" t="str">
            <v>Z</v>
          </cell>
          <cell r="D7957" t="str">
            <v>name</v>
          </cell>
          <cell r="E7957" t="str">
            <v>1999-11</v>
          </cell>
          <cell r="F7957" t="str">
            <v>Z199942</v>
          </cell>
          <cell r="G7957">
            <v>7</v>
          </cell>
        </row>
        <row r="7958">
          <cell r="A7958" t="str">
            <v>Z|Z199942</v>
          </cell>
          <cell r="B7958" t="str">
            <v>Q1002z001</v>
          </cell>
          <cell r="C7958" t="str">
            <v>Z</v>
          </cell>
          <cell r="D7958" t="str">
            <v>code</v>
          </cell>
          <cell r="E7958" t="str">
            <v>Z199942</v>
          </cell>
          <cell r="F7958" t="str">
            <v>Z199942</v>
          </cell>
          <cell r="G7958">
            <v>7</v>
          </cell>
        </row>
        <row r="7959">
          <cell r="A7959" t="str">
            <v>Z|1999-12</v>
          </cell>
          <cell r="B7959" t="str">
            <v>Q1002z001</v>
          </cell>
          <cell r="C7959" t="str">
            <v>Z</v>
          </cell>
          <cell r="D7959" t="str">
            <v>name</v>
          </cell>
          <cell r="E7959" t="str">
            <v>1999-12</v>
          </cell>
          <cell r="F7959" t="str">
            <v>Z199943</v>
          </cell>
          <cell r="G7959">
            <v>7</v>
          </cell>
        </row>
        <row r="7960">
          <cell r="A7960" t="str">
            <v>Z|Z199943</v>
          </cell>
          <cell r="B7960" t="str">
            <v>Q1002z001</v>
          </cell>
          <cell r="C7960" t="str">
            <v>Z</v>
          </cell>
          <cell r="D7960" t="str">
            <v>code</v>
          </cell>
          <cell r="E7960" t="str">
            <v>Z199943</v>
          </cell>
          <cell r="F7960" t="str">
            <v>Z199943</v>
          </cell>
          <cell r="G7960">
            <v>7</v>
          </cell>
        </row>
        <row r="7961">
          <cell r="A7961" t="str">
            <v>Z|2000</v>
          </cell>
          <cell r="B7961" t="str">
            <v>Q1002z001</v>
          </cell>
          <cell r="C7961" t="str">
            <v>Z</v>
          </cell>
          <cell r="D7961" t="str">
            <v>name</v>
          </cell>
          <cell r="E7961" t="str">
            <v>2000</v>
          </cell>
          <cell r="F7961" t="str">
            <v>Z2000</v>
          </cell>
          <cell r="G7961">
            <v>5</v>
          </cell>
        </row>
        <row r="7962">
          <cell r="A7962" t="str">
            <v>Z|Z2000</v>
          </cell>
          <cell r="B7962" t="str">
            <v>Q1002z001</v>
          </cell>
          <cell r="C7962" t="str">
            <v>Z</v>
          </cell>
          <cell r="D7962" t="str">
            <v>code</v>
          </cell>
          <cell r="E7962" t="str">
            <v>Z2000</v>
          </cell>
          <cell r="F7962" t="str">
            <v>Z2000</v>
          </cell>
          <cell r="G7962">
            <v>5</v>
          </cell>
        </row>
        <row r="7963">
          <cell r="A7963" t="str">
            <v>Z|2000 Q1</v>
          </cell>
          <cell r="B7963" t="str">
            <v>Q1002z001</v>
          </cell>
          <cell r="C7963" t="str">
            <v>Z</v>
          </cell>
          <cell r="D7963" t="str">
            <v>name</v>
          </cell>
          <cell r="E7963" t="str">
            <v>2000 Q1</v>
          </cell>
          <cell r="F7963" t="str">
            <v>Z20001</v>
          </cell>
          <cell r="G7963">
            <v>6</v>
          </cell>
        </row>
        <row r="7964">
          <cell r="A7964" t="str">
            <v>Z|Z20001</v>
          </cell>
          <cell r="B7964" t="str">
            <v>Q1002z001</v>
          </cell>
          <cell r="C7964" t="str">
            <v>Z</v>
          </cell>
          <cell r="D7964" t="str">
            <v>code</v>
          </cell>
          <cell r="E7964" t="str">
            <v>Z20001</v>
          </cell>
          <cell r="F7964" t="str">
            <v>Z20001</v>
          </cell>
          <cell r="G7964">
            <v>6</v>
          </cell>
        </row>
        <row r="7965">
          <cell r="A7965" t="str">
            <v>Z|2000-01</v>
          </cell>
          <cell r="B7965" t="str">
            <v>Q1002z001</v>
          </cell>
          <cell r="C7965" t="str">
            <v>Z</v>
          </cell>
          <cell r="D7965" t="str">
            <v>name</v>
          </cell>
          <cell r="E7965" t="str">
            <v>2000-01</v>
          </cell>
          <cell r="F7965" t="str">
            <v>Z200011</v>
          </cell>
          <cell r="G7965">
            <v>7</v>
          </cell>
        </row>
        <row r="7966">
          <cell r="A7966" t="str">
            <v>Z|Z200011</v>
          </cell>
          <cell r="B7966" t="str">
            <v>Q1002z001</v>
          </cell>
          <cell r="C7966" t="str">
            <v>Z</v>
          </cell>
          <cell r="D7966" t="str">
            <v>code</v>
          </cell>
          <cell r="E7966" t="str">
            <v>Z200011</v>
          </cell>
          <cell r="F7966" t="str">
            <v>Z200011</v>
          </cell>
          <cell r="G7966">
            <v>7</v>
          </cell>
        </row>
        <row r="7967">
          <cell r="A7967" t="str">
            <v>Z|2000-02</v>
          </cell>
          <cell r="B7967" t="str">
            <v>Q1002z001</v>
          </cell>
          <cell r="C7967" t="str">
            <v>Z</v>
          </cell>
          <cell r="D7967" t="str">
            <v>name</v>
          </cell>
          <cell r="E7967" t="str">
            <v>2000-02</v>
          </cell>
          <cell r="F7967" t="str">
            <v>Z200012</v>
          </cell>
          <cell r="G7967">
            <v>7</v>
          </cell>
        </row>
        <row r="7968">
          <cell r="A7968" t="str">
            <v>Z|Z200012</v>
          </cell>
          <cell r="B7968" t="str">
            <v>Q1002z001</v>
          </cell>
          <cell r="C7968" t="str">
            <v>Z</v>
          </cell>
          <cell r="D7968" t="str">
            <v>code</v>
          </cell>
          <cell r="E7968" t="str">
            <v>Z200012</v>
          </cell>
          <cell r="F7968" t="str">
            <v>Z200012</v>
          </cell>
          <cell r="G7968">
            <v>7</v>
          </cell>
        </row>
        <row r="7969">
          <cell r="A7969" t="str">
            <v>Z|2000-03</v>
          </cell>
          <cell r="B7969" t="str">
            <v>Q1002z001</v>
          </cell>
          <cell r="C7969" t="str">
            <v>Z</v>
          </cell>
          <cell r="D7969" t="str">
            <v>name</v>
          </cell>
          <cell r="E7969" t="str">
            <v>2000-03</v>
          </cell>
          <cell r="F7969" t="str">
            <v>Z200013</v>
          </cell>
          <cell r="G7969">
            <v>7</v>
          </cell>
        </row>
        <row r="7970">
          <cell r="A7970" t="str">
            <v>Z|Z200013</v>
          </cell>
          <cell r="B7970" t="str">
            <v>Q1002z001</v>
          </cell>
          <cell r="C7970" t="str">
            <v>Z</v>
          </cell>
          <cell r="D7970" t="str">
            <v>code</v>
          </cell>
          <cell r="E7970" t="str">
            <v>Z200013</v>
          </cell>
          <cell r="F7970" t="str">
            <v>Z200013</v>
          </cell>
          <cell r="G7970">
            <v>7</v>
          </cell>
        </row>
        <row r="7971">
          <cell r="A7971" t="str">
            <v>Z|2000 Q2</v>
          </cell>
          <cell r="B7971" t="str">
            <v>Q1002z001</v>
          </cell>
          <cell r="C7971" t="str">
            <v>Z</v>
          </cell>
          <cell r="D7971" t="str">
            <v>name</v>
          </cell>
          <cell r="E7971" t="str">
            <v>2000 Q2</v>
          </cell>
          <cell r="F7971" t="str">
            <v>Z20002</v>
          </cell>
          <cell r="G7971">
            <v>6</v>
          </cell>
        </row>
        <row r="7972">
          <cell r="A7972" t="str">
            <v>Z|Z20002</v>
          </cell>
          <cell r="B7972" t="str">
            <v>Q1002z001</v>
          </cell>
          <cell r="C7972" t="str">
            <v>Z</v>
          </cell>
          <cell r="D7972" t="str">
            <v>code</v>
          </cell>
          <cell r="E7972" t="str">
            <v>Z20002</v>
          </cell>
          <cell r="F7972" t="str">
            <v>Z20002</v>
          </cell>
          <cell r="G7972">
            <v>6</v>
          </cell>
        </row>
        <row r="7973">
          <cell r="A7973" t="str">
            <v>Z|2000-04</v>
          </cell>
          <cell r="B7973" t="str">
            <v>Q1002z001</v>
          </cell>
          <cell r="C7973" t="str">
            <v>Z</v>
          </cell>
          <cell r="D7973" t="str">
            <v>name</v>
          </cell>
          <cell r="E7973" t="str">
            <v>2000-04</v>
          </cell>
          <cell r="F7973" t="str">
            <v>Z200021</v>
          </cell>
          <cell r="G7973">
            <v>7</v>
          </cell>
        </row>
        <row r="7974">
          <cell r="A7974" t="str">
            <v>Z|Z200021</v>
          </cell>
          <cell r="B7974" t="str">
            <v>Q1002z001</v>
          </cell>
          <cell r="C7974" t="str">
            <v>Z</v>
          </cell>
          <cell r="D7974" t="str">
            <v>code</v>
          </cell>
          <cell r="E7974" t="str">
            <v>Z200021</v>
          </cell>
          <cell r="F7974" t="str">
            <v>Z200021</v>
          </cell>
          <cell r="G7974">
            <v>7</v>
          </cell>
        </row>
        <row r="7975">
          <cell r="A7975" t="str">
            <v>Z|2000-05</v>
          </cell>
          <cell r="B7975" t="str">
            <v>Q1002z001</v>
          </cell>
          <cell r="C7975" t="str">
            <v>Z</v>
          </cell>
          <cell r="D7975" t="str">
            <v>name</v>
          </cell>
          <cell r="E7975" t="str">
            <v>2000-05</v>
          </cell>
          <cell r="F7975" t="str">
            <v>Z200022</v>
          </cell>
          <cell r="G7975">
            <v>7</v>
          </cell>
        </row>
        <row r="7976">
          <cell r="A7976" t="str">
            <v>Z|Z200022</v>
          </cell>
          <cell r="B7976" t="str">
            <v>Q1002z001</v>
          </cell>
          <cell r="C7976" t="str">
            <v>Z</v>
          </cell>
          <cell r="D7976" t="str">
            <v>code</v>
          </cell>
          <cell r="E7976" t="str">
            <v>Z200022</v>
          </cell>
          <cell r="F7976" t="str">
            <v>Z200022</v>
          </cell>
          <cell r="G7976">
            <v>7</v>
          </cell>
        </row>
        <row r="7977">
          <cell r="A7977" t="str">
            <v>Z|2000-06</v>
          </cell>
          <cell r="B7977" t="str">
            <v>Q1002z001</v>
          </cell>
          <cell r="C7977" t="str">
            <v>Z</v>
          </cell>
          <cell r="D7977" t="str">
            <v>name</v>
          </cell>
          <cell r="E7977" t="str">
            <v>2000-06</v>
          </cell>
          <cell r="F7977" t="str">
            <v>Z200023</v>
          </cell>
          <cell r="G7977">
            <v>7</v>
          </cell>
        </row>
        <row r="7978">
          <cell r="A7978" t="str">
            <v>Z|Z200023</v>
          </cell>
          <cell r="B7978" t="str">
            <v>Q1002z001</v>
          </cell>
          <cell r="C7978" t="str">
            <v>Z</v>
          </cell>
          <cell r="D7978" t="str">
            <v>code</v>
          </cell>
          <cell r="E7978" t="str">
            <v>Z200023</v>
          </cell>
          <cell r="F7978" t="str">
            <v>Z200023</v>
          </cell>
          <cell r="G7978">
            <v>7</v>
          </cell>
        </row>
        <row r="7979">
          <cell r="A7979" t="str">
            <v>Z|2000 Q3</v>
          </cell>
          <cell r="B7979" t="str">
            <v>Q1002z001</v>
          </cell>
          <cell r="C7979" t="str">
            <v>Z</v>
          </cell>
          <cell r="D7979" t="str">
            <v>name</v>
          </cell>
          <cell r="E7979" t="str">
            <v>2000 Q3</v>
          </cell>
          <cell r="F7979" t="str">
            <v>Z20003</v>
          </cell>
          <cell r="G7979">
            <v>6</v>
          </cell>
        </row>
        <row r="7980">
          <cell r="A7980" t="str">
            <v>Z|Z20003</v>
          </cell>
          <cell r="B7980" t="str">
            <v>Q1002z001</v>
          </cell>
          <cell r="C7980" t="str">
            <v>Z</v>
          </cell>
          <cell r="D7980" t="str">
            <v>code</v>
          </cell>
          <cell r="E7980" t="str">
            <v>Z20003</v>
          </cell>
          <cell r="F7980" t="str">
            <v>Z20003</v>
          </cell>
          <cell r="G7980">
            <v>6</v>
          </cell>
        </row>
        <row r="7981">
          <cell r="A7981" t="str">
            <v>Z|2000-07</v>
          </cell>
          <cell r="B7981" t="str">
            <v>Q1002z001</v>
          </cell>
          <cell r="C7981" t="str">
            <v>Z</v>
          </cell>
          <cell r="D7981" t="str">
            <v>name</v>
          </cell>
          <cell r="E7981" t="str">
            <v>2000-07</v>
          </cell>
          <cell r="F7981" t="str">
            <v>Z200031</v>
          </cell>
          <cell r="G7981">
            <v>7</v>
          </cell>
        </row>
        <row r="7982">
          <cell r="A7982" t="str">
            <v>Z|Z200031</v>
          </cell>
          <cell r="B7982" t="str">
            <v>Q1002z001</v>
          </cell>
          <cell r="C7982" t="str">
            <v>Z</v>
          </cell>
          <cell r="D7982" t="str">
            <v>code</v>
          </cell>
          <cell r="E7982" t="str">
            <v>Z200031</v>
          </cell>
          <cell r="F7982" t="str">
            <v>Z200031</v>
          </cell>
          <cell r="G7982">
            <v>7</v>
          </cell>
        </row>
        <row r="7983">
          <cell r="A7983" t="str">
            <v>Z|2000-08</v>
          </cell>
          <cell r="B7983" t="str">
            <v>Q1002z001</v>
          </cell>
          <cell r="C7983" t="str">
            <v>Z</v>
          </cell>
          <cell r="D7983" t="str">
            <v>name</v>
          </cell>
          <cell r="E7983" t="str">
            <v>2000-08</v>
          </cell>
          <cell r="F7983" t="str">
            <v>Z200032</v>
          </cell>
          <cell r="G7983">
            <v>7</v>
          </cell>
        </row>
        <row r="7984">
          <cell r="A7984" t="str">
            <v>Z|Z200032</v>
          </cell>
          <cell r="B7984" t="str">
            <v>Q1002z001</v>
          </cell>
          <cell r="C7984" t="str">
            <v>Z</v>
          </cell>
          <cell r="D7984" t="str">
            <v>code</v>
          </cell>
          <cell r="E7984" t="str">
            <v>Z200032</v>
          </cell>
          <cell r="F7984" t="str">
            <v>Z200032</v>
          </cell>
          <cell r="G7984">
            <v>7</v>
          </cell>
        </row>
        <row r="7985">
          <cell r="A7985" t="str">
            <v>Z|2000-09</v>
          </cell>
          <cell r="B7985" t="str">
            <v>Q1002z001</v>
          </cell>
          <cell r="C7985" t="str">
            <v>Z</v>
          </cell>
          <cell r="D7985" t="str">
            <v>name</v>
          </cell>
          <cell r="E7985" t="str">
            <v>2000-09</v>
          </cell>
          <cell r="F7985" t="str">
            <v>Z200033</v>
          </cell>
          <cell r="G7985">
            <v>7</v>
          </cell>
        </row>
        <row r="7986">
          <cell r="A7986" t="str">
            <v>Z|Z200033</v>
          </cell>
          <cell r="B7986" t="str">
            <v>Q1002z001</v>
          </cell>
          <cell r="C7986" t="str">
            <v>Z</v>
          </cell>
          <cell r="D7986" t="str">
            <v>code</v>
          </cell>
          <cell r="E7986" t="str">
            <v>Z200033</v>
          </cell>
          <cell r="F7986" t="str">
            <v>Z200033</v>
          </cell>
          <cell r="G7986">
            <v>7</v>
          </cell>
        </row>
        <row r="7987">
          <cell r="A7987" t="str">
            <v>Z|2000 Q4</v>
          </cell>
          <cell r="B7987" t="str">
            <v>Q1002z001</v>
          </cell>
          <cell r="C7987" t="str">
            <v>Z</v>
          </cell>
          <cell r="D7987" t="str">
            <v>name</v>
          </cell>
          <cell r="E7987" t="str">
            <v>2000 Q4</v>
          </cell>
          <cell r="F7987" t="str">
            <v>Z20004</v>
          </cell>
          <cell r="G7987">
            <v>6</v>
          </cell>
        </row>
        <row r="7988">
          <cell r="A7988" t="str">
            <v>Z|Z20004</v>
          </cell>
          <cell r="B7988" t="str">
            <v>Q1002z001</v>
          </cell>
          <cell r="C7988" t="str">
            <v>Z</v>
          </cell>
          <cell r="D7988" t="str">
            <v>code</v>
          </cell>
          <cell r="E7988" t="str">
            <v>Z20004</v>
          </cell>
          <cell r="F7988" t="str">
            <v>Z20004</v>
          </cell>
          <cell r="G7988">
            <v>6</v>
          </cell>
        </row>
        <row r="7989">
          <cell r="A7989" t="str">
            <v>Z|2000-10</v>
          </cell>
          <cell r="B7989" t="str">
            <v>Q1002z001</v>
          </cell>
          <cell r="C7989" t="str">
            <v>Z</v>
          </cell>
          <cell r="D7989" t="str">
            <v>name</v>
          </cell>
          <cell r="E7989" t="str">
            <v>2000-10</v>
          </cell>
          <cell r="F7989" t="str">
            <v>Z200041</v>
          </cell>
          <cell r="G7989">
            <v>7</v>
          </cell>
        </row>
        <row r="7990">
          <cell r="A7990" t="str">
            <v>Z|Z200041</v>
          </cell>
          <cell r="B7990" t="str">
            <v>Q1002z001</v>
          </cell>
          <cell r="C7990" t="str">
            <v>Z</v>
          </cell>
          <cell r="D7990" t="str">
            <v>code</v>
          </cell>
          <cell r="E7990" t="str">
            <v>Z200041</v>
          </cell>
          <cell r="F7990" t="str">
            <v>Z200041</v>
          </cell>
          <cell r="G7990">
            <v>7</v>
          </cell>
        </row>
        <row r="7991">
          <cell r="A7991" t="str">
            <v>Z|2000-11</v>
          </cell>
          <cell r="B7991" t="str">
            <v>Q1002z001</v>
          </cell>
          <cell r="C7991" t="str">
            <v>Z</v>
          </cell>
          <cell r="D7991" t="str">
            <v>name</v>
          </cell>
          <cell r="E7991" t="str">
            <v>2000-11</v>
          </cell>
          <cell r="F7991" t="str">
            <v>Z200042</v>
          </cell>
          <cell r="G7991">
            <v>7</v>
          </cell>
        </row>
        <row r="7992">
          <cell r="A7992" t="str">
            <v>Z|Z200042</v>
          </cell>
          <cell r="B7992" t="str">
            <v>Q1002z001</v>
          </cell>
          <cell r="C7992" t="str">
            <v>Z</v>
          </cell>
          <cell r="D7992" t="str">
            <v>code</v>
          </cell>
          <cell r="E7992" t="str">
            <v>Z200042</v>
          </cell>
          <cell r="F7992" t="str">
            <v>Z200042</v>
          </cell>
          <cell r="G7992">
            <v>7</v>
          </cell>
        </row>
        <row r="7993">
          <cell r="A7993" t="str">
            <v>Z|2000-12</v>
          </cell>
          <cell r="B7993" t="str">
            <v>Q1002z001</v>
          </cell>
          <cell r="C7993" t="str">
            <v>Z</v>
          </cell>
          <cell r="D7993" t="str">
            <v>name</v>
          </cell>
          <cell r="E7993" t="str">
            <v>2000-12</v>
          </cell>
          <cell r="F7993" t="str">
            <v>Z200043</v>
          </cell>
          <cell r="G7993">
            <v>7</v>
          </cell>
        </row>
        <row r="7994">
          <cell r="A7994" t="str">
            <v>Z|Z200043</v>
          </cell>
          <cell r="B7994" t="str">
            <v>Q1002z001</v>
          </cell>
          <cell r="C7994" t="str">
            <v>Z</v>
          </cell>
          <cell r="D7994" t="str">
            <v>code</v>
          </cell>
          <cell r="E7994" t="str">
            <v>Z200043</v>
          </cell>
          <cell r="F7994" t="str">
            <v>Z200043</v>
          </cell>
          <cell r="G7994">
            <v>7</v>
          </cell>
        </row>
        <row r="7995">
          <cell r="A7995" t="str">
            <v>Z|2001</v>
          </cell>
          <cell r="B7995" t="str">
            <v>Q1002z001</v>
          </cell>
          <cell r="C7995" t="str">
            <v>Z</v>
          </cell>
          <cell r="D7995" t="str">
            <v>name</v>
          </cell>
          <cell r="E7995" t="str">
            <v>2001</v>
          </cell>
          <cell r="F7995" t="str">
            <v>Z2001</v>
          </cell>
          <cell r="G7995">
            <v>5</v>
          </cell>
        </row>
        <row r="7996">
          <cell r="A7996" t="str">
            <v>Z|Z2001</v>
          </cell>
          <cell r="B7996" t="str">
            <v>Q1002z001</v>
          </cell>
          <cell r="C7996" t="str">
            <v>Z</v>
          </cell>
          <cell r="D7996" t="str">
            <v>code</v>
          </cell>
          <cell r="E7996" t="str">
            <v>Z2001</v>
          </cell>
          <cell r="F7996" t="str">
            <v>Z2001</v>
          </cell>
          <cell r="G7996">
            <v>5</v>
          </cell>
        </row>
        <row r="7997">
          <cell r="A7997" t="str">
            <v>Z|2001 Q1</v>
          </cell>
          <cell r="B7997" t="str">
            <v>Q1002z001</v>
          </cell>
          <cell r="C7997" t="str">
            <v>Z</v>
          </cell>
          <cell r="D7997" t="str">
            <v>name</v>
          </cell>
          <cell r="E7997" t="str">
            <v>2001 Q1</v>
          </cell>
          <cell r="F7997" t="str">
            <v>Z20011</v>
          </cell>
          <cell r="G7997">
            <v>6</v>
          </cell>
        </row>
        <row r="7998">
          <cell r="A7998" t="str">
            <v>Z|Z20011</v>
          </cell>
          <cell r="B7998" t="str">
            <v>Q1002z001</v>
          </cell>
          <cell r="C7998" t="str">
            <v>Z</v>
          </cell>
          <cell r="D7998" t="str">
            <v>code</v>
          </cell>
          <cell r="E7998" t="str">
            <v>Z20011</v>
          </cell>
          <cell r="F7998" t="str">
            <v>Z20011</v>
          </cell>
          <cell r="G7998">
            <v>6</v>
          </cell>
        </row>
        <row r="7999">
          <cell r="A7999" t="str">
            <v>Z|2001-01</v>
          </cell>
          <cell r="B7999" t="str">
            <v>Q1002z001</v>
          </cell>
          <cell r="C7999" t="str">
            <v>Z</v>
          </cell>
          <cell r="D7999" t="str">
            <v>name</v>
          </cell>
          <cell r="E7999" t="str">
            <v>2001-01</v>
          </cell>
          <cell r="F7999" t="str">
            <v>Z200111</v>
          </cell>
          <cell r="G7999">
            <v>7</v>
          </cell>
        </row>
        <row r="8000">
          <cell r="A8000" t="str">
            <v>Z|Z200111</v>
          </cell>
          <cell r="B8000" t="str">
            <v>Q1002z001</v>
          </cell>
          <cell r="C8000" t="str">
            <v>Z</v>
          </cell>
          <cell r="D8000" t="str">
            <v>code</v>
          </cell>
          <cell r="E8000" t="str">
            <v>Z200111</v>
          </cell>
          <cell r="F8000" t="str">
            <v>Z200111</v>
          </cell>
          <cell r="G8000">
            <v>7</v>
          </cell>
        </row>
        <row r="8001">
          <cell r="A8001" t="str">
            <v>Z|2001-02</v>
          </cell>
          <cell r="B8001" t="str">
            <v>Q1002z001</v>
          </cell>
          <cell r="C8001" t="str">
            <v>Z</v>
          </cell>
          <cell r="D8001" t="str">
            <v>name</v>
          </cell>
          <cell r="E8001" t="str">
            <v>2001-02</v>
          </cell>
          <cell r="F8001" t="str">
            <v>Z200112</v>
          </cell>
          <cell r="G8001">
            <v>7</v>
          </cell>
        </row>
        <row r="8002">
          <cell r="A8002" t="str">
            <v>Z|Z200112</v>
          </cell>
          <cell r="B8002" t="str">
            <v>Q1002z001</v>
          </cell>
          <cell r="C8002" t="str">
            <v>Z</v>
          </cell>
          <cell r="D8002" t="str">
            <v>code</v>
          </cell>
          <cell r="E8002" t="str">
            <v>Z200112</v>
          </cell>
          <cell r="F8002" t="str">
            <v>Z200112</v>
          </cell>
          <cell r="G8002">
            <v>7</v>
          </cell>
        </row>
        <row r="8003">
          <cell r="A8003" t="str">
            <v>Z|2001-03</v>
          </cell>
          <cell r="B8003" t="str">
            <v>Q1002z001</v>
          </cell>
          <cell r="C8003" t="str">
            <v>Z</v>
          </cell>
          <cell r="D8003" t="str">
            <v>name</v>
          </cell>
          <cell r="E8003" t="str">
            <v>2001-03</v>
          </cell>
          <cell r="F8003" t="str">
            <v>Z200113</v>
          </cell>
          <cell r="G8003">
            <v>7</v>
          </cell>
        </row>
        <row r="8004">
          <cell r="A8004" t="str">
            <v>Z|Z200113</v>
          </cell>
          <cell r="B8004" t="str">
            <v>Q1002z001</v>
          </cell>
          <cell r="C8004" t="str">
            <v>Z</v>
          </cell>
          <cell r="D8004" t="str">
            <v>code</v>
          </cell>
          <cell r="E8004" t="str">
            <v>Z200113</v>
          </cell>
          <cell r="F8004" t="str">
            <v>Z200113</v>
          </cell>
          <cell r="G8004">
            <v>7</v>
          </cell>
        </row>
        <row r="8005">
          <cell r="A8005" t="str">
            <v>Z|2001 Q2</v>
          </cell>
          <cell r="B8005" t="str">
            <v>Q1002z001</v>
          </cell>
          <cell r="C8005" t="str">
            <v>Z</v>
          </cell>
          <cell r="D8005" t="str">
            <v>name</v>
          </cell>
          <cell r="E8005" t="str">
            <v>2001 Q2</v>
          </cell>
          <cell r="F8005" t="str">
            <v>Z20012</v>
          </cell>
          <cell r="G8005">
            <v>6</v>
          </cell>
        </row>
        <row r="8006">
          <cell r="A8006" t="str">
            <v>Z|Z20012</v>
          </cell>
          <cell r="B8006" t="str">
            <v>Q1002z001</v>
          </cell>
          <cell r="C8006" t="str">
            <v>Z</v>
          </cell>
          <cell r="D8006" t="str">
            <v>code</v>
          </cell>
          <cell r="E8006" t="str">
            <v>Z20012</v>
          </cell>
          <cell r="F8006" t="str">
            <v>Z20012</v>
          </cell>
          <cell r="G8006">
            <v>6</v>
          </cell>
        </row>
        <row r="8007">
          <cell r="A8007" t="str">
            <v>Z|2001-04</v>
          </cell>
          <cell r="B8007" t="str">
            <v>Q1002z001</v>
          </cell>
          <cell r="C8007" t="str">
            <v>Z</v>
          </cell>
          <cell r="D8007" t="str">
            <v>name</v>
          </cell>
          <cell r="E8007" t="str">
            <v>2001-04</v>
          </cell>
          <cell r="F8007" t="str">
            <v>Z200121</v>
          </cell>
          <cell r="G8007">
            <v>7</v>
          </cell>
        </row>
        <row r="8008">
          <cell r="A8008" t="str">
            <v>Z|Z200121</v>
          </cell>
          <cell r="B8008" t="str">
            <v>Q1002z001</v>
          </cell>
          <cell r="C8008" t="str">
            <v>Z</v>
          </cell>
          <cell r="D8008" t="str">
            <v>code</v>
          </cell>
          <cell r="E8008" t="str">
            <v>Z200121</v>
          </cell>
          <cell r="F8008" t="str">
            <v>Z200121</v>
          </cell>
          <cell r="G8008">
            <v>7</v>
          </cell>
        </row>
        <row r="8009">
          <cell r="A8009" t="str">
            <v>Z|2001-05</v>
          </cell>
          <cell r="B8009" t="str">
            <v>Q1002z001</v>
          </cell>
          <cell r="C8009" t="str">
            <v>Z</v>
          </cell>
          <cell r="D8009" t="str">
            <v>name</v>
          </cell>
          <cell r="E8009" t="str">
            <v>2001-05</v>
          </cell>
          <cell r="F8009" t="str">
            <v>Z200122</v>
          </cell>
          <cell r="G8009">
            <v>7</v>
          </cell>
        </row>
        <row r="8010">
          <cell r="A8010" t="str">
            <v>Z|Z200122</v>
          </cell>
          <cell r="B8010" t="str">
            <v>Q1002z001</v>
          </cell>
          <cell r="C8010" t="str">
            <v>Z</v>
          </cell>
          <cell r="D8010" t="str">
            <v>code</v>
          </cell>
          <cell r="E8010" t="str">
            <v>Z200122</v>
          </cell>
          <cell r="F8010" t="str">
            <v>Z200122</v>
          </cell>
          <cell r="G8010">
            <v>7</v>
          </cell>
        </row>
        <row r="8011">
          <cell r="A8011" t="str">
            <v>Z|2001-06</v>
          </cell>
          <cell r="B8011" t="str">
            <v>Q1002z001</v>
          </cell>
          <cell r="C8011" t="str">
            <v>Z</v>
          </cell>
          <cell r="D8011" t="str">
            <v>name</v>
          </cell>
          <cell r="E8011" t="str">
            <v>2001-06</v>
          </cell>
          <cell r="F8011" t="str">
            <v>Z200123</v>
          </cell>
          <cell r="G8011">
            <v>7</v>
          </cell>
        </row>
        <row r="8012">
          <cell r="A8012" t="str">
            <v>Z|Z200123</v>
          </cell>
          <cell r="B8012" t="str">
            <v>Q1002z001</v>
          </cell>
          <cell r="C8012" t="str">
            <v>Z</v>
          </cell>
          <cell r="D8012" t="str">
            <v>code</v>
          </cell>
          <cell r="E8012" t="str">
            <v>Z200123</v>
          </cell>
          <cell r="F8012" t="str">
            <v>Z200123</v>
          </cell>
          <cell r="G8012">
            <v>7</v>
          </cell>
        </row>
        <row r="8013">
          <cell r="A8013" t="str">
            <v>Z|2001 Q3</v>
          </cell>
          <cell r="B8013" t="str">
            <v>Q1002z001</v>
          </cell>
          <cell r="C8013" t="str">
            <v>Z</v>
          </cell>
          <cell r="D8013" t="str">
            <v>name</v>
          </cell>
          <cell r="E8013" t="str">
            <v>2001 Q3</v>
          </cell>
          <cell r="F8013" t="str">
            <v>Z20013</v>
          </cell>
          <cell r="G8013">
            <v>6</v>
          </cell>
        </row>
        <row r="8014">
          <cell r="A8014" t="str">
            <v>Z|Z20013</v>
          </cell>
          <cell r="B8014" t="str">
            <v>Q1002z001</v>
          </cell>
          <cell r="C8014" t="str">
            <v>Z</v>
          </cell>
          <cell r="D8014" t="str">
            <v>code</v>
          </cell>
          <cell r="E8014" t="str">
            <v>Z20013</v>
          </cell>
          <cell r="F8014" t="str">
            <v>Z20013</v>
          </cell>
          <cell r="G8014">
            <v>6</v>
          </cell>
        </row>
        <row r="8015">
          <cell r="A8015" t="str">
            <v>Z|2001-07</v>
          </cell>
          <cell r="B8015" t="str">
            <v>Q1002z001</v>
          </cell>
          <cell r="C8015" t="str">
            <v>Z</v>
          </cell>
          <cell r="D8015" t="str">
            <v>name</v>
          </cell>
          <cell r="E8015" t="str">
            <v>2001-07</v>
          </cell>
          <cell r="F8015" t="str">
            <v>Z200131</v>
          </cell>
          <cell r="G8015">
            <v>7</v>
          </cell>
        </row>
        <row r="8016">
          <cell r="A8016" t="str">
            <v>Z|Z200131</v>
          </cell>
          <cell r="B8016" t="str">
            <v>Q1002z001</v>
          </cell>
          <cell r="C8016" t="str">
            <v>Z</v>
          </cell>
          <cell r="D8016" t="str">
            <v>code</v>
          </cell>
          <cell r="E8016" t="str">
            <v>Z200131</v>
          </cell>
          <cell r="F8016" t="str">
            <v>Z200131</v>
          </cell>
          <cell r="G8016">
            <v>7</v>
          </cell>
        </row>
        <row r="8017">
          <cell r="A8017" t="str">
            <v>Z|2001-08</v>
          </cell>
          <cell r="B8017" t="str">
            <v>Q1002z001</v>
          </cell>
          <cell r="C8017" t="str">
            <v>Z</v>
          </cell>
          <cell r="D8017" t="str">
            <v>name</v>
          </cell>
          <cell r="E8017" t="str">
            <v>2001-08</v>
          </cell>
          <cell r="F8017" t="str">
            <v>Z200132</v>
          </cell>
          <cell r="G8017">
            <v>7</v>
          </cell>
        </row>
        <row r="8018">
          <cell r="A8018" t="str">
            <v>Z|Z200132</v>
          </cell>
          <cell r="B8018" t="str">
            <v>Q1002z001</v>
          </cell>
          <cell r="C8018" t="str">
            <v>Z</v>
          </cell>
          <cell r="D8018" t="str">
            <v>code</v>
          </cell>
          <cell r="E8018" t="str">
            <v>Z200132</v>
          </cell>
          <cell r="F8018" t="str">
            <v>Z200132</v>
          </cell>
          <cell r="G8018">
            <v>7</v>
          </cell>
        </row>
        <row r="8019">
          <cell r="A8019" t="str">
            <v>Z|2001-09</v>
          </cell>
          <cell r="B8019" t="str">
            <v>Q1002z001</v>
          </cell>
          <cell r="C8019" t="str">
            <v>Z</v>
          </cell>
          <cell r="D8019" t="str">
            <v>name</v>
          </cell>
          <cell r="E8019" t="str">
            <v>2001-09</v>
          </cell>
          <cell r="F8019" t="str">
            <v>Z200133</v>
          </cell>
          <cell r="G8019">
            <v>7</v>
          </cell>
        </row>
        <row r="8020">
          <cell r="A8020" t="str">
            <v>Z|Z200133</v>
          </cell>
          <cell r="B8020" t="str">
            <v>Q1002z001</v>
          </cell>
          <cell r="C8020" t="str">
            <v>Z</v>
          </cell>
          <cell r="D8020" t="str">
            <v>code</v>
          </cell>
          <cell r="E8020" t="str">
            <v>Z200133</v>
          </cell>
          <cell r="F8020" t="str">
            <v>Z200133</v>
          </cell>
          <cell r="G8020">
            <v>7</v>
          </cell>
        </row>
        <row r="8021">
          <cell r="A8021" t="str">
            <v>Z|2001 Q4</v>
          </cell>
          <cell r="B8021" t="str">
            <v>Q1002z001</v>
          </cell>
          <cell r="C8021" t="str">
            <v>Z</v>
          </cell>
          <cell r="D8021" t="str">
            <v>name</v>
          </cell>
          <cell r="E8021" t="str">
            <v>2001 Q4</v>
          </cell>
          <cell r="F8021" t="str">
            <v>Z20014</v>
          </cell>
          <cell r="G8021">
            <v>6</v>
          </cell>
        </row>
        <row r="8022">
          <cell r="A8022" t="str">
            <v>Z|Z20014</v>
          </cell>
          <cell r="B8022" t="str">
            <v>Q1002z001</v>
          </cell>
          <cell r="C8022" t="str">
            <v>Z</v>
          </cell>
          <cell r="D8022" t="str">
            <v>code</v>
          </cell>
          <cell r="E8022" t="str">
            <v>Z20014</v>
          </cell>
          <cell r="F8022" t="str">
            <v>Z20014</v>
          </cell>
          <cell r="G8022">
            <v>6</v>
          </cell>
        </row>
        <row r="8023">
          <cell r="A8023" t="str">
            <v>Z|2001-10</v>
          </cell>
          <cell r="B8023" t="str">
            <v>Q1002z001</v>
          </cell>
          <cell r="C8023" t="str">
            <v>Z</v>
          </cell>
          <cell r="D8023" t="str">
            <v>name</v>
          </cell>
          <cell r="E8023" t="str">
            <v>2001-10</v>
          </cell>
          <cell r="F8023" t="str">
            <v>Z200141</v>
          </cell>
          <cell r="G8023">
            <v>7</v>
          </cell>
        </row>
        <row r="8024">
          <cell r="A8024" t="str">
            <v>Z|Z200141</v>
          </cell>
          <cell r="B8024" t="str">
            <v>Q1002z001</v>
          </cell>
          <cell r="C8024" t="str">
            <v>Z</v>
          </cell>
          <cell r="D8024" t="str">
            <v>code</v>
          </cell>
          <cell r="E8024" t="str">
            <v>Z200141</v>
          </cell>
          <cell r="F8024" t="str">
            <v>Z200141</v>
          </cell>
          <cell r="G8024">
            <v>7</v>
          </cell>
        </row>
        <row r="8025">
          <cell r="A8025" t="str">
            <v>Z|2001-11</v>
          </cell>
          <cell r="B8025" t="str">
            <v>Q1002z001</v>
          </cell>
          <cell r="C8025" t="str">
            <v>Z</v>
          </cell>
          <cell r="D8025" t="str">
            <v>name</v>
          </cell>
          <cell r="E8025" t="str">
            <v>2001-11</v>
          </cell>
          <cell r="F8025" t="str">
            <v>Z200142</v>
          </cell>
          <cell r="G8025">
            <v>7</v>
          </cell>
        </row>
        <row r="8026">
          <cell r="A8026" t="str">
            <v>Z|Z200142</v>
          </cell>
          <cell r="B8026" t="str">
            <v>Q1002z001</v>
          </cell>
          <cell r="C8026" t="str">
            <v>Z</v>
          </cell>
          <cell r="D8026" t="str">
            <v>code</v>
          </cell>
          <cell r="E8026" t="str">
            <v>Z200142</v>
          </cell>
          <cell r="F8026" t="str">
            <v>Z200142</v>
          </cell>
          <cell r="G8026">
            <v>7</v>
          </cell>
        </row>
        <row r="8027">
          <cell r="A8027" t="str">
            <v>Z|2001-12</v>
          </cell>
          <cell r="B8027" t="str">
            <v>Q1002z001</v>
          </cell>
          <cell r="C8027" t="str">
            <v>Z</v>
          </cell>
          <cell r="D8027" t="str">
            <v>name</v>
          </cell>
          <cell r="E8027" t="str">
            <v>2001-12</v>
          </cell>
          <cell r="F8027" t="str">
            <v>Z200143</v>
          </cell>
          <cell r="G8027">
            <v>7</v>
          </cell>
        </row>
        <row r="8028">
          <cell r="A8028" t="str">
            <v>Z|Z200143</v>
          </cell>
          <cell r="B8028" t="str">
            <v>Q1002z001</v>
          </cell>
          <cell r="C8028" t="str">
            <v>Z</v>
          </cell>
          <cell r="D8028" t="str">
            <v>code</v>
          </cell>
          <cell r="E8028" t="str">
            <v>Z200143</v>
          </cell>
          <cell r="F8028" t="str">
            <v>Z200143</v>
          </cell>
          <cell r="G8028">
            <v>7</v>
          </cell>
        </row>
        <row r="8029">
          <cell r="A8029" t="str">
            <v>Z|2002</v>
          </cell>
          <cell r="B8029" t="str">
            <v>Q1002z001</v>
          </cell>
          <cell r="C8029" t="str">
            <v>Z</v>
          </cell>
          <cell r="D8029" t="str">
            <v>name</v>
          </cell>
          <cell r="E8029" t="str">
            <v>2002</v>
          </cell>
          <cell r="F8029" t="str">
            <v>Z2002</v>
          </cell>
          <cell r="G8029">
            <v>5</v>
          </cell>
        </row>
        <row r="8030">
          <cell r="A8030" t="str">
            <v>Z|Z2002</v>
          </cell>
          <cell r="B8030" t="str">
            <v>Q1002z001</v>
          </cell>
          <cell r="C8030" t="str">
            <v>Z</v>
          </cell>
          <cell r="D8030" t="str">
            <v>code</v>
          </cell>
          <cell r="E8030" t="str">
            <v>Z2002</v>
          </cell>
          <cell r="F8030" t="str">
            <v>Z2002</v>
          </cell>
          <cell r="G8030">
            <v>5</v>
          </cell>
        </row>
        <row r="8031">
          <cell r="A8031" t="str">
            <v>Z|2002 Q1</v>
          </cell>
          <cell r="B8031" t="str">
            <v>Q1002z001</v>
          </cell>
          <cell r="C8031" t="str">
            <v>Z</v>
          </cell>
          <cell r="D8031" t="str">
            <v>name</v>
          </cell>
          <cell r="E8031" t="str">
            <v>2002 Q1</v>
          </cell>
          <cell r="F8031" t="str">
            <v>Z20021</v>
          </cell>
          <cell r="G8031">
            <v>6</v>
          </cell>
        </row>
        <row r="8032">
          <cell r="A8032" t="str">
            <v>Z|Z20021</v>
          </cell>
          <cell r="B8032" t="str">
            <v>Q1002z001</v>
          </cell>
          <cell r="C8032" t="str">
            <v>Z</v>
          </cell>
          <cell r="D8032" t="str">
            <v>code</v>
          </cell>
          <cell r="E8032" t="str">
            <v>Z20021</v>
          </cell>
          <cell r="F8032" t="str">
            <v>Z20021</v>
          </cell>
          <cell r="G8032">
            <v>6</v>
          </cell>
        </row>
        <row r="8033">
          <cell r="A8033" t="str">
            <v>Z|2002-01</v>
          </cell>
          <cell r="B8033" t="str">
            <v>Q1002z001</v>
          </cell>
          <cell r="C8033" t="str">
            <v>Z</v>
          </cell>
          <cell r="D8033" t="str">
            <v>name</v>
          </cell>
          <cell r="E8033" t="str">
            <v>2002-01</v>
          </cell>
          <cell r="F8033" t="str">
            <v>Z200211</v>
          </cell>
          <cell r="G8033">
            <v>7</v>
          </cell>
        </row>
        <row r="8034">
          <cell r="A8034" t="str">
            <v>Z|Z200211</v>
          </cell>
          <cell r="B8034" t="str">
            <v>Q1002z001</v>
          </cell>
          <cell r="C8034" t="str">
            <v>Z</v>
          </cell>
          <cell r="D8034" t="str">
            <v>code</v>
          </cell>
          <cell r="E8034" t="str">
            <v>Z200211</v>
          </cell>
          <cell r="F8034" t="str">
            <v>Z200211</v>
          </cell>
          <cell r="G8034">
            <v>7</v>
          </cell>
        </row>
        <row r="8035">
          <cell r="A8035" t="str">
            <v>Z|2002-02</v>
          </cell>
          <cell r="B8035" t="str">
            <v>Q1002z001</v>
          </cell>
          <cell r="C8035" t="str">
            <v>Z</v>
          </cell>
          <cell r="D8035" t="str">
            <v>name</v>
          </cell>
          <cell r="E8035" t="str">
            <v>2002-02</v>
          </cell>
          <cell r="F8035" t="str">
            <v>Z200212</v>
          </cell>
          <cell r="G8035">
            <v>7</v>
          </cell>
        </row>
        <row r="8036">
          <cell r="A8036" t="str">
            <v>Z|Z200212</v>
          </cell>
          <cell r="B8036" t="str">
            <v>Q1002z001</v>
          </cell>
          <cell r="C8036" t="str">
            <v>Z</v>
          </cell>
          <cell r="D8036" t="str">
            <v>code</v>
          </cell>
          <cell r="E8036" t="str">
            <v>Z200212</v>
          </cell>
          <cell r="F8036" t="str">
            <v>Z200212</v>
          </cell>
          <cell r="G8036">
            <v>7</v>
          </cell>
        </row>
        <row r="8037">
          <cell r="A8037" t="str">
            <v>Z|2002-03</v>
          </cell>
          <cell r="B8037" t="str">
            <v>Q1002z001</v>
          </cell>
          <cell r="C8037" t="str">
            <v>Z</v>
          </cell>
          <cell r="D8037" t="str">
            <v>name</v>
          </cell>
          <cell r="E8037" t="str">
            <v>2002-03</v>
          </cell>
          <cell r="F8037" t="str">
            <v>Z200213</v>
          </cell>
          <cell r="G8037">
            <v>7</v>
          </cell>
        </row>
        <row r="8038">
          <cell r="A8038" t="str">
            <v>Z|Z200213</v>
          </cell>
          <cell r="B8038" t="str">
            <v>Q1002z001</v>
          </cell>
          <cell r="C8038" t="str">
            <v>Z</v>
          </cell>
          <cell r="D8038" t="str">
            <v>code</v>
          </cell>
          <cell r="E8038" t="str">
            <v>Z200213</v>
          </cell>
          <cell r="F8038" t="str">
            <v>Z200213</v>
          </cell>
          <cell r="G8038">
            <v>7</v>
          </cell>
        </row>
        <row r="8039">
          <cell r="A8039" t="str">
            <v>Z|2002 Q2</v>
          </cell>
          <cell r="B8039" t="str">
            <v>Q1002z001</v>
          </cell>
          <cell r="C8039" t="str">
            <v>Z</v>
          </cell>
          <cell r="D8039" t="str">
            <v>name</v>
          </cell>
          <cell r="E8039" t="str">
            <v>2002 Q2</v>
          </cell>
          <cell r="F8039" t="str">
            <v>Z20022</v>
          </cell>
          <cell r="G8039">
            <v>6</v>
          </cell>
        </row>
        <row r="8040">
          <cell r="A8040" t="str">
            <v>Z|Z20022</v>
          </cell>
          <cell r="B8040" t="str">
            <v>Q1002z001</v>
          </cell>
          <cell r="C8040" t="str">
            <v>Z</v>
          </cell>
          <cell r="D8040" t="str">
            <v>code</v>
          </cell>
          <cell r="E8040" t="str">
            <v>Z20022</v>
          </cell>
          <cell r="F8040" t="str">
            <v>Z20022</v>
          </cell>
          <cell r="G8040">
            <v>6</v>
          </cell>
        </row>
        <row r="8041">
          <cell r="A8041" t="str">
            <v>Z|2002-04</v>
          </cell>
          <cell r="B8041" t="str">
            <v>Q1002z001</v>
          </cell>
          <cell r="C8041" t="str">
            <v>Z</v>
          </cell>
          <cell r="D8041" t="str">
            <v>name</v>
          </cell>
          <cell r="E8041" t="str">
            <v>2002-04</v>
          </cell>
          <cell r="F8041" t="str">
            <v>Z200221</v>
          </cell>
          <cell r="G8041">
            <v>7</v>
          </cell>
        </row>
        <row r="8042">
          <cell r="A8042" t="str">
            <v>Z|Z200221</v>
          </cell>
          <cell r="B8042" t="str">
            <v>Q1002z001</v>
          </cell>
          <cell r="C8042" t="str">
            <v>Z</v>
          </cell>
          <cell r="D8042" t="str">
            <v>code</v>
          </cell>
          <cell r="E8042" t="str">
            <v>Z200221</v>
          </cell>
          <cell r="F8042" t="str">
            <v>Z200221</v>
          </cell>
          <cell r="G8042">
            <v>7</v>
          </cell>
        </row>
        <row r="8043">
          <cell r="A8043" t="str">
            <v>Z|2002-05</v>
          </cell>
          <cell r="B8043" t="str">
            <v>Q1002z001</v>
          </cell>
          <cell r="C8043" t="str">
            <v>Z</v>
          </cell>
          <cell r="D8043" t="str">
            <v>name</v>
          </cell>
          <cell r="E8043" t="str">
            <v>2002-05</v>
          </cell>
          <cell r="F8043" t="str">
            <v>Z200222</v>
          </cell>
          <cell r="G8043">
            <v>7</v>
          </cell>
        </row>
        <row r="8044">
          <cell r="A8044" t="str">
            <v>Z|Z200222</v>
          </cell>
          <cell r="B8044" t="str">
            <v>Q1002z001</v>
          </cell>
          <cell r="C8044" t="str">
            <v>Z</v>
          </cell>
          <cell r="D8044" t="str">
            <v>code</v>
          </cell>
          <cell r="E8044" t="str">
            <v>Z200222</v>
          </cell>
          <cell r="F8044" t="str">
            <v>Z200222</v>
          </cell>
          <cell r="G8044">
            <v>7</v>
          </cell>
        </row>
        <row r="8045">
          <cell r="A8045" t="str">
            <v>Z|2002-06</v>
          </cell>
          <cell r="B8045" t="str">
            <v>Q1002z001</v>
          </cell>
          <cell r="C8045" t="str">
            <v>Z</v>
          </cell>
          <cell r="D8045" t="str">
            <v>name</v>
          </cell>
          <cell r="E8045" t="str">
            <v>2002-06</v>
          </cell>
          <cell r="F8045" t="str">
            <v>Z200223</v>
          </cell>
          <cell r="G8045">
            <v>7</v>
          </cell>
        </row>
        <row r="8046">
          <cell r="A8046" t="str">
            <v>Z|Z200223</v>
          </cell>
          <cell r="B8046" t="str">
            <v>Q1002z001</v>
          </cell>
          <cell r="C8046" t="str">
            <v>Z</v>
          </cell>
          <cell r="D8046" t="str">
            <v>code</v>
          </cell>
          <cell r="E8046" t="str">
            <v>Z200223</v>
          </cell>
          <cell r="F8046" t="str">
            <v>Z200223</v>
          </cell>
          <cell r="G8046">
            <v>7</v>
          </cell>
        </row>
        <row r="8047">
          <cell r="A8047" t="str">
            <v>Z|2002 Q3</v>
          </cell>
          <cell r="B8047" t="str">
            <v>Q1002z001</v>
          </cell>
          <cell r="C8047" t="str">
            <v>Z</v>
          </cell>
          <cell r="D8047" t="str">
            <v>name</v>
          </cell>
          <cell r="E8047" t="str">
            <v>2002 Q3</v>
          </cell>
          <cell r="F8047" t="str">
            <v>Z20023</v>
          </cell>
          <cell r="G8047">
            <v>6</v>
          </cell>
        </row>
        <row r="8048">
          <cell r="A8048" t="str">
            <v>Z|Z20023</v>
          </cell>
          <cell r="B8048" t="str">
            <v>Q1002z001</v>
          </cell>
          <cell r="C8048" t="str">
            <v>Z</v>
          </cell>
          <cell r="D8048" t="str">
            <v>code</v>
          </cell>
          <cell r="E8048" t="str">
            <v>Z20023</v>
          </cell>
          <cell r="F8048" t="str">
            <v>Z20023</v>
          </cell>
          <cell r="G8048">
            <v>6</v>
          </cell>
        </row>
        <row r="8049">
          <cell r="A8049" t="str">
            <v>Z|2002-07</v>
          </cell>
          <cell r="B8049" t="str">
            <v>Q1002z001</v>
          </cell>
          <cell r="C8049" t="str">
            <v>Z</v>
          </cell>
          <cell r="D8049" t="str">
            <v>name</v>
          </cell>
          <cell r="E8049" t="str">
            <v>2002-07</v>
          </cell>
          <cell r="F8049" t="str">
            <v>Z200231</v>
          </cell>
          <cell r="G8049">
            <v>7</v>
          </cell>
        </row>
        <row r="8050">
          <cell r="A8050" t="str">
            <v>Z|Z200231</v>
          </cell>
          <cell r="B8050" t="str">
            <v>Q1002z001</v>
          </cell>
          <cell r="C8050" t="str">
            <v>Z</v>
          </cell>
          <cell r="D8050" t="str">
            <v>code</v>
          </cell>
          <cell r="E8050" t="str">
            <v>Z200231</v>
          </cell>
          <cell r="F8050" t="str">
            <v>Z200231</v>
          </cell>
          <cell r="G8050">
            <v>7</v>
          </cell>
        </row>
        <row r="8051">
          <cell r="A8051" t="str">
            <v>Z|2002-08</v>
          </cell>
          <cell r="B8051" t="str">
            <v>Q1002z001</v>
          </cell>
          <cell r="C8051" t="str">
            <v>Z</v>
          </cell>
          <cell r="D8051" t="str">
            <v>name</v>
          </cell>
          <cell r="E8051" t="str">
            <v>2002-08</v>
          </cell>
          <cell r="F8051" t="str">
            <v>Z200232</v>
          </cell>
          <cell r="G8051">
            <v>7</v>
          </cell>
        </row>
        <row r="8052">
          <cell r="A8052" t="str">
            <v>Z|Z200232</v>
          </cell>
          <cell r="B8052" t="str">
            <v>Q1002z001</v>
          </cell>
          <cell r="C8052" t="str">
            <v>Z</v>
          </cell>
          <cell r="D8052" t="str">
            <v>code</v>
          </cell>
          <cell r="E8052" t="str">
            <v>Z200232</v>
          </cell>
          <cell r="F8052" t="str">
            <v>Z200232</v>
          </cell>
          <cell r="G8052">
            <v>7</v>
          </cell>
        </row>
        <row r="8053">
          <cell r="A8053" t="str">
            <v>Z|2002-09</v>
          </cell>
          <cell r="B8053" t="str">
            <v>Q1002z001</v>
          </cell>
          <cell r="C8053" t="str">
            <v>Z</v>
          </cell>
          <cell r="D8053" t="str">
            <v>name</v>
          </cell>
          <cell r="E8053" t="str">
            <v>2002-09</v>
          </cell>
          <cell r="F8053" t="str">
            <v>Z200233</v>
          </cell>
          <cell r="G8053">
            <v>7</v>
          </cell>
        </row>
        <row r="8054">
          <cell r="A8054" t="str">
            <v>Z|Z200233</v>
          </cell>
          <cell r="B8054" t="str">
            <v>Q1002z001</v>
          </cell>
          <cell r="C8054" t="str">
            <v>Z</v>
          </cell>
          <cell r="D8054" t="str">
            <v>code</v>
          </cell>
          <cell r="E8054" t="str">
            <v>Z200233</v>
          </cell>
          <cell r="F8054" t="str">
            <v>Z200233</v>
          </cell>
          <cell r="G8054">
            <v>7</v>
          </cell>
        </row>
        <row r="8055">
          <cell r="A8055" t="str">
            <v>Z|2002 Q4</v>
          </cell>
          <cell r="B8055" t="str">
            <v>Q1002z001</v>
          </cell>
          <cell r="C8055" t="str">
            <v>Z</v>
          </cell>
          <cell r="D8055" t="str">
            <v>name</v>
          </cell>
          <cell r="E8055" t="str">
            <v>2002 Q4</v>
          </cell>
          <cell r="F8055" t="str">
            <v>Z20024</v>
          </cell>
          <cell r="G8055">
            <v>6</v>
          </cell>
        </row>
        <row r="8056">
          <cell r="A8056" t="str">
            <v>Z|Z20024</v>
          </cell>
          <cell r="B8056" t="str">
            <v>Q1002z001</v>
          </cell>
          <cell r="C8056" t="str">
            <v>Z</v>
          </cell>
          <cell r="D8056" t="str">
            <v>code</v>
          </cell>
          <cell r="E8056" t="str">
            <v>Z20024</v>
          </cell>
          <cell r="F8056" t="str">
            <v>Z20024</v>
          </cell>
          <cell r="G8056">
            <v>6</v>
          </cell>
        </row>
        <row r="8057">
          <cell r="A8057" t="str">
            <v>Z|2002-10</v>
          </cell>
          <cell r="B8057" t="str">
            <v>Q1002z001</v>
          </cell>
          <cell r="C8057" t="str">
            <v>Z</v>
          </cell>
          <cell r="D8057" t="str">
            <v>name</v>
          </cell>
          <cell r="E8057" t="str">
            <v>2002-10</v>
          </cell>
          <cell r="F8057" t="str">
            <v>Z200241</v>
          </cell>
          <cell r="G8057">
            <v>7</v>
          </cell>
        </row>
        <row r="8058">
          <cell r="A8058" t="str">
            <v>Z|Z200241</v>
          </cell>
          <cell r="B8058" t="str">
            <v>Q1002z001</v>
          </cell>
          <cell r="C8058" t="str">
            <v>Z</v>
          </cell>
          <cell r="D8058" t="str">
            <v>code</v>
          </cell>
          <cell r="E8058" t="str">
            <v>Z200241</v>
          </cell>
          <cell r="F8058" t="str">
            <v>Z200241</v>
          </cell>
          <cell r="G8058">
            <v>7</v>
          </cell>
        </row>
        <row r="8059">
          <cell r="A8059" t="str">
            <v>Z|2002-11</v>
          </cell>
          <cell r="B8059" t="str">
            <v>Q1002z001</v>
          </cell>
          <cell r="C8059" t="str">
            <v>Z</v>
          </cell>
          <cell r="D8059" t="str">
            <v>name</v>
          </cell>
          <cell r="E8059" t="str">
            <v>2002-11</v>
          </cell>
          <cell r="F8059" t="str">
            <v>Z200242</v>
          </cell>
          <cell r="G8059">
            <v>7</v>
          </cell>
        </row>
        <row r="8060">
          <cell r="A8060" t="str">
            <v>Z|Z200242</v>
          </cell>
          <cell r="B8060" t="str">
            <v>Q1002z001</v>
          </cell>
          <cell r="C8060" t="str">
            <v>Z</v>
          </cell>
          <cell r="D8060" t="str">
            <v>code</v>
          </cell>
          <cell r="E8060" t="str">
            <v>Z200242</v>
          </cell>
          <cell r="F8060" t="str">
            <v>Z200242</v>
          </cell>
          <cell r="G8060">
            <v>7</v>
          </cell>
        </row>
        <row r="8061">
          <cell r="A8061" t="str">
            <v>Z|2002-12</v>
          </cell>
          <cell r="B8061" t="str">
            <v>Q1002z001</v>
          </cell>
          <cell r="C8061" t="str">
            <v>Z</v>
          </cell>
          <cell r="D8061" t="str">
            <v>name</v>
          </cell>
          <cell r="E8061" t="str">
            <v>2002-12</v>
          </cell>
          <cell r="F8061" t="str">
            <v>Z200243</v>
          </cell>
          <cell r="G8061">
            <v>7</v>
          </cell>
        </row>
        <row r="8062">
          <cell r="A8062" t="str">
            <v>Z|Z200243</v>
          </cell>
          <cell r="B8062" t="str">
            <v>Q1002z001</v>
          </cell>
          <cell r="C8062" t="str">
            <v>Z</v>
          </cell>
          <cell r="D8062" t="str">
            <v>code</v>
          </cell>
          <cell r="E8062" t="str">
            <v>Z200243</v>
          </cell>
          <cell r="F8062" t="str">
            <v>Z200243</v>
          </cell>
          <cell r="G8062">
            <v>7</v>
          </cell>
        </row>
        <row r="8063">
          <cell r="A8063" t="str">
            <v>Z|2003</v>
          </cell>
          <cell r="B8063" t="str">
            <v>Q1002z001</v>
          </cell>
          <cell r="C8063" t="str">
            <v>Z</v>
          </cell>
          <cell r="D8063" t="str">
            <v>name</v>
          </cell>
          <cell r="E8063" t="str">
            <v>2003</v>
          </cell>
          <cell r="F8063" t="str">
            <v>Z2003</v>
          </cell>
          <cell r="G8063">
            <v>5</v>
          </cell>
        </row>
        <row r="8064">
          <cell r="A8064" t="str">
            <v>Z|Z2003</v>
          </cell>
          <cell r="B8064" t="str">
            <v>Q1002z001</v>
          </cell>
          <cell r="C8064" t="str">
            <v>Z</v>
          </cell>
          <cell r="D8064" t="str">
            <v>code</v>
          </cell>
          <cell r="E8064" t="str">
            <v>Z2003</v>
          </cell>
          <cell r="F8064" t="str">
            <v>Z2003</v>
          </cell>
          <cell r="G8064">
            <v>5</v>
          </cell>
        </row>
        <row r="8065">
          <cell r="A8065" t="str">
            <v>Z|2003 Q1</v>
          </cell>
          <cell r="B8065" t="str">
            <v>Q1002z001</v>
          </cell>
          <cell r="C8065" t="str">
            <v>Z</v>
          </cell>
          <cell r="D8065" t="str">
            <v>name</v>
          </cell>
          <cell r="E8065" t="str">
            <v>2003 Q1</v>
          </cell>
          <cell r="F8065" t="str">
            <v>Z20031</v>
          </cell>
          <cell r="G8065">
            <v>6</v>
          </cell>
        </row>
        <row r="8066">
          <cell r="A8066" t="str">
            <v>Z|Z20031</v>
          </cell>
          <cell r="B8066" t="str">
            <v>Q1002z001</v>
          </cell>
          <cell r="C8066" t="str">
            <v>Z</v>
          </cell>
          <cell r="D8066" t="str">
            <v>code</v>
          </cell>
          <cell r="E8066" t="str">
            <v>Z20031</v>
          </cell>
          <cell r="F8066" t="str">
            <v>Z20031</v>
          </cell>
          <cell r="G8066">
            <v>6</v>
          </cell>
        </row>
        <row r="8067">
          <cell r="A8067" t="str">
            <v>Z|2003-01</v>
          </cell>
          <cell r="B8067" t="str">
            <v>Q1002z001</v>
          </cell>
          <cell r="C8067" t="str">
            <v>Z</v>
          </cell>
          <cell r="D8067" t="str">
            <v>name</v>
          </cell>
          <cell r="E8067" t="str">
            <v>2003-01</v>
          </cell>
          <cell r="F8067" t="str">
            <v>Z200311</v>
          </cell>
          <cell r="G8067">
            <v>7</v>
          </cell>
        </row>
        <row r="8068">
          <cell r="A8068" t="str">
            <v>Z|Z200311</v>
          </cell>
          <cell r="B8068" t="str">
            <v>Q1002z001</v>
          </cell>
          <cell r="C8068" t="str">
            <v>Z</v>
          </cell>
          <cell r="D8068" t="str">
            <v>code</v>
          </cell>
          <cell r="E8068" t="str">
            <v>Z200311</v>
          </cell>
          <cell r="F8068" t="str">
            <v>Z200311</v>
          </cell>
          <cell r="G8068">
            <v>7</v>
          </cell>
        </row>
        <row r="8069">
          <cell r="A8069" t="str">
            <v>Z|2003-02</v>
          </cell>
          <cell r="B8069" t="str">
            <v>Q1002z001</v>
          </cell>
          <cell r="C8069" t="str">
            <v>Z</v>
          </cell>
          <cell r="D8069" t="str">
            <v>name</v>
          </cell>
          <cell r="E8069" t="str">
            <v>2003-02</v>
          </cell>
          <cell r="F8069" t="str">
            <v>Z200312</v>
          </cell>
          <cell r="G8069">
            <v>7</v>
          </cell>
        </row>
        <row r="8070">
          <cell r="A8070" t="str">
            <v>Z|Z200312</v>
          </cell>
          <cell r="B8070" t="str">
            <v>Q1002z001</v>
          </cell>
          <cell r="C8070" t="str">
            <v>Z</v>
          </cell>
          <cell r="D8070" t="str">
            <v>code</v>
          </cell>
          <cell r="E8070" t="str">
            <v>Z200312</v>
          </cell>
          <cell r="F8070" t="str">
            <v>Z200312</v>
          </cell>
          <cell r="G8070">
            <v>7</v>
          </cell>
        </row>
        <row r="8071">
          <cell r="A8071" t="str">
            <v>Z|2003-03</v>
          </cell>
          <cell r="B8071" t="str">
            <v>Q1002z001</v>
          </cell>
          <cell r="C8071" t="str">
            <v>Z</v>
          </cell>
          <cell r="D8071" t="str">
            <v>name</v>
          </cell>
          <cell r="E8071" t="str">
            <v>2003-03</v>
          </cell>
          <cell r="F8071" t="str">
            <v>Z200313</v>
          </cell>
          <cell r="G8071">
            <v>7</v>
          </cell>
        </row>
        <row r="8072">
          <cell r="A8072" t="str">
            <v>Z|Z200313</v>
          </cell>
          <cell r="B8072" t="str">
            <v>Q1002z001</v>
          </cell>
          <cell r="C8072" t="str">
            <v>Z</v>
          </cell>
          <cell r="D8072" t="str">
            <v>code</v>
          </cell>
          <cell r="E8072" t="str">
            <v>Z200313</v>
          </cell>
          <cell r="F8072" t="str">
            <v>Z200313</v>
          </cell>
          <cell r="G8072">
            <v>7</v>
          </cell>
        </row>
        <row r="8073">
          <cell r="A8073" t="str">
            <v>Z|2003 Q2</v>
          </cell>
          <cell r="B8073" t="str">
            <v>Q1002z001</v>
          </cell>
          <cell r="C8073" t="str">
            <v>Z</v>
          </cell>
          <cell r="D8073" t="str">
            <v>name</v>
          </cell>
          <cell r="E8073" t="str">
            <v>2003 Q2</v>
          </cell>
          <cell r="F8073" t="str">
            <v>Z20032</v>
          </cell>
          <cell r="G8073">
            <v>6</v>
          </cell>
        </row>
        <row r="8074">
          <cell r="A8074" t="str">
            <v>Z|Z20032</v>
          </cell>
          <cell r="B8074" t="str">
            <v>Q1002z001</v>
          </cell>
          <cell r="C8074" t="str">
            <v>Z</v>
          </cell>
          <cell r="D8074" t="str">
            <v>code</v>
          </cell>
          <cell r="E8074" t="str">
            <v>Z20032</v>
          </cell>
          <cell r="F8074" t="str">
            <v>Z20032</v>
          </cell>
          <cell r="G8074">
            <v>6</v>
          </cell>
        </row>
        <row r="8075">
          <cell r="A8075" t="str">
            <v>Z|2003-04</v>
          </cell>
          <cell r="B8075" t="str">
            <v>Q1002z001</v>
          </cell>
          <cell r="C8075" t="str">
            <v>Z</v>
          </cell>
          <cell r="D8075" t="str">
            <v>name</v>
          </cell>
          <cell r="E8075" t="str">
            <v>2003-04</v>
          </cell>
          <cell r="F8075" t="str">
            <v>Z200321</v>
          </cell>
          <cell r="G8075">
            <v>7</v>
          </cell>
        </row>
        <row r="8076">
          <cell r="A8076" t="str">
            <v>Z|Z200321</v>
          </cell>
          <cell r="B8076" t="str">
            <v>Q1002z001</v>
          </cell>
          <cell r="C8076" t="str">
            <v>Z</v>
          </cell>
          <cell r="D8076" t="str">
            <v>code</v>
          </cell>
          <cell r="E8076" t="str">
            <v>Z200321</v>
          </cell>
          <cell r="F8076" t="str">
            <v>Z200321</v>
          </cell>
          <cell r="G8076">
            <v>7</v>
          </cell>
        </row>
        <row r="8077">
          <cell r="A8077" t="str">
            <v>Z|2003-05</v>
          </cell>
          <cell r="B8077" t="str">
            <v>Q1002z001</v>
          </cell>
          <cell r="C8077" t="str">
            <v>Z</v>
          </cell>
          <cell r="D8077" t="str">
            <v>name</v>
          </cell>
          <cell r="E8077" t="str">
            <v>2003-05</v>
          </cell>
          <cell r="F8077" t="str">
            <v>Z200322</v>
          </cell>
          <cell r="G8077">
            <v>7</v>
          </cell>
        </row>
        <row r="8078">
          <cell r="A8078" t="str">
            <v>Z|Z200322</v>
          </cell>
          <cell r="B8078" t="str">
            <v>Q1002z001</v>
          </cell>
          <cell r="C8078" t="str">
            <v>Z</v>
          </cell>
          <cell r="D8078" t="str">
            <v>code</v>
          </cell>
          <cell r="E8078" t="str">
            <v>Z200322</v>
          </cell>
          <cell r="F8078" t="str">
            <v>Z200322</v>
          </cell>
          <cell r="G8078">
            <v>7</v>
          </cell>
        </row>
        <row r="8079">
          <cell r="A8079" t="str">
            <v>Z|2003-06</v>
          </cell>
          <cell r="B8079" t="str">
            <v>Q1002z001</v>
          </cell>
          <cell r="C8079" t="str">
            <v>Z</v>
          </cell>
          <cell r="D8079" t="str">
            <v>name</v>
          </cell>
          <cell r="E8079" t="str">
            <v>2003-06</v>
          </cell>
          <cell r="F8079" t="str">
            <v>Z200323</v>
          </cell>
          <cell r="G8079">
            <v>7</v>
          </cell>
        </row>
        <row r="8080">
          <cell r="A8080" t="str">
            <v>Z|Z200323</v>
          </cell>
          <cell r="B8080" t="str">
            <v>Q1002z001</v>
          </cell>
          <cell r="C8080" t="str">
            <v>Z</v>
          </cell>
          <cell r="D8080" t="str">
            <v>code</v>
          </cell>
          <cell r="E8080" t="str">
            <v>Z200323</v>
          </cell>
          <cell r="F8080" t="str">
            <v>Z200323</v>
          </cell>
          <cell r="G8080">
            <v>7</v>
          </cell>
        </row>
        <row r="8081">
          <cell r="A8081" t="str">
            <v>Z|2003 Q3</v>
          </cell>
          <cell r="B8081" t="str">
            <v>Q1002z001</v>
          </cell>
          <cell r="C8081" t="str">
            <v>Z</v>
          </cell>
          <cell r="D8081" t="str">
            <v>name</v>
          </cell>
          <cell r="E8081" t="str">
            <v>2003 Q3</v>
          </cell>
          <cell r="F8081" t="str">
            <v>Z20033</v>
          </cell>
          <cell r="G8081">
            <v>6</v>
          </cell>
        </row>
        <row r="8082">
          <cell r="A8082" t="str">
            <v>Z|2003 Quartal 3</v>
          </cell>
          <cell r="B8082" t="str">
            <v>Q1002z001</v>
          </cell>
          <cell r="C8082" t="str">
            <v>Z</v>
          </cell>
          <cell r="D8082" t="str">
            <v>D</v>
          </cell>
          <cell r="E8082" t="str">
            <v>2003 Quartal 3</v>
          </cell>
          <cell r="F8082" t="str">
            <v>Z20033</v>
          </cell>
          <cell r="G8082">
            <v>6</v>
          </cell>
        </row>
        <row r="8083">
          <cell r="A8083" t="str">
            <v>Z|Z20033</v>
          </cell>
          <cell r="B8083" t="str">
            <v>Q1002z001</v>
          </cell>
          <cell r="C8083" t="str">
            <v>Z</v>
          </cell>
          <cell r="D8083" t="str">
            <v>code</v>
          </cell>
          <cell r="E8083" t="str">
            <v>Z20033</v>
          </cell>
          <cell r="F8083" t="str">
            <v>Z20033</v>
          </cell>
          <cell r="G8083">
            <v>6</v>
          </cell>
        </row>
        <row r="8084">
          <cell r="A8084" t="str">
            <v>Z|2003-07</v>
          </cell>
          <cell r="B8084" t="str">
            <v>Q1002z001</v>
          </cell>
          <cell r="C8084" t="str">
            <v>Z</v>
          </cell>
          <cell r="D8084" t="str">
            <v>name</v>
          </cell>
          <cell r="E8084" t="str">
            <v>2003-07</v>
          </cell>
          <cell r="F8084" t="str">
            <v>Z200331</v>
          </cell>
          <cell r="G8084">
            <v>7</v>
          </cell>
        </row>
        <row r="8085">
          <cell r="A8085" t="str">
            <v>Z|Z200331</v>
          </cell>
          <cell r="B8085" t="str">
            <v>Q1002z001</v>
          </cell>
          <cell r="C8085" t="str">
            <v>Z</v>
          </cell>
          <cell r="D8085" t="str">
            <v>code</v>
          </cell>
          <cell r="E8085" t="str">
            <v>Z200331</v>
          </cell>
          <cell r="F8085" t="str">
            <v>Z200331</v>
          </cell>
          <cell r="G8085">
            <v>7</v>
          </cell>
        </row>
        <row r="8086">
          <cell r="A8086" t="str">
            <v>Z|2003-08</v>
          </cell>
          <cell r="B8086" t="str">
            <v>Q1002z001</v>
          </cell>
          <cell r="C8086" t="str">
            <v>Z</v>
          </cell>
          <cell r="D8086" t="str">
            <v>name</v>
          </cell>
          <cell r="E8086" t="str">
            <v>2003-08</v>
          </cell>
          <cell r="F8086" t="str">
            <v>Z200332</v>
          </cell>
          <cell r="G8086">
            <v>7</v>
          </cell>
        </row>
        <row r="8087">
          <cell r="A8087" t="str">
            <v>Z|Z200332</v>
          </cell>
          <cell r="B8087" t="str">
            <v>Q1002z001</v>
          </cell>
          <cell r="C8087" t="str">
            <v>Z</v>
          </cell>
          <cell r="D8087" t="str">
            <v>code</v>
          </cell>
          <cell r="E8087" t="str">
            <v>Z200332</v>
          </cell>
          <cell r="F8087" t="str">
            <v>Z200332</v>
          </cell>
          <cell r="G8087">
            <v>7</v>
          </cell>
        </row>
        <row r="8088">
          <cell r="A8088" t="str">
            <v>Z|SEP  03</v>
          </cell>
          <cell r="B8088" t="str">
            <v>Q1002z001</v>
          </cell>
          <cell r="C8088" t="str">
            <v>Z</v>
          </cell>
          <cell r="D8088" t="str">
            <v>D</v>
          </cell>
          <cell r="E8088" t="str">
            <v>SEP  03</v>
          </cell>
          <cell r="F8088" t="str">
            <v>Z200333</v>
          </cell>
          <cell r="G8088">
            <v>7</v>
          </cell>
        </row>
        <row r="8089">
          <cell r="A8089" t="str">
            <v>Z|SEP03</v>
          </cell>
          <cell r="B8089" t="str">
            <v>Q1002z001</v>
          </cell>
          <cell r="C8089" t="str">
            <v>Z</v>
          </cell>
          <cell r="D8089" t="str">
            <v>name</v>
          </cell>
          <cell r="E8089" t="str">
            <v>SEP03</v>
          </cell>
          <cell r="F8089" t="str">
            <v>Z200333</v>
          </cell>
          <cell r="G8089">
            <v>7</v>
          </cell>
        </row>
        <row r="8090">
          <cell r="A8090" t="str">
            <v>Z|Z200333</v>
          </cell>
          <cell r="B8090" t="str">
            <v>Q1002z001</v>
          </cell>
          <cell r="C8090" t="str">
            <v>Z</v>
          </cell>
          <cell r="D8090" t="str">
            <v>code</v>
          </cell>
          <cell r="E8090" t="str">
            <v>Z200333</v>
          </cell>
          <cell r="F8090" t="str">
            <v>Z200333</v>
          </cell>
          <cell r="G8090">
            <v>7</v>
          </cell>
        </row>
        <row r="8091">
          <cell r="A8091" t="str">
            <v>Z|2003 Q4</v>
          </cell>
          <cell r="B8091" t="str">
            <v>Q1002z001</v>
          </cell>
          <cell r="C8091" t="str">
            <v>Z</v>
          </cell>
          <cell r="D8091" t="str">
            <v>name</v>
          </cell>
          <cell r="E8091" t="str">
            <v>2003 Q4</v>
          </cell>
          <cell r="F8091" t="str">
            <v>Z20034</v>
          </cell>
          <cell r="G8091">
            <v>6</v>
          </cell>
        </row>
        <row r="8092">
          <cell r="A8092" t="str">
            <v>Z|2003 Quartal 4</v>
          </cell>
          <cell r="B8092" t="str">
            <v>Q1002z001</v>
          </cell>
          <cell r="C8092" t="str">
            <v>Z</v>
          </cell>
          <cell r="D8092" t="str">
            <v>D</v>
          </cell>
          <cell r="E8092" t="str">
            <v>2003 Quartal 4</v>
          </cell>
          <cell r="F8092" t="str">
            <v>Z20034</v>
          </cell>
          <cell r="G8092">
            <v>6</v>
          </cell>
        </row>
        <row r="8093">
          <cell r="A8093" t="str">
            <v>Z|Z20034</v>
          </cell>
          <cell r="B8093" t="str">
            <v>Q1002z001</v>
          </cell>
          <cell r="C8093" t="str">
            <v>Z</v>
          </cell>
          <cell r="D8093" t="str">
            <v>code</v>
          </cell>
          <cell r="E8093" t="str">
            <v>Z20034</v>
          </cell>
          <cell r="F8093" t="str">
            <v>Z20034</v>
          </cell>
          <cell r="G8093">
            <v>6</v>
          </cell>
        </row>
        <row r="8094">
          <cell r="A8094" t="str">
            <v>Z|OKT  03</v>
          </cell>
          <cell r="B8094" t="str">
            <v>Q1002z001</v>
          </cell>
          <cell r="C8094" t="str">
            <v>Z</v>
          </cell>
          <cell r="D8094" t="str">
            <v>D</v>
          </cell>
          <cell r="E8094" t="str">
            <v>OKT  03</v>
          </cell>
          <cell r="F8094" t="str">
            <v>Z200341</v>
          </cell>
          <cell r="G8094">
            <v>7</v>
          </cell>
        </row>
        <row r="8095">
          <cell r="A8095" t="str">
            <v>Z|OKT03</v>
          </cell>
          <cell r="B8095" t="str">
            <v>Q1002z001</v>
          </cell>
          <cell r="C8095" t="str">
            <v>Z</v>
          </cell>
          <cell r="D8095" t="str">
            <v>name</v>
          </cell>
          <cell r="E8095" t="str">
            <v>OKT03</v>
          </cell>
          <cell r="F8095" t="str">
            <v>Z200341</v>
          </cell>
          <cell r="G8095">
            <v>7</v>
          </cell>
        </row>
        <row r="8096">
          <cell r="A8096" t="str">
            <v>Z|Z200341</v>
          </cell>
          <cell r="B8096" t="str">
            <v>Q1002z001</v>
          </cell>
          <cell r="C8096" t="str">
            <v>Z</v>
          </cell>
          <cell r="D8096" t="str">
            <v>code</v>
          </cell>
          <cell r="E8096" t="str">
            <v>Z200341</v>
          </cell>
          <cell r="F8096" t="str">
            <v>Z200341</v>
          </cell>
          <cell r="G8096">
            <v>7</v>
          </cell>
        </row>
        <row r="8097">
          <cell r="A8097" t="str">
            <v>Z|NOV  03</v>
          </cell>
          <cell r="B8097" t="str">
            <v>Q1002z001</v>
          </cell>
          <cell r="C8097" t="str">
            <v>Z</v>
          </cell>
          <cell r="D8097" t="str">
            <v>D</v>
          </cell>
          <cell r="E8097" t="str">
            <v>NOV  03</v>
          </cell>
          <cell r="F8097" t="str">
            <v>Z200342</v>
          </cell>
          <cell r="G8097">
            <v>7</v>
          </cell>
        </row>
        <row r="8098">
          <cell r="A8098" t="str">
            <v>Z|NOV03</v>
          </cell>
          <cell r="B8098" t="str">
            <v>Q1002z001</v>
          </cell>
          <cell r="C8098" t="str">
            <v>Z</v>
          </cell>
          <cell r="D8098" t="str">
            <v>name</v>
          </cell>
          <cell r="E8098" t="str">
            <v>NOV03</v>
          </cell>
          <cell r="F8098" t="str">
            <v>Z200342</v>
          </cell>
          <cell r="G8098">
            <v>7</v>
          </cell>
        </row>
        <row r="8099">
          <cell r="A8099" t="str">
            <v>Z|Z200342</v>
          </cell>
          <cell r="B8099" t="str">
            <v>Q1002z001</v>
          </cell>
          <cell r="C8099" t="str">
            <v>Z</v>
          </cell>
          <cell r="D8099" t="str">
            <v>code</v>
          </cell>
          <cell r="E8099" t="str">
            <v>Z200342</v>
          </cell>
          <cell r="F8099" t="str">
            <v>Z200342</v>
          </cell>
          <cell r="G8099">
            <v>7</v>
          </cell>
        </row>
        <row r="8100">
          <cell r="A8100" t="str">
            <v>Z|DEZ 03</v>
          </cell>
          <cell r="B8100" t="str">
            <v>Q1002z001</v>
          </cell>
          <cell r="C8100" t="str">
            <v>Z</v>
          </cell>
          <cell r="D8100" t="str">
            <v>D</v>
          </cell>
          <cell r="E8100" t="str">
            <v>DEZ 03</v>
          </cell>
          <cell r="F8100" t="str">
            <v>Z200343</v>
          </cell>
          <cell r="G8100">
            <v>7</v>
          </cell>
        </row>
        <row r="8101">
          <cell r="A8101" t="str">
            <v>Z|DEZ03</v>
          </cell>
          <cell r="B8101" t="str">
            <v>Q1002z001</v>
          </cell>
          <cell r="C8101" t="str">
            <v>Z</v>
          </cell>
          <cell r="D8101" t="str">
            <v>name</v>
          </cell>
          <cell r="E8101" t="str">
            <v>DEZ03</v>
          </cell>
          <cell r="F8101" t="str">
            <v>Z200343</v>
          </cell>
          <cell r="G8101">
            <v>7</v>
          </cell>
        </row>
        <row r="8102">
          <cell r="A8102" t="str">
            <v>Z|Z200343</v>
          </cell>
          <cell r="B8102" t="str">
            <v>Q1002z001</v>
          </cell>
          <cell r="C8102" t="str">
            <v>Z</v>
          </cell>
          <cell r="D8102" t="str">
            <v>code</v>
          </cell>
          <cell r="E8102" t="str">
            <v>Z200343</v>
          </cell>
          <cell r="F8102" t="str">
            <v>Z200343</v>
          </cell>
          <cell r="G8102">
            <v>7</v>
          </cell>
        </row>
        <row r="8103">
          <cell r="A8103" t="str">
            <v>Z|2004</v>
          </cell>
          <cell r="B8103" t="str">
            <v>Q1002z001</v>
          </cell>
          <cell r="C8103" t="str">
            <v>Z</v>
          </cell>
          <cell r="D8103" t="str">
            <v>name</v>
          </cell>
          <cell r="E8103" t="str">
            <v>2004</v>
          </cell>
          <cell r="F8103" t="str">
            <v>Z2004</v>
          </cell>
          <cell r="G8103">
            <v>5</v>
          </cell>
        </row>
        <row r="8104">
          <cell r="A8104" t="str">
            <v>Z|Z2004</v>
          </cell>
          <cell r="B8104" t="str">
            <v>Q1002z001</v>
          </cell>
          <cell r="C8104" t="str">
            <v>Z</v>
          </cell>
          <cell r="D8104" t="str">
            <v>code</v>
          </cell>
          <cell r="E8104" t="str">
            <v>Z2004</v>
          </cell>
          <cell r="F8104" t="str">
            <v>Z2004</v>
          </cell>
          <cell r="G8104">
            <v>5</v>
          </cell>
        </row>
        <row r="8105">
          <cell r="A8105" t="str">
            <v>Z|2004 Q1</v>
          </cell>
          <cell r="B8105" t="str">
            <v>Q1002z001</v>
          </cell>
          <cell r="C8105" t="str">
            <v>Z</v>
          </cell>
          <cell r="D8105" t="str">
            <v>name</v>
          </cell>
          <cell r="E8105" t="str">
            <v>2004 Q1</v>
          </cell>
          <cell r="F8105" t="str">
            <v>Z20041</v>
          </cell>
          <cell r="G8105">
            <v>6</v>
          </cell>
        </row>
        <row r="8106">
          <cell r="A8106" t="str">
            <v>Z|2004 Quartal 1</v>
          </cell>
          <cell r="B8106" t="str">
            <v>Q1002z001</v>
          </cell>
          <cell r="C8106" t="str">
            <v>Z</v>
          </cell>
          <cell r="D8106" t="str">
            <v>D</v>
          </cell>
          <cell r="E8106" t="str">
            <v>2004 Quartal 1</v>
          </cell>
          <cell r="F8106" t="str">
            <v>Z20041</v>
          </cell>
          <cell r="G8106">
            <v>6</v>
          </cell>
        </row>
        <row r="8107">
          <cell r="A8107" t="str">
            <v>Z|Z20041</v>
          </cell>
          <cell r="B8107" t="str">
            <v>Q1002z001</v>
          </cell>
          <cell r="C8107" t="str">
            <v>Z</v>
          </cell>
          <cell r="D8107" t="str">
            <v>code</v>
          </cell>
          <cell r="E8107" t="str">
            <v>Z20041</v>
          </cell>
          <cell r="F8107" t="str">
            <v>Z20041</v>
          </cell>
          <cell r="G8107">
            <v>6</v>
          </cell>
        </row>
        <row r="8108">
          <cell r="A8108" t="str">
            <v>Z|JAN 04</v>
          </cell>
          <cell r="B8108" t="str">
            <v>Q1002z001</v>
          </cell>
          <cell r="C8108" t="str">
            <v>Z</v>
          </cell>
          <cell r="D8108" t="str">
            <v>D</v>
          </cell>
          <cell r="E8108" t="str">
            <v>JAN 04</v>
          </cell>
          <cell r="F8108" t="str">
            <v>Z200411</v>
          </cell>
          <cell r="G8108">
            <v>7</v>
          </cell>
        </row>
        <row r="8109">
          <cell r="A8109" t="str">
            <v>Z|JAN04</v>
          </cell>
          <cell r="B8109" t="str">
            <v>Q1002z001</v>
          </cell>
          <cell r="C8109" t="str">
            <v>Z</v>
          </cell>
          <cell r="D8109" t="str">
            <v>name</v>
          </cell>
          <cell r="E8109" t="str">
            <v>JAN04</v>
          </cell>
          <cell r="F8109" t="str">
            <v>Z200411</v>
          </cell>
          <cell r="G8109">
            <v>7</v>
          </cell>
        </row>
        <row r="8110">
          <cell r="A8110" t="str">
            <v>Z|Z200411</v>
          </cell>
          <cell r="B8110" t="str">
            <v>Q1002z001</v>
          </cell>
          <cell r="C8110" t="str">
            <v>Z</v>
          </cell>
          <cell r="D8110" t="str">
            <v>code</v>
          </cell>
          <cell r="E8110" t="str">
            <v>Z200411</v>
          </cell>
          <cell r="F8110" t="str">
            <v>Z200411</v>
          </cell>
          <cell r="G8110">
            <v>7</v>
          </cell>
        </row>
        <row r="8111">
          <cell r="A8111" t="str">
            <v>Z|FEB 04</v>
          </cell>
          <cell r="B8111" t="str">
            <v>Q1002z001</v>
          </cell>
          <cell r="C8111" t="str">
            <v>Z</v>
          </cell>
          <cell r="D8111" t="str">
            <v>D</v>
          </cell>
          <cell r="E8111" t="str">
            <v>FEB 04</v>
          </cell>
          <cell r="F8111" t="str">
            <v>Z200412</v>
          </cell>
          <cell r="G8111">
            <v>7</v>
          </cell>
        </row>
        <row r="8112">
          <cell r="A8112" t="str">
            <v>Z|FEB04</v>
          </cell>
          <cell r="B8112" t="str">
            <v>Q1002z001</v>
          </cell>
          <cell r="C8112" t="str">
            <v>Z</v>
          </cell>
          <cell r="D8112" t="str">
            <v>name</v>
          </cell>
          <cell r="E8112" t="str">
            <v>FEB04</v>
          </cell>
          <cell r="F8112" t="str">
            <v>Z200412</v>
          </cell>
          <cell r="G8112">
            <v>7</v>
          </cell>
        </row>
        <row r="8113">
          <cell r="A8113" t="str">
            <v>Z|Z200412</v>
          </cell>
          <cell r="B8113" t="str">
            <v>Q1002z001</v>
          </cell>
          <cell r="C8113" t="str">
            <v>Z</v>
          </cell>
          <cell r="D8113" t="str">
            <v>code</v>
          </cell>
          <cell r="E8113" t="str">
            <v>Z200412</v>
          </cell>
          <cell r="F8113" t="str">
            <v>Z200412</v>
          </cell>
          <cell r="G8113">
            <v>7</v>
          </cell>
        </row>
        <row r="8114">
          <cell r="A8114" t="str">
            <v>Z|MAR 04</v>
          </cell>
          <cell r="B8114" t="str">
            <v>Q1002z001</v>
          </cell>
          <cell r="C8114" t="str">
            <v>Z</v>
          </cell>
          <cell r="D8114" t="str">
            <v>D</v>
          </cell>
          <cell r="E8114" t="str">
            <v>MAR 04</v>
          </cell>
          <cell r="F8114" t="str">
            <v>Z200413</v>
          </cell>
          <cell r="G8114">
            <v>7</v>
          </cell>
        </row>
        <row r="8115">
          <cell r="A8115" t="str">
            <v>Z|MAR04</v>
          </cell>
          <cell r="B8115" t="str">
            <v>Q1002z001</v>
          </cell>
          <cell r="C8115" t="str">
            <v>Z</v>
          </cell>
          <cell r="D8115" t="str">
            <v>name</v>
          </cell>
          <cell r="E8115" t="str">
            <v>MAR04</v>
          </cell>
          <cell r="F8115" t="str">
            <v>Z200413</v>
          </cell>
          <cell r="G8115">
            <v>7</v>
          </cell>
        </row>
        <row r="8116">
          <cell r="A8116" t="str">
            <v>Z|Z200413</v>
          </cell>
          <cell r="B8116" t="str">
            <v>Q1002z001</v>
          </cell>
          <cell r="C8116" t="str">
            <v>Z</v>
          </cell>
          <cell r="D8116" t="str">
            <v>code</v>
          </cell>
          <cell r="E8116" t="str">
            <v>Z200413</v>
          </cell>
          <cell r="F8116" t="str">
            <v>Z200413</v>
          </cell>
          <cell r="G8116">
            <v>7</v>
          </cell>
        </row>
        <row r="8117">
          <cell r="A8117" t="str">
            <v>Z|2004 Q2</v>
          </cell>
          <cell r="B8117" t="str">
            <v>Q1002z001</v>
          </cell>
          <cell r="C8117" t="str">
            <v>Z</v>
          </cell>
          <cell r="D8117" t="str">
            <v>name</v>
          </cell>
          <cell r="E8117" t="str">
            <v>2004 Q2</v>
          </cell>
          <cell r="F8117" t="str">
            <v>Z20042</v>
          </cell>
          <cell r="G8117">
            <v>6</v>
          </cell>
        </row>
        <row r="8118">
          <cell r="A8118" t="str">
            <v>Z|2004 Quartal 2</v>
          </cell>
          <cell r="B8118" t="str">
            <v>Q1002z001</v>
          </cell>
          <cell r="C8118" t="str">
            <v>Z</v>
          </cell>
          <cell r="D8118" t="str">
            <v>D</v>
          </cell>
          <cell r="E8118" t="str">
            <v>2004 Quartal 2</v>
          </cell>
          <cell r="F8118" t="str">
            <v>Z20042</v>
          </cell>
          <cell r="G8118">
            <v>6</v>
          </cell>
        </row>
        <row r="8119">
          <cell r="A8119" t="str">
            <v>Z|Z20042</v>
          </cell>
          <cell r="B8119" t="str">
            <v>Q1002z001</v>
          </cell>
          <cell r="C8119" t="str">
            <v>Z</v>
          </cell>
          <cell r="D8119" t="str">
            <v>code</v>
          </cell>
          <cell r="E8119" t="str">
            <v>Z20042</v>
          </cell>
          <cell r="F8119" t="str">
            <v>Z20042</v>
          </cell>
          <cell r="G8119">
            <v>6</v>
          </cell>
        </row>
        <row r="8120">
          <cell r="A8120" t="str">
            <v>Z|APR 04</v>
          </cell>
          <cell r="B8120" t="str">
            <v>Q1002z001</v>
          </cell>
          <cell r="C8120" t="str">
            <v>Z</v>
          </cell>
          <cell r="D8120" t="str">
            <v>D</v>
          </cell>
          <cell r="E8120" t="str">
            <v>APR 04</v>
          </cell>
          <cell r="F8120" t="str">
            <v>Z200421</v>
          </cell>
          <cell r="G8120">
            <v>7</v>
          </cell>
        </row>
        <row r="8121">
          <cell r="A8121" t="str">
            <v>Z|APR04</v>
          </cell>
          <cell r="B8121" t="str">
            <v>Q1002z001</v>
          </cell>
          <cell r="C8121" t="str">
            <v>Z</v>
          </cell>
          <cell r="D8121" t="str">
            <v>name</v>
          </cell>
          <cell r="E8121" t="str">
            <v>APR04</v>
          </cell>
          <cell r="F8121" t="str">
            <v>Z200421</v>
          </cell>
          <cell r="G8121">
            <v>7</v>
          </cell>
        </row>
        <row r="8122">
          <cell r="A8122" t="str">
            <v>Z|Z200421</v>
          </cell>
          <cell r="B8122" t="str">
            <v>Q1002z001</v>
          </cell>
          <cell r="C8122" t="str">
            <v>Z</v>
          </cell>
          <cell r="D8122" t="str">
            <v>code</v>
          </cell>
          <cell r="E8122" t="str">
            <v>Z200421</v>
          </cell>
          <cell r="F8122" t="str">
            <v>Z200421</v>
          </cell>
          <cell r="G8122">
            <v>7</v>
          </cell>
        </row>
        <row r="8123">
          <cell r="A8123" t="str">
            <v>Z|MAI 04</v>
          </cell>
          <cell r="B8123" t="str">
            <v>Q1002z001</v>
          </cell>
          <cell r="C8123" t="str">
            <v>Z</v>
          </cell>
          <cell r="D8123" t="str">
            <v>D</v>
          </cell>
          <cell r="E8123" t="str">
            <v>MAI 04</v>
          </cell>
          <cell r="F8123" t="str">
            <v>Z200422</v>
          </cell>
          <cell r="G8123">
            <v>7</v>
          </cell>
        </row>
        <row r="8124">
          <cell r="A8124" t="str">
            <v>Z|MAI04</v>
          </cell>
          <cell r="B8124" t="str">
            <v>Q1002z001</v>
          </cell>
          <cell r="C8124" t="str">
            <v>Z</v>
          </cell>
          <cell r="D8124" t="str">
            <v>name</v>
          </cell>
          <cell r="E8124" t="str">
            <v>MAI04</v>
          </cell>
          <cell r="F8124" t="str">
            <v>Z200422</v>
          </cell>
          <cell r="G8124">
            <v>7</v>
          </cell>
        </row>
        <row r="8125">
          <cell r="A8125" t="str">
            <v>Z|Z200422</v>
          </cell>
          <cell r="B8125" t="str">
            <v>Q1002z001</v>
          </cell>
          <cell r="C8125" t="str">
            <v>Z</v>
          </cell>
          <cell r="D8125" t="str">
            <v>code</v>
          </cell>
          <cell r="E8125" t="str">
            <v>Z200422</v>
          </cell>
          <cell r="F8125" t="str">
            <v>Z200422</v>
          </cell>
          <cell r="G8125">
            <v>7</v>
          </cell>
        </row>
        <row r="8126">
          <cell r="A8126" t="str">
            <v>Z|JUN 04</v>
          </cell>
          <cell r="B8126" t="str">
            <v>Q1002z001</v>
          </cell>
          <cell r="C8126" t="str">
            <v>Z</v>
          </cell>
          <cell r="D8126" t="str">
            <v>D</v>
          </cell>
          <cell r="E8126" t="str">
            <v>JUN 04</v>
          </cell>
          <cell r="F8126" t="str">
            <v>Z200423</v>
          </cell>
          <cell r="G8126">
            <v>7</v>
          </cell>
        </row>
        <row r="8127">
          <cell r="A8127" t="str">
            <v>Z|JUN04</v>
          </cell>
          <cell r="B8127" t="str">
            <v>Q1002z001</v>
          </cell>
          <cell r="C8127" t="str">
            <v>Z</v>
          </cell>
          <cell r="D8127" t="str">
            <v>name</v>
          </cell>
          <cell r="E8127" t="str">
            <v>JUN04</v>
          </cell>
          <cell r="F8127" t="str">
            <v>Z200423</v>
          </cell>
          <cell r="G8127">
            <v>7</v>
          </cell>
        </row>
        <row r="8128">
          <cell r="A8128" t="str">
            <v>Z|Z200423</v>
          </cell>
          <cell r="B8128" t="str">
            <v>Q1002z001</v>
          </cell>
          <cell r="C8128" t="str">
            <v>Z</v>
          </cell>
          <cell r="D8128" t="str">
            <v>code</v>
          </cell>
          <cell r="E8128" t="str">
            <v>Z200423</v>
          </cell>
          <cell r="F8128" t="str">
            <v>Z200423</v>
          </cell>
          <cell r="G8128">
            <v>7</v>
          </cell>
        </row>
        <row r="8129">
          <cell r="A8129" t="str">
            <v>Z|2004 Q3</v>
          </cell>
          <cell r="B8129" t="str">
            <v>Q1002z001</v>
          </cell>
          <cell r="C8129" t="str">
            <v>Z</v>
          </cell>
          <cell r="D8129" t="str">
            <v>name</v>
          </cell>
          <cell r="E8129" t="str">
            <v>2004 Q3</v>
          </cell>
          <cell r="F8129" t="str">
            <v>Z20043</v>
          </cell>
          <cell r="G8129">
            <v>6</v>
          </cell>
        </row>
        <row r="8130">
          <cell r="A8130" t="str">
            <v>Z|2004 Quartal 3</v>
          </cell>
          <cell r="B8130" t="str">
            <v>Q1002z001</v>
          </cell>
          <cell r="C8130" t="str">
            <v>Z</v>
          </cell>
          <cell r="D8130" t="str">
            <v>D</v>
          </cell>
          <cell r="E8130" t="str">
            <v>2004 Quartal 3</v>
          </cell>
          <cell r="F8130" t="str">
            <v>Z20043</v>
          </cell>
          <cell r="G8130">
            <v>6</v>
          </cell>
        </row>
        <row r="8131">
          <cell r="A8131" t="str">
            <v>Z|Z20043</v>
          </cell>
          <cell r="B8131" t="str">
            <v>Q1002z001</v>
          </cell>
          <cell r="C8131" t="str">
            <v>Z</v>
          </cell>
          <cell r="D8131" t="str">
            <v>code</v>
          </cell>
          <cell r="E8131" t="str">
            <v>Z20043</v>
          </cell>
          <cell r="F8131" t="str">
            <v>Z20043</v>
          </cell>
          <cell r="G8131">
            <v>6</v>
          </cell>
        </row>
        <row r="8132">
          <cell r="A8132" t="str">
            <v>Z|JUL 04</v>
          </cell>
          <cell r="B8132" t="str">
            <v>Q1002z001</v>
          </cell>
          <cell r="C8132" t="str">
            <v>Z</v>
          </cell>
          <cell r="D8132" t="str">
            <v>D</v>
          </cell>
          <cell r="E8132" t="str">
            <v>JUL 04</v>
          </cell>
          <cell r="F8132" t="str">
            <v>Z200431</v>
          </cell>
          <cell r="G8132">
            <v>7</v>
          </cell>
        </row>
        <row r="8133">
          <cell r="A8133" t="str">
            <v>Z|JUL04</v>
          </cell>
          <cell r="B8133" t="str">
            <v>Q1002z001</v>
          </cell>
          <cell r="C8133" t="str">
            <v>Z</v>
          </cell>
          <cell r="D8133" t="str">
            <v>name</v>
          </cell>
          <cell r="E8133" t="str">
            <v>JUL04</v>
          </cell>
          <cell r="F8133" t="str">
            <v>Z200431</v>
          </cell>
          <cell r="G8133">
            <v>7</v>
          </cell>
        </row>
        <row r="8134">
          <cell r="A8134" t="str">
            <v>Z|Z200431</v>
          </cell>
          <cell r="B8134" t="str">
            <v>Q1002z001</v>
          </cell>
          <cell r="C8134" t="str">
            <v>Z</v>
          </cell>
          <cell r="D8134" t="str">
            <v>code</v>
          </cell>
          <cell r="E8134" t="str">
            <v>Z200431</v>
          </cell>
          <cell r="F8134" t="str">
            <v>Z200431</v>
          </cell>
          <cell r="G8134">
            <v>7</v>
          </cell>
        </row>
        <row r="8135">
          <cell r="A8135" t="str">
            <v>Z|AUG 04</v>
          </cell>
          <cell r="B8135" t="str">
            <v>Q1002z001</v>
          </cell>
          <cell r="C8135" t="str">
            <v>Z</v>
          </cell>
          <cell r="D8135" t="str">
            <v>D</v>
          </cell>
          <cell r="E8135" t="str">
            <v>AUG 04</v>
          </cell>
          <cell r="F8135" t="str">
            <v>Z200432</v>
          </cell>
          <cell r="G8135">
            <v>7</v>
          </cell>
        </row>
        <row r="8136">
          <cell r="A8136" t="str">
            <v>Z|AUG04</v>
          </cell>
          <cell r="B8136" t="str">
            <v>Q1002z001</v>
          </cell>
          <cell r="C8136" t="str">
            <v>Z</v>
          </cell>
          <cell r="D8136" t="str">
            <v>name</v>
          </cell>
          <cell r="E8136" t="str">
            <v>AUG04</v>
          </cell>
          <cell r="F8136" t="str">
            <v>Z200432</v>
          </cell>
          <cell r="G8136">
            <v>7</v>
          </cell>
        </row>
        <row r="8137">
          <cell r="A8137" t="str">
            <v>Z|Z200432</v>
          </cell>
          <cell r="B8137" t="str">
            <v>Q1002z001</v>
          </cell>
          <cell r="C8137" t="str">
            <v>Z</v>
          </cell>
          <cell r="D8137" t="str">
            <v>code</v>
          </cell>
          <cell r="E8137" t="str">
            <v>Z200432</v>
          </cell>
          <cell r="F8137" t="str">
            <v>Z200432</v>
          </cell>
          <cell r="G8137">
            <v>7</v>
          </cell>
        </row>
        <row r="8138">
          <cell r="A8138" t="str">
            <v>Z|SEP 04</v>
          </cell>
          <cell r="B8138" t="str">
            <v>Q1002z001</v>
          </cell>
          <cell r="C8138" t="str">
            <v>Z</v>
          </cell>
          <cell r="D8138" t="str">
            <v>D</v>
          </cell>
          <cell r="E8138" t="str">
            <v>SEP 04</v>
          </cell>
          <cell r="F8138" t="str">
            <v>Z200433</v>
          </cell>
          <cell r="G8138">
            <v>7</v>
          </cell>
        </row>
        <row r="8139">
          <cell r="A8139" t="str">
            <v>Z|SEP04</v>
          </cell>
          <cell r="B8139" t="str">
            <v>Q1002z001</v>
          </cell>
          <cell r="C8139" t="str">
            <v>Z</v>
          </cell>
          <cell r="D8139" t="str">
            <v>name</v>
          </cell>
          <cell r="E8139" t="str">
            <v>SEP04</v>
          </cell>
          <cell r="F8139" t="str">
            <v>Z200433</v>
          </cell>
          <cell r="G8139">
            <v>7</v>
          </cell>
        </row>
        <row r="8140">
          <cell r="A8140" t="str">
            <v>Z|Z200433</v>
          </cell>
          <cell r="B8140" t="str">
            <v>Q1002z001</v>
          </cell>
          <cell r="C8140" t="str">
            <v>Z</v>
          </cell>
          <cell r="D8140" t="str">
            <v>code</v>
          </cell>
          <cell r="E8140" t="str">
            <v>Z200433</v>
          </cell>
          <cell r="F8140" t="str">
            <v>Z200433</v>
          </cell>
          <cell r="G8140">
            <v>7</v>
          </cell>
        </row>
        <row r="8141">
          <cell r="A8141" t="str">
            <v>Z|2004 Q4</v>
          </cell>
          <cell r="B8141" t="str">
            <v>Q1002z001</v>
          </cell>
          <cell r="C8141" t="str">
            <v>Z</v>
          </cell>
          <cell r="D8141" t="str">
            <v>name</v>
          </cell>
          <cell r="E8141" t="str">
            <v>2004 Q4</v>
          </cell>
          <cell r="F8141" t="str">
            <v>Z20044</v>
          </cell>
          <cell r="G8141">
            <v>6</v>
          </cell>
        </row>
        <row r="8142">
          <cell r="A8142" t="str">
            <v>Z|2004 Quartal 4</v>
          </cell>
          <cell r="B8142" t="str">
            <v>Q1002z001</v>
          </cell>
          <cell r="C8142" t="str">
            <v>Z</v>
          </cell>
          <cell r="D8142" t="str">
            <v>D</v>
          </cell>
          <cell r="E8142" t="str">
            <v>2004 Quartal 4</v>
          </cell>
          <cell r="F8142" t="str">
            <v>Z20044</v>
          </cell>
          <cell r="G8142">
            <v>6</v>
          </cell>
        </row>
        <row r="8143">
          <cell r="A8143" t="str">
            <v>Z|Z20044</v>
          </cell>
          <cell r="B8143" t="str">
            <v>Q1002z001</v>
          </cell>
          <cell r="C8143" t="str">
            <v>Z</v>
          </cell>
          <cell r="D8143" t="str">
            <v>code</v>
          </cell>
          <cell r="E8143" t="str">
            <v>Z20044</v>
          </cell>
          <cell r="F8143" t="str">
            <v>Z20044</v>
          </cell>
          <cell r="G8143">
            <v>6</v>
          </cell>
        </row>
        <row r="8144">
          <cell r="A8144" t="str">
            <v>Z|OKT 04</v>
          </cell>
          <cell r="B8144" t="str">
            <v>Q1002z001</v>
          </cell>
          <cell r="C8144" t="str">
            <v>Z</v>
          </cell>
          <cell r="D8144" t="str">
            <v>D</v>
          </cell>
          <cell r="E8144" t="str">
            <v>OKT 04</v>
          </cell>
          <cell r="F8144" t="str">
            <v>Z200441</v>
          </cell>
          <cell r="G8144">
            <v>7</v>
          </cell>
        </row>
        <row r="8145">
          <cell r="A8145" t="str">
            <v>Z|OKT04</v>
          </cell>
          <cell r="B8145" t="str">
            <v>Q1002z001</v>
          </cell>
          <cell r="C8145" t="str">
            <v>Z</v>
          </cell>
          <cell r="D8145" t="str">
            <v>name</v>
          </cell>
          <cell r="E8145" t="str">
            <v>OKT04</v>
          </cell>
          <cell r="F8145" t="str">
            <v>Z200441</v>
          </cell>
          <cell r="G8145">
            <v>7</v>
          </cell>
        </row>
        <row r="8146">
          <cell r="A8146" t="str">
            <v>Z|Z200441</v>
          </cell>
          <cell r="B8146" t="str">
            <v>Q1002z001</v>
          </cell>
          <cell r="C8146" t="str">
            <v>Z</v>
          </cell>
          <cell r="D8146" t="str">
            <v>code</v>
          </cell>
          <cell r="E8146" t="str">
            <v>Z200441</v>
          </cell>
          <cell r="F8146" t="str">
            <v>Z200441</v>
          </cell>
          <cell r="G8146">
            <v>7</v>
          </cell>
        </row>
        <row r="8147">
          <cell r="A8147" t="str">
            <v>Z|NOV 04</v>
          </cell>
          <cell r="B8147" t="str">
            <v>Q1002z001</v>
          </cell>
          <cell r="C8147" t="str">
            <v>Z</v>
          </cell>
          <cell r="D8147" t="str">
            <v>D</v>
          </cell>
          <cell r="E8147" t="str">
            <v>NOV 04</v>
          </cell>
          <cell r="F8147" t="str">
            <v>Z200442</v>
          </cell>
          <cell r="G8147">
            <v>7</v>
          </cell>
        </row>
        <row r="8148">
          <cell r="A8148" t="str">
            <v>Z|NOV04</v>
          </cell>
          <cell r="B8148" t="str">
            <v>Q1002z001</v>
          </cell>
          <cell r="C8148" t="str">
            <v>Z</v>
          </cell>
          <cell r="D8148" t="str">
            <v>name</v>
          </cell>
          <cell r="E8148" t="str">
            <v>NOV04</v>
          </cell>
          <cell r="F8148" t="str">
            <v>Z200442</v>
          </cell>
          <cell r="G8148">
            <v>7</v>
          </cell>
        </row>
        <row r="8149">
          <cell r="A8149" t="str">
            <v>Z|Z200442</v>
          </cell>
          <cell r="B8149" t="str">
            <v>Q1002z001</v>
          </cell>
          <cell r="C8149" t="str">
            <v>Z</v>
          </cell>
          <cell r="D8149" t="str">
            <v>code</v>
          </cell>
          <cell r="E8149" t="str">
            <v>Z200442</v>
          </cell>
          <cell r="F8149" t="str">
            <v>Z200442</v>
          </cell>
          <cell r="G8149">
            <v>7</v>
          </cell>
        </row>
        <row r="8150">
          <cell r="A8150" t="str">
            <v>Z|DEZ 04</v>
          </cell>
          <cell r="B8150" t="str">
            <v>Q1002z001</v>
          </cell>
          <cell r="C8150" t="str">
            <v>Z</v>
          </cell>
          <cell r="D8150" t="str">
            <v>D</v>
          </cell>
          <cell r="E8150" t="str">
            <v>DEZ 04</v>
          </cell>
          <cell r="F8150" t="str">
            <v>Z200443</v>
          </cell>
          <cell r="G8150">
            <v>7</v>
          </cell>
        </row>
        <row r="8151">
          <cell r="A8151" t="str">
            <v>Z|DEZ04</v>
          </cell>
          <cell r="B8151" t="str">
            <v>Q1002z001</v>
          </cell>
          <cell r="C8151" t="str">
            <v>Z</v>
          </cell>
          <cell r="D8151" t="str">
            <v>name</v>
          </cell>
          <cell r="E8151" t="str">
            <v>DEZ04</v>
          </cell>
          <cell r="F8151" t="str">
            <v>Z200443</v>
          </cell>
          <cell r="G8151">
            <v>7</v>
          </cell>
        </row>
        <row r="8152">
          <cell r="A8152" t="str">
            <v>Z|Z200443</v>
          </cell>
          <cell r="B8152" t="str">
            <v>Q1002z001</v>
          </cell>
          <cell r="C8152" t="str">
            <v>Z</v>
          </cell>
          <cell r="D8152" t="str">
            <v>code</v>
          </cell>
          <cell r="E8152" t="str">
            <v>Z200443</v>
          </cell>
          <cell r="F8152" t="str">
            <v>Z200443</v>
          </cell>
          <cell r="G8152">
            <v>7</v>
          </cell>
        </row>
        <row r="8153">
          <cell r="A8153" t="str">
            <v>Z|2005</v>
          </cell>
          <cell r="B8153" t="str">
            <v>Q1002z001</v>
          </cell>
          <cell r="C8153" t="str">
            <v>Z</v>
          </cell>
          <cell r="D8153" t="str">
            <v>name</v>
          </cell>
          <cell r="E8153" t="str">
            <v>2005</v>
          </cell>
          <cell r="F8153" t="str">
            <v>Z2005</v>
          </cell>
          <cell r="G8153">
            <v>5</v>
          </cell>
        </row>
        <row r="8154">
          <cell r="A8154" t="str">
            <v>Z|Z2005</v>
          </cell>
          <cell r="B8154" t="str">
            <v>Q1002z001</v>
          </cell>
          <cell r="C8154" t="str">
            <v>Z</v>
          </cell>
          <cell r="D8154" t="str">
            <v>code</v>
          </cell>
          <cell r="E8154" t="str">
            <v>Z2005</v>
          </cell>
          <cell r="F8154" t="str">
            <v>Z2005</v>
          </cell>
          <cell r="G8154">
            <v>5</v>
          </cell>
        </row>
        <row r="8155">
          <cell r="A8155" t="str">
            <v>Z|2005 Q1</v>
          </cell>
          <cell r="B8155" t="str">
            <v>Q1002z001</v>
          </cell>
          <cell r="C8155" t="str">
            <v>Z</v>
          </cell>
          <cell r="D8155" t="str">
            <v>name</v>
          </cell>
          <cell r="E8155" t="str">
            <v>2005 Q1</v>
          </cell>
          <cell r="F8155" t="str">
            <v>Z20051</v>
          </cell>
          <cell r="G8155">
            <v>6</v>
          </cell>
        </row>
        <row r="8156">
          <cell r="A8156" t="str">
            <v>Z|2005 Quartal 1</v>
          </cell>
          <cell r="B8156" t="str">
            <v>Q1002z001</v>
          </cell>
          <cell r="C8156" t="str">
            <v>Z</v>
          </cell>
          <cell r="D8156" t="str">
            <v>D</v>
          </cell>
          <cell r="E8156" t="str">
            <v>2005 Quartal 1</v>
          </cell>
          <cell r="F8156" t="str">
            <v>Z20051</v>
          </cell>
          <cell r="G8156">
            <v>6</v>
          </cell>
        </row>
        <row r="8157">
          <cell r="A8157" t="str">
            <v>Z|Z20051</v>
          </cell>
          <cell r="B8157" t="str">
            <v>Q1002z001</v>
          </cell>
          <cell r="C8157" t="str">
            <v>Z</v>
          </cell>
          <cell r="D8157" t="str">
            <v>code</v>
          </cell>
          <cell r="E8157" t="str">
            <v>Z20051</v>
          </cell>
          <cell r="F8157" t="str">
            <v>Z20051</v>
          </cell>
          <cell r="G8157">
            <v>6</v>
          </cell>
        </row>
        <row r="8158">
          <cell r="A8158" t="str">
            <v>Z|JAN 05</v>
          </cell>
          <cell r="B8158" t="str">
            <v>Q1002z001</v>
          </cell>
          <cell r="C8158" t="str">
            <v>Z</v>
          </cell>
          <cell r="D8158" t="str">
            <v>D</v>
          </cell>
          <cell r="E8158" t="str">
            <v>JAN 05</v>
          </cell>
          <cell r="F8158" t="str">
            <v>Z200511</v>
          </cell>
          <cell r="G8158">
            <v>7</v>
          </cell>
        </row>
        <row r="8159">
          <cell r="A8159" t="str">
            <v>Z|JAN05</v>
          </cell>
          <cell r="B8159" t="str">
            <v>Q1002z001</v>
          </cell>
          <cell r="C8159" t="str">
            <v>Z</v>
          </cell>
          <cell r="D8159" t="str">
            <v>name</v>
          </cell>
          <cell r="E8159" t="str">
            <v>JAN05</v>
          </cell>
          <cell r="F8159" t="str">
            <v>Z200511</v>
          </cell>
          <cell r="G8159">
            <v>7</v>
          </cell>
        </row>
        <row r="8160">
          <cell r="A8160" t="str">
            <v>Z|Z200511</v>
          </cell>
          <cell r="B8160" t="str">
            <v>Q1002z001</v>
          </cell>
          <cell r="C8160" t="str">
            <v>Z</v>
          </cell>
          <cell r="D8160" t="str">
            <v>code</v>
          </cell>
          <cell r="E8160" t="str">
            <v>Z200511</v>
          </cell>
          <cell r="F8160" t="str">
            <v>Z200511</v>
          </cell>
          <cell r="G8160">
            <v>7</v>
          </cell>
        </row>
        <row r="8161">
          <cell r="A8161" t="str">
            <v>Z|FEB 05</v>
          </cell>
          <cell r="B8161" t="str">
            <v>Q1002z001</v>
          </cell>
          <cell r="C8161" t="str">
            <v>Z</v>
          </cell>
          <cell r="D8161" t="str">
            <v>D</v>
          </cell>
          <cell r="E8161" t="str">
            <v>FEB 05</v>
          </cell>
          <cell r="F8161" t="str">
            <v>Z200512</v>
          </cell>
          <cell r="G8161">
            <v>7</v>
          </cell>
        </row>
        <row r="8162">
          <cell r="A8162" t="str">
            <v>Z|FEB05</v>
          </cell>
          <cell r="B8162" t="str">
            <v>Q1002z001</v>
          </cell>
          <cell r="C8162" t="str">
            <v>Z</v>
          </cell>
          <cell r="D8162" t="str">
            <v>name</v>
          </cell>
          <cell r="E8162" t="str">
            <v>FEB05</v>
          </cell>
          <cell r="F8162" t="str">
            <v>Z200512</v>
          </cell>
          <cell r="G8162">
            <v>7</v>
          </cell>
        </row>
        <row r="8163">
          <cell r="A8163" t="str">
            <v>Z|Z200512</v>
          </cell>
          <cell r="B8163" t="str">
            <v>Q1002z001</v>
          </cell>
          <cell r="C8163" t="str">
            <v>Z</v>
          </cell>
          <cell r="D8163" t="str">
            <v>code</v>
          </cell>
          <cell r="E8163" t="str">
            <v>Z200512</v>
          </cell>
          <cell r="F8163" t="str">
            <v>Z200512</v>
          </cell>
          <cell r="G8163">
            <v>7</v>
          </cell>
        </row>
        <row r="8164">
          <cell r="A8164" t="str">
            <v>Z|MAR 05</v>
          </cell>
          <cell r="B8164" t="str">
            <v>Q1002z001</v>
          </cell>
          <cell r="C8164" t="str">
            <v>Z</v>
          </cell>
          <cell r="D8164" t="str">
            <v>D</v>
          </cell>
          <cell r="E8164" t="str">
            <v>MAR 05</v>
          </cell>
          <cell r="F8164" t="str">
            <v>Z200513</v>
          </cell>
          <cell r="G8164">
            <v>7</v>
          </cell>
        </row>
        <row r="8165">
          <cell r="A8165" t="str">
            <v>Z|MAR05</v>
          </cell>
          <cell r="B8165" t="str">
            <v>Q1002z001</v>
          </cell>
          <cell r="C8165" t="str">
            <v>Z</v>
          </cell>
          <cell r="D8165" t="str">
            <v>name</v>
          </cell>
          <cell r="E8165" t="str">
            <v>MAR05</v>
          </cell>
          <cell r="F8165" t="str">
            <v>Z200513</v>
          </cell>
          <cell r="G8165">
            <v>7</v>
          </cell>
        </row>
        <row r="8166">
          <cell r="A8166" t="str">
            <v>Z|Z200513</v>
          </cell>
          <cell r="B8166" t="str">
            <v>Q1002z001</v>
          </cell>
          <cell r="C8166" t="str">
            <v>Z</v>
          </cell>
          <cell r="D8166" t="str">
            <v>code</v>
          </cell>
          <cell r="E8166" t="str">
            <v>Z200513</v>
          </cell>
          <cell r="F8166" t="str">
            <v>Z200513</v>
          </cell>
          <cell r="G8166">
            <v>7</v>
          </cell>
        </row>
        <row r="8167">
          <cell r="A8167" t="str">
            <v>Z|2005 Q2</v>
          </cell>
          <cell r="B8167" t="str">
            <v>Q1002z001</v>
          </cell>
          <cell r="C8167" t="str">
            <v>Z</v>
          </cell>
          <cell r="D8167" t="str">
            <v>name</v>
          </cell>
          <cell r="E8167" t="str">
            <v>2005 Q2</v>
          </cell>
          <cell r="F8167" t="str">
            <v>Z20052</v>
          </cell>
          <cell r="G8167">
            <v>6</v>
          </cell>
        </row>
        <row r="8168">
          <cell r="A8168" t="str">
            <v>Z|2005 Quartal 2</v>
          </cell>
          <cell r="B8168" t="str">
            <v>Q1002z001</v>
          </cell>
          <cell r="C8168" t="str">
            <v>Z</v>
          </cell>
          <cell r="D8168" t="str">
            <v>D</v>
          </cell>
          <cell r="E8168" t="str">
            <v>2005 Quartal 2</v>
          </cell>
          <cell r="F8168" t="str">
            <v>Z20052</v>
          </cell>
          <cell r="G8168">
            <v>6</v>
          </cell>
        </row>
        <row r="8169">
          <cell r="A8169" t="str">
            <v>Z|Z20052</v>
          </cell>
          <cell r="B8169" t="str">
            <v>Q1002z001</v>
          </cell>
          <cell r="C8169" t="str">
            <v>Z</v>
          </cell>
          <cell r="D8169" t="str">
            <v>code</v>
          </cell>
          <cell r="E8169" t="str">
            <v>Z20052</v>
          </cell>
          <cell r="F8169" t="str">
            <v>Z20052</v>
          </cell>
          <cell r="G8169">
            <v>6</v>
          </cell>
        </row>
        <row r="8170">
          <cell r="A8170" t="str">
            <v>Z|APR 05</v>
          </cell>
          <cell r="B8170" t="str">
            <v>Q1002z001</v>
          </cell>
          <cell r="C8170" t="str">
            <v>Z</v>
          </cell>
          <cell r="D8170" t="str">
            <v>D</v>
          </cell>
          <cell r="E8170" t="str">
            <v>APR 05</v>
          </cell>
          <cell r="F8170" t="str">
            <v>Z200521</v>
          </cell>
          <cell r="G8170">
            <v>7</v>
          </cell>
        </row>
        <row r="8171">
          <cell r="A8171" t="str">
            <v>Z|APR05</v>
          </cell>
          <cell r="B8171" t="str">
            <v>Q1002z001</v>
          </cell>
          <cell r="C8171" t="str">
            <v>Z</v>
          </cell>
          <cell r="D8171" t="str">
            <v>name</v>
          </cell>
          <cell r="E8171" t="str">
            <v>APR05</v>
          </cell>
          <cell r="F8171" t="str">
            <v>Z200521</v>
          </cell>
          <cell r="G8171">
            <v>7</v>
          </cell>
        </row>
        <row r="8172">
          <cell r="A8172" t="str">
            <v>Z|Z200521</v>
          </cell>
          <cell r="B8172" t="str">
            <v>Q1002z001</v>
          </cell>
          <cell r="C8172" t="str">
            <v>Z</v>
          </cell>
          <cell r="D8172" t="str">
            <v>code</v>
          </cell>
          <cell r="E8172" t="str">
            <v>Z200521</v>
          </cell>
          <cell r="F8172" t="str">
            <v>Z200521</v>
          </cell>
          <cell r="G8172">
            <v>7</v>
          </cell>
        </row>
        <row r="8173">
          <cell r="A8173" t="str">
            <v>Z|MAI 05</v>
          </cell>
          <cell r="B8173" t="str">
            <v>Q1002z001</v>
          </cell>
          <cell r="C8173" t="str">
            <v>Z</v>
          </cell>
          <cell r="D8173" t="str">
            <v>D</v>
          </cell>
          <cell r="E8173" t="str">
            <v>MAI 05</v>
          </cell>
          <cell r="F8173" t="str">
            <v>Z200522</v>
          </cell>
          <cell r="G8173">
            <v>7</v>
          </cell>
        </row>
        <row r="8174">
          <cell r="A8174" t="str">
            <v>Z|MAI05</v>
          </cell>
          <cell r="B8174" t="str">
            <v>Q1002z001</v>
          </cell>
          <cell r="C8174" t="str">
            <v>Z</v>
          </cell>
          <cell r="D8174" t="str">
            <v>name</v>
          </cell>
          <cell r="E8174" t="str">
            <v>MAI05</v>
          </cell>
          <cell r="F8174" t="str">
            <v>Z200522</v>
          </cell>
          <cell r="G8174">
            <v>7</v>
          </cell>
        </row>
        <row r="8175">
          <cell r="A8175" t="str">
            <v>Z|Z200522</v>
          </cell>
          <cell r="B8175" t="str">
            <v>Q1002z001</v>
          </cell>
          <cell r="C8175" t="str">
            <v>Z</v>
          </cell>
          <cell r="D8175" t="str">
            <v>code</v>
          </cell>
          <cell r="E8175" t="str">
            <v>Z200522</v>
          </cell>
          <cell r="F8175" t="str">
            <v>Z200522</v>
          </cell>
          <cell r="G8175">
            <v>7</v>
          </cell>
        </row>
        <row r="8176">
          <cell r="A8176" t="str">
            <v>Z|JUN 05</v>
          </cell>
          <cell r="B8176" t="str">
            <v>Q1002z001</v>
          </cell>
          <cell r="C8176" t="str">
            <v>Z</v>
          </cell>
          <cell r="D8176" t="str">
            <v>D</v>
          </cell>
          <cell r="E8176" t="str">
            <v>JUN 05</v>
          </cell>
          <cell r="F8176" t="str">
            <v>Z200523</v>
          </cell>
          <cell r="G8176">
            <v>7</v>
          </cell>
        </row>
        <row r="8177">
          <cell r="A8177" t="str">
            <v>Z|JUN05</v>
          </cell>
          <cell r="B8177" t="str">
            <v>Q1002z001</v>
          </cell>
          <cell r="C8177" t="str">
            <v>Z</v>
          </cell>
          <cell r="D8177" t="str">
            <v>name</v>
          </cell>
          <cell r="E8177" t="str">
            <v>JUN05</v>
          </cell>
          <cell r="F8177" t="str">
            <v>Z200523</v>
          </cell>
          <cell r="G8177">
            <v>7</v>
          </cell>
        </row>
        <row r="8178">
          <cell r="A8178" t="str">
            <v>Z|Z200523</v>
          </cell>
          <cell r="B8178" t="str">
            <v>Q1002z001</v>
          </cell>
          <cell r="C8178" t="str">
            <v>Z</v>
          </cell>
          <cell r="D8178" t="str">
            <v>code</v>
          </cell>
          <cell r="E8178" t="str">
            <v>Z200523</v>
          </cell>
          <cell r="F8178" t="str">
            <v>Z200523</v>
          </cell>
          <cell r="G8178">
            <v>7</v>
          </cell>
        </row>
        <row r="8179">
          <cell r="A8179" t="str">
            <v>Z|2005 Q3</v>
          </cell>
          <cell r="B8179" t="str">
            <v>Q1002z001</v>
          </cell>
          <cell r="C8179" t="str">
            <v>Z</v>
          </cell>
          <cell r="D8179" t="str">
            <v>name</v>
          </cell>
          <cell r="E8179" t="str">
            <v>2005 Q3</v>
          </cell>
          <cell r="F8179" t="str">
            <v>Z20053</v>
          </cell>
          <cell r="G8179">
            <v>6</v>
          </cell>
        </row>
        <row r="8180">
          <cell r="A8180" t="str">
            <v>Z|2005 Quartal 3</v>
          </cell>
          <cell r="B8180" t="str">
            <v>Q1002z001</v>
          </cell>
          <cell r="C8180" t="str">
            <v>Z</v>
          </cell>
          <cell r="D8180" t="str">
            <v>D</v>
          </cell>
          <cell r="E8180" t="str">
            <v>2005 Quartal 3</v>
          </cell>
          <cell r="F8180" t="str">
            <v>Z20053</v>
          </cell>
          <cell r="G8180">
            <v>6</v>
          </cell>
        </row>
        <row r="8181">
          <cell r="A8181" t="str">
            <v>Z|Z20053</v>
          </cell>
          <cell r="B8181" t="str">
            <v>Q1002z001</v>
          </cell>
          <cell r="C8181" t="str">
            <v>Z</v>
          </cell>
          <cell r="D8181" t="str">
            <v>code</v>
          </cell>
          <cell r="E8181" t="str">
            <v>Z20053</v>
          </cell>
          <cell r="F8181" t="str">
            <v>Z20053</v>
          </cell>
          <cell r="G8181">
            <v>6</v>
          </cell>
        </row>
        <row r="8182">
          <cell r="A8182" t="str">
            <v>Z|JUL 05</v>
          </cell>
          <cell r="B8182" t="str">
            <v>Q1002z001</v>
          </cell>
          <cell r="C8182" t="str">
            <v>Z</v>
          </cell>
          <cell r="D8182" t="str">
            <v>D</v>
          </cell>
          <cell r="E8182" t="str">
            <v>JUL 05</v>
          </cell>
          <cell r="F8182" t="str">
            <v>Z200531</v>
          </cell>
          <cell r="G8182">
            <v>7</v>
          </cell>
        </row>
        <row r="8183">
          <cell r="A8183" t="str">
            <v>Z|JUL05</v>
          </cell>
          <cell r="B8183" t="str">
            <v>Q1002z001</v>
          </cell>
          <cell r="C8183" t="str">
            <v>Z</v>
          </cell>
          <cell r="D8183" t="str">
            <v>name</v>
          </cell>
          <cell r="E8183" t="str">
            <v>JUL05</v>
          </cell>
          <cell r="F8183" t="str">
            <v>Z200531</v>
          </cell>
          <cell r="G8183">
            <v>7</v>
          </cell>
        </row>
        <row r="8184">
          <cell r="A8184" t="str">
            <v>Z|Z200531</v>
          </cell>
          <cell r="B8184" t="str">
            <v>Q1002z001</v>
          </cell>
          <cell r="C8184" t="str">
            <v>Z</v>
          </cell>
          <cell r="D8184" t="str">
            <v>code</v>
          </cell>
          <cell r="E8184" t="str">
            <v>Z200531</v>
          </cell>
          <cell r="F8184" t="str">
            <v>Z200531</v>
          </cell>
          <cell r="G8184">
            <v>7</v>
          </cell>
        </row>
        <row r="8185">
          <cell r="A8185" t="str">
            <v>Z|AUG 05</v>
          </cell>
          <cell r="B8185" t="str">
            <v>Q1002z001</v>
          </cell>
          <cell r="C8185" t="str">
            <v>Z</v>
          </cell>
          <cell r="D8185" t="str">
            <v>D</v>
          </cell>
          <cell r="E8185" t="str">
            <v>AUG 05</v>
          </cell>
          <cell r="F8185" t="str">
            <v>Z200532</v>
          </cell>
          <cell r="G8185">
            <v>7</v>
          </cell>
        </row>
        <row r="8186">
          <cell r="A8186" t="str">
            <v>Z|AUG05</v>
          </cell>
          <cell r="B8186" t="str">
            <v>Q1002z001</v>
          </cell>
          <cell r="C8186" t="str">
            <v>Z</v>
          </cell>
          <cell r="D8186" t="str">
            <v>name</v>
          </cell>
          <cell r="E8186" t="str">
            <v>AUG05</v>
          </cell>
          <cell r="F8186" t="str">
            <v>Z200532</v>
          </cell>
          <cell r="G8186">
            <v>7</v>
          </cell>
        </row>
        <row r="8187">
          <cell r="A8187" t="str">
            <v>Z|Z200532</v>
          </cell>
          <cell r="B8187" t="str">
            <v>Q1002z001</v>
          </cell>
          <cell r="C8187" t="str">
            <v>Z</v>
          </cell>
          <cell r="D8187" t="str">
            <v>code</v>
          </cell>
          <cell r="E8187" t="str">
            <v>Z200532</v>
          </cell>
          <cell r="F8187" t="str">
            <v>Z200532</v>
          </cell>
          <cell r="G8187">
            <v>7</v>
          </cell>
        </row>
        <row r="8188">
          <cell r="A8188" t="str">
            <v>Z|SEP 05</v>
          </cell>
          <cell r="B8188" t="str">
            <v>Q1002z001</v>
          </cell>
          <cell r="C8188" t="str">
            <v>Z</v>
          </cell>
          <cell r="D8188" t="str">
            <v>D</v>
          </cell>
          <cell r="E8188" t="str">
            <v>SEP 05</v>
          </cell>
          <cell r="F8188" t="str">
            <v>Z200533</v>
          </cell>
          <cell r="G8188">
            <v>7</v>
          </cell>
        </row>
        <row r="8189">
          <cell r="A8189" t="str">
            <v>Z|SEP05</v>
          </cell>
          <cell r="B8189" t="str">
            <v>Q1002z001</v>
          </cell>
          <cell r="C8189" t="str">
            <v>Z</v>
          </cell>
          <cell r="D8189" t="str">
            <v>name</v>
          </cell>
          <cell r="E8189" t="str">
            <v>SEP05</v>
          </cell>
          <cell r="F8189" t="str">
            <v>Z200533</v>
          </cell>
          <cell r="G8189">
            <v>7</v>
          </cell>
        </row>
        <row r="8190">
          <cell r="A8190" t="str">
            <v>Z|Z200533</v>
          </cell>
          <cell r="B8190" t="str">
            <v>Q1002z001</v>
          </cell>
          <cell r="C8190" t="str">
            <v>Z</v>
          </cell>
          <cell r="D8190" t="str">
            <v>code</v>
          </cell>
          <cell r="E8190" t="str">
            <v>Z200533</v>
          </cell>
          <cell r="F8190" t="str">
            <v>Z200533</v>
          </cell>
          <cell r="G8190">
            <v>7</v>
          </cell>
        </row>
        <row r="8191">
          <cell r="A8191" t="str">
            <v>Z|2005 Q4</v>
          </cell>
          <cell r="B8191" t="str">
            <v>Q1002z001</v>
          </cell>
          <cell r="C8191" t="str">
            <v>Z</v>
          </cell>
          <cell r="D8191" t="str">
            <v>name</v>
          </cell>
          <cell r="E8191" t="str">
            <v>2005 Q4</v>
          </cell>
          <cell r="F8191" t="str">
            <v>Z20054</v>
          </cell>
          <cell r="G8191">
            <v>6</v>
          </cell>
        </row>
        <row r="8192">
          <cell r="A8192" t="str">
            <v>Z|2005 Quartal 4</v>
          </cell>
          <cell r="B8192" t="str">
            <v>Q1002z001</v>
          </cell>
          <cell r="C8192" t="str">
            <v>Z</v>
          </cell>
          <cell r="D8192" t="str">
            <v>D</v>
          </cell>
          <cell r="E8192" t="str">
            <v>2005 Quartal 4</v>
          </cell>
          <cell r="F8192" t="str">
            <v>Z20054</v>
          </cell>
          <cell r="G8192">
            <v>6</v>
          </cell>
        </row>
        <row r="8193">
          <cell r="A8193" t="str">
            <v>Z|Z20054</v>
          </cell>
          <cell r="B8193" t="str">
            <v>Q1002z001</v>
          </cell>
          <cell r="C8193" t="str">
            <v>Z</v>
          </cell>
          <cell r="D8193" t="str">
            <v>code</v>
          </cell>
          <cell r="E8193" t="str">
            <v>Z20054</v>
          </cell>
          <cell r="F8193" t="str">
            <v>Z20054</v>
          </cell>
          <cell r="G8193">
            <v>6</v>
          </cell>
        </row>
        <row r="8194">
          <cell r="A8194" t="str">
            <v>Z|OKT 05</v>
          </cell>
          <cell r="B8194" t="str">
            <v>Q1002z001</v>
          </cell>
          <cell r="C8194" t="str">
            <v>Z</v>
          </cell>
          <cell r="D8194" t="str">
            <v>D</v>
          </cell>
          <cell r="E8194" t="str">
            <v>OKT 05</v>
          </cell>
          <cell r="F8194" t="str">
            <v>Z200541</v>
          </cell>
          <cell r="G8194">
            <v>7</v>
          </cell>
        </row>
        <row r="8195">
          <cell r="A8195" t="str">
            <v>Z|OKT05</v>
          </cell>
          <cell r="B8195" t="str">
            <v>Q1002z001</v>
          </cell>
          <cell r="C8195" t="str">
            <v>Z</v>
          </cell>
          <cell r="D8195" t="str">
            <v>name</v>
          </cell>
          <cell r="E8195" t="str">
            <v>OKT05</v>
          </cell>
          <cell r="F8195" t="str">
            <v>Z200541</v>
          </cell>
          <cell r="G8195">
            <v>7</v>
          </cell>
        </row>
        <row r="8196">
          <cell r="A8196" t="str">
            <v>Z|Z200541</v>
          </cell>
          <cell r="B8196" t="str">
            <v>Q1002z001</v>
          </cell>
          <cell r="C8196" t="str">
            <v>Z</v>
          </cell>
          <cell r="D8196" t="str">
            <v>code</v>
          </cell>
          <cell r="E8196" t="str">
            <v>Z200541</v>
          </cell>
          <cell r="F8196" t="str">
            <v>Z200541</v>
          </cell>
          <cell r="G8196">
            <v>7</v>
          </cell>
        </row>
        <row r="8197">
          <cell r="A8197" t="str">
            <v>Z|NOV 05</v>
          </cell>
          <cell r="B8197" t="str">
            <v>Q1002z001</v>
          </cell>
          <cell r="C8197" t="str">
            <v>Z</v>
          </cell>
          <cell r="D8197" t="str">
            <v>D</v>
          </cell>
          <cell r="E8197" t="str">
            <v>NOV 05</v>
          </cell>
          <cell r="F8197" t="str">
            <v>Z200542</v>
          </cell>
          <cell r="G8197">
            <v>7</v>
          </cell>
        </row>
        <row r="8198">
          <cell r="A8198" t="str">
            <v>Z|NOV05</v>
          </cell>
          <cell r="B8198" t="str">
            <v>Q1002z001</v>
          </cell>
          <cell r="C8198" t="str">
            <v>Z</v>
          </cell>
          <cell r="D8198" t="str">
            <v>name</v>
          </cell>
          <cell r="E8198" t="str">
            <v>NOV05</v>
          </cell>
          <cell r="F8198" t="str">
            <v>Z200542</v>
          </cell>
          <cell r="G8198">
            <v>7</v>
          </cell>
        </row>
        <row r="8199">
          <cell r="A8199" t="str">
            <v>Z|Z200542</v>
          </cell>
          <cell r="B8199" t="str">
            <v>Q1002z001</v>
          </cell>
          <cell r="C8199" t="str">
            <v>Z</v>
          </cell>
          <cell r="D8199" t="str">
            <v>code</v>
          </cell>
          <cell r="E8199" t="str">
            <v>Z200542</v>
          </cell>
          <cell r="F8199" t="str">
            <v>Z200542</v>
          </cell>
          <cell r="G8199">
            <v>7</v>
          </cell>
        </row>
        <row r="8200">
          <cell r="A8200" t="str">
            <v>Z|DEZ 05</v>
          </cell>
          <cell r="B8200" t="str">
            <v>Q1002z001</v>
          </cell>
          <cell r="C8200" t="str">
            <v>Z</v>
          </cell>
          <cell r="D8200" t="str">
            <v>D</v>
          </cell>
          <cell r="E8200" t="str">
            <v>DEZ 05</v>
          </cell>
          <cell r="F8200" t="str">
            <v>Z200543</v>
          </cell>
          <cell r="G8200">
            <v>7</v>
          </cell>
        </row>
        <row r="8201">
          <cell r="A8201" t="str">
            <v>Z|DEZ05</v>
          </cell>
          <cell r="B8201" t="str">
            <v>Q1002z001</v>
          </cell>
          <cell r="C8201" t="str">
            <v>Z</v>
          </cell>
          <cell r="D8201" t="str">
            <v>name</v>
          </cell>
          <cell r="E8201" t="str">
            <v>DEZ05</v>
          </cell>
          <cell r="F8201" t="str">
            <v>Z200543</v>
          </cell>
          <cell r="G8201">
            <v>7</v>
          </cell>
        </row>
        <row r="8202">
          <cell r="A8202" t="str">
            <v>Z|Z200543</v>
          </cell>
          <cell r="B8202" t="str">
            <v>Q1002z001</v>
          </cell>
          <cell r="C8202" t="str">
            <v>Z</v>
          </cell>
          <cell r="D8202" t="str">
            <v>code</v>
          </cell>
          <cell r="E8202" t="str">
            <v>Z200543</v>
          </cell>
          <cell r="F8202" t="str">
            <v>Z200543</v>
          </cell>
          <cell r="G8202">
            <v>7</v>
          </cell>
        </row>
        <row r="8203">
          <cell r="A8203" t="str">
            <v>Z|2006</v>
          </cell>
          <cell r="B8203" t="str">
            <v>Q1002z001</v>
          </cell>
          <cell r="C8203" t="str">
            <v>Z</v>
          </cell>
          <cell r="D8203" t="str">
            <v>name</v>
          </cell>
          <cell r="E8203" t="str">
            <v>2006</v>
          </cell>
          <cell r="F8203" t="str">
            <v>Z2006</v>
          </cell>
          <cell r="G8203">
            <v>5</v>
          </cell>
        </row>
        <row r="8204">
          <cell r="A8204" t="str">
            <v>Z|Z2006</v>
          </cell>
          <cell r="B8204" t="str">
            <v>Q1002z001</v>
          </cell>
          <cell r="C8204" t="str">
            <v>Z</v>
          </cell>
          <cell r="D8204" t="str">
            <v>code</v>
          </cell>
          <cell r="E8204" t="str">
            <v>Z2006</v>
          </cell>
          <cell r="F8204" t="str">
            <v>Z2006</v>
          </cell>
          <cell r="G8204">
            <v>5</v>
          </cell>
        </row>
        <row r="8205">
          <cell r="A8205" t="str">
            <v>Z|2006 Q1</v>
          </cell>
          <cell r="B8205" t="str">
            <v>Q1002z001</v>
          </cell>
          <cell r="C8205" t="str">
            <v>Z</v>
          </cell>
          <cell r="D8205" t="str">
            <v>name</v>
          </cell>
          <cell r="E8205" t="str">
            <v>2006 Q1</v>
          </cell>
          <cell r="F8205" t="str">
            <v>Z20061</v>
          </cell>
          <cell r="G8205">
            <v>6</v>
          </cell>
        </row>
        <row r="8206">
          <cell r="A8206" t="str">
            <v>Z|2006 Quartal 1</v>
          </cell>
          <cell r="B8206" t="str">
            <v>Q1002z001</v>
          </cell>
          <cell r="C8206" t="str">
            <v>Z</v>
          </cell>
          <cell r="D8206" t="str">
            <v>D</v>
          </cell>
          <cell r="E8206" t="str">
            <v>2006 Quartal 1</v>
          </cell>
          <cell r="F8206" t="str">
            <v>Z20061</v>
          </cell>
          <cell r="G8206">
            <v>6</v>
          </cell>
        </row>
        <row r="8207">
          <cell r="A8207" t="str">
            <v>Z|Z20061</v>
          </cell>
          <cell r="B8207" t="str">
            <v>Q1002z001</v>
          </cell>
          <cell r="C8207" t="str">
            <v>Z</v>
          </cell>
          <cell r="D8207" t="str">
            <v>code</v>
          </cell>
          <cell r="E8207" t="str">
            <v>Z20061</v>
          </cell>
          <cell r="F8207" t="str">
            <v>Z20061</v>
          </cell>
          <cell r="G8207">
            <v>6</v>
          </cell>
        </row>
        <row r="8208">
          <cell r="A8208" t="str">
            <v>Z|JAN 06</v>
          </cell>
          <cell r="B8208" t="str">
            <v>Q1002z001</v>
          </cell>
          <cell r="C8208" t="str">
            <v>Z</v>
          </cell>
          <cell r="D8208" t="str">
            <v>D</v>
          </cell>
          <cell r="E8208" t="str">
            <v>JAN 06</v>
          </cell>
          <cell r="F8208" t="str">
            <v>Z200611</v>
          </cell>
          <cell r="G8208">
            <v>7</v>
          </cell>
        </row>
        <row r="8209">
          <cell r="A8209" t="str">
            <v>Z|JAN06</v>
          </cell>
          <cell r="B8209" t="str">
            <v>Q1002z001</v>
          </cell>
          <cell r="C8209" t="str">
            <v>Z</v>
          </cell>
          <cell r="D8209" t="str">
            <v>name</v>
          </cell>
          <cell r="E8209" t="str">
            <v>JAN06</v>
          </cell>
          <cell r="F8209" t="str">
            <v>Z200611</v>
          </cell>
          <cell r="G8209">
            <v>7</v>
          </cell>
        </row>
        <row r="8210">
          <cell r="A8210" t="str">
            <v>Z|Z200611</v>
          </cell>
          <cell r="B8210" t="str">
            <v>Q1002z001</v>
          </cell>
          <cell r="C8210" t="str">
            <v>Z</v>
          </cell>
          <cell r="D8210" t="str">
            <v>code</v>
          </cell>
          <cell r="E8210" t="str">
            <v>Z200611</v>
          </cell>
          <cell r="F8210" t="str">
            <v>Z200611</v>
          </cell>
          <cell r="G8210">
            <v>7</v>
          </cell>
        </row>
        <row r="8211">
          <cell r="A8211" t="str">
            <v>Z|FEB 06</v>
          </cell>
          <cell r="B8211" t="str">
            <v>Q1002z001</v>
          </cell>
          <cell r="C8211" t="str">
            <v>Z</v>
          </cell>
          <cell r="D8211" t="str">
            <v>D</v>
          </cell>
          <cell r="E8211" t="str">
            <v>FEB 06</v>
          </cell>
          <cell r="F8211" t="str">
            <v>Z200612</v>
          </cell>
          <cell r="G8211">
            <v>7</v>
          </cell>
        </row>
        <row r="8212">
          <cell r="A8212" t="str">
            <v>Z|FEB06</v>
          </cell>
          <cell r="B8212" t="str">
            <v>Q1002z001</v>
          </cell>
          <cell r="C8212" t="str">
            <v>Z</v>
          </cell>
          <cell r="D8212" t="str">
            <v>name</v>
          </cell>
          <cell r="E8212" t="str">
            <v>FEB06</v>
          </cell>
          <cell r="F8212" t="str">
            <v>Z200612</v>
          </cell>
          <cell r="G8212">
            <v>7</v>
          </cell>
        </row>
        <row r="8213">
          <cell r="A8213" t="str">
            <v>Z|Z200612</v>
          </cell>
          <cell r="B8213" t="str">
            <v>Q1002z001</v>
          </cell>
          <cell r="C8213" t="str">
            <v>Z</v>
          </cell>
          <cell r="D8213" t="str">
            <v>code</v>
          </cell>
          <cell r="E8213" t="str">
            <v>Z200612</v>
          </cell>
          <cell r="F8213" t="str">
            <v>Z200612</v>
          </cell>
          <cell r="G8213">
            <v>7</v>
          </cell>
        </row>
        <row r="8214">
          <cell r="A8214" t="str">
            <v>Z|MAR 06</v>
          </cell>
          <cell r="B8214" t="str">
            <v>Q1002z001</v>
          </cell>
          <cell r="C8214" t="str">
            <v>Z</v>
          </cell>
          <cell r="D8214" t="str">
            <v>D</v>
          </cell>
          <cell r="E8214" t="str">
            <v>MAR 06</v>
          </cell>
          <cell r="F8214" t="str">
            <v>Z200613</v>
          </cell>
          <cell r="G8214">
            <v>7</v>
          </cell>
        </row>
        <row r="8215">
          <cell r="A8215" t="str">
            <v>Z|MAR06</v>
          </cell>
          <cell r="B8215" t="str">
            <v>Q1002z001</v>
          </cell>
          <cell r="C8215" t="str">
            <v>Z</v>
          </cell>
          <cell r="D8215" t="str">
            <v>name</v>
          </cell>
          <cell r="E8215" t="str">
            <v>MAR06</v>
          </cell>
          <cell r="F8215" t="str">
            <v>Z200613</v>
          </cell>
          <cell r="G8215">
            <v>7</v>
          </cell>
        </row>
        <row r="8216">
          <cell r="A8216" t="str">
            <v>Z|Z200613</v>
          </cell>
          <cell r="B8216" t="str">
            <v>Q1002z001</v>
          </cell>
          <cell r="C8216" t="str">
            <v>Z</v>
          </cell>
          <cell r="D8216" t="str">
            <v>code</v>
          </cell>
          <cell r="E8216" t="str">
            <v>Z200613</v>
          </cell>
          <cell r="F8216" t="str">
            <v>Z200613</v>
          </cell>
          <cell r="G8216">
            <v>7</v>
          </cell>
        </row>
        <row r="8217">
          <cell r="A8217" t="str">
            <v>Z|2006 Q2</v>
          </cell>
          <cell r="B8217" t="str">
            <v>Q1002z001</v>
          </cell>
          <cell r="C8217" t="str">
            <v>Z</v>
          </cell>
          <cell r="D8217" t="str">
            <v>name</v>
          </cell>
          <cell r="E8217" t="str">
            <v>2006 Q2</v>
          </cell>
          <cell r="F8217" t="str">
            <v>Z20062</v>
          </cell>
          <cell r="G8217">
            <v>6</v>
          </cell>
        </row>
        <row r="8218">
          <cell r="A8218" t="str">
            <v>Z|2006 Quartal 2</v>
          </cell>
          <cell r="B8218" t="str">
            <v>Q1002z001</v>
          </cell>
          <cell r="C8218" t="str">
            <v>Z</v>
          </cell>
          <cell r="D8218" t="str">
            <v>D</v>
          </cell>
          <cell r="E8218" t="str">
            <v>2006 Quartal 2</v>
          </cell>
          <cell r="F8218" t="str">
            <v>Z20062</v>
          </cell>
          <cell r="G8218">
            <v>6</v>
          </cell>
        </row>
        <row r="8219">
          <cell r="A8219" t="str">
            <v>Z|Z20062</v>
          </cell>
          <cell r="B8219" t="str">
            <v>Q1002z001</v>
          </cell>
          <cell r="C8219" t="str">
            <v>Z</v>
          </cell>
          <cell r="D8219" t="str">
            <v>code</v>
          </cell>
          <cell r="E8219" t="str">
            <v>Z20062</v>
          </cell>
          <cell r="F8219" t="str">
            <v>Z20062</v>
          </cell>
          <cell r="G8219">
            <v>6</v>
          </cell>
        </row>
        <row r="8220">
          <cell r="A8220" t="str">
            <v>Z|APR 06</v>
          </cell>
          <cell r="B8220" t="str">
            <v>Q1002z001</v>
          </cell>
          <cell r="C8220" t="str">
            <v>Z</v>
          </cell>
          <cell r="D8220" t="str">
            <v>D</v>
          </cell>
          <cell r="E8220" t="str">
            <v>APR 06</v>
          </cell>
          <cell r="F8220" t="str">
            <v>Z200621</v>
          </cell>
          <cell r="G8220">
            <v>7</v>
          </cell>
        </row>
        <row r="8221">
          <cell r="A8221" t="str">
            <v>Z|APR06</v>
          </cell>
          <cell r="B8221" t="str">
            <v>Q1002z001</v>
          </cell>
          <cell r="C8221" t="str">
            <v>Z</v>
          </cell>
          <cell r="D8221" t="str">
            <v>name</v>
          </cell>
          <cell r="E8221" t="str">
            <v>APR06</v>
          </cell>
          <cell r="F8221" t="str">
            <v>Z200621</v>
          </cell>
          <cell r="G8221">
            <v>7</v>
          </cell>
        </row>
        <row r="8222">
          <cell r="A8222" t="str">
            <v>Z|Z200621</v>
          </cell>
          <cell r="B8222" t="str">
            <v>Q1002z001</v>
          </cell>
          <cell r="C8222" t="str">
            <v>Z</v>
          </cell>
          <cell r="D8222" t="str">
            <v>code</v>
          </cell>
          <cell r="E8222" t="str">
            <v>Z200621</v>
          </cell>
          <cell r="F8222" t="str">
            <v>Z200621</v>
          </cell>
          <cell r="G8222">
            <v>7</v>
          </cell>
        </row>
        <row r="8223">
          <cell r="A8223" t="str">
            <v>Z|MAI 06</v>
          </cell>
          <cell r="B8223" t="str">
            <v>Q1002z001</v>
          </cell>
          <cell r="C8223" t="str">
            <v>Z</v>
          </cell>
          <cell r="D8223" t="str">
            <v>D</v>
          </cell>
          <cell r="E8223" t="str">
            <v>MAI 06</v>
          </cell>
          <cell r="F8223" t="str">
            <v>Z200622</v>
          </cell>
          <cell r="G8223">
            <v>7</v>
          </cell>
        </row>
        <row r="8224">
          <cell r="A8224" t="str">
            <v>Z|MAI06</v>
          </cell>
          <cell r="B8224" t="str">
            <v>Q1002z001</v>
          </cell>
          <cell r="C8224" t="str">
            <v>Z</v>
          </cell>
          <cell r="D8224" t="str">
            <v>name</v>
          </cell>
          <cell r="E8224" t="str">
            <v>MAI06</v>
          </cell>
          <cell r="F8224" t="str">
            <v>Z200622</v>
          </cell>
          <cell r="G8224">
            <v>7</v>
          </cell>
        </row>
        <row r="8225">
          <cell r="A8225" t="str">
            <v>Z|Z200622</v>
          </cell>
          <cell r="B8225" t="str">
            <v>Q1002z001</v>
          </cell>
          <cell r="C8225" t="str">
            <v>Z</v>
          </cell>
          <cell r="D8225" t="str">
            <v>code</v>
          </cell>
          <cell r="E8225" t="str">
            <v>Z200622</v>
          </cell>
          <cell r="F8225" t="str">
            <v>Z200622</v>
          </cell>
          <cell r="G8225">
            <v>7</v>
          </cell>
        </row>
        <row r="8226">
          <cell r="A8226" t="str">
            <v>Z|JUN 06</v>
          </cell>
          <cell r="B8226" t="str">
            <v>Q1002z001</v>
          </cell>
          <cell r="C8226" t="str">
            <v>Z</v>
          </cell>
          <cell r="D8226" t="str">
            <v>D</v>
          </cell>
          <cell r="E8226" t="str">
            <v>JUN 06</v>
          </cell>
          <cell r="F8226" t="str">
            <v>Z200623</v>
          </cell>
          <cell r="G8226">
            <v>7</v>
          </cell>
        </row>
        <row r="8227">
          <cell r="A8227" t="str">
            <v>Z|JUN06</v>
          </cell>
          <cell r="B8227" t="str">
            <v>Q1002z001</v>
          </cell>
          <cell r="C8227" t="str">
            <v>Z</v>
          </cell>
          <cell r="D8227" t="str">
            <v>name</v>
          </cell>
          <cell r="E8227" t="str">
            <v>JUN06</v>
          </cell>
          <cell r="F8227" t="str">
            <v>Z200623</v>
          </cell>
          <cell r="G8227">
            <v>7</v>
          </cell>
        </row>
        <row r="8228">
          <cell r="A8228" t="str">
            <v>Z|Z200623</v>
          </cell>
          <cell r="B8228" t="str">
            <v>Q1002z001</v>
          </cell>
          <cell r="C8228" t="str">
            <v>Z</v>
          </cell>
          <cell r="D8228" t="str">
            <v>code</v>
          </cell>
          <cell r="E8228" t="str">
            <v>Z200623</v>
          </cell>
          <cell r="F8228" t="str">
            <v>Z200623</v>
          </cell>
          <cell r="G8228">
            <v>7</v>
          </cell>
        </row>
        <row r="8229">
          <cell r="A8229" t="str">
            <v>Z|2006 Q3</v>
          </cell>
          <cell r="B8229" t="str">
            <v>Q1002z001</v>
          </cell>
          <cell r="C8229" t="str">
            <v>Z</v>
          </cell>
          <cell r="D8229" t="str">
            <v>name</v>
          </cell>
          <cell r="E8229" t="str">
            <v>2006 Q3</v>
          </cell>
          <cell r="F8229" t="str">
            <v>Z20063</v>
          </cell>
          <cell r="G8229">
            <v>6</v>
          </cell>
        </row>
        <row r="8230">
          <cell r="A8230" t="str">
            <v>Z|2006 Quartal 3</v>
          </cell>
          <cell r="B8230" t="str">
            <v>Q1002z001</v>
          </cell>
          <cell r="C8230" t="str">
            <v>Z</v>
          </cell>
          <cell r="D8230" t="str">
            <v>D</v>
          </cell>
          <cell r="E8230" t="str">
            <v>2006 Quartal 3</v>
          </cell>
          <cell r="F8230" t="str">
            <v>Z20063</v>
          </cell>
          <cell r="G8230">
            <v>6</v>
          </cell>
        </row>
        <row r="8231">
          <cell r="A8231" t="str">
            <v>Z|Z20063</v>
          </cell>
          <cell r="B8231" t="str">
            <v>Q1002z001</v>
          </cell>
          <cell r="C8231" t="str">
            <v>Z</v>
          </cell>
          <cell r="D8231" t="str">
            <v>code</v>
          </cell>
          <cell r="E8231" t="str">
            <v>Z20063</v>
          </cell>
          <cell r="F8231" t="str">
            <v>Z20063</v>
          </cell>
          <cell r="G8231">
            <v>6</v>
          </cell>
        </row>
        <row r="8232">
          <cell r="A8232" t="str">
            <v>Z|JUL 06</v>
          </cell>
          <cell r="B8232" t="str">
            <v>Q1002z001</v>
          </cell>
          <cell r="C8232" t="str">
            <v>Z</v>
          </cell>
          <cell r="D8232" t="str">
            <v>D</v>
          </cell>
          <cell r="E8232" t="str">
            <v>JUL 06</v>
          </cell>
          <cell r="F8232" t="str">
            <v>Z200631</v>
          </cell>
          <cell r="G8232">
            <v>7</v>
          </cell>
        </row>
        <row r="8233">
          <cell r="A8233" t="str">
            <v>Z|JUL06</v>
          </cell>
          <cell r="B8233" t="str">
            <v>Q1002z001</v>
          </cell>
          <cell r="C8233" t="str">
            <v>Z</v>
          </cell>
          <cell r="D8233" t="str">
            <v>name</v>
          </cell>
          <cell r="E8233" t="str">
            <v>JUL06</v>
          </cell>
          <cell r="F8233" t="str">
            <v>Z200631</v>
          </cell>
          <cell r="G8233">
            <v>7</v>
          </cell>
        </row>
        <row r="8234">
          <cell r="A8234" t="str">
            <v>Z|Z200631</v>
          </cell>
          <cell r="B8234" t="str">
            <v>Q1002z001</v>
          </cell>
          <cell r="C8234" t="str">
            <v>Z</v>
          </cell>
          <cell r="D8234" t="str">
            <v>code</v>
          </cell>
          <cell r="E8234" t="str">
            <v>Z200631</v>
          </cell>
          <cell r="F8234" t="str">
            <v>Z200631</v>
          </cell>
          <cell r="G8234">
            <v>7</v>
          </cell>
        </row>
        <row r="8235">
          <cell r="A8235" t="str">
            <v>Z|AUG 06</v>
          </cell>
          <cell r="B8235" t="str">
            <v>Q1002z001</v>
          </cell>
          <cell r="C8235" t="str">
            <v>Z</v>
          </cell>
          <cell r="D8235" t="str">
            <v>D</v>
          </cell>
          <cell r="E8235" t="str">
            <v>AUG 06</v>
          </cell>
          <cell r="F8235" t="str">
            <v>Z200632</v>
          </cell>
          <cell r="G8235">
            <v>7</v>
          </cell>
        </row>
        <row r="8236">
          <cell r="A8236" t="str">
            <v>Z|AUG06</v>
          </cell>
          <cell r="B8236" t="str">
            <v>Q1002z001</v>
          </cell>
          <cell r="C8236" t="str">
            <v>Z</v>
          </cell>
          <cell r="D8236" t="str">
            <v>name</v>
          </cell>
          <cell r="E8236" t="str">
            <v>AUG06</v>
          </cell>
          <cell r="F8236" t="str">
            <v>Z200632</v>
          </cell>
          <cell r="G8236">
            <v>7</v>
          </cell>
        </row>
        <row r="8237">
          <cell r="A8237" t="str">
            <v>Z|Z200632</v>
          </cell>
          <cell r="B8237" t="str">
            <v>Q1002z001</v>
          </cell>
          <cell r="C8237" t="str">
            <v>Z</v>
          </cell>
          <cell r="D8237" t="str">
            <v>code</v>
          </cell>
          <cell r="E8237" t="str">
            <v>Z200632</v>
          </cell>
          <cell r="F8237" t="str">
            <v>Z200632</v>
          </cell>
          <cell r="G8237">
            <v>7</v>
          </cell>
        </row>
        <row r="8238">
          <cell r="A8238" t="str">
            <v>Z|SEP 06</v>
          </cell>
          <cell r="B8238" t="str">
            <v>Q1002z001</v>
          </cell>
          <cell r="C8238" t="str">
            <v>Z</v>
          </cell>
          <cell r="D8238" t="str">
            <v>D</v>
          </cell>
          <cell r="E8238" t="str">
            <v>SEP 06</v>
          </cell>
          <cell r="F8238" t="str">
            <v>Z200633</v>
          </cell>
          <cell r="G8238">
            <v>7</v>
          </cell>
        </row>
        <row r="8239">
          <cell r="A8239" t="str">
            <v>Z|SEP06</v>
          </cell>
          <cell r="B8239" t="str">
            <v>Q1002z001</v>
          </cell>
          <cell r="C8239" t="str">
            <v>Z</v>
          </cell>
          <cell r="D8239" t="str">
            <v>name</v>
          </cell>
          <cell r="E8239" t="str">
            <v>SEP06</v>
          </cell>
          <cell r="F8239" t="str">
            <v>Z200633</v>
          </cell>
          <cell r="G8239">
            <v>7</v>
          </cell>
        </row>
        <row r="8240">
          <cell r="A8240" t="str">
            <v>Z|Z200633</v>
          </cell>
          <cell r="B8240" t="str">
            <v>Q1002z001</v>
          </cell>
          <cell r="C8240" t="str">
            <v>Z</v>
          </cell>
          <cell r="D8240" t="str">
            <v>code</v>
          </cell>
          <cell r="E8240" t="str">
            <v>Z200633</v>
          </cell>
          <cell r="F8240" t="str">
            <v>Z200633</v>
          </cell>
          <cell r="G8240">
            <v>7</v>
          </cell>
        </row>
        <row r="8241">
          <cell r="A8241" t="str">
            <v>Z|2006 Q4</v>
          </cell>
          <cell r="B8241" t="str">
            <v>Q1002z001</v>
          </cell>
          <cell r="C8241" t="str">
            <v>Z</v>
          </cell>
          <cell r="D8241" t="str">
            <v>name</v>
          </cell>
          <cell r="E8241" t="str">
            <v>2006 Q4</v>
          </cell>
          <cell r="F8241" t="str">
            <v>Z20064</v>
          </cell>
          <cell r="G8241">
            <v>6</v>
          </cell>
        </row>
        <row r="8242">
          <cell r="A8242" t="str">
            <v>Z|2006 Quartal 4</v>
          </cell>
          <cell r="B8242" t="str">
            <v>Q1002z001</v>
          </cell>
          <cell r="C8242" t="str">
            <v>Z</v>
          </cell>
          <cell r="D8242" t="str">
            <v>D</v>
          </cell>
          <cell r="E8242" t="str">
            <v>2006 Quartal 4</v>
          </cell>
          <cell r="F8242" t="str">
            <v>Z20064</v>
          </cell>
          <cell r="G8242">
            <v>6</v>
          </cell>
        </row>
        <row r="8243">
          <cell r="A8243" t="str">
            <v>Z|Z20064</v>
          </cell>
          <cell r="B8243" t="str">
            <v>Q1002z001</v>
          </cell>
          <cell r="C8243" t="str">
            <v>Z</v>
          </cell>
          <cell r="D8243" t="str">
            <v>code</v>
          </cell>
          <cell r="E8243" t="str">
            <v>Z20064</v>
          </cell>
          <cell r="F8243" t="str">
            <v>Z20064</v>
          </cell>
          <cell r="G8243">
            <v>6</v>
          </cell>
        </row>
        <row r="8244">
          <cell r="A8244" t="str">
            <v>Z|OKT 06</v>
          </cell>
          <cell r="B8244" t="str">
            <v>Q1002z001</v>
          </cell>
          <cell r="C8244" t="str">
            <v>Z</v>
          </cell>
          <cell r="D8244" t="str">
            <v>D</v>
          </cell>
          <cell r="E8244" t="str">
            <v>OKT 06</v>
          </cell>
          <cell r="F8244" t="str">
            <v>Z200641</v>
          </cell>
          <cell r="G8244">
            <v>7</v>
          </cell>
        </row>
        <row r="8245">
          <cell r="A8245" t="str">
            <v>Z|OKT06</v>
          </cell>
          <cell r="B8245" t="str">
            <v>Q1002z001</v>
          </cell>
          <cell r="C8245" t="str">
            <v>Z</v>
          </cell>
          <cell r="D8245" t="str">
            <v>name</v>
          </cell>
          <cell r="E8245" t="str">
            <v>OKT06</v>
          </cell>
          <cell r="F8245" t="str">
            <v>Z200641</v>
          </cell>
          <cell r="G8245">
            <v>7</v>
          </cell>
        </row>
        <row r="8246">
          <cell r="A8246" t="str">
            <v>Z|Z200641</v>
          </cell>
          <cell r="B8246" t="str">
            <v>Q1002z001</v>
          </cell>
          <cell r="C8246" t="str">
            <v>Z</v>
          </cell>
          <cell r="D8246" t="str">
            <v>code</v>
          </cell>
          <cell r="E8246" t="str">
            <v>Z200641</v>
          </cell>
          <cell r="F8246" t="str">
            <v>Z200641</v>
          </cell>
          <cell r="G8246">
            <v>7</v>
          </cell>
        </row>
        <row r="8247">
          <cell r="A8247" t="str">
            <v>Z|NOV 06</v>
          </cell>
          <cell r="B8247" t="str">
            <v>Q1002z001</v>
          </cell>
          <cell r="C8247" t="str">
            <v>Z</v>
          </cell>
          <cell r="D8247" t="str">
            <v>D</v>
          </cell>
          <cell r="E8247" t="str">
            <v>NOV 06</v>
          </cell>
          <cell r="F8247" t="str">
            <v>Z200642</v>
          </cell>
          <cell r="G8247">
            <v>7</v>
          </cell>
        </row>
        <row r="8248">
          <cell r="A8248" t="str">
            <v>Z|NOV06</v>
          </cell>
          <cell r="B8248" t="str">
            <v>Q1002z001</v>
          </cell>
          <cell r="C8248" t="str">
            <v>Z</v>
          </cell>
          <cell r="D8248" t="str">
            <v>name</v>
          </cell>
          <cell r="E8248" t="str">
            <v>NOV06</v>
          </cell>
          <cell r="F8248" t="str">
            <v>Z200642</v>
          </cell>
          <cell r="G8248">
            <v>7</v>
          </cell>
        </row>
        <row r="8249">
          <cell r="A8249" t="str">
            <v>Z|Z200642</v>
          </cell>
          <cell r="B8249" t="str">
            <v>Q1002z001</v>
          </cell>
          <cell r="C8249" t="str">
            <v>Z</v>
          </cell>
          <cell r="D8249" t="str">
            <v>code</v>
          </cell>
          <cell r="E8249" t="str">
            <v>Z200642</v>
          </cell>
          <cell r="F8249" t="str">
            <v>Z200642</v>
          </cell>
          <cell r="G8249">
            <v>7</v>
          </cell>
        </row>
        <row r="8250">
          <cell r="A8250" t="str">
            <v>Z|DEZ 06</v>
          </cell>
          <cell r="B8250" t="str">
            <v>Q1002z001</v>
          </cell>
          <cell r="C8250" t="str">
            <v>Z</v>
          </cell>
          <cell r="D8250" t="str">
            <v>D</v>
          </cell>
          <cell r="E8250" t="str">
            <v>DEZ 06</v>
          </cell>
          <cell r="F8250" t="str">
            <v>Z200643</v>
          </cell>
          <cell r="G8250">
            <v>7</v>
          </cell>
        </row>
        <row r="8251">
          <cell r="A8251" t="str">
            <v>Z|DEZ06</v>
          </cell>
          <cell r="B8251" t="str">
            <v>Q1002z001</v>
          </cell>
          <cell r="C8251" t="str">
            <v>Z</v>
          </cell>
          <cell r="D8251" t="str">
            <v>name</v>
          </cell>
          <cell r="E8251" t="str">
            <v>DEZ06</v>
          </cell>
          <cell r="F8251" t="str">
            <v>Z200643</v>
          </cell>
          <cell r="G8251">
            <v>7</v>
          </cell>
        </row>
        <row r="8252">
          <cell r="A8252" t="str">
            <v>Z|Z200643</v>
          </cell>
          <cell r="B8252" t="str">
            <v>Q1002z001</v>
          </cell>
          <cell r="C8252" t="str">
            <v>Z</v>
          </cell>
          <cell r="D8252" t="str">
            <v>code</v>
          </cell>
          <cell r="E8252" t="str">
            <v>Z200643</v>
          </cell>
          <cell r="F8252" t="str">
            <v>Z200643</v>
          </cell>
          <cell r="G8252">
            <v>7</v>
          </cell>
        </row>
        <row r="8253">
          <cell r="A8253" t="str">
            <v>Z|2007</v>
          </cell>
          <cell r="B8253" t="str">
            <v>Q1002z001</v>
          </cell>
          <cell r="C8253" t="str">
            <v>Z</v>
          </cell>
          <cell r="D8253" t="str">
            <v>name</v>
          </cell>
          <cell r="E8253" t="str">
            <v>2007</v>
          </cell>
          <cell r="F8253" t="str">
            <v>Z2007</v>
          </cell>
          <cell r="G8253">
            <v>5</v>
          </cell>
        </row>
        <row r="8254">
          <cell r="A8254" t="str">
            <v>Z|Z2007</v>
          </cell>
          <cell r="B8254" t="str">
            <v>Q1002z001</v>
          </cell>
          <cell r="C8254" t="str">
            <v>Z</v>
          </cell>
          <cell r="D8254" t="str">
            <v>code</v>
          </cell>
          <cell r="E8254" t="str">
            <v>Z2007</v>
          </cell>
          <cell r="F8254" t="str">
            <v>Z2007</v>
          </cell>
          <cell r="G8254">
            <v>5</v>
          </cell>
        </row>
        <row r="8255">
          <cell r="A8255" t="str">
            <v>Z|2007 Q1</v>
          </cell>
          <cell r="B8255" t="str">
            <v>Q1002z001</v>
          </cell>
          <cell r="C8255" t="str">
            <v>Z</v>
          </cell>
          <cell r="D8255" t="str">
            <v>name</v>
          </cell>
          <cell r="E8255" t="str">
            <v>2007 Q1</v>
          </cell>
          <cell r="F8255" t="str">
            <v>Z20071</v>
          </cell>
          <cell r="G8255">
            <v>6</v>
          </cell>
        </row>
        <row r="8256">
          <cell r="A8256" t="str">
            <v>Z|2007 Quartal 1</v>
          </cell>
          <cell r="B8256" t="str">
            <v>Q1002z001</v>
          </cell>
          <cell r="C8256" t="str">
            <v>Z</v>
          </cell>
          <cell r="D8256" t="str">
            <v>D</v>
          </cell>
          <cell r="E8256" t="str">
            <v>2007 Quartal 1</v>
          </cell>
          <cell r="F8256" t="str">
            <v>Z20071</v>
          </cell>
          <cell r="G8256">
            <v>6</v>
          </cell>
        </row>
        <row r="8257">
          <cell r="A8257" t="str">
            <v>Z|Z20071</v>
          </cell>
          <cell r="B8257" t="str">
            <v>Q1002z001</v>
          </cell>
          <cell r="C8257" t="str">
            <v>Z</v>
          </cell>
          <cell r="D8257" t="str">
            <v>code</v>
          </cell>
          <cell r="E8257" t="str">
            <v>Z20071</v>
          </cell>
          <cell r="F8257" t="str">
            <v>Z20071</v>
          </cell>
          <cell r="G8257">
            <v>6</v>
          </cell>
        </row>
        <row r="8258">
          <cell r="A8258" t="str">
            <v>Z|JAN 07</v>
          </cell>
          <cell r="B8258" t="str">
            <v>Q1002z001</v>
          </cell>
          <cell r="C8258" t="str">
            <v>Z</v>
          </cell>
          <cell r="D8258" t="str">
            <v>D</v>
          </cell>
          <cell r="E8258" t="str">
            <v>JAN 07</v>
          </cell>
          <cell r="F8258" t="str">
            <v>Z200711</v>
          </cell>
          <cell r="G8258">
            <v>7</v>
          </cell>
        </row>
        <row r="8259">
          <cell r="A8259" t="str">
            <v>Z|JAN07</v>
          </cell>
          <cell r="B8259" t="str">
            <v>Q1002z001</v>
          </cell>
          <cell r="C8259" t="str">
            <v>Z</v>
          </cell>
          <cell r="D8259" t="str">
            <v>name</v>
          </cell>
          <cell r="E8259" t="str">
            <v>JAN07</v>
          </cell>
          <cell r="F8259" t="str">
            <v>Z200711</v>
          </cell>
          <cell r="G8259">
            <v>7</v>
          </cell>
        </row>
        <row r="8260">
          <cell r="A8260" t="str">
            <v>Z|Z200711</v>
          </cell>
          <cell r="B8260" t="str">
            <v>Q1002z001</v>
          </cell>
          <cell r="C8260" t="str">
            <v>Z</v>
          </cell>
          <cell r="D8260" t="str">
            <v>code</v>
          </cell>
          <cell r="E8260" t="str">
            <v>Z200711</v>
          </cell>
          <cell r="F8260" t="str">
            <v>Z200711</v>
          </cell>
          <cell r="G8260">
            <v>7</v>
          </cell>
        </row>
        <row r="8261">
          <cell r="A8261" t="str">
            <v>Z|FEB 07</v>
          </cell>
          <cell r="B8261" t="str">
            <v>Q1002z001</v>
          </cell>
          <cell r="C8261" t="str">
            <v>Z</v>
          </cell>
          <cell r="D8261" t="str">
            <v>D</v>
          </cell>
          <cell r="E8261" t="str">
            <v>FEB 07</v>
          </cell>
          <cell r="F8261" t="str">
            <v>Z200712</v>
          </cell>
          <cell r="G8261">
            <v>7</v>
          </cell>
        </row>
        <row r="8262">
          <cell r="A8262" t="str">
            <v>Z|FEB07</v>
          </cell>
          <cell r="B8262" t="str">
            <v>Q1002z001</v>
          </cell>
          <cell r="C8262" t="str">
            <v>Z</v>
          </cell>
          <cell r="D8262" t="str">
            <v>name</v>
          </cell>
          <cell r="E8262" t="str">
            <v>FEB07</v>
          </cell>
          <cell r="F8262" t="str">
            <v>Z200712</v>
          </cell>
          <cell r="G8262">
            <v>7</v>
          </cell>
        </row>
        <row r="8263">
          <cell r="A8263" t="str">
            <v>Z|Z200712</v>
          </cell>
          <cell r="B8263" t="str">
            <v>Q1002z001</v>
          </cell>
          <cell r="C8263" t="str">
            <v>Z</v>
          </cell>
          <cell r="D8263" t="str">
            <v>code</v>
          </cell>
          <cell r="E8263" t="str">
            <v>Z200712</v>
          </cell>
          <cell r="F8263" t="str">
            <v>Z200712</v>
          </cell>
          <cell r="G8263">
            <v>7</v>
          </cell>
        </row>
        <row r="8264">
          <cell r="A8264" t="str">
            <v>Z|MAR 07</v>
          </cell>
          <cell r="B8264" t="str">
            <v>Q1002z001</v>
          </cell>
          <cell r="C8264" t="str">
            <v>Z</v>
          </cell>
          <cell r="D8264" t="str">
            <v>D</v>
          </cell>
          <cell r="E8264" t="str">
            <v>MAR 07</v>
          </cell>
          <cell r="F8264" t="str">
            <v>Z200713</v>
          </cell>
          <cell r="G8264">
            <v>7</v>
          </cell>
        </row>
        <row r="8265">
          <cell r="A8265" t="str">
            <v>Z|MAR07</v>
          </cell>
          <cell r="B8265" t="str">
            <v>Q1002z001</v>
          </cell>
          <cell r="C8265" t="str">
            <v>Z</v>
          </cell>
          <cell r="D8265" t="str">
            <v>name</v>
          </cell>
          <cell r="E8265" t="str">
            <v>MAR07</v>
          </cell>
          <cell r="F8265" t="str">
            <v>Z200713</v>
          </cell>
          <cell r="G8265">
            <v>7</v>
          </cell>
        </row>
        <row r="8266">
          <cell r="A8266" t="str">
            <v>Z|Z200713</v>
          </cell>
          <cell r="B8266" t="str">
            <v>Q1002z001</v>
          </cell>
          <cell r="C8266" t="str">
            <v>Z</v>
          </cell>
          <cell r="D8266" t="str">
            <v>code</v>
          </cell>
          <cell r="E8266" t="str">
            <v>Z200713</v>
          </cell>
          <cell r="F8266" t="str">
            <v>Z200713</v>
          </cell>
          <cell r="G8266">
            <v>7</v>
          </cell>
        </row>
        <row r="8267">
          <cell r="A8267" t="str">
            <v>Z|2007 Q2</v>
          </cell>
          <cell r="B8267" t="str">
            <v>Q1002z001</v>
          </cell>
          <cell r="C8267" t="str">
            <v>Z</v>
          </cell>
          <cell r="D8267" t="str">
            <v>name</v>
          </cell>
          <cell r="E8267" t="str">
            <v>2007 Q2</v>
          </cell>
          <cell r="F8267" t="str">
            <v>Z20072</v>
          </cell>
          <cell r="G8267">
            <v>6</v>
          </cell>
        </row>
        <row r="8268">
          <cell r="A8268" t="str">
            <v>Z|2007 Quartal 2</v>
          </cell>
          <cell r="B8268" t="str">
            <v>Q1002z001</v>
          </cell>
          <cell r="C8268" t="str">
            <v>Z</v>
          </cell>
          <cell r="D8268" t="str">
            <v>D</v>
          </cell>
          <cell r="E8268" t="str">
            <v>2007 Quartal 2</v>
          </cell>
          <cell r="F8268" t="str">
            <v>Z20072</v>
          </cell>
          <cell r="G8268">
            <v>6</v>
          </cell>
        </row>
        <row r="8269">
          <cell r="A8269" t="str">
            <v>Z|Z20072</v>
          </cell>
          <cell r="B8269" t="str">
            <v>Q1002z001</v>
          </cell>
          <cell r="C8269" t="str">
            <v>Z</v>
          </cell>
          <cell r="D8269" t="str">
            <v>code</v>
          </cell>
          <cell r="E8269" t="str">
            <v>Z20072</v>
          </cell>
          <cell r="F8269" t="str">
            <v>Z20072</v>
          </cell>
          <cell r="G8269">
            <v>6</v>
          </cell>
        </row>
        <row r="8270">
          <cell r="A8270" t="str">
            <v>Z|APR 07</v>
          </cell>
          <cell r="B8270" t="str">
            <v>Q1002z001</v>
          </cell>
          <cell r="C8270" t="str">
            <v>Z</v>
          </cell>
          <cell r="D8270" t="str">
            <v>D</v>
          </cell>
          <cell r="E8270" t="str">
            <v>APR 07</v>
          </cell>
          <cell r="F8270" t="str">
            <v>Z200721</v>
          </cell>
          <cell r="G8270">
            <v>7</v>
          </cell>
        </row>
        <row r="8271">
          <cell r="A8271" t="str">
            <v>Z|APR07</v>
          </cell>
          <cell r="B8271" t="str">
            <v>Q1002z001</v>
          </cell>
          <cell r="C8271" t="str">
            <v>Z</v>
          </cell>
          <cell r="D8271" t="str">
            <v>name</v>
          </cell>
          <cell r="E8271" t="str">
            <v>APR07</v>
          </cell>
          <cell r="F8271" t="str">
            <v>Z200721</v>
          </cell>
          <cell r="G8271">
            <v>7</v>
          </cell>
        </row>
        <row r="8272">
          <cell r="A8272" t="str">
            <v>Z|Z200721</v>
          </cell>
          <cell r="B8272" t="str">
            <v>Q1002z001</v>
          </cell>
          <cell r="C8272" t="str">
            <v>Z</v>
          </cell>
          <cell r="D8272" t="str">
            <v>code</v>
          </cell>
          <cell r="E8272" t="str">
            <v>Z200721</v>
          </cell>
          <cell r="F8272" t="str">
            <v>Z200721</v>
          </cell>
          <cell r="G8272">
            <v>7</v>
          </cell>
        </row>
        <row r="8273">
          <cell r="A8273" t="str">
            <v>Z|MAI 07</v>
          </cell>
          <cell r="B8273" t="str">
            <v>Q1002z001</v>
          </cell>
          <cell r="C8273" t="str">
            <v>Z</v>
          </cell>
          <cell r="D8273" t="str">
            <v>D</v>
          </cell>
          <cell r="E8273" t="str">
            <v>MAI 07</v>
          </cell>
          <cell r="F8273" t="str">
            <v>Z200722</v>
          </cell>
          <cell r="G8273">
            <v>7</v>
          </cell>
        </row>
        <row r="8274">
          <cell r="A8274" t="str">
            <v>Z|MAI07</v>
          </cell>
          <cell r="B8274" t="str">
            <v>Q1002z001</v>
          </cell>
          <cell r="C8274" t="str">
            <v>Z</v>
          </cell>
          <cell r="D8274" t="str">
            <v>name</v>
          </cell>
          <cell r="E8274" t="str">
            <v>MAI07</v>
          </cell>
          <cell r="F8274" t="str">
            <v>Z200722</v>
          </cell>
          <cell r="G8274">
            <v>7</v>
          </cell>
        </row>
        <row r="8275">
          <cell r="A8275" t="str">
            <v>Z|Z200722</v>
          </cell>
          <cell r="B8275" t="str">
            <v>Q1002z001</v>
          </cell>
          <cell r="C8275" t="str">
            <v>Z</v>
          </cell>
          <cell r="D8275" t="str">
            <v>code</v>
          </cell>
          <cell r="E8275" t="str">
            <v>Z200722</v>
          </cell>
          <cell r="F8275" t="str">
            <v>Z200722</v>
          </cell>
          <cell r="G8275">
            <v>7</v>
          </cell>
        </row>
        <row r="8276">
          <cell r="A8276" t="str">
            <v>Z|JUN 07</v>
          </cell>
          <cell r="B8276" t="str">
            <v>Q1002z001</v>
          </cell>
          <cell r="C8276" t="str">
            <v>Z</v>
          </cell>
          <cell r="D8276" t="str">
            <v>D</v>
          </cell>
          <cell r="E8276" t="str">
            <v>JUN 07</v>
          </cell>
          <cell r="F8276" t="str">
            <v>Z200723</v>
          </cell>
          <cell r="G8276">
            <v>7</v>
          </cell>
        </row>
        <row r="8277">
          <cell r="A8277" t="str">
            <v>Z|JUN07</v>
          </cell>
          <cell r="B8277" t="str">
            <v>Q1002z001</v>
          </cell>
          <cell r="C8277" t="str">
            <v>Z</v>
          </cell>
          <cell r="D8277" t="str">
            <v>name</v>
          </cell>
          <cell r="E8277" t="str">
            <v>JUN07</v>
          </cell>
          <cell r="F8277" t="str">
            <v>Z200723</v>
          </cell>
          <cell r="G8277">
            <v>7</v>
          </cell>
        </row>
        <row r="8278">
          <cell r="A8278" t="str">
            <v>Z|Z200723</v>
          </cell>
          <cell r="B8278" t="str">
            <v>Q1002z001</v>
          </cell>
          <cell r="C8278" t="str">
            <v>Z</v>
          </cell>
          <cell r="D8278" t="str">
            <v>code</v>
          </cell>
          <cell r="E8278" t="str">
            <v>Z200723</v>
          </cell>
          <cell r="F8278" t="str">
            <v>Z200723</v>
          </cell>
          <cell r="G8278">
            <v>7</v>
          </cell>
        </row>
        <row r="8279">
          <cell r="A8279" t="str">
            <v>Z|2007 Q3</v>
          </cell>
          <cell r="B8279" t="str">
            <v>Q1002z001</v>
          </cell>
          <cell r="C8279" t="str">
            <v>Z</v>
          </cell>
          <cell r="D8279" t="str">
            <v>name</v>
          </cell>
          <cell r="E8279" t="str">
            <v>2007 Q3</v>
          </cell>
          <cell r="F8279" t="str">
            <v>Z20073</v>
          </cell>
          <cell r="G8279">
            <v>6</v>
          </cell>
        </row>
        <row r="8280">
          <cell r="A8280" t="str">
            <v>Z|2007 Quartal 3</v>
          </cell>
          <cell r="B8280" t="str">
            <v>Q1002z001</v>
          </cell>
          <cell r="C8280" t="str">
            <v>Z</v>
          </cell>
          <cell r="D8280" t="str">
            <v>D</v>
          </cell>
          <cell r="E8280" t="str">
            <v>2007 Quartal 3</v>
          </cell>
          <cell r="F8280" t="str">
            <v>Z20073</v>
          </cell>
          <cell r="G8280">
            <v>6</v>
          </cell>
        </row>
        <row r="8281">
          <cell r="A8281" t="str">
            <v>Z|Z20073</v>
          </cell>
          <cell r="B8281" t="str">
            <v>Q1002z001</v>
          </cell>
          <cell r="C8281" t="str">
            <v>Z</v>
          </cell>
          <cell r="D8281" t="str">
            <v>code</v>
          </cell>
          <cell r="E8281" t="str">
            <v>Z20073</v>
          </cell>
          <cell r="F8281" t="str">
            <v>Z20073</v>
          </cell>
          <cell r="G8281">
            <v>6</v>
          </cell>
        </row>
        <row r="8282">
          <cell r="A8282" t="str">
            <v>Z|JUL 07</v>
          </cell>
          <cell r="B8282" t="str">
            <v>Q1002z001</v>
          </cell>
          <cell r="C8282" t="str">
            <v>Z</v>
          </cell>
          <cell r="D8282" t="str">
            <v>D</v>
          </cell>
          <cell r="E8282" t="str">
            <v>JUL 07</v>
          </cell>
          <cell r="F8282" t="str">
            <v>Z200731</v>
          </cell>
          <cell r="G8282">
            <v>7</v>
          </cell>
        </row>
        <row r="8283">
          <cell r="A8283" t="str">
            <v>Z|JUL07</v>
          </cell>
          <cell r="B8283" t="str">
            <v>Q1002z001</v>
          </cell>
          <cell r="C8283" t="str">
            <v>Z</v>
          </cell>
          <cell r="D8283" t="str">
            <v>name</v>
          </cell>
          <cell r="E8283" t="str">
            <v>JUL07</v>
          </cell>
          <cell r="F8283" t="str">
            <v>Z200731</v>
          </cell>
          <cell r="G8283">
            <v>7</v>
          </cell>
        </row>
        <row r="8284">
          <cell r="A8284" t="str">
            <v>Z|Z200731</v>
          </cell>
          <cell r="B8284" t="str">
            <v>Q1002z001</v>
          </cell>
          <cell r="C8284" t="str">
            <v>Z</v>
          </cell>
          <cell r="D8284" t="str">
            <v>code</v>
          </cell>
          <cell r="E8284" t="str">
            <v>Z200731</v>
          </cell>
          <cell r="F8284" t="str">
            <v>Z200731</v>
          </cell>
          <cell r="G8284">
            <v>7</v>
          </cell>
        </row>
        <row r="8285">
          <cell r="A8285" t="str">
            <v>Z|AUG 07</v>
          </cell>
          <cell r="B8285" t="str">
            <v>Q1002z001</v>
          </cell>
          <cell r="C8285" t="str">
            <v>Z</v>
          </cell>
          <cell r="D8285" t="str">
            <v>D</v>
          </cell>
          <cell r="E8285" t="str">
            <v>AUG 07</v>
          </cell>
          <cell r="F8285" t="str">
            <v>Z200732</v>
          </cell>
          <cell r="G8285">
            <v>7</v>
          </cell>
        </row>
        <row r="8286">
          <cell r="A8286" t="str">
            <v>Z|AUG07</v>
          </cell>
          <cell r="B8286" t="str">
            <v>Q1002z001</v>
          </cell>
          <cell r="C8286" t="str">
            <v>Z</v>
          </cell>
          <cell r="D8286" t="str">
            <v>name</v>
          </cell>
          <cell r="E8286" t="str">
            <v>AUG07</v>
          </cell>
          <cell r="F8286" t="str">
            <v>Z200732</v>
          </cell>
          <cell r="G8286">
            <v>7</v>
          </cell>
        </row>
        <row r="8287">
          <cell r="A8287" t="str">
            <v>Z|Z200732</v>
          </cell>
          <cell r="B8287" t="str">
            <v>Q1002z001</v>
          </cell>
          <cell r="C8287" t="str">
            <v>Z</v>
          </cell>
          <cell r="D8287" t="str">
            <v>code</v>
          </cell>
          <cell r="E8287" t="str">
            <v>Z200732</v>
          </cell>
          <cell r="F8287" t="str">
            <v>Z200732</v>
          </cell>
          <cell r="G8287">
            <v>7</v>
          </cell>
        </row>
        <row r="8288">
          <cell r="A8288" t="str">
            <v>Z|SEP 07</v>
          </cell>
          <cell r="B8288" t="str">
            <v>Q1002z001</v>
          </cell>
          <cell r="C8288" t="str">
            <v>Z</v>
          </cell>
          <cell r="D8288" t="str">
            <v>D</v>
          </cell>
          <cell r="E8288" t="str">
            <v>SEP 07</v>
          </cell>
          <cell r="F8288" t="str">
            <v>Z200733</v>
          </cell>
          <cell r="G8288">
            <v>7</v>
          </cell>
        </row>
        <row r="8289">
          <cell r="A8289" t="str">
            <v>Z|SEP07</v>
          </cell>
          <cell r="B8289" t="str">
            <v>Q1002z001</v>
          </cell>
          <cell r="C8289" t="str">
            <v>Z</v>
          </cell>
          <cell r="D8289" t="str">
            <v>name</v>
          </cell>
          <cell r="E8289" t="str">
            <v>SEP07</v>
          </cell>
          <cell r="F8289" t="str">
            <v>Z200733</v>
          </cell>
          <cell r="G8289">
            <v>7</v>
          </cell>
        </row>
        <row r="8290">
          <cell r="A8290" t="str">
            <v>Z|Z200733</v>
          </cell>
          <cell r="B8290" t="str">
            <v>Q1002z001</v>
          </cell>
          <cell r="C8290" t="str">
            <v>Z</v>
          </cell>
          <cell r="D8290" t="str">
            <v>code</v>
          </cell>
          <cell r="E8290" t="str">
            <v>Z200733</v>
          </cell>
          <cell r="F8290" t="str">
            <v>Z200733</v>
          </cell>
          <cell r="G8290">
            <v>7</v>
          </cell>
        </row>
        <row r="8291">
          <cell r="A8291" t="str">
            <v>Z|2007 Q4</v>
          </cell>
          <cell r="B8291" t="str">
            <v>Q1002z001</v>
          </cell>
          <cell r="C8291" t="str">
            <v>Z</v>
          </cell>
          <cell r="D8291" t="str">
            <v>name</v>
          </cell>
          <cell r="E8291" t="str">
            <v>2007 Q4</v>
          </cell>
          <cell r="F8291" t="str">
            <v>Z20074</v>
          </cell>
          <cell r="G8291">
            <v>6</v>
          </cell>
        </row>
        <row r="8292">
          <cell r="A8292" t="str">
            <v>Z|2007 Quartal 4</v>
          </cell>
          <cell r="B8292" t="str">
            <v>Q1002z001</v>
          </cell>
          <cell r="C8292" t="str">
            <v>Z</v>
          </cell>
          <cell r="D8292" t="str">
            <v>D</v>
          </cell>
          <cell r="E8292" t="str">
            <v>2007 Quartal 4</v>
          </cell>
          <cell r="F8292" t="str">
            <v>Z20074</v>
          </cell>
          <cell r="G8292">
            <v>6</v>
          </cell>
        </row>
        <row r="8293">
          <cell r="A8293" t="str">
            <v>Z|Z20074</v>
          </cell>
          <cell r="B8293" t="str">
            <v>Q1002z001</v>
          </cell>
          <cell r="C8293" t="str">
            <v>Z</v>
          </cell>
          <cell r="D8293" t="str">
            <v>code</v>
          </cell>
          <cell r="E8293" t="str">
            <v>Z20074</v>
          </cell>
          <cell r="F8293" t="str">
            <v>Z20074</v>
          </cell>
          <cell r="G8293">
            <v>6</v>
          </cell>
        </row>
        <row r="8294">
          <cell r="A8294" t="str">
            <v>Z|OKT 07</v>
          </cell>
          <cell r="B8294" t="str">
            <v>Q1002z001</v>
          </cell>
          <cell r="C8294" t="str">
            <v>Z</v>
          </cell>
          <cell r="D8294" t="str">
            <v>D</v>
          </cell>
          <cell r="E8294" t="str">
            <v>OKT 07</v>
          </cell>
          <cell r="F8294" t="str">
            <v>Z200741</v>
          </cell>
          <cell r="G8294">
            <v>7</v>
          </cell>
        </row>
        <row r="8295">
          <cell r="A8295" t="str">
            <v>Z|OKT07</v>
          </cell>
          <cell r="B8295" t="str">
            <v>Q1002z001</v>
          </cell>
          <cell r="C8295" t="str">
            <v>Z</v>
          </cell>
          <cell r="D8295" t="str">
            <v>name</v>
          </cell>
          <cell r="E8295" t="str">
            <v>OKT07</v>
          </cell>
          <cell r="F8295" t="str">
            <v>Z200741</v>
          </cell>
          <cell r="G8295">
            <v>7</v>
          </cell>
        </row>
        <row r="8296">
          <cell r="A8296" t="str">
            <v>Z|Z200741</v>
          </cell>
          <cell r="B8296" t="str">
            <v>Q1002z001</v>
          </cell>
          <cell r="C8296" t="str">
            <v>Z</v>
          </cell>
          <cell r="D8296" t="str">
            <v>code</v>
          </cell>
          <cell r="E8296" t="str">
            <v>Z200741</v>
          </cell>
          <cell r="F8296" t="str">
            <v>Z200741</v>
          </cell>
          <cell r="G8296">
            <v>7</v>
          </cell>
        </row>
        <row r="8297">
          <cell r="A8297" t="str">
            <v>Z|NOV 07</v>
          </cell>
          <cell r="B8297" t="str">
            <v>Q1002z001</v>
          </cell>
          <cell r="C8297" t="str">
            <v>Z</v>
          </cell>
          <cell r="D8297" t="str">
            <v>D</v>
          </cell>
          <cell r="E8297" t="str">
            <v>NOV 07</v>
          </cell>
          <cell r="F8297" t="str">
            <v>Z200742</v>
          </cell>
          <cell r="G8297">
            <v>7</v>
          </cell>
        </row>
        <row r="8298">
          <cell r="A8298" t="str">
            <v>Z|NOV07</v>
          </cell>
          <cell r="B8298" t="str">
            <v>Q1002z001</v>
          </cell>
          <cell r="C8298" t="str">
            <v>Z</v>
          </cell>
          <cell r="D8298" t="str">
            <v>name</v>
          </cell>
          <cell r="E8298" t="str">
            <v>NOV07</v>
          </cell>
          <cell r="F8298" t="str">
            <v>Z200742</v>
          </cell>
          <cell r="G8298">
            <v>7</v>
          </cell>
        </row>
        <row r="8299">
          <cell r="A8299" t="str">
            <v>Z|Z200742</v>
          </cell>
          <cell r="B8299" t="str">
            <v>Q1002z001</v>
          </cell>
          <cell r="C8299" t="str">
            <v>Z</v>
          </cell>
          <cell r="D8299" t="str">
            <v>code</v>
          </cell>
          <cell r="E8299" t="str">
            <v>Z200742</v>
          </cell>
          <cell r="F8299" t="str">
            <v>Z200742</v>
          </cell>
          <cell r="G8299">
            <v>7</v>
          </cell>
        </row>
        <row r="8300">
          <cell r="A8300" t="str">
            <v>Z|DEZ 07</v>
          </cell>
          <cell r="B8300" t="str">
            <v>Q1002z001</v>
          </cell>
          <cell r="C8300" t="str">
            <v>Z</v>
          </cell>
          <cell r="D8300" t="str">
            <v>D</v>
          </cell>
          <cell r="E8300" t="str">
            <v>DEZ 07</v>
          </cell>
          <cell r="F8300" t="str">
            <v>Z200743</v>
          </cell>
          <cell r="G8300">
            <v>7</v>
          </cell>
        </row>
        <row r="8301">
          <cell r="A8301" t="str">
            <v>Z|DEZ07</v>
          </cell>
          <cell r="B8301" t="str">
            <v>Q1002z001</v>
          </cell>
          <cell r="C8301" t="str">
            <v>Z</v>
          </cell>
          <cell r="D8301" t="str">
            <v>name</v>
          </cell>
          <cell r="E8301" t="str">
            <v>DEZ07</v>
          </cell>
          <cell r="F8301" t="str">
            <v>Z200743</v>
          </cell>
          <cell r="G8301">
            <v>7</v>
          </cell>
        </row>
        <row r="8302">
          <cell r="A8302" t="str">
            <v>Z|Z200743</v>
          </cell>
          <cell r="B8302" t="str">
            <v>Q1002z001</v>
          </cell>
          <cell r="C8302" t="str">
            <v>Z</v>
          </cell>
          <cell r="D8302" t="str">
            <v>code</v>
          </cell>
          <cell r="E8302" t="str">
            <v>Z200743</v>
          </cell>
          <cell r="F8302" t="str">
            <v>Z200743</v>
          </cell>
          <cell r="G8302">
            <v>7</v>
          </cell>
        </row>
        <row r="8303">
          <cell r="A8303" t="str">
            <v>Z|2008</v>
          </cell>
          <cell r="B8303" t="str">
            <v>Q1002z001</v>
          </cell>
          <cell r="C8303" t="str">
            <v>Z</v>
          </cell>
          <cell r="D8303" t="str">
            <v>name</v>
          </cell>
          <cell r="E8303" t="str">
            <v>2008</v>
          </cell>
          <cell r="F8303" t="str">
            <v>Z2008</v>
          </cell>
          <cell r="G8303">
            <v>5</v>
          </cell>
        </row>
        <row r="8304">
          <cell r="A8304" t="str">
            <v>Z|Z2008</v>
          </cell>
          <cell r="B8304" t="str">
            <v>Q1002z001</v>
          </cell>
          <cell r="C8304" t="str">
            <v>Z</v>
          </cell>
          <cell r="D8304" t="str">
            <v>code</v>
          </cell>
          <cell r="E8304" t="str">
            <v>Z2008</v>
          </cell>
          <cell r="F8304" t="str">
            <v>Z2008</v>
          </cell>
          <cell r="G8304">
            <v>5</v>
          </cell>
        </row>
        <row r="8305">
          <cell r="A8305" t="str">
            <v>Z|2008 Q1</v>
          </cell>
          <cell r="B8305" t="str">
            <v>Q1002z001</v>
          </cell>
          <cell r="C8305" t="str">
            <v>Z</v>
          </cell>
          <cell r="D8305" t="str">
            <v>name</v>
          </cell>
          <cell r="E8305" t="str">
            <v>2008 Q1</v>
          </cell>
          <cell r="F8305" t="str">
            <v>Z20081</v>
          </cell>
          <cell r="G8305">
            <v>6</v>
          </cell>
        </row>
        <row r="8306">
          <cell r="A8306" t="str">
            <v>Z|2008 Quartal 1</v>
          </cell>
          <cell r="B8306" t="str">
            <v>Q1002z001</v>
          </cell>
          <cell r="C8306" t="str">
            <v>Z</v>
          </cell>
          <cell r="D8306" t="str">
            <v>D</v>
          </cell>
          <cell r="E8306" t="str">
            <v>2008 Quartal 1</v>
          </cell>
          <cell r="F8306" t="str">
            <v>Z20081</v>
          </cell>
          <cell r="G8306">
            <v>6</v>
          </cell>
        </row>
        <row r="8307">
          <cell r="A8307" t="str">
            <v>Z|Z20081</v>
          </cell>
          <cell r="B8307" t="str">
            <v>Q1002z001</v>
          </cell>
          <cell r="C8307" t="str">
            <v>Z</v>
          </cell>
          <cell r="D8307" t="str">
            <v>code</v>
          </cell>
          <cell r="E8307" t="str">
            <v>Z20081</v>
          </cell>
          <cell r="F8307" t="str">
            <v>Z20081</v>
          </cell>
          <cell r="G8307">
            <v>6</v>
          </cell>
        </row>
        <row r="8308">
          <cell r="A8308" t="str">
            <v>Z|JAN 08</v>
          </cell>
          <cell r="B8308" t="str">
            <v>Q1002z001</v>
          </cell>
          <cell r="C8308" t="str">
            <v>Z</v>
          </cell>
          <cell r="D8308" t="str">
            <v>D</v>
          </cell>
          <cell r="E8308" t="str">
            <v>JAN 08</v>
          </cell>
          <cell r="F8308" t="str">
            <v>Z200811</v>
          </cell>
          <cell r="G8308">
            <v>7</v>
          </cell>
        </row>
        <row r="8309">
          <cell r="A8309" t="str">
            <v>Z|JAN08</v>
          </cell>
          <cell r="B8309" t="str">
            <v>Q1002z001</v>
          </cell>
          <cell r="C8309" t="str">
            <v>Z</v>
          </cell>
          <cell r="D8309" t="str">
            <v>name</v>
          </cell>
          <cell r="E8309" t="str">
            <v>JAN08</v>
          </cell>
          <cell r="F8309" t="str">
            <v>Z200811</v>
          </cell>
          <cell r="G8309">
            <v>7</v>
          </cell>
        </row>
        <row r="8310">
          <cell r="A8310" t="str">
            <v>Z|Z200811</v>
          </cell>
          <cell r="B8310" t="str">
            <v>Q1002z001</v>
          </cell>
          <cell r="C8310" t="str">
            <v>Z</v>
          </cell>
          <cell r="D8310" t="str">
            <v>code</v>
          </cell>
          <cell r="E8310" t="str">
            <v>Z200811</v>
          </cell>
          <cell r="F8310" t="str">
            <v>Z200811</v>
          </cell>
          <cell r="G8310">
            <v>7</v>
          </cell>
        </row>
        <row r="8311">
          <cell r="A8311" t="str">
            <v>Z|FEB 08</v>
          </cell>
          <cell r="B8311" t="str">
            <v>Q1002z001</v>
          </cell>
          <cell r="C8311" t="str">
            <v>Z</v>
          </cell>
          <cell r="D8311" t="str">
            <v>D</v>
          </cell>
          <cell r="E8311" t="str">
            <v>FEB 08</v>
          </cell>
          <cell r="F8311" t="str">
            <v>Z200812</v>
          </cell>
          <cell r="G8311">
            <v>7</v>
          </cell>
        </row>
        <row r="8312">
          <cell r="A8312" t="str">
            <v>Z|FEB08</v>
          </cell>
          <cell r="B8312" t="str">
            <v>Q1002z001</v>
          </cell>
          <cell r="C8312" t="str">
            <v>Z</v>
          </cell>
          <cell r="D8312" t="str">
            <v>name</v>
          </cell>
          <cell r="E8312" t="str">
            <v>FEB08</v>
          </cell>
          <cell r="F8312" t="str">
            <v>Z200812</v>
          </cell>
          <cell r="G8312">
            <v>7</v>
          </cell>
        </row>
        <row r="8313">
          <cell r="A8313" t="str">
            <v>Z|Z200812</v>
          </cell>
          <cell r="B8313" t="str">
            <v>Q1002z001</v>
          </cell>
          <cell r="C8313" t="str">
            <v>Z</v>
          </cell>
          <cell r="D8313" t="str">
            <v>code</v>
          </cell>
          <cell r="E8313" t="str">
            <v>Z200812</v>
          </cell>
          <cell r="F8313" t="str">
            <v>Z200812</v>
          </cell>
          <cell r="G8313">
            <v>7</v>
          </cell>
        </row>
        <row r="8314">
          <cell r="A8314" t="str">
            <v>Z|MAR 08</v>
          </cell>
          <cell r="B8314" t="str">
            <v>Q1002z001</v>
          </cell>
          <cell r="C8314" t="str">
            <v>Z</v>
          </cell>
          <cell r="D8314" t="str">
            <v>D</v>
          </cell>
          <cell r="E8314" t="str">
            <v>MAR 08</v>
          </cell>
          <cell r="F8314" t="str">
            <v>Z200813</v>
          </cell>
          <cell r="G8314">
            <v>7</v>
          </cell>
        </row>
        <row r="8315">
          <cell r="A8315" t="str">
            <v>Z|MAR08</v>
          </cell>
          <cell r="B8315" t="str">
            <v>Q1002z001</v>
          </cell>
          <cell r="C8315" t="str">
            <v>Z</v>
          </cell>
          <cell r="D8315" t="str">
            <v>name</v>
          </cell>
          <cell r="E8315" t="str">
            <v>MAR08</v>
          </cell>
          <cell r="F8315" t="str">
            <v>Z200813</v>
          </cell>
          <cell r="G8315">
            <v>7</v>
          </cell>
        </row>
        <row r="8316">
          <cell r="A8316" t="str">
            <v>Z|Z200813</v>
          </cell>
          <cell r="B8316" t="str">
            <v>Q1002z001</v>
          </cell>
          <cell r="C8316" t="str">
            <v>Z</v>
          </cell>
          <cell r="D8316" t="str">
            <v>code</v>
          </cell>
          <cell r="E8316" t="str">
            <v>Z200813</v>
          </cell>
          <cell r="F8316" t="str">
            <v>Z200813</v>
          </cell>
          <cell r="G8316">
            <v>7</v>
          </cell>
        </row>
        <row r="8317">
          <cell r="A8317" t="str">
            <v>Z|2008 Q2</v>
          </cell>
          <cell r="B8317" t="str">
            <v>Q1002z001</v>
          </cell>
          <cell r="C8317" t="str">
            <v>Z</v>
          </cell>
          <cell r="D8317" t="str">
            <v>name</v>
          </cell>
          <cell r="E8317" t="str">
            <v>2008 Q2</v>
          </cell>
          <cell r="F8317" t="str">
            <v>Z20082</v>
          </cell>
          <cell r="G8317">
            <v>6</v>
          </cell>
        </row>
        <row r="8318">
          <cell r="A8318" t="str">
            <v>Z|2008 Quartal 2</v>
          </cell>
          <cell r="B8318" t="str">
            <v>Q1002z001</v>
          </cell>
          <cell r="C8318" t="str">
            <v>Z</v>
          </cell>
          <cell r="D8318" t="str">
            <v>D</v>
          </cell>
          <cell r="E8318" t="str">
            <v>2008 Quartal 2</v>
          </cell>
          <cell r="F8318" t="str">
            <v>Z20082</v>
          </cell>
          <cell r="G8318">
            <v>6</v>
          </cell>
        </row>
        <row r="8319">
          <cell r="A8319" t="str">
            <v>Z|Z20082</v>
          </cell>
          <cell r="B8319" t="str">
            <v>Q1002z001</v>
          </cell>
          <cell r="C8319" t="str">
            <v>Z</v>
          </cell>
          <cell r="D8319" t="str">
            <v>code</v>
          </cell>
          <cell r="E8319" t="str">
            <v>Z20082</v>
          </cell>
          <cell r="F8319" t="str">
            <v>Z20082</v>
          </cell>
          <cell r="G8319">
            <v>6</v>
          </cell>
        </row>
        <row r="8320">
          <cell r="A8320" t="str">
            <v>Z|APR 08</v>
          </cell>
          <cell r="B8320" t="str">
            <v>Q1002z001</v>
          </cell>
          <cell r="C8320" t="str">
            <v>Z</v>
          </cell>
          <cell r="D8320" t="str">
            <v>D</v>
          </cell>
          <cell r="E8320" t="str">
            <v>APR 08</v>
          </cell>
          <cell r="F8320" t="str">
            <v>Z200821</v>
          </cell>
          <cell r="G8320">
            <v>7</v>
          </cell>
        </row>
        <row r="8321">
          <cell r="A8321" t="str">
            <v>Z|APR08</v>
          </cell>
          <cell r="B8321" t="str">
            <v>Q1002z001</v>
          </cell>
          <cell r="C8321" t="str">
            <v>Z</v>
          </cell>
          <cell r="D8321" t="str">
            <v>name</v>
          </cell>
          <cell r="E8321" t="str">
            <v>APR08</v>
          </cell>
          <cell r="F8321" t="str">
            <v>Z200821</v>
          </cell>
          <cell r="G8321">
            <v>7</v>
          </cell>
        </row>
        <row r="8322">
          <cell r="A8322" t="str">
            <v>Z|Z200821</v>
          </cell>
          <cell r="B8322" t="str">
            <v>Q1002z001</v>
          </cell>
          <cell r="C8322" t="str">
            <v>Z</v>
          </cell>
          <cell r="D8322" t="str">
            <v>code</v>
          </cell>
          <cell r="E8322" t="str">
            <v>Z200821</v>
          </cell>
          <cell r="F8322" t="str">
            <v>Z200821</v>
          </cell>
          <cell r="G8322">
            <v>7</v>
          </cell>
        </row>
        <row r="8323">
          <cell r="A8323" t="str">
            <v>Z|MAI 08</v>
          </cell>
          <cell r="B8323" t="str">
            <v>Q1002z001</v>
          </cell>
          <cell r="C8323" t="str">
            <v>Z</v>
          </cell>
          <cell r="D8323" t="str">
            <v>D</v>
          </cell>
          <cell r="E8323" t="str">
            <v>MAI 08</v>
          </cell>
          <cell r="F8323" t="str">
            <v>Z200822</v>
          </cell>
          <cell r="G8323">
            <v>7</v>
          </cell>
        </row>
        <row r="8324">
          <cell r="A8324" t="str">
            <v>Z|MAI08</v>
          </cell>
          <cell r="B8324" t="str">
            <v>Q1002z001</v>
          </cell>
          <cell r="C8324" t="str">
            <v>Z</v>
          </cell>
          <cell r="D8324" t="str">
            <v>name</v>
          </cell>
          <cell r="E8324" t="str">
            <v>MAI08</v>
          </cell>
          <cell r="F8324" t="str">
            <v>Z200822</v>
          </cell>
          <cell r="G8324">
            <v>7</v>
          </cell>
        </row>
        <row r="8325">
          <cell r="A8325" t="str">
            <v>Z|Z200822</v>
          </cell>
          <cell r="B8325" t="str">
            <v>Q1002z001</v>
          </cell>
          <cell r="C8325" t="str">
            <v>Z</v>
          </cell>
          <cell r="D8325" t="str">
            <v>code</v>
          </cell>
          <cell r="E8325" t="str">
            <v>Z200822</v>
          </cell>
          <cell r="F8325" t="str">
            <v>Z200822</v>
          </cell>
          <cell r="G8325">
            <v>7</v>
          </cell>
        </row>
        <row r="8326">
          <cell r="A8326" t="str">
            <v>Z|JUN 08</v>
          </cell>
          <cell r="B8326" t="str">
            <v>Q1002z001</v>
          </cell>
          <cell r="C8326" t="str">
            <v>Z</v>
          </cell>
          <cell r="D8326" t="str">
            <v>D</v>
          </cell>
          <cell r="E8326" t="str">
            <v>JUN 08</v>
          </cell>
          <cell r="F8326" t="str">
            <v>Z200823</v>
          </cell>
          <cell r="G8326">
            <v>7</v>
          </cell>
        </row>
        <row r="8327">
          <cell r="A8327" t="str">
            <v>Z|JUN08</v>
          </cell>
          <cell r="B8327" t="str">
            <v>Q1002z001</v>
          </cell>
          <cell r="C8327" t="str">
            <v>Z</v>
          </cell>
          <cell r="D8327" t="str">
            <v>name</v>
          </cell>
          <cell r="E8327" t="str">
            <v>JUN08</v>
          </cell>
          <cell r="F8327" t="str">
            <v>Z200823</v>
          </cell>
          <cell r="G8327">
            <v>7</v>
          </cell>
        </row>
        <row r="8328">
          <cell r="A8328" t="str">
            <v>Z|Z200823</v>
          </cell>
          <cell r="B8328" t="str">
            <v>Q1002z001</v>
          </cell>
          <cell r="C8328" t="str">
            <v>Z</v>
          </cell>
          <cell r="D8328" t="str">
            <v>code</v>
          </cell>
          <cell r="E8328" t="str">
            <v>Z200823</v>
          </cell>
          <cell r="F8328" t="str">
            <v>Z200823</v>
          </cell>
          <cell r="G8328">
            <v>7</v>
          </cell>
        </row>
        <row r="8329">
          <cell r="A8329" t="str">
            <v>Z|2008 Q3</v>
          </cell>
          <cell r="B8329" t="str">
            <v>Q1002z001</v>
          </cell>
          <cell r="C8329" t="str">
            <v>Z</v>
          </cell>
          <cell r="D8329" t="str">
            <v>name</v>
          </cell>
          <cell r="E8329" t="str">
            <v>2008 Q3</v>
          </cell>
          <cell r="F8329" t="str">
            <v>Z20083</v>
          </cell>
          <cell r="G8329">
            <v>6</v>
          </cell>
        </row>
        <row r="8330">
          <cell r="A8330" t="str">
            <v>Z|2008 Quartal 3</v>
          </cell>
          <cell r="B8330" t="str">
            <v>Q1002z001</v>
          </cell>
          <cell r="C8330" t="str">
            <v>Z</v>
          </cell>
          <cell r="D8330" t="str">
            <v>D</v>
          </cell>
          <cell r="E8330" t="str">
            <v>2008 Quartal 3</v>
          </cell>
          <cell r="F8330" t="str">
            <v>Z20083</v>
          </cell>
          <cell r="G8330">
            <v>6</v>
          </cell>
        </row>
        <row r="8331">
          <cell r="A8331" t="str">
            <v>Z|Z20083</v>
          </cell>
          <cell r="B8331" t="str">
            <v>Q1002z001</v>
          </cell>
          <cell r="C8331" t="str">
            <v>Z</v>
          </cell>
          <cell r="D8331" t="str">
            <v>code</v>
          </cell>
          <cell r="E8331" t="str">
            <v>Z20083</v>
          </cell>
          <cell r="F8331" t="str">
            <v>Z20083</v>
          </cell>
          <cell r="G8331">
            <v>6</v>
          </cell>
        </row>
        <row r="8332">
          <cell r="A8332" t="str">
            <v>Z|JUL 08</v>
          </cell>
          <cell r="B8332" t="str">
            <v>Q1002z001</v>
          </cell>
          <cell r="C8332" t="str">
            <v>Z</v>
          </cell>
          <cell r="D8332" t="str">
            <v>D</v>
          </cell>
          <cell r="E8332" t="str">
            <v>JUL 08</v>
          </cell>
          <cell r="F8332" t="str">
            <v>Z200831</v>
          </cell>
          <cell r="G8332">
            <v>7</v>
          </cell>
        </row>
        <row r="8333">
          <cell r="A8333" t="str">
            <v>Z|JUL08</v>
          </cell>
          <cell r="B8333" t="str">
            <v>Q1002z001</v>
          </cell>
          <cell r="C8333" t="str">
            <v>Z</v>
          </cell>
          <cell r="D8333" t="str">
            <v>name</v>
          </cell>
          <cell r="E8333" t="str">
            <v>JUL08</v>
          </cell>
          <cell r="F8333" t="str">
            <v>Z200831</v>
          </cell>
          <cell r="G8333">
            <v>7</v>
          </cell>
        </row>
        <row r="8334">
          <cell r="A8334" t="str">
            <v>Z|Z200831</v>
          </cell>
          <cell r="B8334" t="str">
            <v>Q1002z001</v>
          </cell>
          <cell r="C8334" t="str">
            <v>Z</v>
          </cell>
          <cell r="D8334" t="str">
            <v>code</v>
          </cell>
          <cell r="E8334" t="str">
            <v>Z200831</v>
          </cell>
          <cell r="F8334" t="str">
            <v>Z200831</v>
          </cell>
          <cell r="G8334">
            <v>7</v>
          </cell>
        </row>
        <row r="8335">
          <cell r="A8335" t="str">
            <v>Z|AUG 08</v>
          </cell>
          <cell r="B8335" t="str">
            <v>Q1002z001</v>
          </cell>
          <cell r="C8335" t="str">
            <v>Z</v>
          </cell>
          <cell r="D8335" t="str">
            <v>D</v>
          </cell>
          <cell r="E8335" t="str">
            <v>AUG 08</v>
          </cell>
          <cell r="F8335" t="str">
            <v>Z200832</v>
          </cell>
          <cell r="G8335">
            <v>7</v>
          </cell>
        </row>
        <row r="8336">
          <cell r="A8336" t="str">
            <v>Z|AUG08</v>
          </cell>
          <cell r="B8336" t="str">
            <v>Q1002z001</v>
          </cell>
          <cell r="C8336" t="str">
            <v>Z</v>
          </cell>
          <cell r="D8336" t="str">
            <v>name</v>
          </cell>
          <cell r="E8336" t="str">
            <v>AUG08</v>
          </cell>
          <cell r="F8336" t="str">
            <v>Z200832</v>
          </cell>
          <cell r="G8336">
            <v>7</v>
          </cell>
        </row>
        <row r="8337">
          <cell r="A8337" t="str">
            <v>Z|Z200832</v>
          </cell>
          <cell r="B8337" t="str">
            <v>Q1002z001</v>
          </cell>
          <cell r="C8337" t="str">
            <v>Z</v>
          </cell>
          <cell r="D8337" t="str">
            <v>code</v>
          </cell>
          <cell r="E8337" t="str">
            <v>Z200832</v>
          </cell>
          <cell r="F8337" t="str">
            <v>Z200832</v>
          </cell>
          <cell r="G8337">
            <v>7</v>
          </cell>
        </row>
        <row r="8338">
          <cell r="A8338" t="str">
            <v>Z|SEP 08</v>
          </cell>
          <cell r="B8338" t="str">
            <v>Q1002z001</v>
          </cell>
          <cell r="C8338" t="str">
            <v>Z</v>
          </cell>
          <cell r="D8338" t="str">
            <v>D</v>
          </cell>
          <cell r="E8338" t="str">
            <v>SEP 08</v>
          </cell>
          <cell r="F8338" t="str">
            <v>Z200833</v>
          </cell>
          <cell r="G8338">
            <v>7</v>
          </cell>
        </row>
        <row r="8339">
          <cell r="A8339" t="str">
            <v>Z|SEP08</v>
          </cell>
          <cell r="B8339" t="str">
            <v>Q1002z001</v>
          </cell>
          <cell r="C8339" t="str">
            <v>Z</v>
          </cell>
          <cell r="D8339" t="str">
            <v>name</v>
          </cell>
          <cell r="E8339" t="str">
            <v>SEP08</v>
          </cell>
          <cell r="F8339" t="str">
            <v>Z200833</v>
          </cell>
          <cell r="G8339">
            <v>7</v>
          </cell>
        </row>
        <row r="8340">
          <cell r="A8340" t="str">
            <v>Z|Z200833</v>
          </cell>
          <cell r="B8340" t="str">
            <v>Q1002z001</v>
          </cell>
          <cell r="C8340" t="str">
            <v>Z</v>
          </cell>
          <cell r="D8340" t="str">
            <v>code</v>
          </cell>
          <cell r="E8340" t="str">
            <v>Z200833</v>
          </cell>
          <cell r="F8340" t="str">
            <v>Z200833</v>
          </cell>
          <cell r="G8340">
            <v>7</v>
          </cell>
        </row>
        <row r="8341">
          <cell r="A8341" t="str">
            <v>Z|2008 Q4</v>
          </cell>
          <cell r="B8341" t="str">
            <v>Q1002z001</v>
          </cell>
          <cell r="C8341" t="str">
            <v>Z</v>
          </cell>
          <cell r="D8341" t="str">
            <v>name</v>
          </cell>
          <cell r="E8341" t="str">
            <v>2008 Q4</v>
          </cell>
          <cell r="F8341" t="str">
            <v>Z20084</v>
          </cell>
          <cell r="G8341">
            <v>6</v>
          </cell>
        </row>
        <row r="8342">
          <cell r="A8342" t="str">
            <v>Z|2008 Quartal 4</v>
          </cell>
          <cell r="B8342" t="str">
            <v>Q1002z001</v>
          </cell>
          <cell r="C8342" t="str">
            <v>Z</v>
          </cell>
          <cell r="D8342" t="str">
            <v>D</v>
          </cell>
          <cell r="E8342" t="str">
            <v>2008 Quartal 4</v>
          </cell>
          <cell r="F8342" t="str">
            <v>Z20084</v>
          </cell>
          <cell r="G8342">
            <v>6</v>
          </cell>
        </row>
        <row r="8343">
          <cell r="A8343" t="str">
            <v>Z|Z20084</v>
          </cell>
          <cell r="B8343" t="str">
            <v>Q1002z001</v>
          </cell>
          <cell r="C8343" t="str">
            <v>Z</v>
          </cell>
          <cell r="D8343" t="str">
            <v>code</v>
          </cell>
          <cell r="E8343" t="str">
            <v>Z20084</v>
          </cell>
          <cell r="F8343" t="str">
            <v>Z20084</v>
          </cell>
          <cell r="G8343">
            <v>6</v>
          </cell>
        </row>
        <row r="8344">
          <cell r="A8344" t="str">
            <v>Z|OKT 08</v>
          </cell>
          <cell r="B8344" t="str">
            <v>Q1002z001</v>
          </cell>
          <cell r="C8344" t="str">
            <v>Z</v>
          </cell>
          <cell r="D8344" t="str">
            <v>D</v>
          </cell>
          <cell r="E8344" t="str">
            <v>OKT 08</v>
          </cell>
          <cell r="F8344" t="str">
            <v>Z200841</v>
          </cell>
          <cell r="G8344">
            <v>7</v>
          </cell>
        </row>
        <row r="8345">
          <cell r="A8345" t="str">
            <v>Z|OKT08</v>
          </cell>
          <cell r="B8345" t="str">
            <v>Q1002z001</v>
          </cell>
          <cell r="C8345" t="str">
            <v>Z</v>
          </cell>
          <cell r="D8345" t="str">
            <v>name</v>
          </cell>
          <cell r="E8345" t="str">
            <v>OKT08</v>
          </cell>
          <cell r="F8345" t="str">
            <v>Z200841</v>
          </cell>
          <cell r="G8345">
            <v>7</v>
          </cell>
        </row>
        <row r="8346">
          <cell r="A8346" t="str">
            <v>Z|Z200841</v>
          </cell>
          <cell r="B8346" t="str">
            <v>Q1002z001</v>
          </cell>
          <cell r="C8346" t="str">
            <v>Z</v>
          </cell>
          <cell r="D8346" t="str">
            <v>code</v>
          </cell>
          <cell r="E8346" t="str">
            <v>Z200841</v>
          </cell>
          <cell r="F8346" t="str">
            <v>Z200841</v>
          </cell>
          <cell r="G8346">
            <v>7</v>
          </cell>
        </row>
        <row r="8347">
          <cell r="A8347" t="str">
            <v>Z|NOV 08</v>
          </cell>
          <cell r="B8347" t="str">
            <v>Q1002z001</v>
          </cell>
          <cell r="C8347" t="str">
            <v>Z</v>
          </cell>
          <cell r="D8347" t="str">
            <v>D</v>
          </cell>
          <cell r="E8347" t="str">
            <v>NOV 08</v>
          </cell>
          <cell r="F8347" t="str">
            <v>Z200842</v>
          </cell>
          <cell r="G8347">
            <v>7</v>
          </cell>
        </row>
        <row r="8348">
          <cell r="A8348" t="str">
            <v>Z|NOV08</v>
          </cell>
          <cell r="B8348" t="str">
            <v>Q1002z001</v>
          </cell>
          <cell r="C8348" t="str">
            <v>Z</v>
          </cell>
          <cell r="D8348" t="str">
            <v>name</v>
          </cell>
          <cell r="E8348" t="str">
            <v>NOV08</v>
          </cell>
          <cell r="F8348" t="str">
            <v>Z200842</v>
          </cell>
          <cell r="G8348">
            <v>7</v>
          </cell>
        </row>
        <row r="8349">
          <cell r="A8349" t="str">
            <v>Z|Z200842</v>
          </cell>
          <cell r="B8349" t="str">
            <v>Q1002z001</v>
          </cell>
          <cell r="C8349" t="str">
            <v>Z</v>
          </cell>
          <cell r="D8349" t="str">
            <v>code</v>
          </cell>
          <cell r="E8349" t="str">
            <v>Z200842</v>
          </cell>
          <cell r="F8349" t="str">
            <v>Z200842</v>
          </cell>
          <cell r="G8349">
            <v>7</v>
          </cell>
        </row>
        <row r="8350">
          <cell r="A8350" t="str">
            <v>Z|DEZ 08</v>
          </cell>
          <cell r="B8350" t="str">
            <v>Q1002z001</v>
          </cell>
          <cell r="C8350" t="str">
            <v>Z</v>
          </cell>
          <cell r="D8350" t="str">
            <v>D</v>
          </cell>
          <cell r="E8350" t="str">
            <v>DEZ 08</v>
          </cell>
          <cell r="F8350" t="str">
            <v>Z200843</v>
          </cell>
          <cell r="G8350">
            <v>7</v>
          </cell>
        </row>
        <row r="8351">
          <cell r="A8351" t="str">
            <v>Z|DEZ08</v>
          </cell>
          <cell r="B8351" t="str">
            <v>Q1002z001</v>
          </cell>
          <cell r="C8351" t="str">
            <v>Z</v>
          </cell>
          <cell r="D8351" t="str">
            <v>name</v>
          </cell>
          <cell r="E8351" t="str">
            <v>DEZ08</v>
          </cell>
          <cell r="F8351" t="str">
            <v>Z200843</v>
          </cell>
          <cell r="G8351">
            <v>7</v>
          </cell>
        </row>
        <row r="8352">
          <cell r="A8352" t="str">
            <v>Z|Z200843</v>
          </cell>
          <cell r="B8352" t="str">
            <v>Q1002z001</v>
          </cell>
          <cell r="C8352" t="str">
            <v>Z</v>
          </cell>
          <cell r="D8352" t="str">
            <v>code</v>
          </cell>
          <cell r="E8352" t="str">
            <v>Z200843</v>
          </cell>
          <cell r="F8352" t="str">
            <v>Z200843</v>
          </cell>
          <cell r="G8352">
            <v>7</v>
          </cell>
        </row>
        <row r="8353">
          <cell r="A8353" t="str">
            <v>Z|2009</v>
          </cell>
          <cell r="B8353" t="str">
            <v>Q1002z001</v>
          </cell>
          <cell r="C8353" t="str">
            <v>Z</v>
          </cell>
          <cell r="D8353" t="str">
            <v>name</v>
          </cell>
          <cell r="E8353" t="str">
            <v>2009</v>
          </cell>
          <cell r="F8353" t="str">
            <v>Z2009</v>
          </cell>
          <cell r="G8353">
            <v>5</v>
          </cell>
        </row>
        <row r="8354">
          <cell r="A8354" t="str">
            <v>Z|Z2009</v>
          </cell>
          <cell r="B8354" t="str">
            <v>Q1002z001</v>
          </cell>
          <cell r="C8354" t="str">
            <v>Z</v>
          </cell>
          <cell r="D8354" t="str">
            <v>code</v>
          </cell>
          <cell r="E8354" t="str">
            <v>Z2009</v>
          </cell>
          <cell r="F8354" t="str">
            <v>Z2009</v>
          </cell>
          <cell r="G8354">
            <v>5</v>
          </cell>
        </row>
        <row r="8355">
          <cell r="A8355" t="str">
            <v>Z|2010</v>
          </cell>
          <cell r="B8355" t="str">
            <v>Q1002z001</v>
          </cell>
          <cell r="C8355" t="str">
            <v>Z</v>
          </cell>
          <cell r="D8355" t="str">
            <v>name</v>
          </cell>
          <cell r="E8355" t="str">
            <v>2010</v>
          </cell>
          <cell r="F8355" t="str">
            <v>Z2010</v>
          </cell>
          <cell r="G8355">
            <v>5</v>
          </cell>
        </row>
        <row r="8356">
          <cell r="A8356" t="str">
            <v>Z|Z2010</v>
          </cell>
          <cell r="B8356" t="str">
            <v>Q1002z001</v>
          </cell>
          <cell r="C8356" t="str">
            <v>Z</v>
          </cell>
          <cell r="D8356" t="str">
            <v>code</v>
          </cell>
          <cell r="E8356" t="str">
            <v>Z2010</v>
          </cell>
          <cell r="F8356" t="str">
            <v>Z2010</v>
          </cell>
          <cell r="G8356">
            <v>5</v>
          </cell>
        </row>
        <row r="8357">
          <cell r="A8357" t="str">
            <v>Z|2011</v>
          </cell>
          <cell r="B8357" t="str">
            <v>Q1002z001</v>
          </cell>
          <cell r="C8357" t="str">
            <v>Z</v>
          </cell>
          <cell r="D8357" t="str">
            <v>name</v>
          </cell>
          <cell r="E8357" t="str">
            <v>2011</v>
          </cell>
          <cell r="F8357" t="str">
            <v>Z2011</v>
          </cell>
          <cell r="G8357">
            <v>5</v>
          </cell>
        </row>
        <row r="8358">
          <cell r="A8358" t="str">
            <v>Z|Z2011</v>
          </cell>
          <cell r="B8358" t="str">
            <v>Q1002z001</v>
          </cell>
          <cell r="C8358" t="str">
            <v>Z</v>
          </cell>
          <cell r="D8358" t="str">
            <v>code</v>
          </cell>
          <cell r="E8358" t="str">
            <v>Z2011</v>
          </cell>
          <cell r="F8358" t="str">
            <v>Z2011</v>
          </cell>
          <cell r="G8358">
            <v>5</v>
          </cell>
        </row>
        <row r="8359">
          <cell r="A8359" t="str">
            <v>Z|2012</v>
          </cell>
          <cell r="B8359" t="str">
            <v>Q1002z001</v>
          </cell>
          <cell r="C8359" t="str">
            <v>Z</v>
          </cell>
          <cell r="D8359" t="str">
            <v>name</v>
          </cell>
          <cell r="E8359" t="str">
            <v>2012</v>
          </cell>
          <cell r="F8359" t="str">
            <v>Z2012</v>
          </cell>
          <cell r="G8359">
            <v>5</v>
          </cell>
        </row>
        <row r="8360">
          <cell r="A8360" t="str">
            <v>Z|Z2012</v>
          </cell>
          <cell r="B8360" t="str">
            <v>Q1002z001</v>
          </cell>
          <cell r="C8360" t="str">
            <v>Z</v>
          </cell>
          <cell r="D8360" t="str">
            <v>code</v>
          </cell>
          <cell r="E8360" t="str">
            <v>Z2012</v>
          </cell>
          <cell r="F8360" t="str">
            <v>Z2012</v>
          </cell>
          <cell r="G8360">
            <v>5</v>
          </cell>
        </row>
        <row r="8361">
          <cell r="A8361" t="str">
            <v>Z|2013</v>
          </cell>
          <cell r="B8361" t="str">
            <v>Q1002z001</v>
          </cell>
          <cell r="C8361" t="str">
            <v>Z</v>
          </cell>
          <cell r="D8361" t="str">
            <v>name</v>
          </cell>
          <cell r="E8361" t="str">
            <v>2013</v>
          </cell>
          <cell r="F8361" t="str">
            <v>Z2013</v>
          </cell>
          <cell r="G8361">
            <v>5</v>
          </cell>
        </row>
        <row r="8362">
          <cell r="A8362" t="str">
            <v>Z|Z2013</v>
          </cell>
          <cell r="B8362" t="str">
            <v>Q1002z001</v>
          </cell>
          <cell r="C8362" t="str">
            <v>Z</v>
          </cell>
          <cell r="D8362" t="str">
            <v>code</v>
          </cell>
          <cell r="E8362" t="str">
            <v>Z2013</v>
          </cell>
          <cell r="F8362" t="str">
            <v>Z2013</v>
          </cell>
          <cell r="G8362">
            <v>5</v>
          </cell>
        </row>
        <row r="8363">
          <cell r="A8363" t="str">
            <v>Z|2014</v>
          </cell>
          <cell r="B8363" t="str">
            <v>Q1002z001</v>
          </cell>
          <cell r="C8363" t="str">
            <v>Z</v>
          </cell>
          <cell r="D8363" t="str">
            <v>name</v>
          </cell>
          <cell r="E8363" t="str">
            <v>2014</v>
          </cell>
          <cell r="F8363" t="str">
            <v>Z2014</v>
          </cell>
          <cell r="G8363">
            <v>5</v>
          </cell>
        </row>
        <row r="8364">
          <cell r="A8364" t="str">
            <v>Z|Z2014</v>
          </cell>
          <cell r="B8364" t="str">
            <v>Q1002z001</v>
          </cell>
          <cell r="C8364" t="str">
            <v>Z</v>
          </cell>
          <cell r="D8364" t="str">
            <v>code</v>
          </cell>
          <cell r="E8364" t="str">
            <v>Z2014</v>
          </cell>
          <cell r="F8364" t="str">
            <v>Z2014</v>
          </cell>
          <cell r="G8364">
            <v>5</v>
          </cell>
        </row>
        <row r="8365">
          <cell r="A8365" t="str">
            <v>Z|2015</v>
          </cell>
          <cell r="B8365" t="str">
            <v>Q1002z001</v>
          </cell>
          <cell r="C8365" t="str">
            <v>Z</v>
          </cell>
          <cell r="D8365" t="str">
            <v>name</v>
          </cell>
          <cell r="E8365" t="str">
            <v>2015</v>
          </cell>
          <cell r="F8365" t="str">
            <v>Z2015</v>
          </cell>
          <cell r="G8365">
            <v>5</v>
          </cell>
        </row>
        <row r="8366">
          <cell r="A8366" t="str">
            <v>Z|Z2015</v>
          </cell>
          <cell r="B8366" t="str">
            <v>Q1002z001</v>
          </cell>
          <cell r="C8366" t="str">
            <v>Z</v>
          </cell>
          <cell r="D8366" t="str">
            <v>code</v>
          </cell>
          <cell r="E8366" t="str">
            <v>Z2015</v>
          </cell>
          <cell r="F8366" t="str">
            <v>Z2015</v>
          </cell>
          <cell r="G8366">
            <v>5</v>
          </cell>
        </row>
        <row r="8367">
          <cell r="A8367" t="str">
            <v>Z|2016</v>
          </cell>
          <cell r="B8367" t="str">
            <v>Q1002z001</v>
          </cell>
          <cell r="C8367" t="str">
            <v>Z</v>
          </cell>
          <cell r="D8367" t="str">
            <v>name</v>
          </cell>
          <cell r="E8367" t="str">
            <v>2016</v>
          </cell>
          <cell r="F8367" t="str">
            <v>Z2016</v>
          </cell>
          <cell r="G8367">
            <v>5</v>
          </cell>
        </row>
        <row r="8368">
          <cell r="A8368" t="str">
            <v>Z|Z2016</v>
          </cell>
          <cell r="B8368" t="str">
            <v>Q1002z001</v>
          </cell>
          <cell r="C8368" t="str">
            <v>Z</v>
          </cell>
          <cell r="D8368" t="str">
            <v>code</v>
          </cell>
          <cell r="E8368" t="str">
            <v>Z2016</v>
          </cell>
          <cell r="F8368" t="str">
            <v>Z2016</v>
          </cell>
          <cell r="G8368">
            <v>5</v>
          </cell>
        </row>
        <row r="8369">
          <cell r="A8369" t="str">
            <v>Z|2017</v>
          </cell>
          <cell r="B8369" t="str">
            <v>Q1002z001</v>
          </cell>
          <cell r="C8369" t="str">
            <v>Z</v>
          </cell>
          <cell r="D8369" t="str">
            <v>name</v>
          </cell>
          <cell r="E8369" t="str">
            <v>2017</v>
          </cell>
          <cell r="F8369" t="str">
            <v>Z2017</v>
          </cell>
          <cell r="G8369">
            <v>5</v>
          </cell>
        </row>
        <row r="8370">
          <cell r="A8370" t="str">
            <v>Z|Z2017</v>
          </cell>
          <cell r="B8370" t="str">
            <v>Q1002z001</v>
          </cell>
          <cell r="C8370" t="str">
            <v>Z</v>
          </cell>
          <cell r="D8370" t="str">
            <v>code</v>
          </cell>
          <cell r="E8370" t="str">
            <v>Z2017</v>
          </cell>
          <cell r="F8370" t="str">
            <v>Z2017</v>
          </cell>
          <cell r="G8370">
            <v>5</v>
          </cell>
        </row>
        <row r="8371">
          <cell r="A8371" t="str">
            <v>Z|2018</v>
          </cell>
          <cell r="B8371" t="str">
            <v>Q1002z001</v>
          </cell>
          <cell r="C8371" t="str">
            <v>Z</v>
          </cell>
          <cell r="D8371" t="str">
            <v>name</v>
          </cell>
          <cell r="E8371" t="str">
            <v>2018</v>
          </cell>
          <cell r="F8371" t="str">
            <v>Z2018</v>
          </cell>
          <cell r="G8371">
            <v>5</v>
          </cell>
        </row>
        <row r="8372">
          <cell r="A8372" t="str">
            <v>Z|Z2018</v>
          </cell>
          <cell r="B8372" t="str">
            <v>Q1002z001</v>
          </cell>
          <cell r="C8372" t="str">
            <v>Z</v>
          </cell>
          <cell r="D8372" t="str">
            <v>code</v>
          </cell>
          <cell r="E8372" t="str">
            <v>Z2018</v>
          </cell>
          <cell r="F8372" t="str">
            <v>Z2018</v>
          </cell>
          <cell r="G8372">
            <v>5</v>
          </cell>
        </row>
        <row r="8373">
          <cell r="A8373" t="str">
            <v>Z|2019</v>
          </cell>
          <cell r="B8373" t="str">
            <v>Q1002z001</v>
          </cell>
          <cell r="C8373" t="str">
            <v>Z</v>
          </cell>
          <cell r="D8373" t="str">
            <v>name</v>
          </cell>
          <cell r="E8373" t="str">
            <v>2019</v>
          </cell>
          <cell r="F8373" t="str">
            <v>Z2019</v>
          </cell>
          <cell r="G8373">
            <v>5</v>
          </cell>
        </row>
        <row r="8374">
          <cell r="A8374" t="str">
            <v>Z|Z2019</v>
          </cell>
          <cell r="B8374" t="str">
            <v>Q1002z001</v>
          </cell>
          <cell r="C8374" t="str">
            <v>Z</v>
          </cell>
          <cell r="D8374" t="str">
            <v>code</v>
          </cell>
          <cell r="E8374" t="str">
            <v>Z2019</v>
          </cell>
          <cell r="F8374" t="str">
            <v>Z2019</v>
          </cell>
          <cell r="G8374">
            <v>5</v>
          </cell>
        </row>
        <row r="8375">
          <cell r="A8375" t="str">
            <v>Z|2020</v>
          </cell>
          <cell r="B8375" t="str">
            <v>Q1002z001</v>
          </cell>
          <cell r="C8375" t="str">
            <v>Z</v>
          </cell>
          <cell r="D8375" t="str">
            <v>name</v>
          </cell>
          <cell r="E8375" t="str">
            <v>2020</v>
          </cell>
          <cell r="F8375" t="str">
            <v>Z2020</v>
          </cell>
          <cell r="G8375">
            <v>5</v>
          </cell>
        </row>
        <row r="8376">
          <cell r="A8376" t="str">
            <v>Z|Z2020</v>
          </cell>
          <cell r="B8376" t="str">
            <v>Q1002z001</v>
          </cell>
          <cell r="C8376" t="str">
            <v>Z</v>
          </cell>
          <cell r="D8376" t="str">
            <v>code</v>
          </cell>
          <cell r="E8376" t="str">
            <v>Z2020</v>
          </cell>
          <cell r="F8376" t="str">
            <v>Z2020</v>
          </cell>
          <cell r="G8376">
            <v>5</v>
          </cell>
        </row>
        <row r="8377">
          <cell r="A8377" t="str">
            <v>Z|2021</v>
          </cell>
          <cell r="B8377" t="str">
            <v>Q1002z001</v>
          </cell>
          <cell r="C8377" t="str">
            <v>Z</v>
          </cell>
          <cell r="D8377" t="str">
            <v>name</v>
          </cell>
          <cell r="E8377" t="str">
            <v>2021</v>
          </cell>
          <cell r="F8377" t="str">
            <v>Z2021</v>
          </cell>
          <cell r="G8377">
            <v>5</v>
          </cell>
        </row>
        <row r="8378">
          <cell r="A8378" t="str">
            <v>Z|Z2021</v>
          </cell>
          <cell r="B8378" t="str">
            <v>Q1002z001</v>
          </cell>
          <cell r="C8378" t="str">
            <v>Z</v>
          </cell>
          <cell r="D8378" t="str">
            <v>code</v>
          </cell>
          <cell r="E8378" t="str">
            <v>Z2021</v>
          </cell>
          <cell r="F8378" t="str">
            <v>Z2021</v>
          </cell>
          <cell r="G8378">
            <v>5</v>
          </cell>
        </row>
        <row r="8379">
          <cell r="A8379" t="str">
            <v>Z|2022</v>
          </cell>
          <cell r="B8379" t="str">
            <v>Q1002z001</v>
          </cell>
          <cell r="C8379" t="str">
            <v>Z</v>
          </cell>
          <cell r="D8379" t="str">
            <v>name</v>
          </cell>
          <cell r="E8379" t="str">
            <v>2022</v>
          </cell>
          <cell r="F8379" t="str">
            <v>Z2022</v>
          </cell>
          <cell r="G8379">
            <v>5</v>
          </cell>
        </row>
        <row r="8380">
          <cell r="A8380" t="str">
            <v>Z|Z2022</v>
          </cell>
          <cell r="B8380" t="str">
            <v>Q1002z001</v>
          </cell>
          <cell r="C8380" t="str">
            <v>Z</v>
          </cell>
          <cell r="D8380" t="str">
            <v>code</v>
          </cell>
          <cell r="E8380" t="str">
            <v>Z2022</v>
          </cell>
          <cell r="F8380" t="str">
            <v>Z2022</v>
          </cell>
          <cell r="G8380">
            <v>5</v>
          </cell>
        </row>
        <row r="8381">
          <cell r="A8381" t="str">
            <v>Z|2023</v>
          </cell>
          <cell r="B8381" t="str">
            <v>Q1002z001</v>
          </cell>
          <cell r="C8381" t="str">
            <v>Z</v>
          </cell>
          <cell r="D8381" t="str">
            <v>name</v>
          </cell>
          <cell r="E8381" t="str">
            <v>2023</v>
          </cell>
          <cell r="F8381" t="str">
            <v>Z2023</v>
          </cell>
          <cell r="G8381">
            <v>5</v>
          </cell>
        </row>
        <row r="8382">
          <cell r="A8382" t="str">
            <v>Z|Z2023</v>
          </cell>
          <cell r="B8382" t="str">
            <v>Q1002z001</v>
          </cell>
          <cell r="C8382" t="str">
            <v>Z</v>
          </cell>
          <cell r="D8382" t="str">
            <v>code</v>
          </cell>
          <cell r="E8382" t="str">
            <v>Z2023</v>
          </cell>
          <cell r="F8382" t="str">
            <v>Z2023</v>
          </cell>
          <cell r="G8382">
            <v>5</v>
          </cell>
        </row>
        <row r="8383">
          <cell r="A8383" t="str">
            <v>Z|2024</v>
          </cell>
          <cell r="B8383" t="str">
            <v>Q1002z001</v>
          </cell>
          <cell r="C8383" t="str">
            <v>Z</v>
          </cell>
          <cell r="D8383" t="str">
            <v>name</v>
          </cell>
          <cell r="E8383" t="str">
            <v>2024</v>
          </cell>
          <cell r="F8383" t="str">
            <v>Z2024</v>
          </cell>
          <cell r="G8383">
            <v>5</v>
          </cell>
        </row>
        <row r="8384">
          <cell r="A8384" t="str">
            <v>Z|Z2024</v>
          </cell>
          <cell r="B8384" t="str">
            <v>Q1002z001</v>
          </cell>
          <cell r="C8384" t="str">
            <v>Z</v>
          </cell>
          <cell r="D8384" t="str">
            <v>code</v>
          </cell>
          <cell r="E8384" t="str">
            <v>Z2024</v>
          </cell>
          <cell r="F8384" t="str">
            <v>Z2024</v>
          </cell>
          <cell r="G8384">
            <v>5</v>
          </cell>
        </row>
        <row r="8385">
          <cell r="A8385" t="str">
            <v>Z|2025</v>
          </cell>
          <cell r="B8385" t="str">
            <v>Q1002z001</v>
          </cell>
          <cell r="C8385" t="str">
            <v>Z</v>
          </cell>
          <cell r="D8385" t="str">
            <v>name</v>
          </cell>
          <cell r="E8385" t="str">
            <v>2025</v>
          </cell>
          <cell r="F8385" t="str">
            <v>Z2025</v>
          </cell>
          <cell r="G8385">
            <v>5</v>
          </cell>
        </row>
        <row r="8386">
          <cell r="A8386" t="str">
            <v>Z|Z2025</v>
          </cell>
          <cell r="B8386" t="str">
            <v>Q1002z001</v>
          </cell>
          <cell r="C8386" t="str">
            <v>Z</v>
          </cell>
          <cell r="D8386" t="str">
            <v>code</v>
          </cell>
          <cell r="E8386" t="str">
            <v>Z2025</v>
          </cell>
          <cell r="F8386" t="str">
            <v>Z2025</v>
          </cell>
          <cell r="G8386">
            <v>5</v>
          </cell>
        </row>
        <row r="8387">
          <cell r="A8387" t="str">
            <v>Z|2026</v>
          </cell>
          <cell r="B8387" t="str">
            <v>Q1002z001</v>
          </cell>
          <cell r="C8387" t="str">
            <v>Z</v>
          </cell>
          <cell r="D8387" t="str">
            <v>name</v>
          </cell>
          <cell r="E8387" t="str">
            <v>2026</v>
          </cell>
          <cell r="F8387" t="str">
            <v>Z2026</v>
          </cell>
          <cell r="G8387">
            <v>5</v>
          </cell>
        </row>
        <row r="8388">
          <cell r="A8388" t="str">
            <v>Z|Z2026</v>
          </cell>
          <cell r="B8388" t="str">
            <v>Q1002z001</v>
          </cell>
          <cell r="C8388" t="str">
            <v>Z</v>
          </cell>
          <cell r="D8388" t="str">
            <v>code</v>
          </cell>
          <cell r="E8388" t="str">
            <v>Z2026</v>
          </cell>
          <cell r="F8388" t="str">
            <v>Z2026</v>
          </cell>
          <cell r="G8388">
            <v>5</v>
          </cell>
        </row>
        <row r="8389">
          <cell r="A8389" t="str">
            <v>Z|2027</v>
          </cell>
          <cell r="B8389" t="str">
            <v>Q1002z001</v>
          </cell>
          <cell r="C8389" t="str">
            <v>Z</v>
          </cell>
          <cell r="D8389" t="str">
            <v>name</v>
          </cell>
          <cell r="E8389" t="str">
            <v>2027</v>
          </cell>
          <cell r="F8389" t="str">
            <v>Z2027</v>
          </cell>
          <cell r="G8389">
            <v>5</v>
          </cell>
        </row>
        <row r="8390">
          <cell r="A8390" t="str">
            <v>Z|Z2027</v>
          </cell>
          <cell r="B8390" t="str">
            <v>Q1002z001</v>
          </cell>
          <cell r="C8390" t="str">
            <v>Z</v>
          </cell>
          <cell r="D8390" t="str">
            <v>code</v>
          </cell>
          <cell r="E8390" t="str">
            <v>Z2027</v>
          </cell>
          <cell r="F8390" t="str">
            <v>Z2027</v>
          </cell>
          <cell r="G8390">
            <v>5</v>
          </cell>
        </row>
        <row r="8391">
          <cell r="A8391" t="str">
            <v>E|Production sold [t]</v>
          </cell>
          <cell r="B8391" t="str">
            <v>Q1002z001</v>
          </cell>
          <cell r="C8391" t="str">
            <v>E</v>
          </cell>
          <cell r="D8391" t="str">
            <v>name</v>
          </cell>
          <cell r="E8391" t="str">
            <v>Production sold [t]</v>
          </cell>
          <cell r="F8391" t="str">
            <v>Eat01</v>
          </cell>
          <cell r="G8391">
            <v>5</v>
          </cell>
        </row>
        <row r="8392">
          <cell r="A8392" t="str">
            <v>V|primary  production, biotic</v>
          </cell>
          <cell r="B8392" t="str">
            <v>Q1002z001</v>
          </cell>
          <cell r="C8392" t="str">
            <v>V</v>
          </cell>
          <cell r="D8392" t="str">
            <v>E</v>
          </cell>
          <cell r="E8392" t="str">
            <v>primary  production, biotic</v>
          </cell>
          <cell r="F8392" t="str">
            <v>Vb</v>
          </cell>
          <cell r="G8392">
            <v>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uttons"/>
      <sheetName val="+termU MDBI"/>
      <sheetName val="+termU"/>
      <sheetName val="Import_Makros.xls"/>
      <sheetName val="Import_Makros"/>
    </sheetNames>
    <definedNames>
      <definedName name="hidden"/>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mailto:diana.schaack@ami-ionformiert.de" TargetMode="External"/><Relationship Id="rId7" Type="http://schemas.openxmlformats.org/officeDocument/2006/relationships/vmlDrawing" Target="../drawings/vmlDrawing1.vml"/><Relationship Id="rId2" Type="http://schemas.openxmlformats.org/officeDocument/2006/relationships/hyperlink" Target="http://www.ami-informiert.de/" TargetMode="External"/><Relationship Id="rId1" Type="http://schemas.openxmlformats.org/officeDocument/2006/relationships/hyperlink" Target="mailto:diana.schaack@ami-informiert.de" TargetMode="External"/><Relationship Id="rId6" Type="http://schemas.openxmlformats.org/officeDocument/2006/relationships/drawing" Target="../drawings/drawing3.xml"/><Relationship Id="rId11" Type="http://schemas.openxmlformats.org/officeDocument/2006/relationships/ctrlProp" Target="../ctrlProps/ctrlProp4.xml"/><Relationship Id="rId5" Type="http://schemas.openxmlformats.org/officeDocument/2006/relationships/printerSettings" Target="../printerSettings/printerSettings3.bin"/><Relationship Id="rId10" Type="http://schemas.openxmlformats.org/officeDocument/2006/relationships/ctrlProp" Target="../ctrlProps/ctrlProp3.xml"/><Relationship Id="rId4" Type="http://schemas.openxmlformats.org/officeDocument/2006/relationships/hyperlink" Target="http://www.ami-ifnormiert.de/" TargetMode="External"/><Relationship Id="rId9"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6.x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E53"/>
  <sheetViews>
    <sheetView workbookViewId="0">
      <selection activeCell="A8" sqref="A8"/>
    </sheetView>
  </sheetViews>
  <sheetFormatPr defaultColWidth="9.140625" defaultRowHeight="12.75" x14ac:dyDescent="0.2"/>
  <cols>
    <col min="1" max="1" width="100.7109375" style="1" customWidth="1"/>
    <col min="2" max="2" width="100.7109375" style="1" hidden="1" customWidth="1"/>
    <col min="3" max="3" width="9.140625" style="2" customWidth="1"/>
    <col min="4" max="4" width="37.85546875" style="2" customWidth="1"/>
    <col min="5" max="16384" width="9.140625" style="2"/>
  </cols>
  <sheetData>
    <row r="1" spans="1:5" ht="90" customHeight="1" x14ac:dyDescent="0.2"/>
    <row r="2" spans="1:5" ht="63" customHeight="1" x14ac:dyDescent="0.45">
      <c r="A2" s="3" t="s">
        <v>3056</v>
      </c>
      <c r="B2" s="3" t="s">
        <v>1757</v>
      </c>
    </row>
    <row r="3" spans="1:5" ht="33.75" customHeight="1" x14ac:dyDescent="0.45">
      <c r="A3" s="3"/>
      <c r="B3" s="4" t="s">
        <v>1758</v>
      </c>
    </row>
    <row r="4" spans="1:5" ht="47.25" x14ac:dyDescent="0.25">
      <c r="A4" s="5" t="s">
        <v>1759</v>
      </c>
      <c r="B4" s="1" t="s">
        <v>1760</v>
      </c>
      <c r="D4" s="5" t="s">
        <v>3037</v>
      </c>
    </row>
    <row r="5" spans="1:5" ht="45.75" customHeight="1" x14ac:dyDescent="0.25">
      <c r="A5" s="483" t="s">
        <v>3038</v>
      </c>
      <c r="B5" s="1" t="s">
        <v>1761</v>
      </c>
    </row>
    <row r="6" spans="1:5" ht="47.25" customHeight="1" x14ac:dyDescent="0.25">
      <c r="A6" s="483" t="s">
        <v>3039</v>
      </c>
      <c r="B6" s="1" t="s">
        <v>1512</v>
      </c>
    </row>
    <row r="7" spans="1:5" ht="33" customHeight="1" x14ac:dyDescent="0.25">
      <c r="A7" s="483" t="s">
        <v>3060</v>
      </c>
    </row>
    <row r="8" spans="1:5" ht="15.75" x14ac:dyDescent="0.25">
      <c r="A8" s="483" t="s">
        <v>3040</v>
      </c>
      <c r="B8" s="4" t="s">
        <v>1513</v>
      </c>
    </row>
    <row r="9" spans="1:5" ht="15.75" x14ac:dyDescent="0.25">
      <c r="A9" s="483"/>
      <c r="B9" s="1" t="s">
        <v>1616</v>
      </c>
    </row>
    <row r="10" spans="1:5" ht="15.75" x14ac:dyDescent="0.25">
      <c r="A10" s="5" t="s">
        <v>1617</v>
      </c>
      <c r="B10" s="1" t="s">
        <v>1956</v>
      </c>
    </row>
    <row r="11" spans="1:5" ht="15.75" x14ac:dyDescent="0.25">
      <c r="A11" s="483" t="s">
        <v>3031</v>
      </c>
      <c r="B11" s="1" t="s">
        <v>1957</v>
      </c>
      <c r="E11" s="6"/>
    </row>
    <row r="12" spans="1:5" ht="15.75" x14ac:dyDescent="0.25">
      <c r="A12" s="483" t="s">
        <v>3041</v>
      </c>
    </row>
    <row r="13" spans="1:5" ht="13.5" customHeight="1" x14ac:dyDescent="0.25">
      <c r="A13" s="483" t="s">
        <v>3042</v>
      </c>
      <c r="B13" s="7" t="s">
        <v>1958</v>
      </c>
    </row>
    <row r="14" spans="1:5" ht="15.75" x14ac:dyDescent="0.25">
      <c r="A14" s="5" t="s">
        <v>1959</v>
      </c>
      <c r="B14" s="7" t="s">
        <v>2029</v>
      </c>
    </row>
    <row r="15" spans="1:5" ht="31.5" x14ac:dyDescent="0.25">
      <c r="A15" s="1185" t="s">
        <v>3043</v>
      </c>
      <c r="B15" s="7" t="s">
        <v>146</v>
      </c>
    </row>
    <row r="16" spans="1:5" ht="15.75" x14ac:dyDescent="0.25">
      <c r="A16" s="1185" t="s">
        <v>147</v>
      </c>
      <c r="B16" s="8"/>
    </row>
    <row r="17" spans="1:2" ht="15.75" x14ac:dyDescent="0.25">
      <c r="A17" s="1185" t="s">
        <v>3044</v>
      </c>
    </row>
    <row r="18" spans="1:2" ht="14.25" customHeight="1" x14ac:dyDescent="0.25">
      <c r="A18" s="1186"/>
      <c r="B18" s="4" t="s">
        <v>148</v>
      </c>
    </row>
    <row r="19" spans="1:2" ht="26.25" x14ac:dyDescent="0.25">
      <c r="A19" s="5"/>
      <c r="B19" s="1" t="s">
        <v>1155</v>
      </c>
    </row>
    <row r="20" spans="1:2" ht="31.5" x14ac:dyDescent="0.25">
      <c r="A20" s="483" t="s">
        <v>3045</v>
      </c>
    </row>
    <row r="21" spans="1:2" ht="36" customHeight="1" x14ac:dyDescent="0.25">
      <c r="A21" s="483" t="s">
        <v>3046</v>
      </c>
    </row>
    <row r="22" spans="1:2" ht="15.75" x14ac:dyDescent="0.25">
      <c r="A22" s="5" t="s">
        <v>3047</v>
      </c>
    </row>
    <row r="23" spans="1:2" ht="15.75" x14ac:dyDescent="0.25">
      <c r="A23" s="5" t="s">
        <v>3048</v>
      </c>
    </row>
    <row r="24" spans="1:2" ht="15.75" x14ac:dyDescent="0.25">
      <c r="A24" s="1187"/>
    </row>
    <row r="25" spans="1:2" ht="15.75" x14ac:dyDescent="0.25">
      <c r="A25" s="1188" t="s">
        <v>1381</v>
      </c>
      <c r="B25" s="4" t="s">
        <v>1382</v>
      </c>
    </row>
    <row r="26" spans="1:2" ht="15.75" x14ac:dyDescent="0.25">
      <c r="A26" s="1188" t="s">
        <v>1960</v>
      </c>
      <c r="B26" s="1" t="s">
        <v>1383</v>
      </c>
    </row>
    <row r="27" spans="1:2" ht="33" customHeight="1" x14ac:dyDescent="0.25">
      <c r="A27" s="483" t="s">
        <v>1976</v>
      </c>
      <c r="B27" s="1" t="s">
        <v>1384</v>
      </c>
    </row>
    <row r="28" spans="1:2" ht="15.75" x14ac:dyDescent="0.25">
      <c r="A28" s="1188" t="s">
        <v>1385</v>
      </c>
    </row>
    <row r="29" spans="1:2" ht="15.75" x14ac:dyDescent="0.25">
      <c r="A29" s="1187" t="s">
        <v>1961</v>
      </c>
    </row>
    <row r="30" spans="1:2" ht="31.5" x14ac:dyDescent="0.25">
      <c r="A30" s="1188" t="s">
        <v>3049</v>
      </c>
      <c r="B30" s="1" t="s">
        <v>82</v>
      </c>
    </row>
    <row r="31" spans="1:2" ht="31.5" x14ac:dyDescent="0.25">
      <c r="A31" s="1187" t="s">
        <v>3050</v>
      </c>
      <c r="B31" s="1" t="s">
        <v>83</v>
      </c>
    </row>
    <row r="32" spans="1:2" ht="17.25" customHeight="1" x14ac:dyDescent="0.25">
      <c r="A32" s="1188" t="s">
        <v>84</v>
      </c>
      <c r="B32" s="1" t="s">
        <v>85</v>
      </c>
    </row>
    <row r="33" spans="1:1" ht="15.75" x14ac:dyDescent="0.25">
      <c r="A33" s="1187" t="s">
        <v>1962</v>
      </c>
    </row>
    <row r="34" spans="1:1" ht="15.75" x14ac:dyDescent="0.25">
      <c r="A34" s="1188" t="s">
        <v>3051</v>
      </c>
    </row>
    <row r="35" spans="1:1" ht="31.5" x14ac:dyDescent="0.25">
      <c r="A35" s="1187" t="s">
        <v>1227</v>
      </c>
    </row>
    <row r="36" spans="1:1" ht="15.75" x14ac:dyDescent="0.25">
      <c r="A36" s="1188" t="s">
        <v>1228</v>
      </c>
    </row>
    <row r="37" spans="1:1" ht="31.5" x14ac:dyDescent="0.25">
      <c r="A37" s="1187" t="s">
        <v>1229</v>
      </c>
    </row>
    <row r="38" spans="1:1" ht="15.75" x14ac:dyDescent="0.25">
      <c r="A38" s="1188"/>
    </row>
    <row r="39" spans="1:1" ht="15.75" x14ac:dyDescent="0.25">
      <c r="A39" s="1187"/>
    </row>
    <row r="40" spans="1:1" ht="15.75" x14ac:dyDescent="0.25">
      <c r="A40" s="1187"/>
    </row>
    <row r="41" spans="1:1" ht="15.75" x14ac:dyDescent="0.25">
      <c r="A41" s="5" t="s">
        <v>3057</v>
      </c>
    </row>
    <row r="42" spans="1:1" ht="15.75" x14ac:dyDescent="0.25">
      <c r="A42" s="483" t="s">
        <v>83</v>
      </c>
    </row>
    <row r="43" spans="1:1" ht="31.5" x14ac:dyDescent="0.25">
      <c r="A43" s="483" t="s">
        <v>1666</v>
      </c>
    </row>
    <row r="44" spans="1:1" ht="15.75" x14ac:dyDescent="0.25">
      <c r="A44" s="483"/>
    </row>
    <row r="45" spans="1:1" ht="15.75" x14ac:dyDescent="0.25">
      <c r="A45" s="5" t="s">
        <v>3052</v>
      </c>
    </row>
    <row r="46" spans="1:1" ht="85.5" customHeight="1" x14ac:dyDescent="0.25">
      <c r="A46" s="483" t="s">
        <v>3053</v>
      </c>
    </row>
    <row r="47" spans="1:1" ht="31.5" x14ac:dyDescent="0.25">
      <c r="A47" s="483" t="s">
        <v>3054</v>
      </c>
    </row>
    <row r="48" spans="1:1" ht="15.75" x14ac:dyDescent="0.25">
      <c r="A48" s="483" t="s">
        <v>3055</v>
      </c>
    </row>
    <row r="49" spans="1:1" ht="15.75" x14ac:dyDescent="0.25">
      <c r="A49" s="483"/>
    </row>
    <row r="50" spans="1:1" ht="15.75" x14ac:dyDescent="0.25">
      <c r="A50" s="483"/>
    </row>
    <row r="51" spans="1:1" ht="15.75" x14ac:dyDescent="0.25">
      <c r="A51" s="483"/>
    </row>
    <row r="52" spans="1:1" ht="15.75" x14ac:dyDescent="0.25">
      <c r="A52" s="483"/>
    </row>
    <row r="53" spans="1:1" ht="15.75" x14ac:dyDescent="0.25">
      <c r="A53" s="483"/>
    </row>
  </sheetData>
  <sheetProtection sheet="1"/>
  <phoneticPr fontId="21" type="noConversion"/>
  <pageMargins left="0.78740157499999996" right="0.78740157499999996" top="0.984251969" bottom="0.984251969" header="0.4921259845" footer="0.4921259845"/>
  <pageSetup paperSize="9" scale="86"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3"/>
  <sheetViews>
    <sheetView topLeftCell="B1" workbookViewId="0">
      <selection activeCell="B4" sqref="B4"/>
    </sheetView>
  </sheetViews>
  <sheetFormatPr defaultColWidth="9.140625" defaultRowHeight="12.75" x14ac:dyDescent="0.2"/>
  <cols>
    <col min="1" max="1" width="100.7109375" style="1" hidden="1" customWidth="1"/>
    <col min="2" max="2" width="100.7109375" style="1" customWidth="1"/>
    <col min="3" max="3" width="9.140625" style="2" customWidth="1"/>
    <col min="4" max="4" width="37.85546875" style="2" customWidth="1"/>
    <col min="5" max="16384" width="9.140625" style="2"/>
  </cols>
  <sheetData>
    <row r="1" spans="1:5" ht="90" customHeight="1" x14ac:dyDescent="0.2"/>
    <row r="2" spans="1:5" ht="20.25" x14ac:dyDescent="0.3">
      <c r="A2" s="915" t="s">
        <v>1759</v>
      </c>
      <c r="B2" s="914" t="s">
        <v>1758</v>
      </c>
    </row>
    <row r="3" spans="1:5" ht="38.25" x14ac:dyDescent="0.2">
      <c r="A3" s="766" t="s">
        <v>2584</v>
      </c>
      <c r="B3" s="766" t="s">
        <v>2903</v>
      </c>
    </row>
    <row r="4" spans="1:5" ht="64.5" x14ac:dyDescent="0.25">
      <c r="A4" s="913" t="s">
        <v>2883</v>
      </c>
      <c r="B4" s="913" t="s">
        <v>2884</v>
      </c>
      <c r="D4" s="5"/>
    </row>
    <row r="5" spans="1:5" ht="26.25" customHeight="1" x14ac:dyDescent="0.2">
      <c r="A5" s="913" t="s">
        <v>2597</v>
      </c>
      <c r="B5" s="913" t="s">
        <v>2885</v>
      </c>
    </row>
    <row r="6" spans="1:5" ht="21" customHeight="1" x14ac:dyDescent="0.2">
      <c r="A6" s="912" t="s">
        <v>2904</v>
      </c>
      <c r="B6" s="912" t="s">
        <v>2905</v>
      </c>
    </row>
    <row r="7" spans="1:5" ht="17.100000000000001" customHeight="1" x14ac:dyDescent="0.2">
      <c r="A7" s="912" t="s">
        <v>2585</v>
      </c>
      <c r="B7" s="912" t="s">
        <v>1512</v>
      </c>
    </row>
    <row r="8" spans="1:5" x14ac:dyDescent="0.2">
      <c r="A8" s="912"/>
      <c r="B8" s="912"/>
    </row>
    <row r="9" spans="1:5" x14ac:dyDescent="0.2">
      <c r="A9" s="912" t="s">
        <v>1617</v>
      </c>
      <c r="B9" s="912" t="s">
        <v>1513</v>
      </c>
    </row>
    <row r="10" spans="1:5" x14ac:dyDescent="0.2">
      <c r="A10" s="912" t="s">
        <v>2520</v>
      </c>
      <c r="B10" s="912" t="s">
        <v>2598</v>
      </c>
    </row>
    <row r="11" spans="1:5" x14ac:dyDescent="0.2">
      <c r="A11" s="912" t="s">
        <v>2595</v>
      </c>
      <c r="B11" s="912" t="s">
        <v>2599</v>
      </c>
      <c r="E11" s="6"/>
    </row>
    <row r="12" spans="1:5" x14ac:dyDescent="0.2">
      <c r="A12" s="912" t="s">
        <v>2586</v>
      </c>
      <c r="B12" s="912" t="s">
        <v>1957</v>
      </c>
    </row>
    <row r="13" spans="1:5" ht="13.5" customHeight="1" x14ac:dyDescent="0.2">
      <c r="A13" s="912" t="s">
        <v>2587</v>
      </c>
      <c r="B13" s="912" t="s">
        <v>2886</v>
      </c>
    </row>
    <row r="14" spans="1:5" x14ac:dyDescent="0.2">
      <c r="A14" s="912"/>
      <c r="B14" s="912"/>
    </row>
    <row r="15" spans="1:5" x14ac:dyDescent="0.2">
      <c r="A15" s="912" t="s">
        <v>1959</v>
      </c>
      <c r="B15" s="912" t="s">
        <v>2887</v>
      </c>
    </row>
    <row r="16" spans="1:5" ht="25.5" x14ac:dyDescent="0.2">
      <c r="A16" s="913" t="s">
        <v>2588</v>
      </c>
      <c r="B16" s="913" t="s">
        <v>2888</v>
      </c>
    </row>
    <row r="17" spans="1:2" ht="25.5" x14ac:dyDescent="0.2">
      <c r="A17" s="913" t="s">
        <v>147</v>
      </c>
      <c r="B17" s="913" t="s">
        <v>2906</v>
      </c>
    </row>
    <row r="18" spans="1:2" ht="25.5" x14ac:dyDescent="0.2">
      <c r="A18" s="913" t="s">
        <v>2589</v>
      </c>
      <c r="B18" s="913" t="s">
        <v>2907</v>
      </c>
    </row>
    <row r="19" spans="1:2" x14ac:dyDescent="0.2">
      <c r="A19" s="912"/>
      <c r="B19" s="912"/>
    </row>
    <row r="20" spans="1:2" ht="15" customHeight="1" x14ac:dyDescent="0.2">
      <c r="A20" s="912"/>
      <c r="B20" s="912"/>
    </row>
    <row r="21" spans="1:2" ht="12.95" customHeight="1" x14ac:dyDescent="0.2">
      <c r="A21" s="912" t="s">
        <v>2590</v>
      </c>
      <c r="B21" s="912" t="s">
        <v>148</v>
      </c>
    </row>
    <row r="22" spans="1:2" x14ac:dyDescent="0.2">
      <c r="A22" s="912" t="s">
        <v>2591</v>
      </c>
      <c r="B22" s="912" t="s">
        <v>1155</v>
      </c>
    </row>
    <row r="23" spans="1:2" x14ac:dyDescent="0.2">
      <c r="A23" s="912" t="s">
        <v>2592</v>
      </c>
      <c r="B23" s="912" t="s">
        <v>2889</v>
      </c>
    </row>
    <row r="24" spans="1:2" x14ac:dyDescent="0.2">
      <c r="A24" s="912"/>
      <c r="B24" s="912"/>
    </row>
    <row r="25" spans="1:2" x14ac:dyDescent="0.2">
      <c r="A25" s="912"/>
      <c r="B25" s="912"/>
    </row>
    <row r="26" spans="1:2" x14ac:dyDescent="0.2">
      <c r="A26" s="912" t="s">
        <v>1381</v>
      </c>
      <c r="B26" s="912" t="s">
        <v>2890</v>
      </c>
    </row>
    <row r="27" spans="1:2" ht="15" customHeight="1" x14ac:dyDescent="0.2">
      <c r="A27" s="912" t="s">
        <v>1960</v>
      </c>
      <c r="B27" s="912" t="s">
        <v>2897</v>
      </c>
    </row>
    <row r="28" spans="1:2" x14ac:dyDescent="0.2">
      <c r="A28" s="912" t="s">
        <v>1976</v>
      </c>
      <c r="B28" s="912" t="s">
        <v>2891</v>
      </c>
    </row>
    <row r="29" spans="1:2" x14ac:dyDescent="0.2">
      <c r="A29" s="912" t="s">
        <v>1385</v>
      </c>
      <c r="B29" s="912" t="s">
        <v>2898</v>
      </c>
    </row>
    <row r="30" spans="1:2" x14ac:dyDescent="0.2">
      <c r="A30" s="912" t="s">
        <v>1961</v>
      </c>
      <c r="B30" s="912" t="s">
        <v>2892</v>
      </c>
    </row>
    <row r="31" spans="1:2" x14ac:dyDescent="0.2">
      <c r="A31" s="912" t="s">
        <v>2593</v>
      </c>
      <c r="B31" s="912" t="s">
        <v>2899</v>
      </c>
    </row>
    <row r="32" spans="1:2" ht="15" customHeight="1" x14ac:dyDescent="0.2">
      <c r="A32" s="912" t="s">
        <v>2600</v>
      </c>
      <c r="B32" s="912" t="s">
        <v>2893</v>
      </c>
    </row>
    <row r="33" spans="1:2" x14ac:dyDescent="0.2">
      <c r="A33" s="912" t="s">
        <v>84</v>
      </c>
      <c r="B33" s="912" t="s">
        <v>2900</v>
      </c>
    </row>
    <row r="34" spans="1:2" x14ac:dyDescent="0.2">
      <c r="A34" s="912" t="s">
        <v>1962</v>
      </c>
      <c r="B34" s="912" t="s">
        <v>2894</v>
      </c>
    </row>
    <row r="35" spans="1:2" x14ac:dyDescent="0.2">
      <c r="A35" s="912" t="s">
        <v>2594</v>
      </c>
      <c r="B35" s="912" t="s">
        <v>2901</v>
      </c>
    </row>
    <row r="36" spans="1:2" x14ac:dyDescent="0.2">
      <c r="A36" s="912" t="s">
        <v>1227</v>
      </c>
      <c r="B36" s="912" t="s">
        <v>2895</v>
      </c>
    </row>
    <row r="37" spans="1:2" x14ac:dyDescent="0.2">
      <c r="A37" s="912" t="s">
        <v>1228</v>
      </c>
      <c r="B37" s="912" t="s">
        <v>2902</v>
      </c>
    </row>
    <row r="38" spans="1:2" x14ac:dyDescent="0.2">
      <c r="A38" s="912" t="s">
        <v>1229</v>
      </c>
      <c r="B38" s="912" t="s">
        <v>2896</v>
      </c>
    </row>
    <row r="39" spans="1:2" x14ac:dyDescent="0.2">
      <c r="A39" s="912"/>
      <c r="B39" s="912"/>
    </row>
    <row r="40" spans="1:2" x14ac:dyDescent="0.2">
      <c r="A40" s="912" t="s">
        <v>2596</v>
      </c>
      <c r="B40" s="912" t="s">
        <v>1382</v>
      </c>
    </row>
    <row r="41" spans="1:2" x14ac:dyDescent="0.2">
      <c r="A41" s="912" t="s">
        <v>83</v>
      </c>
      <c r="B41" s="912" t="s">
        <v>1383</v>
      </c>
    </row>
    <row r="42" spans="1:2" x14ac:dyDescent="0.2">
      <c r="A42" s="912"/>
      <c r="B42" s="912" t="s">
        <v>2596</v>
      </c>
    </row>
    <row r="43" spans="1:2" x14ac:dyDescent="0.2">
      <c r="A43" s="912"/>
      <c r="B43" s="912" t="s">
        <v>83</v>
      </c>
    </row>
    <row r="44" spans="1:2" x14ac:dyDescent="0.2">
      <c r="A44" s="912"/>
      <c r="B44" s="912"/>
    </row>
    <row r="45" spans="1:2" x14ac:dyDescent="0.2">
      <c r="A45" s="912"/>
      <c r="B45" s="912"/>
    </row>
    <row r="46" spans="1:2" x14ac:dyDescent="0.2">
      <c r="A46" s="912"/>
    </row>
    <row r="47" spans="1:2" x14ac:dyDescent="0.2">
      <c r="A47" s="912"/>
    </row>
    <row r="48" spans="1:2" x14ac:dyDescent="0.2">
      <c r="A48" s="912"/>
    </row>
    <row r="49" spans="1:1" x14ac:dyDescent="0.2">
      <c r="A49" s="912"/>
    </row>
    <row r="50" spans="1:1" x14ac:dyDescent="0.2">
      <c r="A50" s="912"/>
    </row>
    <row r="51" spans="1:1" x14ac:dyDescent="0.2">
      <c r="A51" s="912"/>
    </row>
    <row r="52" spans="1:1" x14ac:dyDescent="0.2">
      <c r="A52" s="912"/>
    </row>
    <row r="53" spans="1:1" x14ac:dyDescent="0.2">
      <c r="A53" s="912"/>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outlinePr summaryBelow="0"/>
    <pageSetUpPr fitToPage="1"/>
  </sheetPr>
  <dimension ref="A1:AI469"/>
  <sheetViews>
    <sheetView topLeftCell="C1" zoomScale="75" zoomScaleNormal="100" workbookViewId="0">
      <selection activeCell="D6" sqref="D6"/>
    </sheetView>
  </sheetViews>
  <sheetFormatPr defaultColWidth="9.140625" defaultRowHeight="12.75" outlineLevelRow="1" outlineLevelCol="1" x14ac:dyDescent="0.2"/>
  <cols>
    <col min="1" max="1" width="13.140625" style="6" hidden="1" customWidth="1"/>
    <col min="2" max="2" width="63.85546875" style="381" hidden="1" customWidth="1"/>
    <col min="3" max="3" width="78.42578125" style="6" customWidth="1"/>
    <col min="4" max="4" width="11.140625" style="6" customWidth="1"/>
    <col min="5" max="5" width="13.140625" style="6" customWidth="1"/>
    <col min="6" max="6" width="12.42578125" style="6" bestFit="1" customWidth="1"/>
    <col min="7" max="7" width="15.140625" style="6" customWidth="1"/>
    <col min="8" max="8" width="19.140625" style="6" customWidth="1"/>
    <col min="9" max="9" width="34.5703125" style="6" customWidth="1"/>
    <col min="10" max="10" width="29.7109375" style="6" customWidth="1"/>
    <col min="11" max="15" width="6.140625" style="6" hidden="1" customWidth="1" outlineLevel="1"/>
    <col min="16" max="16" width="12.28515625" style="6" hidden="1" customWidth="1" outlineLevel="1"/>
    <col min="17" max="17" width="13.28515625" style="6" customWidth="1" collapsed="1"/>
    <col min="18" max="19" width="6.140625" style="6" hidden="1" customWidth="1" outlineLevel="1"/>
    <col min="20" max="22" width="6.140625" style="24" hidden="1" customWidth="1" outlineLevel="1"/>
    <col min="23" max="23" width="12.28515625" style="24" hidden="1" customWidth="1" outlineLevel="1"/>
    <col min="24" max="24" width="9.140625" style="6" customWidth="1" collapsed="1"/>
    <col min="25" max="16384" width="9.140625" style="6"/>
  </cols>
  <sheetData>
    <row r="1" spans="1:19" ht="86.25" customHeight="1" x14ac:dyDescent="0.2">
      <c r="A1" s="6" t="s">
        <v>1771</v>
      </c>
      <c r="K1" s="381"/>
      <c r="L1" s="381"/>
      <c r="R1" s="381"/>
      <c r="S1" s="381"/>
    </row>
    <row r="2" spans="1:19" ht="21" x14ac:dyDescent="0.35">
      <c r="A2" s="6" t="s">
        <v>1771</v>
      </c>
      <c r="B2" s="382" t="s">
        <v>1860</v>
      </c>
      <c r="C2" s="10" t="s">
        <v>3058</v>
      </c>
      <c r="D2" s="572">
        <v>2013</v>
      </c>
      <c r="E2" s="9"/>
      <c r="K2" s="558" t="s">
        <v>313</v>
      </c>
      <c r="R2" s="558" t="s">
        <v>296</v>
      </c>
    </row>
    <row r="3" spans="1:19" ht="21" x14ac:dyDescent="0.35">
      <c r="A3" s="6" t="s">
        <v>1771</v>
      </c>
      <c r="B3" s="383" t="s">
        <v>1861</v>
      </c>
      <c r="C3" s="10" t="s">
        <v>1772</v>
      </c>
      <c r="D3" s="11"/>
      <c r="E3" s="9"/>
    </row>
    <row r="4" spans="1:19" ht="13.5" thickBot="1" x14ac:dyDescent="0.25">
      <c r="A4" s="6" t="s">
        <v>1771</v>
      </c>
    </row>
    <row r="5" spans="1:19" ht="21.75" thickBot="1" x14ac:dyDescent="0.25">
      <c r="A5" s="6" t="s">
        <v>1771</v>
      </c>
      <c r="B5" s="384" t="s">
        <v>1862</v>
      </c>
      <c r="C5" s="313" t="s">
        <v>1526</v>
      </c>
    </row>
    <row r="6" spans="1:19" ht="21.75" thickBot="1" x14ac:dyDescent="0.4">
      <c r="A6" s="6" t="s">
        <v>1771</v>
      </c>
      <c r="B6" s="381" t="s">
        <v>1863</v>
      </c>
      <c r="C6" s="6" t="s">
        <v>1527</v>
      </c>
      <c r="D6" s="560"/>
      <c r="G6" s="24" t="s">
        <v>570</v>
      </c>
      <c r="H6" s="572" t="s">
        <v>2526</v>
      </c>
      <c r="K6" s="560" t="s">
        <v>1964</v>
      </c>
      <c r="R6" s="560" t="s">
        <v>420</v>
      </c>
    </row>
    <row r="7" spans="1:19" x14ac:dyDescent="0.2">
      <c r="A7" s="6" t="s">
        <v>1771</v>
      </c>
      <c r="B7" s="381" t="s">
        <v>1864</v>
      </c>
      <c r="C7" s="6" t="s">
        <v>1528</v>
      </c>
      <c r="D7" s="560"/>
      <c r="E7" s="24" t="s">
        <v>1963</v>
      </c>
      <c r="K7" s="560" t="s">
        <v>74</v>
      </c>
      <c r="L7" s="24"/>
      <c r="M7" s="24"/>
      <c r="N7" s="24"/>
      <c r="O7" s="24"/>
      <c r="P7" s="24"/>
      <c r="R7" s="560" t="s">
        <v>239</v>
      </c>
    </row>
    <row r="8" spans="1:19" x14ac:dyDescent="0.2">
      <c r="A8" s="6" t="s">
        <v>1771</v>
      </c>
      <c r="B8" s="381" t="s">
        <v>1865</v>
      </c>
      <c r="C8" s="6" t="s">
        <v>1529</v>
      </c>
      <c r="D8" s="561"/>
      <c r="E8" s="24" t="s">
        <v>1963</v>
      </c>
      <c r="K8" s="561" t="s">
        <v>1965</v>
      </c>
      <c r="L8" s="24"/>
      <c r="M8" s="24"/>
      <c r="N8" s="24"/>
      <c r="O8" s="24"/>
      <c r="P8" s="24"/>
      <c r="R8" s="561" t="s">
        <v>74</v>
      </c>
    </row>
    <row r="9" spans="1:19" x14ac:dyDescent="0.2">
      <c r="A9" s="6" t="s">
        <v>1771</v>
      </c>
      <c r="B9" s="381" t="s">
        <v>1866</v>
      </c>
      <c r="C9" s="6" t="s">
        <v>1531</v>
      </c>
      <c r="D9" s="561"/>
      <c r="K9" s="561" t="s">
        <v>1966</v>
      </c>
      <c r="L9" s="24"/>
      <c r="M9" s="24"/>
      <c r="N9" s="24"/>
      <c r="O9" s="24"/>
      <c r="P9" s="24"/>
      <c r="R9" s="561"/>
    </row>
    <row r="10" spans="1:19" x14ac:dyDescent="0.2">
      <c r="A10" s="6" t="s">
        <v>1771</v>
      </c>
      <c r="B10" s="381" t="s">
        <v>1867</v>
      </c>
      <c r="C10" s="6" t="s">
        <v>1532</v>
      </c>
      <c r="D10" s="561"/>
      <c r="K10" s="561" t="s">
        <v>1967</v>
      </c>
      <c r="L10" s="24"/>
      <c r="M10" s="24"/>
      <c r="N10" s="24"/>
      <c r="O10" s="24"/>
      <c r="P10" s="24"/>
      <c r="R10" s="561"/>
    </row>
    <row r="11" spans="1:19" x14ac:dyDescent="0.2">
      <c r="A11" s="6" t="s">
        <v>1771</v>
      </c>
      <c r="B11" s="381" t="s">
        <v>1868</v>
      </c>
      <c r="C11" s="6" t="s">
        <v>1533</v>
      </c>
      <c r="D11" s="561"/>
      <c r="K11" s="561" t="s">
        <v>1845</v>
      </c>
      <c r="L11" s="24"/>
      <c r="M11" s="24"/>
      <c r="N11" s="24"/>
      <c r="O11" s="24"/>
      <c r="P11" s="24"/>
      <c r="R11" s="561"/>
    </row>
    <row r="12" spans="1:19" x14ac:dyDescent="0.2">
      <c r="A12" s="6" t="s">
        <v>1771</v>
      </c>
      <c r="B12" s="381" t="s">
        <v>1869</v>
      </c>
      <c r="C12" s="6" t="s">
        <v>1534</v>
      </c>
      <c r="D12" s="561"/>
      <c r="K12" s="561"/>
      <c r="L12" s="24"/>
      <c r="M12" s="24"/>
      <c r="N12" s="24"/>
      <c r="O12" s="24"/>
      <c r="P12" s="24"/>
      <c r="R12" s="561"/>
    </row>
    <row r="13" spans="1:19" x14ac:dyDescent="0.2">
      <c r="A13" s="6" t="s">
        <v>1771</v>
      </c>
      <c r="B13" s="381" t="s">
        <v>1870</v>
      </c>
      <c r="C13" s="6" t="s">
        <v>1535</v>
      </c>
      <c r="D13" s="644"/>
      <c r="K13" s="644" t="s">
        <v>1525</v>
      </c>
      <c r="L13" s="24"/>
      <c r="M13" s="24"/>
      <c r="N13" s="24"/>
      <c r="O13" s="24"/>
      <c r="P13" s="24"/>
      <c r="R13" s="561"/>
    </row>
    <row r="14" spans="1:19" x14ac:dyDescent="0.2">
      <c r="A14" s="6" t="s">
        <v>1771</v>
      </c>
      <c r="B14" s="381" t="s">
        <v>1536</v>
      </c>
      <c r="C14" s="6" t="s">
        <v>1536</v>
      </c>
      <c r="D14" s="644"/>
      <c r="K14" s="644" t="s">
        <v>1524</v>
      </c>
      <c r="L14" s="24"/>
      <c r="M14" s="24"/>
      <c r="N14" s="24"/>
      <c r="O14" s="24"/>
      <c r="P14" s="24"/>
      <c r="R14" s="561"/>
    </row>
    <row r="15" spans="1:19" ht="13.5" thickBot="1" x14ac:dyDescent="0.25">
      <c r="A15" s="6" t="s">
        <v>1771</v>
      </c>
      <c r="D15" s="24"/>
      <c r="K15" s="24"/>
      <c r="L15" s="24"/>
      <c r="M15" s="24"/>
      <c r="N15" s="24"/>
      <c r="O15" s="24"/>
      <c r="P15" s="24"/>
      <c r="R15" s="24"/>
    </row>
    <row r="16" spans="1:19" ht="21.75" thickBot="1" x14ac:dyDescent="0.25">
      <c r="A16" s="6" t="s">
        <v>1771</v>
      </c>
      <c r="B16" s="384" t="s">
        <v>1871</v>
      </c>
      <c r="C16" s="313" t="s">
        <v>2925</v>
      </c>
      <c r="D16" s="24"/>
      <c r="K16" s="24"/>
      <c r="L16" s="24"/>
      <c r="M16" s="24"/>
      <c r="N16" s="24"/>
      <c r="O16" s="24"/>
      <c r="P16" s="24"/>
      <c r="R16" s="24"/>
    </row>
    <row r="17" spans="1:35" ht="13.5" thickBot="1" x14ac:dyDescent="0.25">
      <c r="A17" s="6" t="s">
        <v>1771</v>
      </c>
      <c r="B17" s="381" t="s">
        <v>1868</v>
      </c>
      <c r="C17" s="6" t="s">
        <v>1533</v>
      </c>
      <c r="D17" s="560" t="s">
        <v>3100</v>
      </c>
      <c r="E17" s="6" t="s">
        <v>1963</v>
      </c>
      <c r="K17" s="560" t="s">
        <v>1845</v>
      </c>
      <c r="L17" s="24"/>
      <c r="M17" s="24"/>
      <c r="N17" s="24"/>
      <c r="O17" s="24"/>
      <c r="P17" s="24"/>
      <c r="R17" s="560" t="s">
        <v>1845</v>
      </c>
    </row>
    <row r="18" spans="1:35" ht="13.5" collapsed="1" thickBot="1" x14ac:dyDescent="0.25">
      <c r="A18" s="6" t="s">
        <v>1771</v>
      </c>
      <c r="B18" s="385" t="s">
        <v>1872</v>
      </c>
      <c r="C18" s="536" t="s">
        <v>89</v>
      </c>
      <c r="D18" s="559" t="s">
        <v>1969</v>
      </c>
      <c r="G18" s="24"/>
      <c r="K18" s="559" t="s">
        <v>1969</v>
      </c>
      <c r="L18" s="24"/>
      <c r="M18" s="24"/>
      <c r="N18" s="24"/>
      <c r="O18" s="24"/>
      <c r="P18" s="24"/>
      <c r="R18" s="559" t="s">
        <v>314</v>
      </c>
    </row>
    <row r="19" spans="1:35" s="13" customFormat="1" ht="13.5" hidden="1" outlineLevel="1" thickBot="1" x14ac:dyDescent="0.25">
      <c r="A19" s="6" t="s">
        <v>1771</v>
      </c>
      <c r="B19" s="13" t="s">
        <v>1537</v>
      </c>
      <c r="C19" s="13" t="s">
        <v>1537</v>
      </c>
      <c r="D19" s="14">
        <v>1</v>
      </c>
      <c r="E19" s="13" t="str">
        <f>"€/"&amp;D18</f>
        <v>€/EUR</v>
      </c>
      <c r="F19" s="13" t="s">
        <v>1538</v>
      </c>
      <c r="K19" s="14">
        <v>1</v>
      </c>
      <c r="L19" s="24"/>
      <c r="M19" s="24"/>
      <c r="N19" s="24"/>
      <c r="O19" s="24"/>
      <c r="P19" s="24"/>
      <c r="R19" s="559">
        <v>2</v>
      </c>
      <c r="T19" s="24"/>
      <c r="U19" s="24"/>
      <c r="V19" s="24"/>
      <c r="W19" s="24"/>
    </row>
    <row r="20" spans="1:35" x14ac:dyDescent="0.2">
      <c r="A20" s="6" t="s">
        <v>1771</v>
      </c>
      <c r="B20" s="385"/>
      <c r="C20" s="536" t="s">
        <v>1539</v>
      </c>
      <c r="L20" s="24"/>
      <c r="M20" s="24"/>
      <c r="N20" s="24"/>
      <c r="O20" s="24"/>
      <c r="P20" s="24"/>
    </row>
    <row r="21" spans="1:35" ht="13.5" thickBot="1" x14ac:dyDescent="0.25">
      <c r="A21" s="6" t="s">
        <v>1771</v>
      </c>
      <c r="L21" s="24"/>
      <c r="M21" s="24"/>
      <c r="N21" s="24"/>
      <c r="O21" s="24"/>
      <c r="P21" s="24"/>
    </row>
    <row r="22" spans="1:35" s="12" customFormat="1" ht="42.75" thickBot="1" x14ac:dyDescent="0.25">
      <c r="A22" s="6" t="s">
        <v>1771</v>
      </c>
      <c r="B22" s="384" t="s">
        <v>1873</v>
      </c>
      <c r="C22" s="12" t="s">
        <v>1031</v>
      </c>
      <c r="D22" s="12" t="s">
        <v>1540</v>
      </c>
      <c r="E22" s="12" t="s">
        <v>1541</v>
      </c>
      <c r="F22" s="12" t="s">
        <v>1542</v>
      </c>
      <c r="G22" s="12" t="s">
        <v>1543</v>
      </c>
      <c r="H22" s="12" t="s">
        <v>408</v>
      </c>
      <c r="I22" s="313" t="s">
        <v>409</v>
      </c>
      <c r="J22" s="313" t="s">
        <v>2521</v>
      </c>
      <c r="K22" s="6"/>
      <c r="L22" s="24"/>
      <c r="M22" s="24"/>
      <c r="N22" s="24"/>
      <c r="O22" s="24"/>
      <c r="P22" s="24"/>
      <c r="Q22" s="6"/>
      <c r="R22" s="6"/>
      <c r="S22" s="6"/>
      <c r="T22" s="24"/>
      <c r="U22" s="24"/>
      <c r="V22" s="24"/>
      <c r="W22" s="24"/>
      <c r="X22" s="6"/>
      <c r="Y22" s="6"/>
      <c r="Z22" s="6"/>
      <c r="AA22" s="6"/>
      <c r="AB22" s="6"/>
      <c r="AC22" s="6"/>
      <c r="AD22" s="6"/>
      <c r="AE22" s="6"/>
      <c r="AF22" s="6"/>
      <c r="AG22" s="6"/>
      <c r="AH22" s="6"/>
      <c r="AI22" s="6"/>
    </row>
    <row r="23" spans="1:35" ht="21" x14ac:dyDescent="0.2">
      <c r="A23" s="6" t="s">
        <v>1771</v>
      </c>
      <c r="B23" s="15" t="s">
        <v>1874</v>
      </c>
      <c r="C23" s="15" t="s">
        <v>1544</v>
      </c>
      <c r="D23" s="556"/>
      <c r="E23" s="562"/>
      <c r="F23" s="562"/>
      <c r="G23" s="573"/>
      <c r="H23" s="562"/>
      <c r="I23" s="562"/>
      <c r="J23" s="617"/>
      <c r="K23" s="556"/>
      <c r="L23" s="562"/>
      <c r="M23" s="562"/>
      <c r="N23" s="573"/>
      <c r="O23" s="562"/>
      <c r="P23" s="562"/>
      <c r="R23" s="556"/>
      <c r="S23" s="556"/>
      <c r="T23" s="562"/>
      <c r="U23" s="562"/>
      <c r="V23" s="562"/>
      <c r="W23" s="562"/>
    </row>
    <row r="24" spans="1:35" x14ac:dyDescent="0.2">
      <c r="A24" s="6" t="s">
        <v>1771</v>
      </c>
      <c r="B24" s="386" t="s">
        <v>318</v>
      </c>
      <c r="C24" s="17" t="s">
        <v>1545</v>
      </c>
      <c r="D24" s="16"/>
      <c r="E24" s="574" t="s">
        <v>1546</v>
      </c>
      <c r="F24" s="561">
        <v>2011</v>
      </c>
      <c r="G24" s="575">
        <v>1</v>
      </c>
      <c r="H24" s="561" t="s">
        <v>3099</v>
      </c>
      <c r="I24" s="561" t="s">
        <v>3099</v>
      </c>
      <c r="J24" s="617"/>
      <c r="K24" s="16"/>
      <c r="L24" s="574" t="s">
        <v>1546</v>
      </c>
      <c r="M24" s="561">
        <v>2011</v>
      </c>
      <c r="N24" s="575">
        <v>1</v>
      </c>
      <c r="O24" s="561" t="s">
        <v>315</v>
      </c>
      <c r="P24" s="561" t="s">
        <v>316</v>
      </c>
      <c r="R24" s="16"/>
      <c r="S24" s="394" t="s">
        <v>1546</v>
      </c>
      <c r="T24" s="561" t="s">
        <v>1032</v>
      </c>
      <c r="U24" s="561" t="s">
        <v>1033</v>
      </c>
      <c r="V24" s="561" t="s">
        <v>1034</v>
      </c>
      <c r="W24" s="561" t="s">
        <v>1035</v>
      </c>
    </row>
    <row r="25" spans="1:35" x14ac:dyDescent="0.2">
      <c r="A25" s="6" t="s">
        <v>1771</v>
      </c>
      <c r="B25" s="386" t="s">
        <v>319</v>
      </c>
      <c r="C25" s="17" t="s">
        <v>1547</v>
      </c>
      <c r="D25" s="16"/>
      <c r="E25" s="574" t="s">
        <v>1546</v>
      </c>
      <c r="F25" s="561"/>
      <c r="G25" s="575"/>
      <c r="H25" s="561" t="s">
        <v>3099</v>
      </c>
      <c r="I25" s="561" t="s">
        <v>3099</v>
      </c>
      <c r="J25" s="617"/>
      <c r="K25" s="16"/>
      <c r="L25" s="574" t="s">
        <v>1546</v>
      </c>
      <c r="M25" s="561"/>
      <c r="N25" s="575"/>
      <c r="O25" s="561"/>
      <c r="P25" s="561"/>
      <c r="R25" s="16"/>
      <c r="S25" s="394" t="s">
        <v>1546</v>
      </c>
      <c r="T25" s="561" t="s">
        <v>1036</v>
      </c>
      <c r="U25" s="561" t="s">
        <v>1037</v>
      </c>
      <c r="V25" s="561" t="s">
        <v>1038</v>
      </c>
      <c r="W25" s="561" t="s">
        <v>1039</v>
      </c>
    </row>
    <row r="26" spans="1:35" x14ac:dyDescent="0.2">
      <c r="A26" s="18" t="s">
        <v>1771</v>
      </c>
      <c r="B26" s="387" t="s">
        <v>320</v>
      </c>
      <c r="C26" s="19" t="s">
        <v>1548</v>
      </c>
      <c r="D26" s="16"/>
      <c r="E26" s="574" t="s">
        <v>1546</v>
      </c>
      <c r="F26" s="561"/>
      <c r="G26" s="575"/>
      <c r="H26" s="561" t="s">
        <v>3099</v>
      </c>
      <c r="I26" s="561" t="s">
        <v>3099</v>
      </c>
      <c r="J26" s="617"/>
      <c r="K26" s="16"/>
      <c r="L26" s="574" t="s">
        <v>1546</v>
      </c>
      <c r="M26" s="561"/>
      <c r="N26" s="575"/>
      <c r="O26" s="561"/>
      <c r="P26" s="561"/>
      <c r="R26" s="16"/>
      <c r="S26" s="394" t="s">
        <v>1546</v>
      </c>
      <c r="T26" s="561" t="s">
        <v>1040</v>
      </c>
      <c r="U26" s="561" t="s">
        <v>1041</v>
      </c>
      <c r="V26" s="561" t="s">
        <v>1042</v>
      </c>
      <c r="W26" s="561" t="s">
        <v>1043</v>
      </c>
    </row>
    <row r="27" spans="1:35" x14ac:dyDescent="0.2">
      <c r="A27" s="18" t="s">
        <v>1771</v>
      </c>
      <c r="B27" s="388" t="s">
        <v>1519</v>
      </c>
      <c r="C27" s="20" t="s">
        <v>1549</v>
      </c>
      <c r="D27" s="16"/>
      <c r="E27" s="574" t="s">
        <v>521</v>
      </c>
      <c r="F27" s="561">
        <v>2011</v>
      </c>
      <c r="G27" s="575">
        <v>1</v>
      </c>
      <c r="H27" s="561" t="s">
        <v>3099</v>
      </c>
      <c r="I27" s="561" t="s">
        <v>3099</v>
      </c>
      <c r="J27" s="617"/>
      <c r="K27" s="16"/>
      <c r="L27" s="574" t="s">
        <v>521</v>
      </c>
      <c r="M27" s="561">
        <v>2011</v>
      </c>
      <c r="N27" s="575">
        <v>1</v>
      </c>
      <c r="O27" s="561" t="s">
        <v>317</v>
      </c>
      <c r="P27" s="561" t="s">
        <v>2149</v>
      </c>
      <c r="R27" s="16"/>
      <c r="S27" s="394" t="s">
        <v>521</v>
      </c>
      <c r="T27" s="561" t="s">
        <v>1044</v>
      </c>
      <c r="U27" s="561" t="s">
        <v>1045</v>
      </c>
      <c r="V27" s="561" t="s">
        <v>1046</v>
      </c>
      <c r="W27" s="561" t="s">
        <v>1047</v>
      </c>
    </row>
    <row r="28" spans="1:35" s="41" customFormat="1" x14ac:dyDescent="0.2">
      <c r="A28" s="18"/>
      <c r="B28" s="929" t="s">
        <v>2908</v>
      </c>
      <c r="C28" s="20" t="s">
        <v>1968</v>
      </c>
      <c r="D28" s="16"/>
      <c r="E28" s="574"/>
      <c r="F28" s="561"/>
      <c r="G28" s="575"/>
      <c r="H28" s="561"/>
      <c r="I28" s="561"/>
      <c r="J28" s="618"/>
      <c r="K28" s="16"/>
      <c r="L28" s="574"/>
      <c r="M28" s="561"/>
      <c r="N28" s="575"/>
      <c r="O28" s="561"/>
      <c r="P28" s="561"/>
      <c r="R28" s="555"/>
      <c r="S28" s="394"/>
      <c r="T28" s="563" t="s">
        <v>293</v>
      </c>
      <c r="U28" s="563" t="s">
        <v>295</v>
      </c>
      <c r="V28" s="563" t="s">
        <v>1369</v>
      </c>
      <c r="W28" s="563" t="s">
        <v>294</v>
      </c>
    </row>
    <row r="29" spans="1:35" ht="21" x14ac:dyDescent="0.2">
      <c r="A29" s="18" t="s">
        <v>1771</v>
      </c>
      <c r="B29" s="15" t="s">
        <v>1520</v>
      </c>
      <c r="C29" s="15" t="s">
        <v>522</v>
      </c>
      <c r="D29" s="325"/>
      <c r="E29" s="564"/>
      <c r="F29" s="564"/>
      <c r="G29" s="576"/>
      <c r="H29" s="564"/>
      <c r="I29" s="564"/>
      <c r="J29" s="617"/>
      <c r="K29" s="325"/>
      <c r="L29" s="564"/>
      <c r="M29" s="564"/>
      <c r="N29" s="576"/>
      <c r="O29" s="564"/>
      <c r="P29" s="564"/>
      <c r="R29" s="325"/>
      <c r="S29" s="395"/>
      <c r="T29" s="564"/>
      <c r="U29" s="564"/>
      <c r="V29" s="564"/>
      <c r="W29" s="564"/>
    </row>
    <row r="30" spans="1:35" collapsed="1" x14ac:dyDescent="0.2">
      <c r="A30" s="18" t="s">
        <v>1771</v>
      </c>
      <c r="B30" s="388" t="s">
        <v>1521</v>
      </c>
      <c r="C30" s="763" t="s">
        <v>2602</v>
      </c>
      <c r="D30" s="16"/>
      <c r="E30" s="577" t="s">
        <v>1546</v>
      </c>
      <c r="F30" s="561"/>
      <c r="G30" s="575"/>
      <c r="H30" s="561"/>
      <c r="I30" s="561"/>
      <c r="J30" s="617"/>
      <c r="K30" s="16"/>
      <c r="L30" s="577" t="s">
        <v>1546</v>
      </c>
      <c r="M30" s="561"/>
      <c r="N30" s="575"/>
      <c r="O30" s="561"/>
      <c r="P30" s="561"/>
      <c r="R30" s="16"/>
      <c r="S30" s="396" t="s">
        <v>1546</v>
      </c>
      <c r="T30" s="561" t="s">
        <v>1048</v>
      </c>
      <c r="U30" s="561" t="s">
        <v>1049</v>
      </c>
      <c r="V30" s="561" t="s">
        <v>1050</v>
      </c>
      <c r="W30" s="561" t="s">
        <v>1051</v>
      </c>
    </row>
    <row r="31" spans="1:35" s="226" customFormat="1" ht="12.75" hidden="1" customHeight="1" outlineLevel="1" x14ac:dyDescent="0.2">
      <c r="A31" s="565"/>
      <c r="B31" s="923" t="s">
        <v>1522</v>
      </c>
      <c r="C31" s="762" t="s">
        <v>2603</v>
      </c>
      <c r="D31" s="566"/>
      <c r="E31" s="578" t="s">
        <v>1546</v>
      </c>
      <c r="F31" s="561" t="str">
        <f t="shared" ref="F31:I35" si="0">IF($D$8&lt;&gt;"",$D$8,"")</f>
        <v/>
      </c>
      <c r="G31" s="575" t="str">
        <f t="shared" si="0"/>
        <v/>
      </c>
      <c r="H31" s="561" t="str">
        <f t="shared" si="0"/>
        <v/>
      </c>
      <c r="I31" s="561" t="str">
        <f t="shared" si="0"/>
        <v/>
      </c>
      <c r="J31" s="619"/>
      <c r="K31" s="566"/>
      <c r="L31" s="578" t="s">
        <v>1546</v>
      </c>
      <c r="M31" s="561" t="str">
        <f t="shared" ref="M31:P35" si="1">IF($D$8&lt;&gt;"",$D$8,"")</f>
        <v/>
      </c>
      <c r="N31" s="575" t="str">
        <f t="shared" si="1"/>
        <v/>
      </c>
      <c r="O31" s="561" t="str">
        <f t="shared" si="1"/>
        <v/>
      </c>
      <c r="P31" s="561" t="str">
        <f t="shared" si="1"/>
        <v/>
      </c>
      <c r="R31" s="566"/>
      <c r="S31" s="225" t="s">
        <v>1546</v>
      </c>
      <c r="T31" s="224" t="s">
        <v>301</v>
      </c>
      <c r="U31" s="224" t="s">
        <v>302</v>
      </c>
      <c r="V31" s="224" t="s">
        <v>303</v>
      </c>
      <c r="W31" s="224" t="s">
        <v>304</v>
      </c>
    </row>
    <row r="32" spans="1:35" collapsed="1" x14ac:dyDescent="0.2">
      <c r="A32" s="18" t="s">
        <v>1771</v>
      </c>
      <c r="B32" s="388" t="s">
        <v>1523</v>
      </c>
      <c r="C32" s="763" t="s">
        <v>2604</v>
      </c>
      <c r="D32" s="16"/>
      <c r="E32" s="577" t="s">
        <v>1546</v>
      </c>
      <c r="F32" s="561"/>
      <c r="G32" s="575"/>
      <c r="H32" s="561"/>
      <c r="I32" s="561"/>
      <c r="J32" s="617"/>
      <c r="K32" s="16"/>
      <c r="L32" s="577" t="s">
        <v>1546</v>
      </c>
      <c r="M32" s="561"/>
      <c r="N32" s="575"/>
      <c r="O32" s="561"/>
      <c r="P32" s="561"/>
      <c r="R32" s="16"/>
      <c r="S32" s="396" t="s">
        <v>1546</v>
      </c>
      <c r="T32" s="561" t="s">
        <v>1052</v>
      </c>
      <c r="U32" s="561" t="s">
        <v>1053</v>
      </c>
      <c r="V32" s="561" t="s">
        <v>1054</v>
      </c>
      <c r="W32" s="561" t="s">
        <v>1055</v>
      </c>
    </row>
    <row r="33" spans="1:23" s="226" customFormat="1" ht="12.75" hidden="1" customHeight="1" outlineLevel="1" x14ac:dyDescent="0.2">
      <c r="A33" s="565"/>
      <c r="B33" s="923" t="s">
        <v>1276</v>
      </c>
      <c r="C33" s="763" t="s">
        <v>2605</v>
      </c>
      <c r="D33" s="566"/>
      <c r="E33" s="578" t="s">
        <v>1546</v>
      </c>
      <c r="F33" s="561" t="str">
        <f t="shared" si="0"/>
        <v/>
      </c>
      <c r="G33" s="575" t="str">
        <f t="shared" si="0"/>
        <v/>
      </c>
      <c r="H33" s="561" t="str">
        <f t="shared" si="0"/>
        <v/>
      </c>
      <c r="I33" s="561" t="str">
        <f t="shared" si="0"/>
        <v/>
      </c>
      <c r="J33" s="619"/>
      <c r="K33" s="566"/>
      <c r="L33" s="578" t="s">
        <v>1546</v>
      </c>
      <c r="M33" s="561" t="str">
        <f t="shared" si="1"/>
        <v/>
      </c>
      <c r="N33" s="575" t="str">
        <f t="shared" si="1"/>
        <v/>
      </c>
      <c r="O33" s="561" t="str">
        <f t="shared" si="1"/>
        <v/>
      </c>
      <c r="P33" s="561" t="str">
        <f t="shared" si="1"/>
        <v/>
      </c>
      <c r="R33" s="566"/>
      <c r="S33" s="225" t="s">
        <v>1546</v>
      </c>
      <c r="T33" s="224" t="s">
        <v>305</v>
      </c>
      <c r="U33" s="224" t="s">
        <v>306</v>
      </c>
      <c r="V33" s="224" t="s">
        <v>307</v>
      </c>
      <c r="W33" s="224" t="s">
        <v>308</v>
      </c>
    </row>
    <row r="34" spans="1:23" s="226" customFormat="1" ht="12.75" hidden="1" customHeight="1" outlineLevel="1" x14ac:dyDescent="0.2">
      <c r="A34" s="565"/>
      <c r="B34" s="923" t="s">
        <v>1277</v>
      </c>
      <c r="C34" s="762" t="s">
        <v>2606</v>
      </c>
      <c r="D34" s="566"/>
      <c r="E34" s="578" t="s">
        <v>1546</v>
      </c>
      <c r="F34" s="561" t="str">
        <f t="shared" si="0"/>
        <v/>
      </c>
      <c r="G34" s="575" t="str">
        <f t="shared" si="0"/>
        <v/>
      </c>
      <c r="H34" s="561" t="str">
        <f t="shared" si="0"/>
        <v/>
      </c>
      <c r="I34" s="561" t="str">
        <f t="shared" si="0"/>
        <v/>
      </c>
      <c r="J34" s="619"/>
      <c r="K34" s="566"/>
      <c r="L34" s="578" t="s">
        <v>1546</v>
      </c>
      <c r="M34" s="561" t="str">
        <f t="shared" si="1"/>
        <v/>
      </c>
      <c r="N34" s="575" t="str">
        <f t="shared" si="1"/>
        <v/>
      </c>
      <c r="O34" s="561" t="str">
        <f t="shared" si="1"/>
        <v/>
      </c>
      <c r="P34" s="561" t="str">
        <f t="shared" si="1"/>
        <v/>
      </c>
      <c r="R34" s="566"/>
      <c r="S34" s="225" t="s">
        <v>1546</v>
      </c>
      <c r="T34" s="224" t="s">
        <v>297</v>
      </c>
      <c r="U34" s="224" t="s">
        <v>298</v>
      </c>
      <c r="V34" s="224" t="s">
        <v>299</v>
      </c>
      <c r="W34" s="224" t="s">
        <v>300</v>
      </c>
    </row>
    <row r="35" spans="1:23" s="226" customFormat="1" ht="12.75" hidden="1" customHeight="1" outlineLevel="1" x14ac:dyDescent="0.2">
      <c r="A35" s="565"/>
      <c r="B35" s="923" t="s">
        <v>1278</v>
      </c>
      <c r="C35" s="762" t="s">
        <v>523</v>
      </c>
      <c r="D35" s="566"/>
      <c r="E35" s="578" t="s">
        <v>1546</v>
      </c>
      <c r="F35" s="564" t="str">
        <f t="shared" si="0"/>
        <v/>
      </c>
      <c r="G35" s="575" t="str">
        <f t="shared" si="0"/>
        <v/>
      </c>
      <c r="H35" s="561" t="str">
        <f t="shared" si="0"/>
        <v/>
      </c>
      <c r="I35" s="561" t="str">
        <f t="shared" si="0"/>
        <v/>
      </c>
      <c r="J35" s="619"/>
      <c r="K35" s="566"/>
      <c r="L35" s="578" t="s">
        <v>1546</v>
      </c>
      <c r="M35" s="564" t="str">
        <f t="shared" si="1"/>
        <v/>
      </c>
      <c r="N35" s="575" t="str">
        <f t="shared" si="1"/>
        <v/>
      </c>
      <c r="O35" s="561" t="str">
        <f t="shared" si="1"/>
        <v/>
      </c>
      <c r="P35" s="561" t="str">
        <f t="shared" si="1"/>
        <v/>
      </c>
      <c r="R35" s="566"/>
      <c r="S35" s="225" t="s">
        <v>1546</v>
      </c>
      <c r="T35" s="224" t="s">
        <v>1060</v>
      </c>
      <c r="U35" s="224" t="s">
        <v>1061</v>
      </c>
      <c r="V35" s="224" t="s">
        <v>1062</v>
      </c>
      <c r="W35" s="224" t="s">
        <v>1063</v>
      </c>
    </row>
    <row r="36" spans="1:23" ht="21" x14ac:dyDescent="0.2">
      <c r="A36" s="18" t="s">
        <v>1771</v>
      </c>
      <c r="B36" s="15" t="s">
        <v>1279</v>
      </c>
      <c r="C36" s="15" t="s">
        <v>524</v>
      </c>
      <c r="D36" s="325"/>
      <c r="E36" s="564"/>
      <c r="F36" s="564"/>
      <c r="G36" s="576"/>
      <c r="H36" s="564"/>
      <c r="I36" s="564"/>
      <c r="J36" s="617"/>
      <c r="K36" s="325"/>
      <c r="L36" s="564"/>
      <c r="M36" s="564"/>
      <c r="N36" s="576"/>
      <c r="O36" s="564"/>
      <c r="P36" s="564"/>
      <c r="R36" s="325"/>
      <c r="S36" s="395"/>
      <c r="T36" s="564"/>
      <c r="U36" s="564"/>
      <c r="V36" s="564"/>
      <c r="W36" s="564"/>
    </row>
    <row r="37" spans="1:23" x14ac:dyDescent="0.2">
      <c r="A37" s="18" t="s">
        <v>1771</v>
      </c>
      <c r="B37" s="389" t="s">
        <v>1280</v>
      </c>
      <c r="C37" s="21" t="s">
        <v>2405</v>
      </c>
      <c r="D37" s="16"/>
      <c r="E37" s="577" t="s">
        <v>525</v>
      </c>
      <c r="F37" s="561"/>
      <c r="G37" s="575"/>
      <c r="H37" s="561"/>
      <c r="I37" s="561"/>
      <c r="J37" s="617"/>
      <c r="K37" s="16"/>
      <c r="L37" s="577" t="s">
        <v>525</v>
      </c>
      <c r="M37" s="561"/>
      <c r="N37" s="575"/>
      <c r="O37" s="561"/>
      <c r="P37" s="561"/>
      <c r="R37" s="16"/>
      <c r="S37" s="396" t="s">
        <v>525</v>
      </c>
      <c r="T37" s="561" t="s">
        <v>1056</v>
      </c>
      <c r="U37" s="561" t="s">
        <v>1057</v>
      </c>
      <c r="V37" s="561" t="s">
        <v>1058</v>
      </c>
      <c r="W37" s="561" t="s">
        <v>1059</v>
      </c>
    </row>
    <row r="38" spans="1:23" x14ac:dyDescent="0.2">
      <c r="A38" s="18" t="s">
        <v>1771</v>
      </c>
      <c r="B38" s="389" t="s">
        <v>1281</v>
      </c>
      <c r="C38" s="21" t="s">
        <v>2406</v>
      </c>
      <c r="D38" s="16"/>
      <c r="E38" s="577" t="str">
        <f>"Mio "&amp;IF($D$18&lt;&gt;"",$D$18,"")</f>
        <v>Mio EUR</v>
      </c>
      <c r="F38" s="561"/>
      <c r="G38" s="575"/>
      <c r="H38" s="561"/>
      <c r="I38" s="561"/>
      <c r="J38" s="617"/>
      <c r="K38" s="16"/>
      <c r="L38" s="577" t="str">
        <f>"Mio "&amp;IF($D$18&lt;&gt;"",$D$18,"")</f>
        <v>Mio EUR</v>
      </c>
      <c r="M38" s="561"/>
      <c r="N38" s="575"/>
      <c r="O38" s="561"/>
      <c r="P38" s="561"/>
      <c r="R38" s="16"/>
      <c r="S38" s="396" t="str">
        <f>"Mio "&amp;IF($D$18&lt;&gt;"",$D$18,"")</f>
        <v>Mio EUR</v>
      </c>
      <c r="T38" s="561" t="s">
        <v>1064</v>
      </c>
      <c r="U38" s="561" t="s">
        <v>1065</v>
      </c>
      <c r="V38" s="561" t="s">
        <v>1066</v>
      </c>
      <c r="W38" s="561" t="s">
        <v>1067</v>
      </c>
    </row>
    <row r="39" spans="1:23" ht="21" x14ac:dyDescent="0.2">
      <c r="A39" s="18" t="s">
        <v>1771</v>
      </c>
      <c r="B39" s="15" t="s">
        <v>1282</v>
      </c>
      <c r="C39" s="15" t="s">
        <v>1198</v>
      </c>
      <c r="D39" s="325"/>
      <c r="E39" s="564"/>
      <c r="F39" s="564"/>
      <c r="G39" s="576"/>
      <c r="H39" s="564"/>
      <c r="I39" s="564"/>
      <c r="J39" s="617"/>
      <c r="K39" s="325"/>
      <c r="L39" s="564"/>
      <c r="M39" s="564"/>
      <c r="N39" s="576"/>
      <c r="O39" s="564"/>
      <c r="P39" s="564"/>
      <c r="R39" s="325"/>
      <c r="S39" s="395"/>
      <c r="T39" s="564"/>
      <c r="U39" s="564"/>
      <c r="V39" s="564"/>
      <c r="W39" s="564"/>
    </row>
    <row r="40" spans="1:23" x14ac:dyDescent="0.2">
      <c r="A40" s="18" t="s">
        <v>1771</v>
      </c>
      <c r="B40" s="389" t="s">
        <v>1283</v>
      </c>
      <c r="C40" s="21" t="s">
        <v>2407</v>
      </c>
      <c r="D40" s="16"/>
      <c r="E40" s="577" t="s">
        <v>525</v>
      </c>
      <c r="F40" s="561">
        <v>2011</v>
      </c>
      <c r="G40" s="575">
        <v>1</v>
      </c>
      <c r="H40" s="561" t="s">
        <v>3099</v>
      </c>
      <c r="I40" s="561" t="s">
        <v>2149</v>
      </c>
      <c r="J40" s="617"/>
      <c r="K40" s="16"/>
      <c r="L40" s="577" t="s">
        <v>525</v>
      </c>
      <c r="M40" s="561">
        <v>2011</v>
      </c>
      <c r="N40" s="575">
        <v>1</v>
      </c>
      <c r="O40" s="561" t="s">
        <v>317</v>
      </c>
      <c r="P40" s="561" t="s">
        <v>2149</v>
      </c>
      <c r="R40" s="16"/>
      <c r="S40" s="396" t="s">
        <v>525</v>
      </c>
      <c r="T40" s="561" t="s">
        <v>1060</v>
      </c>
      <c r="U40" s="561" t="s">
        <v>1061</v>
      </c>
      <c r="V40" s="561" t="s">
        <v>1062</v>
      </c>
      <c r="W40" s="561" t="s">
        <v>1063</v>
      </c>
    </row>
    <row r="41" spans="1:23" x14ac:dyDescent="0.2">
      <c r="A41" s="18" t="s">
        <v>1771</v>
      </c>
      <c r="B41" s="388" t="s">
        <v>1284</v>
      </c>
      <c r="C41" s="21" t="s">
        <v>2408</v>
      </c>
      <c r="D41" s="16"/>
      <c r="E41" s="577" t="str">
        <f>"Mio "&amp;IF($D$18&lt;&gt;"",$D$18,"")</f>
        <v>Mio EUR</v>
      </c>
      <c r="F41" s="561">
        <v>2011</v>
      </c>
      <c r="G41" s="575">
        <v>1</v>
      </c>
      <c r="H41" s="561" t="s">
        <v>3099</v>
      </c>
      <c r="I41" s="561" t="s">
        <v>2149</v>
      </c>
      <c r="J41" s="617"/>
      <c r="K41" s="16"/>
      <c r="L41" s="577" t="str">
        <f>"Mio "&amp;IF($D$18&lt;&gt;"",$D$18,"")</f>
        <v>Mio EUR</v>
      </c>
      <c r="M41" s="561">
        <v>2011</v>
      </c>
      <c r="N41" s="575">
        <v>1</v>
      </c>
      <c r="O41" s="561" t="s">
        <v>317</v>
      </c>
      <c r="P41" s="561" t="s">
        <v>2149</v>
      </c>
      <c r="R41" s="16"/>
      <c r="S41" s="396" t="str">
        <f>"Mio "&amp;IF($D$18&lt;&gt;"",$D$18,"")</f>
        <v>Mio EUR</v>
      </c>
      <c r="T41" s="561" t="s">
        <v>1064</v>
      </c>
      <c r="U41" s="561" t="s">
        <v>1065</v>
      </c>
      <c r="V41" s="561" t="s">
        <v>1066</v>
      </c>
      <c r="W41" s="561" t="s">
        <v>1067</v>
      </c>
    </row>
    <row r="42" spans="1:23" x14ac:dyDescent="0.2">
      <c r="A42" s="18" t="s">
        <v>1771</v>
      </c>
      <c r="B42" s="929" t="s">
        <v>2909</v>
      </c>
      <c r="C42" s="324" t="s">
        <v>1150</v>
      </c>
      <c r="D42" s="16"/>
      <c r="E42" s="577" t="s">
        <v>521</v>
      </c>
      <c r="F42" s="561">
        <v>2011</v>
      </c>
      <c r="G42" s="575">
        <v>1</v>
      </c>
      <c r="H42" s="561" t="s">
        <v>3099</v>
      </c>
      <c r="I42" s="561" t="s">
        <v>2149</v>
      </c>
      <c r="J42" s="617"/>
      <c r="K42" s="16"/>
      <c r="L42" s="577" t="s">
        <v>521</v>
      </c>
      <c r="M42" s="561">
        <v>2011</v>
      </c>
      <c r="N42" s="575">
        <v>1</v>
      </c>
      <c r="O42" s="561" t="s">
        <v>317</v>
      </c>
      <c r="P42" s="561" t="s">
        <v>2149</v>
      </c>
      <c r="R42" s="16"/>
      <c r="S42" s="396" t="s">
        <v>521</v>
      </c>
      <c r="T42" s="561" t="s">
        <v>1068</v>
      </c>
      <c r="U42" s="561" t="s">
        <v>1069</v>
      </c>
      <c r="V42" s="561" t="s">
        <v>1070</v>
      </c>
      <c r="W42" s="561" t="s">
        <v>1071</v>
      </c>
    </row>
    <row r="43" spans="1:23" x14ac:dyDescent="0.2">
      <c r="A43" s="18" t="s">
        <v>1771</v>
      </c>
      <c r="B43" s="929" t="s">
        <v>2910</v>
      </c>
      <c r="C43" s="324" t="s">
        <v>526</v>
      </c>
      <c r="D43" s="16"/>
      <c r="E43" s="577" t="s">
        <v>521</v>
      </c>
      <c r="F43" s="561">
        <v>2011</v>
      </c>
      <c r="G43" s="575">
        <v>1</v>
      </c>
      <c r="H43" s="561" t="s">
        <v>3099</v>
      </c>
      <c r="I43" s="561" t="s">
        <v>2149</v>
      </c>
      <c r="J43" s="617"/>
      <c r="K43" s="16"/>
      <c r="L43" s="577" t="s">
        <v>521</v>
      </c>
      <c r="M43" s="561">
        <v>2011</v>
      </c>
      <c r="N43" s="575">
        <v>1</v>
      </c>
      <c r="O43" s="561" t="s">
        <v>317</v>
      </c>
      <c r="P43" s="561" t="s">
        <v>2149</v>
      </c>
      <c r="R43" s="16"/>
      <c r="S43" s="396" t="s">
        <v>521</v>
      </c>
      <c r="T43" s="561" t="s">
        <v>1072</v>
      </c>
      <c r="U43" s="561" t="s">
        <v>1073</v>
      </c>
      <c r="V43" s="561" t="s">
        <v>1074</v>
      </c>
      <c r="W43" s="561" t="s">
        <v>1075</v>
      </c>
    </row>
    <row r="44" spans="1:23" x14ac:dyDescent="0.2">
      <c r="A44" s="18" t="s">
        <v>1771</v>
      </c>
      <c r="B44" s="929" t="s">
        <v>2911</v>
      </c>
      <c r="C44" s="324" t="s">
        <v>1146</v>
      </c>
      <c r="D44" s="16"/>
      <c r="E44" s="577" t="s">
        <v>525</v>
      </c>
      <c r="F44" s="561">
        <v>2011</v>
      </c>
      <c r="G44" s="575">
        <v>1</v>
      </c>
      <c r="H44" s="561" t="s">
        <v>3099</v>
      </c>
      <c r="I44" s="561" t="s">
        <v>2149</v>
      </c>
      <c r="J44" s="617"/>
      <c r="K44" s="16"/>
      <c r="L44" s="577" t="s">
        <v>525</v>
      </c>
      <c r="M44" s="561">
        <v>2011</v>
      </c>
      <c r="N44" s="575">
        <v>1</v>
      </c>
      <c r="O44" s="561" t="s">
        <v>317</v>
      </c>
      <c r="P44" s="561" t="s">
        <v>2149</v>
      </c>
      <c r="R44" s="16"/>
      <c r="S44" s="396" t="s">
        <v>525</v>
      </c>
      <c r="T44" s="561" t="s">
        <v>1076</v>
      </c>
      <c r="U44" s="561" t="s">
        <v>1077</v>
      </c>
      <c r="V44" s="561" t="s">
        <v>1078</v>
      </c>
      <c r="W44" s="561" t="s">
        <v>1079</v>
      </c>
    </row>
    <row r="45" spans="1:23" x14ac:dyDescent="0.2">
      <c r="A45" s="18" t="s">
        <v>1771</v>
      </c>
      <c r="B45" s="929" t="s">
        <v>2912</v>
      </c>
      <c r="C45" s="324" t="s">
        <v>1230</v>
      </c>
      <c r="D45" s="16"/>
      <c r="E45" s="577" t="str">
        <f>"Mio "&amp;IF($D$18&lt;&gt;"",$D$18,"")</f>
        <v>Mio EUR</v>
      </c>
      <c r="F45" s="561">
        <v>2011</v>
      </c>
      <c r="G45" s="575">
        <v>1</v>
      </c>
      <c r="H45" s="561" t="s">
        <v>3099</v>
      </c>
      <c r="I45" s="561" t="s">
        <v>2149</v>
      </c>
      <c r="J45" s="617"/>
      <c r="K45" s="16"/>
      <c r="L45" s="577" t="str">
        <f>"Mio "&amp;IF($D$18&lt;&gt;"",$D$18,"")</f>
        <v>Mio EUR</v>
      </c>
      <c r="M45" s="561">
        <v>2011</v>
      </c>
      <c r="N45" s="575">
        <v>1</v>
      </c>
      <c r="O45" s="561" t="s">
        <v>317</v>
      </c>
      <c r="P45" s="561" t="s">
        <v>2149</v>
      </c>
      <c r="R45" s="16"/>
      <c r="S45" s="396" t="str">
        <f>"Mio "&amp;IF($D$18&lt;&gt;"",$D$18,"")</f>
        <v>Mio EUR</v>
      </c>
      <c r="T45" s="561" t="s">
        <v>1080</v>
      </c>
      <c r="U45" s="561" t="s">
        <v>1081</v>
      </c>
      <c r="V45" s="561" t="s">
        <v>1082</v>
      </c>
      <c r="W45" s="561" t="s">
        <v>1083</v>
      </c>
    </row>
    <row r="46" spans="1:23" x14ac:dyDescent="0.2">
      <c r="A46" s="18" t="s">
        <v>1771</v>
      </c>
      <c r="B46" s="929" t="s">
        <v>2913</v>
      </c>
      <c r="C46" s="324" t="s">
        <v>1147</v>
      </c>
      <c r="D46" s="16"/>
      <c r="E46" s="577" t="s">
        <v>525</v>
      </c>
      <c r="F46" s="561">
        <v>2011</v>
      </c>
      <c r="G46" s="575">
        <v>1</v>
      </c>
      <c r="H46" s="561" t="s">
        <v>3099</v>
      </c>
      <c r="I46" s="561" t="s">
        <v>2149</v>
      </c>
      <c r="J46" s="617"/>
      <c r="K46" s="16"/>
      <c r="L46" s="577" t="s">
        <v>525</v>
      </c>
      <c r="M46" s="561">
        <v>2011</v>
      </c>
      <c r="N46" s="575">
        <v>1</v>
      </c>
      <c r="O46" s="561" t="s">
        <v>317</v>
      </c>
      <c r="P46" s="561" t="s">
        <v>2149</v>
      </c>
      <c r="R46" s="16"/>
      <c r="S46" s="396" t="s">
        <v>525</v>
      </c>
      <c r="T46" s="561" t="s">
        <v>1084</v>
      </c>
      <c r="U46" s="561" t="s">
        <v>1085</v>
      </c>
      <c r="V46" s="561" t="s">
        <v>1086</v>
      </c>
      <c r="W46" s="561" t="s">
        <v>1087</v>
      </c>
    </row>
    <row r="47" spans="1:23" x14ac:dyDescent="0.2">
      <c r="A47" s="18" t="s">
        <v>1771</v>
      </c>
      <c r="B47" s="929" t="s">
        <v>2914</v>
      </c>
      <c r="C47" s="324" t="s">
        <v>1231</v>
      </c>
      <c r="D47" s="16"/>
      <c r="E47" s="577" t="str">
        <f>"Mio "&amp;IF($D$18&lt;&gt;"",$D$18,"")</f>
        <v>Mio EUR</v>
      </c>
      <c r="F47" s="561">
        <v>2011</v>
      </c>
      <c r="G47" s="575">
        <v>1</v>
      </c>
      <c r="H47" s="561" t="s">
        <v>3099</v>
      </c>
      <c r="I47" s="561" t="s">
        <v>2149</v>
      </c>
      <c r="J47" s="617"/>
      <c r="K47" s="16"/>
      <c r="L47" s="577" t="str">
        <f>"Mio "&amp;IF($D$18&lt;&gt;"",$D$18,"")</f>
        <v>Mio EUR</v>
      </c>
      <c r="M47" s="561">
        <v>2011</v>
      </c>
      <c r="N47" s="575">
        <v>1</v>
      </c>
      <c r="O47" s="561" t="s">
        <v>317</v>
      </c>
      <c r="P47" s="561" t="s">
        <v>2149</v>
      </c>
      <c r="R47" s="16"/>
      <c r="S47" s="396" t="str">
        <f>"Mio "&amp;IF($D$18&lt;&gt;"",$D$18,"")</f>
        <v>Mio EUR</v>
      </c>
      <c r="T47" s="561" t="s">
        <v>1088</v>
      </c>
      <c r="U47" s="561" t="s">
        <v>1089</v>
      </c>
      <c r="V47" s="561" t="s">
        <v>1090</v>
      </c>
      <c r="W47" s="561" t="s">
        <v>1091</v>
      </c>
    </row>
    <row r="48" spans="1:23" x14ac:dyDescent="0.2">
      <c r="A48" s="18" t="s">
        <v>1771</v>
      </c>
      <c r="B48" s="924" t="s">
        <v>2915</v>
      </c>
      <c r="C48" s="324" t="s">
        <v>1233</v>
      </c>
      <c r="D48" s="16"/>
      <c r="E48" s="577" t="s">
        <v>525</v>
      </c>
      <c r="F48" s="561">
        <v>2011</v>
      </c>
      <c r="G48" s="575">
        <v>1</v>
      </c>
      <c r="H48" s="561" t="s">
        <v>3099</v>
      </c>
      <c r="I48" s="561" t="s">
        <v>2149</v>
      </c>
      <c r="J48" s="617"/>
      <c r="K48" s="16"/>
      <c r="L48" s="577" t="s">
        <v>525</v>
      </c>
      <c r="M48" s="561">
        <v>2011</v>
      </c>
      <c r="N48" s="575">
        <v>1</v>
      </c>
      <c r="O48" s="561" t="s">
        <v>317</v>
      </c>
      <c r="P48" s="561" t="s">
        <v>2149</v>
      </c>
      <c r="R48" s="16"/>
      <c r="S48" s="396" t="s">
        <v>525</v>
      </c>
      <c r="T48" s="561" t="s">
        <v>1092</v>
      </c>
      <c r="U48" s="561" t="s">
        <v>1093</v>
      </c>
      <c r="V48" s="561" t="s">
        <v>1094</v>
      </c>
      <c r="W48" s="561" t="s">
        <v>1095</v>
      </c>
    </row>
    <row r="49" spans="1:35" x14ac:dyDescent="0.2">
      <c r="A49" s="18" t="s">
        <v>1771</v>
      </c>
      <c r="B49" s="924" t="s">
        <v>2916</v>
      </c>
      <c r="C49" s="324" t="s">
        <v>1148</v>
      </c>
      <c r="D49" s="16"/>
      <c r="E49" s="577" t="str">
        <f>"Mio "&amp;IF($D$18&lt;&gt;"",$D$18,"")</f>
        <v>Mio EUR</v>
      </c>
      <c r="F49" s="561">
        <v>2011</v>
      </c>
      <c r="G49" s="575">
        <v>1</v>
      </c>
      <c r="H49" s="561" t="s">
        <v>3099</v>
      </c>
      <c r="I49" s="561" t="s">
        <v>2149</v>
      </c>
      <c r="J49" s="617"/>
      <c r="K49" s="16"/>
      <c r="L49" s="577" t="str">
        <f>"Mio "&amp;IF($D$18&lt;&gt;"",$D$18,"")</f>
        <v>Mio EUR</v>
      </c>
      <c r="M49" s="561">
        <v>2011</v>
      </c>
      <c r="N49" s="575">
        <v>1</v>
      </c>
      <c r="O49" s="561" t="s">
        <v>317</v>
      </c>
      <c r="P49" s="561" t="s">
        <v>2149</v>
      </c>
      <c r="R49" s="16"/>
      <c r="S49" s="396" t="str">
        <f>"Mio "&amp;IF($D$18&lt;&gt;"",$D$18,"")</f>
        <v>Mio EUR</v>
      </c>
      <c r="T49" s="561" t="s">
        <v>1096</v>
      </c>
      <c r="U49" s="561" t="s">
        <v>1097</v>
      </c>
      <c r="V49" s="561" t="s">
        <v>1098</v>
      </c>
      <c r="W49" s="561" t="s">
        <v>1099</v>
      </c>
    </row>
    <row r="50" spans="1:35" x14ac:dyDescent="0.2">
      <c r="A50" s="18" t="s">
        <v>1771</v>
      </c>
      <c r="B50" s="924" t="s">
        <v>2917</v>
      </c>
      <c r="C50" s="324" t="s">
        <v>1977</v>
      </c>
      <c r="D50" s="16"/>
      <c r="E50" s="577" t="s">
        <v>525</v>
      </c>
      <c r="F50" s="561">
        <v>2011</v>
      </c>
      <c r="G50" s="575">
        <v>1</v>
      </c>
      <c r="H50" s="561" t="s">
        <v>3099</v>
      </c>
      <c r="I50" s="561" t="s">
        <v>2149</v>
      </c>
      <c r="J50" s="617"/>
      <c r="K50" s="16"/>
      <c r="L50" s="577" t="s">
        <v>525</v>
      </c>
      <c r="M50" s="561">
        <v>2011</v>
      </c>
      <c r="N50" s="575">
        <v>1</v>
      </c>
      <c r="O50" s="561" t="s">
        <v>317</v>
      </c>
      <c r="P50" s="561" t="s">
        <v>2149</v>
      </c>
      <c r="R50" s="16"/>
      <c r="S50" s="396" t="s">
        <v>525</v>
      </c>
      <c r="T50" s="561" t="s">
        <v>1092</v>
      </c>
      <c r="U50" s="561" t="s">
        <v>1093</v>
      </c>
      <c r="V50" s="561" t="s">
        <v>1094</v>
      </c>
      <c r="W50" s="561" t="s">
        <v>1095</v>
      </c>
    </row>
    <row r="51" spans="1:35" x14ac:dyDescent="0.2">
      <c r="A51" s="18" t="s">
        <v>1771</v>
      </c>
      <c r="B51" s="924" t="s">
        <v>2918</v>
      </c>
      <c r="C51" s="324" t="s">
        <v>1978</v>
      </c>
      <c r="D51" s="16"/>
      <c r="E51" s="577" t="str">
        <f>"Mio "&amp;IF($D$18&lt;&gt;"",$D$18,"")</f>
        <v>Mio EUR</v>
      </c>
      <c r="F51" s="561">
        <v>2011</v>
      </c>
      <c r="G51" s="575">
        <v>1</v>
      </c>
      <c r="H51" s="561" t="s">
        <v>3099</v>
      </c>
      <c r="I51" s="561" t="s">
        <v>2149</v>
      </c>
      <c r="J51" s="617"/>
      <c r="K51" s="16"/>
      <c r="L51" s="577" t="str">
        <f>"Mio "&amp;IF($D$18&lt;&gt;"",$D$18,"")</f>
        <v>Mio EUR</v>
      </c>
      <c r="M51" s="561">
        <v>2011</v>
      </c>
      <c r="N51" s="575">
        <v>1</v>
      </c>
      <c r="O51" s="561" t="s">
        <v>317</v>
      </c>
      <c r="P51" s="561" t="s">
        <v>2149</v>
      </c>
      <c r="R51" s="16"/>
      <c r="S51" s="396" t="str">
        <f>"Mio "&amp;IF($D$18&lt;&gt;"",$D$18,"")</f>
        <v>Mio EUR</v>
      </c>
      <c r="T51" s="561" t="s">
        <v>1096</v>
      </c>
      <c r="U51" s="561" t="s">
        <v>1097</v>
      </c>
      <c r="V51" s="561" t="s">
        <v>1098</v>
      </c>
      <c r="W51" s="561" t="s">
        <v>1099</v>
      </c>
    </row>
    <row r="52" spans="1:35" x14ac:dyDescent="0.2">
      <c r="A52" s="18" t="s">
        <v>1771</v>
      </c>
      <c r="B52" s="929" t="s">
        <v>2919</v>
      </c>
      <c r="C52" s="324" t="s">
        <v>1232</v>
      </c>
      <c r="D52" s="16"/>
      <c r="E52" s="577" t="s">
        <v>525</v>
      </c>
      <c r="F52" s="561">
        <v>2011</v>
      </c>
      <c r="G52" s="575">
        <v>1</v>
      </c>
      <c r="H52" s="561" t="s">
        <v>3099</v>
      </c>
      <c r="I52" s="561" t="s">
        <v>2149</v>
      </c>
      <c r="J52" s="617"/>
      <c r="K52" s="16"/>
      <c r="L52" s="577" t="s">
        <v>525</v>
      </c>
      <c r="M52" s="561">
        <v>2011</v>
      </c>
      <c r="N52" s="575">
        <v>1</v>
      </c>
      <c r="O52" s="561" t="s">
        <v>317</v>
      </c>
      <c r="P52" s="561" t="s">
        <v>2149</v>
      </c>
      <c r="R52" s="16"/>
      <c r="S52" s="396" t="s">
        <v>525</v>
      </c>
      <c r="T52" s="561" t="s">
        <v>1100</v>
      </c>
      <c r="U52" s="561" t="s">
        <v>1101</v>
      </c>
      <c r="V52" s="561" t="s">
        <v>1102</v>
      </c>
      <c r="W52" s="561" t="s">
        <v>1103</v>
      </c>
    </row>
    <row r="53" spans="1:35" x14ac:dyDescent="0.2">
      <c r="A53" s="18" t="s">
        <v>1771</v>
      </c>
      <c r="B53" s="929" t="s">
        <v>2920</v>
      </c>
      <c r="C53" s="324" t="s">
        <v>1149</v>
      </c>
      <c r="D53" s="16"/>
      <c r="E53" s="577" t="str">
        <f>"Mio "&amp;IF($D$18&lt;&gt;"",$D$18,"")</f>
        <v>Mio EUR</v>
      </c>
      <c r="F53" s="561">
        <v>2011</v>
      </c>
      <c r="G53" s="575">
        <v>1</v>
      </c>
      <c r="H53" s="561" t="s">
        <v>3099</v>
      </c>
      <c r="I53" s="561" t="s">
        <v>2149</v>
      </c>
      <c r="J53" s="617"/>
      <c r="K53" s="16"/>
      <c r="L53" s="577" t="str">
        <f>"Mio "&amp;IF($D$18&lt;&gt;"",$D$18,"")</f>
        <v>Mio EUR</v>
      </c>
      <c r="M53" s="561">
        <v>2011</v>
      </c>
      <c r="N53" s="575">
        <v>1</v>
      </c>
      <c r="O53" s="561" t="s">
        <v>317</v>
      </c>
      <c r="P53" s="561" t="s">
        <v>2149</v>
      </c>
      <c r="R53" s="16"/>
      <c r="S53" s="396" t="str">
        <f>"Mio "&amp;IF($D$18&lt;&gt;"",$D$18,"")</f>
        <v>Mio EUR</v>
      </c>
      <c r="T53" s="561" t="s">
        <v>1104</v>
      </c>
      <c r="U53" s="561" t="s">
        <v>1105</v>
      </c>
      <c r="V53" s="561" t="s">
        <v>1106</v>
      </c>
      <c r="W53" s="561" t="s">
        <v>1107</v>
      </c>
    </row>
    <row r="54" spans="1:35" x14ac:dyDescent="0.2">
      <c r="A54" s="18"/>
      <c r="B54" s="929" t="s">
        <v>2921</v>
      </c>
      <c r="C54" s="324" t="s">
        <v>2523</v>
      </c>
      <c r="D54" s="16"/>
      <c r="E54" s="577"/>
      <c r="F54" s="561"/>
      <c r="G54" s="575"/>
      <c r="H54" s="561"/>
      <c r="I54" s="561"/>
      <c r="J54" s="617"/>
      <c r="K54" s="16"/>
      <c r="L54" s="577"/>
      <c r="M54" s="561"/>
      <c r="N54" s="575"/>
      <c r="O54" s="561"/>
      <c r="P54" s="561"/>
      <c r="R54" s="16"/>
      <c r="S54" s="396"/>
      <c r="T54" s="561"/>
      <c r="U54" s="561"/>
      <c r="V54" s="561"/>
      <c r="W54" s="561"/>
    </row>
    <row r="55" spans="1:35" x14ac:dyDescent="0.2">
      <c r="A55" s="18"/>
      <c r="B55" s="929" t="s">
        <v>2922</v>
      </c>
      <c r="C55" s="324" t="s">
        <v>2522</v>
      </c>
      <c r="D55" s="16"/>
      <c r="E55" s="577"/>
      <c r="F55" s="561"/>
      <c r="G55" s="575"/>
      <c r="H55" s="561"/>
      <c r="I55" s="561"/>
      <c r="J55" s="617"/>
      <c r="K55" s="16"/>
      <c r="L55" s="577"/>
      <c r="M55" s="561"/>
      <c r="N55" s="575"/>
      <c r="O55" s="561"/>
      <c r="P55" s="561"/>
      <c r="R55" s="16"/>
      <c r="S55" s="396"/>
      <c r="T55" s="561"/>
      <c r="U55" s="561"/>
      <c r="V55" s="561"/>
      <c r="W55" s="561"/>
    </row>
    <row r="56" spans="1:35" ht="21" x14ac:dyDescent="0.2">
      <c r="A56" s="18" t="s">
        <v>1771</v>
      </c>
      <c r="B56" s="15" t="s">
        <v>1733</v>
      </c>
      <c r="C56" s="15" t="s">
        <v>2524</v>
      </c>
      <c r="D56" s="325"/>
      <c r="E56" s="564"/>
      <c r="F56" s="564"/>
      <c r="G56" s="576"/>
      <c r="H56" s="564"/>
      <c r="I56" s="564"/>
      <c r="J56" s="617"/>
      <c r="K56" s="325"/>
      <c r="L56" s="564"/>
      <c r="M56" s="564"/>
      <c r="N56" s="576"/>
      <c r="O56" s="564"/>
      <c r="P56" s="564"/>
      <c r="R56" s="325"/>
      <c r="S56" s="395"/>
      <c r="T56" s="564"/>
      <c r="U56" s="564"/>
      <c r="V56" s="564"/>
      <c r="W56" s="564"/>
    </row>
    <row r="57" spans="1:35" x14ac:dyDescent="0.2">
      <c r="A57" s="18" t="s">
        <v>1771</v>
      </c>
      <c r="B57" s="389" t="s">
        <v>1733</v>
      </c>
      <c r="C57" s="20" t="s">
        <v>2409</v>
      </c>
      <c r="D57" s="16"/>
      <c r="E57" s="577" t="s">
        <v>525</v>
      </c>
      <c r="F57" s="561"/>
      <c r="G57" s="575"/>
      <c r="H57" s="561"/>
      <c r="I57" s="561"/>
      <c r="J57" s="617"/>
      <c r="K57" s="16"/>
      <c r="L57" s="577" t="s">
        <v>525</v>
      </c>
      <c r="M57" s="561"/>
      <c r="N57" s="575"/>
      <c r="O57" s="561"/>
      <c r="P57" s="561"/>
      <c r="R57" s="16"/>
      <c r="S57" s="396" t="s">
        <v>525</v>
      </c>
      <c r="T57" s="561" t="s">
        <v>1108</v>
      </c>
      <c r="U57" s="561" t="s">
        <v>1109</v>
      </c>
      <c r="V57" s="561" t="s">
        <v>1110</v>
      </c>
      <c r="W57" s="561" t="s">
        <v>1111</v>
      </c>
    </row>
    <row r="58" spans="1:35" x14ac:dyDescent="0.2">
      <c r="A58" s="6" t="s">
        <v>1771</v>
      </c>
      <c r="B58" s="390" t="s">
        <v>1735</v>
      </c>
      <c r="C58" s="22" t="s">
        <v>2411</v>
      </c>
      <c r="D58" s="16"/>
      <c r="E58" s="577" t="str">
        <f>"Mio "&amp;IF($D$18&lt;&gt;"",$D$18,"")</f>
        <v>Mio EUR</v>
      </c>
      <c r="F58" s="561"/>
      <c r="G58" s="575"/>
      <c r="H58" s="561"/>
      <c r="I58" s="561"/>
      <c r="J58" s="617"/>
      <c r="K58" s="16"/>
      <c r="L58" s="577" t="str">
        <f>"Mio "&amp;IF($D$18&lt;&gt;"",$D$18,"")</f>
        <v>Mio EUR</v>
      </c>
      <c r="M58" s="561"/>
      <c r="N58" s="575"/>
      <c r="O58" s="561"/>
      <c r="P58" s="561"/>
      <c r="R58" s="16"/>
      <c r="S58" s="396" t="str">
        <f>"Mio "&amp;IF($D$18&lt;&gt;"",$D$18,"")</f>
        <v>Mio EUR</v>
      </c>
      <c r="T58" s="561" t="s">
        <v>1112</v>
      </c>
      <c r="U58" s="561" t="s">
        <v>1113</v>
      </c>
      <c r="V58" s="561" t="s">
        <v>1114</v>
      </c>
      <c r="W58" s="561" t="s">
        <v>1115</v>
      </c>
    </row>
    <row r="59" spans="1:35" x14ac:dyDescent="0.2">
      <c r="A59" s="18" t="s">
        <v>1771</v>
      </c>
      <c r="B59" s="389" t="s">
        <v>1734</v>
      </c>
      <c r="C59" s="21" t="s">
        <v>2410</v>
      </c>
      <c r="D59" s="16"/>
      <c r="E59" s="396" t="s">
        <v>525</v>
      </c>
      <c r="F59" s="1175">
        <v>2013</v>
      </c>
      <c r="G59" s="575">
        <v>1</v>
      </c>
      <c r="H59" s="561" t="s">
        <v>3036</v>
      </c>
      <c r="I59" s="561" t="s">
        <v>3036</v>
      </c>
      <c r="J59" s="617"/>
      <c r="K59" s="16"/>
      <c r="L59" s="577" t="s">
        <v>525</v>
      </c>
      <c r="M59" s="561">
        <v>2009</v>
      </c>
      <c r="N59" s="575">
        <v>0.5</v>
      </c>
      <c r="O59" s="561" t="s">
        <v>317</v>
      </c>
      <c r="P59" s="561" t="s">
        <v>2149</v>
      </c>
      <c r="R59" s="16"/>
      <c r="S59" s="396" t="s">
        <v>525</v>
      </c>
      <c r="T59" s="561" t="s">
        <v>1116</v>
      </c>
      <c r="U59" s="561" t="s">
        <v>1117</v>
      </c>
      <c r="V59" s="561" t="s">
        <v>1118</v>
      </c>
      <c r="W59" s="561" t="s">
        <v>1119</v>
      </c>
    </row>
    <row r="60" spans="1:35" collapsed="1" x14ac:dyDescent="0.2">
      <c r="A60" s="6" t="s">
        <v>1771</v>
      </c>
      <c r="B60" s="390" t="s">
        <v>1736</v>
      </c>
      <c r="C60" s="22" t="s">
        <v>858</v>
      </c>
      <c r="D60" s="16"/>
      <c r="E60" s="396" t="str">
        <f>"Mio "&amp;IF($D$18&lt;&gt;"",$D$18,"")</f>
        <v>Mio EUR</v>
      </c>
      <c r="F60" s="1175">
        <v>2013</v>
      </c>
      <c r="G60" s="575">
        <v>1</v>
      </c>
      <c r="H60" s="561" t="s">
        <v>3036</v>
      </c>
      <c r="I60" s="561" t="s">
        <v>3036</v>
      </c>
      <c r="J60" s="617"/>
      <c r="K60" s="16"/>
      <c r="L60" s="577" t="str">
        <f>"Mio "&amp;IF($D$18&lt;&gt;"",$D$18,"")</f>
        <v>Mio EUR</v>
      </c>
      <c r="M60" s="561"/>
      <c r="N60" s="575"/>
      <c r="O60" s="561"/>
      <c r="P60" s="561"/>
      <c r="R60" s="16"/>
      <c r="S60" s="396" t="str">
        <f>"Mio "&amp;IF($D$18&lt;&gt;"",$D$18,"")</f>
        <v>Mio EUR</v>
      </c>
      <c r="T60" s="561" t="s">
        <v>1120</v>
      </c>
      <c r="U60" s="561" t="s">
        <v>1121</v>
      </c>
      <c r="V60" s="561" t="s">
        <v>1122</v>
      </c>
      <c r="W60" s="561" t="s">
        <v>1123</v>
      </c>
    </row>
    <row r="61" spans="1:35" s="226" customFormat="1" ht="21.75" hidden="1" outlineLevel="1" thickBot="1" x14ac:dyDescent="0.25">
      <c r="B61" s="772" t="s">
        <v>1737</v>
      </c>
      <c r="C61" s="772" t="s">
        <v>527</v>
      </c>
      <c r="D61" s="567"/>
      <c r="E61" s="1176"/>
      <c r="F61" s="1176"/>
      <c r="G61" s="580"/>
      <c r="H61" s="581"/>
      <c r="I61" s="582"/>
      <c r="J61" s="619"/>
      <c r="K61" s="567"/>
      <c r="L61" s="579"/>
      <c r="M61" s="579"/>
      <c r="N61" s="580"/>
      <c r="O61" s="581"/>
      <c r="P61" s="582"/>
      <c r="R61" s="569"/>
      <c r="S61" s="326"/>
      <c r="T61" s="326"/>
      <c r="U61" s="326"/>
      <c r="V61" s="326"/>
      <c r="W61" s="326"/>
    </row>
    <row r="62" spans="1:35" s="226" customFormat="1" ht="19.5" hidden="1" customHeight="1" outlineLevel="1" thickBot="1" x14ac:dyDescent="0.25">
      <c r="B62" s="765" t="s">
        <v>1738</v>
      </c>
      <c r="C62" s="764" t="s">
        <v>2601</v>
      </c>
      <c r="D62" s="567"/>
      <c r="E62" s="1176" t="s">
        <v>528</v>
      </c>
      <c r="F62" s="1176">
        <v>2013</v>
      </c>
      <c r="G62" s="580"/>
      <c r="H62" s="561" t="s">
        <v>3036</v>
      </c>
      <c r="I62" s="561" t="s">
        <v>3036</v>
      </c>
      <c r="J62" s="619"/>
      <c r="K62" s="567"/>
      <c r="L62" s="579" t="s">
        <v>528</v>
      </c>
      <c r="M62" s="579"/>
      <c r="N62" s="580"/>
      <c r="O62" s="559" t="str">
        <f>IF($D$8&lt;&gt;"",$D$8,"")</f>
        <v/>
      </c>
      <c r="P62" s="582" t="str">
        <f>IF($D$8&lt;&gt;"",$D$9,"")</f>
        <v/>
      </c>
      <c r="R62" s="567"/>
      <c r="S62" s="568" t="s">
        <v>528</v>
      </c>
      <c r="T62" s="557" t="s">
        <v>309</v>
      </c>
      <c r="U62" s="557" t="s">
        <v>310</v>
      </c>
      <c r="V62" s="557" t="s">
        <v>311</v>
      </c>
      <c r="W62" s="557" t="s">
        <v>312</v>
      </c>
    </row>
    <row r="63" spans="1:35" s="24" customFormat="1" ht="13.5" thickBot="1" x14ac:dyDescent="0.25">
      <c r="A63" s="6" t="s">
        <v>1771</v>
      </c>
      <c r="B63" s="391"/>
      <c r="C63" s="23"/>
      <c r="D63" s="287"/>
      <c r="E63" s="287"/>
      <c r="F63" s="287"/>
      <c r="G63" s="287"/>
      <c r="H63" s="287"/>
      <c r="I63" s="287"/>
      <c r="J63" s="617"/>
      <c r="Q63" s="6"/>
      <c r="S63" s="6"/>
      <c r="X63" s="6"/>
      <c r="Y63" s="6"/>
      <c r="Z63" s="6"/>
      <c r="AA63" s="6"/>
      <c r="AB63" s="6"/>
      <c r="AC63" s="6"/>
      <c r="AD63" s="6"/>
      <c r="AE63" s="6"/>
      <c r="AF63" s="6"/>
      <c r="AG63" s="6"/>
      <c r="AH63" s="6"/>
      <c r="AI63" s="6"/>
    </row>
    <row r="64" spans="1:35" ht="13.5" thickBot="1" x14ac:dyDescent="0.25">
      <c r="A64" s="6" t="s">
        <v>1771</v>
      </c>
      <c r="B64" s="392" t="str">
        <f>"*  Datos del año: Por favor especificar si no lo son " &amp;$B$2</f>
        <v>*  Datos del año: Por favor especificar si no lo son Enquesta mundial de productos orgánicos - Datos del 31.12.</v>
      </c>
      <c r="C64" s="1174" t="str">
        <f>"*  Data year: Please specify if not " &amp;$D$2</f>
        <v>*  Data year: Please specify if not 2013</v>
      </c>
      <c r="D64" s="27"/>
      <c r="E64" s="27"/>
      <c r="F64" s="27"/>
      <c r="G64" s="27"/>
      <c r="H64" s="27"/>
      <c r="I64" s="27"/>
      <c r="J64" s="498"/>
    </row>
    <row r="65" spans="1:10" ht="13.5" hidden="1" thickBot="1" x14ac:dyDescent="0.25">
      <c r="A65" s="6" t="s">
        <v>1771</v>
      </c>
      <c r="B65" s="392" t="s">
        <v>1739</v>
      </c>
      <c r="C65" s="25" t="s">
        <v>529</v>
      </c>
      <c r="J65" s="498"/>
    </row>
    <row r="66" spans="1:10" ht="13.5" thickBot="1" x14ac:dyDescent="0.25">
      <c r="A66" s="6" t="s">
        <v>1771</v>
      </c>
      <c r="B66" s="928" t="s">
        <v>2923</v>
      </c>
      <c r="C66" s="1174" t="s">
        <v>2924</v>
      </c>
      <c r="J66" s="498"/>
    </row>
    <row r="67" spans="1:10" x14ac:dyDescent="0.2">
      <c r="A67" s="6" t="s">
        <v>1771</v>
      </c>
      <c r="J67" s="498"/>
    </row>
    <row r="68" spans="1:10" x14ac:dyDescent="0.2">
      <c r="A68" s="6" t="s">
        <v>1771</v>
      </c>
      <c r="J68" s="498"/>
    </row>
    <row r="69" spans="1:10" x14ac:dyDescent="0.2">
      <c r="A69" s="6" t="s">
        <v>1771</v>
      </c>
      <c r="J69" s="498"/>
    </row>
    <row r="70" spans="1:10" x14ac:dyDescent="0.2">
      <c r="A70" s="6" t="s">
        <v>1771</v>
      </c>
      <c r="B70" s="381" t="s">
        <v>1740</v>
      </c>
      <c r="C70" s="6" t="s">
        <v>3059</v>
      </c>
      <c r="J70" s="498"/>
    </row>
    <row r="71" spans="1:10" x14ac:dyDescent="0.2">
      <c r="A71" s="6" t="s">
        <v>1771</v>
      </c>
      <c r="B71" s="381" t="s">
        <v>83</v>
      </c>
      <c r="C71" s="6" t="s">
        <v>83</v>
      </c>
      <c r="J71" s="498"/>
    </row>
    <row r="72" spans="1:10" ht="25.5" x14ac:dyDescent="0.2">
      <c r="A72" s="6" t="s">
        <v>1771</v>
      </c>
      <c r="B72" s="393" t="s">
        <v>85</v>
      </c>
      <c r="C72" s="1" t="s">
        <v>1666</v>
      </c>
      <c r="J72" s="498"/>
    </row>
    <row r="73" spans="1:10" x14ac:dyDescent="0.2">
      <c r="B73" s="393"/>
      <c r="C73" s="1"/>
      <c r="J73" s="498"/>
    </row>
    <row r="74" spans="1:10" x14ac:dyDescent="0.2">
      <c r="B74" s="6"/>
      <c r="C74" s="401" t="s">
        <v>1196</v>
      </c>
      <c r="J74" s="498"/>
    </row>
    <row r="75" spans="1:10" x14ac:dyDescent="0.2">
      <c r="B75" s="6"/>
      <c r="C75" s="1" t="s">
        <v>2525</v>
      </c>
      <c r="J75" s="498"/>
    </row>
    <row r="76" spans="1:10" x14ac:dyDescent="0.2">
      <c r="B76" s="6"/>
      <c r="C76" s="1" t="s">
        <v>1194</v>
      </c>
      <c r="J76" s="498"/>
    </row>
    <row r="77" spans="1:10" x14ac:dyDescent="0.2">
      <c r="B77" s="6"/>
      <c r="C77" s="1" t="s">
        <v>1195</v>
      </c>
      <c r="J77" s="498"/>
    </row>
    <row r="78" spans="1:10" ht="15.75" customHeight="1" x14ac:dyDescent="0.25">
      <c r="B78" s="6"/>
      <c r="C78" s="1" t="s">
        <v>1197</v>
      </c>
      <c r="J78" s="498"/>
    </row>
    <row r="79" spans="1:10" x14ac:dyDescent="0.2">
      <c r="C79" s="1"/>
      <c r="J79" s="498"/>
    </row>
    <row r="80" spans="1:10" x14ac:dyDescent="0.2">
      <c r="C80" s="1"/>
      <c r="J80" s="498"/>
    </row>
    <row r="81" spans="10:10" x14ac:dyDescent="0.2">
      <c r="J81" s="498"/>
    </row>
    <row r="82" spans="10:10" x14ac:dyDescent="0.2">
      <c r="J82" s="498"/>
    </row>
    <row r="83" spans="10:10" x14ac:dyDescent="0.2">
      <c r="J83" s="498"/>
    </row>
    <row r="84" spans="10:10" x14ac:dyDescent="0.2">
      <c r="J84" s="498"/>
    </row>
    <row r="85" spans="10:10" x14ac:dyDescent="0.2">
      <c r="J85" s="498"/>
    </row>
    <row r="86" spans="10:10" x14ac:dyDescent="0.2">
      <c r="J86" s="498"/>
    </row>
    <row r="87" spans="10:10" x14ac:dyDescent="0.2">
      <c r="J87" s="498"/>
    </row>
    <row r="88" spans="10:10" x14ac:dyDescent="0.2">
      <c r="J88" s="498"/>
    </row>
    <row r="89" spans="10:10" x14ac:dyDescent="0.2">
      <c r="J89" s="498"/>
    </row>
    <row r="90" spans="10:10" x14ac:dyDescent="0.2">
      <c r="J90" s="498"/>
    </row>
    <row r="91" spans="10:10" x14ac:dyDescent="0.2">
      <c r="J91" s="498"/>
    </row>
    <row r="92" spans="10:10" x14ac:dyDescent="0.2">
      <c r="J92" s="498"/>
    </row>
    <row r="93" spans="10:10" x14ac:dyDescent="0.2">
      <c r="J93" s="498"/>
    </row>
    <row r="94" spans="10:10" x14ac:dyDescent="0.2">
      <c r="J94" s="498"/>
    </row>
    <row r="95" spans="10:10" x14ac:dyDescent="0.2">
      <c r="J95" s="498"/>
    </row>
    <row r="96" spans="10:10" x14ac:dyDescent="0.2">
      <c r="J96" s="498"/>
    </row>
    <row r="97" spans="10:10" x14ac:dyDescent="0.2">
      <c r="J97" s="498"/>
    </row>
    <row r="98" spans="10:10" x14ac:dyDescent="0.2">
      <c r="J98" s="498"/>
    </row>
    <row r="99" spans="10:10" x14ac:dyDescent="0.2">
      <c r="J99" s="498"/>
    </row>
    <row r="100" spans="10:10" x14ac:dyDescent="0.2">
      <c r="J100" s="498"/>
    </row>
    <row r="101" spans="10:10" x14ac:dyDescent="0.2">
      <c r="J101" s="498"/>
    </row>
    <row r="102" spans="10:10" x14ac:dyDescent="0.2">
      <c r="J102" s="498"/>
    </row>
    <row r="103" spans="10:10" x14ac:dyDescent="0.2">
      <c r="J103" s="498"/>
    </row>
    <row r="104" spans="10:10" x14ac:dyDescent="0.2">
      <c r="J104" s="498"/>
    </row>
    <row r="105" spans="10:10" x14ac:dyDescent="0.2">
      <c r="J105" s="498"/>
    </row>
    <row r="106" spans="10:10" x14ac:dyDescent="0.2">
      <c r="J106" s="498"/>
    </row>
    <row r="107" spans="10:10" x14ac:dyDescent="0.2">
      <c r="J107" s="498"/>
    </row>
    <row r="108" spans="10:10" x14ac:dyDescent="0.2">
      <c r="J108" s="498"/>
    </row>
    <row r="109" spans="10:10" x14ac:dyDescent="0.2">
      <c r="J109" s="498"/>
    </row>
    <row r="110" spans="10:10" x14ac:dyDescent="0.2">
      <c r="J110" s="498"/>
    </row>
    <row r="111" spans="10:10" x14ac:dyDescent="0.2">
      <c r="J111" s="498"/>
    </row>
    <row r="112" spans="10:10" x14ac:dyDescent="0.2">
      <c r="J112" s="498"/>
    </row>
    <row r="113" spans="10:10" x14ac:dyDescent="0.2">
      <c r="J113" s="498"/>
    </row>
    <row r="114" spans="10:10" x14ac:dyDescent="0.2">
      <c r="J114" s="498"/>
    </row>
    <row r="115" spans="10:10" x14ac:dyDescent="0.2">
      <c r="J115" s="498"/>
    </row>
    <row r="116" spans="10:10" x14ac:dyDescent="0.2">
      <c r="J116" s="498"/>
    </row>
    <row r="117" spans="10:10" x14ac:dyDescent="0.2">
      <c r="J117" s="498"/>
    </row>
    <row r="118" spans="10:10" x14ac:dyDescent="0.2">
      <c r="J118" s="498"/>
    </row>
    <row r="119" spans="10:10" x14ac:dyDescent="0.2">
      <c r="J119" s="498"/>
    </row>
    <row r="120" spans="10:10" x14ac:dyDescent="0.2">
      <c r="J120" s="498"/>
    </row>
    <row r="121" spans="10:10" x14ac:dyDescent="0.2">
      <c r="J121" s="498"/>
    </row>
    <row r="122" spans="10:10" x14ac:dyDescent="0.2">
      <c r="J122" s="498"/>
    </row>
    <row r="123" spans="10:10" x14ac:dyDescent="0.2">
      <c r="J123" s="498"/>
    </row>
    <row r="124" spans="10:10" x14ac:dyDescent="0.2">
      <c r="J124" s="498"/>
    </row>
    <row r="125" spans="10:10" x14ac:dyDescent="0.2">
      <c r="J125" s="498"/>
    </row>
    <row r="126" spans="10:10" x14ac:dyDescent="0.2">
      <c r="J126" s="498"/>
    </row>
    <row r="127" spans="10:10" x14ac:dyDescent="0.2">
      <c r="J127" s="498"/>
    </row>
    <row r="128" spans="10:10" x14ac:dyDescent="0.2">
      <c r="J128" s="498"/>
    </row>
    <row r="129" spans="10:10" x14ac:dyDescent="0.2">
      <c r="J129" s="498"/>
    </row>
    <row r="130" spans="10:10" x14ac:dyDescent="0.2">
      <c r="J130" s="498"/>
    </row>
    <row r="131" spans="10:10" x14ac:dyDescent="0.2">
      <c r="J131" s="498"/>
    </row>
    <row r="132" spans="10:10" x14ac:dyDescent="0.2">
      <c r="J132" s="498"/>
    </row>
    <row r="133" spans="10:10" x14ac:dyDescent="0.2">
      <c r="J133" s="498"/>
    </row>
    <row r="134" spans="10:10" x14ac:dyDescent="0.2">
      <c r="J134" s="498"/>
    </row>
    <row r="135" spans="10:10" x14ac:dyDescent="0.2">
      <c r="J135" s="498"/>
    </row>
    <row r="136" spans="10:10" x14ac:dyDescent="0.2">
      <c r="J136" s="498"/>
    </row>
    <row r="137" spans="10:10" x14ac:dyDescent="0.2">
      <c r="J137" s="498"/>
    </row>
    <row r="138" spans="10:10" x14ac:dyDescent="0.2">
      <c r="J138" s="498"/>
    </row>
    <row r="139" spans="10:10" x14ac:dyDescent="0.2">
      <c r="J139" s="498"/>
    </row>
    <row r="140" spans="10:10" x14ac:dyDescent="0.2">
      <c r="J140" s="498"/>
    </row>
    <row r="141" spans="10:10" x14ac:dyDescent="0.2">
      <c r="J141" s="498"/>
    </row>
    <row r="142" spans="10:10" x14ac:dyDescent="0.2">
      <c r="J142" s="498"/>
    </row>
    <row r="143" spans="10:10" x14ac:dyDescent="0.2">
      <c r="J143" s="498"/>
    </row>
    <row r="144" spans="10:10" x14ac:dyDescent="0.2">
      <c r="J144" s="498"/>
    </row>
    <row r="145" spans="10:10" x14ac:dyDescent="0.2">
      <c r="J145" s="498"/>
    </row>
    <row r="146" spans="10:10" x14ac:dyDescent="0.2">
      <c r="J146" s="498"/>
    </row>
    <row r="147" spans="10:10" x14ac:dyDescent="0.2">
      <c r="J147" s="498"/>
    </row>
    <row r="148" spans="10:10" x14ac:dyDescent="0.2">
      <c r="J148" s="498"/>
    </row>
    <row r="149" spans="10:10" x14ac:dyDescent="0.2">
      <c r="J149" s="498"/>
    </row>
    <row r="150" spans="10:10" x14ac:dyDescent="0.2">
      <c r="J150" s="498"/>
    </row>
    <row r="151" spans="10:10" x14ac:dyDescent="0.2">
      <c r="J151" s="498"/>
    </row>
    <row r="152" spans="10:10" x14ac:dyDescent="0.2">
      <c r="J152" s="498"/>
    </row>
    <row r="153" spans="10:10" x14ac:dyDescent="0.2">
      <c r="J153" s="498"/>
    </row>
    <row r="154" spans="10:10" x14ac:dyDescent="0.2">
      <c r="J154" s="498"/>
    </row>
    <row r="155" spans="10:10" x14ac:dyDescent="0.2">
      <c r="J155" s="498"/>
    </row>
    <row r="156" spans="10:10" x14ac:dyDescent="0.2">
      <c r="J156" s="498"/>
    </row>
    <row r="157" spans="10:10" x14ac:dyDescent="0.2">
      <c r="J157" s="498"/>
    </row>
    <row r="158" spans="10:10" x14ac:dyDescent="0.2">
      <c r="J158" s="498"/>
    </row>
    <row r="159" spans="10:10" x14ac:dyDescent="0.2">
      <c r="J159" s="498"/>
    </row>
    <row r="160" spans="10:10" x14ac:dyDescent="0.2">
      <c r="J160" s="498"/>
    </row>
    <row r="161" spans="10:10" x14ac:dyDescent="0.2">
      <c r="J161" s="498"/>
    </row>
    <row r="162" spans="10:10" x14ac:dyDescent="0.2">
      <c r="J162" s="498"/>
    </row>
    <row r="163" spans="10:10" x14ac:dyDescent="0.2">
      <c r="J163" s="498"/>
    </row>
    <row r="164" spans="10:10" x14ac:dyDescent="0.2">
      <c r="J164" s="498"/>
    </row>
    <row r="165" spans="10:10" x14ac:dyDescent="0.2">
      <c r="J165" s="498"/>
    </row>
    <row r="166" spans="10:10" x14ac:dyDescent="0.2">
      <c r="J166" s="498"/>
    </row>
    <row r="167" spans="10:10" x14ac:dyDescent="0.2">
      <c r="J167" s="498"/>
    </row>
    <row r="168" spans="10:10" x14ac:dyDescent="0.2">
      <c r="J168" s="498"/>
    </row>
    <row r="169" spans="10:10" x14ac:dyDescent="0.2">
      <c r="J169" s="498"/>
    </row>
    <row r="170" spans="10:10" x14ac:dyDescent="0.2">
      <c r="J170" s="498"/>
    </row>
    <row r="171" spans="10:10" x14ac:dyDescent="0.2">
      <c r="J171" s="498"/>
    </row>
    <row r="172" spans="10:10" x14ac:dyDescent="0.2">
      <c r="J172" s="498"/>
    </row>
    <row r="173" spans="10:10" x14ac:dyDescent="0.2">
      <c r="J173" s="498"/>
    </row>
    <row r="174" spans="10:10" x14ac:dyDescent="0.2">
      <c r="J174" s="498"/>
    </row>
    <row r="175" spans="10:10" x14ac:dyDescent="0.2">
      <c r="J175" s="498"/>
    </row>
    <row r="176" spans="10:10" x14ac:dyDescent="0.2">
      <c r="J176" s="498"/>
    </row>
    <row r="177" spans="10:10" x14ac:dyDescent="0.2">
      <c r="J177" s="498"/>
    </row>
    <row r="178" spans="10:10" x14ac:dyDescent="0.2">
      <c r="J178" s="498"/>
    </row>
    <row r="179" spans="10:10" x14ac:dyDescent="0.2">
      <c r="J179" s="498"/>
    </row>
    <row r="180" spans="10:10" x14ac:dyDescent="0.2">
      <c r="J180" s="498"/>
    </row>
    <row r="181" spans="10:10" x14ac:dyDescent="0.2">
      <c r="J181" s="498"/>
    </row>
    <row r="182" spans="10:10" x14ac:dyDescent="0.2">
      <c r="J182" s="498"/>
    </row>
    <row r="183" spans="10:10" x14ac:dyDescent="0.2">
      <c r="J183" s="498"/>
    </row>
    <row r="184" spans="10:10" x14ac:dyDescent="0.2">
      <c r="J184" s="498"/>
    </row>
    <row r="185" spans="10:10" x14ac:dyDescent="0.2">
      <c r="J185" s="498"/>
    </row>
    <row r="186" spans="10:10" x14ac:dyDescent="0.2">
      <c r="J186" s="498"/>
    </row>
    <row r="187" spans="10:10" x14ac:dyDescent="0.2">
      <c r="J187" s="498"/>
    </row>
    <row r="188" spans="10:10" x14ac:dyDescent="0.2">
      <c r="J188" s="498"/>
    </row>
    <row r="189" spans="10:10" x14ac:dyDescent="0.2">
      <c r="J189" s="498"/>
    </row>
    <row r="190" spans="10:10" x14ac:dyDescent="0.2">
      <c r="J190" s="498"/>
    </row>
    <row r="191" spans="10:10" x14ac:dyDescent="0.2">
      <c r="J191" s="498"/>
    </row>
    <row r="192" spans="10:10" x14ac:dyDescent="0.2">
      <c r="J192" s="498"/>
    </row>
    <row r="193" spans="10:10" x14ac:dyDescent="0.2">
      <c r="J193" s="498"/>
    </row>
    <row r="194" spans="10:10" x14ac:dyDescent="0.2">
      <c r="J194" s="498"/>
    </row>
    <row r="195" spans="10:10" x14ac:dyDescent="0.2">
      <c r="J195" s="498"/>
    </row>
    <row r="196" spans="10:10" x14ac:dyDescent="0.2">
      <c r="J196" s="498"/>
    </row>
    <row r="197" spans="10:10" x14ac:dyDescent="0.2">
      <c r="J197" s="498"/>
    </row>
    <row r="198" spans="10:10" x14ac:dyDescent="0.2">
      <c r="J198" s="498"/>
    </row>
    <row r="199" spans="10:10" x14ac:dyDescent="0.2">
      <c r="J199" s="498"/>
    </row>
    <row r="200" spans="10:10" x14ac:dyDescent="0.2">
      <c r="J200" s="498"/>
    </row>
    <row r="201" spans="10:10" x14ac:dyDescent="0.2">
      <c r="J201" s="498"/>
    </row>
    <row r="202" spans="10:10" x14ac:dyDescent="0.2">
      <c r="J202" s="498"/>
    </row>
    <row r="203" spans="10:10" x14ac:dyDescent="0.2">
      <c r="J203" s="498"/>
    </row>
    <row r="204" spans="10:10" x14ac:dyDescent="0.2">
      <c r="J204" s="498"/>
    </row>
    <row r="205" spans="10:10" x14ac:dyDescent="0.2">
      <c r="J205" s="498"/>
    </row>
    <row r="206" spans="10:10" x14ac:dyDescent="0.2">
      <c r="J206" s="498"/>
    </row>
    <row r="207" spans="10:10" x14ac:dyDescent="0.2">
      <c r="J207" s="498"/>
    </row>
    <row r="208" spans="10:10" x14ac:dyDescent="0.2">
      <c r="J208" s="498"/>
    </row>
    <row r="209" spans="10:10" x14ac:dyDescent="0.2">
      <c r="J209" s="498"/>
    </row>
    <row r="210" spans="10:10" x14ac:dyDescent="0.2">
      <c r="J210" s="498"/>
    </row>
    <row r="211" spans="10:10" x14ac:dyDescent="0.2">
      <c r="J211" s="498"/>
    </row>
    <row r="212" spans="10:10" x14ac:dyDescent="0.2">
      <c r="J212" s="498"/>
    </row>
    <row r="213" spans="10:10" x14ac:dyDescent="0.2">
      <c r="J213" s="498"/>
    </row>
    <row r="214" spans="10:10" x14ac:dyDescent="0.2">
      <c r="J214" s="498"/>
    </row>
    <row r="215" spans="10:10" x14ac:dyDescent="0.2">
      <c r="J215" s="498"/>
    </row>
    <row r="216" spans="10:10" x14ac:dyDescent="0.2">
      <c r="J216" s="498"/>
    </row>
    <row r="217" spans="10:10" x14ac:dyDescent="0.2">
      <c r="J217" s="498"/>
    </row>
    <row r="218" spans="10:10" x14ac:dyDescent="0.2">
      <c r="J218" s="498"/>
    </row>
    <row r="219" spans="10:10" x14ac:dyDescent="0.2">
      <c r="J219" s="498"/>
    </row>
    <row r="220" spans="10:10" x14ac:dyDescent="0.2">
      <c r="J220" s="498"/>
    </row>
    <row r="221" spans="10:10" x14ac:dyDescent="0.2">
      <c r="J221" s="498"/>
    </row>
    <row r="222" spans="10:10" x14ac:dyDescent="0.2">
      <c r="J222" s="498"/>
    </row>
    <row r="223" spans="10:10" x14ac:dyDescent="0.2">
      <c r="J223" s="498"/>
    </row>
    <row r="224" spans="10:10" x14ac:dyDescent="0.2">
      <c r="J224" s="498"/>
    </row>
    <row r="225" spans="10:10" x14ac:dyDescent="0.2">
      <c r="J225" s="498"/>
    </row>
    <row r="226" spans="10:10" x14ac:dyDescent="0.2">
      <c r="J226" s="498"/>
    </row>
    <row r="227" spans="10:10" x14ac:dyDescent="0.2">
      <c r="J227" s="498"/>
    </row>
    <row r="228" spans="10:10" x14ac:dyDescent="0.2">
      <c r="J228" s="498"/>
    </row>
    <row r="229" spans="10:10" x14ac:dyDescent="0.2">
      <c r="J229" s="498"/>
    </row>
    <row r="230" spans="10:10" x14ac:dyDescent="0.2">
      <c r="J230" s="498"/>
    </row>
    <row r="231" spans="10:10" x14ac:dyDescent="0.2">
      <c r="J231" s="498"/>
    </row>
    <row r="232" spans="10:10" x14ac:dyDescent="0.2">
      <c r="J232" s="498"/>
    </row>
    <row r="233" spans="10:10" x14ac:dyDescent="0.2">
      <c r="J233" s="498"/>
    </row>
    <row r="234" spans="10:10" x14ac:dyDescent="0.2">
      <c r="J234" s="498"/>
    </row>
    <row r="235" spans="10:10" x14ac:dyDescent="0.2">
      <c r="J235" s="498"/>
    </row>
    <row r="236" spans="10:10" x14ac:dyDescent="0.2">
      <c r="J236" s="498"/>
    </row>
    <row r="237" spans="10:10" x14ac:dyDescent="0.2">
      <c r="J237" s="498"/>
    </row>
    <row r="238" spans="10:10" x14ac:dyDescent="0.2">
      <c r="J238" s="498"/>
    </row>
    <row r="239" spans="10:10" x14ac:dyDescent="0.2">
      <c r="J239" s="498"/>
    </row>
    <row r="240" spans="10:10" x14ac:dyDescent="0.2">
      <c r="J240" s="498"/>
    </row>
    <row r="241" spans="10:10" x14ac:dyDescent="0.2">
      <c r="J241" s="498"/>
    </row>
    <row r="242" spans="10:10" x14ac:dyDescent="0.2">
      <c r="J242" s="498"/>
    </row>
    <row r="243" spans="10:10" x14ac:dyDescent="0.2">
      <c r="J243" s="498"/>
    </row>
    <row r="244" spans="10:10" x14ac:dyDescent="0.2">
      <c r="J244" s="498"/>
    </row>
    <row r="245" spans="10:10" x14ac:dyDescent="0.2">
      <c r="J245" s="498"/>
    </row>
    <row r="246" spans="10:10" x14ac:dyDescent="0.2">
      <c r="J246" s="498"/>
    </row>
    <row r="247" spans="10:10" x14ac:dyDescent="0.2">
      <c r="J247" s="498"/>
    </row>
    <row r="248" spans="10:10" x14ac:dyDescent="0.2">
      <c r="J248" s="498"/>
    </row>
    <row r="249" spans="10:10" x14ac:dyDescent="0.2">
      <c r="J249" s="498"/>
    </row>
    <row r="250" spans="10:10" x14ac:dyDescent="0.2">
      <c r="J250" s="498"/>
    </row>
    <row r="251" spans="10:10" x14ac:dyDescent="0.2">
      <c r="J251" s="498"/>
    </row>
    <row r="252" spans="10:10" x14ac:dyDescent="0.2">
      <c r="J252" s="498"/>
    </row>
    <row r="253" spans="10:10" x14ac:dyDescent="0.2">
      <c r="J253" s="498"/>
    </row>
    <row r="254" spans="10:10" x14ac:dyDescent="0.2">
      <c r="J254" s="498"/>
    </row>
    <row r="255" spans="10:10" x14ac:dyDescent="0.2">
      <c r="J255" s="498"/>
    </row>
    <row r="256" spans="10:10" x14ac:dyDescent="0.2">
      <c r="J256" s="498"/>
    </row>
    <row r="257" spans="10:10" x14ac:dyDescent="0.2">
      <c r="J257" s="498"/>
    </row>
    <row r="258" spans="10:10" x14ac:dyDescent="0.2">
      <c r="J258" s="498"/>
    </row>
    <row r="259" spans="10:10" x14ac:dyDescent="0.2">
      <c r="J259" s="498"/>
    </row>
    <row r="260" spans="10:10" x14ac:dyDescent="0.2">
      <c r="J260" s="498"/>
    </row>
    <row r="261" spans="10:10" x14ac:dyDescent="0.2">
      <c r="J261" s="498"/>
    </row>
    <row r="262" spans="10:10" x14ac:dyDescent="0.2">
      <c r="J262" s="498"/>
    </row>
    <row r="263" spans="10:10" x14ac:dyDescent="0.2">
      <c r="J263" s="498"/>
    </row>
    <row r="264" spans="10:10" x14ac:dyDescent="0.2">
      <c r="J264" s="498"/>
    </row>
    <row r="265" spans="10:10" x14ac:dyDescent="0.2">
      <c r="J265" s="498"/>
    </row>
    <row r="266" spans="10:10" x14ac:dyDescent="0.2">
      <c r="J266" s="498"/>
    </row>
    <row r="267" spans="10:10" x14ac:dyDescent="0.2">
      <c r="J267" s="498"/>
    </row>
    <row r="268" spans="10:10" x14ac:dyDescent="0.2">
      <c r="J268" s="498"/>
    </row>
    <row r="269" spans="10:10" x14ac:dyDescent="0.2">
      <c r="J269" s="498"/>
    </row>
    <row r="270" spans="10:10" x14ac:dyDescent="0.2">
      <c r="J270" s="498"/>
    </row>
    <row r="271" spans="10:10" x14ac:dyDescent="0.2">
      <c r="J271" s="498"/>
    </row>
    <row r="272" spans="10:10" x14ac:dyDescent="0.2">
      <c r="J272" s="498"/>
    </row>
    <row r="273" spans="10:10" x14ac:dyDescent="0.2">
      <c r="J273" s="498"/>
    </row>
    <row r="274" spans="10:10" x14ac:dyDescent="0.2">
      <c r="J274" s="498"/>
    </row>
    <row r="275" spans="10:10" x14ac:dyDescent="0.2">
      <c r="J275" s="498"/>
    </row>
    <row r="276" spans="10:10" x14ac:dyDescent="0.2">
      <c r="J276" s="498"/>
    </row>
    <row r="277" spans="10:10" x14ac:dyDescent="0.2">
      <c r="J277" s="498"/>
    </row>
    <row r="278" spans="10:10" x14ac:dyDescent="0.2">
      <c r="J278" s="498"/>
    </row>
    <row r="279" spans="10:10" x14ac:dyDescent="0.2">
      <c r="J279" s="498"/>
    </row>
    <row r="280" spans="10:10" x14ac:dyDescent="0.2">
      <c r="J280" s="498"/>
    </row>
    <row r="281" spans="10:10" x14ac:dyDescent="0.2">
      <c r="J281" s="498"/>
    </row>
    <row r="282" spans="10:10" x14ac:dyDescent="0.2">
      <c r="J282" s="498"/>
    </row>
    <row r="283" spans="10:10" x14ac:dyDescent="0.2">
      <c r="J283" s="498"/>
    </row>
    <row r="284" spans="10:10" x14ac:dyDescent="0.2">
      <c r="J284" s="498"/>
    </row>
    <row r="285" spans="10:10" x14ac:dyDescent="0.2">
      <c r="J285" s="498"/>
    </row>
    <row r="286" spans="10:10" x14ac:dyDescent="0.2">
      <c r="J286" s="498"/>
    </row>
    <row r="287" spans="10:10" x14ac:dyDescent="0.2">
      <c r="J287" s="498"/>
    </row>
    <row r="288" spans="10:10" x14ac:dyDescent="0.2">
      <c r="J288" s="498"/>
    </row>
    <row r="289" spans="10:10" x14ac:dyDescent="0.2">
      <c r="J289" s="498"/>
    </row>
    <row r="290" spans="10:10" x14ac:dyDescent="0.2">
      <c r="J290" s="498"/>
    </row>
    <row r="291" spans="10:10" x14ac:dyDescent="0.2">
      <c r="J291" s="498"/>
    </row>
    <row r="292" spans="10:10" x14ac:dyDescent="0.2">
      <c r="J292" s="498"/>
    </row>
    <row r="293" spans="10:10" x14ac:dyDescent="0.2">
      <c r="J293" s="498"/>
    </row>
    <row r="294" spans="10:10" x14ac:dyDescent="0.2">
      <c r="J294" s="498"/>
    </row>
    <row r="295" spans="10:10" x14ac:dyDescent="0.2">
      <c r="J295" s="498"/>
    </row>
    <row r="296" spans="10:10" x14ac:dyDescent="0.2">
      <c r="J296" s="498"/>
    </row>
    <row r="297" spans="10:10" x14ac:dyDescent="0.2">
      <c r="J297" s="498"/>
    </row>
    <row r="298" spans="10:10" x14ac:dyDescent="0.2">
      <c r="J298" s="498"/>
    </row>
    <row r="299" spans="10:10" x14ac:dyDescent="0.2">
      <c r="J299" s="498"/>
    </row>
    <row r="300" spans="10:10" x14ac:dyDescent="0.2">
      <c r="J300" s="498"/>
    </row>
    <row r="301" spans="10:10" x14ac:dyDescent="0.2">
      <c r="J301" s="498"/>
    </row>
    <row r="302" spans="10:10" x14ac:dyDescent="0.2">
      <c r="J302" s="498"/>
    </row>
    <row r="303" spans="10:10" x14ac:dyDescent="0.2">
      <c r="J303" s="498"/>
    </row>
    <row r="304" spans="10:10" x14ac:dyDescent="0.2">
      <c r="J304" s="498"/>
    </row>
    <row r="305" spans="10:10" x14ac:dyDescent="0.2">
      <c r="J305" s="498"/>
    </row>
    <row r="306" spans="10:10" x14ac:dyDescent="0.2">
      <c r="J306" s="498"/>
    </row>
    <row r="307" spans="10:10" x14ac:dyDescent="0.2">
      <c r="J307" s="498"/>
    </row>
    <row r="308" spans="10:10" x14ac:dyDescent="0.2">
      <c r="J308" s="498"/>
    </row>
    <row r="309" spans="10:10" x14ac:dyDescent="0.2">
      <c r="J309" s="498"/>
    </row>
    <row r="310" spans="10:10" x14ac:dyDescent="0.2">
      <c r="J310" s="498"/>
    </row>
    <row r="311" spans="10:10" x14ac:dyDescent="0.2">
      <c r="J311" s="498"/>
    </row>
    <row r="312" spans="10:10" x14ac:dyDescent="0.2">
      <c r="J312" s="498"/>
    </row>
    <row r="313" spans="10:10" x14ac:dyDescent="0.2">
      <c r="J313" s="498"/>
    </row>
    <row r="314" spans="10:10" x14ac:dyDescent="0.2">
      <c r="J314" s="498"/>
    </row>
    <row r="315" spans="10:10" x14ac:dyDescent="0.2">
      <c r="J315" s="498"/>
    </row>
    <row r="316" spans="10:10" x14ac:dyDescent="0.2">
      <c r="J316" s="498"/>
    </row>
    <row r="317" spans="10:10" x14ac:dyDescent="0.2">
      <c r="J317" s="498"/>
    </row>
    <row r="318" spans="10:10" x14ac:dyDescent="0.2">
      <c r="J318" s="498"/>
    </row>
    <row r="319" spans="10:10" x14ac:dyDescent="0.2">
      <c r="J319" s="498"/>
    </row>
    <row r="320" spans="10:10" x14ac:dyDescent="0.2">
      <c r="J320" s="498"/>
    </row>
    <row r="321" spans="10:10" x14ac:dyDescent="0.2">
      <c r="J321" s="498"/>
    </row>
    <row r="322" spans="10:10" x14ac:dyDescent="0.2">
      <c r="J322" s="498"/>
    </row>
    <row r="323" spans="10:10" x14ac:dyDescent="0.2">
      <c r="J323" s="498"/>
    </row>
    <row r="324" spans="10:10" x14ac:dyDescent="0.2">
      <c r="J324" s="498"/>
    </row>
    <row r="325" spans="10:10" x14ac:dyDescent="0.2">
      <c r="J325" s="498"/>
    </row>
    <row r="326" spans="10:10" x14ac:dyDescent="0.2">
      <c r="J326" s="498"/>
    </row>
    <row r="327" spans="10:10" x14ac:dyDescent="0.2">
      <c r="J327" s="498"/>
    </row>
    <row r="328" spans="10:10" x14ac:dyDescent="0.2">
      <c r="J328" s="498"/>
    </row>
    <row r="329" spans="10:10" x14ac:dyDescent="0.2">
      <c r="J329" s="498"/>
    </row>
    <row r="330" spans="10:10" x14ac:dyDescent="0.2">
      <c r="J330" s="498"/>
    </row>
    <row r="331" spans="10:10" x14ac:dyDescent="0.2">
      <c r="J331" s="498"/>
    </row>
    <row r="332" spans="10:10" x14ac:dyDescent="0.2">
      <c r="J332" s="498"/>
    </row>
    <row r="333" spans="10:10" x14ac:dyDescent="0.2">
      <c r="J333" s="498"/>
    </row>
    <row r="334" spans="10:10" x14ac:dyDescent="0.2">
      <c r="J334" s="498"/>
    </row>
    <row r="335" spans="10:10" x14ac:dyDescent="0.2">
      <c r="J335" s="498"/>
    </row>
    <row r="336" spans="10:10" x14ac:dyDescent="0.2">
      <c r="J336" s="498"/>
    </row>
    <row r="337" spans="10:10" x14ac:dyDescent="0.2">
      <c r="J337" s="498"/>
    </row>
    <row r="338" spans="10:10" x14ac:dyDescent="0.2">
      <c r="J338" s="498"/>
    </row>
    <row r="339" spans="10:10" x14ac:dyDescent="0.2">
      <c r="J339" s="498"/>
    </row>
    <row r="340" spans="10:10" x14ac:dyDescent="0.2">
      <c r="J340" s="498"/>
    </row>
    <row r="341" spans="10:10" x14ac:dyDescent="0.2">
      <c r="J341" s="498"/>
    </row>
    <row r="342" spans="10:10" x14ac:dyDescent="0.2">
      <c r="J342" s="498"/>
    </row>
    <row r="343" spans="10:10" x14ac:dyDescent="0.2">
      <c r="J343" s="498"/>
    </row>
    <row r="344" spans="10:10" x14ac:dyDescent="0.2">
      <c r="J344" s="498"/>
    </row>
    <row r="345" spans="10:10" x14ac:dyDescent="0.2">
      <c r="J345" s="498"/>
    </row>
    <row r="346" spans="10:10" x14ac:dyDescent="0.2">
      <c r="J346" s="498"/>
    </row>
    <row r="347" spans="10:10" x14ac:dyDescent="0.2">
      <c r="J347" s="498"/>
    </row>
    <row r="348" spans="10:10" x14ac:dyDescent="0.2">
      <c r="J348" s="498"/>
    </row>
    <row r="349" spans="10:10" x14ac:dyDescent="0.2">
      <c r="J349" s="498"/>
    </row>
    <row r="350" spans="10:10" x14ac:dyDescent="0.2">
      <c r="J350" s="498"/>
    </row>
    <row r="351" spans="10:10" x14ac:dyDescent="0.2">
      <c r="J351" s="498"/>
    </row>
    <row r="352" spans="10:10" x14ac:dyDescent="0.2">
      <c r="J352" s="498"/>
    </row>
    <row r="353" spans="10:10" x14ac:dyDescent="0.2">
      <c r="J353" s="498"/>
    </row>
    <row r="354" spans="10:10" x14ac:dyDescent="0.2">
      <c r="J354" s="498"/>
    </row>
    <row r="355" spans="10:10" x14ac:dyDescent="0.2">
      <c r="J355" s="498"/>
    </row>
    <row r="356" spans="10:10" x14ac:dyDescent="0.2">
      <c r="J356" s="498"/>
    </row>
    <row r="357" spans="10:10" x14ac:dyDescent="0.2">
      <c r="J357" s="498"/>
    </row>
    <row r="358" spans="10:10" x14ac:dyDescent="0.2">
      <c r="J358" s="498"/>
    </row>
    <row r="359" spans="10:10" x14ac:dyDescent="0.2">
      <c r="J359" s="498"/>
    </row>
    <row r="360" spans="10:10" x14ac:dyDescent="0.2">
      <c r="J360" s="498"/>
    </row>
    <row r="361" spans="10:10" x14ac:dyDescent="0.2">
      <c r="J361" s="498"/>
    </row>
    <row r="362" spans="10:10" x14ac:dyDescent="0.2">
      <c r="J362" s="498"/>
    </row>
    <row r="363" spans="10:10" x14ac:dyDescent="0.2">
      <c r="J363" s="498"/>
    </row>
    <row r="364" spans="10:10" x14ac:dyDescent="0.2">
      <c r="J364" s="498"/>
    </row>
    <row r="365" spans="10:10" x14ac:dyDescent="0.2">
      <c r="J365" s="498"/>
    </row>
    <row r="366" spans="10:10" x14ac:dyDescent="0.2">
      <c r="J366" s="498"/>
    </row>
    <row r="367" spans="10:10" x14ac:dyDescent="0.2">
      <c r="J367" s="498"/>
    </row>
    <row r="368" spans="10:10" x14ac:dyDescent="0.2">
      <c r="J368" s="498"/>
    </row>
    <row r="369" spans="10:10" x14ac:dyDescent="0.2">
      <c r="J369" s="498"/>
    </row>
    <row r="370" spans="10:10" x14ac:dyDescent="0.2">
      <c r="J370" s="498"/>
    </row>
    <row r="371" spans="10:10" x14ac:dyDescent="0.2">
      <c r="J371" s="498"/>
    </row>
    <row r="372" spans="10:10" x14ac:dyDescent="0.2">
      <c r="J372" s="498"/>
    </row>
    <row r="373" spans="10:10" x14ac:dyDescent="0.2">
      <c r="J373" s="498"/>
    </row>
    <row r="374" spans="10:10" x14ac:dyDescent="0.2">
      <c r="J374" s="498"/>
    </row>
    <row r="375" spans="10:10" x14ac:dyDescent="0.2">
      <c r="J375" s="498"/>
    </row>
    <row r="376" spans="10:10" x14ac:dyDescent="0.2">
      <c r="J376" s="498"/>
    </row>
    <row r="377" spans="10:10" x14ac:dyDescent="0.2">
      <c r="J377" s="498"/>
    </row>
    <row r="378" spans="10:10" x14ac:dyDescent="0.2">
      <c r="J378" s="498"/>
    </row>
    <row r="379" spans="10:10" x14ac:dyDescent="0.2">
      <c r="J379" s="498"/>
    </row>
    <row r="380" spans="10:10" x14ac:dyDescent="0.2">
      <c r="J380" s="498"/>
    </row>
    <row r="381" spans="10:10" x14ac:dyDescent="0.2">
      <c r="J381" s="498"/>
    </row>
    <row r="382" spans="10:10" x14ac:dyDescent="0.2">
      <c r="J382" s="498"/>
    </row>
    <row r="383" spans="10:10" x14ac:dyDescent="0.2">
      <c r="J383" s="498"/>
    </row>
    <row r="384" spans="10:10" x14ac:dyDescent="0.2">
      <c r="J384" s="498"/>
    </row>
    <row r="385" spans="10:10" x14ac:dyDescent="0.2">
      <c r="J385" s="498"/>
    </row>
    <row r="386" spans="10:10" x14ac:dyDescent="0.2">
      <c r="J386" s="498"/>
    </row>
    <row r="387" spans="10:10" x14ac:dyDescent="0.2">
      <c r="J387" s="498"/>
    </row>
    <row r="388" spans="10:10" x14ac:dyDescent="0.2">
      <c r="J388" s="498"/>
    </row>
    <row r="389" spans="10:10" x14ac:dyDescent="0.2">
      <c r="J389" s="498"/>
    </row>
    <row r="390" spans="10:10" x14ac:dyDescent="0.2">
      <c r="J390" s="498"/>
    </row>
    <row r="391" spans="10:10" x14ac:dyDescent="0.2">
      <c r="J391" s="498"/>
    </row>
    <row r="392" spans="10:10" x14ac:dyDescent="0.2">
      <c r="J392" s="498"/>
    </row>
    <row r="393" spans="10:10" x14ac:dyDescent="0.2">
      <c r="J393" s="498"/>
    </row>
    <row r="394" spans="10:10" x14ac:dyDescent="0.2">
      <c r="J394" s="498"/>
    </row>
    <row r="395" spans="10:10" x14ac:dyDescent="0.2">
      <c r="J395" s="498"/>
    </row>
    <row r="396" spans="10:10" x14ac:dyDescent="0.2">
      <c r="J396" s="498"/>
    </row>
    <row r="397" spans="10:10" x14ac:dyDescent="0.2">
      <c r="J397" s="498"/>
    </row>
    <row r="398" spans="10:10" x14ac:dyDescent="0.2">
      <c r="J398" s="498"/>
    </row>
    <row r="399" spans="10:10" x14ac:dyDescent="0.2">
      <c r="J399" s="498"/>
    </row>
    <row r="400" spans="10:10" x14ac:dyDescent="0.2">
      <c r="J400" s="498"/>
    </row>
    <row r="401" spans="10:10" x14ac:dyDescent="0.2">
      <c r="J401" s="498"/>
    </row>
    <row r="402" spans="10:10" x14ac:dyDescent="0.2">
      <c r="J402" s="498"/>
    </row>
    <row r="403" spans="10:10" x14ac:dyDescent="0.2">
      <c r="J403" s="498"/>
    </row>
    <row r="404" spans="10:10" x14ac:dyDescent="0.2">
      <c r="J404" s="498"/>
    </row>
    <row r="405" spans="10:10" x14ac:dyDescent="0.2">
      <c r="J405" s="498"/>
    </row>
    <row r="406" spans="10:10" x14ac:dyDescent="0.2">
      <c r="J406" s="498"/>
    </row>
    <row r="407" spans="10:10" x14ac:dyDescent="0.2">
      <c r="J407" s="498"/>
    </row>
    <row r="408" spans="10:10" x14ac:dyDescent="0.2">
      <c r="J408" s="498"/>
    </row>
    <row r="409" spans="10:10" x14ac:dyDescent="0.2">
      <c r="J409" s="498"/>
    </row>
    <row r="410" spans="10:10" x14ac:dyDescent="0.2">
      <c r="J410" s="498"/>
    </row>
    <row r="411" spans="10:10" x14ac:dyDescent="0.2">
      <c r="J411" s="498"/>
    </row>
    <row r="412" spans="10:10" x14ac:dyDescent="0.2">
      <c r="J412" s="498"/>
    </row>
    <row r="413" spans="10:10" x14ac:dyDescent="0.2">
      <c r="J413" s="498"/>
    </row>
    <row r="414" spans="10:10" x14ac:dyDescent="0.2">
      <c r="J414" s="498"/>
    </row>
    <row r="415" spans="10:10" x14ac:dyDescent="0.2">
      <c r="J415" s="498"/>
    </row>
    <row r="416" spans="10:10" x14ac:dyDescent="0.2">
      <c r="J416" s="498"/>
    </row>
    <row r="417" spans="10:10" x14ac:dyDescent="0.2">
      <c r="J417" s="498"/>
    </row>
    <row r="418" spans="10:10" x14ac:dyDescent="0.2">
      <c r="J418" s="498"/>
    </row>
    <row r="419" spans="10:10" x14ac:dyDescent="0.2">
      <c r="J419" s="498"/>
    </row>
    <row r="420" spans="10:10" x14ac:dyDescent="0.2">
      <c r="J420" s="498"/>
    </row>
    <row r="421" spans="10:10" x14ac:dyDescent="0.2">
      <c r="J421" s="498"/>
    </row>
    <row r="422" spans="10:10" x14ac:dyDescent="0.2">
      <c r="J422" s="498"/>
    </row>
    <row r="423" spans="10:10" x14ac:dyDescent="0.2">
      <c r="J423" s="498"/>
    </row>
    <row r="424" spans="10:10" x14ac:dyDescent="0.2">
      <c r="J424" s="498"/>
    </row>
    <row r="425" spans="10:10" x14ac:dyDescent="0.2">
      <c r="J425" s="498"/>
    </row>
    <row r="426" spans="10:10" x14ac:dyDescent="0.2">
      <c r="J426" s="498"/>
    </row>
    <row r="427" spans="10:10" x14ac:dyDescent="0.2">
      <c r="J427" s="498"/>
    </row>
    <row r="428" spans="10:10" x14ac:dyDescent="0.2">
      <c r="J428" s="498"/>
    </row>
    <row r="429" spans="10:10" x14ac:dyDescent="0.2">
      <c r="J429" s="498"/>
    </row>
    <row r="430" spans="10:10" x14ac:dyDescent="0.2">
      <c r="J430" s="498"/>
    </row>
    <row r="431" spans="10:10" x14ac:dyDescent="0.2">
      <c r="J431" s="498"/>
    </row>
    <row r="432" spans="10:10" x14ac:dyDescent="0.2">
      <c r="J432" s="498"/>
    </row>
    <row r="433" spans="10:10" x14ac:dyDescent="0.2">
      <c r="J433" s="498"/>
    </row>
    <row r="434" spans="10:10" x14ac:dyDescent="0.2">
      <c r="J434" s="498"/>
    </row>
    <row r="435" spans="10:10" x14ac:dyDescent="0.2">
      <c r="J435" s="498"/>
    </row>
    <row r="436" spans="10:10" x14ac:dyDescent="0.2">
      <c r="J436" s="498"/>
    </row>
    <row r="437" spans="10:10" x14ac:dyDescent="0.2">
      <c r="J437" s="498"/>
    </row>
    <row r="438" spans="10:10" x14ac:dyDescent="0.2">
      <c r="J438" s="498"/>
    </row>
    <row r="439" spans="10:10" x14ac:dyDescent="0.2">
      <c r="J439" s="498"/>
    </row>
    <row r="440" spans="10:10" x14ac:dyDescent="0.2">
      <c r="J440" s="498"/>
    </row>
    <row r="441" spans="10:10" x14ac:dyDescent="0.2">
      <c r="J441" s="498"/>
    </row>
    <row r="442" spans="10:10" x14ac:dyDescent="0.2">
      <c r="J442" s="498"/>
    </row>
    <row r="443" spans="10:10" x14ac:dyDescent="0.2">
      <c r="J443" s="498"/>
    </row>
    <row r="444" spans="10:10" x14ac:dyDescent="0.2">
      <c r="J444" s="498"/>
    </row>
    <row r="445" spans="10:10" x14ac:dyDescent="0.2">
      <c r="J445" s="498"/>
    </row>
    <row r="446" spans="10:10" x14ac:dyDescent="0.2">
      <c r="J446" s="498"/>
    </row>
    <row r="447" spans="10:10" x14ac:dyDescent="0.2">
      <c r="J447" s="498"/>
    </row>
    <row r="448" spans="10:10" x14ac:dyDescent="0.2">
      <c r="J448" s="498"/>
    </row>
    <row r="449" spans="10:10" x14ac:dyDescent="0.2">
      <c r="J449" s="498"/>
    </row>
    <row r="450" spans="10:10" x14ac:dyDescent="0.2">
      <c r="J450" s="498"/>
    </row>
    <row r="451" spans="10:10" x14ac:dyDescent="0.2">
      <c r="J451" s="498"/>
    </row>
    <row r="452" spans="10:10" x14ac:dyDescent="0.2">
      <c r="J452" s="498"/>
    </row>
    <row r="453" spans="10:10" x14ac:dyDescent="0.2">
      <c r="J453" s="498"/>
    </row>
    <row r="454" spans="10:10" x14ac:dyDescent="0.2">
      <c r="J454" s="498"/>
    </row>
    <row r="455" spans="10:10" x14ac:dyDescent="0.2">
      <c r="J455" s="498"/>
    </row>
    <row r="456" spans="10:10" x14ac:dyDescent="0.2">
      <c r="J456" s="498"/>
    </row>
    <row r="457" spans="10:10" x14ac:dyDescent="0.2">
      <c r="J457" s="498"/>
    </row>
    <row r="458" spans="10:10" x14ac:dyDescent="0.2">
      <c r="J458" s="498"/>
    </row>
    <row r="459" spans="10:10" x14ac:dyDescent="0.2">
      <c r="J459" s="498"/>
    </row>
    <row r="460" spans="10:10" x14ac:dyDescent="0.2">
      <c r="J460" s="498"/>
    </row>
    <row r="461" spans="10:10" x14ac:dyDescent="0.2">
      <c r="J461" s="498"/>
    </row>
    <row r="462" spans="10:10" x14ac:dyDescent="0.2">
      <c r="J462" s="498"/>
    </row>
    <row r="463" spans="10:10" x14ac:dyDescent="0.2">
      <c r="J463" s="498"/>
    </row>
    <row r="464" spans="10:10" x14ac:dyDescent="0.2">
      <c r="J464" s="498"/>
    </row>
    <row r="465" spans="10:10" x14ac:dyDescent="0.2">
      <c r="J465" s="498"/>
    </row>
    <row r="466" spans="10:10" x14ac:dyDescent="0.2">
      <c r="J466" s="498"/>
    </row>
    <row r="467" spans="10:10" x14ac:dyDescent="0.2">
      <c r="J467" s="498"/>
    </row>
    <row r="468" spans="10:10" x14ac:dyDescent="0.2">
      <c r="J468" s="498"/>
    </row>
    <row r="469" spans="10:10" x14ac:dyDescent="0.2">
      <c r="J469" s="498"/>
    </row>
  </sheetData>
  <sheetProtection sheet="1" objects="1" scenarios="1" insertRows="0" selectLockedCells="1" autoFilter="0" pivotTables="0"/>
  <phoneticPr fontId="21" type="noConversion"/>
  <conditionalFormatting sqref="B16:C16 B5:C5 A22:XFD22">
    <cfRule type="expression" dxfId="136" priority="1" stopIfTrue="1">
      <formula>AND(CELL("schutz",#REF!),$J5&gt;=4)</formula>
    </cfRule>
  </conditionalFormatting>
  <conditionalFormatting sqref="B29:C29 B36:C36 B39:C39 B23:C23 C56">
    <cfRule type="expression" dxfId="135" priority="2" stopIfTrue="1">
      <formula>AND(CELL("schutz",$S23),$J23&gt;=4)</formula>
    </cfRule>
  </conditionalFormatting>
  <conditionalFormatting sqref="B56">
    <cfRule type="expression" dxfId="134" priority="3" stopIfTrue="1">
      <formula>AND(CELL("schutz",$S40),$J40&gt;=4)</formula>
    </cfRule>
  </conditionalFormatting>
  <conditionalFormatting sqref="B61:C61">
    <cfRule type="expression" dxfId="133" priority="4" stopIfTrue="1">
      <formula>AND(CELL("schutz",$S60),$J60&gt;=4)</formula>
    </cfRule>
  </conditionalFormatting>
  <hyperlinks>
    <hyperlink ref="K13" r:id="rId1"/>
    <hyperlink ref="K14" r:id="rId2"/>
    <hyperlink ref="R13" r:id="rId3" display="diana.schaack@ami-ionformiert.de"/>
    <hyperlink ref="R14" r:id="rId4" display="www.ami-ifnormiert.de"/>
  </hyperlinks>
  <pageMargins left="0.78740157499999996" right="0.78740157499999996" top="0.984251969" bottom="0.984251969" header="0.4921259845" footer="0.4921259845"/>
  <pageSetup paperSize="9" scale="64" fitToHeight="0" orientation="landscape"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2165" r:id="rId8" name="ButtonCLOSE">
              <controlPr defaultSize="0" print="0" autoFill="0" autoPict="0" macro="[1]!Pivot_Makros">
                <anchor moveWithCells="1">
                  <from>
                    <xdr:col>23</xdr:col>
                    <xdr:colOff>171450</xdr:colOff>
                    <xdr:row>0</xdr:row>
                    <xdr:rowOff>161925</xdr:rowOff>
                  </from>
                  <to>
                    <xdr:col>24</xdr:col>
                    <xdr:colOff>257175</xdr:colOff>
                    <xdr:row>0</xdr:row>
                    <xdr:rowOff>447675</xdr:rowOff>
                  </to>
                </anchor>
              </controlPr>
            </control>
          </mc:Choice>
        </mc:AlternateContent>
        <mc:AlternateContent xmlns:mc="http://schemas.openxmlformats.org/markup-compatibility/2006">
          <mc:Choice Requires="x14">
            <control shapeId="2166" r:id="rId9" name="Button 118">
              <controlPr defaultSize="0" print="0" autoFill="0" autoPict="0" macro="[2]!BG_Overview_TEST">
                <anchor moveWithCells="1">
                  <from>
                    <xdr:col>23</xdr:col>
                    <xdr:colOff>180975</xdr:colOff>
                    <xdr:row>0</xdr:row>
                    <xdr:rowOff>581025</xdr:rowOff>
                  </from>
                  <to>
                    <xdr:col>24</xdr:col>
                    <xdr:colOff>266700</xdr:colOff>
                    <xdr:row>0</xdr:row>
                    <xdr:rowOff>866775</xdr:rowOff>
                  </to>
                </anchor>
              </controlPr>
            </control>
          </mc:Choice>
        </mc:AlternateContent>
        <mc:AlternateContent xmlns:mc="http://schemas.openxmlformats.org/markup-compatibility/2006">
          <mc:Choice Requires="x14">
            <control shapeId="2167" r:id="rId10" name="Button 119">
              <controlPr defaultSize="0" print="0" autoFill="0" autoPict="0" macro="[2]!BG_Overview_SAMPLE">
                <anchor moveWithCells="1">
                  <from>
                    <xdr:col>16</xdr:col>
                    <xdr:colOff>76200</xdr:colOff>
                    <xdr:row>0</xdr:row>
                    <xdr:rowOff>581025</xdr:rowOff>
                  </from>
                  <to>
                    <xdr:col>16</xdr:col>
                    <xdr:colOff>828675</xdr:colOff>
                    <xdr:row>0</xdr:row>
                    <xdr:rowOff>866775</xdr:rowOff>
                  </to>
                </anchor>
              </controlPr>
            </control>
          </mc:Choice>
        </mc:AlternateContent>
        <mc:AlternateContent xmlns:mc="http://schemas.openxmlformats.org/markup-compatibility/2006">
          <mc:Choice Requires="x14">
            <control shapeId="2168" r:id="rId11" name="Button 120">
              <controlPr defaultSize="0" print="0" autoFill="0" autoPict="0" macro="[2]!BG_Questionairy_Distribution">
                <anchor moveWithCells="1">
                  <from>
                    <xdr:col>16</xdr:col>
                    <xdr:colOff>85725</xdr:colOff>
                    <xdr:row>0</xdr:row>
                    <xdr:rowOff>161925</xdr:rowOff>
                  </from>
                  <to>
                    <xdr:col>16</xdr:col>
                    <xdr:colOff>847725</xdr:colOff>
                    <xdr:row>0</xdr:row>
                    <xdr:rowOff>447675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L49"/>
  <sheetViews>
    <sheetView topLeftCell="E1" zoomScaleNormal="100" workbookViewId="0">
      <selection activeCell="J9" sqref="J9"/>
    </sheetView>
  </sheetViews>
  <sheetFormatPr defaultColWidth="9.140625" defaultRowHeight="12.75" outlineLevelCol="1" x14ac:dyDescent="0.2"/>
  <cols>
    <col min="1" max="1" width="9" style="312" hidden="1" customWidth="1"/>
    <col min="2" max="2" width="7.28515625" style="287" hidden="1" customWidth="1"/>
    <col min="3" max="3" width="13.28515625" style="27" hidden="1" customWidth="1"/>
    <col min="4" max="4" width="19" style="27" hidden="1" customWidth="1"/>
    <col min="5" max="5" width="48.7109375" style="27" customWidth="1"/>
    <col min="6" max="6" width="28.5703125" style="27" hidden="1" customWidth="1" outlineLevel="1"/>
    <col min="7" max="7" width="18" style="27" hidden="1" customWidth="1" outlineLevel="1"/>
    <col min="8" max="8" width="20.5703125" style="27" hidden="1" customWidth="1" outlineLevel="1"/>
    <col min="9" max="9" width="25.7109375" style="27" hidden="1" customWidth="1" outlineLevel="1"/>
    <col min="10" max="10" width="32.85546875" style="27" customWidth="1" collapsed="1"/>
    <col min="11" max="12" width="32.85546875" style="27" customWidth="1"/>
    <col min="13" max="16384" width="9.140625" style="27"/>
  </cols>
  <sheetData>
    <row r="1" spans="1:12" ht="81" customHeight="1" x14ac:dyDescent="0.35">
      <c r="A1" s="308" t="s">
        <v>530</v>
      </c>
      <c r="B1" s="283"/>
      <c r="C1" s="26"/>
      <c r="D1" s="26"/>
      <c r="E1" s="26"/>
    </row>
    <row r="2" spans="1:12" x14ac:dyDescent="0.2">
      <c r="A2" s="309"/>
      <c r="B2" s="284"/>
      <c r="C2" s="51"/>
      <c r="D2" s="51"/>
      <c r="E2" s="6"/>
      <c r="F2" s="28"/>
      <c r="G2" s="28"/>
      <c r="H2" s="28"/>
      <c r="I2" s="28"/>
      <c r="J2" s="6"/>
    </row>
    <row r="3" spans="1:12" s="29" customFormat="1" ht="18.75" x14ac:dyDescent="0.3">
      <c r="A3" s="310"/>
      <c r="B3" s="285" t="s">
        <v>624</v>
      </c>
      <c r="C3" s="491" t="s">
        <v>531</v>
      </c>
      <c r="D3" s="491"/>
      <c r="F3" s="30"/>
      <c r="G3" s="30"/>
      <c r="H3" s="30"/>
      <c r="I3" s="30"/>
      <c r="J3" s="31"/>
    </row>
    <row r="4" spans="1:12" s="29" customFormat="1" x14ac:dyDescent="0.2">
      <c r="A4" s="310"/>
      <c r="B4" s="285"/>
      <c r="F4" s="30"/>
      <c r="G4" s="30"/>
      <c r="H4" s="30"/>
      <c r="I4" s="30"/>
      <c r="J4" s="31"/>
    </row>
    <row r="5" spans="1:12" ht="13.5" thickBot="1" x14ac:dyDescent="0.25">
      <c r="A5" s="311"/>
      <c r="B5" s="286"/>
      <c r="C5" s="493"/>
      <c r="D5" s="493"/>
      <c r="L5" s="6"/>
    </row>
    <row r="6" spans="1:12" ht="49.5" customHeight="1" x14ac:dyDescent="0.2">
      <c r="C6" s="494" t="s">
        <v>1578</v>
      </c>
      <c r="D6" s="496" t="s">
        <v>2620</v>
      </c>
      <c r="E6" s="1151" t="s">
        <v>2532</v>
      </c>
      <c r="F6" s="1151" t="s">
        <v>859</v>
      </c>
      <c r="G6" s="1151" t="s">
        <v>1579</v>
      </c>
      <c r="H6" s="1151" t="s">
        <v>860</v>
      </c>
      <c r="I6" s="1151" t="s">
        <v>861</v>
      </c>
      <c r="J6" s="1152" t="s">
        <v>3032</v>
      </c>
      <c r="K6" s="1153" t="s">
        <v>1828</v>
      </c>
      <c r="L6" s="6"/>
    </row>
    <row r="7" spans="1:12" ht="21" x14ac:dyDescent="0.2">
      <c r="A7" s="27"/>
      <c r="B7" s="694" t="s">
        <v>2479</v>
      </c>
      <c r="C7" s="593" t="s">
        <v>1580</v>
      </c>
      <c r="D7" s="495" t="s">
        <v>1737</v>
      </c>
      <c r="E7" s="1154" t="s">
        <v>2533</v>
      </c>
      <c r="F7" s="42" t="s">
        <v>1581</v>
      </c>
      <c r="G7" s="43"/>
      <c r="H7" s="44"/>
      <c r="I7" s="487"/>
      <c r="J7" s="594"/>
      <c r="K7" s="1155"/>
      <c r="L7" s="1147"/>
    </row>
    <row r="8" spans="1:12" x14ac:dyDescent="0.2">
      <c r="A8" s="27"/>
      <c r="B8" s="493"/>
      <c r="C8" s="593" t="s">
        <v>1582</v>
      </c>
      <c r="D8" s="1145" t="s">
        <v>2607</v>
      </c>
      <c r="E8" s="1156" t="s">
        <v>1583</v>
      </c>
      <c r="F8" s="32" t="s">
        <v>1584</v>
      </c>
      <c r="G8" s="33"/>
      <c r="H8" s="34"/>
      <c r="I8" s="484"/>
      <c r="J8" s="595"/>
      <c r="K8" s="1157"/>
      <c r="L8" s="1148"/>
    </row>
    <row r="9" spans="1:12" x14ac:dyDescent="0.2">
      <c r="A9" s="27"/>
      <c r="B9" s="493"/>
      <c r="C9" s="593" t="s">
        <v>1585</v>
      </c>
      <c r="D9" s="1145" t="s">
        <v>2608</v>
      </c>
      <c r="E9" s="1156" t="s">
        <v>1586</v>
      </c>
      <c r="F9" s="32" t="s">
        <v>1584</v>
      </c>
      <c r="G9" s="33"/>
      <c r="H9" s="34"/>
      <c r="I9" s="484"/>
      <c r="J9" s="595"/>
      <c r="K9" s="1157"/>
      <c r="L9" s="1148"/>
    </row>
    <row r="10" spans="1:12" x14ac:dyDescent="0.2">
      <c r="A10" s="27"/>
      <c r="B10" s="493"/>
      <c r="C10" s="593" t="s">
        <v>410</v>
      </c>
      <c r="D10" s="1146" t="s">
        <v>2609</v>
      </c>
      <c r="E10" s="1158" t="s">
        <v>411</v>
      </c>
      <c r="F10" s="35" t="s">
        <v>1584</v>
      </c>
      <c r="G10" s="36"/>
      <c r="H10" s="37"/>
      <c r="I10" s="485"/>
      <c r="J10" s="596"/>
      <c r="K10" s="1159"/>
      <c r="L10" s="1148"/>
    </row>
    <row r="11" spans="1:12" ht="21" x14ac:dyDescent="0.2">
      <c r="A11" s="27"/>
      <c r="B11" s="493" t="s">
        <v>2480</v>
      </c>
      <c r="C11" s="593" t="s">
        <v>412</v>
      </c>
      <c r="D11" s="15" t="s">
        <v>2610</v>
      </c>
      <c r="E11" s="1160" t="s">
        <v>2543</v>
      </c>
      <c r="F11" s="38" t="s">
        <v>1581</v>
      </c>
      <c r="G11" s="39"/>
      <c r="H11" s="40"/>
      <c r="I11" s="486"/>
      <c r="J11" s="597"/>
      <c r="K11" s="1161"/>
      <c r="L11" s="1149"/>
    </row>
    <row r="12" spans="1:12" ht="21" x14ac:dyDescent="0.2">
      <c r="A12" s="27"/>
      <c r="B12" s="694" t="s">
        <v>2481</v>
      </c>
      <c r="C12" s="593" t="s">
        <v>413</v>
      </c>
      <c r="D12" s="15" t="s">
        <v>2611</v>
      </c>
      <c r="E12" s="1160" t="s">
        <v>2544</v>
      </c>
      <c r="F12" s="42" t="s">
        <v>1581</v>
      </c>
      <c r="G12" s="43"/>
      <c r="H12" s="44"/>
      <c r="I12" s="487"/>
      <c r="J12" s="598"/>
      <c r="K12" s="1162"/>
      <c r="L12" s="1147"/>
    </row>
    <row r="13" spans="1:12" x14ac:dyDescent="0.2">
      <c r="A13" s="27"/>
      <c r="B13" s="695"/>
      <c r="C13" s="593" t="s">
        <v>414</v>
      </c>
      <c r="D13" s="1145" t="s">
        <v>2612</v>
      </c>
      <c r="E13" s="1156" t="s">
        <v>415</v>
      </c>
      <c r="F13" s="32" t="s">
        <v>1584</v>
      </c>
      <c r="G13" s="33"/>
      <c r="H13" s="34"/>
      <c r="I13" s="484"/>
      <c r="J13" s="595" t="s">
        <v>420</v>
      </c>
      <c r="K13" s="1157"/>
      <c r="L13" s="1148"/>
    </row>
    <row r="14" spans="1:12" x14ac:dyDescent="0.2">
      <c r="A14" s="27"/>
      <c r="B14" s="493"/>
      <c r="C14" s="593" t="s">
        <v>416</v>
      </c>
      <c r="D14" s="1146" t="s">
        <v>2613</v>
      </c>
      <c r="E14" s="1158" t="s">
        <v>417</v>
      </c>
      <c r="F14" s="35" t="s">
        <v>1584</v>
      </c>
      <c r="G14" s="45"/>
      <c r="H14" s="46"/>
      <c r="I14" s="488"/>
      <c r="J14" s="599"/>
      <c r="K14" s="1163"/>
      <c r="L14" s="1150"/>
    </row>
    <row r="15" spans="1:12" ht="21" x14ac:dyDescent="0.2">
      <c r="A15" s="27"/>
      <c r="B15" s="694" t="s">
        <v>2482</v>
      </c>
      <c r="C15" s="593" t="s">
        <v>418</v>
      </c>
      <c r="D15" s="15" t="s">
        <v>2614</v>
      </c>
      <c r="E15" s="1160" t="s">
        <v>2545</v>
      </c>
      <c r="F15" s="38" t="s">
        <v>1581</v>
      </c>
      <c r="G15" s="47"/>
      <c r="H15" s="48"/>
      <c r="I15" s="489"/>
      <c r="J15" s="600"/>
      <c r="K15" s="1164"/>
      <c r="L15" s="1147"/>
    </row>
    <row r="16" spans="1:12" ht="21" x14ac:dyDescent="0.2">
      <c r="A16" s="27"/>
      <c r="B16" s="694" t="s">
        <v>2483</v>
      </c>
      <c r="C16" s="593" t="s">
        <v>419</v>
      </c>
      <c r="D16" s="15" t="s">
        <v>2615</v>
      </c>
      <c r="E16" s="1160" t="s">
        <v>1667</v>
      </c>
      <c r="F16" s="38" t="s">
        <v>1581</v>
      </c>
      <c r="G16" s="39" t="s">
        <v>420</v>
      </c>
      <c r="H16" s="40"/>
      <c r="I16" s="486"/>
      <c r="J16" s="597" t="s">
        <v>420</v>
      </c>
      <c r="K16" s="1161"/>
      <c r="L16" s="1149"/>
    </row>
    <row r="17" spans="1:12" ht="21" x14ac:dyDescent="0.2">
      <c r="A17" s="27"/>
      <c r="B17" s="694" t="s">
        <v>2484</v>
      </c>
      <c r="C17" s="593" t="s">
        <v>421</v>
      </c>
      <c r="D17" s="15" t="s">
        <v>2616</v>
      </c>
      <c r="E17" s="1160" t="s">
        <v>2546</v>
      </c>
      <c r="F17" s="32" t="s">
        <v>1584</v>
      </c>
      <c r="G17" s="49"/>
      <c r="H17" s="50"/>
      <c r="I17" s="490"/>
      <c r="J17" s="601"/>
      <c r="K17" s="1165"/>
      <c r="L17" s="1149"/>
    </row>
    <row r="18" spans="1:12" x14ac:dyDescent="0.2">
      <c r="A18" s="27"/>
      <c r="B18" s="694"/>
      <c r="C18" s="593" t="s">
        <v>2527</v>
      </c>
      <c r="D18" s="593" t="s">
        <v>2617</v>
      </c>
      <c r="E18" s="1166" t="s">
        <v>422</v>
      </c>
      <c r="F18" s="32"/>
      <c r="G18" s="49"/>
      <c r="H18" s="50"/>
      <c r="I18" s="490"/>
      <c r="J18" s="601"/>
      <c r="K18" s="1165"/>
      <c r="L18" s="1149"/>
    </row>
    <row r="19" spans="1:12" x14ac:dyDescent="0.2">
      <c r="A19" s="27"/>
      <c r="B19" s="694" t="s">
        <v>2485</v>
      </c>
      <c r="C19" s="593" t="s">
        <v>2528</v>
      </c>
      <c r="D19" s="593" t="s">
        <v>2618</v>
      </c>
      <c r="E19" s="1166" t="s">
        <v>423</v>
      </c>
      <c r="F19" s="32" t="s">
        <v>1584</v>
      </c>
      <c r="G19" s="49"/>
      <c r="H19" s="50"/>
      <c r="I19" s="490"/>
      <c r="J19" s="601"/>
      <c r="K19" s="1165"/>
      <c r="L19" s="1149"/>
    </row>
    <row r="20" spans="1:12" x14ac:dyDescent="0.2">
      <c r="A20" s="27"/>
      <c r="B20" s="694" t="s">
        <v>2486</v>
      </c>
      <c r="C20" s="593" t="s">
        <v>2529</v>
      </c>
      <c r="D20" s="593" t="s">
        <v>2619</v>
      </c>
      <c r="E20" s="1166" t="s">
        <v>424</v>
      </c>
      <c r="F20" s="32" t="s">
        <v>1584</v>
      </c>
      <c r="G20" s="49"/>
      <c r="H20" s="50"/>
      <c r="I20" s="490"/>
      <c r="J20" s="601" t="s">
        <v>420</v>
      </c>
      <c r="K20" s="1165"/>
      <c r="L20" s="1149"/>
    </row>
    <row r="21" spans="1:12" ht="21.75" thickBot="1" x14ac:dyDescent="0.25">
      <c r="A21" s="27"/>
      <c r="B21" s="493"/>
      <c r="C21" s="593" t="s">
        <v>2530</v>
      </c>
      <c r="D21" s="15" t="s">
        <v>2616</v>
      </c>
      <c r="E21" s="1167" t="s">
        <v>2531</v>
      </c>
      <c r="F21" s="1168" t="s">
        <v>1584</v>
      </c>
      <c r="G21" s="1169"/>
      <c r="H21" s="1170"/>
      <c r="I21" s="1171"/>
      <c r="J21" s="1172"/>
      <c r="K21" s="1173"/>
      <c r="L21" s="1149"/>
    </row>
    <row r="22" spans="1:12" x14ac:dyDescent="0.2">
      <c r="C22" s="51"/>
      <c r="D22" s="51"/>
      <c r="E22" s="52"/>
      <c r="F22" s="52"/>
      <c r="G22" s="2"/>
      <c r="H22" s="2"/>
      <c r="I22" s="2"/>
      <c r="J22" s="2"/>
      <c r="K22" s="6"/>
      <c r="L22" s="2"/>
    </row>
    <row r="23" spans="1:12" ht="12.75" customHeight="1" x14ac:dyDescent="0.2">
      <c r="K23" s="53"/>
      <c r="L23" s="53"/>
    </row>
    <row r="24" spans="1:12" x14ac:dyDescent="0.2">
      <c r="C24" s="492" t="s">
        <v>923</v>
      </c>
      <c r="D24" s="492"/>
      <c r="K24" s="6"/>
      <c r="L24" s="6"/>
    </row>
    <row r="25" spans="1:12" x14ac:dyDescent="0.2">
      <c r="K25" s="6"/>
      <c r="L25" s="6"/>
    </row>
    <row r="26" spans="1:12" ht="15.75" x14ac:dyDescent="0.25">
      <c r="C26" s="497" t="s">
        <v>1829</v>
      </c>
      <c r="D26" s="497"/>
      <c r="E26" s="498"/>
      <c r="F26" s="498"/>
      <c r="G26" s="499"/>
      <c r="H26" s="499"/>
      <c r="I26" s="499"/>
      <c r="J26" s="499"/>
      <c r="K26" s="498"/>
      <c r="L26" s="6"/>
    </row>
    <row r="27" spans="1:12" x14ac:dyDescent="0.2">
      <c r="C27" s="498"/>
      <c r="D27" s="498"/>
      <c r="E27" s="498"/>
      <c r="F27" s="498"/>
      <c r="G27" s="499"/>
      <c r="H27" s="499"/>
      <c r="I27" s="499"/>
      <c r="J27" s="499"/>
      <c r="K27" s="498"/>
      <c r="L27" s="6"/>
    </row>
    <row r="28" spans="1:12" ht="54.75" customHeight="1" x14ac:dyDescent="0.2">
      <c r="C28" s="1604" t="s">
        <v>2534</v>
      </c>
      <c r="D28" s="1604"/>
      <c r="E28" s="1605"/>
      <c r="F28" s="1603"/>
      <c r="G28" s="1603"/>
      <c r="H28" s="1603"/>
      <c r="I28" s="1603"/>
      <c r="J28" s="1603"/>
    </row>
    <row r="29" spans="1:12" ht="33" customHeight="1" x14ac:dyDescent="0.2">
      <c r="C29" s="1604" t="s">
        <v>2535</v>
      </c>
      <c r="D29" s="1604"/>
      <c r="E29" s="1603"/>
      <c r="F29" s="1603"/>
      <c r="G29" s="1603"/>
      <c r="H29" s="1603"/>
      <c r="I29" s="1603"/>
      <c r="J29" s="1603"/>
    </row>
    <row r="30" spans="1:12" ht="45" customHeight="1" x14ac:dyDescent="0.2">
      <c r="C30" s="1604" t="s">
        <v>2536</v>
      </c>
      <c r="D30" s="1604"/>
      <c r="E30" s="1603"/>
      <c r="F30" s="1603"/>
      <c r="G30" s="1603"/>
      <c r="H30" s="1603"/>
      <c r="I30" s="1603"/>
      <c r="J30" s="1603"/>
    </row>
    <row r="31" spans="1:12" ht="50.25" customHeight="1" x14ac:dyDescent="0.2">
      <c r="C31" s="1604" t="s">
        <v>2537</v>
      </c>
      <c r="D31" s="1604"/>
      <c r="E31" s="1603"/>
      <c r="F31" s="1603"/>
      <c r="G31" s="1603"/>
      <c r="H31" s="1603"/>
      <c r="I31" s="1603"/>
      <c r="J31" s="1603"/>
    </row>
    <row r="32" spans="1:12" ht="37.5" customHeight="1" x14ac:dyDescent="0.2">
      <c r="C32" s="1604" t="s">
        <v>2538</v>
      </c>
      <c r="D32" s="1604"/>
      <c r="E32" s="1603"/>
      <c r="F32" s="1603"/>
      <c r="G32" s="1603"/>
      <c r="H32" s="1603"/>
      <c r="I32" s="1603"/>
      <c r="J32" s="1603"/>
    </row>
    <row r="33" spans="1:11" ht="15" customHeight="1" x14ac:dyDescent="0.2">
      <c r="C33" s="1604" t="s">
        <v>2539</v>
      </c>
      <c r="D33" s="1604"/>
      <c r="E33" s="1603"/>
      <c r="F33" s="1603"/>
      <c r="G33" s="1603"/>
      <c r="H33" s="1603"/>
      <c r="I33" s="1603"/>
      <c r="J33" s="1603"/>
    </row>
    <row r="34" spans="1:11" x14ac:dyDescent="0.2">
      <c r="C34" s="1606"/>
      <c r="D34" s="1606"/>
      <c r="E34" s="1606"/>
      <c r="F34" s="1606"/>
      <c r="G34" s="1606"/>
      <c r="H34" s="1606"/>
      <c r="I34" s="1606"/>
      <c r="J34" s="1606"/>
      <c r="K34" s="498"/>
    </row>
    <row r="35" spans="1:11" x14ac:dyDescent="0.2">
      <c r="C35" s="498"/>
      <c r="D35" s="498"/>
      <c r="E35" s="498"/>
      <c r="F35" s="498"/>
      <c r="G35" s="499"/>
      <c r="H35" s="499"/>
      <c r="I35" s="499"/>
      <c r="J35" s="499"/>
      <c r="K35" s="498"/>
    </row>
    <row r="36" spans="1:11" customFormat="1" ht="30.6" customHeight="1" x14ac:dyDescent="0.2">
      <c r="A36" s="1601" t="s">
        <v>2540</v>
      </c>
      <c r="B36" s="1602"/>
      <c r="C36" s="1602"/>
      <c r="D36" s="1602"/>
      <c r="E36" s="1602"/>
      <c r="F36" s="1602"/>
      <c r="G36" s="1603"/>
      <c r="H36" s="1603"/>
      <c r="I36" s="1603"/>
      <c r="J36" s="1603"/>
    </row>
    <row r="37" spans="1:11" customFormat="1" ht="26.45" customHeight="1" x14ac:dyDescent="0.2">
      <c r="A37" s="1601" t="s">
        <v>2541</v>
      </c>
      <c r="B37" s="1601"/>
      <c r="C37" s="1601"/>
      <c r="D37" s="1601"/>
      <c r="E37" s="1601"/>
      <c r="F37" s="1601"/>
      <c r="G37" s="1603"/>
      <c r="H37" s="1603"/>
      <c r="I37" s="1603"/>
      <c r="J37" s="1603"/>
    </row>
    <row r="38" spans="1:11" customFormat="1" ht="56.25" customHeight="1" x14ac:dyDescent="0.2">
      <c r="A38" s="1599" t="s">
        <v>2542</v>
      </c>
      <c r="B38" s="1600"/>
      <c r="C38" s="1600"/>
      <c r="D38" s="1600"/>
      <c r="E38" s="1600"/>
      <c r="F38" s="1600"/>
      <c r="G38" s="697"/>
      <c r="H38" s="697"/>
      <c r="I38" s="696"/>
    </row>
    <row r="39" spans="1:11" x14ac:dyDescent="0.2">
      <c r="C39" s="498"/>
      <c r="D39" s="498"/>
      <c r="E39" s="498"/>
      <c r="F39" s="498"/>
      <c r="G39" s="499"/>
      <c r="H39" s="499"/>
      <c r="I39" s="498"/>
      <c r="J39" s="498"/>
      <c r="K39" s="498"/>
    </row>
    <row r="40" spans="1:11" x14ac:dyDescent="0.2">
      <c r="C40" s="498"/>
      <c r="D40" s="498"/>
      <c r="E40" s="498"/>
      <c r="F40" s="498"/>
      <c r="G40" s="499"/>
      <c r="H40" s="499"/>
      <c r="I40" s="498"/>
      <c r="J40" s="498"/>
      <c r="K40" s="498"/>
    </row>
    <row r="41" spans="1:11" x14ac:dyDescent="0.2">
      <c r="C41" s="498"/>
      <c r="D41" s="498"/>
      <c r="E41" s="498"/>
      <c r="F41" s="498"/>
      <c r="G41" s="499"/>
      <c r="H41" s="499"/>
      <c r="I41" s="498"/>
      <c r="J41" s="498"/>
      <c r="K41" s="498"/>
    </row>
    <row r="42" spans="1:11" x14ac:dyDescent="0.2">
      <c r="C42" s="498"/>
      <c r="D42" s="498"/>
      <c r="E42" s="498"/>
      <c r="F42" s="498"/>
      <c r="G42" s="499"/>
      <c r="H42" s="499"/>
      <c r="I42" s="498"/>
      <c r="J42" s="498"/>
      <c r="K42" s="498"/>
    </row>
    <row r="43" spans="1:11" x14ac:dyDescent="0.2">
      <c r="C43" s="498"/>
      <c r="D43" s="498"/>
      <c r="E43" s="498"/>
      <c r="F43" s="498"/>
      <c r="G43" s="499"/>
      <c r="H43" s="499"/>
      <c r="I43" s="498"/>
      <c r="J43" s="498"/>
      <c r="K43" s="498"/>
    </row>
    <row r="44" spans="1:11" x14ac:dyDescent="0.2">
      <c r="C44" s="498"/>
      <c r="D44" s="498"/>
      <c r="E44" s="498"/>
      <c r="F44" s="498"/>
      <c r="G44" s="499"/>
      <c r="H44" s="499"/>
      <c r="I44" s="498"/>
      <c r="J44" s="498"/>
      <c r="K44" s="498"/>
    </row>
    <row r="45" spans="1:11" x14ac:dyDescent="0.2">
      <c r="C45" s="498"/>
      <c r="D45" s="498"/>
      <c r="E45" s="498"/>
      <c r="F45" s="498"/>
      <c r="G45" s="499"/>
      <c r="H45" s="499"/>
      <c r="I45" s="498"/>
      <c r="J45" s="498"/>
      <c r="K45" s="498"/>
    </row>
    <row r="46" spans="1:11" x14ac:dyDescent="0.2">
      <c r="C46" s="498"/>
      <c r="D46" s="498"/>
      <c r="E46" s="498"/>
      <c r="F46" s="498"/>
      <c r="G46" s="499"/>
      <c r="H46" s="499"/>
      <c r="I46" s="498"/>
      <c r="J46" s="498"/>
      <c r="K46" s="498"/>
    </row>
    <row r="47" spans="1:11" x14ac:dyDescent="0.2">
      <c r="C47" s="498"/>
      <c r="D47" s="498"/>
      <c r="E47" s="498"/>
      <c r="F47" s="498"/>
      <c r="G47" s="499"/>
      <c r="H47" s="499"/>
      <c r="I47" s="498"/>
      <c r="J47" s="498"/>
      <c r="K47" s="498"/>
    </row>
    <row r="48" spans="1:11" x14ac:dyDescent="0.2">
      <c r="C48" s="498"/>
      <c r="D48" s="498"/>
      <c r="E48" s="498"/>
      <c r="F48" s="498"/>
      <c r="G48" s="499"/>
      <c r="H48" s="499"/>
      <c r="I48" s="498"/>
      <c r="J48" s="498"/>
      <c r="K48" s="498"/>
    </row>
    <row r="49" spans="3:11" x14ac:dyDescent="0.2">
      <c r="C49" s="498"/>
      <c r="D49" s="498"/>
      <c r="E49" s="498"/>
      <c r="F49" s="498"/>
      <c r="G49" s="499"/>
      <c r="H49" s="499"/>
      <c r="I49" s="498"/>
      <c r="J49" s="498"/>
      <c r="K49" s="498"/>
    </row>
  </sheetData>
  <sheetProtection sheet="1" insertRows="0" selectLockedCells="1" autoFilter="0" pivotTables="0"/>
  <mergeCells count="10">
    <mergeCell ref="A38:F38"/>
    <mergeCell ref="A36:J36"/>
    <mergeCell ref="A37:J37"/>
    <mergeCell ref="C28:J28"/>
    <mergeCell ref="C29:J29"/>
    <mergeCell ref="C30:J30"/>
    <mergeCell ref="C31:J31"/>
    <mergeCell ref="C32:J32"/>
    <mergeCell ref="C33:J33"/>
    <mergeCell ref="C34:J34"/>
  </mergeCells>
  <phoneticPr fontId="21" type="noConversion"/>
  <conditionalFormatting sqref="C6:K6 E11:E12 E15:E17 E21">
    <cfRule type="expression" dxfId="132" priority="4" stopIfTrue="1">
      <formula>AND(CELL("schutz",#REF!),$L6&gt;=4)</formula>
    </cfRule>
  </conditionalFormatting>
  <conditionalFormatting sqref="E7">
    <cfRule type="expression" dxfId="131" priority="17" stopIfTrue="1">
      <formula>AND(CELL("schutz",#REF!),$L7&gt;=4)</formula>
    </cfRule>
  </conditionalFormatting>
  <conditionalFormatting sqref="D17">
    <cfRule type="expression" dxfId="130" priority="3" stopIfTrue="1">
      <formula>AND(CELL("schutz",#REF!),$K17&gt;=4)</formula>
    </cfRule>
  </conditionalFormatting>
  <conditionalFormatting sqref="D7 D11:D12 D15:D16">
    <cfRule type="expression" dxfId="129" priority="2" stopIfTrue="1">
      <formula>AND(CELL("schutz",$T7),$K7&gt;=4)</formula>
    </cfRule>
  </conditionalFormatting>
  <conditionalFormatting sqref="D21">
    <cfRule type="expression" dxfId="128" priority="1" stopIfTrue="1">
      <formula>AND(CELL("schutz",$T21),$K21&gt;=4)</formula>
    </cfRule>
  </conditionalFormatting>
  <pageMargins left="0.78740157499999996" right="0.78740157499999996" top="0.984251969" bottom="0.984251969" header="0.4921259845" footer="0.4921259845"/>
  <pageSetup paperSize="9" scale="8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1"/>
  <sheetViews>
    <sheetView topLeftCell="D1" workbookViewId="0">
      <selection activeCell="D19" sqref="D19"/>
    </sheetView>
  </sheetViews>
  <sheetFormatPr defaultColWidth="9.140625" defaultRowHeight="12.75" x14ac:dyDescent="0.2"/>
  <cols>
    <col min="1" max="3" width="0" hidden="1" customWidth="1"/>
    <col min="4" max="4" width="20.5703125" customWidth="1"/>
    <col min="5" max="5" width="22.85546875" customWidth="1"/>
    <col min="6" max="6" width="20.7109375" hidden="1" customWidth="1"/>
    <col min="7" max="7" width="41.5703125" customWidth="1"/>
    <col min="8" max="8" width="35.140625" customWidth="1"/>
  </cols>
  <sheetData>
    <row r="1" spans="1:9" ht="135" customHeight="1" x14ac:dyDescent="0.2">
      <c r="A1" s="944"/>
      <c r="B1" s="943"/>
      <c r="C1" s="940"/>
      <c r="D1" s="1607"/>
      <c r="E1" s="1608"/>
      <c r="F1" s="935"/>
      <c r="G1" s="932"/>
      <c r="H1" s="930"/>
      <c r="I1" s="930"/>
    </row>
    <row r="2" spans="1:9" ht="83.25" customHeight="1" x14ac:dyDescent="0.2">
      <c r="A2" s="930"/>
      <c r="B2" s="930"/>
      <c r="C2" s="968" t="s">
        <v>2926</v>
      </c>
      <c r="D2" s="952" t="s">
        <v>2620</v>
      </c>
      <c r="E2" s="952" t="s">
        <v>2532</v>
      </c>
      <c r="F2" s="952" t="s">
        <v>859</v>
      </c>
      <c r="G2" s="952" t="s">
        <v>2927</v>
      </c>
      <c r="H2" s="952" t="s">
        <v>2928</v>
      </c>
      <c r="I2" s="932"/>
    </row>
    <row r="3" spans="1:9" ht="21" x14ac:dyDescent="0.2">
      <c r="A3" s="934"/>
      <c r="B3" s="966" t="s">
        <v>2479</v>
      </c>
      <c r="C3" s="954" t="s">
        <v>1580</v>
      </c>
      <c r="D3" s="951" t="s">
        <v>1737</v>
      </c>
      <c r="E3" s="951" t="s">
        <v>2533</v>
      </c>
      <c r="F3" s="939" t="s">
        <v>1581</v>
      </c>
      <c r="G3" s="957"/>
      <c r="H3" s="957"/>
      <c r="I3" s="945"/>
    </row>
    <row r="4" spans="1:9" x14ac:dyDescent="0.2">
      <c r="A4" s="934"/>
      <c r="B4" s="950"/>
      <c r="C4" s="954" t="s">
        <v>1582</v>
      </c>
      <c r="D4" s="955" t="s">
        <v>2607</v>
      </c>
      <c r="E4" s="955" t="s">
        <v>1583</v>
      </c>
      <c r="F4" s="936" t="s">
        <v>1584</v>
      </c>
      <c r="G4" s="958"/>
      <c r="H4" s="958"/>
      <c r="I4" s="946"/>
    </row>
    <row r="5" spans="1:9" x14ac:dyDescent="0.2">
      <c r="A5" s="934"/>
      <c r="B5" s="950"/>
      <c r="C5" s="954" t="s">
        <v>1585</v>
      </c>
      <c r="D5" s="955" t="s">
        <v>2608</v>
      </c>
      <c r="E5" s="955" t="s">
        <v>1586</v>
      </c>
      <c r="F5" s="936" t="s">
        <v>1584</v>
      </c>
      <c r="G5" s="958"/>
      <c r="H5" s="958"/>
      <c r="I5" s="946"/>
    </row>
    <row r="6" spans="1:9" x14ac:dyDescent="0.2">
      <c r="A6" s="934"/>
      <c r="B6" s="950"/>
      <c r="C6" s="954" t="s">
        <v>410</v>
      </c>
      <c r="D6" s="956" t="s">
        <v>2609</v>
      </c>
      <c r="E6" s="956" t="s">
        <v>411</v>
      </c>
      <c r="F6" s="937" t="s">
        <v>1584</v>
      </c>
      <c r="G6" s="959"/>
      <c r="H6" s="959"/>
      <c r="I6" s="946"/>
    </row>
    <row r="7" spans="1:9" ht="21" x14ac:dyDescent="0.2">
      <c r="A7" s="934"/>
      <c r="B7" s="950" t="s">
        <v>2480</v>
      </c>
      <c r="C7" s="954" t="s">
        <v>412</v>
      </c>
      <c r="D7" s="933" t="s">
        <v>2610</v>
      </c>
      <c r="E7" s="933" t="s">
        <v>2543</v>
      </c>
      <c r="F7" s="938" t="s">
        <v>1581</v>
      </c>
      <c r="G7" s="960"/>
      <c r="H7" s="960"/>
      <c r="I7" s="947"/>
    </row>
    <row r="8" spans="1:9" ht="21" x14ac:dyDescent="0.2">
      <c r="A8" s="934"/>
      <c r="B8" s="966" t="s">
        <v>2481</v>
      </c>
      <c r="C8" s="954" t="s">
        <v>413</v>
      </c>
      <c r="D8" s="933" t="s">
        <v>2611</v>
      </c>
      <c r="E8" s="933" t="s">
        <v>2544</v>
      </c>
      <c r="F8" s="939" t="s">
        <v>1581</v>
      </c>
      <c r="G8" s="961"/>
      <c r="H8" s="961"/>
      <c r="I8" s="945"/>
    </row>
    <row r="9" spans="1:9" x14ac:dyDescent="0.2">
      <c r="A9" s="934"/>
      <c r="B9" s="967"/>
      <c r="C9" s="954" t="s">
        <v>414</v>
      </c>
      <c r="D9" s="955" t="s">
        <v>2612</v>
      </c>
      <c r="E9" s="955" t="s">
        <v>415</v>
      </c>
      <c r="F9" s="936" t="s">
        <v>1584</v>
      </c>
      <c r="G9" s="958" t="s">
        <v>420</v>
      </c>
      <c r="H9" s="958"/>
      <c r="I9" s="946"/>
    </row>
    <row r="10" spans="1:9" x14ac:dyDescent="0.2">
      <c r="A10" s="934"/>
      <c r="B10" s="950"/>
      <c r="C10" s="954" t="s">
        <v>416</v>
      </c>
      <c r="D10" s="956" t="s">
        <v>2613</v>
      </c>
      <c r="E10" s="956" t="s">
        <v>417</v>
      </c>
      <c r="F10" s="937" t="s">
        <v>1584</v>
      </c>
      <c r="G10" s="962"/>
      <c r="H10" s="962"/>
      <c r="I10" s="948"/>
    </row>
    <row r="11" spans="1:9" ht="21" x14ac:dyDescent="0.2">
      <c r="A11" s="934"/>
      <c r="B11" s="966" t="s">
        <v>2482</v>
      </c>
      <c r="C11" s="954" t="s">
        <v>418</v>
      </c>
      <c r="D11" s="933" t="s">
        <v>2614</v>
      </c>
      <c r="E11" s="933" t="s">
        <v>2545</v>
      </c>
      <c r="F11" s="938" t="s">
        <v>1581</v>
      </c>
      <c r="G11" s="963"/>
      <c r="H11" s="963"/>
      <c r="I11" s="945"/>
    </row>
    <row r="12" spans="1:9" ht="21" x14ac:dyDescent="0.2">
      <c r="A12" s="934"/>
      <c r="B12" s="966" t="s">
        <v>2483</v>
      </c>
      <c r="C12" s="954" t="s">
        <v>419</v>
      </c>
      <c r="D12" s="933" t="s">
        <v>2615</v>
      </c>
      <c r="E12" s="933" t="s">
        <v>1667</v>
      </c>
      <c r="F12" s="938" t="s">
        <v>1581</v>
      </c>
      <c r="G12" s="960" t="s">
        <v>420</v>
      </c>
      <c r="H12" s="960"/>
      <c r="I12" s="947"/>
    </row>
    <row r="13" spans="1:9" ht="21" x14ac:dyDescent="0.2">
      <c r="A13" s="934"/>
      <c r="B13" s="966" t="s">
        <v>2484</v>
      </c>
      <c r="C13" s="954" t="s">
        <v>421</v>
      </c>
      <c r="D13" s="933" t="s">
        <v>2616</v>
      </c>
      <c r="E13" s="933" t="s">
        <v>2546</v>
      </c>
      <c r="F13" s="936" t="s">
        <v>1584</v>
      </c>
      <c r="G13" s="964"/>
      <c r="H13" s="964"/>
      <c r="I13" s="947"/>
    </row>
    <row r="14" spans="1:9" x14ac:dyDescent="0.2">
      <c r="A14" s="934"/>
      <c r="B14" s="966"/>
      <c r="C14" s="954" t="s">
        <v>2527</v>
      </c>
      <c r="D14" s="954" t="s">
        <v>2617</v>
      </c>
      <c r="E14" s="954" t="s">
        <v>422</v>
      </c>
      <c r="F14" s="936"/>
      <c r="G14" s="964"/>
      <c r="H14" s="964"/>
      <c r="I14" s="947"/>
    </row>
    <row r="15" spans="1:9" x14ac:dyDescent="0.2">
      <c r="A15" s="934"/>
      <c r="B15" s="966" t="s">
        <v>2485</v>
      </c>
      <c r="C15" s="954" t="s">
        <v>2528</v>
      </c>
      <c r="D15" s="954" t="s">
        <v>2618</v>
      </c>
      <c r="E15" s="954" t="s">
        <v>423</v>
      </c>
      <c r="F15" s="936" t="s">
        <v>1584</v>
      </c>
      <c r="G15" s="964"/>
      <c r="H15" s="964"/>
      <c r="I15" s="947"/>
    </row>
    <row r="16" spans="1:9" x14ac:dyDescent="0.2">
      <c r="A16" s="934"/>
      <c r="B16" s="966" t="s">
        <v>2486</v>
      </c>
      <c r="C16" s="954" t="s">
        <v>2529</v>
      </c>
      <c r="D16" s="954" t="s">
        <v>2619</v>
      </c>
      <c r="E16" s="954" t="s">
        <v>424</v>
      </c>
      <c r="F16" s="936" t="s">
        <v>1584</v>
      </c>
      <c r="G16" s="964" t="s">
        <v>420</v>
      </c>
      <c r="H16" s="964"/>
      <c r="I16" s="947"/>
    </row>
    <row r="17" spans="1:9" ht="21" x14ac:dyDescent="0.2">
      <c r="A17" s="934"/>
      <c r="B17" s="950"/>
      <c r="C17" s="954" t="s">
        <v>2530</v>
      </c>
      <c r="D17" s="933" t="s">
        <v>2616</v>
      </c>
      <c r="E17" s="933" t="s">
        <v>2531</v>
      </c>
      <c r="F17" s="949" t="s">
        <v>1584</v>
      </c>
      <c r="G17" s="960"/>
      <c r="H17" s="965"/>
      <c r="I17" s="947"/>
    </row>
    <row r="18" spans="1:9" x14ac:dyDescent="0.2">
      <c r="A18" s="930"/>
      <c r="B18" s="930"/>
      <c r="C18" s="940"/>
      <c r="D18" s="940"/>
      <c r="E18" s="941"/>
      <c r="F18" s="941"/>
      <c r="G18" s="931"/>
      <c r="H18" s="932"/>
      <c r="I18" s="931"/>
    </row>
    <row r="19" spans="1:9" x14ac:dyDescent="0.2">
      <c r="A19" s="930"/>
      <c r="B19" s="930"/>
      <c r="C19" s="930"/>
      <c r="D19" s="930" t="s">
        <v>2929</v>
      </c>
      <c r="E19" s="930"/>
      <c r="F19" s="930"/>
      <c r="G19" s="930"/>
      <c r="H19" s="942"/>
      <c r="I19" s="942"/>
    </row>
    <row r="20" spans="1:9" x14ac:dyDescent="0.2">
      <c r="A20" s="930"/>
      <c r="B20" s="930"/>
      <c r="C20" s="953"/>
      <c r="D20" s="953"/>
      <c r="E20" s="953"/>
      <c r="F20" s="953"/>
      <c r="G20" s="953"/>
      <c r="H20" s="953"/>
    </row>
    <row r="21" spans="1:9" x14ac:dyDescent="0.2">
      <c r="C21" s="953"/>
      <c r="D21" s="953"/>
      <c r="E21" s="953"/>
      <c r="F21" s="953"/>
      <c r="G21" s="953"/>
      <c r="H21" s="953"/>
    </row>
  </sheetData>
  <mergeCells count="1">
    <mergeCell ref="D1:E1"/>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filterMode="1">
    <outlinePr summaryBelow="0" showOutlineSymbols="0"/>
    <pageSetUpPr fitToPage="1"/>
  </sheetPr>
  <dimension ref="A1:DV1773"/>
  <sheetViews>
    <sheetView tabSelected="1" showOutlineSymbols="0" topLeftCell="S16" zoomScaleNormal="100" workbookViewId="0">
      <pane xSplit="2" ySplit="4" topLeftCell="U20" activePane="bottomRight" state="frozen"/>
      <selection activeCell="S16" sqref="S16"/>
      <selection pane="topRight" activeCell="U16" sqref="U16"/>
      <selection pane="bottomLeft" activeCell="S20" sqref="S20"/>
      <selection pane="bottomRight" activeCell="U20" sqref="U20"/>
    </sheetView>
  </sheetViews>
  <sheetFormatPr defaultColWidth="6.28515625" defaultRowHeight="15" customHeight="1" outlineLevelRow="5" outlineLevelCol="3" x14ac:dyDescent="0.2"/>
  <cols>
    <col min="1" max="4" width="6.28515625" style="70" hidden="1" customWidth="1" outlineLevel="2"/>
    <col min="5" max="5" width="8.140625" style="58" hidden="1" customWidth="1" outlineLevel="2"/>
    <col min="6" max="6" width="9" style="231" hidden="1" customWidth="1" outlineLevel="3"/>
    <col min="7" max="7" width="4.5703125" style="64" hidden="1" customWidth="1" outlineLevel="3"/>
    <col min="8" max="8" width="8.140625" style="70" hidden="1" customWidth="1" outlineLevel="2" collapsed="1"/>
    <col min="9" max="9" width="8.28515625" style="156" hidden="1" customWidth="1" outlineLevel="2"/>
    <col min="10" max="10" width="6.28515625" style="71" hidden="1" customWidth="1" outlineLevel="2"/>
    <col min="11" max="11" width="17.28515625" style="70" hidden="1" customWidth="1" outlineLevel="2"/>
    <col min="12" max="12" width="26" style="70" hidden="1" customWidth="1" outlineLevel="2"/>
    <col min="13" max="13" width="17.5703125" style="70" hidden="1" customWidth="1" outlineLevel="2"/>
    <col min="14" max="14" width="26.85546875" style="70" hidden="1" customWidth="1" outlineLevel="2"/>
    <col min="15" max="15" width="24.85546875" style="64" hidden="1" customWidth="1" outlineLevel="2"/>
    <col min="16" max="16" width="6.28515625" style="70" hidden="1" customWidth="1" outlineLevel="1" collapsed="1"/>
    <col min="17" max="17" width="25.140625" style="704" hidden="1" customWidth="1" outlineLevel="1"/>
    <col min="18" max="18" width="28.140625" style="158" hidden="1" customWidth="1" outlineLevel="1" collapsed="1"/>
    <col min="19" max="19" width="69.28515625" style="356" customWidth="1" collapsed="1"/>
    <col min="20" max="20" width="50.7109375" style="516" hidden="1" customWidth="1"/>
    <col min="21" max="21" width="12.28515625" style="175" customWidth="1"/>
    <col min="22" max="22" width="14.140625" style="176" customWidth="1"/>
    <col min="23" max="23" width="11.7109375" style="181" customWidth="1"/>
    <col min="24" max="24" width="11.7109375" style="176" customWidth="1"/>
    <col min="25" max="25" width="10.5703125" style="176" customWidth="1"/>
    <col min="26" max="26" width="15.140625" style="176" customWidth="1"/>
    <col min="27" max="27" width="14.140625" style="176" customWidth="1"/>
    <col min="28" max="28" width="10.85546875" style="176" hidden="1" customWidth="1" outlineLevel="1"/>
    <col min="29" max="29" width="11.7109375" style="176" hidden="1" customWidth="1" outlineLevel="1"/>
    <col min="30" max="30" width="15" style="176" hidden="1" customWidth="1" outlineLevel="1"/>
    <col min="31" max="31" width="15.7109375" style="176" hidden="1" customWidth="1" outlineLevel="1"/>
    <col min="32" max="32" width="11.42578125" style="176" hidden="1" customWidth="1" outlineLevel="1"/>
    <col min="33" max="33" width="11" style="176" hidden="1" customWidth="1" outlineLevel="1"/>
    <col min="34" max="34" width="13" style="176" hidden="1" customWidth="1" outlineLevel="1"/>
    <col min="35" max="35" width="10.7109375" style="176" hidden="1" customWidth="1" outlineLevel="1"/>
    <col min="36" max="36" width="14.5703125" style="176" hidden="1" customWidth="1" outlineLevel="1"/>
    <col min="37" max="37" width="11" style="176" hidden="1" customWidth="1" outlineLevel="1"/>
    <col min="38" max="38" width="15.42578125" style="73" customWidth="1" collapsed="1"/>
    <col min="127" max="16384" width="6.28515625" style="73"/>
  </cols>
  <sheetData>
    <row r="1" spans="1:126" s="58" customFormat="1" ht="24" customHeight="1" x14ac:dyDescent="0.2">
      <c r="A1" s="54" t="s">
        <v>425</v>
      </c>
      <c r="B1" s="55" t="s">
        <v>426</v>
      </c>
      <c r="C1" s="55" t="s">
        <v>427</v>
      </c>
      <c r="D1" s="55" t="s">
        <v>428</v>
      </c>
      <c r="E1" s="55" t="s">
        <v>429</v>
      </c>
      <c r="F1" s="56"/>
      <c r="G1" s="56" t="s">
        <v>430</v>
      </c>
      <c r="H1" s="55" t="s">
        <v>431</v>
      </c>
      <c r="I1" s="55" t="s">
        <v>432</v>
      </c>
      <c r="J1" s="57" t="s">
        <v>433</v>
      </c>
      <c r="K1" s="55" t="s">
        <v>434</v>
      </c>
      <c r="L1" s="55" t="s">
        <v>435</v>
      </c>
      <c r="M1" s="55" t="s">
        <v>436</v>
      </c>
      <c r="N1" s="55" t="s">
        <v>437</v>
      </c>
      <c r="O1" s="56" t="s">
        <v>438</v>
      </c>
      <c r="P1" s="247"/>
      <c r="Q1" s="699" t="s">
        <v>1979</v>
      </c>
      <c r="R1" s="230"/>
      <c r="S1" s="230" t="s">
        <v>1980</v>
      </c>
      <c r="T1" s="513"/>
      <c r="U1" s="415" t="s">
        <v>1981</v>
      </c>
      <c r="V1" s="417" t="s">
        <v>1982</v>
      </c>
      <c r="W1" s="418" t="s">
        <v>1983</v>
      </c>
      <c r="X1" s="418" t="s">
        <v>2880</v>
      </c>
      <c r="Y1" s="415" t="s">
        <v>1984</v>
      </c>
      <c r="Z1" s="415" t="s">
        <v>2582</v>
      </c>
      <c r="AA1" s="417" t="s">
        <v>1985</v>
      </c>
      <c r="AB1" s="416" t="s">
        <v>1986</v>
      </c>
      <c r="AC1" s="416" t="s">
        <v>1987</v>
      </c>
      <c r="AD1" s="416" t="s">
        <v>1988</v>
      </c>
      <c r="AE1" s="416" t="s">
        <v>1989</v>
      </c>
      <c r="AF1" s="416" t="s">
        <v>1990</v>
      </c>
      <c r="AG1" s="417" t="s">
        <v>1991</v>
      </c>
      <c r="AH1" s="418" t="s">
        <v>189</v>
      </c>
      <c r="AI1" s="418" t="s">
        <v>190</v>
      </c>
      <c r="AJ1" s="418" t="s">
        <v>191</v>
      </c>
      <c r="AK1" s="417" t="s">
        <v>192</v>
      </c>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row>
    <row r="2" spans="1:126" s="289" customFormat="1" ht="26.25" customHeight="1" outlineLevel="1" x14ac:dyDescent="0.2">
      <c r="F2" s="290"/>
      <c r="G2" s="290"/>
      <c r="J2" s="291"/>
      <c r="O2" s="290"/>
      <c r="Q2" s="700"/>
      <c r="R2" s="228"/>
      <c r="S2" s="228" t="s">
        <v>634</v>
      </c>
      <c r="T2" s="305"/>
      <c r="U2" s="304" t="str">
        <f>VLOOKUP("S|"&amp;U$3,'[2]+termU'!$A$1:$G$65536,6,FALSE)</f>
        <v>S1</v>
      </c>
      <c r="V2" s="306" t="str">
        <f>VLOOKUP("S|"&amp;V$3,'[2]+termU'!$A$1:$G$65536,6,FALSE)</f>
        <v>S1</v>
      </c>
      <c r="W2" s="305" t="str">
        <f>VLOOKUP("S|"&amp;W$3,'[2]+termU'!$A$1:$G$65536,6,FALSE)</f>
        <v>S1</v>
      </c>
      <c r="X2" s="305" t="str">
        <f>VLOOKUP("S|"&amp;X$3,'[2]+termU'!$A$1:$G$65536,6,FALSE)</f>
        <v>S1</v>
      </c>
      <c r="Y2" s="304" t="str">
        <f>VLOOKUP("S|"&amp;Y$3,'[2]+termU'!$A$1:$G$65536,6,FALSE)</f>
        <v>S1</v>
      </c>
      <c r="Z2" s="304" t="str">
        <f>VLOOKUP("S|"&amp;Z$3,'[2]+termU'!$A$1:$G$65536,6,FALSE)</f>
        <v>S1</v>
      </c>
      <c r="AA2" s="306" t="str">
        <f>VLOOKUP("S|"&amp;AA$3,'[2]+termU'!$A$1:$G$65536,6,FALSE)</f>
        <v>S1</v>
      </c>
      <c r="AB2" s="305" t="str">
        <f>VLOOKUP("S|"&amp;AB$3,'[2]+termU'!$A$1:$G$65536,6,FALSE)</f>
        <v>S1</v>
      </c>
      <c r="AC2" s="305" t="str">
        <f>VLOOKUP("S|"&amp;AC$3,'[2]+termU'!$A$1:$G$65536,6,FALSE)</f>
        <v>S1</v>
      </c>
      <c r="AD2" s="305" t="str">
        <f>VLOOKUP("S|"&amp;AD$3,'[2]+termU'!$A$1:$G$65536,6,FALSE)</f>
        <v>S1</v>
      </c>
      <c r="AE2" s="305" t="str">
        <f>VLOOKUP("S|"&amp;AE$3,'[2]+termU'!$A$1:$G$65536,6,FALSE)</f>
        <v>S1</v>
      </c>
      <c r="AF2" s="305" t="str">
        <f>VLOOKUP("S|"&amp;AF$3,'[2]+termU'!$A$1:$G$65536,6,FALSE)</f>
        <v>S1</v>
      </c>
      <c r="AG2" s="306" t="str">
        <f>VLOOKUP("S|"&amp;AG$3,'[2]+termU'!$A$1:$G$65536,6,FALSE)</f>
        <v>S1</v>
      </c>
      <c r="AH2" s="305" t="str">
        <f>VLOOKUP("S|"&amp;AH$3,'[2]+termU'!$A$1:$G$65536,6,FALSE)</f>
        <v>S1</v>
      </c>
      <c r="AI2" s="305" t="str">
        <f>VLOOKUP("S|"&amp;AI$3,'[2]+termU'!$A$1:$G$65536,6,FALSE)</f>
        <v>S1</v>
      </c>
      <c r="AJ2" s="305" t="str">
        <f>VLOOKUP("S|"&amp;AJ$3,'[2]+termU'!$A$1:$G$65536,6,FALSE)</f>
        <v>S1</v>
      </c>
      <c r="AK2" s="306" t="str">
        <f>VLOOKUP("S|"&amp;AK$3,'[2]+termU'!$A$1:$G$65536,6,FALSE)</f>
        <v>S1</v>
      </c>
      <c r="AL2" s="68"/>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row>
    <row r="3" spans="1:126" s="289" customFormat="1" ht="24.75" customHeight="1" outlineLevel="1" thickBot="1" x14ac:dyDescent="0.25">
      <c r="F3" s="290"/>
      <c r="G3" s="290"/>
      <c r="J3" s="291"/>
      <c r="O3" s="290"/>
      <c r="Q3" s="700"/>
      <c r="R3" s="228"/>
      <c r="S3" s="228" t="s">
        <v>635</v>
      </c>
      <c r="T3" s="305"/>
      <c r="U3" s="304" t="s">
        <v>629</v>
      </c>
      <c r="V3" s="306" t="s">
        <v>629</v>
      </c>
      <c r="W3" s="305" t="s">
        <v>629</v>
      </c>
      <c r="X3" s="305" t="s">
        <v>629</v>
      </c>
      <c r="Y3" s="304" t="s">
        <v>629</v>
      </c>
      <c r="Z3" s="304" t="s">
        <v>629</v>
      </c>
      <c r="AA3" s="306" t="s">
        <v>629</v>
      </c>
      <c r="AB3" s="305" t="s">
        <v>629</v>
      </c>
      <c r="AC3" s="305" t="s">
        <v>629</v>
      </c>
      <c r="AD3" s="305" t="s">
        <v>629</v>
      </c>
      <c r="AE3" s="305" t="s">
        <v>629</v>
      </c>
      <c r="AF3" s="305" t="s">
        <v>629</v>
      </c>
      <c r="AG3" s="306" t="s">
        <v>629</v>
      </c>
      <c r="AH3" s="305" t="s">
        <v>629</v>
      </c>
      <c r="AI3" s="305" t="s">
        <v>629</v>
      </c>
      <c r="AJ3" s="305" t="s">
        <v>629</v>
      </c>
      <c r="AK3" s="306" t="s">
        <v>629</v>
      </c>
      <c r="AL3" s="68"/>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row>
    <row r="4" spans="1:126" s="292" customFormat="1" ht="23.25" customHeight="1" outlineLevel="1" thickBot="1" x14ac:dyDescent="0.25">
      <c r="F4" s="293"/>
      <c r="G4" s="293"/>
      <c r="J4" s="294"/>
      <c r="O4" s="293"/>
      <c r="Q4" s="701"/>
      <c r="R4" s="228"/>
      <c r="S4" s="228" t="s">
        <v>628</v>
      </c>
      <c r="T4" s="305"/>
      <c r="U4" s="327" t="str">
        <f>VLOOKUP("V|"&amp;U$5,'[2]+termU'!$A$1:$G$65536,6,FALSE)</f>
        <v>Vb</v>
      </c>
      <c r="V4" s="328" t="str">
        <f>VLOOKUP("V|"&amp;V$5,'[2]+termU'!$A$1:$G$65536,6,FALSE)</f>
        <v>Vb</v>
      </c>
      <c r="W4" s="378" t="str">
        <f>VLOOKUP("V|"&amp;W$5,'[2]+termU'!$A$1:$G$65536,6,FALSE)</f>
        <v>Vb</v>
      </c>
      <c r="X4" s="378" t="str">
        <f>VLOOKUP("V|"&amp;X$5,'[2]+termU'!$A$1:$G$65536,6,FALSE)</f>
        <v>Vb</v>
      </c>
      <c r="Y4" s="327" t="str">
        <f>VLOOKUP("V|"&amp;Y$5,'[2]+termU'!$A$1:$G$65536,6,FALSE)</f>
        <v>Vb</v>
      </c>
      <c r="Z4" s="327" t="str">
        <f>VLOOKUP("V|"&amp;Z$5,'[2]+termU'!$A$1:$G$65536,6,FALSE)</f>
        <v>Vb</v>
      </c>
      <c r="AA4" s="328" t="str">
        <f>VLOOKUP("V|"&amp;AA$5,'[2]+termU'!$A$1:$G$65536,6,FALSE)</f>
        <v>Vb</v>
      </c>
      <c r="AB4" s="378" t="str">
        <f>VLOOKUP("V|"&amp;AB$5,'[2]+termU'!$A$1:$G$65536,6,FALSE)</f>
        <v>Vb</v>
      </c>
      <c r="AC4" s="378" t="e">
        <f>VLOOKUP("K|"&amp;AC$5,'[2]+termU'!$A$1:$G$65536,6,FALSE)</f>
        <v>#N/A</v>
      </c>
      <c r="AD4" s="378" t="str">
        <f>VLOOKUP("V|"&amp;AD$5,'[2]+termU'!$A$1:$G$65536,6,FALSE)</f>
        <v>Vb</v>
      </c>
      <c r="AE4" s="378" t="str">
        <f>VLOOKUP("V|"&amp;AE$5,'[2]+termU'!$A$1:$G$65536,6,FALSE)</f>
        <v>Vb</v>
      </c>
      <c r="AF4" s="378" t="str">
        <f>VLOOKUP("V|"&amp;AF$5,'[2]+termU'!$A$1:$G$65536,6,FALSE)</f>
        <v>Vb</v>
      </c>
      <c r="AG4" s="328" t="str">
        <f>VLOOKUP("V|"&amp;AG$5,'[2]+termU'!$A$1:$G$65536,6,FALSE)</f>
        <v>Vb</v>
      </c>
      <c r="AH4" s="378" t="str">
        <f>VLOOKUP("V|"&amp;AH$5,'[2]+termU'!$A$1:$G$65536,6,FALSE)</f>
        <v>Vb</v>
      </c>
      <c r="AI4" s="378" t="str">
        <f>VLOOKUP("V|"&amp;AI$5,'[2]+termU'!$A$1:$G$65536,6,FALSE)</f>
        <v>Vb</v>
      </c>
      <c r="AJ4" s="378" t="str">
        <f>VLOOKUP("V|"&amp;AJ$5,'[2]+termU'!$A$1:$G$65536,6,FALSE)</f>
        <v>Vb</v>
      </c>
      <c r="AK4" s="328" t="str">
        <f>VLOOKUP("V|"&amp;AK$5,'[2]+termU'!$A$1:$G$65536,6,FALSE)</f>
        <v>Vb</v>
      </c>
      <c r="AL4" s="68"/>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row>
    <row r="5" spans="1:126" s="296" customFormat="1" ht="42.75" customHeight="1" outlineLevel="1" thickBot="1" x14ac:dyDescent="0.25">
      <c r="A5" s="65"/>
      <c r="B5" s="343"/>
      <c r="C5" s="221"/>
      <c r="D5" s="66"/>
      <c r="E5" s="67"/>
      <c r="F5" s="334"/>
      <c r="G5" s="334"/>
      <c r="H5" s="334"/>
      <c r="I5" s="334"/>
      <c r="J5" s="334"/>
      <c r="K5" s="334"/>
      <c r="L5" s="334"/>
      <c r="M5" s="335"/>
      <c r="N5" s="334"/>
      <c r="O5" s="334"/>
      <c r="P5" s="434"/>
      <c r="Q5" s="702"/>
      <c r="R5" s="228"/>
      <c r="S5" s="429" t="s">
        <v>627</v>
      </c>
      <c r="T5" s="419"/>
      <c r="U5" s="463" t="s">
        <v>2039</v>
      </c>
      <c r="V5" s="464" t="s">
        <v>2039</v>
      </c>
      <c r="W5" s="465" t="s">
        <v>2039</v>
      </c>
      <c r="X5" s="465" t="s">
        <v>2039</v>
      </c>
      <c r="Y5" s="463" t="s">
        <v>2039</v>
      </c>
      <c r="Z5" s="463" t="s">
        <v>2039</v>
      </c>
      <c r="AA5" s="464" t="s">
        <v>2039</v>
      </c>
      <c r="AB5" s="465" t="s">
        <v>2039</v>
      </c>
      <c r="AC5" s="465" t="s">
        <v>2039</v>
      </c>
      <c r="AD5" s="465" t="s">
        <v>2039</v>
      </c>
      <c r="AE5" s="465" t="s">
        <v>2039</v>
      </c>
      <c r="AF5" s="465" t="s">
        <v>2039</v>
      </c>
      <c r="AG5" s="464" t="s">
        <v>2039</v>
      </c>
      <c r="AH5" s="465" t="s">
        <v>2039</v>
      </c>
      <c r="AI5" s="465" t="s">
        <v>2039</v>
      </c>
      <c r="AJ5" s="465" t="s">
        <v>2039</v>
      </c>
      <c r="AK5" s="464" t="s">
        <v>2039</v>
      </c>
      <c r="AL5" s="419"/>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row>
    <row r="6" spans="1:126" s="68" customFormat="1" ht="17.25" customHeight="1" outlineLevel="1" thickBot="1" x14ac:dyDescent="0.25">
      <c r="A6" s="59"/>
      <c r="B6" s="60"/>
      <c r="C6" s="60"/>
      <c r="D6" s="60"/>
      <c r="E6" s="80"/>
      <c r="F6" s="264" t="s">
        <v>1992</v>
      </c>
      <c r="G6" s="61" t="s">
        <v>431</v>
      </c>
      <c r="H6" s="60"/>
      <c r="I6" s="60"/>
      <c r="J6" s="62"/>
      <c r="K6" s="63"/>
      <c r="L6" s="63"/>
      <c r="M6" s="63"/>
      <c r="N6" s="63"/>
      <c r="O6" s="430" t="s">
        <v>1530</v>
      </c>
      <c r="P6" s="70" t="s">
        <v>1771</v>
      </c>
      <c r="Q6" s="703"/>
      <c r="R6" s="228"/>
      <c r="S6" s="228" t="s">
        <v>1993</v>
      </c>
      <c r="T6" s="514"/>
      <c r="U6" s="455" t="str">
        <f>VLOOKUP("E|"&amp;U$7,'[2]+termU'!$A$1:$G$65536,6,FALSE)</f>
        <v>E312</v>
      </c>
      <c r="V6" s="456" t="str">
        <f>VLOOKUP("E|"&amp;V$7,'[2]+termU'!$A$1:$G$65536,6,FALSE)</f>
        <v>E311</v>
      </c>
      <c r="W6" s="457" t="str">
        <f>VLOOKUP("E|"&amp;W$7,'[2]+termU'!$A$1:$G$65536,6,FALSE)</f>
        <v>E31</v>
      </c>
      <c r="X6" s="457" t="e">
        <f>VLOOKUP("E|"&amp;X$7,'[2]+termU'!$A$1:$G$65536,6,FALSE)</f>
        <v>#N/A</v>
      </c>
      <c r="Y6" s="455" t="str">
        <f>VLOOKUP("E|"&amp;Y$7,'[2]+termU'!$A$1:$G$65536,6,FALSE)</f>
        <v>Eat</v>
      </c>
      <c r="Z6" s="455" t="str">
        <f>VLOOKUP("E|"&amp;Z$7,'[2]+termU'!$A$1:$G$65536,6,FALSE)</f>
        <v>Eat01</v>
      </c>
      <c r="AA6" s="456" t="str">
        <f>VLOOKUP("E|"&amp;AA$7,'[2]+termU'!$A$1:$G$65536,6,FALSE)</f>
        <v>Ea16</v>
      </c>
      <c r="AB6" s="457" t="str">
        <f>VLOOKUP("E|"&amp;AB$7,'[2]+termU'!$A$1:$G$65536,6,FALSE)</f>
        <v>Ect</v>
      </c>
      <c r="AC6" s="457" t="str">
        <f>VLOOKUP("E|"&amp;AC$7,'[2]+termU'!$A$1:$G$65536,6,FALSE)</f>
        <v>Ec16</v>
      </c>
      <c r="AD6" s="457" t="str">
        <f>VLOOKUP("E|"&amp;AD$7,'[2]+termU'!$A$1:$G$65536,6,FALSE)</f>
        <v>E84</v>
      </c>
      <c r="AE6" s="457" t="str">
        <f>VLOOKUP("E|"&amp;AE$7,'[2]+termU'!$A$1:$G$65536,6,FALSE)</f>
        <v>E716</v>
      </c>
      <c r="AF6" s="457" t="str">
        <f>VLOOKUP("E|"&amp;AF$7,'[2]+termU'!$A$1:$G$65536,6,FALSE)</f>
        <v>Ebt</v>
      </c>
      <c r="AG6" s="456" t="str">
        <f>VLOOKUP("E|"&amp;AG$7,'[2]+termU'!$A$1:$G$65536,6,FALSE)</f>
        <v>Eb16</v>
      </c>
      <c r="AH6" s="457" t="str">
        <f>VLOOKUP("E|"&amp;AH7,'[2]+termU'!$A$1:$G$65536,6,FALSE)</f>
        <v>Ea26</v>
      </c>
      <c r="AI6" s="457" t="str">
        <f>VLOOKUP("E|"&amp;AI7,'[2]+termU'!$A$1:$G$65536,6,FALSE)</f>
        <v>Ec26</v>
      </c>
      <c r="AJ6" s="457" t="str">
        <f>VLOOKUP("E|"&amp;AJ7,'[2]+termU'!$A$1:$G$65536,6,FALSE)</f>
        <v>E726</v>
      </c>
      <c r="AK6" s="456" t="str">
        <f>VLOOKUP("E|"&amp;AK7,'[2]+termU'!$A$1:$G$65536,6,FALSE)</f>
        <v>Eb26</v>
      </c>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row>
    <row r="7" spans="1:126" s="68" customFormat="1" ht="10.5" customHeight="1" outlineLevel="1" thickBot="1" x14ac:dyDescent="0.25">
      <c r="A7" s="59"/>
      <c r="B7" s="60"/>
      <c r="C7" s="60"/>
      <c r="D7" s="60"/>
      <c r="E7" s="80"/>
      <c r="F7" s="264"/>
      <c r="G7" s="61"/>
      <c r="H7" s="60"/>
      <c r="I7" s="60"/>
      <c r="J7" s="62"/>
      <c r="K7" s="63"/>
      <c r="L7" s="63"/>
      <c r="M7" s="63"/>
      <c r="N7" s="63"/>
      <c r="O7" s="430"/>
      <c r="P7" s="70" t="s">
        <v>1771</v>
      </c>
      <c r="Q7" s="703"/>
      <c r="R7" s="228"/>
      <c r="S7" s="228" t="s">
        <v>1994</v>
      </c>
      <c r="T7" s="514"/>
      <c r="U7" s="449" t="str">
        <f t="shared" ref="U7:Z7" si="0">U$8&amp;" ["&amp;U$10&amp;"]"</f>
        <v>Area under conversion [ha]</v>
      </c>
      <c r="V7" s="450" t="str">
        <f t="shared" si="0"/>
        <v>Area fully converted [ha]</v>
      </c>
      <c r="W7" s="434" t="str">
        <f t="shared" si="0"/>
        <v>Area [ha]</v>
      </c>
      <c r="X7" s="434" t="str">
        <f t="shared" si="0"/>
        <v>Area, greenhouses [ha]</v>
      </c>
      <c r="Y7" s="449" t="str">
        <f t="shared" si="0"/>
        <v>Production [t]</v>
      </c>
      <c r="Z7" s="449" t="str">
        <f t="shared" si="0"/>
        <v>Production sold [t]</v>
      </c>
      <c r="AA7" s="450" t="str">
        <f>AA8&amp;" [Mio LOC]"</f>
        <v>Production [Mio LOC]</v>
      </c>
      <c r="AB7" s="434" t="str">
        <f>AB$8&amp;" ["&amp;AB$10&amp;"]"</f>
        <v>Export [t]</v>
      </c>
      <c r="AC7" s="434" t="str">
        <f>AC8&amp;" [Mio LOC]"</f>
        <v>Export [Mio LOC]</v>
      </c>
      <c r="AD7" s="434" t="str">
        <f>AD$8&amp;" ["&amp;AD$10&amp;"]"</f>
        <v>Sales [t]</v>
      </c>
      <c r="AE7" s="434" t="str">
        <f>AE8&amp;" [Mio LOC]"</f>
        <v>Sales [Mio LOC]</v>
      </c>
      <c r="AF7" s="434" t="str">
        <f>AF$8&amp;" ["&amp;AF$10&amp;"]"</f>
        <v>Import [t]</v>
      </c>
      <c r="AG7" s="450" t="str">
        <f>AG8&amp;" [Mio LOC]"</f>
        <v>Import [Mio LOC]</v>
      </c>
      <c r="AH7" s="434" t="str">
        <f>AH8&amp;" ["&amp;AH10&amp;"]"</f>
        <v>Production [Mio €]</v>
      </c>
      <c r="AI7" s="434" t="str">
        <f>AI8&amp;" ["&amp;AI10&amp;"]"</f>
        <v>Export [Mio €]</v>
      </c>
      <c r="AJ7" s="434" t="str">
        <f>AJ8&amp;" ["&amp;AJ10&amp;"]"</f>
        <v>Sales [Mio €]</v>
      </c>
      <c r="AK7" s="450" t="str">
        <f>AK8&amp;" ["&amp;AK10&amp;"]"</f>
        <v>Import [Mio €]</v>
      </c>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row>
    <row r="8" spans="1:126" s="68" customFormat="1" ht="13.5" customHeight="1" outlineLevel="1" thickBot="1" x14ac:dyDescent="0.25">
      <c r="A8" s="59"/>
      <c r="B8" s="60"/>
      <c r="C8" s="60"/>
      <c r="D8" s="60"/>
      <c r="E8" s="80"/>
      <c r="F8" s="264"/>
      <c r="G8" s="61"/>
      <c r="H8" s="60"/>
      <c r="I8" s="60"/>
      <c r="J8" s="62"/>
      <c r="K8" s="63"/>
      <c r="L8" s="63"/>
      <c r="M8" s="63"/>
      <c r="N8" s="63"/>
      <c r="O8" s="430"/>
      <c r="P8" s="70" t="s">
        <v>1771</v>
      </c>
      <c r="Q8" s="703"/>
      <c r="R8" s="228"/>
      <c r="S8" s="228" t="s">
        <v>1995</v>
      </c>
      <c r="T8" s="514"/>
      <c r="U8" s="458" t="s">
        <v>1996</v>
      </c>
      <c r="V8" s="459" t="s">
        <v>1997</v>
      </c>
      <c r="W8" s="460" t="s">
        <v>1998</v>
      </c>
      <c r="X8" s="460" t="s">
        <v>2881</v>
      </c>
      <c r="Y8" s="461" t="s">
        <v>524</v>
      </c>
      <c r="Z8" s="461" t="s">
        <v>2581</v>
      </c>
      <c r="AA8" s="335" t="s">
        <v>524</v>
      </c>
      <c r="AB8" s="334" t="s">
        <v>1999</v>
      </c>
      <c r="AC8" s="334" t="s">
        <v>1999</v>
      </c>
      <c r="AD8" s="334" t="s">
        <v>2000</v>
      </c>
      <c r="AE8" s="334" t="s">
        <v>2000</v>
      </c>
      <c r="AF8" s="334" t="s">
        <v>2001</v>
      </c>
      <c r="AG8" s="335" t="s">
        <v>2001</v>
      </c>
      <c r="AH8" s="334" t="s">
        <v>524</v>
      </c>
      <c r="AI8" s="334" t="s">
        <v>1999</v>
      </c>
      <c r="AJ8" s="334" t="s">
        <v>2000</v>
      </c>
      <c r="AK8" s="335" t="s">
        <v>2001</v>
      </c>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row>
    <row r="9" spans="1:126" s="68" customFormat="1" ht="18" customHeight="1" outlineLevel="1" thickBot="1" x14ac:dyDescent="0.25">
      <c r="A9" s="59"/>
      <c r="B9" s="60"/>
      <c r="C9" s="60"/>
      <c r="D9" s="60"/>
      <c r="E9" s="80"/>
      <c r="F9" s="264"/>
      <c r="G9" s="61"/>
      <c r="H9" s="60"/>
      <c r="I9" s="60"/>
      <c r="J9" s="62"/>
      <c r="K9" s="63"/>
      <c r="L9" s="63"/>
      <c r="M9" s="63"/>
      <c r="N9" s="63"/>
      <c r="O9" s="430"/>
      <c r="P9" s="70" t="s">
        <v>1771</v>
      </c>
      <c r="Q9" s="703"/>
      <c r="R9" s="228"/>
      <c r="S9" s="228" t="s">
        <v>2002</v>
      </c>
      <c r="T9" s="514"/>
      <c r="U9" s="455"/>
      <c r="V9" s="456"/>
      <c r="W9" s="457"/>
      <c r="X9" s="457"/>
      <c r="Y9" s="455"/>
      <c r="Z9" s="455"/>
      <c r="AA9" s="456" t="str">
        <f>AA$8&amp;" ["&amp;AA$10&amp;"]"</f>
        <v>Production [Mio EUR]</v>
      </c>
      <c r="AB9" s="457"/>
      <c r="AC9" s="457" t="str">
        <f>AC$8&amp;" ["&amp;AC$10&amp;"]"</f>
        <v>Export [Mio EUR]</v>
      </c>
      <c r="AD9" s="457"/>
      <c r="AE9" s="457" t="str">
        <f>AE$8&amp;" ["&amp;AE$10&amp;"]"</f>
        <v>Sales [Mio EUR]</v>
      </c>
      <c r="AF9" s="457"/>
      <c r="AG9" s="456" t="str">
        <f>AG$8&amp;" ["&amp;AG$10&amp;"]"</f>
        <v>Import [Mio EUR]</v>
      </c>
      <c r="AH9" s="457" t="str">
        <f>AH7</f>
        <v>Production [Mio €]</v>
      </c>
      <c r="AI9" s="457" t="str">
        <f>AI7</f>
        <v>Export [Mio €]</v>
      </c>
      <c r="AJ9" s="457" t="str">
        <f>AJ7</f>
        <v>Sales [Mio €]</v>
      </c>
      <c r="AK9" s="456" t="str">
        <f>AK7</f>
        <v>Import [Mio €]</v>
      </c>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row>
    <row r="10" spans="1:126" ht="21.75" customHeight="1" outlineLevel="1" thickBot="1" x14ac:dyDescent="0.25">
      <c r="A10" s="69"/>
      <c r="I10" s="70"/>
      <c r="O10" s="72"/>
      <c r="P10" s="70" t="s">
        <v>1771</v>
      </c>
      <c r="R10" s="228"/>
      <c r="S10" s="228" t="s">
        <v>2003</v>
      </c>
      <c r="T10" s="514"/>
      <c r="U10" s="300" t="s">
        <v>2004</v>
      </c>
      <c r="V10" s="462" t="s">
        <v>2004</v>
      </c>
      <c r="W10" s="301" t="s">
        <v>2004</v>
      </c>
      <c r="X10" s="301" t="s">
        <v>2004</v>
      </c>
      <c r="Y10" s="300" t="s">
        <v>2005</v>
      </c>
      <c r="Z10" s="300" t="s">
        <v>2005</v>
      </c>
      <c r="AA10" s="302" t="str">
        <f>"Mio "&amp;'1 Overview'!$D$18</f>
        <v>Mio EUR</v>
      </c>
      <c r="AB10" s="303" t="s">
        <v>2005</v>
      </c>
      <c r="AC10" s="303" t="str">
        <f>"Mio "&amp;'1 Overview'!$D$18</f>
        <v>Mio EUR</v>
      </c>
      <c r="AD10" s="303" t="s">
        <v>2005</v>
      </c>
      <c r="AE10" s="303" t="str">
        <f>"Mio "&amp;'1 Overview'!$D$18</f>
        <v>Mio EUR</v>
      </c>
      <c r="AF10" s="303" t="s">
        <v>2005</v>
      </c>
      <c r="AG10" s="302" t="str">
        <f>"Mio "&amp;'1 Overview'!$D$18</f>
        <v>Mio EUR</v>
      </c>
      <c r="AH10" s="303" t="s">
        <v>194</v>
      </c>
      <c r="AI10" s="303" t="s">
        <v>194</v>
      </c>
      <c r="AJ10" s="303" t="s">
        <v>194</v>
      </c>
      <c r="AK10" s="302" t="s">
        <v>194</v>
      </c>
    </row>
    <row r="11" spans="1:126" ht="32.25" customHeight="1" outlineLevel="1" x14ac:dyDescent="0.2">
      <c r="A11" s="69"/>
      <c r="I11" s="70"/>
      <c r="O11" s="72"/>
      <c r="P11" s="70" t="s">
        <v>1771</v>
      </c>
      <c r="R11" s="228"/>
      <c r="S11" s="228" t="s">
        <v>2006</v>
      </c>
      <c r="T11" s="514"/>
      <c r="U11" s="240"/>
      <c r="V11" s="74"/>
      <c r="W11" s="229"/>
      <c r="X11" s="229"/>
      <c r="Y11" s="240"/>
      <c r="Z11" s="240"/>
      <c r="AA11" s="744" t="str">
        <f>'1 Overview'!$D$19&amp;" "&amp;'1 Overview'!$E$19</f>
        <v>1 €/EUR</v>
      </c>
      <c r="AB11" s="229"/>
      <c r="AC11" s="297" t="str">
        <f>'1 Overview'!$D$19&amp;" "&amp;'1 Overview'!$E$19</f>
        <v>1 €/EUR</v>
      </c>
      <c r="AD11" s="229"/>
      <c r="AE11" s="297" t="str">
        <f>'1 Overview'!$D$19&amp;" "&amp;'1 Overview'!$E$19</f>
        <v>1 €/EUR</v>
      </c>
      <c r="AF11" s="229"/>
      <c r="AG11" s="74" t="str">
        <f>'1 Overview'!$D$19&amp;" "&amp;'1 Overview'!$E$19</f>
        <v>1 €/EUR</v>
      </c>
      <c r="AH11" s="229" t="str">
        <f>'1 Overview'!$D$19&amp;" "&amp;'1 Overview'!$E$19</f>
        <v>1 €/EUR</v>
      </c>
      <c r="AI11" s="297" t="str">
        <f>'1 Overview'!$D$19&amp;" "&amp;'1 Overview'!$E$19</f>
        <v>1 €/EUR</v>
      </c>
      <c r="AJ11" s="229" t="str">
        <f>'1 Overview'!$D$19&amp;" "&amp;'1 Overview'!$E$19</f>
        <v>1 €/EUR</v>
      </c>
      <c r="AK11" s="74" t="str">
        <f>'1 Overview'!$D$19&amp;" "&amp;'1 Overview'!$E$19</f>
        <v>1 €/EUR</v>
      </c>
    </row>
    <row r="12" spans="1:126" ht="34.5" customHeight="1" outlineLevel="1" x14ac:dyDescent="0.2">
      <c r="A12" s="69"/>
      <c r="I12" s="70"/>
      <c r="O12" s="72"/>
      <c r="P12" s="70" t="s">
        <v>1771</v>
      </c>
      <c r="R12" s="228"/>
      <c r="S12" s="228" t="s">
        <v>2007</v>
      </c>
      <c r="T12" s="514"/>
      <c r="U12" s="240">
        <f>'1 Overview'!$F$26</f>
        <v>0</v>
      </c>
      <c r="V12" s="74">
        <f>'1 Overview'!$F$25</f>
        <v>0</v>
      </c>
      <c r="W12" s="229">
        <f>'1 Overview'!$F$24</f>
        <v>2011</v>
      </c>
      <c r="X12" s="229">
        <f>'1 Overview'!$F$24</f>
        <v>2011</v>
      </c>
      <c r="Y12" s="240">
        <f>'1 Overview'!$F$37</f>
        <v>0</v>
      </c>
      <c r="Z12" s="240">
        <f>'1 Overview'!$F$37</f>
        <v>0</v>
      </c>
      <c r="AA12" s="74">
        <f>'1 Overview'!$F$38</f>
        <v>0</v>
      </c>
      <c r="AB12" s="229">
        <f>'1 Overview'!$F$57</f>
        <v>0</v>
      </c>
      <c r="AC12" s="229">
        <f>'1 Overview'!$F$58</f>
        <v>0</v>
      </c>
      <c r="AD12" s="229">
        <f>'1 Overview'!$F$40</f>
        <v>2011</v>
      </c>
      <c r="AE12" s="229">
        <f>'1 Overview'!$F$41</f>
        <v>2011</v>
      </c>
      <c r="AF12" s="229">
        <f>'1 Overview'!$F$59</f>
        <v>2013</v>
      </c>
      <c r="AG12" s="74">
        <f>'1 Overview'!$F$60</f>
        <v>2013</v>
      </c>
      <c r="AH12" s="229">
        <f>'1 Overview'!$F$38</f>
        <v>0</v>
      </c>
      <c r="AI12" s="229">
        <f>'1 Overview'!$F$58</f>
        <v>0</v>
      </c>
      <c r="AJ12" s="229">
        <f>'1 Overview'!$F$41</f>
        <v>2011</v>
      </c>
      <c r="AK12" s="74">
        <f>'1 Overview'!$F$60</f>
        <v>2013</v>
      </c>
      <c r="AL12" s="239"/>
    </row>
    <row r="13" spans="1:126" s="68" customFormat="1" ht="39.75" customHeight="1" outlineLevel="1" x14ac:dyDescent="0.2">
      <c r="A13" s="69"/>
      <c r="B13" s="70"/>
      <c r="C13" s="70"/>
      <c r="D13" s="70"/>
      <c r="E13" s="58"/>
      <c r="F13" s="261"/>
      <c r="G13" s="64"/>
      <c r="H13" s="70"/>
      <c r="I13" s="70"/>
      <c r="J13" s="71"/>
      <c r="O13" s="76"/>
      <c r="P13" s="70" t="s">
        <v>1771</v>
      </c>
      <c r="Q13" s="703"/>
      <c r="R13" s="228"/>
      <c r="S13" s="228" t="s">
        <v>435</v>
      </c>
      <c r="T13" s="514"/>
      <c r="U13" s="451" t="str">
        <f>'1 Overview'!$H$26</f>
        <v>TEST 001</v>
      </c>
      <c r="V13" s="78" t="str">
        <f>'1 Overview'!$H$25</f>
        <v>TEST 001</v>
      </c>
      <c r="W13" s="77" t="str">
        <f>'1 Overview'!$H$24</f>
        <v>TEST 001</v>
      </c>
      <c r="X13" s="77" t="str">
        <f>'1 Overview'!$H$24</f>
        <v>TEST 001</v>
      </c>
      <c r="Y13" s="451">
        <f>'1 Overview'!$H$37</f>
        <v>0</v>
      </c>
      <c r="Z13" s="451">
        <f>'1 Overview'!$H$37</f>
        <v>0</v>
      </c>
      <c r="AA13" s="78">
        <f>'1 Overview'!$H$38</f>
        <v>0</v>
      </c>
      <c r="AB13" s="77">
        <f>'1 Overview'!$H$57</f>
        <v>0</v>
      </c>
      <c r="AC13" s="77">
        <f>'1 Overview'!$H$58</f>
        <v>0</v>
      </c>
      <c r="AD13" s="77" t="str">
        <f>'1 Overview'!$H$40</f>
        <v>TEST 001</v>
      </c>
      <c r="AE13" s="77" t="str">
        <f>'1 Overview'!$H$41</f>
        <v>TEST 001</v>
      </c>
      <c r="AF13" s="77" t="str">
        <f>'1 Overview'!$H$59</f>
        <v>Agrarmarkt Informations-Gesellschaft mbH</v>
      </c>
      <c r="AG13" s="78" t="str">
        <f>'1 Overview'!$H$60</f>
        <v>Agrarmarkt Informations-Gesellschaft mbH</v>
      </c>
      <c r="AH13" s="77">
        <f>'1 Overview'!$H$38</f>
        <v>0</v>
      </c>
      <c r="AI13" s="77">
        <f>'1 Overview'!$H$58</f>
        <v>0</v>
      </c>
      <c r="AJ13" s="77" t="str">
        <f>'1 Overview'!$H$41</f>
        <v>TEST 001</v>
      </c>
      <c r="AK13" s="78" t="str">
        <f>'1 Overview'!$H$60</f>
        <v>Agrarmarkt Informations-Gesellschaft mbH</v>
      </c>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row>
    <row r="14" spans="1:126" s="68" customFormat="1" ht="24.75" customHeight="1" outlineLevel="1" x14ac:dyDescent="0.2">
      <c r="A14" s="69"/>
      <c r="B14" s="70"/>
      <c r="C14" s="70"/>
      <c r="D14" s="70"/>
      <c r="E14" s="58"/>
      <c r="F14" s="261"/>
      <c r="G14" s="64"/>
      <c r="H14" s="70"/>
      <c r="I14" s="70"/>
      <c r="J14" s="71"/>
      <c r="O14" s="76"/>
      <c r="P14" s="70" t="s">
        <v>1771</v>
      </c>
      <c r="Q14" s="703"/>
      <c r="R14" s="228"/>
      <c r="S14" s="228" t="s">
        <v>436</v>
      </c>
      <c r="T14" s="514"/>
      <c r="U14" s="451" t="str">
        <f>'1 Overview'!$I$26</f>
        <v>TEST 001</v>
      </c>
      <c r="V14" s="78" t="str">
        <f>'1 Overview'!$I$25</f>
        <v>TEST 001</v>
      </c>
      <c r="W14" s="77" t="str">
        <f>'1 Overview'!$I$24</f>
        <v>TEST 001</v>
      </c>
      <c r="X14" s="77" t="str">
        <f>'1 Overview'!$I$24</f>
        <v>TEST 001</v>
      </c>
      <c r="Y14" s="451">
        <f>'1 Overview'!$I$37</f>
        <v>0</v>
      </c>
      <c r="Z14" s="451">
        <f>'1 Overview'!$I$37</f>
        <v>0</v>
      </c>
      <c r="AA14" s="78">
        <f>'1 Overview'!$I$38</f>
        <v>0</v>
      </c>
      <c r="AB14" s="77">
        <f>'1 Overview'!$I$57</f>
        <v>0</v>
      </c>
      <c r="AC14" s="77">
        <f>'1 Overview'!$I$58</f>
        <v>0</v>
      </c>
      <c r="AD14" s="77" t="str">
        <f>'1 Overview'!$I$40</f>
        <v>Agricultural Market Information Company</v>
      </c>
      <c r="AE14" s="77" t="str">
        <f>'1 Overview'!$I$41</f>
        <v>Agricultural Market Information Company</v>
      </c>
      <c r="AF14" s="77" t="str">
        <f>'1 Overview'!$I$59</f>
        <v>Agrarmarkt Informations-Gesellschaft mbH</v>
      </c>
      <c r="AG14" s="78" t="str">
        <f>'1 Overview'!$I$60</f>
        <v>Agrarmarkt Informations-Gesellschaft mbH</v>
      </c>
      <c r="AH14" s="77">
        <f>'1 Overview'!$I$38</f>
        <v>0</v>
      </c>
      <c r="AI14" s="77">
        <f>'1 Overview'!$I$58</f>
        <v>0</v>
      </c>
      <c r="AJ14" s="77" t="str">
        <f>'1 Overview'!$I$41</f>
        <v>Agricultural Market Information Company</v>
      </c>
      <c r="AK14" s="78" t="str">
        <f>'1 Overview'!$I$60</f>
        <v>Agrarmarkt Informations-Gesellschaft mbH</v>
      </c>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row>
    <row r="15" spans="1:126" s="68" customFormat="1" ht="26.25" customHeight="1" outlineLevel="1" thickBot="1" x14ac:dyDescent="0.25">
      <c r="A15" s="59"/>
      <c r="B15" s="60"/>
      <c r="C15" s="60"/>
      <c r="D15" s="60"/>
      <c r="E15" s="80"/>
      <c r="F15" s="264"/>
      <c r="G15" s="61"/>
      <c r="H15" s="60"/>
      <c r="I15" s="60"/>
      <c r="J15" s="62"/>
      <c r="K15" s="63"/>
      <c r="L15" s="63"/>
      <c r="M15" s="63"/>
      <c r="N15" s="63"/>
      <c r="O15" s="76"/>
      <c r="P15" s="70" t="s">
        <v>1771</v>
      </c>
      <c r="Q15" s="703"/>
      <c r="R15" s="228"/>
      <c r="S15" s="228" t="s">
        <v>2008</v>
      </c>
      <c r="T15" s="514"/>
      <c r="U15" s="452">
        <f>'1 Overview'!$G$26</f>
        <v>0</v>
      </c>
      <c r="V15" s="453">
        <f>'1 Overview'!$G$25</f>
        <v>0</v>
      </c>
      <c r="W15" s="454">
        <f>'1 Overview'!$G$24</f>
        <v>1</v>
      </c>
      <c r="X15" s="454">
        <f>'1 Overview'!$G$24</f>
        <v>1</v>
      </c>
      <c r="Y15" s="452">
        <f>'1 Overview'!$G$37</f>
        <v>0</v>
      </c>
      <c r="Z15" s="452">
        <f>'1 Overview'!$G$37</f>
        <v>0</v>
      </c>
      <c r="AA15" s="453">
        <f>'1 Overview'!$G$38</f>
        <v>0</v>
      </c>
      <c r="AB15" s="454">
        <f>'1 Overview'!$G$57</f>
        <v>0</v>
      </c>
      <c r="AC15" s="454">
        <f>'1 Overview'!$G$58</f>
        <v>0</v>
      </c>
      <c r="AD15" s="454">
        <f>'1 Overview'!$G$40</f>
        <v>1</v>
      </c>
      <c r="AE15" s="454">
        <f>'1 Overview'!$G$41</f>
        <v>1</v>
      </c>
      <c r="AF15" s="454">
        <f>'1 Overview'!$G$59</f>
        <v>1</v>
      </c>
      <c r="AG15" s="453">
        <f>'1 Overview'!$G$60</f>
        <v>1</v>
      </c>
      <c r="AH15" s="454">
        <f>'1 Overview'!$G$38</f>
        <v>0</v>
      </c>
      <c r="AI15" s="454">
        <f>'1 Overview'!$G$58</f>
        <v>0</v>
      </c>
      <c r="AJ15" s="454">
        <f>'1 Overview'!$G$41</f>
        <v>1</v>
      </c>
      <c r="AK15" s="453">
        <f>'1 Overview'!$G$60</f>
        <v>1</v>
      </c>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row>
    <row r="16" spans="1:126" ht="83.25" customHeight="1" thickBot="1" x14ac:dyDescent="0.25">
      <c r="A16" s="79"/>
      <c r="B16" s="80"/>
      <c r="C16" s="80"/>
      <c r="D16" s="80"/>
      <c r="E16" s="80"/>
      <c r="F16" s="264"/>
      <c r="G16" s="61"/>
      <c r="H16" s="60"/>
      <c r="I16" s="60"/>
      <c r="J16" s="81"/>
      <c r="K16" s="81"/>
      <c r="L16" s="81"/>
      <c r="M16" s="81"/>
      <c r="N16" s="81"/>
      <c r="P16" s="70" t="s">
        <v>1771</v>
      </c>
      <c r="Q16" s="705"/>
      <c r="R16" s="228"/>
      <c r="S16" s="652"/>
      <c r="T16" s="515"/>
      <c r="U16" s="836"/>
      <c r="V16" s="440"/>
      <c r="W16" s="440"/>
      <c r="X16" s="440"/>
      <c r="Y16" s="440"/>
      <c r="Z16" s="440"/>
      <c r="AA16" s="441"/>
      <c r="AB16" s="440"/>
      <c r="AC16" s="440"/>
      <c r="AD16" s="440"/>
      <c r="AE16" s="440"/>
      <c r="AF16" s="440"/>
      <c r="AG16" s="440"/>
      <c r="AH16" s="440"/>
      <c r="AI16" s="440"/>
      <c r="AJ16" s="440"/>
      <c r="AK16" s="441"/>
    </row>
    <row r="17" spans="1:126" ht="52.5" hidden="1" customHeight="1" thickBot="1" x14ac:dyDescent="0.25">
      <c r="A17" s="79"/>
      <c r="B17" s="80"/>
      <c r="C17" s="80"/>
      <c r="D17" s="80"/>
      <c r="E17" s="80"/>
      <c r="F17" s="264"/>
      <c r="G17" s="61"/>
      <c r="H17" s="60"/>
      <c r="I17" s="60"/>
      <c r="J17" s="1609"/>
      <c r="K17" s="1609"/>
      <c r="L17" s="1609"/>
      <c r="M17" s="1609"/>
      <c r="N17" s="1609"/>
      <c r="Q17" s="437"/>
      <c r="R17" s="976" t="s">
        <v>2009</v>
      </c>
      <c r="S17" s="355" t="s">
        <v>2010</v>
      </c>
      <c r="T17" s="438" t="s">
        <v>2011</v>
      </c>
      <c r="U17" s="1045" t="s">
        <v>2012</v>
      </c>
      <c r="V17" s="1046" t="s">
        <v>2013</v>
      </c>
      <c r="W17" s="1047" t="s">
        <v>241</v>
      </c>
      <c r="X17" s="1048" t="s">
        <v>3020</v>
      </c>
      <c r="Y17" s="1049" t="str">
        <f>"Volumen de la producción ["&amp;Y10&amp;"]"</f>
        <v>Volumen de la producción [t]</v>
      </c>
      <c r="Z17" s="1050" t="str">
        <f>"Volumen de la producción ["&amp;Z10&amp;"]"</f>
        <v>Volumen de la producción [t]</v>
      </c>
      <c r="AA17" s="1047" t="str">
        <f>"Valor de la producción ["&amp;$AA$10&amp;"]"</f>
        <v>Valor de la producción [Mio EUR]</v>
      </c>
      <c r="AB17" s="1049" t="str">
        <f>"Volumen de exportación ["&amp;AB10&amp;"]"</f>
        <v>Volumen de exportación [t]</v>
      </c>
      <c r="AC17" s="1046" t="str">
        <f>"Valor de exportación
["&amp;$AA$10&amp;"]"</f>
        <v>Valor de exportación
[Mio EUR]</v>
      </c>
      <c r="AD17" s="1049" t="str">
        <f>"Volumen del mercado doméstico ["&amp;AD10&amp;"]"</f>
        <v>Volumen del mercado doméstico [t]</v>
      </c>
      <c r="AE17" s="1046" t="str">
        <f>"Valor del mercado domestico ["&amp;$AC$10&amp;"]"</f>
        <v>Valor del mercado domestico [Mio EUR]</v>
      </c>
      <c r="AF17" s="1049" t="str">
        <f>"Volumen de importación ["&amp;AF10&amp;"]"</f>
        <v>Volumen de importación [t]</v>
      </c>
      <c r="AG17" s="1047" t="str">
        <f>"Valor de importación
["&amp;$AE$10&amp;"]"</f>
        <v>Valor de importación
[Mio EUR]</v>
      </c>
      <c r="AH17" s="1049" t="str">
        <f>"Valor de la producción [Mio "&amp;"€"&amp;"]"</f>
        <v>Valor de la producción [Mio €]</v>
      </c>
      <c r="AI17" s="1046" t="str">
        <f>"Valor de exportación [Mio "&amp;"€"&amp;"]"</f>
        <v>Valor de exportación [Mio €]</v>
      </c>
      <c r="AJ17" s="1049" t="str">
        <f>"Valor del mer-cado domestico [Mio "&amp;"€"&amp;"]"</f>
        <v>Valor del mer-cado domestico [Mio €]</v>
      </c>
      <c r="AK17" s="1047" t="str">
        <f>"Valor de importación [Mio "&amp;"€"&amp;"]"</f>
        <v>Valor de importación [Mio €]</v>
      </c>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row>
    <row r="18" spans="1:126" ht="15.75" customHeight="1" thickBot="1" x14ac:dyDescent="0.25">
      <c r="A18" s="79"/>
      <c r="B18" s="80"/>
      <c r="C18" s="80"/>
      <c r="D18" s="80"/>
      <c r="E18" s="80"/>
      <c r="F18" s="264"/>
      <c r="G18" s="61"/>
      <c r="H18" s="60"/>
      <c r="I18" s="60"/>
      <c r="J18" s="81"/>
      <c r="K18" s="81"/>
      <c r="L18" s="81"/>
      <c r="M18" s="81"/>
      <c r="N18" s="81"/>
      <c r="Q18" s="437"/>
      <c r="R18" s="653"/>
      <c r="S18" s="522" t="s">
        <v>2035</v>
      </c>
      <c r="T18" s="523"/>
      <c r="U18" s="524"/>
      <c r="V18" s="524"/>
      <c r="W18" s="525"/>
      <c r="X18" s="524"/>
      <c r="Y18" s="432"/>
      <c r="Z18" s="432"/>
      <c r="AA18" s="432"/>
      <c r="AB18" s="432"/>
      <c r="AC18" s="432"/>
      <c r="AD18" s="432"/>
      <c r="AE18" s="432"/>
      <c r="AF18" s="432"/>
      <c r="AG18" s="433"/>
      <c r="AH18" s="432"/>
      <c r="AI18" s="432"/>
      <c r="AJ18" s="432"/>
      <c r="AK18" s="43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row>
    <row r="19" spans="1:126" ht="51.75" thickBot="1" x14ac:dyDescent="0.25">
      <c r="A19" s="79"/>
      <c r="B19" s="80"/>
      <c r="C19" s="80"/>
      <c r="D19" s="80"/>
      <c r="E19" s="80"/>
      <c r="F19" s="264"/>
      <c r="G19" s="61"/>
      <c r="H19" s="60"/>
      <c r="I19" s="60"/>
      <c r="J19" s="1609" t="s">
        <v>2014</v>
      </c>
      <c r="K19" s="1609"/>
      <c r="L19" s="1609"/>
      <c r="M19" s="1609"/>
      <c r="N19" s="1609"/>
      <c r="P19" s="70" t="s">
        <v>1771</v>
      </c>
      <c r="Q19" s="706" t="s">
        <v>2510</v>
      </c>
      <c r="R19" s="654" t="s">
        <v>2015</v>
      </c>
      <c r="S19" s="359" t="s">
        <v>3033</v>
      </c>
      <c r="T19" s="775" t="s">
        <v>2011</v>
      </c>
      <c r="U19" s="837" t="s">
        <v>1857</v>
      </c>
      <c r="V19" s="720" t="s">
        <v>1858</v>
      </c>
      <c r="W19" s="222" t="s">
        <v>1859</v>
      </c>
      <c r="X19" s="773" t="s">
        <v>2882</v>
      </c>
      <c r="Y19" s="771" t="str">
        <f>"Production volume ["&amp;Y$10&amp;"]"</f>
        <v>Production volume [t]</v>
      </c>
      <c r="Z19" s="223" t="str">
        <f>"Production volume sold under an organic label ["&amp;Z$10&amp;"]"</f>
        <v>Production volume sold under an organic label [t]</v>
      </c>
      <c r="AA19" s="745" t="str">
        <f>"Production value " &amp; " ["&amp;$AA$10&amp;"]"</f>
        <v>Production value  [Mio EUR]</v>
      </c>
      <c r="AB19" s="83" t="str">
        <f>"Export volume ["&amp;AB$10&amp;"]"</f>
        <v>Export volume [t]</v>
      </c>
      <c r="AC19" s="83" t="str">
        <f>"Export value
["&amp;$AC$10&amp;"]"</f>
        <v>Export value
[Mio EUR]</v>
      </c>
      <c r="AD19" s="83" t="str">
        <f>"Domestic market volume ["&amp;AD$10&amp;"]"</f>
        <v>Domestic market volume [t]</v>
      </c>
      <c r="AE19" s="83" t="str">
        <f>"Domestic market value ["&amp;$AE$10&amp;"]"</f>
        <v>Domestic market value [Mio EUR]</v>
      </c>
      <c r="AF19" s="83" t="str">
        <f>"Import volume ["&amp;AF$10&amp;"]"</f>
        <v>Import volume [t]</v>
      </c>
      <c r="AG19" s="84" t="str">
        <f>"Import value
["&amp;$AG$10&amp;"]"</f>
        <v>Import value
[Mio EUR]</v>
      </c>
      <c r="AH19" s="83" t="str">
        <f>"Production value [Mio "&amp;"€"&amp;"]"</f>
        <v>Production value [Mio €]</v>
      </c>
      <c r="AI19" s="83" t="str">
        <f>"Export value [Mio "&amp;"€"&amp;"]"</f>
        <v>Export value [Mio €]</v>
      </c>
      <c r="AJ19" s="83" t="str">
        <f>"Domestic market value  [Mio "&amp;"€"&amp;"]"</f>
        <v>Domestic market value  [Mio €]</v>
      </c>
      <c r="AK19" s="84" t="str">
        <f>"Import value  [Mio "&amp;"€"&amp;"]"</f>
        <v>Import value  [Mio €]</v>
      </c>
      <c r="AL19" s="1085" t="s">
        <v>939</v>
      </c>
    </row>
    <row r="20" spans="1:126" s="92" customFormat="1" ht="19.5" customHeight="1" thickBot="1" x14ac:dyDescent="0.25">
      <c r="A20" s="85" t="str">
        <f>VLOOKUP("Z|"&amp;J20,'[2]+termU'!$A$1:$G$65536,6,FALSE)</f>
        <v>Z2013</v>
      </c>
      <c r="B20" s="86" t="e">
        <f>VLOOKUP("R|"&amp;K20,'[2]+termU'!$A$1:$G$65536,6,FALSE)</f>
        <v>#N/A</v>
      </c>
      <c r="C20" s="86" t="e">
        <f>VLOOKUP("Q|"&amp;L20,'[2]+termU'!$A$1:$G$65536,6,FALSE)</f>
        <v>#N/A</v>
      </c>
      <c r="D20" s="86" t="e">
        <f>VLOOKUP("V|"&amp;N20,'[2]+termU'!$A$1:$G$65536,6,FALSE)</f>
        <v>#N/A</v>
      </c>
      <c r="E20" s="265" t="str">
        <f>VLOOKUP("K|"&amp;Q20,'[2]+termU'!$A$1:$G$65536,6,FALSE)</f>
        <v>L1</v>
      </c>
      <c r="F20" s="266" t="e">
        <f>VLOOKUP("K|"&amp;O20,'[2]+termU'!$A$1:$G$65536,6,FALSE)</f>
        <v>#N/A</v>
      </c>
      <c r="G20" s="61" t="str">
        <f t="shared" ref="G20:G25" si="1">IF(Q20="","B",IF(ISERROR(E21),"B",IF(E20=LEFT(E21,LEN(E20)),"A","B")))</f>
        <v>A</v>
      </c>
      <c r="H20" s="60" t="str">
        <f t="shared" ref="H20:H25" ca="1" si="2">IF(CELL("protect",U20),"A","B")</f>
        <v>A</v>
      </c>
      <c r="I20" s="87">
        <v>1</v>
      </c>
      <c r="J20" s="88">
        <f>'1 Overview'!$D$2</f>
        <v>2013</v>
      </c>
      <c r="K20" s="89" t="str">
        <f>'1 Overview'!$D$17</f>
        <v>Test country</v>
      </c>
      <c r="L20" s="89">
        <f>'1 Overview'!$D$7</f>
        <v>0</v>
      </c>
      <c r="M20" s="89">
        <f>'1 Overview'!$D$8</f>
        <v>0</v>
      </c>
      <c r="N20" s="89">
        <f>'1 Overview'!$D$7</f>
        <v>0</v>
      </c>
      <c r="O20" s="64" t="str">
        <f t="shared" ref="O20:O31" si="3">TRIM(S20)</f>
        <v>Agricultural land and crops
(excluding aquaculture, wild collection, apiculture)</v>
      </c>
      <c r="P20" s="60" t="s">
        <v>1771</v>
      </c>
      <c r="Q20" s="120" t="s">
        <v>2016</v>
      </c>
      <c r="R20" s="313" t="s">
        <v>2393</v>
      </c>
      <c r="S20" s="655" t="s">
        <v>2394</v>
      </c>
      <c r="T20" s="776"/>
      <c r="U20" s="214">
        <f t="shared" ref="U20:AG20" si="4">SUBTOTAL(9,U21:U471)</f>
        <v>0</v>
      </c>
      <c r="V20" s="193">
        <f t="shared" si="4"/>
        <v>0</v>
      </c>
      <c r="W20" s="193">
        <f t="shared" si="4"/>
        <v>0</v>
      </c>
      <c r="X20" s="851">
        <f t="shared" si="4"/>
        <v>0</v>
      </c>
      <c r="Y20" s="90">
        <f t="shared" si="4"/>
        <v>0</v>
      </c>
      <c r="Z20" s="90">
        <f t="shared" si="4"/>
        <v>0</v>
      </c>
      <c r="AA20" s="91">
        <f t="shared" si="4"/>
        <v>0</v>
      </c>
      <c r="AB20" s="90">
        <f t="shared" si="4"/>
        <v>0</v>
      </c>
      <c r="AC20" s="90">
        <f t="shared" si="4"/>
        <v>0</v>
      </c>
      <c r="AD20" s="90">
        <f t="shared" si="4"/>
        <v>0</v>
      </c>
      <c r="AE20" s="90">
        <f t="shared" si="4"/>
        <v>0</v>
      </c>
      <c r="AF20" s="90">
        <f t="shared" si="4"/>
        <v>0</v>
      </c>
      <c r="AG20" s="91">
        <f t="shared" si="4"/>
        <v>0</v>
      </c>
      <c r="AH20" s="90">
        <f>AA20* '1 Overview'!$D$19</f>
        <v>0</v>
      </c>
      <c r="AI20" s="90">
        <f>AC20* '1 Overview'!$D$19</f>
        <v>0</v>
      </c>
      <c r="AJ20" s="90">
        <f>AE20* '1 Overview'!$D$19</f>
        <v>0</v>
      </c>
      <c r="AK20" s="91">
        <f>AG20* '1 Overview'!$D$19</f>
        <v>0</v>
      </c>
      <c r="AL20" s="846"/>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row>
    <row r="21" spans="1:126" s="68" customFormat="1" ht="16.5" customHeight="1" thickBot="1" x14ac:dyDescent="0.25">
      <c r="A21" s="93" t="str">
        <f t="shared" ref="A21:D36" si="5">A$20</f>
        <v>Z2013</v>
      </c>
      <c r="B21" s="93" t="e">
        <f t="shared" si="5"/>
        <v>#N/A</v>
      </c>
      <c r="C21" s="93" t="e">
        <f t="shared" si="5"/>
        <v>#N/A</v>
      </c>
      <c r="D21" s="93" t="e">
        <f t="shared" si="5"/>
        <v>#N/A</v>
      </c>
      <c r="E21" s="267" t="str">
        <f>VLOOKUP("K|"&amp;Q21,'[2]+termU'!$A$1:$G$65536,6,FALSE)</f>
        <v>L100</v>
      </c>
      <c r="F21" s="231" t="e">
        <f>VLOOKUP("K|"&amp;O21,'[2]+termU'!$A$1:$G$65536,6,FALSE)</f>
        <v>#N/A</v>
      </c>
      <c r="G21" s="64" t="str">
        <f t="shared" si="1"/>
        <v>B</v>
      </c>
      <c r="H21" s="60" t="str">
        <f t="shared" ca="1" si="2"/>
        <v>B</v>
      </c>
      <c r="I21" s="94">
        <v>2</v>
      </c>
      <c r="J21" s="95">
        <f t="shared" ref="J21:L40" si="6">J$20</f>
        <v>2013</v>
      </c>
      <c r="K21" s="93" t="str">
        <f t="shared" si="6"/>
        <v>Test country</v>
      </c>
      <c r="L21" s="93">
        <f t="shared" si="6"/>
        <v>0</v>
      </c>
      <c r="M21" s="93"/>
      <c r="N21" s="93">
        <f t="shared" ref="N21:N84" si="7">N$20</f>
        <v>0</v>
      </c>
      <c r="O21" s="64" t="str">
        <f t="shared" si="3"/>
        <v>Agricultural land for which no details are available</v>
      </c>
      <c r="P21" s="70" t="s">
        <v>1771</v>
      </c>
      <c r="Q21" s="120" t="s">
        <v>2017</v>
      </c>
      <c r="R21" s="969" t="s">
        <v>2018</v>
      </c>
      <c r="S21" s="970" t="s">
        <v>2019</v>
      </c>
      <c r="T21" s="777"/>
      <c r="U21" s="631"/>
      <c r="V21" s="244"/>
      <c r="W21" s="196">
        <f>SUM(U21:V21)</f>
        <v>0</v>
      </c>
      <c r="X21" s="877"/>
      <c r="Y21" s="96"/>
      <c r="Z21" s="96"/>
      <c r="AA21" s="98"/>
      <c r="AB21" s="96"/>
      <c r="AC21" s="96"/>
      <c r="AD21" s="96"/>
      <c r="AE21" s="96"/>
      <c r="AF21" s="96"/>
      <c r="AG21" s="98"/>
      <c r="AH21" s="96">
        <f>AA21* '1 Overview'!$D$19</f>
        <v>0</v>
      </c>
      <c r="AI21" s="96">
        <f>AC21* '1 Overview'!$D$19</f>
        <v>0</v>
      </c>
      <c r="AJ21" s="96">
        <f>AE21* '1 Overview'!$D$19</f>
        <v>0</v>
      </c>
      <c r="AK21" s="98">
        <f>AG21* '1 Overview'!$D$19</f>
        <v>0</v>
      </c>
      <c r="AL21" s="847"/>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row>
    <row r="22" spans="1:126" ht="16.5" customHeight="1" outlineLevel="1" thickBot="1" x14ac:dyDescent="0.25">
      <c r="A22" s="93" t="str">
        <f t="shared" si="5"/>
        <v>Z2013</v>
      </c>
      <c r="B22" s="93" t="e">
        <f t="shared" si="5"/>
        <v>#N/A</v>
      </c>
      <c r="C22" s="93" t="e">
        <f t="shared" si="5"/>
        <v>#N/A</v>
      </c>
      <c r="D22" s="93" t="e">
        <f t="shared" si="5"/>
        <v>#N/A</v>
      </c>
      <c r="E22" s="267" t="str">
        <f>VLOOKUP("K|"&amp;Q22,'[2]+termU'!$A$1:$G$65536,6,FALSE)</f>
        <v>L101</v>
      </c>
      <c r="F22" s="231" t="e">
        <f>VLOOKUP("K|"&amp;O22,'[2]+termU'!$A$1:$G$65536,6,FALSE)</f>
        <v>#N/A</v>
      </c>
      <c r="G22" s="64" t="str">
        <f t="shared" si="1"/>
        <v>A</v>
      </c>
      <c r="H22" s="60" t="str">
        <f t="shared" ca="1" si="2"/>
        <v>A</v>
      </c>
      <c r="I22" s="94">
        <v>2</v>
      </c>
      <c r="J22" s="95">
        <f t="shared" si="6"/>
        <v>2013</v>
      </c>
      <c r="K22" s="93" t="str">
        <f t="shared" si="6"/>
        <v>Test country</v>
      </c>
      <c r="L22" s="93">
        <f t="shared" si="6"/>
        <v>0</v>
      </c>
      <c r="M22" s="93"/>
      <c r="N22" s="93">
        <f t="shared" si="7"/>
        <v>0</v>
      </c>
      <c r="O22" s="64" t="str">
        <f t="shared" si="3"/>
        <v>Arable land crops</v>
      </c>
      <c r="P22" s="70" t="s">
        <v>1771</v>
      </c>
      <c r="Q22" s="120" t="s">
        <v>2020</v>
      </c>
      <c r="R22" s="315" t="s">
        <v>2021</v>
      </c>
      <c r="S22" s="541" t="s">
        <v>2022</v>
      </c>
      <c r="T22" s="778"/>
      <c r="U22" s="100">
        <f t="shared" ref="U22:AG22" si="8">SUBTOTAL(9,U23:U281)</f>
        <v>0</v>
      </c>
      <c r="V22" s="197">
        <f t="shared" si="8"/>
        <v>0</v>
      </c>
      <c r="W22" s="197">
        <f t="shared" si="8"/>
        <v>0</v>
      </c>
      <c r="X22" s="909">
        <f t="shared" si="8"/>
        <v>0</v>
      </c>
      <c r="Y22" s="101">
        <f t="shared" si="8"/>
        <v>0</v>
      </c>
      <c r="Z22" s="101">
        <f t="shared" si="8"/>
        <v>0</v>
      </c>
      <c r="AA22" s="166">
        <f t="shared" si="8"/>
        <v>0</v>
      </c>
      <c r="AB22" s="101">
        <f t="shared" si="8"/>
        <v>0</v>
      </c>
      <c r="AC22" s="101">
        <f t="shared" si="8"/>
        <v>0</v>
      </c>
      <c r="AD22" s="101">
        <f t="shared" si="8"/>
        <v>0</v>
      </c>
      <c r="AE22" s="101">
        <f t="shared" si="8"/>
        <v>0</v>
      </c>
      <c r="AF22" s="101">
        <f t="shared" si="8"/>
        <v>0</v>
      </c>
      <c r="AG22" s="166">
        <f t="shared" si="8"/>
        <v>0</v>
      </c>
      <c r="AH22" s="101">
        <f>AA22* '1 Overview'!$D$19</f>
        <v>0</v>
      </c>
      <c r="AI22" s="101">
        <f>AC22* '1 Overview'!$D$19</f>
        <v>0</v>
      </c>
      <c r="AJ22" s="101">
        <f>AE22* '1 Overview'!$D$19</f>
        <v>0</v>
      </c>
      <c r="AK22" s="166">
        <f>AG22* '1 Overview'!$D$19</f>
        <v>0</v>
      </c>
      <c r="AL22" s="848"/>
    </row>
    <row r="23" spans="1:126" s="108" customFormat="1" ht="16.5" customHeight="1" outlineLevel="1" thickBot="1" x14ac:dyDescent="0.25">
      <c r="A23" s="93" t="str">
        <f t="shared" si="5"/>
        <v>Z2013</v>
      </c>
      <c r="B23" s="93" t="e">
        <f t="shared" si="5"/>
        <v>#N/A</v>
      </c>
      <c r="C23" s="93" t="e">
        <f t="shared" si="5"/>
        <v>#N/A</v>
      </c>
      <c r="D23" s="93" t="e">
        <f t="shared" si="5"/>
        <v>#N/A</v>
      </c>
      <c r="E23" s="267" t="str">
        <f>VLOOKUP("K|"&amp;Q23,'[2]+termU'!$A$1:$G$65536,6,FALSE)</f>
        <v>L1010</v>
      </c>
      <c r="F23" s="231" t="e">
        <f>VLOOKUP("K|"&amp;O23,'[2]+termU'!$A$1:$G$65536,6,FALSE)</f>
        <v>#N/A</v>
      </c>
      <c r="G23" s="64" t="str">
        <f t="shared" si="1"/>
        <v>B</v>
      </c>
      <c r="H23" s="60" t="str">
        <f t="shared" ca="1" si="2"/>
        <v>B</v>
      </c>
      <c r="I23" s="94">
        <v>3</v>
      </c>
      <c r="J23" s="95">
        <f t="shared" si="6"/>
        <v>2013</v>
      </c>
      <c r="K23" s="93" t="str">
        <f t="shared" si="6"/>
        <v>Test country</v>
      </c>
      <c r="L23" s="93">
        <f t="shared" si="6"/>
        <v>0</v>
      </c>
      <c r="M23" s="93"/>
      <c r="N23" s="93">
        <f t="shared" si="7"/>
        <v>0</v>
      </c>
      <c r="O23" s="64" t="str">
        <f t="shared" si="3"/>
        <v>Arable land crops, no details</v>
      </c>
      <c r="P23" s="70" t="s">
        <v>1771</v>
      </c>
      <c r="Q23" s="120" t="s">
        <v>2023</v>
      </c>
      <c r="R23" s="377" t="str">
        <f xml:space="preserve"> R22 &amp; IF(ISERROR([2]!hidden(R22)),", no details",IF([2]!hidden(R22),"",", no details"))</f>
        <v>Cultivos arables, no details</v>
      </c>
      <c r="S23" s="354" t="str">
        <f xml:space="preserve"> S22 &amp; IF(ISERROR([2]!hidden(S22)),", no details",IF([2]!hidden(S22),"",", no details"))</f>
        <v>Arable land crops, no details</v>
      </c>
      <c r="T23" s="779"/>
      <c r="U23" s="104"/>
      <c r="V23" s="196"/>
      <c r="W23" s="196">
        <f>SUM(U23:V23)</f>
        <v>0</v>
      </c>
      <c r="X23" s="877"/>
      <c r="Y23" s="106"/>
      <c r="Z23" s="106"/>
      <c r="AA23" s="107"/>
      <c r="AB23" s="106"/>
      <c r="AC23" s="106"/>
      <c r="AD23" s="106"/>
      <c r="AE23" s="106"/>
      <c r="AF23" s="106"/>
      <c r="AG23" s="107"/>
      <c r="AH23" s="106">
        <f>AA23* '1 Overview'!$D$19</f>
        <v>0</v>
      </c>
      <c r="AI23" s="106">
        <f>AC23* '1 Overview'!$D$19</f>
        <v>0</v>
      </c>
      <c r="AJ23" s="106">
        <f>AE23* '1 Overview'!$D$19</f>
        <v>0</v>
      </c>
      <c r="AK23" s="107">
        <f>AG23* '1 Overview'!$D$19</f>
        <v>0</v>
      </c>
      <c r="AL23" s="849"/>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row>
    <row r="24" spans="1:126" ht="15" customHeight="1" outlineLevel="2" thickBot="1" x14ac:dyDescent="0.25">
      <c r="A24" s="93" t="str">
        <f t="shared" si="5"/>
        <v>Z2013</v>
      </c>
      <c r="B24" s="93" t="e">
        <f t="shared" si="5"/>
        <v>#N/A</v>
      </c>
      <c r="C24" s="93" t="e">
        <f t="shared" si="5"/>
        <v>#N/A</v>
      </c>
      <c r="D24" s="93" t="e">
        <f t="shared" si="5"/>
        <v>#N/A</v>
      </c>
      <c r="E24" s="267" t="str">
        <f>VLOOKUP("K|"&amp;Q24,'[2]+termU'!$A$1:$G$65536,6,FALSE)</f>
        <v>L1011</v>
      </c>
      <c r="F24" s="231" t="e">
        <f>VLOOKUP("K|"&amp;O24,'[2]+termU'!$A$1:$G$65536,6,FALSE)</f>
        <v>#N/A</v>
      </c>
      <c r="G24" s="64" t="str">
        <f t="shared" si="1"/>
        <v>A</v>
      </c>
      <c r="H24" s="60" t="str">
        <f t="shared" ca="1" si="2"/>
        <v>A</v>
      </c>
      <c r="I24" s="94">
        <v>3</v>
      </c>
      <c r="J24" s="95">
        <f t="shared" si="6"/>
        <v>2013</v>
      </c>
      <c r="K24" s="93" t="str">
        <f t="shared" si="6"/>
        <v>Test country</v>
      </c>
      <c r="L24" s="93">
        <f t="shared" si="6"/>
        <v>0</v>
      </c>
      <c r="M24" s="93"/>
      <c r="N24" s="93">
        <f t="shared" si="7"/>
        <v>0</v>
      </c>
      <c r="O24" s="64" t="str">
        <f t="shared" si="3"/>
        <v>Cereals for the production of grain (incl. seeds and rice)</v>
      </c>
      <c r="P24" s="70" t="s">
        <v>1771</v>
      </c>
      <c r="Q24" s="120" t="s">
        <v>2024</v>
      </c>
      <c r="R24" s="316" t="s">
        <v>2395</v>
      </c>
      <c r="S24" s="653" t="s">
        <v>2396</v>
      </c>
      <c r="T24" s="790" t="s">
        <v>2025</v>
      </c>
      <c r="U24" s="150">
        <f t="shared" ref="U24:AG24" si="9">SUBTOTAL(9,U25:U66)</f>
        <v>0</v>
      </c>
      <c r="V24" s="205">
        <f t="shared" si="9"/>
        <v>0</v>
      </c>
      <c r="W24" s="205">
        <f t="shared" si="9"/>
        <v>0</v>
      </c>
      <c r="X24" s="853">
        <f t="shared" si="9"/>
        <v>0</v>
      </c>
      <c r="Y24" s="110">
        <f t="shared" si="9"/>
        <v>0</v>
      </c>
      <c r="Z24" s="110">
        <f>SUBTOTAL(9,Z25:Z66)</f>
        <v>0</v>
      </c>
      <c r="AA24" s="112">
        <f t="shared" si="9"/>
        <v>0</v>
      </c>
      <c r="AB24" s="110">
        <f t="shared" si="9"/>
        <v>0</v>
      </c>
      <c r="AC24" s="110">
        <f t="shared" si="9"/>
        <v>0</v>
      </c>
      <c r="AD24" s="110">
        <f t="shared" si="9"/>
        <v>0</v>
      </c>
      <c r="AE24" s="110">
        <f t="shared" si="9"/>
        <v>0</v>
      </c>
      <c r="AF24" s="110">
        <f t="shared" si="9"/>
        <v>0</v>
      </c>
      <c r="AG24" s="112">
        <f t="shared" si="9"/>
        <v>0</v>
      </c>
      <c r="AH24" s="110">
        <f>AA24* '1 Overview'!$D$19</f>
        <v>0</v>
      </c>
      <c r="AI24" s="110">
        <f>AC24* '1 Overview'!$D$19</f>
        <v>0</v>
      </c>
      <c r="AJ24" s="110">
        <f>AE24* '1 Overview'!$D$19</f>
        <v>0</v>
      </c>
      <c r="AK24" s="112">
        <f>AG24* '1 Overview'!$D$19</f>
        <v>0</v>
      </c>
      <c r="AL24" s="848" t="s">
        <v>1827</v>
      </c>
    </row>
    <row r="25" spans="1:126" ht="15" customHeight="1" outlineLevel="2" thickBot="1" x14ac:dyDescent="0.25">
      <c r="A25" s="93" t="str">
        <f t="shared" si="5"/>
        <v>Z2013</v>
      </c>
      <c r="B25" s="93" t="e">
        <f t="shared" si="5"/>
        <v>#N/A</v>
      </c>
      <c r="C25" s="93" t="e">
        <f t="shared" si="5"/>
        <v>#N/A</v>
      </c>
      <c r="D25" s="93" t="e">
        <f t="shared" si="5"/>
        <v>#N/A</v>
      </c>
      <c r="E25" s="267" t="str">
        <f>VLOOKUP("K|"&amp;Q25,'[2]+termU'!$A$1:$G$65536,6,FALSE)</f>
        <v>L101100</v>
      </c>
      <c r="F25" s="231" t="e">
        <f>VLOOKUP("K|"&amp;O25,'[2]+termU'!$A$1:$G$65536,6,FALSE)</f>
        <v>#N/A</v>
      </c>
      <c r="G25" s="64" t="str">
        <f t="shared" si="1"/>
        <v>B</v>
      </c>
      <c r="H25" s="60" t="str">
        <f t="shared" ca="1" si="2"/>
        <v>B</v>
      </c>
      <c r="I25" s="94">
        <v>4</v>
      </c>
      <c r="J25" s="95">
        <f t="shared" si="6"/>
        <v>2013</v>
      </c>
      <c r="K25" s="93" t="str">
        <f t="shared" si="6"/>
        <v>Test country</v>
      </c>
      <c r="L25" s="93">
        <f t="shared" si="6"/>
        <v>0</v>
      </c>
      <c r="M25" s="93"/>
      <c r="N25" s="93">
        <f t="shared" si="7"/>
        <v>0</v>
      </c>
      <c r="O25" s="64" t="str">
        <f t="shared" si="3"/>
        <v>Cereals for the production of grain (incl. seeds and rice), no details</v>
      </c>
      <c r="P25" s="70" t="s">
        <v>1771</v>
      </c>
      <c r="Q25" s="120" t="s">
        <v>2026</v>
      </c>
      <c r="R25" s="919" t="s">
        <v>2930</v>
      </c>
      <c r="S25" s="345" t="str">
        <f xml:space="preserve"> S24 &amp; IF(ISERROR([2]!hidden(S24)),", no details",IF([2]!hidden(S24),"",", no details"))</f>
        <v>Cereals for the production of grain (incl. seeds and rice), no details</v>
      </c>
      <c r="T25" s="779"/>
      <c r="U25" s="104"/>
      <c r="V25" s="196"/>
      <c r="W25" s="196">
        <f>SUM(U25:V25)</f>
        <v>0</v>
      </c>
      <c r="X25" s="877"/>
      <c r="Y25" s="106"/>
      <c r="Z25" s="106"/>
      <c r="AA25" s="107"/>
      <c r="AB25" s="106"/>
      <c r="AC25" s="106"/>
      <c r="AD25" s="106"/>
      <c r="AE25" s="106"/>
      <c r="AF25" s="106"/>
      <c r="AG25" s="107"/>
      <c r="AH25" s="106">
        <f>AA25* '1 Overview'!$D$19</f>
        <v>0</v>
      </c>
      <c r="AI25" s="106">
        <f>AC25* '1 Overview'!$D$19</f>
        <v>0</v>
      </c>
      <c r="AJ25" s="106">
        <f>AE25* '1 Overview'!$D$19</f>
        <v>0</v>
      </c>
      <c r="AK25" s="107">
        <f>AG25* '1 Overview'!$D$19</f>
        <v>0</v>
      </c>
      <c r="AL25" s="848"/>
    </row>
    <row r="26" spans="1:126" s="92" customFormat="1" ht="15" customHeight="1" outlineLevel="3" x14ac:dyDescent="0.2">
      <c r="A26" s="93" t="str">
        <f t="shared" si="5"/>
        <v>Z2013</v>
      </c>
      <c r="B26" s="93" t="e">
        <f t="shared" si="5"/>
        <v>#N/A</v>
      </c>
      <c r="C26" s="93" t="e">
        <f t="shared" si="5"/>
        <v>#N/A</v>
      </c>
      <c r="D26" s="93" t="e">
        <f t="shared" si="5"/>
        <v>#N/A</v>
      </c>
      <c r="E26" s="267" t="str">
        <f>VLOOKUP("K|"&amp;Q26,'[2]+termU'!$A$1:$G$65536,6,FALSE)</f>
        <v>L101101</v>
      </c>
      <c r="F26" s="113" t="str">
        <f>VLOOKUP("K|"&amp;O26,'[2]+termU'!$A$1:$G$65536,6,FALSE)</f>
        <v>L101101</v>
      </c>
      <c r="G26" s="113" t="s">
        <v>2027</v>
      </c>
      <c r="H26" s="114" t="s">
        <v>2027</v>
      </c>
      <c r="I26" s="338">
        <v>4</v>
      </c>
      <c r="J26" s="95">
        <f t="shared" si="6"/>
        <v>2013</v>
      </c>
      <c r="K26" s="93" t="str">
        <f t="shared" si="6"/>
        <v>Test country</v>
      </c>
      <c r="L26" s="93">
        <f t="shared" si="6"/>
        <v>0</v>
      </c>
      <c r="M26" s="93"/>
      <c r="N26" s="93">
        <f t="shared" si="7"/>
        <v>0</v>
      </c>
      <c r="O26" s="64" t="str">
        <f t="shared" si="3"/>
        <v>Cereals, excluding rice</v>
      </c>
      <c r="P26" s="70" t="s">
        <v>1771</v>
      </c>
      <c r="Q26" s="120" t="s">
        <v>2028</v>
      </c>
      <c r="R26" s="317" t="s">
        <v>218</v>
      </c>
      <c r="S26" s="656" t="s">
        <v>219</v>
      </c>
      <c r="T26" s="790" t="s">
        <v>220</v>
      </c>
      <c r="U26" s="1118">
        <f t="shared" ref="U26:AG26" si="10">SUBTOTAL(9,U27:U65)+U25</f>
        <v>0</v>
      </c>
      <c r="V26" s="1119">
        <f t="shared" si="10"/>
        <v>0</v>
      </c>
      <c r="W26" s="1119">
        <f t="shared" si="10"/>
        <v>0</v>
      </c>
      <c r="X26" s="1120">
        <f>SUBTOTAL(9,X27:X65)+X25</f>
        <v>0</v>
      </c>
      <c r="Y26" s="1121">
        <f t="shared" si="10"/>
        <v>0</v>
      </c>
      <c r="Z26" s="1121">
        <f>SUBTOTAL(9,Z27:Z65)+Z25</f>
        <v>0</v>
      </c>
      <c r="AA26" s="1122">
        <f t="shared" si="10"/>
        <v>0</v>
      </c>
      <c r="AB26" s="116">
        <f t="shared" si="10"/>
        <v>0</v>
      </c>
      <c r="AC26" s="116">
        <f t="shared" si="10"/>
        <v>0</v>
      </c>
      <c r="AD26" s="116">
        <f t="shared" si="10"/>
        <v>0</v>
      </c>
      <c r="AE26" s="116">
        <f t="shared" si="10"/>
        <v>0</v>
      </c>
      <c r="AF26" s="116">
        <f t="shared" si="10"/>
        <v>0</v>
      </c>
      <c r="AG26" s="117">
        <f t="shared" si="10"/>
        <v>0</v>
      </c>
      <c r="AH26" s="116">
        <f>AA26* '1 Overview'!$D$19</f>
        <v>0</v>
      </c>
      <c r="AI26" s="116">
        <f>AC26* '1 Overview'!$D$19</f>
        <v>0</v>
      </c>
      <c r="AJ26" s="116">
        <f>AE26* '1 Overview'!$D$19</f>
        <v>0</v>
      </c>
      <c r="AK26" s="117">
        <f>AG26* '1 Overview'!$D$19</f>
        <v>0</v>
      </c>
      <c r="AL26" s="848"/>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s="92" customFormat="1" ht="12.75" outlineLevel="3" x14ac:dyDescent="0.2">
      <c r="A27" s="93" t="str">
        <f t="shared" si="5"/>
        <v>Z2013</v>
      </c>
      <c r="B27" s="93" t="e">
        <f t="shared" si="5"/>
        <v>#N/A</v>
      </c>
      <c r="C27" s="93" t="e">
        <f t="shared" si="5"/>
        <v>#N/A</v>
      </c>
      <c r="D27" s="93" t="e">
        <f t="shared" si="5"/>
        <v>#N/A</v>
      </c>
      <c r="E27" s="267" t="str">
        <f>VLOOKUP("K|"&amp;Q27,'[2]+termU'!$A$1:$G$65536,6,FALSE)</f>
        <v>L101111</v>
      </c>
      <c r="F27" s="231" t="str">
        <f>VLOOKUP("K|"&amp;O27,'[2]+termU'!$A$1:$G$65536,6,FALSE)</f>
        <v>L101111</v>
      </c>
      <c r="G27" s="64" t="str">
        <f>IF(Q27="","B",IF(ISERROR(E28),"B",IF(E27=LEFT(E28,LEN(E27)),"A","B")))</f>
        <v>A</v>
      </c>
      <c r="H27" s="70" t="str">
        <f ca="1">IF(CELL("protect",U27),"A","B")</f>
        <v>A</v>
      </c>
      <c r="I27" s="115">
        <v>4</v>
      </c>
      <c r="J27" s="95">
        <f t="shared" si="6"/>
        <v>2013</v>
      </c>
      <c r="K27" s="93" t="str">
        <f t="shared" si="6"/>
        <v>Test country</v>
      </c>
      <c r="L27" s="93">
        <f t="shared" si="6"/>
        <v>0</v>
      </c>
      <c r="M27" s="93"/>
      <c r="N27" s="93">
        <f t="shared" si="7"/>
        <v>0</v>
      </c>
      <c r="O27" s="64" t="str">
        <f t="shared" si="3"/>
        <v>Wheat</v>
      </c>
      <c r="P27" s="70" t="s">
        <v>1771</v>
      </c>
      <c r="Q27" s="120" t="s">
        <v>221</v>
      </c>
      <c r="R27" s="97" t="s">
        <v>222</v>
      </c>
      <c r="S27" s="117" t="s">
        <v>223</v>
      </c>
      <c r="T27" s="817"/>
      <c r="U27" s="626">
        <f t="shared" ref="U27:AG27" si="11">SUBTOTAL(9,U28:U40)</f>
        <v>0</v>
      </c>
      <c r="V27" s="625">
        <f t="shared" si="11"/>
        <v>0</v>
      </c>
      <c r="W27" s="625">
        <f t="shared" si="11"/>
        <v>0</v>
      </c>
      <c r="X27" s="852">
        <f>SUBTOTAL(9,X28:X40)</f>
        <v>0</v>
      </c>
      <c r="Y27" s="116">
        <f t="shared" si="11"/>
        <v>0</v>
      </c>
      <c r="Z27" s="116">
        <f>SUBTOTAL(9,Z28:Z40)</f>
        <v>0</v>
      </c>
      <c r="AA27" s="117">
        <f t="shared" si="11"/>
        <v>0</v>
      </c>
      <c r="AB27" s="116">
        <f t="shared" si="11"/>
        <v>0</v>
      </c>
      <c r="AC27" s="116">
        <f t="shared" si="11"/>
        <v>0</v>
      </c>
      <c r="AD27" s="116">
        <f t="shared" si="11"/>
        <v>0</v>
      </c>
      <c r="AE27" s="116">
        <f t="shared" si="11"/>
        <v>0</v>
      </c>
      <c r="AF27" s="116">
        <f t="shared" si="11"/>
        <v>0</v>
      </c>
      <c r="AG27" s="117">
        <f t="shared" si="11"/>
        <v>0</v>
      </c>
      <c r="AH27" s="116">
        <f>AA27* '1 Overview'!$D$19</f>
        <v>0</v>
      </c>
      <c r="AI27" s="116">
        <f>AC27* '1 Overview'!$D$19</f>
        <v>0</v>
      </c>
      <c r="AJ27" s="116">
        <f>AE27* '1 Overview'!$D$19</f>
        <v>0</v>
      </c>
      <c r="AK27" s="117">
        <f>AG27* '1 Overview'!$D$19</f>
        <v>0</v>
      </c>
      <c r="AL27" s="848"/>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row>
    <row r="28" spans="1:126" s="108" customFormat="1" ht="15" customHeight="1" outlineLevel="3" x14ac:dyDescent="0.2">
      <c r="A28" s="93" t="str">
        <f t="shared" si="5"/>
        <v>Z2013</v>
      </c>
      <c r="B28" s="93" t="e">
        <f t="shared" si="5"/>
        <v>#N/A</v>
      </c>
      <c r="C28" s="93" t="e">
        <f t="shared" si="5"/>
        <v>#N/A</v>
      </c>
      <c r="D28" s="93" t="e">
        <f t="shared" si="5"/>
        <v>#N/A</v>
      </c>
      <c r="E28" s="267" t="str">
        <f>VLOOKUP("K|"&amp;Q28,'[2]+termU'!$A$1:$G$65536,6,FALSE)</f>
        <v>L1011110</v>
      </c>
      <c r="F28" s="231" t="str">
        <f>VLOOKUP("K|"&amp;O28,'[2]+termU'!$A$1:$G$65536,6,FALSE)</f>
        <v>L1011110</v>
      </c>
      <c r="G28" s="64" t="str">
        <f>IF(Q28="","B",IF(ISERROR(E29),"B",IF(E28=LEFT(E29,LEN(E28)),"A","B")))</f>
        <v>B</v>
      </c>
      <c r="H28" s="70" t="str">
        <f t="shared" ref="H28:H91" ca="1" si="12">IF(CELL("protect",U28),"A","B")</f>
        <v>B</v>
      </c>
      <c r="I28" s="94">
        <v>5</v>
      </c>
      <c r="J28" s="95">
        <f t="shared" si="6"/>
        <v>2013</v>
      </c>
      <c r="K28" s="93" t="str">
        <f t="shared" si="6"/>
        <v>Test country</v>
      </c>
      <c r="L28" s="93">
        <f t="shared" si="6"/>
        <v>0</v>
      </c>
      <c r="M28" s="93"/>
      <c r="N28" s="93">
        <f t="shared" si="7"/>
        <v>0</v>
      </c>
      <c r="O28" s="64" t="str">
        <f t="shared" si="3"/>
        <v>Wheat, no details</v>
      </c>
      <c r="P28" s="70" t="s">
        <v>1771</v>
      </c>
      <c r="Q28" s="120" t="s">
        <v>224</v>
      </c>
      <c r="R28" s="730" t="str">
        <f xml:space="preserve"> R27 &amp; IF(ISERROR([2]!hidden(R27)),", sin detalles",IF([2]!hidden(R27),"",", sin detalles"))</f>
        <v xml:space="preserve">        Trigo, sin detalles</v>
      </c>
      <c r="S28" s="345" t="str">
        <f xml:space="preserve"> S27 &amp; IF(ISERROR([2]!hidden(S27)),", no details",IF([2]!hidden(S27),"",", no details"))</f>
        <v xml:space="preserve">        Wheat, no details</v>
      </c>
      <c r="T28" s="779"/>
      <c r="U28" s="104"/>
      <c r="V28" s="196"/>
      <c r="W28" s="633">
        <f>SUM(U28:V28)</f>
        <v>0</v>
      </c>
      <c r="X28" s="878"/>
      <c r="Y28" s="106"/>
      <c r="Z28" s="106"/>
      <c r="AA28" s="107"/>
      <c r="AB28" s="106"/>
      <c r="AC28" s="106"/>
      <c r="AD28" s="106"/>
      <c r="AE28" s="106"/>
      <c r="AF28" s="106"/>
      <c r="AG28" s="107"/>
      <c r="AH28" s="106">
        <f>AA28* '1 Overview'!$D$19</f>
        <v>0</v>
      </c>
      <c r="AI28" s="106">
        <f>AC28* '1 Overview'!$D$19</f>
        <v>0</v>
      </c>
      <c r="AJ28" s="106">
        <f>AE28* '1 Overview'!$D$19</f>
        <v>0</v>
      </c>
      <c r="AK28" s="107">
        <f>AG28* '1 Overview'!$D$19</f>
        <v>0</v>
      </c>
      <c r="AL28" s="84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108" customFormat="1" ht="14.25" customHeight="1" outlineLevel="4" x14ac:dyDescent="0.2">
      <c r="A29" s="93" t="str">
        <f t="shared" si="5"/>
        <v>Z2013</v>
      </c>
      <c r="B29" s="93" t="e">
        <f t="shared" si="5"/>
        <v>#N/A</v>
      </c>
      <c r="C29" s="93" t="e">
        <f t="shared" si="5"/>
        <v>#N/A</v>
      </c>
      <c r="D29" s="93" t="e">
        <f t="shared" si="5"/>
        <v>#N/A</v>
      </c>
      <c r="E29" s="267" t="str">
        <f>VLOOKUP("K|"&amp;Q29,'[2]+termU'!$A$1:$G$65536,6,FALSE)</f>
        <v>L1011111</v>
      </c>
      <c r="F29" s="231" t="str">
        <f>VLOOKUP("K|"&amp;O29,'[2]+termU'!$A$1:$G$65536,6,FALSE)</f>
        <v>L1011111</v>
      </c>
      <c r="G29" s="64" t="str">
        <f>IF(Q29="","B",IF(ISERROR(E30),"B",IF(E29=LEFT(E30,LEN(E29)),"A","B")))</f>
        <v>B</v>
      </c>
      <c r="H29" s="70" t="str">
        <f t="shared" ca="1" si="12"/>
        <v>B</v>
      </c>
      <c r="I29" s="94">
        <v>5</v>
      </c>
      <c r="J29" s="95">
        <f t="shared" si="6"/>
        <v>2013</v>
      </c>
      <c r="K29" s="93" t="str">
        <f t="shared" si="6"/>
        <v>Test country</v>
      </c>
      <c r="L29" s="93">
        <f t="shared" si="6"/>
        <v>0</v>
      </c>
      <c r="M29" s="93"/>
      <c r="N29" s="93">
        <f t="shared" si="7"/>
        <v>0</v>
      </c>
      <c r="O29" s="64" t="str">
        <f t="shared" si="3"/>
        <v>Durum wheat</v>
      </c>
      <c r="P29" s="70" t="s">
        <v>1771</v>
      </c>
      <c r="Q29" s="120" t="s">
        <v>225</v>
      </c>
      <c r="R29" s="97" t="s">
        <v>226</v>
      </c>
      <c r="S29" s="117" t="s">
        <v>227</v>
      </c>
      <c r="T29" s="779" t="s">
        <v>228</v>
      </c>
      <c r="U29" s="104"/>
      <c r="V29" s="196"/>
      <c r="W29" s="633">
        <f>SUM(U29:V29)</f>
        <v>0</v>
      </c>
      <c r="X29" s="878"/>
      <c r="Y29" s="106"/>
      <c r="Z29" s="106"/>
      <c r="AA29" s="107"/>
      <c r="AB29" s="106"/>
      <c r="AC29" s="106"/>
      <c r="AD29" s="106"/>
      <c r="AE29" s="106"/>
      <c r="AF29" s="106"/>
      <c r="AG29" s="107"/>
      <c r="AH29" s="106">
        <f>AA29* '1 Overview'!$D$19</f>
        <v>0</v>
      </c>
      <c r="AI29" s="106">
        <f>AC29* '1 Overview'!$D$19</f>
        <v>0</v>
      </c>
      <c r="AJ29" s="106">
        <f>AE29* '1 Overview'!$D$19</f>
        <v>0</v>
      </c>
      <c r="AK29" s="107">
        <f>AG29* '1 Overview'!$D$19</f>
        <v>0</v>
      </c>
      <c r="AL29" s="848"/>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118" customFormat="1" ht="14.25" customHeight="1" outlineLevel="4" x14ac:dyDescent="0.2">
      <c r="A30" s="93" t="str">
        <f t="shared" si="5"/>
        <v>Z2013</v>
      </c>
      <c r="B30" s="93" t="e">
        <f t="shared" si="5"/>
        <v>#N/A</v>
      </c>
      <c r="C30" s="93" t="e">
        <f t="shared" si="5"/>
        <v>#N/A</v>
      </c>
      <c r="D30" s="93" t="e">
        <f t="shared" si="5"/>
        <v>#N/A</v>
      </c>
      <c r="E30" s="267" t="str">
        <f>VLOOKUP("K|"&amp;Q30,'[2]+termU'!$A$1:$G$65536,6,FALSE)</f>
        <v>L1011112</v>
      </c>
      <c r="F30" s="113" t="str">
        <f>VLOOKUP("K|"&amp;O30,'[2]+termU'!$A$1:$G$65536,6,FALSE)</f>
        <v>L1011112</v>
      </c>
      <c r="G30" s="64" t="str">
        <f>IF(Q30="","B",IF(ISERROR(E31),"B",IF(E30=LEFT(E31,LEN(E30)),"A","B")))</f>
        <v>B</v>
      </c>
      <c r="H30" s="70" t="str">
        <f t="shared" ca="1" si="12"/>
        <v>B</v>
      </c>
      <c r="I30" s="115">
        <v>5</v>
      </c>
      <c r="J30" s="95">
        <f t="shared" si="6"/>
        <v>2013</v>
      </c>
      <c r="K30" s="93" t="str">
        <f t="shared" si="6"/>
        <v>Test country</v>
      </c>
      <c r="L30" s="93">
        <f t="shared" si="6"/>
        <v>0</v>
      </c>
      <c r="M30" s="93"/>
      <c r="N30" s="93">
        <f t="shared" si="7"/>
        <v>0</v>
      </c>
      <c r="O30" s="64" t="s">
        <v>229</v>
      </c>
      <c r="P30" s="70" t="s">
        <v>1771</v>
      </c>
      <c r="Q30" s="120" t="s">
        <v>230</v>
      </c>
      <c r="R30" s="367" t="s">
        <v>231</v>
      </c>
      <c r="S30" s="657" t="s">
        <v>232</v>
      </c>
      <c r="T30" s="780" t="s">
        <v>233</v>
      </c>
      <c r="U30" s="104"/>
      <c r="V30" s="196"/>
      <c r="W30" s="633">
        <f>SUM(U30:V30)</f>
        <v>0</v>
      </c>
      <c r="X30" s="878"/>
      <c r="Y30" s="106"/>
      <c r="Z30" s="106"/>
      <c r="AA30" s="107"/>
      <c r="AB30" s="106">
        <f t="shared" ref="AB30:AG30" si="13">SUBTOTAL(9,AB31:AB40)</f>
        <v>0</v>
      </c>
      <c r="AC30" s="106">
        <f t="shared" si="13"/>
        <v>0</v>
      </c>
      <c r="AD30" s="106">
        <f t="shared" si="13"/>
        <v>0</v>
      </c>
      <c r="AE30" s="106">
        <f t="shared" si="13"/>
        <v>0</v>
      </c>
      <c r="AF30" s="106">
        <f t="shared" si="13"/>
        <v>0</v>
      </c>
      <c r="AG30" s="107">
        <f t="shared" si="13"/>
        <v>0</v>
      </c>
      <c r="AH30" s="106">
        <f>AA30* '1 Overview'!$D$19</f>
        <v>0</v>
      </c>
      <c r="AI30" s="106">
        <f>AC30* '1 Overview'!$D$19</f>
        <v>0</v>
      </c>
      <c r="AJ30" s="106">
        <f>AE30* '1 Overview'!$D$19</f>
        <v>0</v>
      </c>
      <c r="AK30" s="107">
        <f>AG30* '1 Overview'!$D$19</f>
        <v>0</v>
      </c>
      <c r="AL30" s="850"/>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c r="DN30"/>
      <c r="DO30"/>
      <c r="DP30"/>
      <c r="DQ30"/>
      <c r="DR30"/>
      <c r="DS30"/>
      <c r="DT30"/>
      <c r="DU30"/>
      <c r="DV30"/>
    </row>
    <row r="31" spans="1:126" s="108" customFormat="1" ht="15" customHeight="1" outlineLevel="4" x14ac:dyDescent="0.2">
      <c r="A31" s="93" t="str">
        <f t="shared" si="5"/>
        <v>Z2013</v>
      </c>
      <c r="B31" s="93" t="e">
        <f t="shared" si="5"/>
        <v>#N/A</v>
      </c>
      <c r="C31" s="93" t="e">
        <f t="shared" si="5"/>
        <v>#N/A</v>
      </c>
      <c r="D31" s="93" t="e">
        <f t="shared" si="5"/>
        <v>#N/A</v>
      </c>
      <c r="E31" s="267" t="str">
        <f>VLOOKUP("K|"&amp;Q31,'[2]+termU'!$A$1:$G$65536,6,FALSE)</f>
        <v>L1011113</v>
      </c>
      <c r="F31" s="231" t="e">
        <f>VLOOKUP("K|"&amp;O31,'[2]+termU'!$A$1:$G$65536,6,FALSE)</f>
        <v>#N/A</v>
      </c>
      <c r="G31" s="64" t="str">
        <f>IF(Q31="","B",IF(ISERROR(E34),"B",IF(E31=LEFT(E34,LEN(E31)),"A","B")))</f>
        <v>B</v>
      </c>
      <c r="H31" s="70" t="str">
        <f t="shared" ca="1" si="12"/>
        <v>B</v>
      </c>
      <c r="I31" s="115">
        <v>5</v>
      </c>
      <c r="J31" s="95">
        <f t="shared" si="6"/>
        <v>2013</v>
      </c>
      <c r="K31" s="93" t="str">
        <f t="shared" si="6"/>
        <v>Test country</v>
      </c>
      <c r="L31" s="93">
        <f t="shared" si="6"/>
        <v>0</v>
      </c>
      <c r="M31" s="93"/>
      <c r="N31" s="93">
        <f t="shared" si="7"/>
        <v>0</v>
      </c>
      <c r="O31" s="64" t="str">
        <f t="shared" si="3"/>
        <v>Common wheat and spelt, no details</v>
      </c>
      <c r="P31" s="70" t="s">
        <v>1771</v>
      </c>
      <c r="Q31" s="120" t="s">
        <v>2135</v>
      </c>
      <c r="R31" s="103" t="str">
        <f xml:space="preserve"> R30 &amp; IF(ISERROR([2]!hidden(R30)),", sin detalles",IF([2]!hidden(R30),"",", sin detalles"))</f>
        <v xml:space="preserve">            Trigo común y espelta , sin detalles</v>
      </c>
      <c r="S31" s="345" t="str">
        <f xml:space="preserve"> S30 &amp; IF(ISERROR([2]!hidden(S30)),", no details",IF([2]!hidden(S30),"",", no details"))</f>
        <v xml:space="preserve">            Common wheat and spelt, no details</v>
      </c>
      <c r="T31" s="345"/>
      <c r="U31" s="106"/>
      <c r="V31" s="196"/>
      <c r="W31" s="196">
        <f t="shared" ref="W31:W43" si="14">SUM(U31:V31)</f>
        <v>0</v>
      </c>
      <c r="X31" s="910"/>
      <c r="Y31" s="106"/>
      <c r="Z31" s="106"/>
      <c r="AA31" s="107"/>
      <c r="AB31" s="106"/>
      <c r="AC31" s="106"/>
      <c r="AD31" s="106"/>
      <c r="AE31" s="106"/>
      <c r="AF31" s="106"/>
      <c r="AG31" s="107"/>
      <c r="AH31" s="106">
        <f>AA31* '1 Overview'!$D$19</f>
        <v>0</v>
      </c>
      <c r="AI31" s="106">
        <f>AC31* '1 Overview'!$D$19</f>
        <v>0</v>
      </c>
      <c r="AJ31" s="106">
        <f>AE31* '1 Overview'!$D$19</f>
        <v>0</v>
      </c>
      <c r="AK31" s="107">
        <f>AG31* '1 Overview'!$D$19</f>
        <v>0</v>
      </c>
      <c r="AL31" s="848"/>
    </row>
    <row r="32" spans="1:126" s="108" customFormat="1" ht="15" customHeight="1" outlineLevel="5" x14ac:dyDescent="0.2">
      <c r="A32" s="93" t="str">
        <f t="shared" si="5"/>
        <v>Z2013</v>
      </c>
      <c r="B32" s="93" t="e">
        <f t="shared" si="5"/>
        <v>#N/A</v>
      </c>
      <c r="C32" s="93" t="e">
        <f t="shared" si="5"/>
        <v>#N/A</v>
      </c>
      <c r="D32" s="93" t="e">
        <f t="shared" si="5"/>
        <v>#N/A</v>
      </c>
      <c r="E32" s="268" t="e">
        <f>VLOOKUP("K|"&amp;Q32,'[2]+termU'!$A$1:$G$65536,6,FALSE)</f>
        <v>#N/A</v>
      </c>
      <c r="F32" s="269" t="str">
        <f>VLOOKUP("K|"&amp;O32,'[2]+termU'!$A$1:$G$65536,6,FALSE)</f>
        <v>L1011114</v>
      </c>
      <c r="G32" s="72" t="str">
        <f t="shared" ref="G32:G56" si="15">IF(Q32="","B",IF(ISERROR(E33),"B",IF(E32=LEFT(E33,LEN(E32)),"A","B")))</f>
        <v>B</v>
      </c>
      <c r="H32" s="70" t="str">
        <f t="shared" ca="1" si="12"/>
        <v>B</v>
      </c>
      <c r="I32" s="115">
        <v>5</v>
      </c>
      <c r="J32" s="121">
        <f t="shared" si="6"/>
        <v>2013</v>
      </c>
      <c r="K32" s="119" t="str">
        <f t="shared" si="6"/>
        <v>Test country</v>
      </c>
      <c r="L32" s="119">
        <f t="shared" si="6"/>
        <v>0</v>
      </c>
      <c r="M32" s="119"/>
      <c r="N32" s="119">
        <f t="shared" si="7"/>
        <v>0</v>
      </c>
      <c r="O32" s="72" t="s">
        <v>2136</v>
      </c>
      <c r="P32" s="120" t="s">
        <v>2583</v>
      </c>
      <c r="Q32" s="120" t="s">
        <v>685</v>
      </c>
      <c r="R32" s="368" t="s">
        <v>2974</v>
      </c>
      <c r="S32" s="369" t="s">
        <v>2138</v>
      </c>
      <c r="T32" s="354"/>
      <c r="U32" s="122"/>
      <c r="V32" s="202"/>
      <c r="W32" s="202">
        <f t="shared" si="14"/>
        <v>0</v>
      </c>
      <c r="X32" s="910"/>
      <c r="Y32" s="122"/>
      <c r="Z32" s="122"/>
      <c r="AA32" s="125"/>
      <c r="AB32" s="122"/>
      <c r="AC32" s="122"/>
      <c r="AD32" s="122"/>
      <c r="AE32" s="122"/>
      <c r="AF32" s="122"/>
      <c r="AG32" s="125"/>
      <c r="AH32" s="122">
        <f>AA32* '1 Overview'!$D$19</f>
        <v>0</v>
      </c>
      <c r="AI32" s="122">
        <f>AC32* '1 Overview'!$D$19</f>
        <v>0</v>
      </c>
      <c r="AJ32" s="122">
        <f>AE32* '1 Overview'!$D$19</f>
        <v>0</v>
      </c>
      <c r="AK32" s="125">
        <f>AG32* '1 Overview'!$D$19</f>
        <v>0</v>
      </c>
      <c r="AL32" s="850"/>
    </row>
    <row r="33" spans="1:126" s="108" customFormat="1" ht="15" customHeight="1" outlineLevel="5" x14ac:dyDescent="0.2">
      <c r="A33" s="93" t="str">
        <f t="shared" si="5"/>
        <v>Z2013</v>
      </c>
      <c r="B33" s="93" t="e">
        <f t="shared" si="5"/>
        <v>#N/A</v>
      </c>
      <c r="C33" s="93" t="e">
        <f t="shared" si="5"/>
        <v>#N/A</v>
      </c>
      <c r="D33" s="93" t="e">
        <f t="shared" si="5"/>
        <v>#N/A</v>
      </c>
      <c r="E33" s="268" t="e">
        <f>VLOOKUP("K|"&amp;Q33,'[2]+termU'!$A$1:$G$65536,6,FALSE)</f>
        <v>#N/A</v>
      </c>
      <c r="F33" s="269" t="str">
        <f>VLOOKUP("K|"&amp;O33,'[2]+termU'!$A$1:$G$65536,6,FALSE)</f>
        <v>L1011115</v>
      </c>
      <c r="G33" s="72" t="e">
        <f t="shared" si="15"/>
        <v>#N/A</v>
      </c>
      <c r="H33" s="70" t="str">
        <f t="shared" ca="1" si="12"/>
        <v>B</v>
      </c>
      <c r="I33" s="115">
        <v>5</v>
      </c>
      <c r="J33" s="121">
        <f t="shared" si="6"/>
        <v>2013</v>
      </c>
      <c r="K33" s="119" t="str">
        <f t="shared" si="6"/>
        <v>Test country</v>
      </c>
      <c r="L33" s="119">
        <f t="shared" si="6"/>
        <v>0</v>
      </c>
      <c r="M33" s="119"/>
      <c r="N33" s="119">
        <f t="shared" si="7"/>
        <v>0</v>
      </c>
      <c r="O33" s="72" t="s">
        <v>2139</v>
      </c>
      <c r="P33" s="120" t="s">
        <v>2583</v>
      </c>
      <c r="Q33" s="120" t="s">
        <v>686</v>
      </c>
      <c r="R33" s="137" t="s">
        <v>2975</v>
      </c>
      <c r="S33" s="658" t="s">
        <v>2141</v>
      </c>
      <c r="T33" s="397"/>
      <c r="U33" s="135"/>
      <c r="V33" s="633"/>
      <c r="W33" s="202">
        <f t="shared" si="14"/>
        <v>0</v>
      </c>
      <c r="X33" s="910"/>
      <c r="Y33" s="135"/>
      <c r="Z33" s="135"/>
      <c r="AA33" s="138"/>
      <c r="AB33" s="122"/>
      <c r="AC33" s="122"/>
      <c r="AD33" s="122"/>
      <c r="AE33" s="122"/>
      <c r="AF33" s="122"/>
      <c r="AG33" s="125"/>
      <c r="AH33" s="122">
        <f>AA33* '1 Overview'!$D$19</f>
        <v>0</v>
      </c>
      <c r="AI33" s="122">
        <f>AC33* '1 Overview'!$D$19</f>
        <v>0</v>
      </c>
      <c r="AJ33" s="122">
        <f>AE33* '1 Overview'!$D$19</f>
        <v>0</v>
      </c>
      <c r="AK33" s="125">
        <f>AG33* '1 Overview'!$D$19</f>
        <v>0</v>
      </c>
      <c r="AL33" s="850"/>
    </row>
    <row r="34" spans="1:126" s="128" customFormat="1" ht="15" customHeight="1" outlineLevel="5" x14ac:dyDescent="0.2">
      <c r="A34" s="93" t="str">
        <f t="shared" si="5"/>
        <v>Z2013</v>
      </c>
      <c r="B34" s="93" t="e">
        <f t="shared" si="5"/>
        <v>#N/A</v>
      </c>
      <c r="C34" s="93" t="e">
        <f t="shared" si="5"/>
        <v>#N/A</v>
      </c>
      <c r="D34" s="93" t="e">
        <f t="shared" si="5"/>
        <v>#N/A</v>
      </c>
      <c r="E34" s="267" t="str">
        <f>VLOOKUP("K|"&amp;Q34,'[2]+termU'!$A$1:$G$65536,6,FALSE)</f>
        <v>L1011114</v>
      </c>
      <c r="F34" s="231" t="str">
        <f>VLOOKUP("K|"&amp;O34,'[2]+termU'!$A$1:$G$65536,6,FALSE)</f>
        <v>L1011114</v>
      </c>
      <c r="G34" s="64" t="str">
        <f t="shared" si="15"/>
        <v>B</v>
      </c>
      <c r="H34" s="70" t="str">
        <f t="shared" ca="1" si="12"/>
        <v>B</v>
      </c>
      <c r="I34" s="115">
        <v>5</v>
      </c>
      <c r="J34" s="95">
        <f t="shared" si="6"/>
        <v>2013</v>
      </c>
      <c r="K34" s="93" t="str">
        <f t="shared" si="6"/>
        <v>Test country</v>
      </c>
      <c r="L34" s="93">
        <f t="shared" si="6"/>
        <v>0</v>
      </c>
      <c r="M34" s="93"/>
      <c r="N34" s="93">
        <f t="shared" si="7"/>
        <v>0</v>
      </c>
      <c r="O34" s="64" t="s">
        <v>2136</v>
      </c>
      <c r="P34" s="120" t="s">
        <v>2583</v>
      </c>
      <c r="Q34" s="120" t="s">
        <v>2137</v>
      </c>
      <c r="R34" s="137" t="s">
        <v>2142</v>
      </c>
      <c r="S34" s="658" t="s">
        <v>2143</v>
      </c>
      <c r="T34" s="658"/>
      <c r="U34" s="135"/>
      <c r="V34" s="633"/>
      <c r="W34" s="633">
        <f t="shared" si="14"/>
        <v>0</v>
      </c>
      <c r="X34" s="910"/>
      <c r="Y34" s="135"/>
      <c r="Z34" s="135"/>
      <c r="AA34" s="138"/>
      <c r="AB34" s="126"/>
      <c r="AC34" s="126"/>
      <c r="AD34" s="126"/>
      <c r="AE34" s="126"/>
      <c r="AF34" s="126"/>
      <c r="AG34" s="127"/>
      <c r="AH34" s="126">
        <f>AA34* '1 Overview'!$D$19</f>
        <v>0</v>
      </c>
      <c r="AI34" s="126">
        <f>AC34* '1 Overview'!$D$19</f>
        <v>0</v>
      </c>
      <c r="AJ34" s="126">
        <f>AE34* '1 Overview'!$D$19</f>
        <v>0</v>
      </c>
      <c r="AK34" s="127">
        <f>AG34* '1 Overview'!$D$19</f>
        <v>0</v>
      </c>
      <c r="AL34" s="850"/>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row>
    <row r="35" spans="1:126" s="128" customFormat="1" ht="19.5" customHeight="1" outlineLevel="5" x14ac:dyDescent="0.2">
      <c r="A35" s="93" t="str">
        <f t="shared" si="5"/>
        <v>Z2013</v>
      </c>
      <c r="B35" s="93" t="e">
        <f t="shared" si="5"/>
        <v>#N/A</v>
      </c>
      <c r="C35" s="93" t="e">
        <f t="shared" si="5"/>
        <v>#N/A</v>
      </c>
      <c r="D35" s="93" t="e">
        <f t="shared" si="5"/>
        <v>#N/A</v>
      </c>
      <c r="E35" s="267" t="str">
        <f>VLOOKUP("K|"&amp;Q35,'[2]+termU'!$A$1:$G$65536,6,FALSE)</f>
        <v>L1011115</v>
      </c>
      <c r="F35" s="231" t="str">
        <f>VLOOKUP("K|"&amp;O35,'[2]+termU'!$A$1:$G$65536,6,FALSE)</f>
        <v>L1011115</v>
      </c>
      <c r="G35" s="64" t="str">
        <f t="shared" si="15"/>
        <v>B</v>
      </c>
      <c r="H35" s="70" t="str">
        <f t="shared" ca="1" si="12"/>
        <v>B</v>
      </c>
      <c r="I35" s="115">
        <v>5</v>
      </c>
      <c r="J35" s="95">
        <f t="shared" si="6"/>
        <v>2013</v>
      </c>
      <c r="K35" s="93" t="str">
        <f t="shared" si="6"/>
        <v>Test country</v>
      </c>
      <c r="L35" s="93">
        <f t="shared" si="6"/>
        <v>0</v>
      </c>
      <c r="M35" s="93"/>
      <c r="N35" s="93">
        <f t="shared" si="7"/>
        <v>0</v>
      </c>
      <c r="O35" s="64" t="s">
        <v>2139</v>
      </c>
      <c r="P35" s="120" t="s">
        <v>2583</v>
      </c>
      <c r="Q35" s="120" t="s">
        <v>2140</v>
      </c>
      <c r="R35" s="137" t="s">
        <v>2144</v>
      </c>
      <c r="S35" s="658" t="s">
        <v>2145</v>
      </c>
      <c r="T35" s="658"/>
      <c r="U35" s="135"/>
      <c r="V35" s="633"/>
      <c r="W35" s="633">
        <f t="shared" si="14"/>
        <v>0</v>
      </c>
      <c r="X35" s="910"/>
      <c r="Y35" s="135"/>
      <c r="Z35" s="135"/>
      <c r="AA35" s="138"/>
      <c r="AB35" s="126"/>
      <c r="AC35" s="126"/>
      <c r="AD35" s="126"/>
      <c r="AE35" s="126"/>
      <c r="AF35" s="126"/>
      <c r="AG35" s="127"/>
      <c r="AH35" s="126">
        <f>AA35* '1 Overview'!$D$19</f>
        <v>0</v>
      </c>
      <c r="AI35" s="126">
        <f>AC35* '1 Overview'!$D$19</f>
        <v>0</v>
      </c>
      <c r="AJ35" s="126">
        <f>AE35* '1 Overview'!$D$19</f>
        <v>0</v>
      </c>
      <c r="AK35" s="127">
        <f>AG35* '1 Overview'!$D$19</f>
        <v>0</v>
      </c>
      <c r="AL35" s="850"/>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row>
    <row r="36" spans="1:126" s="128" customFormat="1" ht="18.75" customHeight="1" outlineLevel="5" x14ac:dyDescent="0.2">
      <c r="A36" s="93" t="str">
        <f t="shared" si="5"/>
        <v>Z2013</v>
      </c>
      <c r="B36" s="93" t="e">
        <f t="shared" si="5"/>
        <v>#N/A</v>
      </c>
      <c r="C36" s="93" t="e">
        <f t="shared" si="5"/>
        <v>#N/A</v>
      </c>
      <c r="D36" s="93" t="e">
        <f t="shared" si="5"/>
        <v>#N/A</v>
      </c>
      <c r="E36" s="267" t="str">
        <f>VLOOKUP("K|"&amp;Q36,'[2]+termU'!$A$1:$G$65536,6,FALSE)</f>
        <v>L1011116</v>
      </c>
      <c r="F36" s="231" t="str">
        <f>VLOOKUP("K|"&amp;O36,'[2]+termU'!$A$1:$G$65536,6,FALSE)</f>
        <v>L1011116</v>
      </c>
      <c r="G36" s="64" t="str">
        <f t="shared" si="15"/>
        <v>B</v>
      </c>
      <c r="H36" s="70" t="str">
        <f t="shared" ca="1" si="12"/>
        <v>B</v>
      </c>
      <c r="I36" s="115">
        <v>5</v>
      </c>
      <c r="J36" s="95">
        <f t="shared" si="6"/>
        <v>2013</v>
      </c>
      <c r="K36" s="93" t="str">
        <f t="shared" si="6"/>
        <v>Test country</v>
      </c>
      <c r="L36" s="93">
        <f t="shared" si="6"/>
        <v>0</v>
      </c>
      <c r="M36" s="93"/>
      <c r="N36" s="93">
        <f t="shared" si="7"/>
        <v>0</v>
      </c>
      <c r="O36" s="64" t="s">
        <v>2146</v>
      </c>
      <c r="P36" s="120" t="s">
        <v>2583</v>
      </c>
      <c r="Q36" s="120" t="s">
        <v>2146</v>
      </c>
      <c r="R36" s="137" t="s">
        <v>2147</v>
      </c>
      <c r="S36" s="658" t="s">
        <v>2148</v>
      </c>
      <c r="T36" s="977"/>
      <c r="U36" s="743"/>
      <c r="V36" s="633"/>
      <c r="W36" s="633">
        <f t="shared" si="14"/>
        <v>0</v>
      </c>
      <c r="X36" s="877"/>
      <c r="Y36" s="135"/>
      <c r="Z36" s="135"/>
      <c r="AA36" s="138"/>
      <c r="AB36" s="126"/>
      <c r="AC36" s="126"/>
      <c r="AD36" s="126"/>
      <c r="AE36" s="126"/>
      <c r="AF36" s="126"/>
      <c r="AG36" s="127"/>
      <c r="AH36" s="126">
        <f>AA36* '1 Overview'!$D$19</f>
        <v>0</v>
      </c>
      <c r="AI36" s="126">
        <f>AC36* '1 Overview'!$D$19</f>
        <v>0</v>
      </c>
      <c r="AJ36" s="126">
        <f>AE36* '1 Overview'!$D$19</f>
        <v>0</v>
      </c>
      <c r="AK36" s="127">
        <f>AG36* '1 Overview'!$D$19</f>
        <v>0</v>
      </c>
      <c r="AL36" s="850"/>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c r="DN36"/>
      <c r="DO36"/>
      <c r="DP36"/>
      <c r="DQ36"/>
      <c r="DR36"/>
      <c r="DS36"/>
      <c r="DT36"/>
      <c r="DU36"/>
      <c r="DV36"/>
    </row>
    <row r="37" spans="1:126" s="129" customFormat="1" ht="15" customHeight="1" outlineLevel="5" x14ac:dyDescent="0.2">
      <c r="A37" s="93" t="str">
        <f t="shared" ref="A37:D100" si="16">A$20</f>
        <v>Z2013</v>
      </c>
      <c r="B37" s="93" t="e">
        <f t="shared" si="16"/>
        <v>#N/A</v>
      </c>
      <c r="C37" s="93" t="e">
        <f t="shared" si="16"/>
        <v>#N/A</v>
      </c>
      <c r="D37" s="93" t="e">
        <f t="shared" si="16"/>
        <v>#N/A</v>
      </c>
      <c r="E37" s="267" t="str">
        <f>VLOOKUP("K|"&amp;Q37,'[2]+termU'!$A$1:$G$65536,6,FALSE)</f>
        <v>L1011117</v>
      </c>
      <c r="F37" s="231" t="str">
        <f>VLOOKUP("K|"&amp;O37,'[2]+termU'!$A$1:$G$65536,6,FALSE)</f>
        <v>L1011117</v>
      </c>
      <c r="G37" s="64" t="str">
        <f t="shared" si="15"/>
        <v>B</v>
      </c>
      <c r="H37" s="70" t="str">
        <f t="shared" ca="1" si="12"/>
        <v>B</v>
      </c>
      <c r="I37" s="115">
        <v>5</v>
      </c>
      <c r="J37" s="95">
        <f t="shared" si="6"/>
        <v>2013</v>
      </c>
      <c r="K37" s="93" t="str">
        <f t="shared" si="6"/>
        <v>Test country</v>
      </c>
      <c r="L37" s="93">
        <f t="shared" si="6"/>
        <v>0</v>
      </c>
      <c r="M37" s="93"/>
      <c r="N37" s="93">
        <f t="shared" si="7"/>
        <v>0</v>
      </c>
      <c r="O37" s="64" t="s">
        <v>560</v>
      </c>
      <c r="P37" s="120" t="s">
        <v>2583</v>
      </c>
      <c r="Q37" s="120" t="s">
        <v>560</v>
      </c>
      <c r="R37" s="137" t="s">
        <v>2976</v>
      </c>
      <c r="S37" s="658" t="s">
        <v>561</v>
      </c>
      <c r="T37" s="977"/>
      <c r="U37" s="743"/>
      <c r="V37" s="633"/>
      <c r="W37" s="633">
        <f t="shared" si="14"/>
        <v>0</v>
      </c>
      <c r="X37" s="877"/>
      <c r="Y37" s="135"/>
      <c r="Z37" s="135"/>
      <c r="AA37" s="138"/>
      <c r="AB37" s="126"/>
      <c r="AC37" s="126"/>
      <c r="AD37" s="126"/>
      <c r="AE37" s="126"/>
      <c r="AF37" s="126"/>
      <c r="AG37" s="127"/>
      <c r="AH37" s="126">
        <f>AA37* '1 Overview'!$D$19</f>
        <v>0</v>
      </c>
      <c r="AI37" s="126">
        <f>AC37* '1 Overview'!$D$19</f>
        <v>0</v>
      </c>
      <c r="AJ37" s="126">
        <f>AE37* '1 Overview'!$D$19</f>
        <v>0</v>
      </c>
      <c r="AK37" s="127">
        <f>AG37* '1 Overview'!$D$19</f>
        <v>0</v>
      </c>
      <c r="AL37" s="850"/>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c r="DN37"/>
      <c r="DO37"/>
      <c r="DP37"/>
      <c r="DQ37"/>
      <c r="DR37"/>
      <c r="DS37"/>
      <c r="DT37"/>
      <c r="DU37"/>
      <c r="DV37"/>
    </row>
    <row r="38" spans="1:126" s="128" customFormat="1" ht="15" customHeight="1" outlineLevel="5" x14ac:dyDescent="0.2">
      <c r="A38" s="93" t="str">
        <f t="shared" si="16"/>
        <v>Z2013</v>
      </c>
      <c r="B38" s="93" t="e">
        <f t="shared" si="16"/>
        <v>#N/A</v>
      </c>
      <c r="C38" s="93" t="e">
        <f t="shared" si="16"/>
        <v>#N/A</v>
      </c>
      <c r="D38" s="93" t="e">
        <f t="shared" si="16"/>
        <v>#N/A</v>
      </c>
      <c r="E38" s="267" t="str">
        <f>VLOOKUP("K|"&amp;Q38,'[2]+termU'!$A$1:$G$65536,6,FALSE)</f>
        <v>L1011118</v>
      </c>
      <c r="F38" s="231" t="str">
        <f>VLOOKUP("K|"&amp;O38,'[2]+termU'!$A$1:$G$65536,6,FALSE)</f>
        <v>L1011118</v>
      </c>
      <c r="G38" s="64" t="str">
        <f t="shared" si="15"/>
        <v>B</v>
      </c>
      <c r="H38" s="70" t="str">
        <f t="shared" ca="1" si="12"/>
        <v>B</v>
      </c>
      <c r="I38" s="115">
        <v>5</v>
      </c>
      <c r="J38" s="95">
        <f t="shared" si="6"/>
        <v>2013</v>
      </c>
      <c r="K38" s="93" t="str">
        <f t="shared" si="6"/>
        <v>Test country</v>
      </c>
      <c r="L38" s="93">
        <f t="shared" si="6"/>
        <v>0</v>
      </c>
      <c r="M38" s="93"/>
      <c r="N38" s="93">
        <f t="shared" si="7"/>
        <v>0</v>
      </c>
      <c r="O38" s="64" t="s">
        <v>562</v>
      </c>
      <c r="P38" s="120" t="s">
        <v>2583</v>
      </c>
      <c r="Q38" s="120" t="s">
        <v>562</v>
      </c>
      <c r="R38" s="137" t="s">
        <v>563</v>
      </c>
      <c r="S38" s="658" t="s">
        <v>563</v>
      </c>
      <c r="T38" s="977"/>
      <c r="U38" s="743"/>
      <c r="V38" s="633"/>
      <c r="W38" s="633">
        <f t="shared" si="14"/>
        <v>0</v>
      </c>
      <c r="X38" s="877"/>
      <c r="Y38" s="135"/>
      <c r="Z38" s="135"/>
      <c r="AA38" s="138"/>
      <c r="AB38" s="126"/>
      <c r="AC38" s="126"/>
      <c r="AD38" s="126"/>
      <c r="AE38" s="126"/>
      <c r="AF38" s="126"/>
      <c r="AG38" s="127"/>
      <c r="AH38" s="126">
        <f>AA38* '1 Overview'!$D$19</f>
        <v>0</v>
      </c>
      <c r="AI38" s="126">
        <f>AC38* '1 Overview'!$D$19</f>
        <v>0</v>
      </c>
      <c r="AJ38" s="126">
        <f>AE38* '1 Overview'!$D$19</f>
        <v>0</v>
      </c>
      <c r="AK38" s="127">
        <f>AG38* '1 Overview'!$D$19</f>
        <v>0</v>
      </c>
      <c r="AL38" s="850"/>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c r="DN38"/>
      <c r="DO38"/>
      <c r="DP38"/>
      <c r="DQ38"/>
      <c r="DR38"/>
      <c r="DS38"/>
      <c r="DT38"/>
      <c r="DU38"/>
      <c r="DV38"/>
    </row>
    <row r="39" spans="1:126" s="128" customFormat="1" ht="15" customHeight="1" outlineLevel="5" x14ac:dyDescent="0.2">
      <c r="A39" s="93" t="str">
        <f t="shared" si="16"/>
        <v>Z2013</v>
      </c>
      <c r="B39" s="93" t="e">
        <f t="shared" si="16"/>
        <v>#N/A</v>
      </c>
      <c r="C39" s="93" t="e">
        <f t="shared" si="16"/>
        <v>#N/A</v>
      </c>
      <c r="D39" s="93" t="e">
        <f t="shared" si="16"/>
        <v>#N/A</v>
      </c>
      <c r="E39" s="267" t="e">
        <f>VLOOKUP("K|"&amp;Q39,'[2]+termU'!$A$1:$G$65536,6,FALSE)</f>
        <v>#N/A</v>
      </c>
      <c r="F39" s="231" t="e">
        <f>VLOOKUP("K|"&amp;O39,'[2]+termU'!$A$1:$G$65536,6,FALSE)</f>
        <v>#N/A</v>
      </c>
      <c r="G39" s="64" t="str">
        <f t="shared" si="15"/>
        <v>B</v>
      </c>
      <c r="H39" s="70" t="str">
        <f t="shared" ca="1" si="12"/>
        <v>B</v>
      </c>
      <c r="I39" s="115">
        <v>5</v>
      </c>
      <c r="J39" s="95">
        <f t="shared" si="6"/>
        <v>2013</v>
      </c>
      <c r="K39" s="93" t="str">
        <f t="shared" si="6"/>
        <v>Test country</v>
      </c>
      <c r="L39" s="93">
        <f t="shared" si="6"/>
        <v>0</v>
      </c>
      <c r="M39" s="93"/>
      <c r="N39" s="93">
        <f t="shared" si="7"/>
        <v>0</v>
      </c>
      <c r="O39" s="64" t="s">
        <v>564</v>
      </c>
      <c r="P39" s="120" t="s">
        <v>2583</v>
      </c>
      <c r="Q39" s="120"/>
      <c r="R39" s="526" t="s">
        <v>47</v>
      </c>
      <c r="S39" s="138" t="s">
        <v>48</v>
      </c>
      <c r="T39" s="136"/>
      <c r="U39" s="743"/>
      <c r="V39" s="633"/>
      <c r="W39" s="633">
        <f t="shared" si="14"/>
        <v>0</v>
      </c>
      <c r="X39" s="877"/>
      <c r="Y39" s="135"/>
      <c r="Z39" s="135"/>
      <c r="AA39" s="138"/>
      <c r="AB39" s="126"/>
      <c r="AC39" s="126"/>
      <c r="AD39" s="126"/>
      <c r="AE39" s="126"/>
      <c r="AF39" s="126"/>
      <c r="AG39" s="127"/>
      <c r="AH39" s="126">
        <f>AA39* '1 Overview'!$D$19</f>
        <v>0</v>
      </c>
      <c r="AI39" s="126">
        <f>AC39* '1 Overview'!$D$19</f>
        <v>0</v>
      </c>
      <c r="AJ39" s="126">
        <f>AE39* '1 Overview'!$D$19</f>
        <v>0</v>
      </c>
      <c r="AK39" s="127">
        <f>AG39* '1 Overview'!$D$19</f>
        <v>0</v>
      </c>
      <c r="AL39" s="850"/>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c r="DN39"/>
      <c r="DO39"/>
      <c r="DP39"/>
      <c r="DQ39"/>
      <c r="DR39"/>
      <c r="DS39"/>
      <c r="DT39"/>
      <c r="DU39"/>
      <c r="DV39"/>
    </row>
    <row r="40" spans="1:126" s="128" customFormat="1" ht="15" customHeight="1" outlineLevel="5" x14ac:dyDescent="0.2">
      <c r="A40" s="93" t="str">
        <f t="shared" si="16"/>
        <v>Z2013</v>
      </c>
      <c r="B40" s="93" t="e">
        <f t="shared" si="16"/>
        <v>#N/A</v>
      </c>
      <c r="C40" s="93" t="e">
        <f t="shared" si="16"/>
        <v>#N/A</v>
      </c>
      <c r="D40" s="93" t="e">
        <f t="shared" si="16"/>
        <v>#N/A</v>
      </c>
      <c r="E40" s="267" t="str">
        <f>VLOOKUP("K|"&amp;Q40,'[2]+termU'!$A$1:$G$65536,6,FALSE)</f>
        <v>L101111z</v>
      </c>
      <c r="F40" s="231" t="str">
        <f>VLOOKUP("K|"&amp;O40,'[2]+termU'!$A$1:$G$65536,6,FALSE)</f>
        <v>L101111z</v>
      </c>
      <c r="G40" s="64" t="str">
        <f t="shared" si="15"/>
        <v>B</v>
      </c>
      <c r="H40" s="70" t="str">
        <f t="shared" ca="1" si="12"/>
        <v>B</v>
      </c>
      <c r="I40" s="115">
        <v>5</v>
      </c>
      <c r="J40" s="95">
        <f t="shared" si="6"/>
        <v>2013</v>
      </c>
      <c r="K40" s="93" t="str">
        <f t="shared" si="6"/>
        <v>Test country</v>
      </c>
      <c r="L40" s="93">
        <f t="shared" si="6"/>
        <v>0</v>
      </c>
      <c r="M40" s="93"/>
      <c r="N40" s="93">
        <f t="shared" si="7"/>
        <v>0</v>
      </c>
      <c r="O40" s="64" t="s">
        <v>49</v>
      </c>
      <c r="P40" s="120" t="s">
        <v>2583</v>
      </c>
      <c r="Q40" s="120" t="s">
        <v>50</v>
      </c>
      <c r="R40" s="398" t="s">
        <v>51</v>
      </c>
      <c r="S40" s="659" t="s">
        <v>52</v>
      </c>
      <c r="T40" s="978"/>
      <c r="U40" s="743"/>
      <c r="V40" s="633"/>
      <c r="W40" s="633">
        <f t="shared" si="14"/>
        <v>0</v>
      </c>
      <c r="X40" s="877"/>
      <c r="Y40" s="135"/>
      <c r="Z40" s="135"/>
      <c r="AA40" s="138"/>
      <c r="AB40" s="126"/>
      <c r="AC40" s="126"/>
      <c r="AD40" s="126"/>
      <c r="AE40" s="126"/>
      <c r="AF40" s="126"/>
      <c r="AG40" s="127"/>
      <c r="AH40" s="126">
        <f>AA40* '1 Overview'!$D$19</f>
        <v>0</v>
      </c>
      <c r="AI40" s="126">
        <f>AC40* '1 Overview'!$D$19</f>
        <v>0</v>
      </c>
      <c r="AJ40" s="126">
        <f>AE40* '1 Overview'!$D$19</f>
        <v>0</v>
      </c>
      <c r="AK40" s="127">
        <f>AG40* '1 Overview'!$D$19</f>
        <v>0</v>
      </c>
      <c r="AL40" s="850"/>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c r="DN40"/>
      <c r="DO40"/>
      <c r="DP40"/>
      <c r="DQ40"/>
      <c r="DR40"/>
      <c r="DS40"/>
      <c r="DT40"/>
      <c r="DU40"/>
      <c r="DV40"/>
    </row>
    <row r="41" spans="1:126" ht="15" customHeight="1" outlineLevel="3" collapsed="1" x14ac:dyDescent="0.2">
      <c r="A41" s="93" t="str">
        <f t="shared" si="16"/>
        <v>Z2013</v>
      </c>
      <c r="B41" s="93" t="e">
        <f t="shared" si="16"/>
        <v>#N/A</v>
      </c>
      <c r="C41" s="93" t="e">
        <f t="shared" si="16"/>
        <v>#N/A</v>
      </c>
      <c r="D41" s="93" t="e">
        <f t="shared" si="16"/>
        <v>#N/A</v>
      </c>
      <c r="E41" s="267" t="str">
        <f>VLOOKUP("K|"&amp;Q41,'[2]+termU'!$A$1:$G$65536,6,FALSE)</f>
        <v>L101112</v>
      </c>
      <c r="F41" s="231" t="e">
        <f>VLOOKUP("K|"&amp;O41,'[2]+termU'!$A$1:$G$65536,6,FALSE)</f>
        <v>#N/A</v>
      </c>
      <c r="G41" s="64" t="str">
        <f t="shared" si="15"/>
        <v>B</v>
      </c>
      <c r="H41" s="70" t="str">
        <f t="shared" ca="1" si="12"/>
        <v>B</v>
      </c>
      <c r="I41" s="94">
        <v>4</v>
      </c>
      <c r="J41" s="95">
        <f t="shared" ref="J41:L60" si="17">J$20</f>
        <v>2013</v>
      </c>
      <c r="K41" s="93" t="str">
        <f t="shared" si="17"/>
        <v>Test country</v>
      </c>
      <c r="L41" s="93">
        <f t="shared" si="17"/>
        <v>0</v>
      </c>
      <c r="M41" s="93"/>
      <c r="N41" s="93">
        <f t="shared" si="7"/>
        <v>0</v>
      </c>
      <c r="O41" s="64" t="str">
        <f>TRIM(S41)</f>
        <v>Grain maize and corn cob mix</v>
      </c>
      <c r="P41" s="70" t="s">
        <v>1771</v>
      </c>
      <c r="Q41" s="120" t="s">
        <v>1875</v>
      </c>
      <c r="R41" s="137" t="s">
        <v>1876</v>
      </c>
      <c r="S41" s="658" t="s">
        <v>1877</v>
      </c>
      <c r="T41" s="979" t="s">
        <v>1878</v>
      </c>
      <c r="U41" s="743"/>
      <c r="V41" s="633"/>
      <c r="W41" s="196">
        <f t="shared" si="14"/>
        <v>0</v>
      </c>
      <c r="X41" s="877"/>
      <c r="Y41" s="135"/>
      <c r="Z41" s="135"/>
      <c r="AA41" s="138"/>
      <c r="AB41" s="106"/>
      <c r="AC41" s="106"/>
      <c r="AD41" s="106"/>
      <c r="AE41" s="106"/>
      <c r="AF41" s="106"/>
      <c r="AG41" s="107"/>
      <c r="AH41" s="106">
        <f>AA41* '1 Overview'!$D$19</f>
        <v>0</v>
      </c>
      <c r="AI41" s="106">
        <f>AC41* '1 Overview'!$D$19</f>
        <v>0</v>
      </c>
      <c r="AJ41" s="106">
        <f>AE41* '1 Overview'!$D$19</f>
        <v>0</v>
      </c>
      <c r="AK41" s="107">
        <f>AG41* '1 Overview'!$D$19</f>
        <v>0</v>
      </c>
      <c r="AL41" s="84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row>
    <row r="42" spans="1:126" s="92" customFormat="1" ht="12.75" outlineLevel="3" x14ac:dyDescent="0.2">
      <c r="A42" s="93" t="str">
        <f t="shared" si="16"/>
        <v>Z2013</v>
      </c>
      <c r="B42" s="93" t="e">
        <f t="shared" si="16"/>
        <v>#N/A</v>
      </c>
      <c r="C42" s="93" t="e">
        <f t="shared" si="16"/>
        <v>#N/A</v>
      </c>
      <c r="D42" s="93" t="e">
        <f t="shared" si="16"/>
        <v>#N/A</v>
      </c>
      <c r="E42" s="267" t="str">
        <f>VLOOKUP("K|"&amp;Q42,'[2]+termU'!$A$1:$G$65536,6,FALSE)</f>
        <v>L101113</v>
      </c>
      <c r="F42" s="231" t="str">
        <f>VLOOKUP("K|"&amp;O42,'[2]+termU'!$A$1:$G$65536,6,FALSE)</f>
        <v>L101113</v>
      </c>
      <c r="G42" s="64" t="str">
        <f t="shared" si="15"/>
        <v>A</v>
      </c>
      <c r="H42" s="70" t="str">
        <f t="shared" ca="1" si="12"/>
        <v>B</v>
      </c>
      <c r="I42" s="115">
        <v>4</v>
      </c>
      <c r="J42" s="95">
        <f t="shared" si="17"/>
        <v>2013</v>
      </c>
      <c r="K42" s="93" t="str">
        <f t="shared" si="17"/>
        <v>Test country</v>
      </c>
      <c r="L42" s="93">
        <f t="shared" si="17"/>
        <v>0</v>
      </c>
      <c r="M42" s="93"/>
      <c r="N42" s="93">
        <f t="shared" si="7"/>
        <v>0</v>
      </c>
      <c r="O42" s="64" t="s">
        <v>1879</v>
      </c>
      <c r="P42" s="251" t="s">
        <v>2583</v>
      </c>
      <c r="Q42" s="120" t="s">
        <v>1879</v>
      </c>
      <c r="R42" s="367" t="s">
        <v>1880</v>
      </c>
      <c r="S42" s="657" t="s">
        <v>1881</v>
      </c>
      <c r="T42" s="781"/>
      <c r="U42" s="743"/>
      <c r="V42" s="633"/>
      <c r="W42" s="196">
        <f t="shared" si="14"/>
        <v>0</v>
      </c>
      <c r="X42" s="877"/>
      <c r="Y42" s="106"/>
      <c r="Z42" s="106"/>
      <c r="AA42" s="107"/>
      <c r="AB42" s="106">
        <f t="shared" ref="AB42:AG42" si="18">SUBTOTAL(9,AB43:AB47)</f>
        <v>0</v>
      </c>
      <c r="AC42" s="106">
        <f t="shared" si="18"/>
        <v>0</v>
      </c>
      <c r="AD42" s="106">
        <f t="shared" si="18"/>
        <v>0</v>
      </c>
      <c r="AE42" s="106">
        <f t="shared" si="18"/>
        <v>0</v>
      </c>
      <c r="AF42" s="106">
        <f t="shared" si="18"/>
        <v>0</v>
      </c>
      <c r="AG42" s="107">
        <f t="shared" si="18"/>
        <v>0</v>
      </c>
      <c r="AH42" s="106">
        <f>AA42* '1 Overview'!$D$19</f>
        <v>0</v>
      </c>
      <c r="AI42" s="106">
        <f>AC42* '1 Overview'!$D$19</f>
        <v>0</v>
      </c>
      <c r="AJ42" s="106">
        <f>AE42* '1 Overview'!$D$19</f>
        <v>0</v>
      </c>
      <c r="AK42" s="107">
        <f>AG42* '1 Overview'!$D$19</f>
        <v>0</v>
      </c>
      <c r="AL42" s="850"/>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c r="DN42"/>
      <c r="DO42"/>
      <c r="DP42"/>
      <c r="DQ42"/>
      <c r="DR42"/>
      <c r="DS42"/>
      <c r="DT42"/>
      <c r="DU42"/>
      <c r="DV42"/>
    </row>
    <row r="43" spans="1:126" s="108" customFormat="1" ht="15" customHeight="1" outlineLevel="3" x14ac:dyDescent="0.2">
      <c r="A43" s="93" t="str">
        <f t="shared" si="16"/>
        <v>Z2013</v>
      </c>
      <c r="B43" s="93" t="e">
        <f t="shared" si="16"/>
        <v>#N/A</v>
      </c>
      <c r="C43" s="93" t="e">
        <f t="shared" si="16"/>
        <v>#N/A</v>
      </c>
      <c r="D43" s="93" t="e">
        <f t="shared" si="16"/>
        <v>#N/A</v>
      </c>
      <c r="E43" s="267" t="str">
        <f>VLOOKUP("K|"&amp;Q43,'[2]+termU'!$A$1:$G$65536,6,FALSE)</f>
        <v>L1011130</v>
      </c>
      <c r="F43" s="231" t="str">
        <f>VLOOKUP("K|"&amp;O43,'[2]+termU'!$A$1:$G$65536,6,FALSE)</f>
        <v>L1011130</v>
      </c>
      <c r="G43" s="64" t="str">
        <f t="shared" si="15"/>
        <v>B</v>
      </c>
      <c r="H43" s="70" t="str">
        <f t="shared" ca="1" si="12"/>
        <v>B</v>
      </c>
      <c r="I43" s="94">
        <v>5</v>
      </c>
      <c r="J43" s="95">
        <f t="shared" si="17"/>
        <v>2013</v>
      </c>
      <c r="K43" s="93" t="str">
        <f t="shared" si="17"/>
        <v>Test country</v>
      </c>
      <c r="L43" s="93">
        <f t="shared" si="17"/>
        <v>0</v>
      </c>
      <c r="M43" s="93"/>
      <c r="N43" s="93">
        <f t="shared" si="7"/>
        <v>0</v>
      </c>
      <c r="O43" s="64" t="str">
        <f>TRIM(S43)</f>
        <v>Barley, no details</v>
      </c>
      <c r="P43" s="70" t="s">
        <v>1771</v>
      </c>
      <c r="Q43" s="120" t="s">
        <v>1882</v>
      </c>
      <c r="R43" s="399" t="str">
        <f xml:space="preserve"> R42 &amp; IF(ISERROR([2]!hidden(R42)),", sin detalles",IF([2]!hidden(R42),"",", sin detalles"))</f>
        <v xml:space="preserve">        Cebada, sin detalles</v>
      </c>
      <c r="S43" s="397" t="str">
        <f xml:space="preserve"> S42 &amp; IF(ISERROR([2]!hidden(S42)),", no details",IF([2]!hidden(S42),"",", no details"))</f>
        <v xml:space="preserve">        Barley, no details</v>
      </c>
      <c r="T43" s="980" t="s">
        <v>1883</v>
      </c>
      <c r="U43" s="135"/>
      <c r="V43" s="633"/>
      <c r="W43" s="196">
        <f t="shared" si="14"/>
        <v>0</v>
      </c>
      <c r="X43" s="910"/>
      <c r="Y43" s="135"/>
      <c r="Z43" s="135"/>
      <c r="AA43" s="138"/>
      <c r="AB43" s="122"/>
      <c r="AC43" s="122"/>
      <c r="AD43" s="122"/>
      <c r="AE43" s="122"/>
      <c r="AF43" s="122"/>
      <c r="AG43" s="125"/>
      <c r="AH43" s="122">
        <f>AA43* '1 Overview'!$D$19</f>
        <v>0</v>
      </c>
      <c r="AI43" s="122">
        <f>AC43* '1 Overview'!$D$19</f>
        <v>0</v>
      </c>
      <c r="AJ43" s="122">
        <f>AE43* '1 Overview'!$D$19</f>
        <v>0</v>
      </c>
      <c r="AK43" s="125">
        <f>AG43* '1 Overview'!$D$19</f>
        <v>0</v>
      </c>
      <c r="AL43" s="848"/>
    </row>
    <row r="44" spans="1:126" s="128" customFormat="1" ht="15" customHeight="1" outlineLevel="4" collapsed="1" x14ac:dyDescent="0.2">
      <c r="A44" s="93" t="str">
        <f t="shared" si="16"/>
        <v>Z2013</v>
      </c>
      <c r="B44" s="93" t="e">
        <f t="shared" si="16"/>
        <v>#N/A</v>
      </c>
      <c r="C44" s="93" t="e">
        <f t="shared" si="16"/>
        <v>#N/A</v>
      </c>
      <c r="D44" s="93" t="e">
        <f t="shared" si="16"/>
        <v>#N/A</v>
      </c>
      <c r="E44" s="267" t="str">
        <f>VLOOKUP("K|"&amp;Q44,'[2]+termU'!$A$1:$G$65536,6,FALSE)</f>
        <v>L1011131</v>
      </c>
      <c r="F44" s="231" t="str">
        <f>VLOOKUP("K|"&amp;O44,'[2]+termU'!$A$1:$G$65536,6,FALSE)</f>
        <v>L1011131</v>
      </c>
      <c r="G44" s="64" t="str">
        <f t="shared" si="15"/>
        <v>B</v>
      </c>
      <c r="H44" s="70" t="str">
        <f t="shared" ca="1" si="12"/>
        <v>B</v>
      </c>
      <c r="I44" s="94">
        <v>5</v>
      </c>
      <c r="J44" s="95">
        <f t="shared" si="17"/>
        <v>2013</v>
      </c>
      <c r="K44" s="93" t="str">
        <f t="shared" si="17"/>
        <v>Test country</v>
      </c>
      <c r="L44" s="93">
        <f t="shared" si="17"/>
        <v>0</v>
      </c>
      <c r="M44" s="93"/>
      <c r="N44" s="93">
        <f t="shared" si="7"/>
        <v>0</v>
      </c>
      <c r="O44" s="64" t="s">
        <v>1884</v>
      </c>
      <c r="P44" s="251" t="s">
        <v>2583</v>
      </c>
      <c r="Q44" s="120" t="s">
        <v>1885</v>
      </c>
      <c r="R44" s="400" t="s">
        <v>1886</v>
      </c>
      <c r="S44" s="660" t="s">
        <v>1887</v>
      </c>
      <c r="T44" s="660"/>
      <c r="U44" s="135"/>
      <c r="V44" s="633"/>
      <c r="W44" s="633">
        <f>SUM(U44:V44)</f>
        <v>0</v>
      </c>
      <c r="X44" s="910"/>
      <c r="Y44" s="135"/>
      <c r="Z44" s="135"/>
      <c r="AA44" s="138"/>
      <c r="AB44" s="126"/>
      <c r="AC44" s="126"/>
      <c r="AD44" s="126"/>
      <c r="AE44" s="126"/>
      <c r="AF44" s="126"/>
      <c r="AG44" s="127"/>
      <c r="AH44" s="126">
        <f>AA44* '1 Overview'!$D$19</f>
        <v>0</v>
      </c>
      <c r="AI44" s="126">
        <f>AC44* '1 Overview'!$D$19</f>
        <v>0</v>
      </c>
      <c r="AJ44" s="126">
        <f>AE44* '1 Overview'!$D$19</f>
        <v>0</v>
      </c>
      <c r="AK44" s="127">
        <f>AG44* '1 Overview'!$D$19</f>
        <v>0</v>
      </c>
      <c r="AL44" s="850"/>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row>
    <row r="45" spans="1:126" s="128" customFormat="1" ht="12.75" outlineLevel="4" x14ac:dyDescent="0.2">
      <c r="A45" s="93" t="str">
        <f t="shared" si="16"/>
        <v>Z2013</v>
      </c>
      <c r="B45" s="93" t="e">
        <f t="shared" si="16"/>
        <v>#N/A</v>
      </c>
      <c r="C45" s="93" t="e">
        <f t="shared" si="16"/>
        <v>#N/A</v>
      </c>
      <c r="D45" s="93" t="e">
        <f t="shared" si="16"/>
        <v>#N/A</v>
      </c>
      <c r="E45" s="267" t="str">
        <f>VLOOKUP("K|"&amp;Q45,'[2]+termU'!$A$1:$G$65536,6,FALSE)</f>
        <v>L1011132</v>
      </c>
      <c r="F45" s="231" t="str">
        <f>VLOOKUP("K|"&amp;O45,'[2]+termU'!$A$1:$G$65536,6,FALSE)</f>
        <v>L1011132</v>
      </c>
      <c r="G45" s="64" t="str">
        <f t="shared" si="15"/>
        <v>B</v>
      </c>
      <c r="H45" s="70" t="str">
        <f t="shared" ca="1" si="12"/>
        <v>B</v>
      </c>
      <c r="I45" s="94">
        <v>5</v>
      </c>
      <c r="J45" s="95">
        <f t="shared" si="17"/>
        <v>2013</v>
      </c>
      <c r="K45" s="93" t="str">
        <f t="shared" si="17"/>
        <v>Test country</v>
      </c>
      <c r="L45" s="93">
        <f t="shared" si="17"/>
        <v>0</v>
      </c>
      <c r="M45" s="93"/>
      <c r="N45" s="93">
        <f t="shared" si="7"/>
        <v>0</v>
      </c>
      <c r="O45" s="64" t="s">
        <v>1888</v>
      </c>
      <c r="P45" s="251" t="s">
        <v>2583</v>
      </c>
      <c r="Q45" s="120" t="s">
        <v>1889</v>
      </c>
      <c r="R45" s="137" t="s">
        <v>1890</v>
      </c>
      <c r="S45" s="658" t="s">
        <v>1891</v>
      </c>
      <c r="T45" s="658"/>
      <c r="U45" s="135"/>
      <c r="V45" s="633"/>
      <c r="W45" s="633">
        <f>SUM(U45:V45)</f>
        <v>0</v>
      </c>
      <c r="X45" s="910"/>
      <c r="Y45" s="135"/>
      <c r="Z45" s="135"/>
      <c r="AA45" s="138"/>
      <c r="AB45" s="126"/>
      <c r="AC45" s="126"/>
      <c r="AD45" s="126"/>
      <c r="AE45" s="126"/>
      <c r="AF45" s="126"/>
      <c r="AG45" s="127"/>
      <c r="AH45" s="126">
        <f>AA45* '1 Overview'!$D$19</f>
        <v>0</v>
      </c>
      <c r="AI45" s="126">
        <f>AC45* '1 Overview'!$D$19</f>
        <v>0</v>
      </c>
      <c r="AJ45" s="126">
        <f>AE45* '1 Overview'!$D$19</f>
        <v>0</v>
      </c>
      <c r="AK45" s="127">
        <f>AG45* '1 Overview'!$D$19</f>
        <v>0</v>
      </c>
      <c r="AL45" s="850"/>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row>
    <row r="46" spans="1:126" s="128" customFormat="1" ht="12.75" outlineLevel="4" x14ac:dyDescent="0.2">
      <c r="A46" s="93" t="str">
        <f t="shared" si="16"/>
        <v>Z2013</v>
      </c>
      <c r="B46" s="93" t="e">
        <f t="shared" si="16"/>
        <v>#N/A</v>
      </c>
      <c r="C46" s="93" t="e">
        <f t="shared" si="16"/>
        <v>#N/A</v>
      </c>
      <c r="D46" s="93" t="e">
        <f t="shared" si="16"/>
        <v>#N/A</v>
      </c>
      <c r="E46" s="267" t="e">
        <f>VLOOKUP("K|"&amp;Q46,'[2]+termU'!$A$1:$G$65536,6,FALSE)</f>
        <v>#N/A</v>
      </c>
      <c r="F46" s="231" t="e">
        <f>VLOOKUP("K|"&amp;O46,'[2]+termU'!$A$1:$G$65536,6,FALSE)</f>
        <v>#N/A</v>
      </c>
      <c r="G46" s="64" t="str">
        <f t="shared" si="15"/>
        <v>B</v>
      </c>
      <c r="H46" s="70" t="str">
        <f t="shared" ca="1" si="12"/>
        <v>B</v>
      </c>
      <c r="I46" s="94">
        <v>5</v>
      </c>
      <c r="J46" s="95">
        <f t="shared" si="17"/>
        <v>2013</v>
      </c>
      <c r="K46" s="93" t="str">
        <f t="shared" si="17"/>
        <v>Test country</v>
      </c>
      <c r="L46" s="93">
        <f t="shared" si="17"/>
        <v>0</v>
      </c>
      <c r="M46" s="93"/>
      <c r="N46" s="93">
        <f t="shared" si="7"/>
        <v>0</v>
      </c>
      <c r="O46" s="64"/>
      <c r="P46" s="251" t="s">
        <v>2583</v>
      </c>
      <c r="Q46" s="120"/>
      <c r="R46" s="526" t="s">
        <v>1892</v>
      </c>
      <c r="S46" s="138" t="s">
        <v>1893</v>
      </c>
      <c r="T46" s="138"/>
      <c r="U46" s="135"/>
      <c r="V46" s="633"/>
      <c r="W46" s="633">
        <f>SUM(U46:V46)</f>
        <v>0</v>
      </c>
      <c r="X46" s="910"/>
      <c r="Y46" s="135"/>
      <c r="Z46" s="135"/>
      <c r="AA46" s="138"/>
      <c r="AB46" s="126"/>
      <c r="AC46" s="126"/>
      <c r="AD46" s="126"/>
      <c r="AE46" s="126"/>
      <c r="AF46" s="126"/>
      <c r="AG46" s="127"/>
      <c r="AH46" s="126">
        <f>AA46* '1 Overview'!$D$19</f>
        <v>0</v>
      </c>
      <c r="AI46" s="126">
        <f>AC46* '1 Overview'!$D$19</f>
        <v>0</v>
      </c>
      <c r="AJ46" s="126">
        <f>AE46* '1 Overview'!$D$19</f>
        <v>0</v>
      </c>
      <c r="AK46" s="127">
        <f>AG46* '1 Overview'!$D$19</f>
        <v>0</v>
      </c>
      <c r="AL46" s="850"/>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row>
    <row r="47" spans="1:126" s="128" customFormat="1" ht="12.75" outlineLevel="4" x14ac:dyDescent="0.2">
      <c r="A47" s="93" t="str">
        <f t="shared" si="16"/>
        <v>Z2013</v>
      </c>
      <c r="B47" s="93" t="e">
        <f t="shared" si="16"/>
        <v>#N/A</v>
      </c>
      <c r="C47" s="93" t="e">
        <f t="shared" si="16"/>
        <v>#N/A</v>
      </c>
      <c r="D47" s="93" t="e">
        <f t="shared" si="16"/>
        <v>#N/A</v>
      </c>
      <c r="E47" s="267" t="str">
        <f>VLOOKUP("K|"&amp;Q47,'[2]+termU'!$A$1:$G$65536,6,FALSE)</f>
        <v>L101113z</v>
      </c>
      <c r="F47" s="231" t="str">
        <f>VLOOKUP("K|"&amp;O47,'[2]+termU'!$A$1:$G$65536,6,FALSE)</f>
        <v>L101113z</v>
      </c>
      <c r="G47" s="64" t="str">
        <f t="shared" si="15"/>
        <v>B</v>
      </c>
      <c r="H47" s="70" t="str">
        <f t="shared" ca="1" si="12"/>
        <v>B</v>
      </c>
      <c r="I47" s="94">
        <v>5</v>
      </c>
      <c r="J47" s="95">
        <f t="shared" si="17"/>
        <v>2013</v>
      </c>
      <c r="K47" s="93" t="str">
        <f t="shared" si="17"/>
        <v>Test country</v>
      </c>
      <c r="L47" s="93">
        <f t="shared" si="17"/>
        <v>0</v>
      </c>
      <c r="M47" s="93"/>
      <c r="N47" s="93">
        <f t="shared" si="7"/>
        <v>0</v>
      </c>
      <c r="O47" s="64" t="s">
        <v>1894</v>
      </c>
      <c r="P47" s="251" t="s">
        <v>2583</v>
      </c>
      <c r="Q47" s="120" t="s">
        <v>1895</v>
      </c>
      <c r="R47" s="137" t="s">
        <v>1896</v>
      </c>
      <c r="S47" s="658" t="s">
        <v>1897</v>
      </c>
      <c r="T47" s="658"/>
      <c r="U47" s="135"/>
      <c r="V47" s="633"/>
      <c r="W47" s="633">
        <f>SUM(U47:V47)</f>
        <v>0</v>
      </c>
      <c r="X47" s="911"/>
      <c r="Y47" s="135"/>
      <c r="Z47" s="135"/>
      <c r="AA47" s="138"/>
      <c r="AB47" s="126"/>
      <c r="AC47" s="126"/>
      <c r="AD47" s="126"/>
      <c r="AE47" s="126"/>
      <c r="AF47" s="126"/>
      <c r="AG47" s="127"/>
      <c r="AH47" s="126">
        <f>AA47* '1 Overview'!$D$19</f>
        <v>0</v>
      </c>
      <c r="AI47" s="126">
        <f>AC47* '1 Overview'!$D$19</f>
        <v>0</v>
      </c>
      <c r="AJ47" s="126">
        <f>AE47* '1 Overview'!$D$19</f>
        <v>0</v>
      </c>
      <c r="AK47" s="127">
        <f>AG47* '1 Overview'!$D$19</f>
        <v>0</v>
      </c>
      <c r="AL47" s="850"/>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row>
    <row r="48" spans="1:126" s="92" customFormat="1" ht="13.5" customHeight="1" outlineLevel="3" x14ac:dyDescent="0.2">
      <c r="A48" s="93" t="str">
        <f t="shared" si="16"/>
        <v>Z2013</v>
      </c>
      <c r="B48" s="93" t="e">
        <f t="shared" si="16"/>
        <v>#N/A</v>
      </c>
      <c r="C48" s="93" t="e">
        <f t="shared" si="16"/>
        <v>#N/A</v>
      </c>
      <c r="D48" s="93" t="e">
        <f t="shared" si="16"/>
        <v>#N/A</v>
      </c>
      <c r="E48" s="267" t="str">
        <f>VLOOKUP("K|"&amp;Q48,'[2]+termU'!$A$1:$G$65536,6,FALSE)</f>
        <v>L101114</v>
      </c>
      <c r="F48" s="231" t="str">
        <f>VLOOKUP("K|"&amp;O48,'[2]+termU'!$A$1:$G$65536,6,FALSE)</f>
        <v>L101114</v>
      </c>
      <c r="G48" s="64" t="str">
        <f t="shared" si="15"/>
        <v>A</v>
      </c>
      <c r="H48" s="70" t="str">
        <f t="shared" ca="1" si="12"/>
        <v>B</v>
      </c>
      <c r="I48" s="115">
        <v>4</v>
      </c>
      <c r="J48" s="95">
        <f t="shared" si="17"/>
        <v>2013</v>
      </c>
      <c r="K48" s="93" t="str">
        <f t="shared" si="17"/>
        <v>Test country</v>
      </c>
      <c r="L48" s="93">
        <f t="shared" si="17"/>
        <v>0</v>
      </c>
      <c r="M48" s="93"/>
      <c r="N48" s="93">
        <f t="shared" si="7"/>
        <v>0</v>
      </c>
      <c r="O48" s="64" t="s">
        <v>1898</v>
      </c>
      <c r="P48" s="251" t="s">
        <v>2583</v>
      </c>
      <c r="Q48" s="120" t="s">
        <v>1899</v>
      </c>
      <c r="R48" s="361" t="s">
        <v>1900</v>
      </c>
      <c r="S48" s="360" t="s">
        <v>1901</v>
      </c>
      <c r="T48" s="782"/>
      <c r="U48" s="743"/>
      <c r="V48" s="633"/>
      <c r="W48" s="196">
        <f>SUM(U48:V48)</f>
        <v>0</v>
      </c>
      <c r="X48" s="877"/>
      <c r="Y48" s="106"/>
      <c r="Z48" s="106"/>
      <c r="AA48" s="107"/>
      <c r="AB48" s="106">
        <f t="shared" ref="AB48:AG48" si="19">SUBTOTAL(9,AB49:AB53)</f>
        <v>0</v>
      </c>
      <c r="AC48" s="106">
        <f t="shared" si="19"/>
        <v>0</v>
      </c>
      <c r="AD48" s="106">
        <f t="shared" si="19"/>
        <v>0</v>
      </c>
      <c r="AE48" s="106">
        <f t="shared" si="19"/>
        <v>0</v>
      </c>
      <c r="AF48" s="106">
        <f t="shared" si="19"/>
        <v>0</v>
      </c>
      <c r="AG48" s="107">
        <f t="shared" si="19"/>
        <v>0</v>
      </c>
      <c r="AH48" s="106">
        <f>AA48* '1 Overview'!$D$19</f>
        <v>0</v>
      </c>
      <c r="AI48" s="106">
        <f>AC48* '1 Overview'!$D$19</f>
        <v>0</v>
      </c>
      <c r="AJ48" s="106">
        <f>AE48* '1 Overview'!$D$19</f>
        <v>0</v>
      </c>
      <c r="AK48" s="107">
        <f>AG48* '1 Overview'!$D$19</f>
        <v>0</v>
      </c>
      <c r="AL48" s="850"/>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c r="DN48"/>
      <c r="DO48"/>
      <c r="DP48"/>
      <c r="DQ48"/>
      <c r="DR48"/>
      <c r="DS48"/>
      <c r="DT48"/>
      <c r="DU48"/>
      <c r="DV48"/>
    </row>
    <row r="49" spans="1:126" s="108" customFormat="1" ht="15" customHeight="1" outlineLevel="3" x14ac:dyDescent="0.2">
      <c r="A49" s="93" t="str">
        <f t="shared" si="16"/>
        <v>Z2013</v>
      </c>
      <c r="B49" s="93" t="e">
        <f t="shared" si="16"/>
        <v>#N/A</v>
      </c>
      <c r="C49" s="93" t="e">
        <f t="shared" si="16"/>
        <v>#N/A</v>
      </c>
      <c r="D49" s="93" t="e">
        <f t="shared" si="16"/>
        <v>#N/A</v>
      </c>
      <c r="E49" s="267" t="str">
        <f>VLOOKUP("K|"&amp;Q49,'[2]+termU'!$A$1:$G$65536,6,FALSE)</f>
        <v>L1011140</v>
      </c>
      <c r="F49" s="231" t="str">
        <f>VLOOKUP("K|"&amp;O49,'[2]+termU'!$A$1:$G$65536,6,FALSE)</f>
        <v>L1011140</v>
      </c>
      <c r="G49" s="64" t="str">
        <f t="shared" si="15"/>
        <v>B</v>
      </c>
      <c r="H49" s="70" t="str">
        <f t="shared" ca="1" si="12"/>
        <v>B</v>
      </c>
      <c r="I49" s="94">
        <v>5</v>
      </c>
      <c r="J49" s="95">
        <f t="shared" si="17"/>
        <v>2013</v>
      </c>
      <c r="K49" s="93" t="str">
        <f t="shared" si="17"/>
        <v>Test country</v>
      </c>
      <c r="L49" s="93">
        <f t="shared" si="17"/>
        <v>0</v>
      </c>
      <c r="M49" s="93"/>
      <c r="N49" s="93">
        <f t="shared" si="7"/>
        <v>0</v>
      </c>
      <c r="O49" s="64" t="str">
        <f>TRIM(S49)</f>
        <v>Rye and meslin, no details</v>
      </c>
      <c r="P49" s="70" t="s">
        <v>1771</v>
      </c>
      <c r="Q49" s="120" t="s">
        <v>1902</v>
      </c>
      <c r="R49" s="399" t="str">
        <f xml:space="preserve"> R48 &amp; IF(ISERROR([2]!hidden(R48)),", sin detalles",IF([2]!hidden(R48),"",", sin detalles"))</f>
        <v xml:space="preserve">        Centeno y morcajo, sin detalles</v>
      </c>
      <c r="S49" s="397" t="str">
        <f xml:space="preserve"> S48 &amp; IF(ISERROR([2]!hidden(S48)),", no details",IF([2]!hidden(S48),"",", no details"))</f>
        <v xml:space="preserve">        Rye and meslin, no details</v>
      </c>
      <c r="T49" s="980" t="s">
        <v>1903</v>
      </c>
      <c r="U49" s="135"/>
      <c r="V49" s="633"/>
      <c r="W49" s="633">
        <f t="shared" ref="W49:W57" si="20">SUM(U49:V49)</f>
        <v>0</v>
      </c>
      <c r="X49" s="911"/>
      <c r="Y49" s="135"/>
      <c r="Z49" s="135"/>
      <c r="AA49" s="138"/>
      <c r="AB49" s="122"/>
      <c r="AC49" s="122"/>
      <c r="AD49" s="122"/>
      <c r="AE49" s="122"/>
      <c r="AF49" s="122"/>
      <c r="AG49" s="125"/>
      <c r="AH49" s="122">
        <f>AA49* '1 Overview'!$D$19</f>
        <v>0</v>
      </c>
      <c r="AI49" s="122">
        <f>AC49* '1 Overview'!$D$19</f>
        <v>0</v>
      </c>
      <c r="AJ49" s="122">
        <f>AE49* '1 Overview'!$D$19</f>
        <v>0</v>
      </c>
      <c r="AK49" s="125">
        <f>AG49* '1 Overview'!$D$19</f>
        <v>0</v>
      </c>
      <c r="AL49" s="848"/>
    </row>
    <row r="50" spans="1:126" s="128" customFormat="1" ht="15" customHeight="1" outlineLevel="4" collapsed="1" x14ac:dyDescent="0.2">
      <c r="A50" s="93" t="str">
        <f t="shared" si="16"/>
        <v>Z2013</v>
      </c>
      <c r="B50" s="93" t="e">
        <f t="shared" si="16"/>
        <v>#N/A</v>
      </c>
      <c r="C50" s="93" t="e">
        <f t="shared" si="16"/>
        <v>#N/A</v>
      </c>
      <c r="D50" s="93" t="e">
        <f t="shared" si="16"/>
        <v>#N/A</v>
      </c>
      <c r="E50" s="267" t="str">
        <f>VLOOKUP("K|"&amp;Q50,'[2]+termU'!$A$1:$G$65536,6,FALSE)</f>
        <v>L1011141</v>
      </c>
      <c r="F50" s="231" t="str">
        <f>VLOOKUP("K|"&amp;O50,'[2]+termU'!$A$1:$G$65536,6,FALSE)</f>
        <v>L1011141</v>
      </c>
      <c r="G50" s="64" t="str">
        <f t="shared" si="15"/>
        <v>B</v>
      </c>
      <c r="H50" s="70" t="str">
        <f t="shared" ca="1" si="12"/>
        <v>B</v>
      </c>
      <c r="I50" s="94">
        <v>5</v>
      </c>
      <c r="J50" s="95">
        <f t="shared" si="17"/>
        <v>2013</v>
      </c>
      <c r="K50" s="93" t="str">
        <f t="shared" si="17"/>
        <v>Test country</v>
      </c>
      <c r="L50" s="93">
        <f t="shared" si="17"/>
        <v>0</v>
      </c>
      <c r="M50" s="93"/>
      <c r="N50" s="93">
        <f t="shared" si="7"/>
        <v>0</v>
      </c>
      <c r="O50" s="64" t="s">
        <v>1904</v>
      </c>
      <c r="P50" s="251" t="s">
        <v>2583</v>
      </c>
      <c r="Q50" s="120" t="s">
        <v>1905</v>
      </c>
      <c r="R50" s="400" t="s">
        <v>1906</v>
      </c>
      <c r="S50" s="660" t="s">
        <v>1907</v>
      </c>
      <c r="T50" s="660"/>
      <c r="U50" s="135"/>
      <c r="V50" s="633"/>
      <c r="W50" s="633">
        <f t="shared" si="20"/>
        <v>0</v>
      </c>
      <c r="X50" s="911"/>
      <c r="Y50" s="135"/>
      <c r="Z50" s="135"/>
      <c r="AA50" s="138"/>
      <c r="AB50" s="126"/>
      <c r="AC50" s="126"/>
      <c r="AD50" s="126"/>
      <c r="AE50" s="126"/>
      <c r="AF50" s="126"/>
      <c r="AG50" s="127"/>
      <c r="AH50" s="126">
        <f>AA50* '1 Overview'!$D$19</f>
        <v>0</v>
      </c>
      <c r="AI50" s="126">
        <f>AC50* '1 Overview'!$D$19</f>
        <v>0</v>
      </c>
      <c r="AJ50" s="126">
        <f>AE50* '1 Overview'!$D$19</f>
        <v>0</v>
      </c>
      <c r="AK50" s="127">
        <f>AG50* '1 Overview'!$D$19</f>
        <v>0</v>
      </c>
      <c r="AL50" s="850"/>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row>
    <row r="51" spans="1:126" s="128" customFormat="1" ht="15" customHeight="1" outlineLevel="4" x14ac:dyDescent="0.2">
      <c r="A51" s="93" t="str">
        <f t="shared" si="16"/>
        <v>Z2013</v>
      </c>
      <c r="B51" s="93" t="e">
        <f t="shared" si="16"/>
        <v>#N/A</v>
      </c>
      <c r="C51" s="93" t="e">
        <f t="shared" si="16"/>
        <v>#N/A</v>
      </c>
      <c r="D51" s="93" t="e">
        <f t="shared" si="16"/>
        <v>#N/A</v>
      </c>
      <c r="E51" s="267" t="str">
        <f>VLOOKUP("K|"&amp;Q51,'[2]+termU'!$A$1:$G$65536,6,FALSE)</f>
        <v>L1011142</v>
      </c>
      <c r="F51" s="231" t="str">
        <f>VLOOKUP("K|"&amp;O51,'[2]+termU'!$A$1:$G$65536,6,FALSE)</f>
        <v>L1011142</v>
      </c>
      <c r="G51" s="64" t="str">
        <f t="shared" si="15"/>
        <v>B</v>
      </c>
      <c r="H51" s="70" t="str">
        <f t="shared" ca="1" si="12"/>
        <v>B</v>
      </c>
      <c r="I51" s="94">
        <v>5</v>
      </c>
      <c r="J51" s="95">
        <f t="shared" si="17"/>
        <v>2013</v>
      </c>
      <c r="K51" s="93" t="str">
        <f t="shared" si="17"/>
        <v>Test country</v>
      </c>
      <c r="L51" s="93">
        <f t="shared" si="17"/>
        <v>0</v>
      </c>
      <c r="M51" s="93"/>
      <c r="N51" s="93">
        <f t="shared" si="7"/>
        <v>0</v>
      </c>
      <c r="O51" s="64" t="s">
        <v>1908</v>
      </c>
      <c r="P51" s="251" t="s">
        <v>2583</v>
      </c>
      <c r="Q51" s="120" t="s">
        <v>1909</v>
      </c>
      <c r="R51" s="137" t="s">
        <v>1910</v>
      </c>
      <c r="S51" s="658" t="s">
        <v>1911</v>
      </c>
      <c r="T51" s="658"/>
      <c r="U51" s="135"/>
      <c r="V51" s="633"/>
      <c r="W51" s="633">
        <f t="shared" si="20"/>
        <v>0</v>
      </c>
      <c r="X51" s="911"/>
      <c r="Y51" s="135"/>
      <c r="Z51" s="135"/>
      <c r="AA51" s="138"/>
      <c r="AB51" s="126"/>
      <c r="AC51" s="126"/>
      <c r="AD51" s="126"/>
      <c r="AE51" s="126"/>
      <c r="AF51" s="126"/>
      <c r="AG51" s="127"/>
      <c r="AH51" s="126">
        <f>AA51* '1 Overview'!$D$19</f>
        <v>0</v>
      </c>
      <c r="AI51" s="126">
        <f>AC51* '1 Overview'!$D$19</f>
        <v>0</v>
      </c>
      <c r="AJ51" s="126">
        <f>AE51* '1 Overview'!$D$19</f>
        <v>0</v>
      </c>
      <c r="AK51" s="127">
        <f>AG51* '1 Overview'!$D$19</f>
        <v>0</v>
      </c>
      <c r="AL51" s="850"/>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row>
    <row r="52" spans="1:126" s="128" customFormat="1" ht="15" customHeight="1" outlineLevel="4" x14ac:dyDescent="0.2">
      <c r="A52" s="93" t="str">
        <f t="shared" si="16"/>
        <v>Z2013</v>
      </c>
      <c r="B52" s="93" t="e">
        <f t="shared" si="16"/>
        <v>#N/A</v>
      </c>
      <c r="C52" s="93" t="e">
        <f t="shared" si="16"/>
        <v>#N/A</v>
      </c>
      <c r="D52" s="93" t="e">
        <f t="shared" si="16"/>
        <v>#N/A</v>
      </c>
      <c r="E52" s="267" t="e">
        <f>VLOOKUP("K|"&amp;Q52,'[2]+termU'!$A$1:$G$65536,6,FALSE)</f>
        <v>#N/A</v>
      </c>
      <c r="F52" s="231" t="e">
        <f>VLOOKUP("K|"&amp;O52,'[2]+termU'!$A$1:$G$65536,6,FALSE)</f>
        <v>#N/A</v>
      </c>
      <c r="G52" s="64" t="str">
        <f t="shared" si="15"/>
        <v>B</v>
      </c>
      <c r="H52" s="70" t="str">
        <f t="shared" ca="1" si="12"/>
        <v>B</v>
      </c>
      <c r="I52" s="94">
        <v>5</v>
      </c>
      <c r="J52" s="95">
        <f t="shared" si="17"/>
        <v>2013</v>
      </c>
      <c r="K52" s="93" t="str">
        <f t="shared" si="17"/>
        <v>Test country</v>
      </c>
      <c r="L52" s="93">
        <f t="shared" si="17"/>
        <v>0</v>
      </c>
      <c r="M52" s="93"/>
      <c r="N52" s="93">
        <f t="shared" si="7"/>
        <v>0</v>
      </c>
      <c r="O52" s="64" t="s">
        <v>564</v>
      </c>
      <c r="P52" s="251" t="s">
        <v>2583</v>
      </c>
      <c r="Q52" s="120"/>
      <c r="R52" s="526" t="s">
        <v>1892</v>
      </c>
      <c r="S52" s="138" t="s">
        <v>1893</v>
      </c>
      <c r="T52" s="138"/>
      <c r="U52" s="135"/>
      <c r="V52" s="633"/>
      <c r="W52" s="633">
        <f t="shared" si="20"/>
        <v>0</v>
      </c>
      <c r="X52" s="911"/>
      <c r="Y52" s="135"/>
      <c r="Z52" s="135"/>
      <c r="AA52" s="138"/>
      <c r="AB52" s="126"/>
      <c r="AC52" s="126"/>
      <c r="AD52" s="126"/>
      <c r="AE52" s="126"/>
      <c r="AF52" s="126"/>
      <c r="AG52" s="127"/>
      <c r="AH52" s="126">
        <f>AA52* '1 Overview'!$D$19</f>
        <v>0</v>
      </c>
      <c r="AI52" s="126">
        <f>AC52* '1 Overview'!$D$19</f>
        <v>0</v>
      </c>
      <c r="AJ52" s="126">
        <f>AE52* '1 Overview'!$D$19</f>
        <v>0</v>
      </c>
      <c r="AK52" s="127">
        <f>AG52* '1 Overview'!$D$19</f>
        <v>0</v>
      </c>
      <c r="AL52" s="850"/>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row>
    <row r="53" spans="1:126" s="128" customFormat="1" ht="15" customHeight="1" outlineLevel="4" x14ac:dyDescent="0.2">
      <c r="A53" s="93" t="str">
        <f t="shared" si="16"/>
        <v>Z2013</v>
      </c>
      <c r="B53" s="93" t="e">
        <f t="shared" si="16"/>
        <v>#N/A</v>
      </c>
      <c r="C53" s="93" t="e">
        <f t="shared" si="16"/>
        <v>#N/A</v>
      </c>
      <c r="D53" s="93" t="e">
        <f t="shared" si="16"/>
        <v>#N/A</v>
      </c>
      <c r="E53" s="267" t="str">
        <f>VLOOKUP("K|"&amp;Q53,'[2]+termU'!$A$1:$G$65536,6,FALSE)</f>
        <v>L101114z</v>
      </c>
      <c r="F53" s="231" t="str">
        <f>VLOOKUP("K|"&amp;O53,'[2]+termU'!$A$1:$G$65536,6,FALSE)</f>
        <v>L101114z</v>
      </c>
      <c r="G53" s="64" t="str">
        <f t="shared" si="15"/>
        <v>B</v>
      </c>
      <c r="H53" s="70" t="str">
        <f t="shared" ca="1" si="12"/>
        <v>B</v>
      </c>
      <c r="I53" s="94">
        <v>5</v>
      </c>
      <c r="J53" s="95">
        <f t="shared" si="17"/>
        <v>2013</v>
      </c>
      <c r="K53" s="93" t="str">
        <f t="shared" si="17"/>
        <v>Test country</v>
      </c>
      <c r="L53" s="93">
        <f t="shared" si="17"/>
        <v>0</v>
      </c>
      <c r="M53" s="93"/>
      <c r="N53" s="93">
        <f t="shared" si="7"/>
        <v>0</v>
      </c>
      <c r="O53" s="64" t="s">
        <v>1912</v>
      </c>
      <c r="P53" s="251" t="s">
        <v>2583</v>
      </c>
      <c r="Q53" s="120" t="s">
        <v>1913</v>
      </c>
      <c r="R53" s="398" t="s">
        <v>1914</v>
      </c>
      <c r="S53" s="659" t="s">
        <v>1915</v>
      </c>
      <c r="T53" s="659"/>
      <c r="U53" s="135"/>
      <c r="V53" s="633"/>
      <c r="W53" s="633">
        <f t="shared" si="20"/>
        <v>0</v>
      </c>
      <c r="X53" s="911"/>
      <c r="Y53" s="135"/>
      <c r="Z53" s="135"/>
      <c r="AA53" s="138"/>
      <c r="AB53" s="126"/>
      <c r="AC53" s="126"/>
      <c r="AD53" s="126"/>
      <c r="AE53" s="126"/>
      <c r="AF53" s="126"/>
      <c r="AG53" s="127"/>
      <c r="AH53" s="126">
        <f>AA53* '1 Overview'!$D$19</f>
        <v>0</v>
      </c>
      <c r="AI53" s="126">
        <f>AC53* '1 Overview'!$D$19</f>
        <v>0</v>
      </c>
      <c r="AJ53" s="126">
        <f>AE53* '1 Overview'!$D$19</f>
        <v>0</v>
      </c>
      <c r="AK53" s="127">
        <f>AG53* '1 Overview'!$D$19</f>
        <v>0</v>
      </c>
      <c r="AL53" s="850"/>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row>
    <row r="54" spans="1:126" ht="15" customHeight="1" outlineLevel="3" collapsed="1" x14ac:dyDescent="0.2">
      <c r="A54" s="93" t="str">
        <f t="shared" si="16"/>
        <v>Z2013</v>
      </c>
      <c r="B54" s="93" t="e">
        <f t="shared" si="16"/>
        <v>#N/A</v>
      </c>
      <c r="C54" s="93" t="e">
        <f t="shared" si="16"/>
        <v>#N/A</v>
      </c>
      <c r="D54" s="93" t="e">
        <f t="shared" si="16"/>
        <v>#N/A</v>
      </c>
      <c r="E54" s="267" t="str">
        <f>VLOOKUP("K|"&amp;Q54,'[2]+termU'!$A$1:$G$65536,6,FALSE)</f>
        <v>L101115</v>
      </c>
      <c r="F54" s="231" t="str">
        <f>VLOOKUP("K|"&amp;O54,'[2]+termU'!$A$1:$G$65536,6,FALSE)</f>
        <v>L101115</v>
      </c>
      <c r="G54" s="64" t="str">
        <f>IF(Q54="","B",IF(ISERROR(E55),"B",IF(E54=LEFT(E55,LEN(E54)),"A","B")))</f>
        <v>B</v>
      </c>
      <c r="H54" s="70" t="str">
        <f t="shared" ca="1" si="12"/>
        <v>B</v>
      </c>
      <c r="I54" s="94">
        <v>4</v>
      </c>
      <c r="J54" s="95">
        <f t="shared" si="17"/>
        <v>2013</v>
      </c>
      <c r="K54" s="93" t="str">
        <f t="shared" si="17"/>
        <v>Test country</v>
      </c>
      <c r="L54" s="93">
        <f t="shared" si="17"/>
        <v>0</v>
      </c>
      <c r="M54" s="93"/>
      <c r="N54" s="93">
        <f t="shared" si="7"/>
        <v>0</v>
      </c>
      <c r="O54" s="64" t="str">
        <f>TRIM(S54)</f>
        <v>Oats</v>
      </c>
      <c r="P54" s="70" t="s">
        <v>1771</v>
      </c>
      <c r="Q54" s="120" t="s">
        <v>1916</v>
      </c>
      <c r="R54" s="137" t="s">
        <v>1917</v>
      </c>
      <c r="S54" s="658" t="s">
        <v>1918</v>
      </c>
      <c r="T54" s="981" t="s">
        <v>1919</v>
      </c>
      <c r="U54" s="743"/>
      <c r="V54" s="633"/>
      <c r="W54" s="196">
        <f t="shared" si="20"/>
        <v>0</v>
      </c>
      <c r="X54" s="877"/>
      <c r="Y54" s="135"/>
      <c r="Z54" s="135"/>
      <c r="AA54" s="138"/>
      <c r="AB54" s="122"/>
      <c r="AC54" s="122"/>
      <c r="AD54" s="122"/>
      <c r="AE54" s="122"/>
      <c r="AF54" s="122"/>
      <c r="AG54" s="125"/>
      <c r="AH54" s="122">
        <f>AA54* '1 Overview'!$D$19</f>
        <v>0</v>
      </c>
      <c r="AI54" s="122">
        <f>AC54* '1 Overview'!$D$19</f>
        <v>0</v>
      </c>
      <c r="AJ54" s="122">
        <f>AE54* '1 Overview'!$D$19</f>
        <v>0</v>
      </c>
      <c r="AK54" s="125">
        <f>AG54* '1 Overview'!$D$19</f>
        <v>0</v>
      </c>
      <c r="AL54" s="84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row>
    <row r="55" spans="1:126" ht="15" customHeight="1" outlineLevel="3" x14ac:dyDescent="0.2">
      <c r="A55" s="93" t="str">
        <f t="shared" si="16"/>
        <v>Z2013</v>
      </c>
      <c r="B55" s="93" t="e">
        <f t="shared" si="16"/>
        <v>#N/A</v>
      </c>
      <c r="C55" s="93" t="e">
        <f t="shared" si="16"/>
        <v>#N/A</v>
      </c>
      <c r="D55" s="93" t="e">
        <f t="shared" si="16"/>
        <v>#N/A</v>
      </c>
      <c r="E55" s="267" t="str">
        <f>VLOOKUP("K|"&amp;Q55,'[2]+termU'!$A$1:$G$65536,6,FALSE)</f>
        <v>L101116</v>
      </c>
      <c r="F55" s="231" t="str">
        <f>VLOOKUP("K|"&amp;O55,'[2]+termU'!$A$1:$G$65536,6,FALSE)</f>
        <v>L101116</v>
      </c>
      <c r="G55" s="64" t="str">
        <f t="shared" si="15"/>
        <v>B</v>
      </c>
      <c r="H55" s="70" t="str">
        <f t="shared" ca="1" si="12"/>
        <v>B</v>
      </c>
      <c r="I55" s="94">
        <v>4</v>
      </c>
      <c r="J55" s="95">
        <f t="shared" si="17"/>
        <v>2013</v>
      </c>
      <c r="K55" s="93" t="str">
        <f t="shared" si="17"/>
        <v>Test country</v>
      </c>
      <c r="L55" s="93">
        <f t="shared" si="17"/>
        <v>0</v>
      </c>
      <c r="M55" s="93"/>
      <c r="N55" s="93">
        <f t="shared" si="7"/>
        <v>0</v>
      </c>
      <c r="O55" s="64" t="str">
        <f>TRIM(S55)</f>
        <v>Triticale</v>
      </c>
      <c r="P55" s="70" t="s">
        <v>1771</v>
      </c>
      <c r="Q55" s="120" t="s">
        <v>1920</v>
      </c>
      <c r="R55" s="124" t="s">
        <v>1921</v>
      </c>
      <c r="S55" s="154" t="s">
        <v>1921</v>
      </c>
      <c r="T55" s="815" t="s">
        <v>1922</v>
      </c>
      <c r="U55" s="743"/>
      <c r="V55" s="633"/>
      <c r="W55" s="196">
        <f t="shared" si="20"/>
        <v>0</v>
      </c>
      <c r="X55" s="877"/>
      <c r="Y55" s="122"/>
      <c r="Z55" s="122"/>
      <c r="AA55" s="125"/>
      <c r="AB55" s="122"/>
      <c r="AC55" s="122"/>
      <c r="AD55" s="122"/>
      <c r="AE55" s="122"/>
      <c r="AF55" s="122"/>
      <c r="AG55" s="125"/>
      <c r="AH55" s="122">
        <f>AA55* '1 Overview'!$D$19</f>
        <v>0</v>
      </c>
      <c r="AI55" s="122">
        <f>AC55* '1 Overview'!$D$19</f>
        <v>0</v>
      </c>
      <c r="AJ55" s="122">
        <f>AE55* '1 Overview'!$D$19</f>
        <v>0</v>
      </c>
      <c r="AK55" s="125">
        <f>AG55* '1 Overview'!$D$19</f>
        <v>0</v>
      </c>
      <c r="AL55" s="84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row>
    <row r="56" spans="1:126" ht="15" customHeight="1" outlineLevel="3" x14ac:dyDescent="0.2">
      <c r="A56" s="93" t="str">
        <f t="shared" si="16"/>
        <v>Z2013</v>
      </c>
      <c r="B56" s="93" t="e">
        <f t="shared" si="16"/>
        <v>#N/A</v>
      </c>
      <c r="C56" s="93" t="e">
        <f t="shared" si="16"/>
        <v>#N/A</v>
      </c>
      <c r="D56" s="93" t="e">
        <f t="shared" si="16"/>
        <v>#N/A</v>
      </c>
      <c r="E56" s="267" t="str">
        <f>VLOOKUP("K|"&amp;Q56,'[2]+termU'!$A$1:$G$65536,6,FALSE)</f>
        <v>L101117</v>
      </c>
      <c r="F56" s="231" t="str">
        <f>VLOOKUP("K|"&amp;O56,'[2]+termU'!$A$1:$G$65536,6,FALSE)</f>
        <v>L101117</v>
      </c>
      <c r="G56" s="64" t="str">
        <f t="shared" si="15"/>
        <v>B</v>
      </c>
      <c r="H56" s="70" t="str">
        <f t="shared" ca="1" si="12"/>
        <v>B</v>
      </c>
      <c r="I56" s="94">
        <v>4</v>
      </c>
      <c r="J56" s="95">
        <f t="shared" si="17"/>
        <v>2013</v>
      </c>
      <c r="K56" s="93" t="str">
        <f t="shared" si="17"/>
        <v>Test country</v>
      </c>
      <c r="L56" s="93">
        <f t="shared" si="17"/>
        <v>0</v>
      </c>
      <c r="M56" s="93"/>
      <c r="N56" s="93">
        <f t="shared" si="7"/>
        <v>0</v>
      </c>
      <c r="O56" s="64" t="str">
        <f>TRIM(S56)</f>
        <v>Buckwheat</v>
      </c>
      <c r="P56" s="70" t="s">
        <v>1771</v>
      </c>
      <c r="Q56" s="120" t="s">
        <v>1923</v>
      </c>
      <c r="R56" s="124" t="s">
        <v>1924</v>
      </c>
      <c r="S56" s="154" t="s">
        <v>1925</v>
      </c>
      <c r="T56" s="815" t="s">
        <v>1926</v>
      </c>
      <c r="U56" s="743"/>
      <c r="V56" s="633"/>
      <c r="W56" s="196">
        <f t="shared" si="20"/>
        <v>0</v>
      </c>
      <c r="X56" s="877"/>
      <c r="Y56" s="122"/>
      <c r="Z56" s="122"/>
      <c r="AA56" s="125"/>
      <c r="AB56" s="122"/>
      <c r="AC56" s="122"/>
      <c r="AD56" s="122"/>
      <c r="AE56" s="122"/>
      <c r="AF56" s="122"/>
      <c r="AG56" s="125"/>
      <c r="AH56" s="122">
        <f>AA56* '1 Overview'!$D$19</f>
        <v>0</v>
      </c>
      <c r="AI56" s="122">
        <f>AC56* '1 Overview'!$D$19</f>
        <v>0</v>
      </c>
      <c r="AJ56" s="122">
        <f>AE56* '1 Overview'!$D$19</f>
        <v>0</v>
      </c>
      <c r="AK56" s="125">
        <f>AG56* '1 Overview'!$D$19</f>
        <v>0</v>
      </c>
      <c r="AL56" s="84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row>
    <row r="57" spans="1:126" s="92" customFormat="1" ht="15" customHeight="1" outlineLevel="3" x14ac:dyDescent="0.2">
      <c r="A57" s="93" t="str">
        <f t="shared" si="16"/>
        <v>Z2013</v>
      </c>
      <c r="B57" s="93" t="e">
        <f t="shared" si="16"/>
        <v>#N/A</v>
      </c>
      <c r="C57" s="93" t="e">
        <f t="shared" si="16"/>
        <v>#N/A</v>
      </c>
      <c r="D57" s="93" t="e">
        <f t="shared" si="16"/>
        <v>#N/A</v>
      </c>
      <c r="E57" s="267" t="str">
        <f>VLOOKUP("K|"&amp;Q57,'[2]+termU'!$A$1:$G$65536,6,FALSE)</f>
        <v>L101118</v>
      </c>
      <c r="F57" s="231" t="str">
        <f>VLOOKUP("K|"&amp;O57,'[2]+termU'!$A$1:$G$65536,6,FALSE)</f>
        <v>L101118</v>
      </c>
      <c r="G57" s="64" t="str">
        <f>IF(Q57="","B",IF(ISERROR(#REF!),"B",IF(E57=LEFT(#REF!,LEN(E57)),"A","B")))</f>
        <v>B</v>
      </c>
      <c r="H57" s="70" t="str">
        <f t="shared" ca="1" si="12"/>
        <v>B</v>
      </c>
      <c r="I57" s="115">
        <v>4</v>
      </c>
      <c r="J57" s="95">
        <f t="shared" si="17"/>
        <v>2013</v>
      </c>
      <c r="K57" s="93" t="str">
        <f t="shared" si="17"/>
        <v>Test country</v>
      </c>
      <c r="L57" s="93">
        <f t="shared" si="17"/>
        <v>0</v>
      </c>
      <c r="M57" s="93"/>
      <c r="N57" s="93">
        <f t="shared" si="7"/>
        <v>0</v>
      </c>
      <c r="O57" s="64" t="s">
        <v>1927</v>
      </c>
      <c r="P57" s="251" t="s">
        <v>2583</v>
      </c>
      <c r="Q57" s="120" t="s">
        <v>1927</v>
      </c>
      <c r="R57" s="367" t="s">
        <v>1928</v>
      </c>
      <c r="S57" s="657" t="s">
        <v>1929</v>
      </c>
      <c r="T57" s="728"/>
      <c r="U57" s="743"/>
      <c r="V57" s="633"/>
      <c r="W57" s="196">
        <f t="shared" si="20"/>
        <v>0</v>
      </c>
      <c r="X57" s="877"/>
      <c r="Y57" s="106"/>
      <c r="Z57" s="106"/>
      <c r="AA57" s="107"/>
      <c r="AB57" s="106">
        <f t="shared" ref="AB57:AG57" si="21">SUBTOTAL(9,AB59:AB61)</f>
        <v>0</v>
      </c>
      <c r="AC57" s="106">
        <f t="shared" si="21"/>
        <v>0</v>
      </c>
      <c r="AD57" s="106">
        <f t="shared" si="21"/>
        <v>0</v>
      </c>
      <c r="AE57" s="106">
        <f t="shared" si="21"/>
        <v>0</v>
      </c>
      <c r="AF57" s="106">
        <f t="shared" si="21"/>
        <v>0</v>
      </c>
      <c r="AG57" s="107">
        <f t="shared" si="21"/>
        <v>0</v>
      </c>
      <c r="AH57" s="106">
        <f>AA57* '1 Overview'!$D$19</f>
        <v>0</v>
      </c>
      <c r="AI57" s="106">
        <f>AC57* '1 Overview'!$D$19</f>
        <v>0</v>
      </c>
      <c r="AJ57" s="106">
        <f>AE57* '1 Overview'!$D$19</f>
        <v>0</v>
      </c>
      <c r="AK57" s="107">
        <f>AG57* '1 Overview'!$D$19</f>
        <v>0</v>
      </c>
      <c r="AL57" s="850"/>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c r="DN57"/>
      <c r="DO57"/>
      <c r="DP57"/>
      <c r="DQ57"/>
      <c r="DR57"/>
      <c r="DS57"/>
      <c r="DT57"/>
      <c r="DU57"/>
      <c r="DV57"/>
    </row>
    <row r="58" spans="1:126" s="139" customFormat="1" ht="15" customHeight="1" outlineLevel="3" x14ac:dyDescent="0.2">
      <c r="A58" s="93" t="str">
        <f t="shared" si="16"/>
        <v>Z2013</v>
      </c>
      <c r="B58" s="93" t="e">
        <f t="shared" si="16"/>
        <v>#N/A</v>
      </c>
      <c r="C58" s="93" t="e">
        <f t="shared" si="16"/>
        <v>#N/A</v>
      </c>
      <c r="D58" s="93" t="e">
        <f t="shared" si="16"/>
        <v>#N/A</v>
      </c>
      <c r="E58" s="270" t="str">
        <f>VLOOKUP("K|"&amp;Q58,'[2]+termU'!$A$1:$G$65536,6,FALSE)</f>
        <v>L1011180</v>
      </c>
      <c r="F58" s="271" t="str">
        <f>VLOOKUP("K|"&amp;O58,'[2]+termU'!$A$1:$G$65536,6,FALSE)</f>
        <v>L1011180</v>
      </c>
      <c r="G58" s="131" t="str">
        <f t="shared" ref="G58:G67" si="22">IF(Q58="","B",IF(ISERROR(E59),"B",IF(E58=LEFT(E59,LEN(E58)),"A","B")))</f>
        <v>B</v>
      </c>
      <c r="H58" s="70" t="str">
        <f t="shared" ca="1" si="12"/>
        <v>B</v>
      </c>
      <c r="I58" s="132">
        <v>5</v>
      </c>
      <c r="J58" s="133">
        <f t="shared" si="17"/>
        <v>2013</v>
      </c>
      <c r="K58" s="130" t="str">
        <f t="shared" si="17"/>
        <v>Test country</v>
      </c>
      <c r="L58" s="130">
        <f t="shared" si="17"/>
        <v>0</v>
      </c>
      <c r="M58" s="130"/>
      <c r="N58" s="130">
        <f t="shared" si="7"/>
        <v>0</v>
      </c>
      <c r="O58" s="131" t="s">
        <v>1930</v>
      </c>
      <c r="P58" s="251" t="s">
        <v>2583</v>
      </c>
      <c r="Q58" s="120" t="s">
        <v>1930</v>
      </c>
      <c r="R58" s="103" t="str">
        <f xml:space="preserve"> R57 &amp; IF(ISERROR([2]!hidden(R57)),", no details",IF([2]!hidden(R57),"",", no details"))</f>
        <v xml:space="preserve">        Mijo, no details</v>
      </c>
      <c r="S58" s="103" t="str">
        <f xml:space="preserve"> S57 &amp; IF(ISERROR([2]!hidden(S57)),", no details",IF([2]!hidden(S57),"",", no details"))</f>
        <v xml:space="preserve">        Millet, no details</v>
      </c>
      <c r="T58" s="783"/>
      <c r="U58" s="743"/>
      <c r="V58" s="135"/>
      <c r="W58" s="135">
        <f t="shared" ref="W58:W66" si="23">SUM(U58:V58)</f>
        <v>0</v>
      </c>
      <c r="X58" s="877"/>
      <c r="Y58" s="135"/>
      <c r="Z58" s="135"/>
      <c r="AA58" s="138"/>
      <c r="AB58" s="135"/>
      <c r="AC58" s="135"/>
      <c r="AD58" s="135"/>
      <c r="AE58" s="135"/>
      <c r="AF58" s="135"/>
      <c r="AG58" s="138"/>
      <c r="AH58" s="135">
        <f>AA58* '1 Overview'!$D$19</f>
        <v>0</v>
      </c>
      <c r="AI58" s="135">
        <f>AC58* '1 Overview'!$D$19</f>
        <v>0</v>
      </c>
      <c r="AJ58" s="135">
        <f>AE58* '1 Overview'!$D$19</f>
        <v>0</v>
      </c>
      <c r="AK58" s="138">
        <f>AG58* '1 Overview'!$D$19</f>
        <v>0</v>
      </c>
      <c r="AL58" s="73"/>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c r="DN58"/>
      <c r="DO58"/>
      <c r="DP58"/>
      <c r="DQ58"/>
      <c r="DR58"/>
      <c r="DS58"/>
      <c r="DT58"/>
      <c r="DU58"/>
      <c r="DV58"/>
    </row>
    <row r="59" spans="1:126" s="128" customFormat="1" ht="12.75" customHeight="1" outlineLevel="4" x14ac:dyDescent="0.2">
      <c r="A59" s="93" t="str">
        <f t="shared" si="16"/>
        <v>Z2013</v>
      </c>
      <c r="B59" s="93" t="e">
        <f t="shared" si="16"/>
        <v>#N/A</v>
      </c>
      <c r="C59" s="93" t="e">
        <f t="shared" si="16"/>
        <v>#N/A</v>
      </c>
      <c r="D59" s="93" t="e">
        <f t="shared" si="16"/>
        <v>#N/A</v>
      </c>
      <c r="E59" s="267" t="str">
        <f>VLOOKUP("K|"&amp;Q59,'[2]+termU'!$A$1:$G$65536,6,FALSE)</f>
        <v>L1011181</v>
      </c>
      <c r="F59" s="231" t="str">
        <f>VLOOKUP("K|"&amp;O59,'[2]+termU'!$A$1:$G$65536,6,FALSE)</f>
        <v>L1011181</v>
      </c>
      <c r="G59" s="64" t="str">
        <f t="shared" si="22"/>
        <v>B</v>
      </c>
      <c r="H59" s="70" t="str">
        <f t="shared" ca="1" si="12"/>
        <v>B</v>
      </c>
      <c r="I59" s="94">
        <v>5</v>
      </c>
      <c r="J59" s="95">
        <f t="shared" si="17"/>
        <v>2013</v>
      </c>
      <c r="K59" s="93" t="str">
        <f t="shared" si="17"/>
        <v>Test country</v>
      </c>
      <c r="L59" s="93">
        <f t="shared" si="17"/>
        <v>0</v>
      </c>
      <c r="M59" s="93"/>
      <c r="N59" s="93">
        <f t="shared" si="7"/>
        <v>0</v>
      </c>
      <c r="O59" s="64" t="s">
        <v>1931</v>
      </c>
      <c r="P59" s="251" t="s">
        <v>2583</v>
      </c>
      <c r="Q59" s="120" t="s">
        <v>1931</v>
      </c>
      <c r="R59" s="165" t="s">
        <v>1932</v>
      </c>
      <c r="S59" s="165" t="s">
        <v>1933</v>
      </c>
      <c r="T59" s="153" t="s">
        <v>1934</v>
      </c>
      <c r="U59" s="743"/>
      <c r="V59" s="135"/>
      <c r="W59" s="135">
        <f t="shared" si="23"/>
        <v>0</v>
      </c>
      <c r="X59" s="877"/>
      <c r="Y59" s="135"/>
      <c r="Z59" s="135"/>
      <c r="AA59" s="138"/>
      <c r="AB59" s="135"/>
      <c r="AC59" s="135"/>
      <c r="AD59" s="135"/>
      <c r="AE59" s="135"/>
      <c r="AF59" s="135"/>
      <c r="AG59" s="138"/>
      <c r="AH59" s="135">
        <f>AA59* '1 Overview'!$D$19</f>
        <v>0</v>
      </c>
      <c r="AI59" s="135">
        <f>AC59* '1 Overview'!$D$19</f>
        <v>0</v>
      </c>
      <c r="AJ59" s="135">
        <f>AE59* '1 Overview'!$D$19</f>
        <v>0</v>
      </c>
      <c r="AK59" s="138">
        <f>AG59* '1 Overview'!$D$19</f>
        <v>0</v>
      </c>
      <c r="AL59" s="73"/>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c r="DN59"/>
      <c r="DO59"/>
      <c r="DP59"/>
      <c r="DQ59"/>
      <c r="DR59"/>
      <c r="DS59"/>
      <c r="DT59"/>
      <c r="DU59"/>
      <c r="DV59"/>
    </row>
    <row r="60" spans="1:126" s="128" customFormat="1" ht="13.5" customHeight="1" outlineLevel="4" x14ac:dyDescent="0.2">
      <c r="A60" s="93" t="str">
        <f t="shared" si="16"/>
        <v>Z2013</v>
      </c>
      <c r="B60" s="93" t="e">
        <f t="shared" si="16"/>
        <v>#N/A</v>
      </c>
      <c r="C60" s="93" t="e">
        <f t="shared" si="16"/>
        <v>#N/A</v>
      </c>
      <c r="D60" s="93" t="e">
        <f t="shared" si="16"/>
        <v>#N/A</v>
      </c>
      <c r="E60" s="267" t="e">
        <f>VLOOKUP("K|"&amp;Q60,'[2]+termU'!$A$1:$G$65536,6,FALSE)</f>
        <v>#N/A</v>
      </c>
      <c r="F60" s="231" t="e">
        <f>VLOOKUP("K|"&amp;O60,'[2]+termU'!$A$1:$G$65536,6,FALSE)</f>
        <v>#N/A</v>
      </c>
      <c r="G60" s="64" t="str">
        <f t="shared" si="22"/>
        <v>B</v>
      </c>
      <c r="H60" s="70" t="str">
        <f t="shared" ca="1" si="12"/>
        <v>B</v>
      </c>
      <c r="I60" s="94">
        <v>5</v>
      </c>
      <c r="J60" s="95">
        <f t="shared" si="17"/>
        <v>2013</v>
      </c>
      <c r="K60" s="93" t="str">
        <f t="shared" si="17"/>
        <v>Test country</v>
      </c>
      <c r="L60" s="93">
        <f t="shared" si="17"/>
        <v>0</v>
      </c>
      <c r="M60" s="93"/>
      <c r="N60" s="93">
        <f t="shared" si="7"/>
        <v>0</v>
      </c>
      <c r="O60" s="64" t="s">
        <v>564</v>
      </c>
      <c r="P60" s="251" t="s">
        <v>2583</v>
      </c>
      <c r="Q60" s="120"/>
      <c r="R60" s="527" t="s">
        <v>1892</v>
      </c>
      <c r="S60" s="527" t="s">
        <v>1893</v>
      </c>
      <c r="T60" s="123"/>
      <c r="U60" s="743"/>
      <c r="V60" s="135"/>
      <c r="W60" s="135">
        <f t="shared" si="23"/>
        <v>0</v>
      </c>
      <c r="X60" s="877"/>
      <c r="Y60" s="135"/>
      <c r="Z60" s="135"/>
      <c r="AA60" s="138"/>
      <c r="AB60" s="135"/>
      <c r="AC60" s="135"/>
      <c r="AD60" s="135"/>
      <c r="AE60" s="135"/>
      <c r="AF60" s="135"/>
      <c r="AG60" s="138"/>
      <c r="AH60" s="135">
        <f>AA60* '1 Overview'!$D$19</f>
        <v>0</v>
      </c>
      <c r="AI60" s="135">
        <f>AC60* '1 Overview'!$D$19</f>
        <v>0</v>
      </c>
      <c r="AJ60" s="135">
        <f>AE60* '1 Overview'!$D$19</f>
        <v>0</v>
      </c>
      <c r="AK60" s="138">
        <f>AG60* '1 Overview'!$D$19</f>
        <v>0</v>
      </c>
      <c r="AL60" s="73"/>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c r="DN60"/>
      <c r="DO60"/>
      <c r="DP60"/>
      <c r="DQ60"/>
      <c r="DR60"/>
      <c r="DS60"/>
      <c r="DT60"/>
      <c r="DU60"/>
      <c r="DV60"/>
    </row>
    <row r="61" spans="1:126" s="128" customFormat="1" ht="15.75" customHeight="1" outlineLevel="4" x14ac:dyDescent="0.2">
      <c r="A61" s="93" t="str">
        <f t="shared" si="16"/>
        <v>Z2013</v>
      </c>
      <c r="B61" s="93" t="e">
        <f t="shared" si="16"/>
        <v>#N/A</v>
      </c>
      <c r="C61" s="93" t="e">
        <f t="shared" si="16"/>
        <v>#N/A</v>
      </c>
      <c r="D61" s="93" t="e">
        <f t="shared" si="16"/>
        <v>#N/A</v>
      </c>
      <c r="E61" s="267" t="str">
        <f>VLOOKUP("K|"&amp;Q61,'[2]+termU'!$A$1:$G$65536,6,FALSE)</f>
        <v>L101118z</v>
      </c>
      <c r="F61" s="231" t="str">
        <f>VLOOKUP("K|"&amp;O61,'[2]+termU'!$A$1:$G$65536,6,FALSE)</f>
        <v>L101118z</v>
      </c>
      <c r="G61" s="64" t="str">
        <f t="shared" si="22"/>
        <v>B</v>
      </c>
      <c r="H61" s="70" t="str">
        <f t="shared" ca="1" si="12"/>
        <v>B</v>
      </c>
      <c r="I61" s="94">
        <v>5</v>
      </c>
      <c r="J61" s="95">
        <f t="shared" ref="J61:L80" si="24">J$20</f>
        <v>2013</v>
      </c>
      <c r="K61" s="93" t="str">
        <f t="shared" si="24"/>
        <v>Test country</v>
      </c>
      <c r="L61" s="93">
        <f t="shared" si="24"/>
        <v>0</v>
      </c>
      <c r="M61" s="93"/>
      <c r="N61" s="93">
        <f t="shared" si="7"/>
        <v>0</v>
      </c>
      <c r="O61" s="64" t="s">
        <v>1935</v>
      </c>
      <c r="P61" s="251" t="s">
        <v>2583</v>
      </c>
      <c r="Q61" s="120" t="s">
        <v>1936</v>
      </c>
      <c r="R61" s="165" t="s">
        <v>1937</v>
      </c>
      <c r="S61" s="502" t="s">
        <v>1938</v>
      </c>
      <c r="T61" s="153" t="s">
        <v>1939</v>
      </c>
      <c r="U61" s="743"/>
      <c r="V61" s="135"/>
      <c r="W61" s="135">
        <f t="shared" si="23"/>
        <v>0</v>
      </c>
      <c r="X61" s="877"/>
      <c r="Y61" s="135"/>
      <c r="Z61" s="135"/>
      <c r="AA61" s="138"/>
      <c r="AB61" s="135"/>
      <c r="AC61" s="135"/>
      <c r="AD61" s="135"/>
      <c r="AE61" s="135"/>
      <c r="AF61" s="135"/>
      <c r="AG61" s="138"/>
      <c r="AH61" s="135">
        <f>AA61* '1 Overview'!$D$19</f>
        <v>0</v>
      </c>
      <c r="AI61" s="135">
        <f>AC61* '1 Overview'!$D$19</f>
        <v>0</v>
      </c>
      <c r="AJ61" s="135">
        <f>AE61* '1 Overview'!$D$19</f>
        <v>0</v>
      </c>
      <c r="AK61" s="138">
        <f>AG61* '1 Overview'!$D$19</f>
        <v>0</v>
      </c>
      <c r="AL61" s="73"/>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c r="DN61"/>
      <c r="DO61"/>
      <c r="DP61"/>
      <c r="DQ61"/>
      <c r="DR61"/>
      <c r="DS61"/>
      <c r="DT61"/>
      <c r="DU61"/>
      <c r="DV61"/>
    </row>
    <row r="62" spans="1:126" ht="15" customHeight="1" outlineLevel="3" x14ac:dyDescent="0.2">
      <c r="A62" s="93" t="str">
        <f t="shared" si="16"/>
        <v>Z2013</v>
      </c>
      <c r="B62" s="93" t="e">
        <f t="shared" si="16"/>
        <v>#N/A</v>
      </c>
      <c r="C62" s="93" t="e">
        <f t="shared" si="16"/>
        <v>#N/A</v>
      </c>
      <c r="D62" s="93" t="e">
        <f t="shared" si="16"/>
        <v>#N/A</v>
      </c>
      <c r="E62" s="267" t="str">
        <f>VLOOKUP("K|"&amp;Q62,'[2]+termU'!$A$1:$G$65536,6,FALSE)</f>
        <v>L1011191</v>
      </c>
      <c r="F62" s="231" t="str">
        <f>VLOOKUP("K|"&amp;O62,'[2]+termU'!$A$1:$G$65536,6,FALSE)</f>
        <v>L1011191</v>
      </c>
      <c r="G62" s="64" t="str">
        <f t="shared" si="22"/>
        <v>B</v>
      </c>
      <c r="H62" s="70" t="str">
        <f t="shared" ca="1" si="12"/>
        <v>B</v>
      </c>
      <c r="I62" s="94">
        <v>4</v>
      </c>
      <c r="J62" s="95">
        <f t="shared" si="24"/>
        <v>2013</v>
      </c>
      <c r="K62" s="93" t="str">
        <f t="shared" si="24"/>
        <v>Test country</v>
      </c>
      <c r="L62" s="93">
        <f t="shared" si="24"/>
        <v>0</v>
      </c>
      <c r="M62" s="93"/>
      <c r="N62" s="93">
        <f t="shared" si="7"/>
        <v>0</v>
      </c>
      <c r="O62" s="64" t="s">
        <v>1940</v>
      </c>
      <c r="P62" s="251" t="s">
        <v>2583</v>
      </c>
      <c r="Q62" s="120" t="s">
        <v>1940</v>
      </c>
      <c r="R62" s="318" t="s">
        <v>1941</v>
      </c>
      <c r="S62" s="348" t="s">
        <v>1941</v>
      </c>
      <c r="T62" s="153"/>
      <c r="U62" s="149"/>
      <c r="V62" s="202"/>
      <c r="W62" s="196">
        <f t="shared" si="23"/>
        <v>0</v>
      </c>
      <c r="X62" s="877"/>
      <c r="Y62" s="122"/>
      <c r="Z62" s="122"/>
      <c r="AA62" s="125"/>
      <c r="AB62" s="122"/>
      <c r="AC62" s="122"/>
      <c r="AD62" s="122"/>
      <c r="AE62" s="122"/>
      <c r="AF62" s="122"/>
      <c r="AG62" s="125"/>
      <c r="AH62" s="122">
        <f>AA62* '1 Overview'!$D$19</f>
        <v>0</v>
      </c>
      <c r="AI62" s="122">
        <f>AC62* '1 Overview'!$D$19</f>
        <v>0</v>
      </c>
      <c r="AJ62" s="122">
        <f>AE62* '1 Overview'!$D$19</f>
        <v>0</v>
      </c>
      <c r="AK62" s="125">
        <f>AG62* '1 Overview'!$D$19</f>
        <v>0</v>
      </c>
      <c r="AL62" s="850"/>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row>
    <row r="63" spans="1:126" s="108" customFormat="1" ht="15" customHeight="1" outlineLevel="3" x14ac:dyDescent="0.2">
      <c r="A63" s="93" t="str">
        <f t="shared" si="16"/>
        <v>Z2013</v>
      </c>
      <c r="B63" s="93" t="e">
        <f t="shared" si="16"/>
        <v>#N/A</v>
      </c>
      <c r="C63" s="93" t="e">
        <f t="shared" si="16"/>
        <v>#N/A</v>
      </c>
      <c r="D63" s="93" t="e">
        <f t="shared" si="16"/>
        <v>#N/A</v>
      </c>
      <c r="E63" s="267" t="str">
        <f>VLOOKUP("K|"&amp;Q63,'[2]+termU'!$A$1:$G$65536,6,FALSE)</f>
        <v>L1011192</v>
      </c>
      <c r="F63" s="231" t="str">
        <f>VLOOKUP("K|"&amp;O63,'[2]+termU'!$A$1:$G$65536,6,FALSE)</f>
        <v>L1011192</v>
      </c>
      <c r="G63" s="64" t="str">
        <f t="shared" si="22"/>
        <v>B</v>
      </c>
      <c r="H63" s="70" t="str">
        <f t="shared" ca="1" si="12"/>
        <v>B</v>
      </c>
      <c r="I63" s="94">
        <v>4</v>
      </c>
      <c r="J63" s="95">
        <f t="shared" si="24"/>
        <v>2013</v>
      </c>
      <c r="K63" s="93" t="str">
        <f t="shared" si="24"/>
        <v>Test country</v>
      </c>
      <c r="L63" s="93">
        <f t="shared" si="24"/>
        <v>0</v>
      </c>
      <c r="M63" s="93"/>
      <c r="N63" s="93">
        <f t="shared" si="7"/>
        <v>0</v>
      </c>
      <c r="O63" s="64" t="s">
        <v>1942</v>
      </c>
      <c r="P63" s="251" t="s">
        <v>2583</v>
      </c>
      <c r="Q63" s="120" t="s">
        <v>1942</v>
      </c>
      <c r="R63" s="109" t="s">
        <v>1943</v>
      </c>
      <c r="S63" s="346" t="s">
        <v>1943</v>
      </c>
      <c r="T63" s="153"/>
      <c r="U63" s="149"/>
      <c r="V63" s="202"/>
      <c r="W63" s="196">
        <f t="shared" si="23"/>
        <v>0</v>
      </c>
      <c r="X63" s="877"/>
      <c r="Y63" s="122"/>
      <c r="Z63" s="122"/>
      <c r="AA63" s="125"/>
      <c r="AB63" s="122"/>
      <c r="AC63" s="122"/>
      <c r="AD63" s="122"/>
      <c r="AE63" s="122"/>
      <c r="AF63" s="122"/>
      <c r="AG63" s="125"/>
      <c r="AH63" s="122">
        <f>AA63* '1 Overview'!$D$19</f>
        <v>0</v>
      </c>
      <c r="AI63" s="122">
        <f>AC63* '1 Overview'!$D$19</f>
        <v>0</v>
      </c>
      <c r="AJ63" s="122">
        <f>AE63* '1 Overview'!$D$19</f>
        <v>0</v>
      </c>
      <c r="AK63" s="125">
        <f>AG63* '1 Overview'!$D$19</f>
        <v>0</v>
      </c>
      <c r="AL63" s="850"/>
      <c r="DM63"/>
      <c r="DN63"/>
      <c r="DO63"/>
      <c r="DP63"/>
      <c r="DQ63"/>
      <c r="DR63"/>
      <c r="DS63"/>
      <c r="DT63"/>
      <c r="DU63"/>
      <c r="DV63"/>
    </row>
    <row r="64" spans="1:126" ht="15" customHeight="1" outlineLevel="3" x14ac:dyDescent="0.2">
      <c r="A64" s="93" t="str">
        <f t="shared" si="16"/>
        <v>Z2013</v>
      </c>
      <c r="B64" s="93" t="e">
        <f t="shared" si="16"/>
        <v>#N/A</v>
      </c>
      <c r="C64" s="93" t="e">
        <f t="shared" si="16"/>
        <v>#N/A</v>
      </c>
      <c r="D64" s="93" t="e">
        <f t="shared" si="16"/>
        <v>#N/A</v>
      </c>
      <c r="E64" s="267" t="e">
        <f>VLOOKUP("K|"&amp;Q64,'[2]+termU'!$A$1:$G$65536,6,FALSE)</f>
        <v>#N/A</v>
      </c>
      <c r="F64" s="231" t="e">
        <f>VLOOKUP("K|"&amp;O64,'[2]+termU'!$A$1:$G$65536,6,FALSE)</f>
        <v>#N/A</v>
      </c>
      <c r="G64" s="64" t="str">
        <f>IF(Q64="","B",IF(ISERROR(E65),"B",IF(E64=LEFT(E65,LEN(E64)),"A","B")))</f>
        <v>B</v>
      </c>
      <c r="H64" s="70" t="str">
        <f t="shared" ca="1" si="12"/>
        <v>B</v>
      </c>
      <c r="I64" s="94">
        <v>4</v>
      </c>
      <c r="J64" s="95">
        <f t="shared" si="24"/>
        <v>2013</v>
      </c>
      <c r="K64" s="93" t="str">
        <f t="shared" si="24"/>
        <v>Test country</v>
      </c>
      <c r="L64" s="93">
        <f t="shared" si="24"/>
        <v>0</v>
      </c>
      <c r="M64" s="93"/>
      <c r="N64" s="93">
        <f t="shared" si="7"/>
        <v>0</v>
      </c>
      <c r="O64" s="64" t="str">
        <f t="shared" ref="O64:O69" si="25">TRIM(S64)</f>
        <v>&lt;important new crop&gt;</v>
      </c>
      <c r="P64" s="70" t="s">
        <v>1771</v>
      </c>
      <c r="Q64" s="120"/>
      <c r="R64" s="528" t="s">
        <v>234</v>
      </c>
      <c r="S64" s="553" t="s">
        <v>235</v>
      </c>
      <c r="T64" s="649"/>
      <c r="U64" s="149"/>
      <c r="V64" s="202"/>
      <c r="W64" s="196">
        <f t="shared" si="23"/>
        <v>0</v>
      </c>
      <c r="X64" s="877"/>
      <c r="Y64" s="122"/>
      <c r="Z64" s="122"/>
      <c r="AA64" s="125"/>
      <c r="AB64" s="122"/>
      <c r="AC64" s="122"/>
      <c r="AD64" s="122"/>
      <c r="AE64" s="122"/>
      <c r="AF64" s="122"/>
      <c r="AG64" s="125"/>
      <c r="AH64" s="122">
        <f>AA64* '1 Overview'!$D$19</f>
        <v>0</v>
      </c>
      <c r="AI64" s="122">
        <f>AC64* '1 Overview'!$D$19</f>
        <v>0</v>
      </c>
      <c r="AJ64" s="122">
        <f>AE64* '1 Overview'!$D$19</f>
        <v>0</v>
      </c>
      <c r="AK64" s="125">
        <f>AG64* '1 Overview'!$D$19</f>
        <v>0</v>
      </c>
      <c r="AL64" s="850"/>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row>
    <row r="65" spans="1:126" ht="15" customHeight="1" outlineLevel="3" x14ac:dyDescent="0.2">
      <c r="A65" s="93" t="str">
        <f t="shared" si="16"/>
        <v>Z2013</v>
      </c>
      <c r="B65" s="93" t="e">
        <f t="shared" si="16"/>
        <v>#N/A</v>
      </c>
      <c r="C65" s="93" t="e">
        <f t="shared" si="16"/>
        <v>#N/A</v>
      </c>
      <c r="D65" s="93" t="e">
        <f t="shared" si="16"/>
        <v>#N/A</v>
      </c>
      <c r="E65" s="267" t="str">
        <f>VLOOKUP("K|"&amp;Q65,'[2]+termU'!$A$1:$G$65536,6,FALSE)</f>
        <v>L1011zz</v>
      </c>
      <c r="F65" s="231" t="e">
        <f>VLOOKUP("K|"&amp;O65,'[2]+termU'!$A$1:$G$65536,6,FALSE)</f>
        <v>#N/A</v>
      </c>
      <c r="G65" s="64" t="str">
        <f>IF(Q65="","B",IF(ISERROR(E66),"B",IF(E65=LEFT(E66,LEN(E65)),"A","B")))</f>
        <v>B</v>
      </c>
      <c r="H65" s="70" t="str">
        <f t="shared" ca="1" si="12"/>
        <v>B</v>
      </c>
      <c r="I65" s="94">
        <v>4</v>
      </c>
      <c r="J65" s="95">
        <f t="shared" si="24"/>
        <v>2013</v>
      </c>
      <c r="K65" s="93" t="str">
        <f t="shared" si="24"/>
        <v>Test country</v>
      </c>
      <c r="L65" s="93">
        <f t="shared" si="24"/>
        <v>0</v>
      </c>
      <c r="M65" s="93"/>
      <c r="N65" s="93">
        <f t="shared" si="7"/>
        <v>0</v>
      </c>
      <c r="O65" s="64" t="str">
        <f t="shared" si="25"/>
        <v>Other cereals, n.e.c.</v>
      </c>
      <c r="P65" s="70" t="s">
        <v>1771</v>
      </c>
      <c r="Q65" s="120" t="s">
        <v>236</v>
      </c>
      <c r="R65" s="318" t="s">
        <v>237</v>
      </c>
      <c r="S65" s="348" t="s">
        <v>238</v>
      </c>
      <c r="T65" s="815" t="s">
        <v>75</v>
      </c>
      <c r="U65" s="149"/>
      <c r="V65" s="202"/>
      <c r="W65" s="196">
        <f t="shared" si="23"/>
        <v>0</v>
      </c>
      <c r="X65" s="877"/>
      <c r="Y65" s="122"/>
      <c r="Z65" s="122"/>
      <c r="AA65" s="125"/>
      <c r="AB65" s="122"/>
      <c r="AC65" s="122"/>
      <c r="AD65" s="122"/>
      <c r="AE65" s="122"/>
      <c r="AF65" s="122"/>
      <c r="AG65" s="125"/>
      <c r="AH65" s="122">
        <f>AA65* '1 Overview'!$D$19</f>
        <v>0</v>
      </c>
      <c r="AI65" s="122">
        <f>AC65* '1 Overview'!$D$19</f>
        <v>0</v>
      </c>
      <c r="AJ65" s="122">
        <f>AE65* '1 Overview'!$D$19</f>
        <v>0</v>
      </c>
      <c r="AK65" s="125">
        <f>AG65* '1 Overview'!$D$19</f>
        <v>0</v>
      </c>
      <c r="AL65" s="84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row>
    <row r="66" spans="1:126" ht="15" customHeight="1" outlineLevel="3" x14ac:dyDescent="0.2">
      <c r="A66" s="93" t="str">
        <f t="shared" si="16"/>
        <v>Z2013</v>
      </c>
      <c r="B66" s="93" t="e">
        <f t="shared" si="16"/>
        <v>#N/A</v>
      </c>
      <c r="C66" s="93" t="e">
        <f t="shared" si="16"/>
        <v>#N/A</v>
      </c>
      <c r="D66" s="93" t="e">
        <f t="shared" si="16"/>
        <v>#N/A</v>
      </c>
      <c r="E66" s="267" t="str">
        <f>VLOOKUP("K|"&amp;Q66,'[2]+termU'!$A$1:$G$65536,6,FALSE)</f>
        <v>L101121</v>
      </c>
      <c r="F66" s="231" t="str">
        <f>VLOOKUP("K|"&amp;O66,'[2]+termU'!$A$1:$G$65536,6,FALSE)</f>
        <v>L101121</v>
      </c>
      <c r="G66" s="64" t="str">
        <f t="shared" si="22"/>
        <v>B</v>
      </c>
      <c r="H66" s="70" t="str">
        <f t="shared" ca="1" si="12"/>
        <v>B</v>
      </c>
      <c r="I66" s="94">
        <v>4</v>
      </c>
      <c r="J66" s="95">
        <f t="shared" si="24"/>
        <v>2013</v>
      </c>
      <c r="K66" s="93" t="str">
        <f t="shared" si="24"/>
        <v>Test country</v>
      </c>
      <c r="L66" s="93">
        <f t="shared" si="24"/>
        <v>0</v>
      </c>
      <c r="M66" s="93"/>
      <c r="N66" s="93">
        <f t="shared" si="7"/>
        <v>0</v>
      </c>
      <c r="O66" s="64" t="str">
        <f t="shared" si="25"/>
        <v>Rice</v>
      </c>
      <c r="P66" s="70" t="s">
        <v>1771</v>
      </c>
      <c r="Q66" s="120" t="s">
        <v>76</v>
      </c>
      <c r="R66" s="362" t="s">
        <v>77</v>
      </c>
      <c r="S66" s="353" t="s">
        <v>78</v>
      </c>
      <c r="T66" s="982" t="s">
        <v>79</v>
      </c>
      <c r="U66" s="149"/>
      <c r="V66" s="202"/>
      <c r="W66" s="196">
        <f t="shared" si="23"/>
        <v>0</v>
      </c>
      <c r="X66" s="877"/>
      <c r="Y66" s="122"/>
      <c r="Z66" s="122"/>
      <c r="AA66" s="125"/>
      <c r="AB66" s="122"/>
      <c r="AC66" s="122"/>
      <c r="AD66" s="122"/>
      <c r="AE66" s="122"/>
      <c r="AF66" s="122"/>
      <c r="AG66" s="125"/>
      <c r="AH66" s="122">
        <f>AA66* '1 Overview'!$D$19</f>
        <v>0</v>
      </c>
      <c r="AI66" s="122">
        <f>AC66* '1 Overview'!$D$19</f>
        <v>0</v>
      </c>
      <c r="AJ66" s="122">
        <f>AE66* '1 Overview'!$D$19</f>
        <v>0</v>
      </c>
      <c r="AK66" s="125">
        <f>AG66* '1 Overview'!$D$19</f>
        <v>0</v>
      </c>
      <c r="AL66" s="84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row>
    <row r="67" spans="1:126" ht="15" customHeight="1" outlineLevel="2" x14ac:dyDescent="0.2">
      <c r="A67" s="93" t="str">
        <f t="shared" si="16"/>
        <v>Z2013</v>
      </c>
      <c r="B67" s="93" t="e">
        <f t="shared" si="16"/>
        <v>#N/A</v>
      </c>
      <c r="C67" s="93" t="e">
        <f t="shared" si="16"/>
        <v>#N/A</v>
      </c>
      <c r="D67" s="93" t="e">
        <f t="shared" si="16"/>
        <v>#N/A</v>
      </c>
      <c r="E67" s="267" t="str">
        <f>VLOOKUP("K|"&amp;Q67,'[2]+termU'!$A$1:$G$65536,6,FALSE)</f>
        <v>L1012</v>
      </c>
      <c r="F67" s="231" t="e">
        <f>VLOOKUP("K|"&amp;O67,'[2]+termU'!$A$1:$G$65536,6,FALSE)</f>
        <v>#N/A</v>
      </c>
      <c r="G67" s="64" t="str">
        <f t="shared" si="22"/>
        <v>A</v>
      </c>
      <c r="H67" s="70" t="str">
        <f t="shared" ca="1" si="12"/>
        <v>A</v>
      </c>
      <c r="I67" s="94">
        <v>3</v>
      </c>
      <c r="J67" s="95">
        <f t="shared" si="24"/>
        <v>2013</v>
      </c>
      <c r="K67" s="93" t="str">
        <f t="shared" si="24"/>
        <v>Test country</v>
      </c>
      <c r="L67" s="93">
        <f t="shared" si="24"/>
        <v>0</v>
      </c>
      <c r="M67" s="93"/>
      <c r="N67" s="93">
        <f t="shared" si="7"/>
        <v>0</v>
      </c>
      <c r="O67" s="64" t="str">
        <f t="shared" si="25"/>
        <v>Dried pulses and protein crops for the production of grain (including seed and mixtures of cereals and pulses)</v>
      </c>
      <c r="P67" s="70" t="s">
        <v>1771</v>
      </c>
      <c r="Q67" s="120" t="s">
        <v>80</v>
      </c>
      <c r="R67" s="316" t="s">
        <v>81</v>
      </c>
      <c r="S67" s="653" t="s">
        <v>2397</v>
      </c>
      <c r="T67" s="983" t="s">
        <v>106</v>
      </c>
      <c r="U67" s="150">
        <f t="shared" ref="U67:AG67" si="26">SUBTOTAL(9,U68:U83)</f>
        <v>0</v>
      </c>
      <c r="V67" s="205">
        <f t="shared" si="26"/>
        <v>0</v>
      </c>
      <c r="W67" s="205">
        <f t="shared" si="26"/>
        <v>0</v>
      </c>
      <c r="X67" s="853">
        <f t="shared" si="26"/>
        <v>0</v>
      </c>
      <c r="Y67" s="110">
        <f t="shared" si="26"/>
        <v>0</v>
      </c>
      <c r="Z67" s="110">
        <f>SUBTOTAL(9,Z68:Z83)</f>
        <v>0</v>
      </c>
      <c r="AA67" s="112">
        <f t="shared" si="26"/>
        <v>0</v>
      </c>
      <c r="AB67" s="110">
        <f t="shared" si="26"/>
        <v>0</v>
      </c>
      <c r="AC67" s="110">
        <f t="shared" si="26"/>
        <v>0</v>
      </c>
      <c r="AD67" s="110">
        <f t="shared" si="26"/>
        <v>0</v>
      </c>
      <c r="AE67" s="110">
        <f t="shared" si="26"/>
        <v>0</v>
      </c>
      <c r="AF67" s="110">
        <f t="shared" si="26"/>
        <v>0</v>
      </c>
      <c r="AG67" s="112">
        <f t="shared" si="26"/>
        <v>0</v>
      </c>
      <c r="AH67" s="110">
        <f>AA67* '1 Overview'!$D$19</f>
        <v>0</v>
      </c>
      <c r="AI67" s="110">
        <f>AC67* '1 Overview'!$D$19</f>
        <v>0</v>
      </c>
      <c r="AJ67" s="110">
        <f>AE67* '1 Overview'!$D$19</f>
        <v>0</v>
      </c>
      <c r="AK67" s="112">
        <f>AG67* '1 Overview'!$D$19</f>
        <v>0</v>
      </c>
      <c r="AL67" s="84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row>
    <row r="68" spans="1:126" ht="15" customHeight="1" outlineLevel="2" x14ac:dyDescent="0.2">
      <c r="A68" s="93" t="str">
        <f t="shared" si="16"/>
        <v>Z2013</v>
      </c>
      <c r="B68" s="93" t="e">
        <f t="shared" si="16"/>
        <v>#N/A</v>
      </c>
      <c r="C68" s="93" t="e">
        <f t="shared" si="16"/>
        <v>#N/A</v>
      </c>
      <c r="D68" s="93" t="e">
        <f t="shared" si="16"/>
        <v>#N/A</v>
      </c>
      <c r="E68" s="267" t="str">
        <f>VLOOKUP("K|"&amp;Q68,'[2]+termU'!$A$1:$G$65536,6,FALSE)</f>
        <v>L101200</v>
      </c>
      <c r="F68" s="231" t="e">
        <f>VLOOKUP("K|"&amp;O68,'[2]+termU'!$A$1:$G$65536,6,FALSE)</f>
        <v>#N/A</v>
      </c>
      <c r="G68" s="64" t="str">
        <f>IF(Q68="","B",IF(ISERROR(E71),"B",IF(E68=LEFT(E71,LEN(E68)),"A","B")))</f>
        <v>B</v>
      </c>
      <c r="H68" s="70" t="str">
        <f t="shared" ca="1" si="12"/>
        <v>B</v>
      </c>
      <c r="I68" s="94">
        <v>4</v>
      </c>
      <c r="J68" s="95">
        <f t="shared" si="24"/>
        <v>2013</v>
      </c>
      <c r="K68" s="93" t="str">
        <f t="shared" si="24"/>
        <v>Test country</v>
      </c>
      <c r="L68" s="93">
        <f t="shared" si="24"/>
        <v>0</v>
      </c>
      <c r="M68" s="93"/>
      <c r="N68" s="93">
        <f t="shared" si="7"/>
        <v>0</v>
      </c>
      <c r="O68" s="64" t="str">
        <f t="shared" si="25"/>
        <v>Dried pulses and protein crops for the production of grain (including seed and mixtures of cereals and pulses), no details</v>
      </c>
      <c r="P68" s="70" t="s">
        <v>1771</v>
      </c>
      <c r="Q68" s="120" t="s">
        <v>107</v>
      </c>
      <c r="R68" s="927" t="s">
        <v>2931</v>
      </c>
      <c r="S68" s="345" t="str">
        <f xml:space="preserve"> S67 &amp; IF(ISERROR([2]!hidden(S67)),", no details",IF([2]!hidden(S67),"",", no details"))</f>
        <v>Dried pulses and protein crops for the production of grain  (including seed and mixtures of cereals and pulses), no details</v>
      </c>
      <c r="T68" s="981"/>
      <c r="U68" s="149"/>
      <c r="V68" s="202"/>
      <c r="W68" s="202">
        <f t="shared" ref="W68:W83" si="27">SUM(U68:V68)</f>
        <v>0</v>
      </c>
      <c r="X68" s="878"/>
      <c r="Y68" s="122"/>
      <c r="Z68" s="122"/>
      <c r="AA68" s="125"/>
      <c r="AB68" s="122"/>
      <c r="AC68" s="122"/>
      <c r="AD68" s="122"/>
      <c r="AE68" s="122"/>
      <c r="AF68" s="122"/>
      <c r="AG68" s="125"/>
      <c r="AH68" s="122">
        <f>AA68* '1 Overview'!$D$19</f>
        <v>0</v>
      </c>
      <c r="AI68" s="122">
        <f>AC68* '1 Overview'!$D$19</f>
        <v>0</v>
      </c>
      <c r="AJ68" s="122">
        <f>AE68* '1 Overview'!$D$19</f>
        <v>0</v>
      </c>
      <c r="AK68" s="125">
        <f>AG68* '1 Overview'!$D$19</f>
        <v>0</v>
      </c>
      <c r="AL68" s="84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row>
    <row r="69" spans="1:126" s="108" customFormat="1" ht="15" customHeight="1" outlineLevel="3" x14ac:dyDescent="0.2">
      <c r="A69" s="93" t="str">
        <f t="shared" si="16"/>
        <v>Z2013</v>
      </c>
      <c r="B69" s="93" t="e">
        <f t="shared" si="16"/>
        <v>#N/A</v>
      </c>
      <c r="C69" s="93" t="e">
        <f t="shared" si="16"/>
        <v>#N/A</v>
      </c>
      <c r="D69" s="93" t="e">
        <f t="shared" si="16"/>
        <v>#N/A</v>
      </c>
      <c r="E69" s="267" t="str">
        <f>VLOOKUP("K|"&amp;Q69,'[2]+termU'!$A$1:$G$65536,6,FALSE)</f>
        <v>L101204</v>
      </c>
      <c r="F69" s="231" t="e">
        <f>VLOOKUP("K|"&amp;O69,'[2]+termU'!$A$1:$G$65536,6,FALSE)</f>
        <v>#N/A</v>
      </c>
      <c r="G69" s="64" t="str">
        <f>IF(Q69="","B",IF(ISERROR(E70),"B",IF(E69=LEFT(E70,LEN(E69)),"A","B")))</f>
        <v>B</v>
      </c>
      <c r="H69" s="70" t="str">
        <f t="shared" ca="1" si="12"/>
        <v>B</v>
      </c>
      <c r="I69" s="94">
        <v>4</v>
      </c>
      <c r="J69" s="95">
        <f t="shared" si="24"/>
        <v>2013</v>
      </c>
      <c r="K69" s="93" t="str">
        <f t="shared" si="24"/>
        <v>Test country</v>
      </c>
      <c r="L69" s="93">
        <f t="shared" si="24"/>
        <v>0</v>
      </c>
      <c r="M69" s="93"/>
      <c r="N69" s="93">
        <f t="shared" si="7"/>
        <v>0</v>
      </c>
      <c r="O69" s="64" t="str">
        <f t="shared" si="25"/>
        <v>Horse beans</v>
      </c>
      <c r="P69" s="70" t="s">
        <v>1771</v>
      </c>
      <c r="Q69" s="120" t="s">
        <v>108</v>
      </c>
      <c r="R69" s="109" t="s">
        <v>120</v>
      </c>
      <c r="S69" s="346" t="s">
        <v>110</v>
      </c>
      <c r="T69" s="815" t="s">
        <v>111</v>
      </c>
      <c r="U69" s="149"/>
      <c r="V69" s="202"/>
      <c r="W69" s="202">
        <f t="shared" si="27"/>
        <v>0</v>
      </c>
      <c r="X69" s="878"/>
      <c r="Y69" s="122"/>
      <c r="Z69" s="122"/>
      <c r="AA69" s="125"/>
      <c r="AB69" s="122"/>
      <c r="AC69" s="122"/>
      <c r="AD69" s="122"/>
      <c r="AE69" s="122"/>
      <c r="AF69" s="122"/>
      <c r="AG69" s="125"/>
      <c r="AH69" s="122">
        <f>AA69* '1 Overview'!$D$19</f>
        <v>0</v>
      </c>
      <c r="AI69" s="122">
        <f>AC69* '1 Overview'!$D$19</f>
        <v>0</v>
      </c>
      <c r="AJ69" s="122">
        <f>AE69* '1 Overview'!$D$19</f>
        <v>0</v>
      </c>
      <c r="AK69" s="125">
        <f>AG69* '1 Overview'!$D$19</f>
        <v>0</v>
      </c>
      <c r="AL69" s="848"/>
      <c r="DM69"/>
      <c r="DN69"/>
      <c r="DO69"/>
      <c r="DP69"/>
      <c r="DQ69"/>
      <c r="DR69"/>
      <c r="DS69"/>
      <c r="DT69"/>
      <c r="DU69"/>
      <c r="DV69"/>
    </row>
    <row r="70" spans="1:126" s="108" customFormat="1" ht="15" customHeight="1" outlineLevel="3" x14ac:dyDescent="0.2">
      <c r="A70" s="93" t="str">
        <f t="shared" si="16"/>
        <v>Z2013</v>
      </c>
      <c r="B70" s="93" t="e">
        <f t="shared" si="16"/>
        <v>#N/A</v>
      </c>
      <c r="C70" s="93" t="e">
        <f t="shared" si="16"/>
        <v>#N/A</v>
      </c>
      <c r="D70" s="93" t="e">
        <f t="shared" si="16"/>
        <v>#N/A</v>
      </c>
      <c r="E70" s="267" t="str">
        <f>VLOOKUP("K|"&amp;Q70,'[2]+termU'!$A$1:$G$65536,6,FALSE)</f>
        <v>L101202</v>
      </c>
      <c r="F70" s="231" t="str">
        <f>VLOOKUP("K|"&amp;O70,'[2]+termU'!$A$1:$G$65536,6,FALSE)</f>
        <v>L101202</v>
      </c>
      <c r="G70" s="64" t="str">
        <f>IF(Q70="","B",IF(ISERROR(#REF!),"B",IF(E70=LEFT(#REF!,LEN(E70)),"A","B")))</f>
        <v>B</v>
      </c>
      <c r="H70" s="70" t="str">
        <f t="shared" ca="1" si="12"/>
        <v>B</v>
      </c>
      <c r="I70" s="141">
        <v>4</v>
      </c>
      <c r="J70" s="95">
        <f t="shared" si="24"/>
        <v>2013</v>
      </c>
      <c r="K70" s="93" t="str">
        <f t="shared" si="24"/>
        <v>Test country</v>
      </c>
      <c r="L70" s="93">
        <f t="shared" si="24"/>
        <v>0</v>
      </c>
      <c r="M70" s="93"/>
      <c r="N70" s="93">
        <f t="shared" si="7"/>
        <v>0</v>
      </c>
      <c r="O70" s="64" t="s">
        <v>112</v>
      </c>
      <c r="P70" s="251" t="s">
        <v>2583</v>
      </c>
      <c r="Q70" s="120" t="s">
        <v>113</v>
      </c>
      <c r="R70" s="370" t="s">
        <v>2977</v>
      </c>
      <c r="S70" s="372" t="s">
        <v>114</v>
      </c>
      <c r="T70" s="728" t="s">
        <v>115</v>
      </c>
      <c r="U70" s="149"/>
      <c r="V70" s="202"/>
      <c r="W70" s="202">
        <f t="shared" si="27"/>
        <v>0</v>
      </c>
      <c r="X70" s="877"/>
      <c r="Y70" s="122"/>
      <c r="Z70" s="122"/>
      <c r="AA70" s="125"/>
      <c r="AB70" s="122"/>
      <c r="AC70" s="122"/>
      <c r="AD70" s="122"/>
      <c r="AE70" s="122"/>
      <c r="AF70" s="122"/>
      <c r="AG70" s="125"/>
      <c r="AH70" s="122">
        <f>AA70* '1 Overview'!$D$19</f>
        <v>0</v>
      </c>
      <c r="AI70" s="122">
        <f>AC70* '1 Overview'!$D$19</f>
        <v>0</v>
      </c>
      <c r="AJ70" s="122">
        <f>AE70* '1 Overview'!$D$19</f>
        <v>0</v>
      </c>
      <c r="AK70" s="125">
        <f>AG70* '1 Overview'!$D$19</f>
        <v>0</v>
      </c>
      <c r="AL70" s="85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row>
    <row r="71" spans="1:126" s="108" customFormat="1" ht="15" customHeight="1" outlineLevel="3" x14ac:dyDescent="0.2">
      <c r="A71" s="93" t="str">
        <f t="shared" si="16"/>
        <v>Z2013</v>
      </c>
      <c r="B71" s="93" t="e">
        <f t="shared" si="16"/>
        <v>#N/A</v>
      </c>
      <c r="C71" s="93" t="e">
        <f t="shared" si="16"/>
        <v>#N/A</v>
      </c>
      <c r="D71" s="93" t="e">
        <f t="shared" si="16"/>
        <v>#N/A</v>
      </c>
      <c r="E71" s="267" t="str">
        <f>VLOOKUP("K|"&amp;Q71,'[2]+termU'!$A$1:$G$65536,6,FALSE)</f>
        <v>L101201</v>
      </c>
      <c r="F71" s="231" t="str">
        <f>VLOOKUP("K|"&amp;O71,'[2]+termU'!$A$1:$G$65536,6,FALSE)</f>
        <v>L101201</v>
      </c>
      <c r="G71" s="64" t="str">
        <f>IF(Q71="","B",IF(ISERROR(E70),"B",IF(E71=LEFT(E70,LEN(E71)),"A","B")))</f>
        <v>B</v>
      </c>
      <c r="H71" s="70" t="str">
        <f t="shared" ca="1" si="12"/>
        <v>B</v>
      </c>
      <c r="I71" s="94">
        <v>4</v>
      </c>
      <c r="J71" s="95">
        <f t="shared" si="24"/>
        <v>2013</v>
      </c>
      <c r="K71" s="93" t="str">
        <f t="shared" si="24"/>
        <v>Test country</v>
      </c>
      <c r="L71" s="93">
        <f t="shared" si="24"/>
        <v>0</v>
      </c>
      <c r="M71" s="93"/>
      <c r="N71" s="93">
        <f t="shared" si="7"/>
        <v>0</v>
      </c>
      <c r="O71" s="64" t="s">
        <v>116</v>
      </c>
      <c r="P71" s="251" t="s">
        <v>2583</v>
      </c>
      <c r="Q71" s="120" t="s">
        <v>116</v>
      </c>
      <c r="R71" s="363" t="s">
        <v>109</v>
      </c>
      <c r="S71" s="366" t="s">
        <v>117</v>
      </c>
      <c r="T71" s="782" t="s">
        <v>118</v>
      </c>
      <c r="U71" s="149"/>
      <c r="V71" s="202"/>
      <c r="W71" s="202">
        <f t="shared" si="27"/>
        <v>0</v>
      </c>
      <c r="X71" s="877"/>
      <c r="Y71" s="122"/>
      <c r="Z71" s="122"/>
      <c r="AA71" s="125"/>
      <c r="AB71" s="122"/>
      <c r="AC71" s="122"/>
      <c r="AD71" s="122"/>
      <c r="AE71" s="122"/>
      <c r="AF71" s="122"/>
      <c r="AG71" s="125"/>
      <c r="AH71" s="122">
        <f>AA71* '1 Overview'!$D$19</f>
        <v>0</v>
      </c>
      <c r="AI71" s="122">
        <f>AC71* '1 Overview'!$D$19</f>
        <v>0</v>
      </c>
      <c r="AJ71" s="122">
        <f>AE71* '1 Overview'!$D$19</f>
        <v>0</v>
      </c>
      <c r="AK71" s="125">
        <f>AG71* '1 Overview'!$D$19</f>
        <v>0</v>
      </c>
      <c r="AL71" s="850"/>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row>
    <row r="72" spans="1:126" s="108" customFormat="1" ht="15" customHeight="1" outlineLevel="3" x14ac:dyDescent="0.2">
      <c r="A72" s="93" t="str">
        <f t="shared" si="16"/>
        <v>Z2013</v>
      </c>
      <c r="B72" s="93" t="e">
        <f t="shared" si="16"/>
        <v>#N/A</v>
      </c>
      <c r="C72" s="93" t="e">
        <f t="shared" si="16"/>
        <v>#N/A</v>
      </c>
      <c r="D72" s="93" t="e">
        <f t="shared" si="16"/>
        <v>#N/A</v>
      </c>
      <c r="E72" s="267" t="str">
        <f>VLOOKUP("K|"&amp;Q72,'[2]+termU'!$A$1:$G$65536,6,FALSE)</f>
        <v>L101205</v>
      </c>
      <c r="F72" s="231" t="str">
        <f>VLOOKUP("K|"&amp;O72,'[2]+termU'!$A$1:$G$65536,6,FALSE)</f>
        <v>L101c052</v>
      </c>
      <c r="G72" s="64" t="str">
        <f>IF(Q72="","B",IF(ISERROR(E73),"B",IF(E72=LEFT(E73,LEN(E72)),"A","B")))</f>
        <v>B</v>
      </c>
      <c r="H72" s="70" t="str">
        <f t="shared" ca="1" si="12"/>
        <v>B</v>
      </c>
      <c r="I72" s="94">
        <v>4</v>
      </c>
      <c r="J72" s="95">
        <f t="shared" si="24"/>
        <v>2013</v>
      </c>
      <c r="K72" s="93" t="str">
        <f t="shared" si="24"/>
        <v>Test country</v>
      </c>
      <c r="L72" s="93">
        <f t="shared" si="24"/>
        <v>0</v>
      </c>
      <c r="M72" s="93"/>
      <c r="N72" s="93">
        <f t="shared" si="7"/>
        <v>0</v>
      </c>
      <c r="O72" s="64" t="str">
        <f>TRIM(S72)</f>
        <v>Peas</v>
      </c>
      <c r="P72" s="70" t="s">
        <v>1771</v>
      </c>
      <c r="Q72" s="120" t="s">
        <v>119</v>
      </c>
      <c r="R72" s="109" t="s">
        <v>2981</v>
      </c>
      <c r="S72" s="346" t="s">
        <v>121</v>
      </c>
      <c r="T72" s="815" t="s">
        <v>122</v>
      </c>
      <c r="U72" s="149"/>
      <c r="V72" s="202"/>
      <c r="W72" s="202">
        <f t="shared" si="27"/>
        <v>0</v>
      </c>
      <c r="X72" s="877"/>
      <c r="Y72" s="122"/>
      <c r="Z72" s="122"/>
      <c r="AA72" s="125"/>
      <c r="AB72" s="122"/>
      <c r="AC72" s="122"/>
      <c r="AD72" s="122"/>
      <c r="AE72" s="122"/>
      <c r="AF72" s="122"/>
      <c r="AG72" s="125"/>
      <c r="AH72" s="122">
        <f>AA72* '1 Overview'!$D$19</f>
        <v>0</v>
      </c>
      <c r="AI72" s="122">
        <f>AC72* '1 Overview'!$D$19</f>
        <v>0</v>
      </c>
      <c r="AJ72" s="122">
        <f>AE72* '1 Overview'!$D$19</f>
        <v>0</v>
      </c>
      <c r="AK72" s="125">
        <f>AG72* '1 Overview'!$D$19</f>
        <v>0</v>
      </c>
      <c r="AL72" s="848"/>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row>
    <row r="73" spans="1:126" s="108" customFormat="1" ht="15" customHeight="1" outlineLevel="3" x14ac:dyDescent="0.2">
      <c r="A73" s="93" t="str">
        <f t="shared" si="16"/>
        <v>Z2013</v>
      </c>
      <c r="B73" s="93" t="e">
        <f t="shared" si="16"/>
        <v>#N/A</v>
      </c>
      <c r="C73" s="93" t="e">
        <f t="shared" si="16"/>
        <v>#N/A</v>
      </c>
      <c r="D73" s="93" t="e">
        <f t="shared" si="16"/>
        <v>#N/A</v>
      </c>
      <c r="E73" s="267" t="str">
        <f>VLOOKUP("K|"&amp;Q73,'[2]+termU'!$A$1:$G$65536,6,FALSE)</f>
        <v>L101206</v>
      </c>
      <c r="F73" s="231" t="str">
        <f>VLOOKUP("K|"&amp;O73,'[2]+termU'!$A$1:$G$65536,6,FALSE)</f>
        <v>L101206</v>
      </c>
      <c r="G73" s="64" t="str">
        <f>IF(Q73="","B",IF(ISERROR(E74),"B",IF(E73=LEFT(E74,LEN(E73)),"A","B")))</f>
        <v>B</v>
      </c>
      <c r="H73" s="70" t="str">
        <f t="shared" ca="1" si="12"/>
        <v>B</v>
      </c>
      <c r="I73" s="94">
        <v>4</v>
      </c>
      <c r="J73" s="95">
        <f t="shared" si="24"/>
        <v>2013</v>
      </c>
      <c r="K73" s="93" t="str">
        <f t="shared" si="24"/>
        <v>Test country</v>
      </c>
      <c r="L73" s="93">
        <f t="shared" si="24"/>
        <v>0</v>
      </c>
      <c r="M73" s="93"/>
      <c r="N73" s="93">
        <f t="shared" si="7"/>
        <v>0</v>
      </c>
      <c r="O73" s="64" t="s">
        <v>123</v>
      </c>
      <c r="P73" s="251" t="s">
        <v>2583</v>
      </c>
      <c r="Q73" s="120" t="s">
        <v>123</v>
      </c>
      <c r="R73" s="365" t="s">
        <v>127</v>
      </c>
      <c r="S73" s="94" t="s">
        <v>124</v>
      </c>
      <c r="T73" s="781" t="s">
        <v>125</v>
      </c>
      <c r="U73" s="149"/>
      <c r="V73" s="202"/>
      <c r="W73" s="202">
        <f t="shared" si="27"/>
        <v>0</v>
      </c>
      <c r="X73" s="877"/>
      <c r="Y73" s="122"/>
      <c r="Z73" s="122"/>
      <c r="AA73" s="125"/>
      <c r="AB73" s="122"/>
      <c r="AC73" s="122"/>
      <c r="AD73" s="122"/>
      <c r="AE73" s="122"/>
      <c r="AF73" s="122"/>
      <c r="AG73" s="125"/>
      <c r="AH73" s="122">
        <f>AA73* '1 Overview'!$D$19</f>
        <v>0</v>
      </c>
      <c r="AI73" s="122">
        <f>AC73* '1 Overview'!$D$19</f>
        <v>0</v>
      </c>
      <c r="AJ73" s="122">
        <f>AE73* '1 Overview'!$D$19</f>
        <v>0</v>
      </c>
      <c r="AK73" s="125">
        <f>AG73* '1 Overview'!$D$19</f>
        <v>0</v>
      </c>
      <c r="AL73" s="850"/>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row>
    <row r="74" spans="1:126" s="108" customFormat="1" ht="15" customHeight="1" outlineLevel="3" x14ac:dyDescent="0.2">
      <c r="A74" s="93" t="str">
        <f t="shared" si="16"/>
        <v>Z2013</v>
      </c>
      <c r="B74" s="93" t="e">
        <f t="shared" si="16"/>
        <v>#N/A</v>
      </c>
      <c r="C74" s="93" t="e">
        <f t="shared" si="16"/>
        <v>#N/A</v>
      </c>
      <c r="D74" s="93" t="e">
        <f t="shared" si="16"/>
        <v>#N/A</v>
      </c>
      <c r="E74" s="267" t="str">
        <f>VLOOKUP("K|"&amp;Q74,'[2]+termU'!$A$1:$G$65536,6,FALSE)</f>
        <v>L101207</v>
      </c>
      <c r="F74" s="231" t="str">
        <f>VLOOKUP("K|"&amp;O74,'[2]+termU'!$A$1:$G$65536,6,FALSE)</f>
        <v>L101207</v>
      </c>
      <c r="G74" s="64" t="str">
        <f>IF(Q74="","B",IF(ISERROR(E77),"B",IF(E74=LEFT(E77,LEN(E74)),"A","B")))</f>
        <v>B</v>
      </c>
      <c r="H74" s="70" t="str">
        <f t="shared" ca="1" si="12"/>
        <v>B</v>
      </c>
      <c r="I74" s="94">
        <v>4</v>
      </c>
      <c r="J74" s="95">
        <f t="shared" si="24"/>
        <v>2013</v>
      </c>
      <c r="K74" s="93" t="str">
        <f t="shared" si="24"/>
        <v>Test country</v>
      </c>
      <c r="L74" s="93">
        <f t="shared" si="24"/>
        <v>0</v>
      </c>
      <c r="M74" s="93"/>
      <c r="N74" s="93">
        <f t="shared" si="7"/>
        <v>0</v>
      </c>
      <c r="O74" s="64" t="str">
        <f>TRIM(S74)</f>
        <v>Lupine</v>
      </c>
      <c r="P74" s="70" t="s">
        <v>1771</v>
      </c>
      <c r="Q74" s="120" t="s">
        <v>126</v>
      </c>
      <c r="R74" s="109" t="s">
        <v>2978</v>
      </c>
      <c r="S74" s="346" t="s">
        <v>128</v>
      </c>
      <c r="T74" s="815" t="s">
        <v>862</v>
      </c>
      <c r="U74" s="149"/>
      <c r="V74" s="202"/>
      <c r="W74" s="202">
        <f t="shared" si="27"/>
        <v>0</v>
      </c>
      <c r="X74" s="877"/>
      <c r="Y74" s="122"/>
      <c r="Z74" s="122"/>
      <c r="AA74" s="125"/>
      <c r="AB74" s="122"/>
      <c r="AC74" s="122"/>
      <c r="AD74" s="122"/>
      <c r="AE74" s="122"/>
      <c r="AF74" s="122"/>
      <c r="AG74" s="125"/>
      <c r="AH74" s="122">
        <f>AA74* '1 Overview'!$D$19</f>
        <v>0</v>
      </c>
      <c r="AI74" s="122">
        <f>AC74* '1 Overview'!$D$19</f>
        <v>0</v>
      </c>
      <c r="AJ74" s="122">
        <f>AE74* '1 Overview'!$D$19</f>
        <v>0</v>
      </c>
      <c r="AK74" s="125">
        <f>AG74* '1 Overview'!$D$19</f>
        <v>0</v>
      </c>
      <c r="AL74" s="848"/>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row>
    <row r="75" spans="1:126" s="108" customFormat="1" ht="15" customHeight="1" outlineLevel="3" x14ac:dyDescent="0.2">
      <c r="A75" s="93" t="str">
        <f t="shared" si="16"/>
        <v>Z2013</v>
      </c>
      <c r="B75" s="93" t="e">
        <f t="shared" si="16"/>
        <v>#N/A</v>
      </c>
      <c r="C75" s="93" t="e">
        <f t="shared" si="16"/>
        <v>#N/A</v>
      </c>
      <c r="D75" s="93" t="e">
        <f t="shared" si="16"/>
        <v>#N/A</v>
      </c>
      <c r="E75" s="267" t="str">
        <f>VLOOKUP("K|"&amp;Q75,'[2]+termU'!$A$1:$G$65536,6,FALSE)</f>
        <v>L101f017</v>
      </c>
      <c r="F75" s="231"/>
      <c r="G75" s="64" t="str">
        <f>IF(Q75="","B",IF(ISERROR(E78),"B",IF(E75=LEFT(E78,LEN(E75)),"A","B")))</f>
        <v>B</v>
      </c>
      <c r="H75" s="70" t="str">
        <f t="shared" ca="1" si="12"/>
        <v>B</v>
      </c>
      <c r="I75" s="94">
        <v>4</v>
      </c>
      <c r="J75" s="95">
        <f t="shared" si="24"/>
        <v>2013</v>
      </c>
      <c r="K75" s="93" t="str">
        <f t="shared" si="24"/>
        <v>Test country</v>
      </c>
      <c r="L75" s="93">
        <f t="shared" si="24"/>
        <v>0</v>
      </c>
      <c r="M75" s="93"/>
      <c r="N75" s="93">
        <f t="shared" si="7"/>
        <v>0</v>
      </c>
      <c r="O75" s="64" t="s">
        <v>863</v>
      </c>
      <c r="P75" s="251" t="s">
        <v>2583</v>
      </c>
      <c r="Q75" s="120" t="s">
        <v>240</v>
      </c>
      <c r="R75" s="370" t="s">
        <v>864</v>
      </c>
      <c r="S75" s="372" t="s">
        <v>865</v>
      </c>
      <c r="T75" s="728" t="s">
        <v>866</v>
      </c>
      <c r="U75" s="149"/>
      <c r="V75" s="202"/>
      <c r="W75" s="202">
        <f t="shared" si="27"/>
        <v>0</v>
      </c>
      <c r="X75" s="877"/>
      <c r="Y75" s="122"/>
      <c r="Z75" s="122"/>
      <c r="AA75" s="125"/>
      <c r="AB75" s="122"/>
      <c r="AC75" s="122"/>
      <c r="AD75" s="122"/>
      <c r="AE75" s="122"/>
      <c r="AF75" s="122"/>
      <c r="AG75" s="125"/>
      <c r="AH75" s="122">
        <f>AA75* '1 Overview'!$D$19</f>
        <v>0</v>
      </c>
      <c r="AI75" s="122">
        <f>AC75* '1 Overview'!$D$19</f>
        <v>0</v>
      </c>
      <c r="AJ75" s="122">
        <f>AE75* '1 Overview'!$D$19</f>
        <v>0</v>
      </c>
      <c r="AK75" s="125">
        <f>AG75* '1 Overview'!$D$19</f>
        <v>0</v>
      </c>
      <c r="AL75" s="850"/>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row>
    <row r="76" spans="1:126" s="108" customFormat="1" ht="15" customHeight="1" outlineLevel="3" x14ac:dyDescent="0.2">
      <c r="A76" s="93" t="str">
        <f t="shared" si="16"/>
        <v>Z2013</v>
      </c>
      <c r="B76" s="93" t="e">
        <f t="shared" si="16"/>
        <v>#N/A</v>
      </c>
      <c r="C76" s="93" t="e">
        <f t="shared" si="16"/>
        <v>#N/A</v>
      </c>
      <c r="D76" s="93" t="e">
        <f t="shared" si="16"/>
        <v>#N/A</v>
      </c>
      <c r="E76" s="267" t="e">
        <f>VLOOKUP("K|"&amp;Q76,'[2]+termU'!$A$1:$G$65536,6,FALSE)</f>
        <v>#N/A</v>
      </c>
      <c r="F76" s="231"/>
      <c r="G76" s="64" t="str">
        <f>IF(Q76="","B",IF(ISERROR(E79),"B",IF(E76=LEFT(E79,LEN(E76)),"A","B")))</f>
        <v>B</v>
      </c>
      <c r="H76" s="70" t="str">
        <f t="shared" ca="1" si="12"/>
        <v>B</v>
      </c>
      <c r="I76" s="94">
        <v>4</v>
      </c>
      <c r="J76" s="95">
        <f t="shared" si="24"/>
        <v>2013</v>
      </c>
      <c r="K76" s="93" t="str">
        <f t="shared" si="24"/>
        <v>Test country</v>
      </c>
      <c r="L76" s="93">
        <f t="shared" si="24"/>
        <v>0</v>
      </c>
      <c r="M76" s="93"/>
      <c r="N76" s="93">
        <f t="shared" si="7"/>
        <v>0</v>
      </c>
      <c r="O76" s="64" t="s">
        <v>867</v>
      </c>
      <c r="P76" s="251" t="s">
        <v>2583</v>
      </c>
      <c r="Q76" s="120" t="s">
        <v>867</v>
      </c>
      <c r="R76" s="109" t="s">
        <v>2979</v>
      </c>
      <c r="S76" s="346" t="s">
        <v>868</v>
      </c>
      <c r="T76" s="153" t="s">
        <v>869</v>
      </c>
      <c r="U76" s="149"/>
      <c r="V76" s="202"/>
      <c r="W76" s="202">
        <f t="shared" si="27"/>
        <v>0</v>
      </c>
      <c r="X76" s="877"/>
      <c r="Y76" s="122"/>
      <c r="Z76" s="122"/>
      <c r="AA76" s="125"/>
      <c r="AB76" s="122"/>
      <c r="AC76" s="122"/>
      <c r="AD76" s="122"/>
      <c r="AE76" s="122"/>
      <c r="AF76" s="122"/>
      <c r="AG76" s="125"/>
      <c r="AH76" s="122">
        <f>AA76* '1 Overview'!$D$19</f>
        <v>0</v>
      </c>
      <c r="AI76" s="122">
        <f>AC76* '1 Overview'!$D$19</f>
        <v>0</v>
      </c>
      <c r="AJ76" s="122">
        <f>AE76* '1 Overview'!$D$19</f>
        <v>0</v>
      </c>
      <c r="AK76" s="125">
        <f>AG76* '1 Overview'!$D$19</f>
        <v>0</v>
      </c>
      <c r="AL76" s="850"/>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row>
    <row r="77" spans="1:126" s="108" customFormat="1" ht="15" customHeight="1" outlineLevel="3" x14ac:dyDescent="0.2">
      <c r="A77" s="93" t="str">
        <f t="shared" si="16"/>
        <v>Z2013</v>
      </c>
      <c r="B77" s="93" t="e">
        <f t="shared" si="16"/>
        <v>#N/A</v>
      </c>
      <c r="C77" s="93" t="e">
        <f t="shared" si="16"/>
        <v>#N/A</v>
      </c>
      <c r="D77" s="93" t="e">
        <f t="shared" si="16"/>
        <v>#N/A</v>
      </c>
      <c r="E77" s="267" t="str">
        <f>VLOOKUP("K|"&amp;Q77,'[2]+termU'!$A$1:$G$65536,6,FALSE)</f>
        <v>L101208</v>
      </c>
      <c r="F77" s="231" t="str">
        <f>VLOOKUP("K|"&amp;O77,'[2]+termU'!$A$1:$G$65536,6,FALSE)</f>
        <v>L101208</v>
      </c>
      <c r="G77" s="64" t="str">
        <f>IF(Q77="","B",IF(ISERROR(#REF!),"B",IF(E77=LEFT(#REF!,LEN(E77)),"A","B")))</f>
        <v>B</v>
      </c>
      <c r="H77" s="70" t="str">
        <f t="shared" ca="1" si="12"/>
        <v>B</v>
      </c>
      <c r="I77" s="94">
        <v>4</v>
      </c>
      <c r="J77" s="95">
        <f t="shared" si="24"/>
        <v>2013</v>
      </c>
      <c r="K77" s="93" t="str">
        <f t="shared" si="24"/>
        <v>Test country</v>
      </c>
      <c r="L77" s="93">
        <f t="shared" si="24"/>
        <v>0</v>
      </c>
      <c r="M77" s="93"/>
      <c r="N77" s="93">
        <f t="shared" si="7"/>
        <v>0</v>
      </c>
      <c r="O77" s="64" t="s">
        <v>870</v>
      </c>
      <c r="P77" s="251" t="s">
        <v>2583</v>
      </c>
      <c r="Q77" s="120" t="s">
        <v>870</v>
      </c>
      <c r="R77" s="109" t="s">
        <v>2980</v>
      </c>
      <c r="S77" s="346" t="s">
        <v>871</v>
      </c>
      <c r="T77" s="153"/>
      <c r="U77" s="149"/>
      <c r="V77" s="202"/>
      <c r="W77" s="202">
        <f t="shared" si="27"/>
        <v>0</v>
      </c>
      <c r="X77" s="877"/>
      <c r="Y77" s="122"/>
      <c r="Z77" s="122"/>
      <c r="AA77" s="125"/>
      <c r="AB77" s="122"/>
      <c r="AC77" s="122"/>
      <c r="AD77" s="122"/>
      <c r="AE77" s="122"/>
      <c r="AF77" s="122"/>
      <c r="AG77" s="125"/>
      <c r="AH77" s="122">
        <f>AA77* '1 Overview'!$D$19</f>
        <v>0</v>
      </c>
      <c r="AI77" s="122">
        <f>AC77* '1 Overview'!$D$19</f>
        <v>0</v>
      </c>
      <c r="AJ77" s="122">
        <f>AE77* '1 Overview'!$D$19</f>
        <v>0</v>
      </c>
      <c r="AK77" s="125">
        <f>AG77* '1 Overview'!$D$19</f>
        <v>0</v>
      </c>
      <c r="AL77" s="850"/>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row>
    <row r="78" spans="1:126" s="108" customFormat="1" ht="15" hidden="1" customHeight="1" outlineLevel="3" x14ac:dyDescent="0.2">
      <c r="A78" s="93" t="str">
        <f t="shared" si="16"/>
        <v>Z2013</v>
      </c>
      <c r="B78" s="93" t="e">
        <f t="shared" si="16"/>
        <v>#N/A</v>
      </c>
      <c r="C78" s="93" t="e">
        <f t="shared" si="16"/>
        <v>#N/A</v>
      </c>
      <c r="D78" s="93" t="e">
        <f t="shared" si="16"/>
        <v>#N/A</v>
      </c>
      <c r="E78" s="267" t="e">
        <f>VLOOKUP("K|"&amp;Q78,'[2]+termU'!$A$1:$G$65536,6,FALSE)</f>
        <v>#N/A</v>
      </c>
      <c r="F78" s="231" t="str">
        <f>VLOOKUP("K|"&amp;O78,'[2]+termU'!$A$1:$G$65536,6,FALSE)</f>
        <v>L101206</v>
      </c>
      <c r="G78" s="64" t="str">
        <f>IF(Q78="","B",IF(ISERROR(E79),"B",IF(E78=LEFT(E79,LEN(E78)),"A","B")))</f>
        <v>B</v>
      </c>
      <c r="H78" s="70" t="str">
        <f t="shared" ca="1" si="12"/>
        <v>B</v>
      </c>
      <c r="I78" s="94">
        <v>4</v>
      </c>
      <c r="J78" s="95">
        <f t="shared" si="24"/>
        <v>2013</v>
      </c>
      <c r="K78" s="93" t="str">
        <f t="shared" si="24"/>
        <v>Test country</v>
      </c>
      <c r="L78" s="93">
        <f t="shared" si="24"/>
        <v>0</v>
      </c>
      <c r="M78" s="93"/>
      <c r="N78" s="93">
        <f t="shared" si="7"/>
        <v>0</v>
      </c>
      <c r="O78" s="64" t="s">
        <v>123</v>
      </c>
      <c r="P78" s="70"/>
      <c r="Q78" s="120" t="s">
        <v>872</v>
      </c>
      <c r="R78" s="109" t="s">
        <v>873</v>
      </c>
      <c r="S78" s="346" t="s">
        <v>2398</v>
      </c>
      <c r="T78" s="154"/>
      <c r="U78" s="122"/>
      <c r="V78" s="123"/>
      <c r="W78" s="202">
        <f t="shared" si="27"/>
        <v>0</v>
      </c>
      <c r="X78" s="877"/>
      <c r="Y78" s="122"/>
      <c r="Z78" s="122"/>
      <c r="AA78" s="125"/>
      <c r="AB78" s="122"/>
      <c r="AC78" s="122"/>
      <c r="AD78" s="122"/>
      <c r="AE78" s="122"/>
      <c r="AF78" s="122"/>
      <c r="AG78" s="125"/>
      <c r="AH78" s="122">
        <f>AA78* '1 Overview'!$D$19</f>
        <v>0</v>
      </c>
      <c r="AI78" s="122">
        <f>AC78* '1 Overview'!$D$19</f>
        <v>0</v>
      </c>
      <c r="AJ78" s="122">
        <f>AE78* '1 Overview'!$D$19</f>
        <v>0</v>
      </c>
      <c r="AK78" s="125">
        <f>AG78* '1 Overview'!$D$19</f>
        <v>0</v>
      </c>
      <c r="AL78" s="73"/>
    </row>
    <row r="79" spans="1:126" s="108" customFormat="1" ht="14.25" hidden="1" customHeight="1" outlineLevel="3" x14ac:dyDescent="0.2">
      <c r="A79" s="93" t="str">
        <f t="shared" si="16"/>
        <v>Z2013</v>
      </c>
      <c r="B79" s="93" t="e">
        <f t="shared" si="16"/>
        <v>#N/A</v>
      </c>
      <c r="C79" s="93" t="e">
        <f t="shared" si="16"/>
        <v>#N/A</v>
      </c>
      <c r="D79" s="93" t="e">
        <f t="shared" si="16"/>
        <v>#N/A</v>
      </c>
      <c r="E79" s="267" t="e">
        <f>VLOOKUP("K|"&amp;Q79,'[2]+termU'!$A$1:$G$65536,6,FALSE)</f>
        <v>#N/A</v>
      </c>
      <c r="F79" s="231" t="str">
        <f>VLOOKUP("K|"&amp;O79,'[2]+termU'!$A$1:$G$65536,6,FALSE)</f>
        <v>L101207</v>
      </c>
      <c r="G79" s="64" t="str">
        <f>IF(Q79="","B",IF(ISERROR(E80),"B",IF(E79=LEFT(E80,LEN(E79)),"A","B")))</f>
        <v>B</v>
      </c>
      <c r="H79" s="70" t="str">
        <f t="shared" ca="1" si="12"/>
        <v>B</v>
      </c>
      <c r="I79" s="94">
        <v>4</v>
      </c>
      <c r="J79" s="95">
        <f t="shared" si="24"/>
        <v>2013</v>
      </c>
      <c r="K79" s="93" t="str">
        <f t="shared" si="24"/>
        <v>Test country</v>
      </c>
      <c r="L79" s="93">
        <f t="shared" si="24"/>
        <v>0</v>
      </c>
      <c r="M79" s="93"/>
      <c r="N79" s="93">
        <f t="shared" si="7"/>
        <v>0</v>
      </c>
      <c r="O79" s="64" t="s">
        <v>126</v>
      </c>
      <c r="P79" s="70"/>
      <c r="Q79" s="120" t="s">
        <v>874</v>
      </c>
      <c r="R79" s="319" t="s">
        <v>875</v>
      </c>
      <c r="S79" s="661" t="s">
        <v>875</v>
      </c>
      <c r="T79" s="154"/>
      <c r="U79" s="122"/>
      <c r="V79" s="123"/>
      <c r="W79" s="202">
        <f t="shared" si="27"/>
        <v>0</v>
      </c>
      <c r="X79" s="877"/>
      <c r="Y79" s="122"/>
      <c r="Z79" s="122"/>
      <c r="AA79" s="125"/>
      <c r="AB79" s="122"/>
      <c r="AC79" s="122"/>
      <c r="AD79" s="122"/>
      <c r="AE79" s="122"/>
      <c r="AF79" s="122"/>
      <c r="AG79" s="125"/>
      <c r="AH79" s="122">
        <f>AA79* '1 Overview'!$D$19</f>
        <v>0</v>
      </c>
      <c r="AI79" s="122">
        <f>AC79* '1 Overview'!$D$19</f>
        <v>0</v>
      </c>
      <c r="AJ79" s="122">
        <f>AE79* '1 Overview'!$D$19</f>
        <v>0</v>
      </c>
      <c r="AK79" s="125">
        <f>AG79* '1 Overview'!$D$19</f>
        <v>0</v>
      </c>
      <c r="AL79" s="73"/>
    </row>
    <row r="80" spans="1:126" s="108" customFormat="1" ht="12.75" hidden="1" customHeight="1" outlineLevel="3" x14ac:dyDescent="0.2">
      <c r="A80" s="93" t="str">
        <f t="shared" si="16"/>
        <v>Z2013</v>
      </c>
      <c r="B80" s="93" t="e">
        <f t="shared" si="16"/>
        <v>#N/A</v>
      </c>
      <c r="C80" s="93" t="e">
        <f t="shared" si="16"/>
        <v>#N/A</v>
      </c>
      <c r="D80" s="93" t="e">
        <f t="shared" si="16"/>
        <v>#N/A</v>
      </c>
      <c r="E80" s="267" t="e">
        <f>VLOOKUP("K|"&amp;Q80,'[2]+termU'!$A$1:$G$65536,6,FALSE)</f>
        <v>#N/A</v>
      </c>
      <c r="F80" s="231" t="str">
        <f>VLOOKUP("K|"&amp;O80,'[2]+termU'!$A$1:$G$65536,6,FALSE)</f>
        <v>L101208</v>
      </c>
      <c r="G80" s="64" t="str">
        <f>IF(Q80="","B",IF(ISERROR(E81),"B",IF(E80=LEFT(E81,LEN(E80)),"A","B")))</f>
        <v>B</v>
      </c>
      <c r="H80" s="70" t="str">
        <f t="shared" ca="1" si="12"/>
        <v>B</v>
      </c>
      <c r="I80" s="94">
        <v>4</v>
      </c>
      <c r="J80" s="95">
        <f t="shared" si="24"/>
        <v>2013</v>
      </c>
      <c r="K80" s="93" t="str">
        <f t="shared" si="24"/>
        <v>Test country</v>
      </c>
      <c r="L80" s="93">
        <f t="shared" si="24"/>
        <v>0</v>
      </c>
      <c r="M80" s="93"/>
      <c r="N80" s="93">
        <f t="shared" si="7"/>
        <v>0</v>
      </c>
      <c r="O80" s="64" t="s">
        <v>870</v>
      </c>
      <c r="P80" s="70"/>
      <c r="Q80" s="120" t="s">
        <v>876</v>
      </c>
      <c r="R80" s="319" t="s">
        <v>877</v>
      </c>
      <c r="S80" s="661" t="s">
        <v>877</v>
      </c>
      <c r="T80" s="154"/>
      <c r="U80" s="122"/>
      <c r="V80" s="123"/>
      <c r="W80" s="202">
        <f t="shared" si="27"/>
        <v>0</v>
      </c>
      <c r="X80" s="877"/>
      <c r="Y80" s="122"/>
      <c r="Z80" s="122"/>
      <c r="AA80" s="125"/>
      <c r="AB80" s="122"/>
      <c r="AC80" s="122"/>
      <c r="AD80" s="122"/>
      <c r="AE80" s="122"/>
      <c r="AF80" s="122"/>
      <c r="AG80" s="125"/>
      <c r="AH80" s="122">
        <f>AA80* '1 Overview'!$D$19</f>
        <v>0</v>
      </c>
      <c r="AI80" s="122">
        <f>AC80* '1 Overview'!$D$19</f>
        <v>0</v>
      </c>
      <c r="AJ80" s="122">
        <f>AE80* '1 Overview'!$D$19</f>
        <v>0</v>
      </c>
      <c r="AK80" s="125">
        <f>AG80* '1 Overview'!$D$19</f>
        <v>0</v>
      </c>
      <c r="AL80" s="73"/>
    </row>
    <row r="81" spans="1:126" s="108" customFormat="1" ht="12.75" hidden="1" customHeight="1" outlineLevel="3" x14ac:dyDescent="0.2">
      <c r="A81" s="93" t="str">
        <f t="shared" si="16"/>
        <v>Z2013</v>
      </c>
      <c r="B81" s="93" t="e">
        <f t="shared" si="16"/>
        <v>#N/A</v>
      </c>
      <c r="C81" s="93" t="e">
        <f t="shared" si="16"/>
        <v>#N/A</v>
      </c>
      <c r="D81" s="93" t="e">
        <f t="shared" si="16"/>
        <v>#N/A</v>
      </c>
      <c r="E81" s="267" t="e">
        <f>VLOOKUP("K|"&amp;Q81,'[2]+termU'!$A$1:$G$65536,6,FALSE)</f>
        <v>#N/A</v>
      </c>
      <c r="F81" s="231" t="str">
        <f>VLOOKUP("K|"&amp;O81,'[2]+termU'!$A$1:$G$65536,6,FALSE)</f>
        <v>L101209</v>
      </c>
      <c r="G81" s="64" t="e">
        <f>IF(Q81="","B",IF(ISERROR(E86),"B",IF(E81=LEFT(E86,LEN(E81)),"A","B")))</f>
        <v>#N/A</v>
      </c>
      <c r="H81" s="70" t="str">
        <f t="shared" ca="1" si="12"/>
        <v>B</v>
      </c>
      <c r="I81" s="141">
        <v>4</v>
      </c>
      <c r="J81" s="95">
        <f t="shared" ref="J81:L100" si="28">J$20</f>
        <v>2013</v>
      </c>
      <c r="K81" s="93" t="str">
        <f t="shared" si="28"/>
        <v>Test country</v>
      </c>
      <c r="L81" s="93">
        <f t="shared" si="28"/>
        <v>0</v>
      </c>
      <c r="M81" s="93"/>
      <c r="N81" s="93">
        <f t="shared" si="7"/>
        <v>0</v>
      </c>
      <c r="O81" s="64" t="s">
        <v>878</v>
      </c>
      <c r="P81" s="70"/>
      <c r="Q81" s="120" t="s">
        <v>879</v>
      </c>
      <c r="R81" s="364" t="s">
        <v>880</v>
      </c>
      <c r="S81" s="662" t="s">
        <v>880</v>
      </c>
      <c r="T81" s="360"/>
      <c r="U81" s="122"/>
      <c r="V81" s="123"/>
      <c r="W81" s="202">
        <f t="shared" si="27"/>
        <v>0</v>
      </c>
      <c r="X81" s="877"/>
      <c r="Y81" s="122"/>
      <c r="Z81" s="122"/>
      <c r="AA81" s="125"/>
      <c r="AB81" s="122"/>
      <c r="AC81" s="122"/>
      <c r="AD81" s="122"/>
      <c r="AE81" s="122"/>
      <c r="AF81" s="122"/>
      <c r="AG81" s="125"/>
      <c r="AH81" s="122">
        <f>AA81* '1 Overview'!$D$19</f>
        <v>0</v>
      </c>
      <c r="AI81" s="122">
        <f>AC81* '1 Overview'!$D$19</f>
        <v>0</v>
      </c>
      <c r="AJ81" s="122">
        <f>AE81* '1 Overview'!$D$19</f>
        <v>0</v>
      </c>
      <c r="AK81" s="125">
        <f>AG81* '1 Overview'!$D$19</f>
        <v>0</v>
      </c>
      <c r="AL81" s="73"/>
    </row>
    <row r="82" spans="1:126" s="108" customFormat="1" ht="15" customHeight="1" outlineLevel="3" x14ac:dyDescent="0.2">
      <c r="A82" s="93" t="str">
        <f t="shared" si="16"/>
        <v>Z2013</v>
      </c>
      <c r="B82" s="93" t="e">
        <f t="shared" si="16"/>
        <v>#N/A</v>
      </c>
      <c r="C82" s="93" t="e">
        <f t="shared" si="16"/>
        <v>#N/A</v>
      </c>
      <c r="D82" s="93" t="e">
        <f t="shared" si="16"/>
        <v>#N/A</v>
      </c>
      <c r="E82" s="267" t="e">
        <f>VLOOKUP("K|"&amp;Q82,'[2]+termU'!$A$1:$G$65536,6,FALSE)</f>
        <v>#N/A</v>
      </c>
      <c r="F82" s="231" t="e">
        <f>VLOOKUP("K|"&amp;O82,'[2]+termU'!$A$1:$G$65536,6,FALSE)</f>
        <v>#N/A</v>
      </c>
      <c r="G82" s="64" t="str">
        <f>IF(Q82="","B",IF(ISERROR(E83),"B",IF(E82=LEFT(E83,LEN(E82)),"A","B")))</f>
        <v>B</v>
      </c>
      <c r="H82" s="70" t="str">
        <f t="shared" ca="1" si="12"/>
        <v>B</v>
      </c>
      <c r="I82" s="94">
        <v>4</v>
      </c>
      <c r="J82" s="95">
        <f t="shared" si="28"/>
        <v>2013</v>
      </c>
      <c r="K82" s="93" t="str">
        <f t="shared" si="28"/>
        <v>Test country</v>
      </c>
      <c r="L82" s="93">
        <f t="shared" si="28"/>
        <v>0</v>
      </c>
      <c r="M82" s="93"/>
      <c r="N82" s="93">
        <f t="shared" si="7"/>
        <v>0</v>
      </c>
      <c r="O82" s="64" t="str">
        <f>TRIM(S82)</f>
        <v>&lt;important new crop&gt;</v>
      </c>
      <c r="P82" s="70" t="s">
        <v>1771</v>
      </c>
      <c r="Q82" s="120"/>
      <c r="R82" s="530" t="s">
        <v>881</v>
      </c>
      <c r="S82" s="138" t="s">
        <v>1158</v>
      </c>
      <c r="T82" s="717"/>
      <c r="U82" s="149"/>
      <c r="V82" s="202"/>
      <c r="W82" s="202">
        <f t="shared" si="27"/>
        <v>0</v>
      </c>
      <c r="X82" s="877"/>
      <c r="Y82" s="122"/>
      <c r="Z82" s="122"/>
      <c r="AA82" s="125"/>
      <c r="AB82" s="122"/>
      <c r="AC82" s="122"/>
      <c r="AD82" s="122"/>
      <c r="AE82" s="122"/>
      <c r="AF82" s="122"/>
      <c r="AG82" s="125"/>
      <c r="AH82" s="122">
        <f>AA82* '1 Overview'!$D$19</f>
        <v>0</v>
      </c>
      <c r="AI82" s="122">
        <f>AC82* '1 Overview'!$D$19</f>
        <v>0</v>
      </c>
      <c r="AJ82" s="122">
        <f>AE82* '1 Overview'!$D$19</f>
        <v>0</v>
      </c>
      <c r="AK82" s="125">
        <f>AG82* '1 Overview'!$D$19</f>
        <v>0</v>
      </c>
      <c r="AL82" s="848"/>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row>
    <row r="83" spans="1:126" s="108" customFormat="1" ht="15" customHeight="1" outlineLevel="3" x14ac:dyDescent="0.2">
      <c r="A83" s="93" t="str">
        <f t="shared" si="16"/>
        <v>Z2013</v>
      </c>
      <c r="B83" s="93" t="e">
        <f t="shared" si="16"/>
        <v>#N/A</v>
      </c>
      <c r="C83" s="93" t="e">
        <f t="shared" si="16"/>
        <v>#N/A</v>
      </c>
      <c r="D83" s="93" t="e">
        <f t="shared" si="16"/>
        <v>#N/A</v>
      </c>
      <c r="E83" s="267" t="str">
        <f>VLOOKUP("K|"&amp;Q83,'[2]+termU'!$A$1:$G$65536,6,FALSE)</f>
        <v>L1012zz</v>
      </c>
      <c r="F83" s="231" t="e">
        <f>VLOOKUP("K|"&amp;O83,'[2]+termU'!$A$1:$G$65536,6,FALSE)</f>
        <v>#N/A</v>
      </c>
      <c r="G83" s="64" t="str">
        <f t="shared" ref="G83:G104" si="29">IF(Q83="","B",IF(ISERROR(E84),"B",IF(E83=LEFT(E84,LEN(E83)),"A","B")))</f>
        <v>B</v>
      </c>
      <c r="H83" s="70" t="str">
        <f t="shared" ca="1" si="12"/>
        <v>B</v>
      </c>
      <c r="I83" s="94">
        <v>4</v>
      </c>
      <c r="J83" s="95">
        <f t="shared" si="28"/>
        <v>2013</v>
      </c>
      <c r="K83" s="93" t="str">
        <f t="shared" si="28"/>
        <v>Test country</v>
      </c>
      <c r="L83" s="93">
        <f t="shared" si="28"/>
        <v>0</v>
      </c>
      <c r="M83" s="93"/>
      <c r="N83" s="93">
        <f t="shared" si="7"/>
        <v>0</v>
      </c>
      <c r="O83" s="64" t="str">
        <f>TRIM(S83)</f>
        <v>Other dried pulses</v>
      </c>
      <c r="P83" s="70" t="s">
        <v>1771</v>
      </c>
      <c r="Q83" s="120" t="s">
        <v>1159</v>
      </c>
      <c r="R83" s="109" t="s">
        <v>2982</v>
      </c>
      <c r="S83" s="346" t="s">
        <v>2371</v>
      </c>
      <c r="T83" s="815"/>
      <c r="U83" s="149"/>
      <c r="V83" s="202"/>
      <c r="W83" s="202">
        <f t="shared" si="27"/>
        <v>0</v>
      </c>
      <c r="X83" s="877"/>
      <c r="Y83" s="122"/>
      <c r="Z83" s="122"/>
      <c r="AA83" s="125"/>
      <c r="AB83" s="122"/>
      <c r="AC83" s="122"/>
      <c r="AD83" s="122"/>
      <c r="AE83" s="122"/>
      <c r="AF83" s="122"/>
      <c r="AG83" s="125"/>
      <c r="AH83" s="122">
        <f>AA83* '1 Overview'!$D$19</f>
        <v>0</v>
      </c>
      <c r="AI83" s="122">
        <f>AC83* '1 Overview'!$D$19</f>
        <v>0</v>
      </c>
      <c r="AJ83" s="122">
        <f>AE83* '1 Overview'!$D$19</f>
        <v>0</v>
      </c>
      <c r="AK83" s="125">
        <f>AG83* '1 Overview'!$D$19</f>
        <v>0</v>
      </c>
      <c r="AL83" s="848"/>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row>
    <row r="84" spans="1:126" ht="15" customHeight="1" outlineLevel="2" x14ac:dyDescent="0.2">
      <c r="A84" s="93" t="str">
        <f t="shared" si="16"/>
        <v>Z2013</v>
      </c>
      <c r="B84" s="93" t="e">
        <f t="shared" si="16"/>
        <v>#N/A</v>
      </c>
      <c r="C84" s="93" t="e">
        <f t="shared" si="16"/>
        <v>#N/A</v>
      </c>
      <c r="D84" s="93" t="e">
        <f t="shared" si="16"/>
        <v>#N/A</v>
      </c>
      <c r="E84" s="267" t="str">
        <f>VLOOKUP("K|"&amp;Q84,'[2]+termU'!$A$1:$G$65536,6,FALSE)</f>
        <v>L1013</v>
      </c>
      <c r="F84" s="231" t="str">
        <f>VLOOKUP("K|"&amp;O84,'[2]+termU'!$A$1:$G$65536,6,FALSE)</f>
        <v>L1013</v>
      </c>
      <c r="G84" s="64" t="str">
        <f t="shared" si="29"/>
        <v>A</v>
      </c>
      <c r="H84" s="70" t="str">
        <f t="shared" ca="1" si="12"/>
        <v>A</v>
      </c>
      <c r="I84" s="94">
        <v>3</v>
      </c>
      <c r="J84" s="95">
        <f t="shared" si="28"/>
        <v>2013</v>
      </c>
      <c r="K84" s="93" t="str">
        <f t="shared" si="28"/>
        <v>Test country</v>
      </c>
      <c r="L84" s="93">
        <f t="shared" si="28"/>
        <v>0</v>
      </c>
      <c r="M84" s="93"/>
      <c r="N84" s="93">
        <f t="shared" si="7"/>
        <v>0</v>
      </c>
      <c r="O84" s="64" t="str">
        <f>TRIM(S84)</f>
        <v>Root crops</v>
      </c>
      <c r="P84" s="70" t="s">
        <v>1771</v>
      </c>
      <c r="Q84" s="120" t="s">
        <v>1160</v>
      </c>
      <c r="R84" s="322" t="s">
        <v>1161</v>
      </c>
      <c r="S84" s="663" t="s">
        <v>1160</v>
      </c>
      <c r="T84" s="784" t="s">
        <v>1162</v>
      </c>
      <c r="U84" s="150">
        <f t="shared" ref="U84:AG84" si="30">SUBTOTAL(9,U85:U104)</f>
        <v>0</v>
      </c>
      <c r="V84" s="205">
        <f t="shared" si="30"/>
        <v>0</v>
      </c>
      <c r="W84" s="205">
        <f t="shared" si="30"/>
        <v>0</v>
      </c>
      <c r="X84" s="853">
        <f t="shared" si="30"/>
        <v>0</v>
      </c>
      <c r="Y84" s="110">
        <f t="shared" si="30"/>
        <v>0</v>
      </c>
      <c r="Z84" s="110">
        <f t="shared" si="30"/>
        <v>0</v>
      </c>
      <c r="AA84" s="112">
        <f t="shared" si="30"/>
        <v>0</v>
      </c>
      <c r="AB84" s="110">
        <f t="shared" si="30"/>
        <v>0</v>
      </c>
      <c r="AC84" s="110">
        <f t="shared" si="30"/>
        <v>0</v>
      </c>
      <c r="AD84" s="110">
        <f t="shared" si="30"/>
        <v>0</v>
      </c>
      <c r="AE84" s="110">
        <f t="shared" si="30"/>
        <v>0</v>
      </c>
      <c r="AF84" s="110">
        <f t="shared" si="30"/>
        <v>0</v>
      </c>
      <c r="AG84" s="112">
        <f t="shared" si="30"/>
        <v>0</v>
      </c>
      <c r="AH84" s="110">
        <f>AA84* '1 Overview'!$D$19</f>
        <v>0</v>
      </c>
      <c r="AI84" s="110">
        <f>AC84* '1 Overview'!$D$19</f>
        <v>0</v>
      </c>
      <c r="AJ84" s="110">
        <f>AE84* '1 Overview'!$D$19</f>
        <v>0</v>
      </c>
      <c r="AK84" s="112">
        <f>AG84* '1 Overview'!$D$19</f>
        <v>0</v>
      </c>
      <c r="AL84" s="848"/>
    </row>
    <row r="85" spans="1:126" s="142" customFormat="1" ht="15" customHeight="1" outlineLevel="2" x14ac:dyDescent="0.2">
      <c r="A85" s="93" t="str">
        <f t="shared" si="16"/>
        <v>Z2013</v>
      </c>
      <c r="B85" s="93" t="e">
        <f t="shared" si="16"/>
        <v>#N/A</v>
      </c>
      <c r="C85" s="93" t="e">
        <f t="shared" si="16"/>
        <v>#N/A</v>
      </c>
      <c r="D85" s="93" t="e">
        <f t="shared" si="16"/>
        <v>#N/A</v>
      </c>
      <c r="E85" s="267" t="str">
        <f>VLOOKUP("K|"&amp;Q85,'[2]+termU'!$A$1:$G$65536,6,FALSE)</f>
        <v>L101300</v>
      </c>
      <c r="F85" s="231" t="str">
        <f>VLOOKUP("K|"&amp;O85,'[2]+termU'!$A$1:$G$65536,6,FALSE)</f>
        <v>L101300</v>
      </c>
      <c r="G85" s="64" t="str">
        <f>IF(Q85="","B",IF(ISERROR(E86),"B",IF(E85=LEFT(E86,LEN(E85)),"A","B")))</f>
        <v>B</v>
      </c>
      <c r="H85" s="70" t="str">
        <f t="shared" ca="1" si="12"/>
        <v>B</v>
      </c>
      <c r="I85" s="94">
        <v>4</v>
      </c>
      <c r="J85" s="95">
        <f t="shared" si="28"/>
        <v>2013</v>
      </c>
      <c r="K85" s="93" t="str">
        <f t="shared" si="28"/>
        <v>Test country</v>
      </c>
      <c r="L85" s="93">
        <f t="shared" si="28"/>
        <v>0</v>
      </c>
      <c r="M85" s="93"/>
      <c r="N85" s="93">
        <f t="shared" ref="N85:N148" si="31">N$20</f>
        <v>0</v>
      </c>
      <c r="O85" s="64" t="str">
        <f>TRIM(S85)</f>
        <v>Root crops, no details</v>
      </c>
      <c r="P85" s="70" t="s">
        <v>1771</v>
      </c>
      <c r="Q85" s="120" t="s">
        <v>1163</v>
      </c>
      <c r="R85" s="102" t="s">
        <v>2932</v>
      </c>
      <c r="S85" s="345" t="str">
        <f xml:space="preserve"> S84 &amp; IF(ISERROR([2]!hidden(S84)),", no details",IF([2]!hidden(S84),"",", no details"))</f>
        <v>Root crops, no details</v>
      </c>
      <c r="T85" s="815"/>
      <c r="U85" s="149"/>
      <c r="V85" s="202"/>
      <c r="W85" s="633">
        <f t="shared" ref="W85:W104" si="32">SUM(U85:V85)</f>
        <v>0</v>
      </c>
      <c r="X85" s="877"/>
      <c r="Y85" s="122"/>
      <c r="Z85" s="122"/>
      <c r="AA85" s="125"/>
      <c r="AB85" s="122"/>
      <c r="AC85" s="122"/>
      <c r="AD85" s="122"/>
      <c r="AE85" s="122"/>
      <c r="AF85" s="122"/>
      <c r="AG85" s="125"/>
      <c r="AH85" s="122">
        <f>AA85* '1 Overview'!$D$19</f>
        <v>0</v>
      </c>
      <c r="AI85" s="122">
        <f>AC85* '1 Overview'!$D$19</f>
        <v>0</v>
      </c>
      <c r="AJ85" s="122">
        <f>AE85* '1 Overview'!$D$19</f>
        <v>0</v>
      </c>
      <c r="AK85" s="125">
        <f>AG85* '1 Overview'!$D$19</f>
        <v>0</v>
      </c>
      <c r="AL85" s="848" t="s">
        <v>420</v>
      </c>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row>
    <row r="86" spans="1:126" s="92" customFormat="1" ht="12.75" hidden="1" customHeight="1" outlineLevel="3" x14ac:dyDescent="0.2">
      <c r="A86" s="93" t="str">
        <f t="shared" si="16"/>
        <v>Z2013</v>
      </c>
      <c r="B86" s="93" t="e">
        <f t="shared" si="16"/>
        <v>#N/A</v>
      </c>
      <c r="C86" s="93" t="e">
        <f t="shared" si="16"/>
        <v>#N/A</v>
      </c>
      <c r="D86" s="93" t="e">
        <f t="shared" si="16"/>
        <v>#N/A</v>
      </c>
      <c r="E86" s="267" t="str">
        <f>VLOOKUP("K|"&amp;Q86,'[2]+termU'!$A$1:$G$65536,6,FALSE)</f>
        <v>L101301</v>
      </c>
      <c r="F86" s="231" t="e">
        <f>VLOOKUP("K|"&amp;O86,'[2]+termU'!$A$1:$G$65536,6,FALSE)</f>
        <v>#N/A</v>
      </c>
      <c r="G86" s="64" t="str">
        <f t="shared" si="29"/>
        <v>A</v>
      </c>
      <c r="H86" s="70" t="str">
        <f t="shared" ca="1" si="12"/>
        <v>A</v>
      </c>
      <c r="I86" s="115">
        <v>4</v>
      </c>
      <c r="J86" s="95">
        <f t="shared" si="28"/>
        <v>2013</v>
      </c>
      <c r="K86" s="93" t="str">
        <f t="shared" si="28"/>
        <v>Test country</v>
      </c>
      <c r="L86" s="93">
        <f t="shared" si="28"/>
        <v>0</v>
      </c>
      <c r="M86" s="93"/>
      <c r="N86" s="93">
        <f t="shared" si="31"/>
        <v>0</v>
      </c>
      <c r="O86" s="64" t="s">
        <v>1164</v>
      </c>
      <c r="P86" s="251" t="s">
        <v>2583</v>
      </c>
      <c r="Q86" s="120" t="s">
        <v>1165</v>
      </c>
      <c r="R86" s="371" t="s">
        <v>2983</v>
      </c>
      <c r="S86" s="664" t="s">
        <v>1166</v>
      </c>
      <c r="T86" s="781"/>
      <c r="U86" s="215">
        <f t="shared" ref="U86:AG86" si="33">SUBTOTAL(9,U87:U95)</f>
        <v>0</v>
      </c>
      <c r="V86" s="216">
        <f t="shared" si="33"/>
        <v>0</v>
      </c>
      <c r="W86" s="216">
        <f t="shared" si="33"/>
        <v>0</v>
      </c>
      <c r="X86" s="854">
        <f t="shared" si="33"/>
        <v>0</v>
      </c>
      <c r="Y86" s="143">
        <f t="shared" si="33"/>
        <v>0</v>
      </c>
      <c r="Z86" s="143">
        <f>SUBTOTAL(9,Z87:Z95)</f>
        <v>0</v>
      </c>
      <c r="AA86" s="146">
        <f t="shared" si="33"/>
        <v>0</v>
      </c>
      <c r="AB86" s="143">
        <f t="shared" si="33"/>
        <v>0</v>
      </c>
      <c r="AC86" s="143">
        <f t="shared" si="33"/>
        <v>0</v>
      </c>
      <c r="AD86" s="143">
        <f t="shared" si="33"/>
        <v>0</v>
      </c>
      <c r="AE86" s="143">
        <f t="shared" si="33"/>
        <v>0</v>
      </c>
      <c r="AF86" s="143">
        <f t="shared" si="33"/>
        <v>0</v>
      </c>
      <c r="AG86" s="146">
        <f t="shared" si="33"/>
        <v>0</v>
      </c>
      <c r="AH86" s="143">
        <f>AA86* '1 Overview'!$D$19</f>
        <v>0</v>
      </c>
      <c r="AI86" s="143">
        <f>AC86* '1 Overview'!$D$19</f>
        <v>0</v>
      </c>
      <c r="AJ86" s="143">
        <f>AE86* '1 Overview'!$D$19</f>
        <v>0</v>
      </c>
      <c r="AK86" s="146">
        <f>AG86* '1 Overview'!$D$19</f>
        <v>0</v>
      </c>
      <c r="AL86" s="850"/>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row>
    <row r="87" spans="1:126" s="108" customFormat="1" ht="15" customHeight="1" outlineLevel="3" x14ac:dyDescent="0.2">
      <c r="A87" s="93" t="str">
        <f t="shared" si="16"/>
        <v>Z2013</v>
      </c>
      <c r="B87" s="93" t="e">
        <f t="shared" si="16"/>
        <v>#N/A</v>
      </c>
      <c r="C87" s="93" t="e">
        <f t="shared" si="16"/>
        <v>#N/A</v>
      </c>
      <c r="D87" s="93" t="e">
        <f t="shared" si="16"/>
        <v>#N/A</v>
      </c>
      <c r="E87" s="267" t="str">
        <f>VLOOKUP("K|"&amp;Q87,'[2]+termU'!$A$1:$G$65536,6,FALSE)</f>
        <v>L1013010</v>
      </c>
      <c r="F87" s="231" t="e">
        <f>VLOOKUP("K|"&amp;O87,'[2]+termU'!$A$1:$G$65536,6,FALSE)</f>
        <v>#N/A</v>
      </c>
      <c r="G87" s="64" t="str">
        <f t="shared" si="29"/>
        <v>B</v>
      </c>
      <c r="H87" s="70" t="str">
        <f t="shared" ca="1" si="12"/>
        <v>B</v>
      </c>
      <c r="I87" s="94">
        <v>5</v>
      </c>
      <c r="J87" s="95">
        <f t="shared" si="28"/>
        <v>2013</v>
      </c>
      <c r="K87" s="93" t="str">
        <f t="shared" si="28"/>
        <v>Test country</v>
      </c>
      <c r="L87" s="93">
        <f t="shared" si="28"/>
        <v>0</v>
      </c>
      <c r="M87" s="93"/>
      <c r="N87" s="93">
        <f t="shared" si="31"/>
        <v>0</v>
      </c>
      <c r="O87" s="64" t="str">
        <f>TRIM(S87)</f>
        <v>Potatoes (incl. early and seed potatoes)</v>
      </c>
      <c r="P87" s="70" t="s">
        <v>1771</v>
      </c>
      <c r="Q87" s="120" t="s">
        <v>1167</v>
      </c>
      <c r="R87" s="918" t="str">
        <f xml:space="preserve"> R86 &amp; IF(ISERROR([2]!hidden(R86)),", sin detalles",IF([2]!hidden(R86),"",", sin detalles"))</f>
        <v xml:space="preserve">    Papas (incl. papas tempranas y papas de semillas)</v>
      </c>
      <c r="S87" s="993" t="str">
        <f xml:space="preserve"> S86 &amp; IF(ISERROR([2]!hidden(S86)),", no details",IF([2]!hidden(S86),"",", no details"))</f>
        <v xml:space="preserve">    Potatoes (incl. early and seed potatoes)</v>
      </c>
      <c r="T87" s="981" t="s">
        <v>1168</v>
      </c>
      <c r="U87" s="743"/>
      <c r="V87" s="633"/>
      <c r="W87" s="633">
        <f t="shared" si="32"/>
        <v>0</v>
      </c>
      <c r="X87" s="877"/>
      <c r="Y87" s="135"/>
      <c r="Z87" s="135"/>
      <c r="AA87" s="138"/>
      <c r="AB87" s="122"/>
      <c r="AC87" s="122"/>
      <c r="AD87" s="122"/>
      <c r="AE87" s="122"/>
      <c r="AF87" s="122"/>
      <c r="AG87" s="125"/>
      <c r="AH87" s="122">
        <f>AA87* '1 Overview'!$D$19</f>
        <v>0</v>
      </c>
      <c r="AI87" s="122">
        <f>AC87* '1 Overview'!$D$19</f>
        <v>0</v>
      </c>
      <c r="AJ87" s="122">
        <f>AE87* '1 Overview'!$D$19</f>
        <v>0</v>
      </c>
      <c r="AK87" s="125">
        <f>AG87* '1 Overview'!$D$19</f>
        <v>0</v>
      </c>
      <c r="AL87" s="848"/>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row>
    <row r="88" spans="1:126" s="128" customFormat="1" ht="20.25" hidden="1" customHeight="1" outlineLevel="4" x14ac:dyDescent="0.2">
      <c r="A88" s="93" t="str">
        <f t="shared" si="16"/>
        <v>Z2013</v>
      </c>
      <c r="B88" s="93" t="e">
        <f t="shared" si="16"/>
        <v>#N/A</v>
      </c>
      <c r="C88" s="93" t="e">
        <f t="shared" si="16"/>
        <v>#N/A</v>
      </c>
      <c r="D88" s="93" t="e">
        <f t="shared" si="16"/>
        <v>#N/A</v>
      </c>
      <c r="E88" s="267" t="str">
        <f>VLOOKUP("K|"&amp;Q88,'[2]+termU'!$A$1:$G$65536,6,FALSE)</f>
        <v>L1013011</v>
      </c>
      <c r="F88" s="231" t="str">
        <f>VLOOKUP("K|"&amp;O88,'[2]+termU'!$A$1:$G$65536,6,FALSE)</f>
        <v>L1013011</v>
      </c>
      <c r="G88" s="64" t="str">
        <f t="shared" si="29"/>
        <v>B</v>
      </c>
      <c r="H88" s="70" t="str">
        <f t="shared" ca="1" si="12"/>
        <v>B</v>
      </c>
      <c r="I88" s="94">
        <v>5</v>
      </c>
      <c r="J88" s="95">
        <f t="shared" si="28"/>
        <v>2013</v>
      </c>
      <c r="K88" s="93" t="str">
        <f t="shared" si="28"/>
        <v>Test country</v>
      </c>
      <c r="L88" s="93">
        <f t="shared" si="28"/>
        <v>0</v>
      </c>
      <c r="M88" s="93"/>
      <c r="N88" s="93">
        <f t="shared" si="31"/>
        <v>0</v>
      </c>
      <c r="O88" s="64" t="s">
        <v>1169</v>
      </c>
      <c r="P88" s="70"/>
      <c r="Q88" s="120" t="s">
        <v>1169</v>
      </c>
      <c r="R88" s="400" t="s">
        <v>1170</v>
      </c>
      <c r="S88" s="660" t="s">
        <v>1171</v>
      </c>
      <c r="T88" s="660"/>
      <c r="U88" s="135"/>
      <c r="V88" s="136"/>
      <c r="W88" s="633">
        <f t="shared" si="32"/>
        <v>0</v>
      </c>
      <c r="X88" s="877"/>
      <c r="Y88" s="135"/>
      <c r="Z88" s="135"/>
      <c r="AA88" s="138"/>
      <c r="AB88" s="126"/>
      <c r="AC88" s="126"/>
      <c r="AD88" s="126"/>
      <c r="AE88" s="126"/>
      <c r="AF88" s="126"/>
      <c r="AG88" s="127"/>
      <c r="AH88" s="126">
        <f>AA88* '1 Overview'!$D$19</f>
        <v>0</v>
      </c>
      <c r="AI88" s="126">
        <f>AC88* '1 Overview'!$D$19</f>
        <v>0</v>
      </c>
      <c r="AJ88" s="126">
        <f>AE88* '1 Overview'!$D$19</f>
        <v>0</v>
      </c>
      <c r="AK88" s="127">
        <f>AG88* '1 Overview'!$D$19</f>
        <v>0</v>
      </c>
      <c r="AL88" s="73"/>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row>
    <row r="89" spans="1:126" s="128" customFormat="1" ht="19.5" hidden="1" customHeight="1" outlineLevel="4" x14ac:dyDescent="0.2">
      <c r="A89" s="93" t="str">
        <f t="shared" si="16"/>
        <v>Z2013</v>
      </c>
      <c r="B89" s="93" t="e">
        <f t="shared" si="16"/>
        <v>#N/A</v>
      </c>
      <c r="C89" s="93" t="e">
        <f t="shared" si="16"/>
        <v>#N/A</v>
      </c>
      <c r="D89" s="93" t="e">
        <f t="shared" si="16"/>
        <v>#N/A</v>
      </c>
      <c r="E89" s="267" t="str">
        <f>VLOOKUP("K|"&amp;Q89,'[2]+termU'!$A$1:$G$65536,6,FALSE)</f>
        <v>L1013012</v>
      </c>
      <c r="F89" s="231" t="str">
        <f>VLOOKUP("K|"&amp;O89,'[2]+termU'!$A$1:$G$65536,6,FALSE)</f>
        <v>L1013012</v>
      </c>
      <c r="G89" s="64" t="str">
        <f t="shared" si="29"/>
        <v>B</v>
      </c>
      <c r="H89" s="70" t="str">
        <f t="shared" ca="1" si="12"/>
        <v>B</v>
      </c>
      <c r="I89" s="94">
        <v>5</v>
      </c>
      <c r="J89" s="95">
        <f t="shared" si="28"/>
        <v>2013</v>
      </c>
      <c r="K89" s="93" t="str">
        <f t="shared" si="28"/>
        <v>Test country</v>
      </c>
      <c r="L89" s="93">
        <f t="shared" si="28"/>
        <v>0</v>
      </c>
      <c r="M89" s="93"/>
      <c r="N89" s="93">
        <f t="shared" si="31"/>
        <v>0</v>
      </c>
      <c r="O89" s="64" t="s">
        <v>1172</v>
      </c>
      <c r="P89" s="70"/>
      <c r="Q89" s="120" t="s">
        <v>1173</v>
      </c>
      <c r="R89" s="137" t="s">
        <v>1174</v>
      </c>
      <c r="S89" s="658" t="s">
        <v>1175</v>
      </c>
      <c r="T89" s="658"/>
      <c r="U89" s="135"/>
      <c r="V89" s="136"/>
      <c r="W89" s="633">
        <f t="shared" si="32"/>
        <v>0</v>
      </c>
      <c r="X89" s="877"/>
      <c r="Y89" s="135"/>
      <c r="Z89" s="135"/>
      <c r="AA89" s="138"/>
      <c r="AB89" s="126"/>
      <c r="AC89" s="126"/>
      <c r="AD89" s="126"/>
      <c r="AE89" s="126"/>
      <c r="AF89" s="126"/>
      <c r="AG89" s="127"/>
      <c r="AH89" s="126">
        <f>AA89* '1 Overview'!$D$19</f>
        <v>0</v>
      </c>
      <c r="AI89" s="126">
        <f>AC89* '1 Overview'!$D$19</f>
        <v>0</v>
      </c>
      <c r="AJ89" s="126">
        <f>AE89* '1 Overview'!$D$19</f>
        <v>0</v>
      </c>
      <c r="AK89" s="127">
        <f>AG89* '1 Overview'!$D$19</f>
        <v>0</v>
      </c>
      <c r="AL89" s="73"/>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row>
    <row r="90" spans="1:126" s="128" customFormat="1" ht="16.5" hidden="1" customHeight="1" outlineLevel="4" x14ac:dyDescent="0.2">
      <c r="A90" s="93" t="str">
        <f t="shared" si="16"/>
        <v>Z2013</v>
      </c>
      <c r="B90" s="93" t="e">
        <f t="shared" si="16"/>
        <v>#N/A</v>
      </c>
      <c r="C90" s="93" t="e">
        <f t="shared" si="16"/>
        <v>#N/A</v>
      </c>
      <c r="D90" s="93" t="e">
        <f t="shared" si="16"/>
        <v>#N/A</v>
      </c>
      <c r="E90" s="267" t="str">
        <f>VLOOKUP("K|"&amp;Q90,'[2]+termU'!$A$1:$G$65536,6,FALSE)</f>
        <v>L1013013</v>
      </c>
      <c r="F90" s="231" t="str">
        <f>VLOOKUP("K|"&amp;O90,'[2]+termU'!$A$1:$G$65536,6,FALSE)</f>
        <v>L1013013</v>
      </c>
      <c r="G90" s="64" t="str">
        <f t="shared" si="29"/>
        <v>B</v>
      </c>
      <c r="H90" s="70" t="str">
        <f t="shared" ca="1" si="12"/>
        <v>B</v>
      </c>
      <c r="I90" s="94">
        <v>5</v>
      </c>
      <c r="J90" s="95">
        <f t="shared" si="28"/>
        <v>2013</v>
      </c>
      <c r="K90" s="93" t="str">
        <f t="shared" si="28"/>
        <v>Test country</v>
      </c>
      <c r="L90" s="93">
        <f t="shared" si="28"/>
        <v>0</v>
      </c>
      <c r="M90" s="93"/>
      <c r="N90" s="93">
        <f t="shared" si="31"/>
        <v>0</v>
      </c>
      <c r="O90" s="64" t="s">
        <v>1176</v>
      </c>
      <c r="P90" s="70"/>
      <c r="Q90" s="120" t="s">
        <v>1177</v>
      </c>
      <c r="R90" s="137" t="s">
        <v>1178</v>
      </c>
      <c r="S90" s="658" t="s">
        <v>1179</v>
      </c>
      <c r="T90" s="658"/>
      <c r="U90" s="135"/>
      <c r="V90" s="136"/>
      <c r="W90" s="633">
        <f t="shared" si="32"/>
        <v>0</v>
      </c>
      <c r="X90" s="877"/>
      <c r="Y90" s="135"/>
      <c r="Z90" s="135"/>
      <c r="AA90" s="138"/>
      <c r="AB90" s="126"/>
      <c r="AC90" s="126"/>
      <c r="AD90" s="126"/>
      <c r="AE90" s="126"/>
      <c r="AF90" s="126"/>
      <c r="AG90" s="127"/>
      <c r="AH90" s="126">
        <f>AA90* '1 Overview'!$D$19</f>
        <v>0</v>
      </c>
      <c r="AI90" s="126">
        <f>AC90* '1 Overview'!$D$19</f>
        <v>0</v>
      </c>
      <c r="AJ90" s="126">
        <f>AE90* '1 Overview'!$D$19</f>
        <v>0</v>
      </c>
      <c r="AK90" s="127">
        <f>AG90* '1 Overview'!$D$19</f>
        <v>0</v>
      </c>
      <c r="AL90" s="73"/>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row>
    <row r="91" spans="1:126" s="128" customFormat="1" ht="20.25" hidden="1" customHeight="1" outlineLevel="4" x14ac:dyDescent="0.2">
      <c r="A91" s="93" t="str">
        <f t="shared" si="16"/>
        <v>Z2013</v>
      </c>
      <c r="B91" s="93" t="e">
        <f t="shared" si="16"/>
        <v>#N/A</v>
      </c>
      <c r="C91" s="93" t="e">
        <f t="shared" si="16"/>
        <v>#N/A</v>
      </c>
      <c r="D91" s="93" t="e">
        <f t="shared" si="16"/>
        <v>#N/A</v>
      </c>
      <c r="E91" s="267" t="str">
        <f>VLOOKUP("K|"&amp;Q91,'[2]+termU'!$A$1:$G$65536,6,FALSE)</f>
        <v>L1013014</v>
      </c>
      <c r="F91" s="231" t="str">
        <f>VLOOKUP("K|"&amp;O91,'[2]+termU'!$A$1:$G$65536,6,FALSE)</f>
        <v>L1013014</v>
      </c>
      <c r="G91" s="64" t="str">
        <f t="shared" si="29"/>
        <v>B</v>
      </c>
      <c r="H91" s="70" t="str">
        <f t="shared" ca="1" si="12"/>
        <v>B</v>
      </c>
      <c r="I91" s="94">
        <v>5</v>
      </c>
      <c r="J91" s="95">
        <f t="shared" si="28"/>
        <v>2013</v>
      </c>
      <c r="K91" s="93" t="str">
        <f t="shared" si="28"/>
        <v>Test country</v>
      </c>
      <c r="L91" s="93">
        <f t="shared" si="28"/>
        <v>0</v>
      </c>
      <c r="M91" s="93"/>
      <c r="N91" s="93">
        <f t="shared" si="31"/>
        <v>0</v>
      </c>
      <c r="O91" s="64" t="s">
        <v>1180</v>
      </c>
      <c r="P91" s="70"/>
      <c r="Q91" s="120" t="s">
        <v>1180</v>
      </c>
      <c r="R91" s="137" t="s">
        <v>1181</v>
      </c>
      <c r="S91" s="658" t="s">
        <v>1182</v>
      </c>
      <c r="T91" s="658"/>
      <c r="U91" s="135"/>
      <c r="V91" s="136"/>
      <c r="W91" s="633">
        <f t="shared" si="32"/>
        <v>0</v>
      </c>
      <c r="X91" s="877"/>
      <c r="Y91" s="135"/>
      <c r="Z91" s="135"/>
      <c r="AA91" s="138"/>
      <c r="AB91" s="126"/>
      <c r="AC91" s="126"/>
      <c r="AD91" s="126"/>
      <c r="AE91" s="126"/>
      <c r="AF91" s="126"/>
      <c r="AG91" s="127"/>
      <c r="AH91" s="126">
        <f>AA91* '1 Overview'!$D$19</f>
        <v>0</v>
      </c>
      <c r="AI91" s="126">
        <f>AC91* '1 Overview'!$D$19</f>
        <v>0</v>
      </c>
      <c r="AJ91" s="126">
        <f>AE91* '1 Overview'!$D$19</f>
        <v>0</v>
      </c>
      <c r="AK91" s="127">
        <f>AG91* '1 Overview'!$D$19</f>
        <v>0</v>
      </c>
      <c r="AL91" s="73"/>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row>
    <row r="92" spans="1:126" s="128" customFormat="1" ht="16.5" hidden="1" customHeight="1" outlineLevel="4" x14ac:dyDescent="0.2">
      <c r="A92" s="93" t="str">
        <f t="shared" si="16"/>
        <v>Z2013</v>
      </c>
      <c r="B92" s="93" t="e">
        <f t="shared" si="16"/>
        <v>#N/A</v>
      </c>
      <c r="C92" s="93" t="e">
        <f t="shared" si="16"/>
        <v>#N/A</v>
      </c>
      <c r="D92" s="93" t="e">
        <f t="shared" si="16"/>
        <v>#N/A</v>
      </c>
      <c r="E92" s="267" t="str">
        <f>VLOOKUP("K|"&amp;Q92,'[2]+termU'!$A$1:$G$65536,6,FALSE)</f>
        <v>L1013015</v>
      </c>
      <c r="F92" s="231" t="str">
        <f>VLOOKUP("K|"&amp;O92,'[2]+termU'!$A$1:$G$65536,6,FALSE)</f>
        <v>L1013015</v>
      </c>
      <c r="G92" s="64" t="str">
        <f t="shared" si="29"/>
        <v>B</v>
      </c>
      <c r="H92" s="70" t="str">
        <f t="shared" ref="H92:H155" ca="1" si="34">IF(CELL("protect",U92),"A","B")</f>
        <v>B</v>
      </c>
      <c r="I92" s="94">
        <v>5</v>
      </c>
      <c r="J92" s="95">
        <f t="shared" si="28"/>
        <v>2013</v>
      </c>
      <c r="K92" s="93" t="str">
        <f t="shared" si="28"/>
        <v>Test country</v>
      </c>
      <c r="L92" s="93">
        <f t="shared" si="28"/>
        <v>0</v>
      </c>
      <c r="M92" s="93"/>
      <c r="N92" s="93">
        <f t="shared" si="31"/>
        <v>0</v>
      </c>
      <c r="O92" s="64" t="s">
        <v>1183</v>
      </c>
      <c r="P92" s="70"/>
      <c r="Q92" s="120" t="s">
        <v>1183</v>
      </c>
      <c r="R92" s="137" t="s">
        <v>1184</v>
      </c>
      <c r="S92" s="658" t="s">
        <v>1185</v>
      </c>
      <c r="T92" s="658"/>
      <c r="U92" s="135"/>
      <c r="V92" s="136"/>
      <c r="W92" s="633">
        <f t="shared" si="32"/>
        <v>0</v>
      </c>
      <c r="X92" s="877"/>
      <c r="Y92" s="135"/>
      <c r="Z92" s="135"/>
      <c r="AA92" s="138"/>
      <c r="AB92" s="126"/>
      <c r="AC92" s="126"/>
      <c r="AD92" s="126"/>
      <c r="AE92" s="126"/>
      <c r="AF92" s="126"/>
      <c r="AG92" s="127"/>
      <c r="AH92" s="126">
        <f>AA92* '1 Overview'!$D$19</f>
        <v>0</v>
      </c>
      <c r="AI92" s="126">
        <f>AC92* '1 Overview'!$D$19</f>
        <v>0</v>
      </c>
      <c r="AJ92" s="126">
        <f>AE92* '1 Overview'!$D$19</f>
        <v>0</v>
      </c>
      <c r="AK92" s="127">
        <f>AG92* '1 Overview'!$D$19</f>
        <v>0</v>
      </c>
      <c r="AL92" s="73"/>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row>
    <row r="93" spans="1:126" s="128" customFormat="1" ht="17.25" hidden="1" customHeight="1" outlineLevel="4" x14ac:dyDescent="0.2">
      <c r="A93" s="93" t="str">
        <f t="shared" si="16"/>
        <v>Z2013</v>
      </c>
      <c r="B93" s="93" t="e">
        <f t="shared" si="16"/>
        <v>#N/A</v>
      </c>
      <c r="C93" s="93" t="e">
        <f t="shared" si="16"/>
        <v>#N/A</v>
      </c>
      <c r="D93" s="93" t="e">
        <f t="shared" si="16"/>
        <v>#N/A</v>
      </c>
      <c r="E93" s="267" t="str">
        <f>VLOOKUP("K|"&amp;Q93,'[2]+termU'!$A$1:$G$65536,6,FALSE)</f>
        <v>L1013016</v>
      </c>
      <c r="F93" s="231" t="str">
        <f>VLOOKUP("K|"&amp;O93,'[2]+termU'!$A$1:$G$65536,6,FALSE)</f>
        <v>L1013016</v>
      </c>
      <c r="G93" s="64" t="str">
        <f t="shared" si="29"/>
        <v>B</v>
      </c>
      <c r="H93" s="70" t="str">
        <f t="shared" ca="1" si="34"/>
        <v>B</v>
      </c>
      <c r="I93" s="94">
        <v>5</v>
      </c>
      <c r="J93" s="95">
        <f t="shared" si="28"/>
        <v>2013</v>
      </c>
      <c r="K93" s="93" t="str">
        <f t="shared" si="28"/>
        <v>Test country</v>
      </c>
      <c r="L93" s="93">
        <f t="shared" si="28"/>
        <v>0</v>
      </c>
      <c r="M93" s="93"/>
      <c r="N93" s="93">
        <f t="shared" si="31"/>
        <v>0</v>
      </c>
      <c r="O93" s="64" t="s">
        <v>1186</v>
      </c>
      <c r="P93" s="70"/>
      <c r="Q93" s="120" t="s">
        <v>1187</v>
      </c>
      <c r="R93" s="137" t="s">
        <v>1188</v>
      </c>
      <c r="S93" s="658" t="s">
        <v>1189</v>
      </c>
      <c r="T93" s="658"/>
      <c r="U93" s="135"/>
      <c r="V93" s="136"/>
      <c r="W93" s="633">
        <f t="shared" si="32"/>
        <v>0</v>
      </c>
      <c r="X93" s="877"/>
      <c r="Y93" s="135"/>
      <c r="Z93" s="135"/>
      <c r="AA93" s="138"/>
      <c r="AB93" s="126"/>
      <c r="AC93" s="126"/>
      <c r="AD93" s="126"/>
      <c r="AE93" s="126"/>
      <c r="AF93" s="126"/>
      <c r="AG93" s="127"/>
      <c r="AH93" s="126">
        <f>AA93* '1 Overview'!$D$19</f>
        <v>0</v>
      </c>
      <c r="AI93" s="126">
        <f>AC93* '1 Overview'!$D$19</f>
        <v>0</v>
      </c>
      <c r="AJ93" s="126">
        <f>AE93* '1 Overview'!$D$19</f>
        <v>0</v>
      </c>
      <c r="AK93" s="127">
        <f>AG93* '1 Overview'!$D$19</f>
        <v>0</v>
      </c>
      <c r="AL93" s="73"/>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row>
    <row r="94" spans="1:126" s="128" customFormat="1" ht="16.5" hidden="1" customHeight="1" outlineLevel="4" x14ac:dyDescent="0.2">
      <c r="A94" s="93" t="str">
        <f t="shared" si="16"/>
        <v>Z2013</v>
      </c>
      <c r="B94" s="93" t="e">
        <f t="shared" si="16"/>
        <v>#N/A</v>
      </c>
      <c r="C94" s="93" t="e">
        <f t="shared" si="16"/>
        <v>#N/A</v>
      </c>
      <c r="D94" s="93" t="e">
        <f t="shared" si="16"/>
        <v>#N/A</v>
      </c>
      <c r="E94" s="267" t="e">
        <f>VLOOKUP("K|"&amp;Q94,'[2]+termU'!$A$1:$G$65536,6,FALSE)</f>
        <v>#N/A</v>
      </c>
      <c r="F94" s="231" t="e">
        <f>VLOOKUP("K|"&amp;O94,'[2]+termU'!$A$1:$G$65536,6,FALSE)</f>
        <v>#N/A</v>
      </c>
      <c r="G94" s="64" t="str">
        <f t="shared" si="29"/>
        <v>B</v>
      </c>
      <c r="H94" s="70" t="str">
        <f t="shared" ca="1" si="34"/>
        <v>B</v>
      </c>
      <c r="I94" s="94">
        <v>5</v>
      </c>
      <c r="J94" s="95">
        <f t="shared" si="28"/>
        <v>2013</v>
      </c>
      <c r="K94" s="93" t="str">
        <f t="shared" si="28"/>
        <v>Test country</v>
      </c>
      <c r="L94" s="93">
        <f t="shared" si="28"/>
        <v>0</v>
      </c>
      <c r="M94" s="93"/>
      <c r="N94" s="93">
        <f t="shared" si="31"/>
        <v>0</v>
      </c>
      <c r="O94" s="64" t="s">
        <v>564</v>
      </c>
      <c r="P94" s="70"/>
      <c r="Q94" s="120"/>
      <c r="R94" s="526" t="s">
        <v>234</v>
      </c>
      <c r="S94" s="138" t="s">
        <v>235</v>
      </c>
      <c r="T94" s="138"/>
      <c r="U94" s="135"/>
      <c r="V94" s="136"/>
      <c r="W94" s="633">
        <f t="shared" si="32"/>
        <v>0</v>
      </c>
      <c r="X94" s="877"/>
      <c r="Y94" s="135"/>
      <c r="Z94" s="135"/>
      <c r="AA94" s="138"/>
      <c r="AB94" s="126"/>
      <c r="AC94" s="126"/>
      <c r="AD94" s="126"/>
      <c r="AE94" s="126"/>
      <c r="AF94" s="126"/>
      <c r="AG94" s="127"/>
      <c r="AH94" s="126">
        <f>AA94* '1 Overview'!$D$19</f>
        <v>0</v>
      </c>
      <c r="AI94" s="126">
        <f>AC94* '1 Overview'!$D$19</f>
        <v>0</v>
      </c>
      <c r="AJ94" s="126">
        <f>AE94* '1 Overview'!$D$19</f>
        <v>0</v>
      </c>
      <c r="AK94" s="127">
        <f>AG94* '1 Overview'!$D$19</f>
        <v>0</v>
      </c>
      <c r="AL94" s="73"/>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row>
    <row r="95" spans="1:126" s="128" customFormat="1" ht="15.75" hidden="1" customHeight="1" outlineLevel="4" x14ac:dyDescent="0.2">
      <c r="A95" s="93" t="str">
        <f t="shared" si="16"/>
        <v>Z2013</v>
      </c>
      <c r="B95" s="93" t="e">
        <f t="shared" si="16"/>
        <v>#N/A</v>
      </c>
      <c r="C95" s="93" t="e">
        <f t="shared" si="16"/>
        <v>#N/A</v>
      </c>
      <c r="D95" s="93" t="e">
        <f t="shared" si="16"/>
        <v>#N/A</v>
      </c>
      <c r="E95" s="267" t="str">
        <f>VLOOKUP("K|"&amp;Q95,'[2]+termU'!$A$1:$G$65536,6,FALSE)</f>
        <v>L101301z</v>
      </c>
      <c r="F95" s="231" t="str">
        <f>VLOOKUP("K|"&amp;O95,'[2]+termU'!$A$1:$G$65536,6,FALSE)</f>
        <v>L101301z</v>
      </c>
      <c r="G95" s="64" t="str">
        <f t="shared" si="29"/>
        <v>B</v>
      </c>
      <c r="H95" s="70" t="str">
        <f t="shared" ca="1" si="34"/>
        <v>B</v>
      </c>
      <c r="I95" s="94">
        <v>5</v>
      </c>
      <c r="J95" s="95">
        <f t="shared" si="28"/>
        <v>2013</v>
      </c>
      <c r="K95" s="93" t="str">
        <f t="shared" si="28"/>
        <v>Test country</v>
      </c>
      <c r="L95" s="93">
        <f t="shared" si="28"/>
        <v>0</v>
      </c>
      <c r="M95" s="93"/>
      <c r="N95" s="93">
        <f t="shared" si="31"/>
        <v>0</v>
      </c>
      <c r="O95" s="64" t="s">
        <v>1190</v>
      </c>
      <c r="P95" s="70"/>
      <c r="Q95" s="120" t="s">
        <v>1191</v>
      </c>
      <c r="R95" s="398" t="s">
        <v>1192</v>
      </c>
      <c r="S95" s="659" t="s">
        <v>1193</v>
      </c>
      <c r="T95" s="659"/>
      <c r="U95" s="135"/>
      <c r="V95" s="136"/>
      <c r="W95" s="633">
        <f t="shared" si="32"/>
        <v>0</v>
      </c>
      <c r="X95" s="877"/>
      <c r="Y95" s="135"/>
      <c r="Z95" s="135"/>
      <c r="AA95" s="138"/>
      <c r="AB95" s="126"/>
      <c r="AC95" s="126"/>
      <c r="AD95" s="126"/>
      <c r="AE95" s="126"/>
      <c r="AF95" s="126"/>
      <c r="AG95" s="127"/>
      <c r="AH95" s="126">
        <f>AA95* '1 Overview'!$D$19</f>
        <v>0</v>
      </c>
      <c r="AI95" s="126">
        <f>AC95* '1 Overview'!$D$19</f>
        <v>0</v>
      </c>
      <c r="AJ95" s="126">
        <f>AE95* '1 Overview'!$D$19</f>
        <v>0</v>
      </c>
      <c r="AK95" s="127">
        <f>AG95* '1 Overview'!$D$19</f>
        <v>0</v>
      </c>
      <c r="AL95" s="73"/>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row>
    <row r="96" spans="1:126" ht="15" customHeight="1" outlineLevel="3" collapsed="1" x14ac:dyDescent="0.2">
      <c r="A96" s="93" t="str">
        <f t="shared" si="16"/>
        <v>Z2013</v>
      </c>
      <c r="B96" s="93" t="e">
        <f t="shared" si="16"/>
        <v>#N/A</v>
      </c>
      <c r="C96" s="93" t="e">
        <f t="shared" si="16"/>
        <v>#N/A</v>
      </c>
      <c r="D96" s="93" t="e">
        <f t="shared" si="16"/>
        <v>#N/A</v>
      </c>
      <c r="E96" s="267" t="str">
        <f>VLOOKUP("K|"&amp;Q96,'[2]+termU'!$A$1:$G$65536,6,FALSE)</f>
        <v>L101302</v>
      </c>
      <c r="F96" s="231" t="e">
        <f>VLOOKUP("K|"&amp;O96,'[2]+termU'!$A$1:$G$65536,6,FALSE)</f>
        <v>#N/A</v>
      </c>
      <c r="G96" s="64" t="str">
        <f t="shared" si="29"/>
        <v>B</v>
      </c>
      <c r="H96" s="70" t="str">
        <f t="shared" ca="1" si="34"/>
        <v>B</v>
      </c>
      <c r="I96" s="94">
        <v>4</v>
      </c>
      <c r="J96" s="95">
        <f t="shared" si="28"/>
        <v>2013</v>
      </c>
      <c r="K96" s="93" t="str">
        <f t="shared" si="28"/>
        <v>Test country</v>
      </c>
      <c r="L96" s="93">
        <f t="shared" si="28"/>
        <v>0</v>
      </c>
      <c r="M96" s="93"/>
      <c r="N96" s="93">
        <f t="shared" si="31"/>
        <v>0</v>
      </c>
      <c r="O96" s="64" t="str">
        <f>TRIM(S96)</f>
        <v>Sugar beet (excl. seeds)</v>
      </c>
      <c r="P96" s="70" t="s">
        <v>1771</v>
      </c>
      <c r="Q96" s="120" t="s">
        <v>2117</v>
      </c>
      <c r="R96" s="137" t="s">
        <v>2118</v>
      </c>
      <c r="S96" s="658" t="s">
        <v>2119</v>
      </c>
      <c r="T96" s="981" t="s">
        <v>2120</v>
      </c>
      <c r="U96" s="743"/>
      <c r="V96" s="633"/>
      <c r="W96" s="633">
        <f t="shared" si="32"/>
        <v>0</v>
      </c>
      <c r="X96" s="877"/>
      <c r="Y96" s="135"/>
      <c r="Z96" s="135"/>
      <c r="AA96" s="138"/>
      <c r="AB96" s="122"/>
      <c r="AC96" s="122"/>
      <c r="AD96" s="122"/>
      <c r="AE96" s="122"/>
      <c r="AF96" s="122"/>
      <c r="AG96" s="125"/>
      <c r="AH96" s="122">
        <f>AA96* '1 Overview'!$D$19</f>
        <v>0</v>
      </c>
      <c r="AI96" s="122">
        <f>AC96* '1 Overview'!$D$19</f>
        <v>0</v>
      </c>
      <c r="AJ96" s="122">
        <f>AE96* '1 Overview'!$D$19</f>
        <v>0</v>
      </c>
      <c r="AK96" s="125">
        <f>AG96* '1 Overview'!$D$19</f>
        <v>0</v>
      </c>
      <c r="AL96" s="848"/>
    </row>
    <row r="97" spans="1:126" ht="15" customHeight="1" outlineLevel="3" x14ac:dyDescent="0.2">
      <c r="A97" s="93" t="str">
        <f t="shared" si="16"/>
        <v>Z2013</v>
      </c>
      <c r="B97" s="93" t="e">
        <f t="shared" si="16"/>
        <v>#N/A</v>
      </c>
      <c r="C97" s="93" t="e">
        <f t="shared" si="16"/>
        <v>#N/A</v>
      </c>
      <c r="D97" s="93" t="e">
        <f t="shared" si="16"/>
        <v>#N/A</v>
      </c>
      <c r="E97" s="267" t="str">
        <f>VLOOKUP("K|"&amp;Q97,'[2]+termU'!$A$1:$G$65536,6,FALSE)</f>
        <v>L101391</v>
      </c>
      <c r="F97" s="231" t="str">
        <f>VLOOKUP("K|"&amp;O97,'[2]+termU'!$A$1:$G$65536,6,FALSE)</f>
        <v>L101391</v>
      </c>
      <c r="G97" s="64" t="str">
        <f t="shared" si="29"/>
        <v>B</v>
      </c>
      <c r="H97" s="70" t="str">
        <f t="shared" ca="1" si="34"/>
        <v>B</v>
      </c>
      <c r="I97" s="94">
        <v>4</v>
      </c>
      <c r="J97" s="95">
        <f t="shared" si="28"/>
        <v>2013</v>
      </c>
      <c r="K97" s="93" t="str">
        <f t="shared" si="28"/>
        <v>Test country</v>
      </c>
      <c r="L97" s="93">
        <f t="shared" si="28"/>
        <v>0</v>
      </c>
      <c r="M97" s="93"/>
      <c r="N97" s="93">
        <f t="shared" si="31"/>
        <v>0</v>
      </c>
      <c r="O97" s="64" t="s">
        <v>2121</v>
      </c>
      <c r="P97" s="70" t="s">
        <v>2583</v>
      </c>
      <c r="Q97" s="120" t="s">
        <v>2121</v>
      </c>
      <c r="R97" s="368" t="s">
        <v>2122</v>
      </c>
      <c r="S97" s="369" t="s">
        <v>2123</v>
      </c>
      <c r="T97" s="728" t="s">
        <v>2124</v>
      </c>
      <c r="U97" s="149"/>
      <c r="V97" s="202"/>
      <c r="W97" s="202">
        <f t="shared" si="32"/>
        <v>0</v>
      </c>
      <c r="X97" s="877"/>
      <c r="Y97" s="122"/>
      <c r="Z97" s="122"/>
      <c r="AA97" s="125"/>
      <c r="AB97" s="122"/>
      <c r="AC97" s="122"/>
      <c r="AD97" s="122"/>
      <c r="AE97" s="122"/>
      <c r="AF97" s="122"/>
      <c r="AG97" s="125"/>
      <c r="AH97" s="122">
        <f>AA97* '1 Overview'!$D$19</f>
        <v>0</v>
      </c>
      <c r="AI97" s="122">
        <f>AC97* '1 Overview'!$D$19</f>
        <v>0</v>
      </c>
      <c r="AJ97" s="122">
        <f>AE97* '1 Overview'!$D$19</f>
        <v>0</v>
      </c>
      <c r="AK97" s="125">
        <f>AG97* '1 Overview'!$D$19</f>
        <v>0</v>
      </c>
      <c r="AL97" s="850"/>
    </row>
    <row r="98" spans="1:126" ht="15" customHeight="1" outlineLevel="3" x14ac:dyDescent="0.2">
      <c r="A98" s="93" t="str">
        <f t="shared" si="16"/>
        <v>Z2013</v>
      </c>
      <c r="B98" s="93" t="e">
        <f t="shared" si="16"/>
        <v>#N/A</v>
      </c>
      <c r="C98" s="93" t="e">
        <f t="shared" si="16"/>
        <v>#N/A</v>
      </c>
      <c r="D98" s="93" t="e">
        <f t="shared" si="16"/>
        <v>#N/A</v>
      </c>
      <c r="E98" s="267" t="str">
        <f>VLOOKUP("K|"&amp;Q98,'[2]+termU'!$A$1:$G$65536,6,FALSE)</f>
        <v>L101392</v>
      </c>
      <c r="F98" s="231" t="str">
        <f>VLOOKUP("K|"&amp;O98,'[2]+termU'!$A$1:$G$65536,6,FALSE)</f>
        <v>L101392</v>
      </c>
      <c r="G98" s="64" t="str">
        <f t="shared" si="29"/>
        <v>B</v>
      </c>
      <c r="H98" s="70" t="str">
        <f t="shared" ca="1" si="34"/>
        <v>B</v>
      </c>
      <c r="I98" s="94">
        <v>4</v>
      </c>
      <c r="J98" s="95">
        <f t="shared" si="28"/>
        <v>2013</v>
      </c>
      <c r="K98" s="93" t="str">
        <f t="shared" si="28"/>
        <v>Test country</v>
      </c>
      <c r="L98" s="93">
        <f t="shared" si="28"/>
        <v>0</v>
      </c>
      <c r="M98" s="93"/>
      <c r="N98" s="93">
        <f t="shared" si="31"/>
        <v>0</v>
      </c>
      <c r="O98" s="64" t="s">
        <v>2125</v>
      </c>
      <c r="P98" s="70" t="s">
        <v>2583</v>
      </c>
      <c r="Q98" s="120" t="s">
        <v>2125</v>
      </c>
      <c r="R98" s="124" t="s">
        <v>2126</v>
      </c>
      <c r="S98" s="154" t="s">
        <v>2127</v>
      </c>
      <c r="T98" s="153" t="s">
        <v>2128</v>
      </c>
      <c r="U98" s="149"/>
      <c r="V98" s="202"/>
      <c r="W98" s="202">
        <f t="shared" si="32"/>
        <v>0</v>
      </c>
      <c r="X98" s="877"/>
      <c r="Y98" s="122"/>
      <c r="Z98" s="122"/>
      <c r="AA98" s="125"/>
      <c r="AB98" s="122"/>
      <c r="AC98" s="122"/>
      <c r="AD98" s="122"/>
      <c r="AE98" s="122"/>
      <c r="AF98" s="122"/>
      <c r="AG98" s="125"/>
      <c r="AH98" s="122">
        <f>AA98* '1 Overview'!$D$19</f>
        <v>0</v>
      </c>
      <c r="AI98" s="122">
        <f>AC98* '1 Overview'!$D$19</f>
        <v>0</v>
      </c>
      <c r="AJ98" s="122">
        <f>AE98* '1 Overview'!$D$19</f>
        <v>0</v>
      </c>
      <c r="AK98" s="125">
        <f>AG98* '1 Overview'!$D$19</f>
        <v>0</v>
      </c>
      <c r="AL98" s="850"/>
    </row>
    <row r="99" spans="1:126" ht="15" customHeight="1" outlineLevel="3" x14ac:dyDescent="0.2">
      <c r="A99" s="93" t="str">
        <f t="shared" si="16"/>
        <v>Z2013</v>
      </c>
      <c r="B99" s="93" t="e">
        <f t="shared" si="16"/>
        <v>#N/A</v>
      </c>
      <c r="C99" s="93" t="e">
        <f t="shared" si="16"/>
        <v>#N/A</v>
      </c>
      <c r="D99" s="93" t="e">
        <f t="shared" si="16"/>
        <v>#N/A</v>
      </c>
      <c r="E99" s="267" t="str">
        <f>VLOOKUP("K|"&amp;Q99,'[2]+termU'!$A$1:$G$65536,6,FALSE)</f>
        <v>L101393</v>
      </c>
      <c r="F99" s="231" t="str">
        <f>VLOOKUP("K|"&amp;O99,'[2]+termU'!$A$1:$G$65536,6,FALSE)</f>
        <v>L101393</v>
      </c>
      <c r="G99" s="64" t="str">
        <f t="shared" si="29"/>
        <v>B</v>
      </c>
      <c r="H99" s="70" t="str">
        <f t="shared" ca="1" si="34"/>
        <v>B</v>
      </c>
      <c r="I99" s="94">
        <v>4</v>
      </c>
      <c r="J99" s="95">
        <f t="shared" si="28"/>
        <v>2013</v>
      </c>
      <c r="K99" s="93" t="str">
        <f t="shared" si="28"/>
        <v>Test country</v>
      </c>
      <c r="L99" s="93">
        <f t="shared" si="28"/>
        <v>0</v>
      </c>
      <c r="M99" s="93"/>
      <c r="N99" s="93">
        <f t="shared" si="31"/>
        <v>0</v>
      </c>
      <c r="O99" s="64" t="s">
        <v>2129</v>
      </c>
      <c r="P99" s="70" t="s">
        <v>2583</v>
      </c>
      <c r="Q99" s="120" t="s">
        <v>2129</v>
      </c>
      <c r="R99" s="124" t="s">
        <v>2130</v>
      </c>
      <c r="S99" s="154" t="s">
        <v>2131</v>
      </c>
      <c r="T99" s="153" t="s">
        <v>2132</v>
      </c>
      <c r="U99" s="149"/>
      <c r="V99" s="202"/>
      <c r="W99" s="122">
        <f t="shared" si="32"/>
        <v>0</v>
      </c>
      <c r="X99" s="877"/>
      <c r="Y99" s="122"/>
      <c r="Z99" s="122"/>
      <c r="AA99" s="125"/>
      <c r="AB99" s="122"/>
      <c r="AC99" s="122"/>
      <c r="AD99" s="122"/>
      <c r="AE99" s="122"/>
      <c r="AF99" s="122"/>
      <c r="AG99" s="125"/>
      <c r="AH99" s="122">
        <f>AA99* '1 Overview'!$D$19</f>
        <v>0</v>
      </c>
      <c r="AI99" s="122">
        <f>AC99* '1 Overview'!$D$19</f>
        <v>0</v>
      </c>
      <c r="AJ99" s="122">
        <f>AE99* '1 Overview'!$D$19</f>
        <v>0</v>
      </c>
      <c r="AK99" s="125">
        <f>AG99* '1 Overview'!$D$19</f>
        <v>0</v>
      </c>
      <c r="AL99" s="850"/>
    </row>
    <row r="100" spans="1:126" ht="15" customHeight="1" outlineLevel="3" x14ac:dyDescent="0.2">
      <c r="A100" s="93" t="str">
        <f t="shared" si="16"/>
        <v>Z2013</v>
      </c>
      <c r="B100" s="93" t="e">
        <f t="shared" si="16"/>
        <v>#N/A</v>
      </c>
      <c r="C100" s="93" t="e">
        <f t="shared" si="16"/>
        <v>#N/A</v>
      </c>
      <c r="D100" s="93" t="e">
        <f t="shared" ref="A100:D163" si="35">D$20</f>
        <v>#N/A</v>
      </c>
      <c r="E100" s="267" t="str">
        <f>VLOOKUP("K|"&amp;Q100,'[2]+termU'!$A$1:$G$65536,6,FALSE)</f>
        <v>L101394</v>
      </c>
      <c r="F100" s="231" t="str">
        <f>VLOOKUP("K|"&amp;O100,'[2]+termU'!$A$1:$G$65536,6,FALSE)</f>
        <v>L101394</v>
      </c>
      <c r="G100" s="64" t="str">
        <f t="shared" si="29"/>
        <v>B</v>
      </c>
      <c r="H100" s="70" t="str">
        <f t="shared" ca="1" si="34"/>
        <v>B</v>
      </c>
      <c r="I100" s="94">
        <v>4</v>
      </c>
      <c r="J100" s="95">
        <f t="shared" si="28"/>
        <v>2013</v>
      </c>
      <c r="K100" s="93" t="str">
        <f t="shared" si="28"/>
        <v>Test country</v>
      </c>
      <c r="L100" s="93">
        <f t="shared" si="28"/>
        <v>0</v>
      </c>
      <c r="M100" s="93"/>
      <c r="N100" s="93">
        <f t="shared" si="31"/>
        <v>0</v>
      </c>
      <c r="O100" s="64" t="s">
        <v>2133</v>
      </c>
      <c r="P100" s="70" t="s">
        <v>2583</v>
      </c>
      <c r="Q100" s="120" t="s">
        <v>2133</v>
      </c>
      <c r="R100" s="124" t="s">
        <v>2134</v>
      </c>
      <c r="S100" s="154" t="s">
        <v>578</v>
      </c>
      <c r="T100" s="153" t="s">
        <v>579</v>
      </c>
      <c r="U100" s="149"/>
      <c r="V100" s="202"/>
      <c r="W100" s="122">
        <f t="shared" si="32"/>
        <v>0</v>
      </c>
      <c r="X100" s="877"/>
      <c r="Y100" s="122"/>
      <c r="Z100" s="122"/>
      <c r="AA100" s="125"/>
      <c r="AB100" s="122"/>
      <c r="AC100" s="122"/>
      <c r="AD100" s="122"/>
      <c r="AE100" s="122"/>
      <c r="AF100" s="122"/>
      <c r="AG100" s="125"/>
      <c r="AH100" s="122">
        <f>AA100* '1 Overview'!$D$19</f>
        <v>0</v>
      </c>
      <c r="AI100" s="122">
        <f>AC100* '1 Overview'!$D$19</f>
        <v>0</v>
      </c>
      <c r="AJ100" s="122">
        <f>AE100* '1 Overview'!$D$19</f>
        <v>0</v>
      </c>
      <c r="AK100" s="125">
        <f>AG100* '1 Overview'!$D$19</f>
        <v>0</v>
      </c>
      <c r="AL100" s="850"/>
    </row>
    <row r="101" spans="1:126" s="108" customFormat="1" ht="15" customHeight="1" outlineLevel="3" x14ac:dyDescent="0.2">
      <c r="A101" s="93" t="str">
        <f t="shared" si="35"/>
        <v>Z2013</v>
      </c>
      <c r="B101" s="93" t="e">
        <f t="shared" si="35"/>
        <v>#N/A</v>
      </c>
      <c r="C101" s="93" t="e">
        <f t="shared" si="35"/>
        <v>#N/A</v>
      </c>
      <c r="D101" s="93" t="e">
        <f t="shared" si="35"/>
        <v>#N/A</v>
      </c>
      <c r="E101" s="267" t="str">
        <f>VLOOKUP("K|"&amp;Q101,'[2]+termU'!$A$1:$G$65536,6,FALSE)</f>
        <v>L101395</v>
      </c>
      <c r="F101" s="231" t="str">
        <f>VLOOKUP("K|"&amp;O101,'[2]+termU'!$A$1:$G$65536,6,FALSE)</f>
        <v>L101395</v>
      </c>
      <c r="G101" s="64" t="str">
        <f t="shared" si="29"/>
        <v>B</v>
      </c>
      <c r="H101" s="70" t="str">
        <f t="shared" ca="1" si="34"/>
        <v>B</v>
      </c>
      <c r="I101" s="94">
        <v>4</v>
      </c>
      <c r="J101" s="95">
        <f t="shared" ref="J101:L120" si="36">J$20</f>
        <v>2013</v>
      </c>
      <c r="K101" s="93" t="str">
        <f t="shared" si="36"/>
        <v>Test country</v>
      </c>
      <c r="L101" s="93">
        <f t="shared" si="36"/>
        <v>0</v>
      </c>
      <c r="M101" s="93"/>
      <c r="N101" s="93">
        <f t="shared" si="31"/>
        <v>0</v>
      </c>
      <c r="O101" s="64" t="s">
        <v>580</v>
      </c>
      <c r="P101" s="70" t="s">
        <v>2583</v>
      </c>
      <c r="Q101" s="120" t="s">
        <v>580</v>
      </c>
      <c r="R101" s="124" t="s">
        <v>2413</v>
      </c>
      <c r="S101" s="154" t="s">
        <v>2414</v>
      </c>
      <c r="T101" s="153" t="s">
        <v>2415</v>
      </c>
      <c r="U101" s="149"/>
      <c r="V101" s="202"/>
      <c r="W101" s="122">
        <f t="shared" si="32"/>
        <v>0</v>
      </c>
      <c r="X101" s="877"/>
      <c r="Y101" s="122"/>
      <c r="Z101" s="122"/>
      <c r="AA101" s="125"/>
      <c r="AB101" s="122"/>
      <c r="AC101" s="122"/>
      <c r="AD101" s="122"/>
      <c r="AE101" s="122"/>
      <c r="AF101" s="122"/>
      <c r="AG101" s="125"/>
      <c r="AH101" s="122">
        <f>AA101* '1 Overview'!$D$19</f>
        <v>0</v>
      </c>
      <c r="AI101" s="122">
        <f>AC101* '1 Overview'!$D$19</f>
        <v>0</v>
      </c>
      <c r="AJ101" s="122">
        <f>AE101* '1 Overview'!$D$19</f>
        <v>0</v>
      </c>
      <c r="AK101" s="125">
        <f>AG101* '1 Overview'!$D$19</f>
        <v>0</v>
      </c>
      <c r="AL101" s="850"/>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row>
    <row r="102" spans="1:126" ht="15" customHeight="1" outlineLevel="3" x14ac:dyDescent="0.2">
      <c r="A102" s="93" t="str">
        <f t="shared" si="35"/>
        <v>Z2013</v>
      </c>
      <c r="B102" s="93" t="e">
        <f t="shared" si="35"/>
        <v>#N/A</v>
      </c>
      <c r="C102" s="93" t="e">
        <f t="shared" si="35"/>
        <v>#N/A</v>
      </c>
      <c r="D102" s="93" t="e">
        <f t="shared" si="35"/>
        <v>#N/A</v>
      </c>
      <c r="E102" s="267" t="str">
        <f>VLOOKUP("K|"&amp;Q102,'[2]+termU'!$A$1:$G$65536,6,FALSE)</f>
        <v>L101396</v>
      </c>
      <c r="F102" s="231" t="str">
        <f>VLOOKUP("K|"&amp;O102,'[2]+termU'!$A$1:$G$65536,6,FALSE)</f>
        <v>L101396</v>
      </c>
      <c r="G102" s="64" t="str">
        <f t="shared" si="29"/>
        <v>B</v>
      </c>
      <c r="H102" s="70" t="str">
        <f t="shared" ca="1" si="34"/>
        <v>B</v>
      </c>
      <c r="I102" s="94">
        <v>4</v>
      </c>
      <c r="J102" s="95">
        <f t="shared" si="36"/>
        <v>2013</v>
      </c>
      <c r="K102" s="93" t="str">
        <f t="shared" si="36"/>
        <v>Test country</v>
      </c>
      <c r="L102" s="93">
        <f t="shared" si="36"/>
        <v>0</v>
      </c>
      <c r="M102" s="93"/>
      <c r="N102" s="93">
        <f t="shared" si="31"/>
        <v>0</v>
      </c>
      <c r="O102" s="64" t="s">
        <v>2416</v>
      </c>
      <c r="P102" s="70" t="s">
        <v>2583</v>
      </c>
      <c r="Q102" s="120" t="s">
        <v>2416</v>
      </c>
      <c r="R102" s="124" t="s">
        <v>2417</v>
      </c>
      <c r="S102" s="154" t="s">
        <v>2418</v>
      </c>
      <c r="T102" s="153" t="s">
        <v>2419</v>
      </c>
      <c r="U102" s="149"/>
      <c r="V102" s="202"/>
      <c r="W102" s="122">
        <f t="shared" si="32"/>
        <v>0</v>
      </c>
      <c r="X102" s="877"/>
      <c r="Y102" s="122"/>
      <c r="Z102" s="122"/>
      <c r="AA102" s="125"/>
      <c r="AB102" s="122"/>
      <c r="AC102" s="122"/>
      <c r="AD102" s="122"/>
      <c r="AE102" s="122"/>
      <c r="AF102" s="122"/>
      <c r="AG102" s="125"/>
      <c r="AH102" s="122">
        <f>AA102* '1 Overview'!$D$19</f>
        <v>0</v>
      </c>
      <c r="AI102" s="122">
        <f>AC102* '1 Overview'!$D$19</f>
        <v>0</v>
      </c>
      <c r="AJ102" s="122">
        <f>AE102* '1 Overview'!$D$19</f>
        <v>0</v>
      </c>
      <c r="AK102" s="125">
        <f>AG102* '1 Overview'!$D$19</f>
        <v>0</v>
      </c>
      <c r="AL102" s="850"/>
    </row>
    <row r="103" spans="1:126" ht="15" customHeight="1" outlineLevel="3" x14ac:dyDescent="0.2">
      <c r="A103" s="93" t="str">
        <f t="shared" si="35"/>
        <v>Z2013</v>
      </c>
      <c r="B103" s="93" t="e">
        <f t="shared" si="35"/>
        <v>#N/A</v>
      </c>
      <c r="C103" s="93" t="e">
        <f t="shared" si="35"/>
        <v>#N/A</v>
      </c>
      <c r="D103" s="93" t="e">
        <f t="shared" si="35"/>
        <v>#N/A</v>
      </c>
      <c r="E103" s="267" t="e">
        <f>VLOOKUP("K|"&amp;Q103,'[2]+termU'!$A$1:$G$65536,6,FALSE)</f>
        <v>#N/A</v>
      </c>
      <c r="F103" s="231" t="e">
        <f>VLOOKUP("K|"&amp;O103,'[2]+termU'!$A$1:$G$65536,6,FALSE)</f>
        <v>#N/A</v>
      </c>
      <c r="G103" s="64" t="str">
        <f>IF(Q103="","B",IF(ISERROR(E104),"B",IF(E103=LEFT(E104,LEN(E103)),"A","B")))</f>
        <v>B</v>
      </c>
      <c r="H103" s="70" t="str">
        <f t="shared" ca="1" si="34"/>
        <v>B</v>
      </c>
      <c r="I103" s="94">
        <v>4</v>
      </c>
      <c r="J103" s="95">
        <f t="shared" si="36"/>
        <v>2013</v>
      </c>
      <c r="K103" s="93" t="str">
        <f t="shared" si="36"/>
        <v>Test country</v>
      </c>
      <c r="L103" s="93">
        <f t="shared" si="36"/>
        <v>0</v>
      </c>
      <c r="M103" s="93"/>
      <c r="N103" s="93">
        <f t="shared" si="31"/>
        <v>0</v>
      </c>
      <c r="O103" s="64" t="str">
        <f t="shared" ref="O103:O110" si="37">TRIM(S103)</f>
        <v>&lt;important new crop&gt;</v>
      </c>
      <c r="P103" s="70" t="s">
        <v>1771</v>
      </c>
      <c r="Q103" s="120"/>
      <c r="R103" s="529" t="s">
        <v>2420</v>
      </c>
      <c r="S103" s="665" t="s">
        <v>1158</v>
      </c>
      <c r="T103" s="649"/>
      <c r="U103" s="149"/>
      <c r="V103" s="202"/>
      <c r="W103" s="122">
        <f t="shared" si="32"/>
        <v>0</v>
      </c>
      <c r="X103" s="877"/>
      <c r="Y103" s="122"/>
      <c r="Z103" s="122"/>
      <c r="AA103" s="125"/>
      <c r="AB103" s="122"/>
      <c r="AC103" s="122"/>
      <c r="AD103" s="122"/>
      <c r="AE103" s="122"/>
      <c r="AF103" s="122"/>
      <c r="AG103" s="125"/>
      <c r="AH103" s="122">
        <f>AA103* '1 Overview'!$D$19</f>
        <v>0</v>
      </c>
      <c r="AI103" s="122">
        <f>AC103* '1 Overview'!$D$19</f>
        <v>0</v>
      </c>
      <c r="AJ103" s="122">
        <f>AE103* '1 Overview'!$D$19</f>
        <v>0</v>
      </c>
      <c r="AK103" s="125">
        <f>AG103* '1 Overview'!$D$19</f>
        <v>0</v>
      </c>
      <c r="AL103" s="850"/>
    </row>
    <row r="104" spans="1:126" ht="15" customHeight="1" outlineLevel="3" x14ac:dyDescent="0.2">
      <c r="A104" s="93" t="str">
        <f t="shared" si="35"/>
        <v>Z2013</v>
      </c>
      <c r="B104" s="93" t="e">
        <f t="shared" si="35"/>
        <v>#N/A</v>
      </c>
      <c r="C104" s="93" t="e">
        <f t="shared" si="35"/>
        <v>#N/A</v>
      </c>
      <c r="D104" s="93" t="e">
        <f t="shared" si="35"/>
        <v>#N/A</v>
      </c>
      <c r="E104" s="267" t="str">
        <f>VLOOKUP("K|"&amp;Q104,'[2]+termU'!$A$1:$G$65536,6,FALSE)</f>
        <v>L1013zz</v>
      </c>
      <c r="F104" s="231" t="e">
        <f>VLOOKUP("K|"&amp;O104,'[2]+termU'!$A$1:$G$65536,6,FALSE)</f>
        <v>#N/A</v>
      </c>
      <c r="G104" s="64" t="str">
        <f t="shared" si="29"/>
        <v>B</v>
      </c>
      <c r="H104" s="70" t="str">
        <f t="shared" ca="1" si="34"/>
        <v>B</v>
      </c>
      <c r="I104" s="94">
        <v>4</v>
      </c>
      <c r="J104" s="95">
        <f t="shared" si="36"/>
        <v>2013</v>
      </c>
      <c r="K104" s="93" t="str">
        <f t="shared" si="36"/>
        <v>Test country</v>
      </c>
      <c r="L104" s="93">
        <f t="shared" si="36"/>
        <v>0</v>
      </c>
      <c r="M104" s="93"/>
      <c r="N104" s="93">
        <f t="shared" si="31"/>
        <v>0</v>
      </c>
      <c r="O104" s="64" t="str">
        <f t="shared" si="37"/>
        <v>Other root crops, n.e.c.</v>
      </c>
      <c r="P104" s="70" t="s">
        <v>1771</v>
      </c>
      <c r="Q104" s="120" t="s">
        <v>2421</v>
      </c>
      <c r="R104" s="97" t="s">
        <v>2422</v>
      </c>
      <c r="S104" s="117" t="s">
        <v>2423</v>
      </c>
      <c r="T104" s="815"/>
      <c r="U104" s="104"/>
      <c r="V104" s="196"/>
      <c r="W104" s="106">
        <f t="shared" si="32"/>
        <v>0</v>
      </c>
      <c r="X104" s="877"/>
      <c r="Y104" s="106"/>
      <c r="Z104" s="106"/>
      <c r="AA104" s="107"/>
      <c r="AB104" s="106"/>
      <c r="AC104" s="106"/>
      <c r="AD104" s="106"/>
      <c r="AE104" s="106"/>
      <c r="AF104" s="106"/>
      <c r="AG104" s="107"/>
      <c r="AH104" s="106">
        <f>AA104* '1 Overview'!$D$19</f>
        <v>0</v>
      </c>
      <c r="AI104" s="106">
        <f>AC104* '1 Overview'!$D$19</f>
        <v>0</v>
      </c>
      <c r="AJ104" s="106">
        <f>AE104* '1 Overview'!$D$19</f>
        <v>0</v>
      </c>
      <c r="AK104" s="107">
        <f>AG104* '1 Overview'!$D$19</f>
        <v>0</v>
      </c>
      <c r="AL104" s="848"/>
    </row>
    <row r="105" spans="1:126" ht="15" customHeight="1" outlineLevel="2" x14ac:dyDescent="0.2">
      <c r="A105" s="93" t="str">
        <f t="shared" si="35"/>
        <v>Z2013</v>
      </c>
      <c r="B105" s="93" t="e">
        <f t="shared" si="35"/>
        <v>#N/A</v>
      </c>
      <c r="C105" s="93" t="e">
        <f t="shared" si="35"/>
        <v>#N/A</v>
      </c>
      <c r="D105" s="93" t="e">
        <f t="shared" si="35"/>
        <v>#N/A</v>
      </c>
      <c r="E105" s="267" t="str">
        <f>VLOOKUP("K|"&amp;Q105,'[2]+termU'!$A$1:$G$65536,6,FALSE)</f>
        <v>L1014</v>
      </c>
      <c r="F105" s="231" t="str">
        <f>VLOOKUP("K|"&amp;O105,'[2]+termU'!$A$1:$G$65536,6,FALSE)</f>
        <v>L1014</v>
      </c>
      <c r="G105" s="64" t="s">
        <v>2027</v>
      </c>
      <c r="H105" s="70" t="str">
        <f t="shared" ca="1" si="34"/>
        <v>A</v>
      </c>
      <c r="I105" s="94">
        <v>3</v>
      </c>
      <c r="J105" s="95">
        <f t="shared" si="36"/>
        <v>2013</v>
      </c>
      <c r="K105" s="93" t="str">
        <f t="shared" si="36"/>
        <v>Test country</v>
      </c>
      <c r="L105" s="93">
        <f t="shared" si="36"/>
        <v>0</v>
      </c>
      <c r="M105" s="93"/>
      <c r="N105" s="93">
        <f t="shared" si="31"/>
        <v>0</v>
      </c>
      <c r="O105" s="64" t="str">
        <f t="shared" si="37"/>
        <v>Industrial crops</v>
      </c>
      <c r="P105" s="70" t="s">
        <v>1771</v>
      </c>
      <c r="Q105" s="120" t="s">
        <v>2424</v>
      </c>
      <c r="R105" s="316" t="s">
        <v>2425</v>
      </c>
      <c r="S105" s="653" t="s">
        <v>2424</v>
      </c>
      <c r="T105" s="789" t="s">
        <v>2426</v>
      </c>
      <c r="U105" s="150">
        <f t="shared" ref="U105:AG105" si="38">SUBTOTAL(9,U106:U162)</f>
        <v>0</v>
      </c>
      <c r="V105" s="205">
        <f t="shared" si="38"/>
        <v>0</v>
      </c>
      <c r="W105" s="205">
        <f t="shared" si="38"/>
        <v>0</v>
      </c>
      <c r="X105" s="853">
        <f t="shared" si="38"/>
        <v>0</v>
      </c>
      <c r="Y105" s="110">
        <f t="shared" si="38"/>
        <v>0</v>
      </c>
      <c r="Z105" s="110">
        <f>SUBTOTAL(9,Z106:Z162)</f>
        <v>0</v>
      </c>
      <c r="AA105" s="112">
        <f t="shared" si="38"/>
        <v>0</v>
      </c>
      <c r="AB105" s="110">
        <f t="shared" si="38"/>
        <v>0</v>
      </c>
      <c r="AC105" s="110">
        <f t="shared" si="38"/>
        <v>0</v>
      </c>
      <c r="AD105" s="110">
        <f t="shared" si="38"/>
        <v>0</v>
      </c>
      <c r="AE105" s="110">
        <f t="shared" si="38"/>
        <v>0</v>
      </c>
      <c r="AF105" s="110">
        <f t="shared" si="38"/>
        <v>0</v>
      </c>
      <c r="AG105" s="112">
        <f t="shared" si="38"/>
        <v>0</v>
      </c>
      <c r="AH105" s="110">
        <f>AA105* '1 Overview'!$D$19</f>
        <v>0</v>
      </c>
      <c r="AI105" s="110">
        <f>AC105* '1 Overview'!$D$19</f>
        <v>0</v>
      </c>
      <c r="AJ105" s="110">
        <f>AE105* '1 Overview'!$D$19</f>
        <v>0</v>
      </c>
      <c r="AK105" s="112">
        <f>AG105* '1 Overview'!$D$19</f>
        <v>0</v>
      </c>
      <c r="AL105" s="848"/>
    </row>
    <row r="106" spans="1:126" ht="15" customHeight="1" outlineLevel="2" x14ac:dyDescent="0.2">
      <c r="A106" s="93" t="str">
        <f t="shared" si="35"/>
        <v>Z2013</v>
      </c>
      <c r="B106" s="93" t="e">
        <f t="shared" si="35"/>
        <v>#N/A</v>
      </c>
      <c r="C106" s="93" t="e">
        <f t="shared" si="35"/>
        <v>#N/A</v>
      </c>
      <c r="D106" s="93" t="e">
        <f t="shared" si="35"/>
        <v>#N/A</v>
      </c>
      <c r="E106" s="267" t="str">
        <f>VLOOKUP("K|"&amp;Q106,'[2]+termU'!$A$1:$G$65536,6,FALSE)</f>
        <v>L101400</v>
      </c>
      <c r="F106" s="231" t="str">
        <f>VLOOKUP("K|"&amp;O106,'[2]+termU'!$A$1:$G$65536,6,FALSE)</f>
        <v>L101400</v>
      </c>
      <c r="G106" s="64" t="str">
        <f t="shared" ref="G106:G126" si="39">IF(Q106="","B",IF(ISERROR(E107),"B",IF(E106=LEFT(E107,LEN(E106)),"A","B")))</f>
        <v>B</v>
      </c>
      <c r="H106" s="70" t="str">
        <f t="shared" ca="1" si="34"/>
        <v>B</v>
      </c>
      <c r="I106" s="94">
        <v>4</v>
      </c>
      <c r="J106" s="95">
        <f t="shared" si="36"/>
        <v>2013</v>
      </c>
      <c r="K106" s="93" t="str">
        <f t="shared" si="36"/>
        <v>Test country</v>
      </c>
      <c r="L106" s="93">
        <f t="shared" si="36"/>
        <v>0</v>
      </c>
      <c r="M106" s="93"/>
      <c r="N106" s="93">
        <f t="shared" si="31"/>
        <v>0</v>
      </c>
      <c r="O106" s="64" t="str">
        <f t="shared" si="37"/>
        <v>Industrial crops, no details</v>
      </c>
      <c r="P106" s="70" t="s">
        <v>1771</v>
      </c>
      <c r="Q106" s="120" t="s">
        <v>2427</v>
      </c>
      <c r="R106" s="919" t="s">
        <v>2425</v>
      </c>
      <c r="S106" s="345" t="str">
        <f xml:space="preserve"> S105 &amp; IF(ISERROR([2]!hidden(S105)),", no details",IF([2]!hidden(S105),"",", no details"))</f>
        <v>Industrial crops, no details</v>
      </c>
      <c r="T106" s="779"/>
      <c r="U106" s="149"/>
      <c r="V106" s="202"/>
      <c r="W106" s="202">
        <f>SUM(U106:V106)</f>
        <v>0</v>
      </c>
      <c r="X106" s="877"/>
      <c r="Y106" s="122"/>
      <c r="Z106" s="122"/>
      <c r="AA106" s="125"/>
      <c r="AB106" s="122"/>
      <c r="AC106" s="122"/>
      <c r="AD106" s="122"/>
      <c r="AE106" s="122"/>
      <c r="AF106" s="122"/>
      <c r="AG106" s="125"/>
      <c r="AH106" s="122">
        <f>AA106* '1 Overview'!$D$19</f>
        <v>0</v>
      </c>
      <c r="AI106" s="122">
        <f>AC106* '1 Overview'!$D$19</f>
        <v>0</v>
      </c>
      <c r="AJ106" s="122">
        <f>AE106* '1 Overview'!$D$19</f>
        <v>0</v>
      </c>
      <c r="AK106" s="125">
        <f>AG106* '1 Overview'!$D$19</f>
        <v>0</v>
      </c>
      <c r="AL106" s="848"/>
    </row>
    <row r="107" spans="1:126" ht="15" customHeight="1" outlineLevel="3" x14ac:dyDescent="0.2">
      <c r="A107" s="93" t="str">
        <f t="shared" si="35"/>
        <v>Z2013</v>
      </c>
      <c r="B107" s="93" t="e">
        <f t="shared" si="35"/>
        <v>#N/A</v>
      </c>
      <c r="C107" s="93" t="e">
        <f t="shared" si="35"/>
        <v>#N/A</v>
      </c>
      <c r="D107" s="93" t="e">
        <f t="shared" si="35"/>
        <v>#N/A</v>
      </c>
      <c r="E107" s="267" t="str">
        <f>VLOOKUP("K|"&amp;Q107,'[2]+termU'!$A$1:$G$65536,6,FALSE)</f>
        <v>L1015</v>
      </c>
      <c r="F107" s="231" t="e">
        <f>VLOOKUP("K|"&amp;O107,'[2]+termU'!$A$1:$G$65536,6,FALSE)</f>
        <v>#N/A</v>
      </c>
      <c r="G107" s="64" t="str">
        <f t="shared" si="39"/>
        <v>A</v>
      </c>
      <c r="H107" s="70" t="str">
        <f t="shared" ca="1" si="34"/>
        <v>A</v>
      </c>
      <c r="I107" s="94">
        <v>3</v>
      </c>
      <c r="J107" s="95">
        <f t="shared" si="36"/>
        <v>2013</v>
      </c>
      <c r="K107" s="93" t="str">
        <f t="shared" si="36"/>
        <v>Test country</v>
      </c>
      <c r="L107" s="93">
        <f t="shared" si="36"/>
        <v>0</v>
      </c>
      <c r="M107" s="93"/>
      <c r="N107" s="93">
        <f t="shared" si="31"/>
        <v>0</v>
      </c>
      <c r="O107" s="64" t="str">
        <f t="shared" si="37"/>
        <v>- Oilseeds</v>
      </c>
      <c r="P107" s="70" t="s">
        <v>1771</v>
      </c>
      <c r="Q107" s="120" t="s">
        <v>2428</v>
      </c>
      <c r="R107" s="510" t="s">
        <v>2429</v>
      </c>
      <c r="S107" s="666" t="s">
        <v>2430</v>
      </c>
      <c r="T107" s="785"/>
      <c r="U107" s="150">
        <f t="shared" ref="U107:AG107" si="40">SUBTOTAL(9,U108:U126)</f>
        <v>0</v>
      </c>
      <c r="V107" s="205">
        <f t="shared" si="40"/>
        <v>0</v>
      </c>
      <c r="W107" s="205">
        <f t="shared" si="40"/>
        <v>0</v>
      </c>
      <c r="X107" s="853">
        <f t="shared" si="40"/>
        <v>0</v>
      </c>
      <c r="Y107" s="110">
        <f t="shared" si="40"/>
        <v>0</v>
      </c>
      <c r="Z107" s="110">
        <f>SUBTOTAL(9,Z108:Z126)</f>
        <v>0</v>
      </c>
      <c r="AA107" s="112">
        <f t="shared" si="40"/>
        <v>0</v>
      </c>
      <c r="AB107" s="110">
        <f t="shared" si="40"/>
        <v>0</v>
      </c>
      <c r="AC107" s="110">
        <f t="shared" si="40"/>
        <v>0</v>
      </c>
      <c r="AD107" s="110">
        <f t="shared" si="40"/>
        <v>0</v>
      </c>
      <c r="AE107" s="110">
        <f t="shared" si="40"/>
        <v>0</v>
      </c>
      <c r="AF107" s="110">
        <f t="shared" si="40"/>
        <v>0</v>
      </c>
      <c r="AG107" s="112">
        <f t="shared" si="40"/>
        <v>0</v>
      </c>
      <c r="AH107" s="110">
        <f>AA107* '1 Overview'!$D$19</f>
        <v>0</v>
      </c>
      <c r="AI107" s="110">
        <f>AC107* '1 Overview'!$D$19</f>
        <v>0</v>
      </c>
      <c r="AJ107" s="110">
        <f>AE107* '1 Overview'!$D$19</f>
        <v>0</v>
      </c>
      <c r="AK107" s="112">
        <f>AG107* '1 Overview'!$D$19</f>
        <v>0</v>
      </c>
      <c r="AL107" s="848"/>
    </row>
    <row r="108" spans="1:126" s="142" customFormat="1" ht="15" customHeight="1" outlineLevel="3" x14ac:dyDescent="0.2">
      <c r="A108" s="93" t="str">
        <f t="shared" si="35"/>
        <v>Z2013</v>
      </c>
      <c r="B108" s="93" t="e">
        <f t="shared" si="35"/>
        <v>#N/A</v>
      </c>
      <c r="C108" s="93" t="e">
        <f t="shared" si="35"/>
        <v>#N/A</v>
      </c>
      <c r="D108" s="93" t="e">
        <f t="shared" si="35"/>
        <v>#N/A</v>
      </c>
      <c r="E108" s="267" t="str">
        <f>VLOOKUP("K|"&amp;Q108,'[2]+termU'!$A$1:$G$65536,6,FALSE)</f>
        <v>L101500</v>
      </c>
      <c r="F108" s="231" t="e">
        <f>VLOOKUP("K|"&amp;O108,'[2]+termU'!$A$1:$G$65536,6,FALSE)</f>
        <v>#N/A</v>
      </c>
      <c r="G108" s="64" t="str">
        <f t="shared" si="39"/>
        <v>B</v>
      </c>
      <c r="H108" s="70" t="str">
        <f t="shared" ca="1" si="34"/>
        <v>B</v>
      </c>
      <c r="I108" s="94">
        <v>4</v>
      </c>
      <c r="J108" s="95">
        <f t="shared" si="36"/>
        <v>2013</v>
      </c>
      <c r="K108" s="93" t="str">
        <f t="shared" si="36"/>
        <v>Test country</v>
      </c>
      <c r="L108" s="93">
        <f t="shared" si="36"/>
        <v>0</v>
      </c>
      <c r="M108" s="93"/>
      <c r="N108" s="93">
        <f t="shared" si="31"/>
        <v>0</v>
      </c>
      <c r="O108" s="64" t="str">
        <f t="shared" si="37"/>
        <v>- Oilseeds, no details</v>
      </c>
      <c r="P108" s="70" t="s">
        <v>1771</v>
      </c>
      <c r="Q108" s="120" t="s">
        <v>2431</v>
      </c>
      <c r="R108" s="920" t="s">
        <v>2933</v>
      </c>
      <c r="S108" s="345" t="str">
        <f xml:space="preserve"> S107 &amp; IF(ISERROR([2]!hidden(S107)),", no details",IF([2]!hidden(S107),"",", no details"))</f>
        <v xml:space="preserve">     - Oilseeds, no details</v>
      </c>
      <c r="T108" s="815" t="s">
        <v>2432</v>
      </c>
      <c r="U108" s="149"/>
      <c r="V108" s="202"/>
      <c r="W108" s="202">
        <f>SUM(U108:V108)</f>
        <v>0</v>
      </c>
      <c r="X108" s="877"/>
      <c r="Y108" s="122"/>
      <c r="Z108" s="122"/>
      <c r="AA108" s="125"/>
      <c r="AB108" s="122"/>
      <c r="AC108" s="122"/>
      <c r="AD108" s="122"/>
      <c r="AE108" s="122"/>
      <c r="AF108" s="122"/>
      <c r="AG108" s="125"/>
      <c r="AH108" s="122">
        <f>AA108* '1 Overview'!$D$19</f>
        <v>0</v>
      </c>
      <c r="AI108" s="122">
        <f>AC108* '1 Overview'!$D$19</f>
        <v>0</v>
      </c>
      <c r="AJ108" s="122">
        <f>AE108* '1 Overview'!$D$19</f>
        <v>0</v>
      </c>
      <c r="AK108" s="125">
        <f>AG108* '1 Overview'!$D$19</f>
        <v>0</v>
      </c>
      <c r="AL108" s="84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row>
    <row r="109" spans="1:126" ht="15" customHeight="1" outlineLevel="4" x14ac:dyDescent="0.2">
      <c r="A109" s="93" t="str">
        <f t="shared" si="35"/>
        <v>Z2013</v>
      </c>
      <c r="B109" s="93" t="e">
        <f t="shared" si="35"/>
        <v>#N/A</v>
      </c>
      <c r="C109" s="93" t="e">
        <f t="shared" si="35"/>
        <v>#N/A</v>
      </c>
      <c r="D109" s="93" t="e">
        <f t="shared" si="35"/>
        <v>#N/A</v>
      </c>
      <c r="E109" s="267" t="str">
        <f>VLOOKUP("K|"&amp;Q109,'[2]+termU'!$A$1:$G$65536,6,FALSE)</f>
        <v>L101501</v>
      </c>
      <c r="F109" s="231" t="str">
        <f>VLOOKUP("K|"&amp;O109,'[2]+termU'!$A$1:$G$65536,6,FALSE)</f>
        <v>L101501</v>
      </c>
      <c r="G109" s="64" t="str">
        <f t="shared" si="39"/>
        <v>B</v>
      </c>
      <c r="H109" s="70" t="str">
        <f t="shared" ca="1" si="34"/>
        <v>B</v>
      </c>
      <c r="I109" s="94">
        <v>4</v>
      </c>
      <c r="J109" s="95">
        <f t="shared" si="36"/>
        <v>2013</v>
      </c>
      <c r="K109" s="93" t="str">
        <f t="shared" si="36"/>
        <v>Test country</v>
      </c>
      <c r="L109" s="93">
        <f t="shared" si="36"/>
        <v>0</v>
      </c>
      <c r="M109" s="93"/>
      <c r="N109" s="93">
        <f t="shared" si="31"/>
        <v>0</v>
      </c>
      <c r="O109" s="64" t="str">
        <f t="shared" si="37"/>
        <v>Sunflower seed</v>
      </c>
      <c r="P109" s="70" t="s">
        <v>1771</v>
      </c>
      <c r="Q109" s="120" t="s">
        <v>2433</v>
      </c>
      <c r="R109" s="318" t="s">
        <v>2434</v>
      </c>
      <c r="S109" s="348" t="s">
        <v>2435</v>
      </c>
      <c r="T109" s="815" t="s">
        <v>2436</v>
      </c>
      <c r="U109" s="149"/>
      <c r="V109" s="202"/>
      <c r="W109" s="202">
        <f>SUM(U109:V109)</f>
        <v>0</v>
      </c>
      <c r="X109" s="877"/>
      <c r="Y109" s="122"/>
      <c r="Z109" s="122"/>
      <c r="AA109" s="125"/>
      <c r="AB109" s="122"/>
      <c r="AC109" s="122"/>
      <c r="AD109" s="122"/>
      <c r="AE109" s="122"/>
      <c r="AF109" s="122"/>
      <c r="AG109" s="125"/>
      <c r="AH109" s="122">
        <f>AA109* '1 Overview'!$D$19</f>
        <v>0</v>
      </c>
      <c r="AI109" s="122">
        <f>AC109* '1 Overview'!$D$19</f>
        <v>0</v>
      </c>
      <c r="AJ109" s="122">
        <f>AE109* '1 Overview'!$D$19</f>
        <v>0</v>
      </c>
      <c r="AK109" s="125">
        <f>AG109* '1 Overview'!$D$19</f>
        <v>0</v>
      </c>
      <c r="AL109" s="848"/>
    </row>
    <row r="110" spans="1:126" ht="15" customHeight="1" outlineLevel="4" x14ac:dyDescent="0.2">
      <c r="A110" s="93" t="str">
        <f t="shared" si="35"/>
        <v>Z2013</v>
      </c>
      <c r="B110" s="93" t="e">
        <f t="shared" si="35"/>
        <v>#N/A</v>
      </c>
      <c r="C110" s="93" t="e">
        <f t="shared" si="35"/>
        <v>#N/A</v>
      </c>
      <c r="D110" s="93" t="e">
        <f t="shared" si="35"/>
        <v>#N/A</v>
      </c>
      <c r="E110" s="267" t="str">
        <f>VLOOKUP("K|"&amp;Q110,'[2]+termU'!$A$1:$G$65536,6,FALSE)</f>
        <v>L101502</v>
      </c>
      <c r="F110" s="231" t="e">
        <f>VLOOKUP("K|"&amp;O110,'[2]+termU'!$A$1:$G$65536,6,FALSE)</f>
        <v>#N/A</v>
      </c>
      <c r="G110" s="64" t="str">
        <f t="shared" si="39"/>
        <v>B</v>
      </c>
      <c r="H110" s="70" t="str">
        <f t="shared" ca="1" si="34"/>
        <v>B</v>
      </c>
      <c r="I110" s="141">
        <v>4</v>
      </c>
      <c r="J110" s="95">
        <f t="shared" si="36"/>
        <v>2013</v>
      </c>
      <c r="K110" s="93" t="str">
        <f t="shared" si="36"/>
        <v>Test country</v>
      </c>
      <c r="L110" s="93">
        <f t="shared" si="36"/>
        <v>0</v>
      </c>
      <c r="M110" s="93"/>
      <c r="N110" s="93">
        <f t="shared" si="31"/>
        <v>0</v>
      </c>
      <c r="O110" s="64" t="str">
        <f t="shared" si="37"/>
        <v>Soya</v>
      </c>
      <c r="P110" s="70" t="s">
        <v>1771</v>
      </c>
      <c r="Q110" s="120" t="s">
        <v>2437</v>
      </c>
      <c r="R110" s="318" t="s">
        <v>2438</v>
      </c>
      <c r="S110" s="348" t="s">
        <v>2439</v>
      </c>
      <c r="T110" s="815" t="s">
        <v>2440</v>
      </c>
      <c r="U110" s="149"/>
      <c r="V110" s="202"/>
      <c r="W110" s="202">
        <f>SUM(U110:V110)</f>
        <v>0</v>
      </c>
      <c r="X110" s="877"/>
      <c r="Y110" s="122"/>
      <c r="Z110" s="122"/>
      <c r="AA110" s="125"/>
      <c r="AB110" s="122"/>
      <c r="AC110" s="122"/>
      <c r="AD110" s="122"/>
      <c r="AE110" s="122"/>
      <c r="AF110" s="122"/>
      <c r="AG110" s="125"/>
      <c r="AH110" s="122">
        <f>AA110* '1 Overview'!$D$19</f>
        <v>0</v>
      </c>
      <c r="AI110" s="122">
        <f>AC110* '1 Overview'!$D$19</f>
        <v>0</v>
      </c>
      <c r="AJ110" s="122">
        <f>AE110* '1 Overview'!$D$19</f>
        <v>0</v>
      </c>
      <c r="AK110" s="125">
        <f>AG110* '1 Overview'!$D$19</f>
        <v>0</v>
      </c>
      <c r="AL110" s="848"/>
    </row>
    <row r="111" spans="1:126" s="92" customFormat="1" ht="12.75" customHeight="1" outlineLevel="4" x14ac:dyDescent="0.2">
      <c r="A111" s="93" t="str">
        <f t="shared" si="35"/>
        <v>Z2013</v>
      </c>
      <c r="B111" s="93" t="e">
        <f t="shared" si="35"/>
        <v>#N/A</v>
      </c>
      <c r="C111" s="93" t="e">
        <f t="shared" si="35"/>
        <v>#N/A</v>
      </c>
      <c r="D111" s="93" t="e">
        <f t="shared" si="35"/>
        <v>#N/A</v>
      </c>
      <c r="E111" s="267" t="str">
        <f>VLOOKUP("K|"&amp;Q111,'[2]+termU'!$A$1:$G$65536,6,FALSE)</f>
        <v>L101503</v>
      </c>
      <c r="F111" s="231" t="str">
        <f>VLOOKUP("K|"&amp;O111,'[2]+termU'!$A$1:$G$65536,6,FALSE)</f>
        <v>L101503</v>
      </c>
      <c r="G111" s="64" t="str">
        <f t="shared" si="39"/>
        <v>A</v>
      </c>
      <c r="H111" s="70" t="str">
        <f t="shared" ca="1" si="34"/>
        <v>A</v>
      </c>
      <c r="I111" s="115">
        <v>4</v>
      </c>
      <c r="J111" s="95">
        <f t="shared" si="36"/>
        <v>2013</v>
      </c>
      <c r="K111" s="93" t="str">
        <f t="shared" si="36"/>
        <v>Test country</v>
      </c>
      <c r="L111" s="93">
        <f t="shared" si="36"/>
        <v>0</v>
      </c>
      <c r="M111" s="93"/>
      <c r="N111" s="93">
        <f t="shared" si="31"/>
        <v>0</v>
      </c>
      <c r="O111" s="64" t="s">
        <v>2441</v>
      </c>
      <c r="P111" s="70" t="s">
        <v>2583</v>
      </c>
      <c r="Q111" s="120" t="s">
        <v>2441</v>
      </c>
      <c r="R111" s="917" t="s">
        <v>2399</v>
      </c>
      <c r="S111" s="994" t="s">
        <v>2442</v>
      </c>
      <c r="T111" s="273"/>
      <c r="U111" s="215">
        <f t="shared" ref="U111:AG111" si="41">SUBTOTAL(9,U112:U118)</f>
        <v>0</v>
      </c>
      <c r="V111" s="216">
        <f t="shared" si="41"/>
        <v>0</v>
      </c>
      <c r="W111" s="216">
        <f t="shared" si="41"/>
        <v>0</v>
      </c>
      <c r="X111" s="854">
        <f t="shared" si="41"/>
        <v>0</v>
      </c>
      <c r="Y111" s="143">
        <f t="shared" si="41"/>
        <v>0</v>
      </c>
      <c r="Z111" s="143">
        <f>SUBTOTAL(9,Z112:Z118)</f>
        <v>0</v>
      </c>
      <c r="AA111" s="146">
        <f t="shared" si="41"/>
        <v>0</v>
      </c>
      <c r="AB111" s="143">
        <f t="shared" si="41"/>
        <v>0</v>
      </c>
      <c r="AC111" s="143">
        <f t="shared" si="41"/>
        <v>0</v>
      </c>
      <c r="AD111" s="143">
        <f t="shared" si="41"/>
        <v>0</v>
      </c>
      <c r="AE111" s="143">
        <f t="shared" si="41"/>
        <v>0</v>
      </c>
      <c r="AF111" s="143">
        <f t="shared" si="41"/>
        <v>0</v>
      </c>
      <c r="AG111" s="146">
        <f t="shared" si="41"/>
        <v>0</v>
      </c>
      <c r="AH111" s="143">
        <f>AA111* '1 Overview'!$D$19</f>
        <v>0</v>
      </c>
      <c r="AI111" s="143">
        <f>AC111* '1 Overview'!$D$19</f>
        <v>0</v>
      </c>
      <c r="AJ111" s="143">
        <f>AE111* '1 Overview'!$D$19</f>
        <v>0</v>
      </c>
      <c r="AK111" s="146">
        <f>AG111* '1 Overview'!$D$19</f>
        <v>0</v>
      </c>
      <c r="AL111" s="850"/>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row>
    <row r="112" spans="1:126" s="148" customFormat="1" ht="15" customHeight="1" outlineLevel="4" x14ac:dyDescent="0.2">
      <c r="A112" s="93" t="str">
        <f t="shared" si="35"/>
        <v>Z2013</v>
      </c>
      <c r="B112" s="93" t="e">
        <f t="shared" si="35"/>
        <v>#N/A</v>
      </c>
      <c r="C112" s="93" t="e">
        <f t="shared" si="35"/>
        <v>#N/A</v>
      </c>
      <c r="D112" s="93" t="e">
        <f t="shared" si="35"/>
        <v>#N/A</v>
      </c>
      <c r="E112" s="267" t="str">
        <f>VLOOKUP("K|"&amp;Q112,'[2]+termU'!$A$1:$G$65536,6,FALSE)</f>
        <v>L1015030</v>
      </c>
      <c r="F112" s="231" t="str">
        <f>VLOOKUP("K|"&amp;O112,'[2]+termU'!$A$1:$G$65536,6,FALSE)</f>
        <v>L1015030</v>
      </c>
      <c r="G112" s="64" t="str">
        <f t="shared" si="39"/>
        <v>B</v>
      </c>
      <c r="H112" s="70" t="str">
        <f t="shared" ca="1" si="34"/>
        <v>B</v>
      </c>
      <c r="I112" s="147">
        <v>5</v>
      </c>
      <c r="J112" s="95">
        <f t="shared" si="36"/>
        <v>2013</v>
      </c>
      <c r="K112" s="93" t="str">
        <f t="shared" si="36"/>
        <v>Test country</v>
      </c>
      <c r="L112" s="93">
        <f t="shared" si="36"/>
        <v>0</v>
      </c>
      <c r="M112" s="93"/>
      <c r="N112" s="93">
        <f t="shared" si="31"/>
        <v>0</v>
      </c>
      <c r="O112" s="64" t="str">
        <f>TRIM(S112)</f>
        <v>Rape and turnip rape, no details</v>
      </c>
      <c r="P112" s="70" t="s">
        <v>1771</v>
      </c>
      <c r="Q112" s="120" t="s">
        <v>2443</v>
      </c>
      <c r="R112" s="103" t="str">
        <f xml:space="preserve"> R111 &amp; IF(ISERROR([2]!hidden(R111)),", sin detalles",IF([2]!hidden(R111),"",", sin detalles"))</f>
        <v xml:space="preserve">        Colza y nabo de colza, sin detalles</v>
      </c>
      <c r="S112" s="995" t="str">
        <f xml:space="preserve"> S111 &amp; IF(ISERROR([2]!hidden(S111)),", no details",IF([2]!hidden(S111),"",", no details"))</f>
        <v xml:space="preserve">        Rape and turnip rape, no details</v>
      </c>
      <c r="T112" s="815" t="s">
        <v>2444</v>
      </c>
      <c r="U112" s="149"/>
      <c r="V112" s="202"/>
      <c r="W112" s="202">
        <f t="shared" ref="W112:W128" si="42">SUM(U112:V112)</f>
        <v>0</v>
      </c>
      <c r="X112" s="879"/>
      <c r="Y112" s="122"/>
      <c r="Z112" s="122"/>
      <c r="AA112" s="125"/>
      <c r="AB112" s="122"/>
      <c r="AC112" s="122"/>
      <c r="AD112" s="122"/>
      <c r="AE112" s="122"/>
      <c r="AF112" s="122"/>
      <c r="AG112" s="125"/>
      <c r="AH112" s="122">
        <f>AA112* '1 Overview'!$D$19</f>
        <v>0</v>
      </c>
      <c r="AI112" s="122">
        <f>AC112* '1 Overview'!$D$19</f>
        <v>0</v>
      </c>
      <c r="AJ112" s="122">
        <f>AE112* '1 Overview'!$D$19</f>
        <v>0</v>
      </c>
      <c r="AK112" s="125">
        <f>AG112* '1 Overview'!$D$19</f>
        <v>0</v>
      </c>
      <c r="AL112" s="848"/>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row>
    <row r="113" spans="1:126" s="108" customFormat="1" ht="16.5" customHeight="1" outlineLevel="5" x14ac:dyDescent="0.2">
      <c r="A113" s="93" t="str">
        <f t="shared" si="35"/>
        <v>Z2013</v>
      </c>
      <c r="B113" s="93" t="e">
        <f t="shared" si="35"/>
        <v>#N/A</v>
      </c>
      <c r="C113" s="93" t="e">
        <f t="shared" si="35"/>
        <v>#N/A</v>
      </c>
      <c r="D113" s="93" t="e">
        <f t="shared" si="35"/>
        <v>#N/A</v>
      </c>
      <c r="E113" s="268" t="str">
        <f>VLOOKUP("K|"&amp;Q113,'[2]+termU'!$A$1:$G$65536,6,FALSE)</f>
        <v>L1015031</v>
      </c>
      <c r="F113" s="269" t="str">
        <f>VLOOKUP("K|"&amp;O113,'[2]+termU'!$A$1:$G$65536,6,FALSE)</f>
        <v>L1015031</v>
      </c>
      <c r="G113" s="72" t="str">
        <f t="shared" si="39"/>
        <v>B</v>
      </c>
      <c r="H113" s="70" t="str">
        <f t="shared" ca="1" si="34"/>
        <v>B</v>
      </c>
      <c r="I113" s="147">
        <v>5</v>
      </c>
      <c r="J113" s="121">
        <f t="shared" si="36"/>
        <v>2013</v>
      </c>
      <c r="K113" s="119" t="str">
        <f t="shared" si="36"/>
        <v>Test country</v>
      </c>
      <c r="L113" s="119">
        <f t="shared" si="36"/>
        <v>0</v>
      </c>
      <c r="M113" s="119"/>
      <c r="N113" s="119">
        <f t="shared" si="31"/>
        <v>0</v>
      </c>
      <c r="O113" s="72" t="s">
        <v>2445</v>
      </c>
      <c r="P113" s="120"/>
      <c r="Q113" s="120" t="s">
        <v>2445</v>
      </c>
      <c r="R113" s="370" t="s">
        <v>2984</v>
      </c>
      <c r="S113" s="372" t="s">
        <v>2315</v>
      </c>
      <c r="T113" s="372"/>
      <c r="U113" s="122"/>
      <c r="V113" s="123"/>
      <c r="W113" s="202">
        <f t="shared" si="42"/>
        <v>0</v>
      </c>
      <c r="X113" s="877"/>
      <c r="Y113" s="122"/>
      <c r="Z113" s="122"/>
      <c r="AA113" s="125"/>
      <c r="AB113" s="122"/>
      <c r="AC113" s="122"/>
      <c r="AD113" s="122"/>
      <c r="AE113" s="122"/>
      <c r="AF113" s="122"/>
      <c r="AG113" s="125"/>
      <c r="AH113" s="122">
        <f>AA113* '1 Overview'!$D$19</f>
        <v>0</v>
      </c>
      <c r="AI113" s="122">
        <f>AC113* '1 Overview'!$D$19</f>
        <v>0</v>
      </c>
      <c r="AJ113" s="122">
        <f>AE113* '1 Overview'!$D$19</f>
        <v>0</v>
      </c>
      <c r="AK113" s="125">
        <f>AG113* '1 Overview'!$D$19</f>
        <v>0</v>
      </c>
      <c r="AL113" s="73"/>
    </row>
    <row r="114" spans="1:126" s="108" customFormat="1" ht="12.75" customHeight="1" outlineLevel="5" x14ac:dyDescent="0.2">
      <c r="A114" s="93" t="str">
        <f t="shared" si="35"/>
        <v>Z2013</v>
      </c>
      <c r="B114" s="93" t="e">
        <f t="shared" si="35"/>
        <v>#N/A</v>
      </c>
      <c r="C114" s="93" t="e">
        <f t="shared" si="35"/>
        <v>#N/A</v>
      </c>
      <c r="D114" s="93" t="e">
        <f t="shared" si="35"/>
        <v>#N/A</v>
      </c>
      <c r="E114" s="268" t="str">
        <f>VLOOKUP("K|"&amp;Q114,'[2]+termU'!$A$1:$G$65536,6,FALSE)</f>
        <v>L1015032</v>
      </c>
      <c r="F114" s="269" t="str">
        <f>VLOOKUP("K|"&amp;O114,'[2]+termU'!$A$1:$G$65536,6,FALSE)</f>
        <v>L1015032</v>
      </c>
      <c r="G114" s="72" t="str">
        <f t="shared" si="39"/>
        <v>B</v>
      </c>
      <c r="H114" s="70" t="str">
        <f t="shared" ca="1" si="34"/>
        <v>B</v>
      </c>
      <c r="I114" s="147">
        <v>5</v>
      </c>
      <c r="J114" s="121">
        <f t="shared" si="36"/>
        <v>2013</v>
      </c>
      <c r="K114" s="119" t="str">
        <f t="shared" si="36"/>
        <v>Test country</v>
      </c>
      <c r="L114" s="119">
        <f t="shared" si="36"/>
        <v>0</v>
      </c>
      <c r="M114" s="119"/>
      <c r="N114" s="119">
        <f t="shared" si="31"/>
        <v>0</v>
      </c>
      <c r="O114" s="72" t="s">
        <v>2316</v>
      </c>
      <c r="P114" s="120"/>
      <c r="Q114" s="120" t="s">
        <v>2316</v>
      </c>
      <c r="R114" s="109" t="s">
        <v>2317</v>
      </c>
      <c r="S114" s="346" t="s">
        <v>2318</v>
      </c>
      <c r="T114" s="346"/>
      <c r="U114" s="122"/>
      <c r="V114" s="123"/>
      <c r="W114" s="202">
        <f t="shared" si="42"/>
        <v>0</v>
      </c>
      <c r="X114" s="877"/>
      <c r="Y114" s="122"/>
      <c r="Z114" s="122"/>
      <c r="AA114" s="125"/>
      <c r="AB114" s="122"/>
      <c r="AC114" s="122"/>
      <c r="AD114" s="122"/>
      <c r="AE114" s="122"/>
      <c r="AF114" s="122"/>
      <c r="AG114" s="125"/>
      <c r="AH114" s="122">
        <f>AA114* '1 Overview'!$D$19</f>
        <v>0</v>
      </c>
      <c r="AI114" s="122">
        <f>AC114* '1 Overview'!$D$19</f>
        <v>0</v>
      </c>
      <c r="AJ114" s="122">
        <f>AE114* '1 Overview'!$D$19</f>
        <v>0</v>
      </c>
      <c r="AK114" s="125">
        <f>AG114* '1 Overview'!$D$19</f>
        <v>0</v>
      </c>
      <c r="AL114" s="73"/>
    </row>
    <row r="115" spans="1:126" s="108" customFormat="1" ht="14.25" customHeight="1" outlineLevel="5" x14ac:dyDescent="0.2">
      <c r="A115" s="93" t="str">
        <f t="shared" si="35"/>
        <v>Z2013</v>
      </c>
      <c r="B115" s="93" t="e">
        <f t="shared" si="35"/>
        <v>#N/A</v>
      </c>
      <c r="C115" s="93" t="e">
        <f t="shared" si="35"/>
        <v>#N/A</v>
      </c>
      <c r="D115" s="93" t="e">
        <f t="shared" si="35"/>
        <v>#N/A</v>
      </c>
      <c r="E115" s="268" t="str">
        <f>VLOOKUP("K|"&amp;Q115,'[2]+termU'!$A$1:$G$65536,6,FALSE)</f>
        <v>L1015033</v>
      </c>
      <c r="F115" s="269" t="str">
        <f>VLOOKUP("K|"&amp;O115,'[2]+termU'!$A$1:$G$65536,6,FALSE)</f>
        <v>L1015033</v>
      </c>
      <c r="G115" s="72" t="str">
        <f t="shared" si="39"/>
        <v>B</v>
      </c>
      <c r="H115" s="70" t="str">
        <f t="shared" ca="1" si="34"/>
        <v>B</v>
      </c>
      <c r="I115" s="147">
        <v>5</v>
      </c>
      <c r="J115" s="121">
        <f t="shared" si="36"/>
        <v>2013</v>
      </c>
      <c r="K115" s="119" t="str">
        <f t="shared" si="36"/>
        <v>Test country</v>
      </c>
      <c r="L115" s="119">
        <f t="shared" si="36"/>
        <v>0</v>
      </c>
      <c r="M115" s="119"/>
      <c r="N115" s="119">
        <f t="shared" si="31"/>
        <v>0</v>
      </c>
      <c r="O115" s="72" t="s">
        <v>2319</v>
      </c>
      <c r="P115" s="120"/>
      <c r="Q115" s="120" t="s">
        <v>2319</v>
      </c>
      <c r="R115" s="109" t="s">
        <v>2320</v>
      </c>
      <c r="S115" s="346" t="s">
        <v>2321</v>
      </c>
      <c r="T115" s="346"/>
      <c r="U115" s="122"/>
      <c r="V115" s="123"/>
      <c r="W115" s="202">
        <f t="shared" si="42"/>
        <v>0</v>
      </c>
      <c r="X115" s="877"/>
      <c r="Y115" s="122"/>
      <c r="Z115" s="122"/>
      <c r="AA115" s="125"/>
      <c r="AB115" s="122"/>
      <c r="AC115" s="122"/>
      <c r="AD115" s="122"/>
      <c r="AE115" s="122"/>
      <c r="AF115" s="122"/>
      <c r="AG115" s="125"/>
      <c r="AH115" s="122">
        <f>AA115* '1 Overview'!$D$19</f>
        <v>0</v>
      </c>
      <c r="AI115" s="122">
        <f>AC115* '1 Overview'!$D$19</f>
        <v>0</v>
      </c>
      <c r="AJ115" s="122">
        <f>AE115* '1 Overview'!$D$19</f>
        <v>0</v>
      </c>
      <c r="AK115" s="125">
        <f>AG115* '1 Overview'!$D$19</f>
        <v>0</v>
      </c>
      <c r="AL115" s="73"/>
    </row>
    <row r="116" spans="1:126" s="108" customFormat="1" ht="17.25" customHeight="1" outlineLevel="5" x14ac:dyDescent="0.2">
      <c r="A116" s="93" t="str">
        <f t="shared" si="35"/>
        <v>Z2013</v>
      </c>
      <c r="B116" s="93" t="e">
        <f t="shared" si="35"/>
        <v>#N/A</v>
      </c>
      <c r="C116" s="93" t="e">
        <f t="shared" si="35"/>
        <v>#N/A</v>
      </c>
      <c r="D116" s="93" t="e">
        <f t="shared" si="35"/>
        <v>#N/A</v>
      </c>
      <c r="E116" s="268" t="str">
        <f>VLOOKUP("K|"&amp;Q116,'[2]+termU'!$A$1:$G$65536,6,FALSE)</f>
        <v>L1015034</v>
      </c>
      <c r="F116" s="269" t="str">
        <f>VLOOKUP("K|"&amp;O116,'[2]+termU'!$A$1:$G$65536,6,FALSE)</f>
        <v>L1015034</v>
      </c>
      <c r="G116" s="72" t="str">
        <f t="shared" si="39"/>
        <v>B</v>
      </c>
      <c r="H116" s="70" t="str">
        <f t="shared" ca="1" si="34"/>
        <v>B</v>
      </c>
      <c r="I116" s="147">
        <v>5</v>
      </c>
      <c r="J116" s="121">
        <f t="shared" si="36"/>
        <v>2013</v>
      </c>
      <c r="K116" s="119" t="str">
        <f t="shared" si="36"/>
        <v>Test country</v>
      </c>
      <c r="L116" s="119">
        <f t="shared" si="36"/>
        <v>0</v>
      </c>
      <c r="M116" s="119"/>
      <c r="N116" s="119">
        <f t="shared" si="31"/>
        <v>0</v>
      </c>
      <c r="O116" s="72" t="s">
        <v>2322</v>
      </c>
      <c r="P116" s="120"/>
      <c r="Q116" s="120" t="s">
        <v>2322</v>
      </c>
      <c r="R116" s="109" t="s">
        <v>2323</v>
      </c>
      <c r="S116" s="346" t="s">
        <v>2324</v>
      </c>
      <c r="T116" s="346"/>
      <c r="U116" s="122"/>
      <c r="V116" s="123"/>
      <c r="W116" s="202">
        <f t="shared" si="42"/>
        <v>0</v>
      </c>
      <c r="X116" s="877"/>
      <c r="Y116" s="122"/>
      <c r="Z116" s="122"/>
      <c r="AA116" s="125"/>
      <c r="AB116" s="122"/>
      <c r="AC116" s="122"/>
      <c r="AD116" s="122"/>
      <c r="AE116" s="122"/>
      <c r="AF116" s="122"/>
      <c r="AG116" s="125"/>
      <c r="AH116" s="122">
        <f>AA116* '1 Overview'!$D$19</f>
        <v>0</v>
      </c>
      <c r="AI116" s="122">
        <f>AC116* '1 Overview'!$D$19</f>
        <v>0</v>
      </c>
      <c r="AJ116" s="122">
        <f>AE116* '1 Overview'!$D$19</f>
        <v>0</v>
      </c>
      <c r="AK116" s="125">
        <f>AG116* '1 Overview'!$D$19</f>
        <v>0</v>
      </c>
      <c r="AL116" s="73"/>
    </row>
    <row r="117" spans="1:126" s="108" customFormat="1" ht="16.5" customHeight="1" outlineLevel="5" x14ac:dyDescent="0.2">
      <c r="A117" s="93" t="str">
        <f t="shared" si="35"/>
        <v>Z2013</v>
      </c>
      <c r="B117" s="93" t="e">
        <f t="shared" si="35"/>
        <v>#N/A</v>
      </c>
      <c r="C117" s="93" t="e">
        <f t="shared" si="35"/>
        <v>#N/A</v>
      </c>
      <c r="D117" s="93" t="e">
        <f t="shared" si="35"/>
        <v>#N/A</v>
      </c>
      <c r="E117" s="268" t="e">
        <f>VLOOKUP("K|"&amp;Q117,'[2]+termU'!$A$1:$G$65536,6,FALSE)</f>
        <v>#N/A</v>
      </c>
      <c r="F117" s="269" t="e">
        <f>VLOOKUP("K|"&amp;O117,'[2]+termU'!$A$1:$G$65536,6,FALSE)</f>
        <v>#N/A</v>
      </c>
      <c r="G117" s="72" t="str">
        <f t="shared" si="39"/>
        <v>B</v>
      </c>
      <c r="H117" s="70" t="str">
        <f t="shared" ca="1" si="34"/>
        <v>B</v>
      </c>
      <c r="I117" s="147">
        <v>5</v>
      </c>
      <c r="J117" s="121">
        <f t="shared" si="36"/>
        <v>2013</v>
      </c>
      <c r="K117" s="119" t="str">
        <f t="shared" si="36"/>
        <v>Test country</v>
      </c>
      <c r="L117" s="119">
        <f t="shared" si="36"/>
        <v>0</v>
      </c>
      <c r="M117" s="119"/>
      <c r="N117" s="119">
        <f t="shared" si="31"/>
        <v>0</v>
      </c>
      <c r="O117" s="72" t="s">
        <v>2325</v>
      </c>
      <c r="P117" s="120"/>
      <c r="Q117" s="120"/>
      <c r="R117" s="530" t="s">
        <v>2326</v>
      </c>
      <c r="S117" s="549" t="s">
        <v>452</v>
      </c>
      <c r="T117" s="549"/>
      <c r="U117" s="122"/>
      <c r="V117" s="123"/>
      <c r="W117" s="202">
        <f t="shared" si="42"/>
        <v>0</v>
      </c>
      <c r="X117" s="877"/>
      <c r="Y117" s="122"/>
      <c r="Z117" s="122"/>
      <c r="AA117" s="125"/>
      <c r="AB117" s="122"/>
      <c r="AC117" s="122"/>
      <c r="AD117" s="122"/>
      <c r="AE117" s="122"/>
      <c r="AF117" s="122"/>
      <c r="AG117" s="125"/>
      <c r="AH117" s="122">
        <f>AA117* '1 Overview'!$D$19</f>
        <v>0</v>
      </c>
      <c r="AI117" s="122">
        <f>AC117* '1 Overview'!$D$19</f>
        <v>0</v>
      </c>
      <c r="AJ117" s="122">
        <f>AE117* '1 Overview'!$D$19</f>
        <v>0</v>
      </c>
      <c r="AK117" s="125">
        <f>AG117* '1 Overview'!$D$19</f>
        <v>0</v>
      </c>
      <c r="AL117" s="73"/>
    </row>
    <row r="118" spans="1:126" s="108" customFormat="1" ht="15.75" customHeight="1" outlineLevel="5" x14ac:dyDescent="0.2">
      <c r="A118" s="93" t="str">
        <f t="shared" si="35"/>
        <v>Z2013</v>
      </c>
      <c r="B118" s="93" t="e">
        <f t="shared" si="35"/>
        <v>#N/A</v>
      </c>
      <c r="C118" s="93" t="e">
        <f t="shared" si="35"/>
        <v>#N/A</v>
      </c>
      <c r="D118" s="93" t="e">
        <f t="shared" si="35"/>
        <v>#N/A</v>
      </c>
      <c r="E118" s="268" t="str">
        <f>VLOOKUP("K|"&amp;Q118,'[2]+termU'!$A$1:$G$65536,6,FALSE)</f>
        <v>L101503z</v>
      </c>
      <c r="F118" s="269" t="str">
        <f>VLOOKUP("K|"&amp;O118,'[2]+termU'!$A$1:$G$65536,6,FALSE)</f>
        <v>L101503z</v>
      </c>
      <c r="G118" s="72" t="str">
        <f t="shared" si="39"/>
        <v>B</v>
      </c>
      <c r="H118" s="70" t="str">
        <f t="shared" ca="1" si="34"/>
        <v>B</v>
      </c>
      <c r="I118" s="147">
        <v>5</v>
      </c>
      <c r="J118" s="121">
        <f t="shared" si="36"/>
        <v>2013</v>
      </c>
      <c r="K118" s="119" t="str">
        <f t="shared" si="36"/>
        <v>Test country</v>
      </c>
      <c r="L118" s="119">
        <f t="shared" si="36"/>
        <v>0</v>
      </c>
      <c r="M118" s="119"/>
      <c r="N118" s="119">
        <f t="shared" si="31"/>
        <v>0</v>
      </c>
      <c r="O118" s="72" t="s">
        <v>453</v>
      </c>
      <c r="P118" s="120"/>
      <c r="Q118" s="120" t="s">
        <v>453</v>
      </c>
      <c r="R118" s="363" t="s">
        <v>2985</v>
      </c>
      <c r="S118" s="366" t="s">
        <v>687</v>
      </c>
      <c r="T118" s="366"/>
      <c r="U118" s="122"/>
      <c r="V118" s="123"/>
      <c r="W118" s="202">
        <f t="shared" si="42"/>
        <v>0</v>
      </c>
      <c r="X118" s="877"/>
      <c r="Y118" s="122"/>
      <c r="Z118" s="122"/>
      <c r="AA118" s="125"/>
      <c r="AB118" s="122"/>
      <c r="AC118" s="122"/>
      <c r="AD118" s="122"/>
      <c r="AE118" s="122"/>
      <c r="AF118" s="122"/>
      <c r="AG118" s="125"/>
      <c r="AH118" s="122">
        <f>AA118* '1 Overview'!$D$19</f>
        <v>0</v>
      </c>
      <c r="AI118" s="122">
        <f>AC118* '1 Overview'!$D$19</f>
        <v>0</v>
      </c>
      <c r="AJ118" s="122">
        <f>AE118* '1 Overview'!$D$19</f>
        <v>0</v>
      </c>
      <c r="AK118" s="125">
        <f>AG118* '1 Overview'!$D$19</f>
        <v>0</v>
      </c>
      <c r="AL118" s="73"/>
    </row>
    <row r="119" spans="1:126" ht="15" customHeight="1" outlineLevel="4" x14ac:dyDescent="0.2">
      <c r="A119" s="93" t="str">
        <f t="shared" si="35"/>
        <v>Z2013</v>
      </c>
      <c r="B119" s="93" t="e">
        <f t="shared" si="35"/>
        <v>#N/A</v>
      </c>
      <c r="C119" s="93" t="e">
        <f t="shared" si="35"/>
        <v>#N/A</v>
      </c>
      <c r="D119" s="93" t="e">
        <f t="shared" si="35"/>
        <v>#N/A</v>
      </c>
      <c r="E119" s="267" t="str">
        <f>VLOOKUP("K|"&amp;Q119,'[2]+termU'!$A$1:$G$65536,6,FALSE)</f>
        <v>L101521</v>
      </c>
      <c r="F119" s="231" t="e">
        <f>VLOOKUP("K|"&amp;O119,'[2]+termU'!$A$1:$G$65536,6,FALSE)</f>
        <v>#N/A</v>
      </c>
      <c r="G119" s="64" t="str">
        <f t="shared" si="39"/>
        <v>B</v>
      </c>
      <c r="H119" s="70" t="str">
        <f t="shared" ca="1" si="34"/>
        <v>B</v>
      </c>
      <c r="I119" s="94">
        <v>4</v>
      </c>
      <c r="J119" s="95">
        <f t="shared" si="36"/>
        <v>2013</v>
      </c>
      <c r="K119" s="93" t="str">
        <f t="shared" si="36"/>
        <v>Test country</v>
      </c>
      <c r="L119" s="93">
        <f t="shared" si="36"/>
        <v>0</v>
      </c>
      <c r="M119" s="93"/>
      <c r="N119" s="93">
        <f t="shared" si="31"/>
        <v>0</v>
      </c>
      <c r="O119" s="64" t="str">
        <f>TRIM(S119)</f>
        <v>Linseed (oil flax)</v>
      </c>
      <c r="P119" s="70" t="s">
        <v>1771</v>
      </c>
      <c r="Q119" s="120" t="s">
        <v>688</v>
      </c>
      <c r="R119" s="109" t="s">
        <v>689</v>
      </c>
      <c r="S119" s="346" t="s">
        <v>690</v>
      </c>
      <c r="T119" s="815" t="s">
        <v>691</v>
      </c>
      <c r="U119" s="149"/>
      <c r="V119" s="202"/>
      <c r="W119" s="122">
        <f t="shared" si="42"/>
        <v>0</v>
      </c>
      <c r="X119" s="877"/>
      <c r="Y119" s="122"/>
      <c r="Z119" s="122"/>
      <c r="AA119" s="125"/>
      <c r="AB119" s="122"/>
      <c r="AC119" s="122"/>
      <c r="AD119" s="122"/>
      <c r="AE119" s="122"/>
      <c r="AF119" s="122"/>
      <c r="AG119" s="125"/>
      <c r="AH119" s="122">
        <f>AA119* '1 Overview'!$D$19</f>
        <v>0</v>
      </c>
      <c r="AI119" s="122">
        <f>AC119* '1 Overview'!$D$19</f>
        <v>0</v>
      </c>
      <c r="AJ119" s="122">
        <f>AE119* '1 Overview'!$D$19</f>
        <v>0</v>
      </c>
      <c r="AK119" s="125">
        <f>AG119* '1 Overview'!$D$19</f>
        <v>0</v>
      </c>
      <c r="AL119" s="848"/>
    </row>
    <row r="120" spans="1:126" ht="15" customHeight="1" outlineLevel="4" x14ac:dyDescent="0.2">
      <c r="A120" s="93" t="str">
        <f t="shared" si="35"/>
        <v>Z2013</v>
      </c>
      <c r="B120" s="93" t="e">
        <f t="shared" si="35"/>
        <v>#N/A</v>
      </c>
      <c r="C120" s="93" t="e">
        <f t="shared" si="35"/>
        <v>#N/A</v>
      </c>
      <c r="D120" s="93" t="e">
        <f t="shared" si="35"/>
        <v>#N/A</v>
      </c>
      <c r="E120" s="267" t="str">
        <f>VLOOKUP("K|"&amp;Q120,'[2]+termU'!$A$1:$G$65536,6,FALSE)</f>
        <v>L101591</v>
      </c>
      <c r="F120" s="231" t="str">
        <f>VLOOKUP("K|"&amp;O120,'[2]+termU'!$A$1:$G$65536,6,FALSE)</f>
        <v>L101591</v>
      </c>
      <c r="G120" s="64" t="str">
        <f t="shared" si="39"/>
        <v>B</v>
      </c>
      <c r="H120" s="70" t="str">
        <f t="shared" ca="1" si="34"/>
        <v>B</v>
      </c>
      <c r="I120" s="94">
        <v>4</v>
      </c>
      <c r="J120" s="95">
        <f t="shared" si="36"/>
        <v>2013</v>
      </c>
      <c r="K120" s="93" t="str">
        <f t="shared" si="36"/>
        <v>Test country</v>
      </c>
      <c r="L120" s="93">
        <f t="shared" si="36"/>
        <v>0</v>
      </c>
      <c r="M120" s="93"/>
      <c r="N120" s="93">
        <f t="shared" si="31"/>
        <v>0</v>
      </c>
      <c r="O120" s="64" t="s">
        <v>692</v>
      </c>
      <c r="P120" s="70" t="s">
        <v>2583</v>
      </c>
      <c r="Q120" s="120" t="s">
        <v>692</v>
      </c>
      <c r="R120" s="375" t="s">
        <v>693</v>
      </c>
      <c r="S120" s="376" t="s">
        <v>694</v>
      </c>
      <c r="T120" s="786" t="s">
        <v>695</v>
      </c>
      <c r="U120" s="149"/>
      <c r="V120" s="202"/>
      <c r="W120" s="122">
        <f t="shared" si="42"/>
        <v>0</v>
      </c>
      <c r="X120" s="879"/>
      <c r="Y120" s="122"/>
      <c r="Z120" s="122"/>
      <c r="AA120" s="125"/>
      <c r="AB120" s="122"/>
      <c r="AC120" s="122"/>
      <c r="AD120" s="122"/>
      <c r="AE120" s="122"/>
      <c r="AF120" s="122"/>
      <c r="AG120" s="125"/>
      <c r="AH120" s="122">
        <f>AA120* '1 Overview'!$D$19</f>
        <v>0</v>
      </c>
      <c r="AI120" s="122">
        <f>AC120* '1 Overview'!$D$19</f>
        <v>0</v>
      </c>
      <c r="AJ120" s="122">
        <f>AE120* '1 Overview'!$D$19</f>
        <v>0</v>
      </c>
      <c r="AK120" s="125">
        <f>AG120* '1 Overview'!$D$19</f>
        <v>0</v>
      </c>
      <c r="AL120" s="850"/>
    </row>
    <row r="121" spans="1:126" ht="15" customHeight="1" outlineLevel="4" x14ac:dyDescent="0.2">
      <c r="A121" s="93" t="str">
        <f t="shared" si="35"/>
        <v>Z2013</v>
      </c>
      <c r="B121" s="93" t="e">
        <f t="shared" si="35"/>
        <v>#N/A</v>
      </c>
      <c r="C121" s="93" t="e">
        <f t="shared" si="35"/>
        <v>#N/A</v>
      </c>
      <c r="D121" s="93" t="e">
        <f t="shared" si="35"/>
        <v>#N/A</v>
      </c>
      <c r="E121" s="267" t="str">
        <f>VLOOKUP("K|"&amp;Q121,'[2]+termU'!$A$1:$G$65536,6,FALSE)</f>
        <v>L101592</v>
      </c>
      <c r="F121" s="231" t="str">
        <f>VLOOKUP("K|"&amp;O121,'[2]+termU'!$A$1:$G$65536,6,FALSE)</f>
        <v>L101592</v>
      </c>
      <c r="G121" s="64" t="str">
        <f t="shared" si="39"/>
        <v>B</v>
      </c>
      <c r="H121" s="70" t="str">
        <f t="shared" ca="1" si="34"/>
        <v>B</v>
      </c>
      <c r="I121" s="94">
        <v>4</v>
      </c>
      <c r="J121" s="95">
        <f t="shared" ref="J121:L140" si="43">J$20</f>
        <v>2013</v>
      </c>
      <c r="K121" s="93" t="str">
        <f t="shared" si="43"/>
        <v>Test country</v>
      </c>
      <c r="L121" s="93">
        <f t="shared" si="43"/>
        <v>0</v>
      </c>
      <c r="M121" s="93"/>
      <c r="N121" s="93">
        <f t="shared" si="31"/>
        <v>0</v>
      </c>
      <c r="O121" s="64" t="s">
        <v>696</v>
      </c>
      <c r="P121" s="70" t="s">
        <v>2583</v>
      </c>
      <c r="Q121" s="120" t="s">
        <v>696</v>
      </c>
      <c r="R121" s="318" t="s">
        <v>697</v>
      </c>
      <c r="S121" s="348" t="s">
        <v>698</v>
      </c>
      <c r="T121" s="787" t="s">
        <v>699</v>
      </c>
      <c r="U121" s="149"/>
      <c r="V121" s="202"/>
      <c r="W121" s="122">
        <f t="shared" si="42"/>
        <v>0</v>
      </c>
      <c r="X121" s="877"/>
      <c r="Y121" s="122"/>
      <c r="Z121" s="122"/>
      <c r="AA121" s="125"/>
      <c r="AB121" s="122"/>
      <c r="AC121" s="122"/>
      <c r="AD121" s="122"/>
      <c r="AE121" s="122"/>
      <c r="AF121" s="122"/>
      <c r="AG121" s="125"/>
      <c r="AH121" s="122">
        <f>AA121* '1 Overview'!$D$19</f>
        <v>0</v>
      </c>
      <c r="AI121" s="122">
        <f>AC121* '1 Overview'!$D$19</f>
        <v>0</v>
      </c>
      <c r="AJ121" s="122">
        <f>AE121* '1 Overview'!$D$19</f>
        <v>0</v>
      </c>
      <c r="AK121" s="125">
        <f>AG121* '1 Overview'!$D$19</f>
        <v>0</v>
      </c>
      <c r="AL121" s="850"/>
    </row>
    <row r="122" spans="1:126" ht="15" customHeight="1" outlineLevel="4" x14ac:dyDescent="0.2">
      <c r="A122" s="93" t="str">
        <f t="shared" si="35"/>
        <v>Z2013</v>
      </c>
      <c r="B122" s="93" t="e">
        <f t="shared" si="35"/>
        <v>#N/A</v>
      </c>
      <c r="C122" s="93" t="e">
        <f t="shared" si="35"/>
        <v>#N/A</v>
      </c>
      <c r="D122" s="93" t="e">
        <f t="shared" si="35"/>
        <v>#N/A</v>
      </c>
      <c r="E122" s="267" t="str">
        <f>VLOOKUP("K|"&amp;Q122,'[2]+termU'!$A$1:$G$65536,6,FALSE)</f>
        <v>L101593</v>
      </c>
      <c r="F122" s="231" t="str">
        <f>VLOOKUP("K|"&amp;O122,'[2]+termU'!$A$1:$G$65536,6,FALSE)</f>
        <v>L101593</v>
      </c>
      <c r="G122" s="64" t="str">
        <f t="shared" si="39"/>
        <v>B</v>
      </c>
      <c r="H122" s="70" t="str">
        <f t="shared" ca="1" si="34"/>
        <v>B</v>
      </c>
      <c r="I122" s="94">
        <v>4</v>
      </c>
      <c r="J122" s="95">
        <f t="shared" si="43"/>
        <v>2013</v>
      </c>
      <c r="K122" s="93" t="str">
        <f t="shared" si="43"/>
        <v>Test country</v>
      </c>
      <c r="L122" s="93">
        <f t="shared" si="43"/>
        <v>0</v>
      </c>
      <c r="M122" s="93"/>
      <c r="N122" s="93">
        <f t="shared" si="31"/>
        <v>0</v>
      </c>
      <c r="O122" s="64" t="s">
        <v>700</v>
      </c>
      <c r="P122" s="70" t="s">
        <v>2583</v>
      </c>
      <c r="Q122" s="120" t="s">
        <v>700</v>
      </c>
      <c r="R122" s="318" t="s">
        <v>701</v>
      </c>
      <c r="S122" s="348" t="s">
        <v>702</v>
      </c>
      <c r="T122" s="787"/>
      <c r="U122" s="149"/>
      <c r="V122" s="202"/>
      <c r="W122" s="122">
        <f t="shared" si="42"/>
        <v>0</v>
      </c>
      <c r="X122" s="877"/>
      <c r="Y122" s="122"/>
      <c r="Z122" s="122"/>
      <c r="AA122" s="125"/>
      <c r="AB122" s="122"/>
      <c r="AC122" s="122"/>
      <c r="AD122" s="122"/>
      <c r="AE122" s="122"/>
      <c r="AF122" s="122"/>
      <c r="AG122" s="125"/>
      <c r="AH122" s="122">
        <f>AA122* '1 Overview'!$D$19</f>
        <v>0</v>
      </c>
      <c r="AI122" s="122">
        <f>AC122* '1 Overview'!$D$19</f>
        <v>0</v>
      </c>
      <c r="AJ122" s="122">
        <f>AE122* '1 Overview'!$D$19</f>
        <v>0</v>
      </c>
      <c r="AK122" s="125">
        <f>AG122* '1 Overview'!$D$19</f>
        <v>0</v>
      </c>
      <c r="AL122" s="850"/>
    </row>
    <row r="123" spans="1:126" ht="15" customHeight="1" outlineLevel="4" x14ac:dyDescent="0.2">
      <c r="A123" s="93" t="str">
        <f t="shared" si="35"/>
        <v>Z2013</v>
      </c>
      <c r="B123" s="93" t="e">
        <f t="shared" si="35"/>
        <v>#N/A</v>
      </c>
      <c r="C123" s="93" t="e">
        <f t="shared" si="35"/>
        <v>#N/A</v>
      </c>
      <c r="D123" s="93" t="e">
        <f t="shared" si="35"/>
        <v>#N/A</v>
      </c>
      <c r="E123" s="267" t="str">
        <f>VLOOKUP("K|"&amp;Q123,'[2]+termU'!$A$1:$G$65536,6,FALSE)</f>
        <v>L101594</v>
      </c>
      <c r="F123" s="231" t="str">
        <f>VLOOKUP("K|"&amp;O123,'[2]+termU'!$A$1:$G$65536,6,FALSE)</f>
        <v>L101594</v>
      </c>
      <c r="G123" s="64" t="str">
        <f t="shared" si="39"/>
        <v>B</v>
      </c>
      <c r="H123" s="70" t="str">
        <f t="shared" ca="1" si="34"/>
        <v>B</v>
      </c>
      <c r="I123" s="94">
        <v>4</v>
      </c>
      <c r="J123" s="95">
        <f t="shared" si="43"/>
        <v>2013</v>
      </c>
      <c r="K123" s="93" t="str">
        <f t="shared" si="43"/>
        <v>Test country</v>
      </c>
      <c r="L123" s="93">
        <f t="shared" si="43"/>
        <v>0</v>
      </c>
      <c r="M123" s="93"/>
      <c r="N123" s="93">
        <f t="shared" si="31"/>
        <v>0</v>
      </c>
      <c r="O123" s="64" t="s">
        <v>703</v>
      </c>
      <c r="P123" s="70" t="s">
        <v>2583</v>
      </c>
      <c r="Q123" s="120" t="s">
        <v>703</v>
      </c>
      <c r="R123" s="318" t="s">
        <v>704</v>
      </c>
      <c r="S123" s="348" t="s">
        <v>705</v>
      </c>
      <c r="T123" s="787"/>
      <c r="U123" s="149"/>
      <c r="V123" s="202"/>
      <c r="W123" s="122">
        <f t="shared" si="42"/>
        <v>0</v>
      </c>
      <c r="X123" s="877"/>
      <c r="Y123" s="122"/>
      <c r="Z123" s="122"/>
      <c r="AA123" s="125"/>
      <c r="AB123" s="122"/>
      <c r="AC123" s="122"/>
      <c r="AD123" s="122"/>
      <c r="AE123" s="122"/>
      <c r="AF123" s="122"/>
      <c r="AG123" s="125"/>
      <c r="AH123" s="122">
        <f>AA123* '1 Overview'!$D$19</f>
        <v>0</v>
      </c>
      <c r="AI123" s="122">
        <f>AC123* '1 Overview'!$D$19</f>
        <v>0</v>
      </c>
      <c r="AJ123" s="122">
        <f>AE123* '1 Overview'!$D$19</f>
        <v>0</v>
      </c>
      <c r="AK123" s="125">
        <f>AG123* '1 Overview'!$D$19</f>
        <v>0</v>
      </c>
      <c r="AL123" s="850"/>
    </row>
    <row r="124" spans="1:126" ht="15" customHeight="1" outlineLevel="4" x14ac:dyDescent="0.2">
      <c r="A124" s="93" t="str">
        <f t="shared" si="35"/>
        <v>Z2013</v>
      </c>
      <c r="B124" s="93" t="e">
        <f t="shared" si="35"/>
        <v>#N/A</v>
      </c>
      <c r="C124" s="93" t="e">
        <f t="shared" si="35"/>
        <v>#N/A</v>
      </c>
      <c r="D124" s="93" t="e">
        <f t="shared" si="35"/>
        <v>#N/A</v>
      </c>
      <c r="E124" s="267" t="str">
        <f>VLOOKUP("K|"&amp;Q124,'[2]+termU'!$A$1:$G$65536,6,FALSE)</f>
        <v>L101595</v>
      </c>
      <c r="F124" s="231" t="str">
        <f>VLOOKUP("K|"&amp;O124,'[2]+termU'!$A$1:$G$65536,6,FALSE)</f>
        <v>L101595</v>
      </c>
      <c r="G124" s="64" t="str">
        <f t="shared" si="39"/>
        <v>B</v>
      </c>
      <c r="H124" s="70" t="str">
        <f t="shared" ca="1" si="34"/>
        <v>B</v>
      </c>
      <c r="I124" s="94">
        <v>4</v>
      </c>
      <c r="J124" s="95">
        <f t="shared" si="43"/>
        <v>2013</v>
      </c>
      <c r="K124" s="93" t="str">
        <f t="shared" si="43"/>
        <v>Test country</v>
      </c>
      <c r="L124" s="93">
        <f t="shared" si="43"/>
        <v>0</v>
      </c>
      <c r="M124" s="93"/>
      <c r="N124" s="93">
        <f t="shared" si="31"/>
        <v>0</v>
      </c>
      <c r="O124" s="64" t="s">
        <v>706</v>
      </c>
      <c r="P124" s="70" t="s">
        <v>2583</v>
      </c>
      <c r="Q124" s="120" t="s">
        <v>706</v>
      </c>
      <c r="R124" s="318" t="s">
        <v>707</v>
      </c>
      <c r="S124" s="348" t="s">
        <v>708</v>
      </c>
      <c r="T124" s="787" t="s">
        <v>709</v>
      </c>
      <c r="U124" s="149"/>
      <c r="V124" s="202"/>
      <c r="W124" s="122">
        <f t="shared" si="42"/>
        <v>0</v>
      </c>
      <c r="X124" s="877"/>
      <c r="Y124" s="122"/>
      <c r="Z124" s="122"/>
      <c r="AA124" s="125"/>
      <c r="AB124" s="122"/>
      <c r="AC124" s="122"/>
      <c r="AD124" s="122"/>
      <c r="AE124" s="122"/>
      <c r="AF124" s="122"/>
      <c r="AG124" s="125"/>
      <c r="AH124" s="122">
        <f>AA124* '1 Overview'!$D$19</f>
        <v>0</v>
      </c>
      <c r="AI124" s="122">
        <f>AC124* '1 Overview'!$D$19</f>
        <v>0</v>
      </c>
      <c r="AJ124" s="122">
        <f>AE124* '1 Overview'!$D$19</f>
        <v>0</v>
      </c>
      <c r="AK124" s="125">
        <f>AG124* '1 Overview'!$D$19</f>
        <v>0</v>
      </c>
      <c r="AL124" s="850"/>
    </row>
    <row r="125" spans="1:126" s="108" customFormat="1" ht="15" customHeight="1" outlineLevel="4" x14ac:dyDescent="0.2">
      <c r="A125" s="93" t="str">
        <f t="shared" si="35"/>
        <v>Z2013</v>
      </c>
      <c r="B125" s="93" t="e">
        <f t="shared" si="35"/>
        <v>#N/A</v>
      </c>
      <c r="C125" s="93" t="e">
        <f t="shared" si="35"/>
        <v>#N/A</v>
      </c>
      <c r="D125" s="93" t="e">
        <f t="shared" si="35"/>
        <v>#N/A</v>
      </c>
      <c r="E125" s="267" t="e">
        <f>VLOOKUP("K|"&amp;Q125,'[2]+termU'!$A$1:$G$65536,6,FALSE)</f>
        <v>#N/A</v>
      </c>
      <c r="F125" s="231" t="e">
        <f>VLOOKUP("K|"&amp;O125,'[2]+termU'!$A$1:$G$65536,6,FALSE)</f>
        <v>#N/A</v>
      </c>
      <c r="G125" s="64" t="str">
        <f t="shared" si="39"/>
        <v>B</v>
      </c>
      <c r="H125" s="70" t="str">
        <f t="shared" ca="1" si="34"/>
        <v>B</v>
      </c>
      <c r="I125" s="94">
        <v>4</v>
      </c>
      <c r="J125" s="95">
        <f t="shared" si="43"/>
        <v>2013</v>
      </c>
      <c r="K125" s="93" t="str">
        <f t="shared" si="43"/>
        <v>Test country</v>
      </c>
      <c r="L125" s="93">
        <f t="shared" si="43"/>
        <v>0</v>
      </c>
      <c r="M125" s="93"/>
      <c r="N125" s="93">
        <f t="shared" si="31"/>
        <v>0</v>
      </c>
      <c r="O125" s="64" t="str">
        <f t="shared" ref="O125:O137" si="44">TRIM(S125)</f>
        <v>&lt;Oilseeds, new and important&gt;</v>
      </c>
      <c r="P125" s="70" t="s">
        <v>1771</v>
      </c>
      <c r="Q125" s="120"/>
      <c r="R125" s="531" t="s">
        <v>710</v>
      </c>
      <c r="S125" s="551" t="s">
        <v>711</v>
      </c>
      <c r="T125" s="532"/>
      <c r="U125" s="149"/>
      <c r="V125" s="202"/>
      <c r="W125" s="122">
        <f t="shared" si="42"/>
        <v>0</v>
      </c>
      <c r="X125" s="877"/>
      <c r="Y125" s="122"/>
      <c r="Z125" s="122"/>
      <c r="AA125" s="125"/>
      <c r="AB125" s="122"/>
      <c r="AC125" s="122"/>
      <c r="AD125" s="122"/>
      <c r="AE125" s="122"/>
      <c r="AF125" s="122"/>
      <c r="AG125" s="125"/>
      <c r="AH125" s="122">
        <f>AA125* '1 Overview'!$D$19</f>
        <v>0</v>
      </c>
      <c r="AI125" s="122">
        <f>AC125* '1 Overview'!$D$19</f>
        <v>0</v>
      </c>
      <c r="AJ125" s="122">
        <f>AE125* '1 Overview'!$D$19</f>
        <v>0</v>
      </c>
      <c r="AK125" s="125">
        <f>AG125* '1 Overview'!$D$19</f>
        <v>0</v>
      </c>
      <c r="AL125" s="850"/>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row>
    <row r="126" spans="1:126" ht="15" customHeight="1" outlineLevel="4" x14ac:dyDescent="0.2">
      <c r="A126" s="93" t="str">
        <f t="shared" si="35"/>
        <v>Z2013</v>
      </c>
      <c r="B126" s="93" t="e">
        <f t="shared" si="35"/>
        <v>#N/A</v>
      </c>
      <c r="C126" s="93" t="e">
        <f t="shared" si="35"/>
        <v>#N/A</v>
      </c>
      <c r="D126" s="93" t="e">
        <f t="shared" si="35"/>
        <v>#N/A</v>
      </c>
      <c r="E126" s="267" t="str">
        <f>VLOOKUP("K|"&amp;Q126,'[2]+termU'!$A$1:$G$65536,6,FALSE)</f>
        <v>L1015zz</v>
      </c>
      <c r="F126" s="231" t="str">
        <f>VLOOKUP("K|"&amp;O126,'[2]+termU'!$A$1:$G$65536,6,FALSE)</f>
        <v>L1015zz</v>
      </c>
      <c r="G126" s="64" t="str">
        <f t="shared" si="39"/>
        <v>B</v>
      </c>
      <c r="H126" s="70" t="str">
        <f t="shared" ca="1" si="34"/>
        <v>B</v>
      </c>
      <c r="I126" s="94">
        <v>4</v>
      </c>
      <c r="J126" s="95">
        <f t="shared" si="43"/>
        <v>2013</v>
      </c>
      <c r="K126" s="93" t="str">
        <f t="shared" si="43"/>
        <v>Test country</v>
      </c>
      <c r="L126" s="93">
        <f t="shared" si="43"/>
        <v>0</v>
      </c>
      <c r="M126" s="93"/>
      <c r="N126" s="93">
        <f t="shared" si="31"/>
        <v>0</v>
      </c>
      <c r="O126" s="64" t="str">
        <f t="shared" si="44"/>
        <v>Other oilseeds</v>
      </c>
      <c r="P126" s="70" t="s">
        <v>1771</v>
      </c>
      <c r="Q126" s="120" t="s">
        <v>712</v>
      </c>
      <c r="R126" s="109" t="s">
        <v>713</v>
      </c>
      <c r="S126" s="346" t="s">
        <v>714</v>
      </c>
      <c r="T126" s="791" t="s">
        <v>715</v>
      </c>
      <c r="U126" s="149"/>
      <c r="V126" s="202"/>
      <c r="W126" s="122">
        <f t="shared" si="42"/>
        <v>0</v>
      </c>
      <c r="X126" s="877"/>
      <c r="Y126" s="122"/>
      <c r="Z126" s="122"/>
      <c r="AA126" s="125"/>
      <c r="AB126" s="122"/>
      <c r="AC126" s="122"/>
      <c r="AD126" s="122"/>
      <c r="AE126" s="122"/>
      <c r="AF126" s="122"/>
      <c r="AG126" s="125"/>
      <c r="AH126" s="122">
        <f>AA126* '1 Overview'!$D$19</f>
        <v>0</v>
      </c>
      <c r="AI126" s="122">
        <f>AC126* '1 Overview'!$D$19</f>
        <v>0</v>
      </c>
      <c r="AJ126" s="122">
        <f>AE126* '1 Overview'!$D$19</f>
        <v>0</v>
      </c>
      <c r="AK126" s="125">
        <f>AG126* '1 Overview'!$D$19</f>
        <v>0</v>
      </c>
      <c r="AL126" s="848"/>
    </row>
    <row r="127" spans="1:126" ht="15" customHeight="1" outlineLevel="3" x14ac:dyDescent="0.2">
      <c r="A127" s="93" t="str">
        <f t="shared" si="35"/>
        <v>Z2013</v>
      </c>
      <c r="B127" s="93" t="e">
        <f t="shared" si="35"/>
        <v>#N/A</v>
      </c>
      <c r="C127" s="93" t="e">
        <f t="shared" si="35"/>
        <v>#N/A</v>
      </c>
      <c r="D127" s="93" t="e">
        <f t="shared" si="35"/>
        <v>#N/A</v>
      </c>
      <c r="E127" s="267" t="str">
        <f>VLOOKUP("K|"&amp;Q127,'[2]+termU'!$A$1:$G$65536,6,FALSE)</f>
        <v>L1016</v>
      </c>
      <c r="F127" s="231" t="e">
        <f>VLOOKUP("K|"&amp;O127,'[2]+termU'!$A$1:$G$65536,6,FALSE)</f>
        <v>#N/A</v>
      </c>
      <c r="G127" s="64" t="str">
        <f>IF(Q127="","B",IF(ISERROR(#REF!),"B",IF(E127=LEFT(#REF!,LEN(E127)),"A","B")))</f>
        <v>B</v>
      </c>
      <c r="H127" s="70" t="str">
        <f t="shared" ca="1" si="34"/>
        <v>B</v>
      </c>
      <c r="I127" s="94">
        <v>3</v>
      </c>
      <c r="J127" s="95">
        <f t="shared" si="43"/>
        <v>2013</v>
      </c>
      <c r="K127" s="93" t="str">
        <f t="shared" si="43"/>
        <v>Test country</v>
      </c>
      <c r="L127" s="93">
        <f t="shared" si="43"/>
        <v>0</v>
      </c>
      <c r="M127" s="93"/>
      <c r="N127" s="93">
        <f t="shared" si="31"/>
        <v>0</v>
      </c>
      <c r="O127" s="64" t="str">
        <f t="shared" si="44"/>
        <v>- Tobacco</v>
      </c>
      <c r="P127" s="70" t="s">
        <v>1771</v>
      </c>
      <c r="Q127" s="120" t="s">
        <v>716</v>
      </c>
      <c r="R127" s="511" t="s">
        <v>717</v>
      </c>
      <c r="S127" s="667" t="s">
        <v>718</v>
      </c>
      <c r="T127" s="788" t="s">
        <v>719</v>
      </c>
      <c r="U127" s="1114"/>
      <c r="V127" s="1112"/>
      <c r="W127" s="1113">
        <f t="shared" si="42"/>
        <v>0</v>
      </c>
      <c r="X127" s="1116"/>
      <c r="Y127" s="1113"/>
      <c r="Z127" s="1113"/>
      <c r="AA127" s="1105"/>
      <c r="AB127" s="106"/>
      <c r="AC127" s="106"/>
      <c r="AD127" s="106"/>
      <c r="AE127" s="106"/>
      <c r="AF127" s="106"/>
      <c r="AG127" s="107"/>
      <c r="AH127" s="106">
        <f>AA127* '1 Overview'!$D$19</f>
        <v>0</v>
      </c>
      <c r="AI127" s="106">
        <f>AC127* '1 Overview'!$D$19</f>
        <v>0</v>
      </c>
      <c r="AJ127" s="106">
        <f>AE127* '1 Overview'!$D$19</f>
        <v>0</v>
      </c>
      <c r="AK127" s="107">
        <f>AG127* '1 Overview'!$D$19</f>
        <v>0</v>
      </c>
      <c r="AL127" s="848"/>
    </row>
    <row r="128" spans="1:126" ht="15" customHeight="1" outlineLevel="3" x14ac:dyDescent="0.2">
      <c r="A128" s="93" t="str">
        <f t="shared" si="35"/>
        <v>Z2013</v>
      </c>
      <c r="B128" s="93" t="e">
        <f t="shared" si="35"/>
        <v>#N/A</v>
      </c>
      <c r="C128" s="93" t="e">
        <f t="shared" si="35"/>
        <v>#N/A</v>
      </c>
      <c r="D128" s="93" t="e">
        <f t="shared" si="35"/>
        <v>#N/A</v>
      </c>
      <c r="E128" s="267" t="str">
        <f>VLOOKUP("K|"&amp;Q128,'[2]+termU'!$A$1:$G$65536,6,FALSE)</f>
        <v>L1017</v>
      </c>
      <c r="F128" s="231" t="e">
        <f>VLOOKUP("K|"&amp;O128,'[2]+termU'!$A$1:$G$65536,6,FALSE)</f>
        <v>#N/A</v>
      </c>
      <c r="G128" s="64" t="str">
        <f>IF(Q128="","B",IF(ISERROR(#REF!),"B",IF(E128=LEFT(#REF!,LEN(E128)),"A","B")))</f>
        <v>B</v>
      </c>
      <c r="H128" s="70" t="str">
        <f t="shared" ca="1" si="34"/>
        <v>B</v>
      </c>
      <c r="I128" s="94">
        <v>3</v>
      </c>
      <c r="J128" s="95">
        <f t="shared" si="43"/>
        <v>2013</v>
      </c>
      <c r="K128" s="93" t="str">
        <f t="shared" si="43"/>
        <v>Test country</v>
      </c>
      <c r="L128" s="93">
        <f t="shared" si="43"/>
        <v>0</v>
      </c>
      <c r="M128" s="93"/>
      <c r="N128" s="93">
        <f t="shared" si="31"/>
        <v>0</v>
      </c>
      <c r="O128" s="64" t="str">
        <f t="shared" si="44"/>
        <v>- Hops</v>
      </c>
      <c r="P128" s="70" t="s">
        <v>1771</v>
      </c>
      <c r="Q128" s="120" t="s">
        <v>720</v>
      </c>
      <c r="R128" s="320" t="s">
        <v>721</v>
      </c>
      <c r="S128" s="668" t="s">
        <v>722</v>
      </c>
      <c r="T128" s="789" t="s">
        <v>723</v>
      </c>
      <c r="U128" s="1101"/>
      <c r="V128" s="1102"/>
      <c r="W128" s="1103">
        <f t="shared" si="42"/>
        <v>0</v>
      </c>
      <c r="X128" s="1117"/>
      <c r="Y128" s="1103"/>
      <c r="Z128" s="1103"/>
      <c r="AA128" s="1105"/>
      <c r="AB128" s="96"/>
      <c r="AC128" s="96"/>
      <c r="AD128" s="96"/>
      <c r="AE128" s="96"/>
      <c r="AF128" s="96"/>
      <c r="AG128" s="98"/>
      <c r="AH128" s="96">
        <f>AA128* '1 Overview'!$D$19</f>
        <v>0</v>
      </c>
      <c r="AI128" s="96">
        <f>AC128* '1 Overview'!$D$19</f>
        <v>0</v>
      </c>
      <c r="AJ128" s="96">
        <f>AE128* '1 Overview'!$D$19</f>
        <v>0</v>
      </c>
      <c r="AK128" s="98">
        <f>AG128* '1 Overview'!$D$19</f>
        <v>0</v>
      </c>
      <c r="AL128" s="848"/>
    </row>
    <row r="129" spans="1:126" ht="15" customHeight="1" outlineLevel="3" x14ac:dyDescent="0.2">
      <c r="A129" s="93" t="str">
        <f t="shared" si="35"/>
        <v>Z2013</v>
      </c>
      <c r="B129" s="93" t="e">
        <f t="shared" si="35"/>
        <v>#N/A</v>
      </c>
      <c r="C129" s="93" t="e">
        <f t="shared" si="35"/>
        <v>#N/A</v>
      </c>
      <c r="D129" s="93" t="e">
        <f t="shared" si="35"/>
        <v>#N/A</v>
      </c>
      <c r="E129" s="267" t="str">
        <f>VLOOKUP("K|"&amp;Q129,'[2]+termU'!$A$1:$G$65536,6,FALSE)</f>
        <v>L1018</v>
      </c>
      <c r="F129" s="231" t="e">
        <f>VLOOKUP("K|"&amp;O129,'[2]+termU'!$A$1:$G$65536,6,FALSE)</f>
        <v>#N/A</v>
      </c>
      <c r="G129" s="64" t="str">
        <f t="shared" ref="G129:G159" si="45">IF(Q129="","B",IF(ISERROR(E130),"B",IF(E129=LEFT(E130,LEN(E129)),"A","B")))</f>
        <v>A</v>
      </c>
      <c r="H129" s="70" t="str">
        <f t="shared" ca="1" si="34"/>
        <v>A</v>
      </c>
      <c r="I129" s="339">
        <v>3</v>
      </c>
      <c r="J129" s="95">
        <f t="shared" si="43"/>
        <v>2013</v>
      </c>
      <c r="K129" s="93" t="str">
        <f t="shared" si="43"/>
        <v>Test country</v>
      </c>
      <c r="L129" s="93">
        <f t="shared" si="43"/>
        <v>0</v>
      </c>
      <c r="M129" s="93"/>
      <c r="N129" s="93">
        <f t="shared" si="31"/>
        <v>0</v>
      </c>
      <c r="O129" s="64" t="str">
        <f t="shared" si="44"/>
        <v>- Textile crops</v>
      </c>
      <c r="P129" s="70" t="s">
        <v>1771</v>
      </c>
      <c r="Q129" s="120" t="s">
        <v>724</v>
      </c>
      <c r="R129" s="320" t="s">
        <v>725</v>
      </c>
      <c r="S129" s="668" t="s">
        <v>726</v>
      </c>
      <c r="T129" s="790"/>
      <c r="U129" s="150">
        <f t="shared" ref="U129:AG129" si="46">SUBTOTAL(9,U130:U135)</f>
        <v>0</v>
      </c>
      <c r="V129" s="205">
        <f t="shared" si="46"/>
        <v>0</v>
      </c>
      <c r="W129" s="205">
        <f t="shared" si="46"/>
        <v>0</v>
      </c>
      <c r="X129" s="853">
        <f t="shared" si="46"/>
        <v>0</v>
      </c>
      <c r="Y129" s="110">
        <f t="shared" si="46"/>
        <v>0</v>
      </c>
      <c r="Z129" s="110">
        <f>SUBTOTAL(9,Z130:Z135)</f>
        <v>0</v>
      </c>
      <c r="AA129" s="112">
        <f t="shared" si="46"/>
        <v>0</v>
      </c>
      <c r="AB129" s="110">
        <f t="shared" si="46"/>
        <v>0</v>
      </c>
      <c r="AC129" s="110">
        <f t="shared" si="46"/>
        <v>0</v>
      </c>
      <c r="AD129" s="110">
        <f t="shared" si="46"/>
        <v>0</v>
      </c>
      <c r="AE129" s="110">
        <f t="shared" si="46"/>
        <v>0</v>
      </c>
      <c r="AF129" s="110">
        <f t="shared" si="46"/>
        <v>0</v>
      </c>
      <c r="AG129" s="112">
        <f t="shared" si="46"/>
        <v>0</v>
      </c>
      <c r="AH129" s="110">
        <f>AA129* '1 Overview'!$D$19</f>
        <v>0</v>
      </c>
      <c r="AI129" s="110">
        <f>AC129* '1 Overview'!$D$19</f>
        <v>0</v>
      </c>
      <c r="AJ129" s="110">
        <f>AE129* '1 Overview'!$D$19</f>
        <v>0</v>
      </c>
      <c r="AK129" s="112">
        <f>AG129* '1 Overview'!$D$19</f>
        <v>0</v>
      </c>
      <c r="AL129" s="848"/>
    </row>
    <row r="130" spans="1:126" ht="15" customHeight="1" outlineLevel="3" x14ac:dyDescent="0.2">
      <c r="A130" s="93" t="str">
        <f t="shared" si="35"/>
        <v>Z2013</v>
      </c>
      <c r="B130" s="93" t="e">
        <f t="shared" si="35"/>
        <v>#N/A</v>
      </c>
      <c r="C130" s="93" t="e">
        <f t="shared" si="35"/>
        <v>#N/A</v>
      </c>
      <c r="D130" s="93" t="e">
        <f t="shared" si="35"/>
        <v>#N/A</v>
      </c>
      <c r="E130" s="267" t="str">
        <f>VLOOKUP("K|"&amp;Q130,'[2]+termU'!$A$1:$G$65536,6,FALSE)</f>
        <v>L101800</v>
      </c>
      <c r="F130" s="231" t="e">
        <f>VLOOKUP("K|"&amp;O130,'[2]+termU'!$A$1:$G$65536,6,FALSE)</f>
        <v>#N/A</v>
      </c>
      <c r="G130" s="64" t="str">
        <f t="shared" si="45"/>
        <v>B</v>
      </c>
      <c r="H130" s="70" t="str">
        <f t="shared" ca="1" si="34"/>
        <v>B</v>
      </c>
      <c r="I130" s="339">
        <v>4</v>
      </c>
      <c r="J130" s="95">
        <f t="shared" si="43"/>
        <v>2013</v>
      </c>
      <c r="K130" s="93" t="str">
        <f t="shared" si="43"/>
        <v>Test country</v>
      </c>
      <c r="L130" s="93">
        <f t="shared" si="43"/>
        <v>0</v>
      </c>
      <c r="M130" s="93"/>
      <c r="N130" s="93">
        <f t="shared" si="31"/>
        <v>0</v>
      </c>
      <c r="O130" s="64" t="str">
        <f t="shared" si="44"/>
        <v>- Textile crops, no details</v>
      </c>
      <c r="P130" s="70" t="s">
        <v>1771</v>
      </c>
      <c r="Q130" s="120" t="s">
        <v>727</v>
      </c>
      <c r="R130" s="103" t="str">
        <f xml:space="preserve"> R129 &amp; IF(ISERROR([2]!hidden(R129)),", sin detalles",IF([2]!hidden(R129),"",", sin detalles"))</f>
        <v xml:space="preserve">     - Cultivos textiles, sin detalles</v>
      </c>
      <c r="S130" s="345" t="str">
        <f xml:space="preserve"> S129 &amp; IF(ISERROR([2]!hidden(S129)),", no details",IF([2]!hidden(S129),"",", no details"))</f>
        <v xml:space="preserve">     - Textile crops, no details</v>
      </c>
      <c r="T130" s="779"/>
      <c r="U130" s="149"/>
      <c r="V130" s="202"/>
      <c r="W130" s="122">
        <f t="shared" ref="W130:W135" si="47">SUM(U130:V130)</f>
        <v>0</v>
      </c>
      <c r="X130" s="877"/>
      <c r="Y130" s="122"/>
      <c r="Z130" s="122"/>
      <c r="AA130" s="125"/>
      <c r="AB130" s="122"/>
      <c r="AC130" s="122"/>
      <c r="AD130" s="122"/>
      <c r="AE130" s="122"/>
      <c r="AF130" s="122"/>
      <c r="AG130" s="125"/>
      <c r="AH130" s="122">
        <f>AA130* '1 Overview'!$D$19</f>
        <v>0</v>
      </c>
      <c r="AI130" s="122">
        <f>AC130* '1 Overview'!$D$19</f>
        <v>0</v>
      </c>
      <c r="AJ130" s="122">
        <f>AE130* '1 Overview'!$D$19</f>
        <v>0</v>
      </c>
      <c r="AK130" s="125">
        <f>AG130* '1 Overview'!$D$19</f>
        <v>0</v>
      </c>
      <c r="AL130" s="848"/>
    </row>
    <row r="131" spans="1:126" ht="15" customHeight="1" outlineLevel="4" x14ac:dyDescent="0.2">
      <c r="A131" s="93" t="str">
        <f t="shared" si="35"/>
        <v>Z2013</v>
      </c>
      <c r="B131" s="93" t="e">
        <f t="shared" si="35"/>
        <v>#N/A</v>
      </c>
      <c r="C131" s="93" t="e">
        <f t="shared" si="35"/>
        <v>#N/A</v>
      </c>
      <c r="D131" s="93" t="e">
        <f t="shared" si="35"/>
        <v>#N/A</v>
      </c>
      <c r="E131" s="267" t="str">
        <f>VLOOKUP("K|"&amp;Q131,'[2]+termU'!$A$1:$G$65536,6,FALSE)</f>
        <v>L101801</v>
      </c>
      <c r="F131" s="231" t="str">
        <f>VLOOKUP("K|"&amp;O131,'[2]+termU'!$A$1:$G$65536,6,FALSE)</f>
        <v>L101801</v>
      </c>
      <c r="G131" s="64" t="str">
        <f t="shared" si="45"/>
        <v>B</v>
      </c>
      <c r="H131" s="70" t="str">
        <f t="shared" ca="1" si="34"/>
        <v>B</v>
      </c>
      <c r="I131" s="339">
        <v>4</v>
      </c>
      <c r="J131" s="95">
        <f t="shared" si="43"/>
        <v>2013</v>
      </c>
      <c r="K131" s="93" t="str">
        <f t="shared" si="43"/>
        <v>Test country</v>
      </c>
      <c r="L131" s="93">
        <f t="shared" si="43"/>
        <v>0</v>
      </c>
      <c r="M131" s="93"/>
      <c r="N131" s="93">
        <f t="shared" si="31"/>
        <v>0</v>
      </c>
      <c r="O131" s="64" t="str">
        <f t="shared" si="44"/>
        <v>Cotton</v>
      </c>
      <c r="P131" s="70" t="s">
        <v>1771</v>
      </c>
      <c r="Q131" s="120" t="s">
        <v>728</v>
      </c>
      <c r="R131" s="318" t="s">
        <v>729</v>
      </c>
      <c r="S131" s="348" t="s">
        <v>730</v>
      </c>
      <c r="T131" s="791" t="s">
        <v>731</v>
      </c>
      <c r="U131" s="149"/>
      <c r="V131" s="202"/>
      <c r="W131" s="122">
        <f t="shared" si="47"/>
        <v>0</v>
      </c>
      <c r="X131" s="877"/>
      <c r="Y131" s="122"/>
      <c r="Z131" s="122"/>
      <c r="AA131" s="125"/>
      <c r="AB131" s="122"/>
      <c r="AC131" s="122"/>
      <c r="AD131" s="122"/>
      <c r="AE131" s="122"/>
      <c r="AF131" s="122"/>
      <c r="AG131" s="125"/>
      <c r="AH131" s="122">
        <f>AA131* '1 Overview'!$D$19</f>
        <v>0</v>
      </c>
      <c r="AI131" s="122">
        <f>AC131* '1 Overview'!$D$19</f>
        <v>0</v>
      </c>
      <c r="AJ131" s="122">
        <f>AE131* '1 Overview'!$D$19</f>
        <v>0</v>
      </c>
      <c r="AK131" s="125">
        <f>AG131* '1 Overview'!$D$19</f>
        <v>0</v>
      </c>
      <c r="AL131" s="848"/>
    </row>
    <row r="132" spans="1:126" ht="15" customHeight="1" outlineLevel="4" x14ac:dyDescent="0.2">
      <c r="A132" s="93" t="str">
        <f t="shared" si="35"/>
        <v>Z2013</v>
      </c>
      <c r="B132" s="93" t="e">
        <f t="shared" si="35"/>
        <v>#N/A</v>
      </c>
      <c r="C132" s="93" t="e">
        <f t="shared" si="35"/>
        <v>#N/A</v>
      </c>
      <c r="D132" s="93" t="e">
        <f t="shared" si="35"/>
        <v>#N/A</v>
      </c>
      <c r="E132" s="267" t="str">
        <f>VLOOKUP("K|"&amp;Q132,'[2]+termU'!$A$1:$G$65536,6,FALSE)</f>
        <v>L101802</v>
      </c>
      <c r="F132" s="231" t="str">
        <f>VLOOKUP("K|"&amp;O132,'[2]+termU'!$A$1:$G$65536,6,FALSE)</f>
        <v>L101802</v>
      </c>
      <c r="G132" s="64" t="str">
        <f t="shared" si="45"/>
        <v>B</v>
      </c>
      <c r="H132" s="70" t="str">
        <f t="shared" ca="1" si="34"/>
        <v>B</v>
      </c>
      <c r="I132" s="339">
        <v>4</v>
      </c>
      <c r="J132" s="95">
        <f t="shared" si="43"/>
        <v>2013</v>
      </c>
      <c r="K132" s="93" t="str">
        <f t="shared" si="43"/>
        <v>Test country</v>
      </c>
      <c r="L132" s="93">
        <f t="shared" si="43"/>
        <v>0</v>
      </c>
      <c r="M132" s="93"/>
      <c r="N132" s="93">
        <f t="shared" si="31"/>
        <v>0</v>
      </c>
      <c r="O132" s="64" t="str">
        <f t="shared" si="44"/>
        <v>Hemp</v>
      </c>
      <c r="P132" s="70" t="s">
        <v>1771</v>
      </c>
      <c r="Q132" s="120" t="s">
        <v>732</v>
      </c>
      <c r="R132" s="318" t="s">
        <v>2327</v>
      </c>
      <c r="S132" s="348" t="s">
        <v>2328</v>
      </c>
      <c r="T132" s="791" t="s">
        <v>2329</v>
      </c>
      <c r="U132" s="149"/>
      <c r="V132" s="202"/>
      <c r="W132" s="122">
        <f t="shared" si="47"/>
        <v>0</v>
      </c>
      <c r="X132" s="877"/>
      <c r="Y132" s="122"/>
      <c r="Z132" s="122"/>
      <c r="AA132" s="125"/>
      <c r="AB132" s="122"/>
      <c r="AC132" s="122"/>
      <c r="AD132" s="122"/>
      <c r="AE132" s="122"/>
      <c r="AF132" s="122"/>
      <c r="AG132" s="125"/>
      <c r="AH132" s="122">
        <f>AA132* '1 Overview'!$D$19</f>
        <v>0</v>
      </c>
      <c r="AI132" s="122">
        <f>AC132* '1 Overview'!$D$19</f>
        <v>0</v>
      </c>
      <c r="AJ132" s="122">
        <f>AE132* '1 Overview'!$D$19</f>
        <v>0</v>
      </c>
      <c r="AK132" s="125">
        <f>AG132* '1 Overview'!$D$19</f>
        <v>0</v>
      </c>
      <c r="AL132" s="848"/>
    </row>
    <row r="133" spans="1:126" ht="15" customHeight="1" outlineLevel="4" x14ac:dyDescent="0.2">
      <c r="A133" s="93" t="str">
        <f t="shared" si="35"/>
        <v>Z2013</v>
      </c>
      <c r="B133" s="93" t="e">
        <f t="shared" si="35"/>
        <v>#N/A</v>
      </c>
      <c r="C133" s="93" t="e">
        <f t="shared" si="35"/>
        <v>#N/A</v>
      </c>
      <c r="D133" s="93" t="e">
        <f t="shared" si="35"/>
        <v>#N/A</v>
      </c>
      <c r="E133" s="267" t="str">
        <f>VLOOKUP("K|"&amp;Q133,'[2]+termU'!$A$1:$G$65536,6,FALSE)</f>
        <v>L101803</v>
      </c>
      <c r="F133" s="231" t="str">
        <f>VLOOKUP("K|"&amp;O133,'[2]+termU'!$A$1:$G$65536,6,FALSE)</f>
        <v>L101803</v>
      </c>
      <c r="G133" s="64" t="str">
        <f t="shared" si="45"/>
        <v>B</v>
      </c>
      <c r="H133" s="70" t="str">
        <f t="shared" ca="1" si="34"/>
        <v>B</v>
      </c>
      <c r="I133" s="339">
        <v>4</v>
      </c>
      <c r="J133" s="95">
        <f t="shared" si="43"/>
        <v>2013</v>
      </c>
      <c r="K133" s="93" t="str">
        <f t="shared" si="43"/>
        <v>Test country</v>
      </c>
      <c r="L133" s="93">
        <f t="shared" si="43"/>
        <v>0</v>
      </c>
      <c r="M133" s="93"/>
      <c r="N133" s="93">
        <f t="shared" si="31"/>
        <v>0</v>
      </c>
      <c r="O133" s="64" t="str">
        <f t="shared" si="44"/>
        <v>Flax</v>
      </c>
      <c r="P133" s="70" t="s">
        <v>1771</v>
      </c>
      <c r="Q133" s="120" t="s">
        <v>2330</v>
      </c>
      <c r="R133" s="318" t="s">
        <v>2331</v>
      </c>
      <c r="S133" s="348" t="s">
        <v>2332</v>
      </c>
      <c r="T133" s="791" t="s">
        <v>2333</v>
      </c>
      <c r="U133" s="149"/>
      <c r="V133" s="202"/>
      <c r="W133" s="122">
        <f t="shared" si="47"/>
        <v>0</v>
      </c>
      <c r="X133" s="877"/>
      <c r="Y133" s="122"/>
      <c r="Z133" s="122"/>
      <c r="AA133" s="125"/>
      <c r="AB133" s="122"/>
      <c r="AC133" s="122"/>
      <c r="AD133" s="122"/>
      <c r="AE133" s="122"/>
      <c r="AF133" s="122"/>
      <c r="AG133" s="125"/>
      <c r="AH133" s="122">
        <f>AA133* '1 Overview'!$D$19</f>
        <v>0</v>
      </c>
      <c r="AI133" s="122">
        <f>AC133* '1 Overview'!$D$19</f>
        <v>0</v>
      </c>
      <c r="AJ133" s="122">
        <f>AE133* '1 Overview'!$D$19</f>
        <v>0</v>
      </c>
      <c r="AK133" s="125">
        <f>AG133* '1 Overview'!$D$19</f>
        <v>0</v>
      </c>
      <c r="AL133" s="848"/>
    </row>
    <row r="134" spans="1:126" ht="15" customHeight="1" outlineLevel="4" x14ac:dyDescent="0.2">
      <c r="A134" s="93" t="str">
        <f t="shared" si="35"/>
        <v>Z2013</v>
      </c>
      <c r="B134" s="93" t="e">
        <f t="shared" si="35"/>
        <v>#N/A</v>
      </c>
      <c r="C134" s="93" t="e">
        <f t="shared" si="35"/>
        <v>#N/A</v>
      </c>
      <c r="D134" s="93" t="e">
        <f t="shared" si="35"/>
        <v>#N/A</v>
      </c>
      <c r="E134" s="267" t="e">
        <f>VLOOKUP("K|"&amp;Q134,'[2]+termU'!$A$1:$G$65536,6,FALSE)</f>
        <v>#N/A</v>
      </c>
      <c r="F134" s="231" t="e">
        <f>VLOOKUP("K|"&amp;O134,'[2]+termU'!$A$1:$G$65536,6,FALSE)</f>
        <v>#N/A</v>
      </c>
      <c r="G134" s="64" t="str">
        <f t="shared" si="45"/>
        <v>B</v>
      </c>
      <c r="H134" s="70" t="str">
        <f t="shared" ca="1" si="34"/>
        <v>B</v>
      </c>
      <c r="I134" s="339">
        <v>4</v>
      </c>
      <c r="J134" s="95">
        <f t="shared" si="43"/>
        <v>2013</v>
      </c>
      <c r="K134" s="93" t="str">
        <f t="shared" si="43"/>
        <v>Test country</v>
      </c>
      <c r="L134" s="93">
        <f t="shared" si="43"/>
        <v>0</v>
      </c>
      <c r="M134" s="93"/>
      <c r="N134" s="93">
        <f t="shared" si="31"/>
        <v>0</v>
      </c>
      <c r="O134" s="64" t="str">
        <f t="shared" si="44"/>
        <v>&lt;important new crop&gt;</v>
      </c>
      <c r="P134" s="70" t="s">
        <v>1771</v>
      </c>
      <c r="Q134" s="120"/>
      <c r="R134" s="530" t="s">
        <v>234</v>
      </c>
      <c r="S134" s="549" t="s">
        <v>235</v>
      </c>
      <c r="T134" s="792"/>
      <c r="U134" s="149"/>
      <c r="V134" s="202"/>
      <c r="W134" s="122">
        <f t="shared" si="47"/>
        <v>0</v>
      </c>
      <c r="X134" s="877"/>
      <c r="Y134" s="122"/>
      <c r="Z134" s="122"/>
      <c r="AA134" s="125"/>
      <c r="AB134" s="122"/>
      <c r="AC134" s="122"/>
      <c r="AD134" s="122"/>
      <c r="AE134" s="122"/>
      <c r="AF134" s="122"/>
      <c r="AG134" s="125"/>
      <c r="AH134" s="122">
        <f>AA134* '1 Overview'!$D$19</f>
        <v>0</v>
      </c>
      <c r="AI134" s="122">
        <f>AC134* '1 Overview'!$D$19</f>
        <v>0</v>
      </c>
      <c r="AJ134" s="122">
        <f>AE134* '1 Overview'!$D$19</f>
        <v>0</v>
      </c>
      <c r="AK134" s="125">
        <f>AG134* '1 Overview'!$D$19</f>
        <v>0</v>
      </c>
      <c r="AL134" s="848"/>
    </row>
    <row r="135" spans="1:126" ht="15" customHeight="1" outlineLevel="4" x14ac:dyDescent="0.2">
      <c r="A135" s="93" t="str">
        <f t="shared" si="35"/>
        <v>Z2013</v>
      </c>
      <c r="B135" s="93" t="e">
        <f t="shared" si="35"/>
        <v>#N/A</v>
      </c>
      <c r="C135" s="93" t="e">
        <f t="shared" si="35"/>
        <v>#N/A</v>
      </c>
      <c r="D135" s="93" t="e">
        <f t="shared" si="35"/>
        <v>#N/A</v>
      </c>
      <c r="E135" s="267" t="str">
        <f>VLOOKUP("K|"&amp;Q135,'[2]+termU'!$A$1:$G$65536,6,FALSE)</f>
        <v>L1018zz</v>
      </c>
      <c r="F135" s="231" t="str">
        <f>VLOOKUP("K|"&amp;O135,'[2]+termU'!$A$1:$G$65536,6,FALSE)</f>
        <v>L1018zz</v>
      </c>
      <c r="G135" s="64" t="str">
        <f t="shared" si="45"/>
        <v>B</v>
      </c>
      <c r="H135" s="70" t="str">
        <f t="shared" ca="1" si="34"/>
        <v>B</v>
      </c>
      <c r="I135" s="339">
        <v>4</v>
      </c>
      <c r="J135" s="95">
        <f t="shared" si="43"/>
        <v>2013</v>
      </c>
      <c r="K135" s="93" t="str">
        <f t="shared" si="43"/>
        <v>Test country</v>
      </c>
      <c r="L135" s="93">
        <f t="shared" si="43"/>
        <v>0</v>
      </c>
      <c r="M135" s="93"/>
      <c r="N135" s="93">
        <f t="shared" si="31"/>
        <v>0</v>
      </c>
      <c r="O135" s="64" t="str">
        <f t="shared" si="44"/>
        <v>Other textile crops</v>
      </c>
      <c r="P135" s="70" t="s">
        <v>1771</v>
      </c>
      <c r="Q135" s="120" t="s">
        <v>2334</v>
      </c>
      <c r="R135" s="318" t="s">
        <v>736</v>
      </c>
      <c r="S135" s="348" t="s">
        <v>737</v>
      </c>
      <c r="T135" s="791" t="s">
        <v>646</v>
      </c>
      <c r="U135" s="149"/>
      <c r="V135" s="202"/>
      <c r="W135" s="122">
        <f t="shared" si="47"/>
        <v>0</v>
      </c>
      <c r="X135" s="877"/>
      <c r="Y135" s="122"/>
      <c r="Z135" s="122"/>
      <c r="AA135" s="125"/>
      <c r="AB135" s="122"/>
      <c r="AC135" s="122"/>
      <c r="AD135" s="122"/>
      <c r="AE135" s="122"/>
      <c r="AF135" s="122"/>
      <c r="AG135" s="125"/>
      <c r="AH135" s="122">
        <f>AA135* '1 Overview'!$D$19</f>
        <v>0</v>
      </c>
      <c r="AI135" s="122">
        <f>AC135* '1 Overview'!$D$19</f>
        <v>0</v>
      </c>
      <c r="AJ135" s="122">
        <f>AE135* '1 Overview'!$D$19</f>
        <v>0</v>
      </c>
      <c r="AK135" s="125">
        <f>AG135* '1 Overview'!$D$19</f>
        <v>0</v>
      </c>
      <c r="AL135" s="848"/>
    </row>
    <row r="136" spans="1:126" outlineLevel="3" x14ac:dyDescent="0.2">
      <c r="A136" s="93" t="str">
        <f t="shared" si="35"/>
        <v>Z2013</v>
      </c>
      <c r="B136" s="93" t="e">
        <f t="shared" si="35"/>
        <v>#N/A</v>
      </c>
      <c r="C136" s="93" t="e">
        <f t="shared" si="35"/>
        <v>#N/A</v>
      </c>
      <c r="D136" s="93" t="e">
        <f t="shared" si="35"/>
        <v>#N/A</v>
      </c>
      <c r="E136" s="267" t="str">
        <f>VLOOKUP("K|"&amp;Q136,'[2]+termU'!$A$1:$G$65536,6,FALSE)</f>
        <v>L1019</v>
      </c>
      <c r="F136" s="231" t="e">
        <f>VLOOKUP("K|"&amp;O136,'[2]+termU'!$A$1:$G$65536,6,FALSE)</f>
        <v>#N/A</v>
      </c>
      <c r="G136" s="64" t="str">
        <f t="shared" si="45"/>
        <v>A</v>
      </c>
      <c r="H136" s="70" t="str">
        <f t="shared" ca="1" si="34"/>
        <v>A</v>
      </c>
      <c r="I136" s="94">
        <v>3</v>
      </c>
      <c r="J136" s="95">
        <f t="shared" si="43"/>
        <v>2013</v>
      </c>
      <c r="K136" s="93" t="str">
        <f t="shared" si="43"/>
        <v>Test country</v>
      </c>
      <c r="L136" s="93">
        <f t="shared" si="43"/>
        <v>0</v>
      </c>
      <c r="M136" s="93"/>
      <c r="N136" s="93">
        <f t="shared" si="31"/>
        <v>0</v>
      </c>
      <c r="O136" s="64" t="str">
        <f t="shared" si="44"/>
        <v>- Medicinal and aromatic plants</v>
      </c>
      <c r="P136" s="70" t="s">
        <v>1771</v>
      </c>
      <c r="Q136" s="120" t="s">
        <v>647</v>
      </c>
      <c r="R136" s="926" t="s">
        <v>648</v>
      </c>
      <c r="S136" s="925" t="s">
        <v>649</v>
      </c>
      <c r="T136" s="789" t="s">
        <v>650</v>
      </c>
      <c r="U136" s="150">
        <f t="shared" ref="U136:AG136" si="48">SUBTOTAL(9,U137:U160)</f>
        <v>0</v>
      </c>
      <c r="V136" s="205">
        <f t="shared" si="48"/>
        <v>0</v>
      </c>
      <c r="W136" s="205">
        <f t="shared" si="48"/>
        <v>0</v>
      </c>
      <c r="X136" s="853">
        <f t="shared" si="48"/>
        <v>0</v>
      </c>
      <c r="Y136" s="110">
        <f t="shared" si="48"/>
        <v>0</v>
      </c>
      <c r="Z136" s="110">
        <f>SUBTOTAL(9,Z137:Z160)</f>
        <v>0</v>
      </c>
      <c r="AA136" s="112">
        <f t="shared" si="48"/>
        <v>0</v>
      </c>
      <c r="AB136" s="110">
        <f t="shared" si="48"/>
        <v>0</v>
      </c>
      <c r="AC136" s="110">
        <f t="shared" si="48"/>
        <v>0</v>
      </c>
      <c r="AD136" s="110">
        <f t="shared" si="48"/>
        <v>0</v>
      </c>
      <c r="AE136" s="110">
        <f t="shared" si="48"/>
        <v>0</v>
      </c>
      <c r="AF136" s="110">
        <f t="shared" si="48"/>
        <v>0</v>
      </c>
      <c r="AG136" s="112">
        <f t="shared" si="48"/>
        <v>0</v>
      </c>
      <c r="AH136" s="110">
        <f>AA136* '1 Overview'!$D$19</f>
        <v>0</v>
      </c>
      <c r="AI136" s="110">
        <f>AC136* '1 Overview'!$D$19</f>
        <v>0</v>
      </c>
      <c r="AJ136" s="110">
        <f>AE136* '1 Overview'!$D$19</f>
        <v>0</v>
      </c>
      <c r="AK136" s="112">
        <f>AG136* '1 Overview'!$D$19</f>
        <v>0</v>
      </c>
      <c r="AL136" s="588"/>
    </row>
    <row r="137" spans="1:126" ht="15" customHeight="1" outlineLevel="3" x14ac:dyDescent="0.2">
      <c r="A137" s="93" t="str">
        <f t="shared" si="35"/>
        <v>Z2013</v>
      </c>
      <c r="B137" s="93" t="e">
        <f t="shared" si="35"/>
        <v>#N/A</v>
      </c>
      <c r="C137" s="93" t="e">
        <f t="shared" si="35"/>
        <v>#N/A</v>
      </c>
      <c r="D137" s="93" t="e">
        <f t="shared" si="35"/>
        <v>#N/A</v>
      </c>
      <c r="E137" s="267" t="str">
        <f>VLOOKUP("K|"&amp;Q137,'[2]+termU'!$A$1:$G$65536,6,FALSE)</f>
        <v>L101900</v>
      </c>
      <c r="F137" s="231" t="e">
        <f>VLOOKUP("K|"&amp;O137,'[2]+termU'!$A$1:$G$65536,6,FALSE)</f>
        <v>#N/A</v>
      </c>
      <c r="G137" s="64" t="str">
        <f t="shared" si="45"/>
        <v>B</v>
      </c>
      <c r="H137" s="70" t="str">
        <f t="shared" ca="1" si="34"/>
        <v>B</v>
      </c>
      <c r="I137" s="94">
        <v>4</v>
      </c>
      <c r="J137" s="95">
        <f t="shared" si="43"/>
        <v>2013</v>
      </c>
      <c r="K137" s="93" t="str">
        <f t="shared" si="43"/>
        <v>Test country</v>
      </c>
      <c r="L137" s="93">
        <f t="shared" si="43"/>
        <v>0</v>
      </c>
      <c r="M137" s="93"/>
      <c r="N137" s="93">
        <f t="shared" si="31"/>
        <v>0</v>
      </c>
      <c r="O137" s="64" t="str">
        <f t="shared" si="44"/>
        <v>- Medicinal and aromatic plants, no details</v>
      </c>
      <c r="P137" s="70" t="s">
        <v>1771</v>
      </c>
      <c r="Q137" s="120" t="s">
        <v>651</v>
      </c>
      <c r="R137" s="103" t="str">
        <f xml:space="preserve"> R136 &amp; IF(ISERROR([2]!hidden(R136)),", sin detalles",IF([2]!hidden(R136),"",", sin detalles"))</f>
        <v xml:space="preserve">     -  Plantas medicinales y aromáticas, sin detalles</v>
      </c>
      <c r="S137" s="345" t="str">
        <f xml:space="preserve"> S136 &amp; IF(ISERROR([2]!hidden(S136)),", no details",IF([2]!hidden(S136),"",", no details"))</f>
        <v xml:space="preserve">     -  Medicinal and aromatic plants, no details</v>
      </c>
      <c r="T137" s="103"/>
      <c r="U137" s="149"/>
      <c r="V137" s="202"/>
      <c r="W137" s="122">
        <f>SUM(U137:V137)</f>
        <v>0</v>
      </c>
      <c r="X137" s="877"/>
      <c r="Y137" s="122"/>
      <c r="Z137" s="122"/>
      <c r="AA137" s="125"/>
      <c r="AB137" s="122"/>
      <c r="AC137" s="122"/>
      <c r="AD137" s="122"/>
      <c r="AE137" s="122"/>
      <c r="AF137" s="122"/>
      <c r="AG137" s="125"/>
      <c r="AH137" s="122">
        <f>AA137* '1 Overview'!$D$19</f>
        <v>0</v>
      </c>
      <c r="AI137" s="122">
        <f>AC137* '1 Overview'!$D$19</f>
        <v>0</v>
      </c>
      <c r="AJ137" s="122">
        <f>AE137* '1 Overview'!$D$19</f>
        <v>0</v>
      </c>
      <c r="AK137" s="125">
        <f>AG137* '1 Overview'!$D$19</f>
        <v>0</v>
      </c>
      <c r="AL137" s="588"/>
    </row>
    <row r="138" spans="1:126" s="92" customFormat="1" ht="15" customHeight="1" outlineLevel="4" x14ac:dyDescent="0.2">
      <c r="A138" s="93" t="str">
        <f t="shared" si="35"/>
        <v>Z2013</v>
      </c>
      <c r="B138" s="93" t="e">
        <f t="shared" si="35"/>
        <v>#N/A</v>
      </c>
      <c r="C138" s="93" t="e">
        <f t="shared" si="35"/>
        <v>#N/A</v>
      </c>
      <c r="D138" s="93" t="e">
        <f t="shared" si="35"/>
        <v>#N/A</v>
      </c>
      <c r="E138" s="267" t="str">
        <f>VLOOKUP("K|"&amp;Q138,'[2]+termU'!$A$1:$G$65536,6,FALSE)</f>
        <v>L101901</v>
      </c>
      <c r="F138" s="231" t="str">
        <f>VLOOKUP("K|"&amp;O138,'[2]+termU'!$A$1:$G$65536,6,FALSE)</f>
        <v>L101901</v>
      </c>
      <c r="G138" s="64" t="str">
        <f t="shared" si="45"/>
        <v>A</v>
      </c>
      <c r="H138" s="70" t="str">
        <f t="shared" ca="1" si="34"/>
        <v>A</v>
      </c>
      <c r="I138" s="115">
        <v>4</v>
      </c>
      <c r="J138" s="95">
        <f t="shared" si="43"/>
        <v>2013</v>
      </c>
      <c r="K138" s="93" t="str">
        <f t="shared" si="43"/>
        <v>Test country</v>
      </c>
      <c r="L138" s="93">
        <f t="shared" si="43"/>
        <v>0</v>
      </c>
      <c r="M138" s="93"/>
      <c r="N138" s="93">
        <f t="shared" si="31"/>
        <v>0</v>
      </c>
      <c r="O138" s="64" t="s">
        <v>652</v>
      </c>
      <c r="P138" s="70" t="s">
        <v>2583</v>
      </c>
      <c r="Q138" s="120" t="s">
        <v>652</v>
      </c>
      <c r="R138" s="373" t="s">
        <v>653</v>
      </c>
      <c r="S138" s="374" t="s">
        <v>654</v>
      </c>
      <c r="T138" s="794"/>
      <c r="U138" s="215">
        <f t="shared" ref="U138:AG138" si="49">SUBTOTAL(9,U139:U144)</f>
        <v>0</v>
      </c>
      <c r="V138" s="216">
        <f t="shared" si="49"/>
        <v>0</v>
      </c>
      <c r="W138" s="144">
        <f t="shared" si="49"/>
        <v>0</v>
      </c>
      <c r="X138" s="908">
        <f t="shared" si="49"/>
        <v>0</v>
      </c>
      <c r="Y138" s="143">
        <f t="shared" si="49"/>
        <v>0</v>
      </c>
      <c r="Z138" s="143">
        <f>SUBTOTAL(9,Z139:Z144)</f>
        <v>0</v>
      </c>
      <c r="AA138" s="146">
        <f t="shared" si="49"/>
        <v>0</v>
      </c>
      <c r="AB138" s="143">
        <f t="shared" si="49"/>
        <v>0</v>
      </c>
      <c r="AC138" s="143">
        <f t="shared" si="49"/>
        <v>0</v>
      </c>
      <c r="AD138" s="143">
        <f t="shared" si="49"/>
        <v>0</v>
      </c>
      <c r="AE138" s="143">
        <f t="shared" si="49"/>
        <v>0</v>
      </c>
      <c r="AF138" s="143">
        <f t="shared" si="49"/>
        <v>0</v>
      </c>
      <c r="AG138" s="146">
        <f t="shared" si="49"/>
        <v>0</v>
      </c>
      <c r="AH138" s="143">
        <f>AA138* '1 Overview'!$D$19</f>
        <v>0</v>
      </c>
      <c r="AI138" s="143">
        <f>AC138* '1 Overview'!$D$19</f>
        <v>0</v>
      </c>
      <c r="AJ138" s="143">
        <f>AE138* '1 Overview'!$D$19</f>
        <v>0</v>
      </c>
      <c r="AK138" s="146">
        <f>AG138* '1 Overview'!$D$19</f>
        <v>0</v>
      </c>
      <c r="AL138" s="73"/>
      <c r="AM138"/>
      <c r="AN138" s="1084"/>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row>
    <row r="139" spans="1:126" s="108" customFormat="1" ht="15" customHeight="1" outlineLevel="4" x14ac:dyDescent="0.2">
      <c r="A139" s="93" t="str">
        <f t="shared" si="35"/>
        <v>Z2013</v>
      </c>
      <c r="B139" s="93" t="e">
        <f t="shared" si="35"/>
        <v>#N/A</v>
      </c>
      <c r="C139" s="93" t="e">
        <f t="shared" si="35"/>
        <v>#N/A</v>
      </c>
      <c r="D139" s="93" t="e">
        <f t="shared" si="35"/>
        <v>#N/A</v>
      </c>
      <c r="E139" s="267" t="str">
        <f>VLOOKUP("K|"&amp;Q139,'[2]+termU'!$A$1:$G$65536,6,FALSE)</f>
        <v>L1019010</v>
      </c>
      <c r="F139" s="231" t="str">
        <f>VLOOKUP("K|"&amp;O139,'[2]+termU'!$A$1:$G$65536,6,FALSE)</f>
        <v>L1019010</v>
      </c>
      <c r="G139" s="64" t="str">
        <f t="shared" si="45"/>
        <v>B</v>
      </c>
      <c r="H139" s="70" t="str">
        <f t="shared" ca="1" si="34"/>
        <v>B</v>
      </c>
      <c r="I139" s="94">
        <v>5</v>
      </c>
      <c r="J139" s="95">
        <f t="shared" si="43"/>
        <v>2013</v>
      </c>
      <c r="K139" s="93" t="str">
        <f t="shared" si="43"/>
        <v>Test country</v>
      </c>
      <c r="L139" s="93">
        <f t="shared" si="43"/>
        <v>0</v>
      </c>
      <c r="M139" s="93"/>
      <c r="N139" s="93">
        <f t="shared" si="31"/>
        <v>0</v>
      </c>
      <c r="O139" s="64" t="s">
        <v>655</v>
      </c>
      <c r="P139" s="70" t="s">
        <v>2583</v>
      </c>
      <c r="Q139" s="120" t="s">
        <v>655</v>
      </c>
      <c r="R139" s="103" t="str">
        <f xml:space="preserve"> R138 &amp; IF(ISERROR([2]!hidden(R138)),", sin detalles",IF([2]!hidden(R138),"",", sin detalles"))</f>
        <v xml:space="preserve">        Plantas aromáticas, sin detalles</v>
      </c>
      <c r="S139" s="345" t="str">
        <f xml:space="preserve"> S138 &amp; IF(ISERROR([2]!hidden(S138)),", no details",IF([2]!hidden(S138),"",", no details"))</f>
        <v xml:space="preserve">        Aromatic plants, no details</v>
      </c>
      <c r="T139" s="779"/>
      <c r="U139" s="149"/>
      <c r="V139" s="202"/>
      <c r="W139" s="122">
        <f t="shared" ref="W139:W144" si="50">SUM(U139:V139)</f>
        <v>0</v>
      </c>
      <c r="X139" s="877"/>
      <c r="Y139" s="122"/>
      <c r="Z139" s="122"/>
      <c r="AA139" s="125"/>
      <c r="AB139" s="122"/>
      <c r="AC139" s="122"/>
      <c r="AD139" s="122"/>
      <c r="AE139" s="122"/>
      <c r="AF139" s="122"/>
      <c r="AG139" s="125"/>
      <c r="AH139" s="122">
        <f>AA139* '1 Overview'!$D$19</f>
        <v>0</v>
      </c>
      <c r="AI139" s="122">
        <f>AC139* '1 Overview'!$D$19</f>
        <v>0</v>
      </c>
      <c r="AJ139" s="122">
        <f>AE139* '1 Overview'!$D$19</f>
        <v>0</v>
      </c>
      <c r="AK139" s="125">
        <f>AG139* '1 Overview'!$D$19</f>
        <v>0</v>
      </c>
      <c r="AL139" s="73"/>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row>
    <row r="140" spans="1:126" s="108" customFormat="1" ht="15" customHeight="1" outlineLevel="5" x14ac:dyDescent="0.2">
      <c r="A140" s="93" t="str">
        <f t="shared" si="35"/>
        <v>Z2013</v>
      </c>
      <c r="B140" s="93" t="e">
        <f t="shared" si="35"/>
        <v>#N/A</v>
      </c>
      <c r="C140" s="93" t="e">
        <f t="shared" si="35"/>
        <v>#N/A</v>
      </c>
      <c r="D140" s="93" t="e">
        <f t="shared" si="35"/>
        <v>#N/A</v>
      </c>
      <c r="E140" s="268" t="str">
        <f>VLOOKUP("K|"&amp;Q140,'[2]+termU'!$A$1:$G$65536,6,FALSE)</f>
        <v>L1019011</v>
      </c>
      <c r="F140" s="269" t="str">
        <f>VLOOKUP("K|"&amp;O140,'[2]+termU'!$A$1:$G$65536,6,FALSE)</f>
        <v>L1019011</v>
      </c>
      <c r="G140" s="72" t="str">
        <f t="shared" si="45"/>
        <v>B</v>
      </c>
      <c r="H140" s="70" t="str">
        <f t="shared" ca="1" si="34"/>
        <v>B</v>
      </c>
      <c r="I140" s="94">
        <v>5</v>
      </c>
      <c r="J140" s="121">
        <f t="shared" si="43"/>
        <v>2013</v>
      </c>
      <c r="K140" s="119" t="str">
        <f t="shared" si="43"/>
        <v>Test country</v>
      </c>
      <c r="L140" s="119">
        <f t="shared" si="43"/>
        <v>0</v>
      </c>
      <c r="M140" s="119"/>
      <c r="N140" s="119">
        <f t="shared" si="31"/>
        <v>0</v>
      </c>
      <c r="O140" s="72" t="s">
        <v>656</v>
      </c>
      <c r="P140" s="70" t="s">
        <v>2583</v>
      </c>
      <c r="Q140" s="120" t="s">
        <v>656</v>
      </c>
      <c r="R140" s="109" t="s">
        <v>657</v>
      </c>
      <c r="S140" s="346" t="s">
        <v>658</v>
      </c>
      <c r="T140" s="435"/>
      <c r="U140" s="149"/>
      <c r="V140" s="202"/>
      <c r="W140" s="122">
        <f t="shared" si="50"/>
        <v>0</v>
      </c>
      <c r="X140" s="877"/>
      <c r="Y140" s="122"/>
      <c r="Z140" s="122"/>
      <c r="AA140" s="125"/>
      <c r="AB140" s="122"/>
      <c r="AC140" s="122"/>
      <c r="AD140" s="122"/>
      <c r="AE140" s="122"/>
      <c r="AF140" s="122"/>
      <c r="AG140" s="125"/>
      <c r="AH140" s="122">
        <f>AA140* '1 Overview'!$D$19</f>
        <v>0</v>
      </c>
      <c r="AI140" s="122">
        <f>AC140* '1 Overview'!$D$19</f>
        <v>0</v>
      </c>
      <c r="AJ140" s="122">
        <f>AE140* '1 Overview'!$D$19</f>
        <v>0</v>
      </c>
      <c r="AK140" s="125">
        <f>AG140* '1 Overview'!$D$19</f>
        <v>0</v>
      </c>
      <c r="AL140" s="73"/>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row>
    <row r="141" spans="1:126" s="108" customFormat="1" ht="15" customHeight="1" outlineLevel="5" x14ac:dyDescent="0.2">
      <c r="A141" s="93" t="str">
        <f t="shared" si="35"/>
        <v>Z2013</v>
      </c>
      <c r="B141" s="93" t="e">
        <f t="shared" si="35"/>
        <v>#N/A</v>
      </c>
      <c r="C141" s="93" t="e">
        <f t="shared" si="35"/>
        <v>#N/A</v>
      </c>
      <c r="D141" s="93" t="e">
        <f t="shared" si="35"/>
        <v>#N/A</v>
      </c>
      <c r="E141" s="268" t="str">
        <f>VLOOKUP("K|"&amp;Q141,'[2]+termU'!$A$1:$G$65536,6,FALSE)</f>
        <v>L1019012</v>
      </c>
      <c r="F141" s="269" t="str">
        <f>VLOOKUP("K|"&amp;O141,'[2]+termU'!$A$1:$G$65536,6,FALSE)</f>
        <v>L1019012</v>
      </c>
      <c r="G141" s="72" t="str">
        <f t="shared" si="45"/>
        <v>B</v>
      </c>
      <c r="H141" s="70" t="str">
        <f t="shared" ca="1" si="34"/>
        <v>B</v>
      </c>
      <c r="I141" s="94">
        <v>5</v>
      </c>
      <c r="J141" s="121">
        <f t="shared" ref="J141:L160" si="51">J$20</f>
        <v>2013</v>
      </c>
      <c r="K141" s="119" t="str">
        <f t="shared" si="51"/>
        <v>Test country</v>
      </c>
      <c r="L141" s="119">
        <f t="shared" si="51"/>
        <v>0</v>
      </c>
      <c r="M141" s="119"/>
      <c r="N141" s="119">
        <f t="shared" si="31"/>
        <v>0</v>
      </c>
      <c r="O141" s="72" t="s">
        <v>659</v>
      </c>
      <c r="P141" s="70" t="s">
        <v>2583</v>
      </c>
      <c r="Q141" s="120" t="s">
        <v>659</v>
      </c>
      <c r="R141" s="109" t="s">
        <v>660</v>
      </c>
      <c r="S141" s="346" t="s">
        <v>661</v>
      </c>
      <c r="T141" s="435"/>
      <c r="U141" s="149"/>
      <c r="V141" s="202"/>
      <c r="W141" s="122">
        <f t="shared" si="50"/>
        <v>0</v>
      </c>
      <c r="X141" s="877"/>
      <c r="Y141" s="122"/>
      <c r="Z141" s="122"/>
      <c r="AA141" s="125"/>
      <c r="AB141" s="122"/>
      <c r="AC141" s="122"/>
      <c r="AD141" s="122"/>
      <c r="AE141" s="122"/>
      <c r="AF141" s="122"/>
      <c r="AG141" s="125"/>
      <c r="AH141" s="122">
        <f>AA141* '1 Overview'!$D$19</f>
        <v>0</v>
      </c>
      <c r="AI141" s="122">
        <f>AC141* '1 Overview'!$D$19</f>
        <v>0</v>
      </c>
      <c r="AJ141" s="122">
        <f>AE141* '1 Overview'!$D$19</f>
        <v>0</v>
      </c>
      <c r="AK141" s="125">
        <f>AG141* '1 Overview'!$D$19</f>
        <v>0</v>
      </c>
      <c r="AL141" s="73"/>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row>
    <row r="142" spans="1:126" s="108" customFormat="1" ht="15" customHeight="1" outlineLevel="5" x14ac:dyDescent="0.2">
      <c r="A142" s="93" t="str">
        <f t="shared" si="35"/>
        <v>Z2013</v>
      </c>
      <c r="B142" s="93" t="e">
        <f t="shared" si="35"/>
        <v>#N/A</v>
      </c>
      <c r="C142" s="93" t="e">
        <f t="shared" si="35"/>
        <v>#N/A</v>
      </c>
      <c r="D142" s="93" t="e">
        <f t="shared" si="35"/>
        <v>#N/A</v>
      </c>
      <c r="E142" s="268" t="str">
        <f>VLOOKUP("K|"&amp;Q142,'[2]+termU'!$A$1:$G$65536,6,FALSE)</f>
        <v>L1019013</v>
      </c>
      <c r="F142" s="269" t="str">
        <f>VLOOKUP("K|"&amp;O142,'[2]+termU'!$A$1:$G$65536,6,FALSE)</f>
        <v>L1019013</v>
      </c>
      <c r="G142" s="72" t="str">
        <f t="shared" si="45"/>
        <v>B</v>
      </c>
      <c r="H142" s="70" t="str">
        <f t="shared" ca="1" si="34"/>
        <v>B</v>
      </c>
      <c r="I142" s="94">
        <v>5</v>
      </c>
      <c r="J142" s="121">
        <f t="shared" si="51"/>
        <v>2013</v>
      </c>
      <c r="K142" s="119" t="str">
        <f t="shared" si="51"/>
        <v>Test country</v>
      </c>
      <c r="L142" s="119">
        <f t="shared" si="51"/>
        <v>0</v>
      </c>
      <c r="M142" s="119"/>
      <c r="N142" s="119">
        <f t="shared" si="31"/>
        <v>0</v>
      </c>
      <c r="O142" s="72" t="s">
        <v>662</v>
      </c>
      <c r="P142" s="70" t="s">
        <v>2583</v>
      </c>
      <c r="Q142" s="120" t="s">
        <v>662</v>
      </c>
      <c r="R142" s="109" t="s">
        <v>663</v>
      </c>
      <c r="S142" s="346" t="s">
        <v>664</v>
      </c>
      <c r="T142" s="435"/>
      <c r="U142" s="149"/>
      <c r="V142" s="202"/>
      <c r="W142" s="122">
        <f t="shared" si="50"/>
        <v>0</v>
      </c>
      <c r="X142" s="877"/>
      <c r="Y142" s="122"/>
      <c r="Z142" s="122"/>
      <c r="AA142" s="125"/>
      <c r="AB142" s="122"/>
      <c r="AC142" s="122"/>
      <c r="AD142" s="122"/>
      <c r="AE142" s="122"/>
      <c r="AF142" s="122"/>
      <c r="AG142" s="125"/>
      <c r="AH142" s="122">
        <f>AA142* '1 Overview'!$D$19</f>
        <v>0</v>
      </c>
      <c r="AI142" s="122">
        <f>AC142* '1 Overview'!$D$19</f>
        <v>0</v>
      </c>
      <c r="AJ142" s="122">
        <f>AE142* '1 Overview'!$D$19</f>
        <v>0</v>
      </c>
      <c r="AK142" s="125">
        <f>AG142* '1 Overview'!$D$19</f>
        <v>0</v>
      </c>
      <c r="AL142" s="73"/>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row>
    <row r="143" spans="1:126" s="108" customFormat="1" ht="15" customHeight="1" outlineLevel="5" x14ac:dyDescent="0.2">
      <c r="A143" s="93" t="str">
        <f t="shared" si="35"/>
        <v>Z2013</v>
      </c>
      <c r="B143" s="93" t="e">
        <f t="shared" si="35"/>
        <v>#N/A</v>
      </c>
      <c r="C143" s="93" t="e">
        <f t="shared" si="35"/>
        <v>#N/A</v>
      </c>
      <c r="D143" s="93" t="e">
        <f t="shared" si="35"/>
        <v>#N/A</v>
      </c>
      <c r="E143" s="268" t="e">
        <f>VLOOKUP("K|"&amp;Q143,'[2]+termU'!$A$1:$G$65536,6,FALSE)</f>
        <v>#N/A</v>
      </c>
      <c r="F143" s="269" t="e">
        <f>VLOOKUP("K|"&amp;O143,'[2]+termU'!$A$1:$G$65536,6,FALSE)</f>
        <v>#N/A</v>
      </c>
      <c r="G143" s="72" t="str">
        <f t="shared" si="45"/>
        <v>B</v>
      </c>
      <c r="H143" s="70" t="str">
        <f t="shared" ca="1" si="34"/>
        <v>B</v>
      </c>
      <c r="I143" s="94">
        <v>5</v>
      </c>
      <c r="J143" s="121">
        <f t="shared" si="51"/>
        <v>2013</v>
      </c>
      <c r="K143" s="119" t="str">
        <f t="shared" si="51"/>
        <v>Test country</v>
      </c>
      <c r="L143" s="119">
        <f t="shared" si="51"/>
        <v>0</v>
      </c>
      <c r="M143" s="119"/>
      <c r="N143" s="119">
        <f t="shared" si="31"/>
        <v>0</v>
      </c>
      <c r="O143" s="72" t="s">
        <v>564</v>
      </c>
      <c r="P143" s="70" t="s">
        <v>2583</v>
      </c>
      <c r="Q143" s="120"/>
      <c r="R143" s="530" t="s">
        <v>1892</v>
      </c>
      <c r="S143" s="549" t="s">
        <v>1893</v>
      </c>
      <c r="T143" s="792"/>
      <c r="U143" s="149"/>
      <c r="V143" s="202"/>
      <c r="W143" s="122">
        <f t="shared" si="50"/>
        <v>0</v>
      </c>
      <c r="X143" s="877"/>
      <c r="Y143" s="122"/>
      <c r="Z143" s="122"/>
      <c r="AA143" s="125"/>
      <c r="AB143" s="122"/>
      <c r="AC143" s="122"/>
      <c r="AD143" s="122"/>
      <c r="AE143" s="122"/>
      <c r="AF143" s="122"/>
      <c r="AG143" s="125"/>
      <c r="AH143" s="122">
        <f>AA143* '1 Overview'!$D$19</f>
        <v>0</v>
      </c>
      <c r="AI143" s="122">
        <f>AC143* '1 Overview'!$D$19</f>
        <v>0</v>
      </c>
      <c r="AJ143" s="122">
        <f>AE143* '1 Overview'!$D$19</f>
        <v>0</v>
      </c>
      <c r="AK143" s="125">
        <f>AG143* '1 Overview'!$D$19</f>
        <v>0</v>
      </c>
      <c r="AL143" s="7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row>
    <row r="144" spans="1:126" s="108" customFormat="1" ht="15" customHeight="1" outlineLevel="5" x14ac:dyDescent="0.2">
      <c r="A144" s="93" t="str">
        <f t="shared" si="35"/>
        <v>Z2013</v>
      </c>
      <c r="B144" s="93" t="e">
        <f t="shared" si="35"/>
        <v>#N/A</v>
      </c>
      <c r="C144" s="93" t="e">
        <f t="shared" si="35"/>
        <v>#N/A</v>
      </c>
      <c r="D144" s="93" t="e">
        <f t="shared" si="35"/>
        <v>#N/A</v>
      </c>
      <c r="E144" s="268" t="str">
        <f>VLOOKUP("K|"&amp;Q144,'[2]+termU'!$A$1:$G$65536,6,FALSE)</f>
        <v>L101901z</v>
      </c>
      <c r="F144" s="269" t="str">
        <f>VLOOKUP("K|"&amp;O144,'[2]+termU'!$A$1:$G$65536,6,FALSE)</f>
        <v>L101901z</v>
      </c>
      <c r="G144" s="72" t="str">
        <f t="shared" si="45"/>
        <v>B</v>
      </c>
      <c r="H144" s="70" t="str">
        <f t="shared" ca="1" si="34"/>
        <v>B</v>
      </c>
      <c r="I144" s="94">
        <v>5</v>
      </c>
      <c r="J144" s="121">
        <f t="shared" si="51"/>
        <v>2013</v>
      </c>
      <c r="K144" s="119" t="str">
        <f t="shared" si="51"/>
        <v>Test country</v>
      </c>
      <c r="L144" s="119">
        <f t="shared" si="51"/>
        <v>0</v>
      </c>
      <c r="M144" s="119"/>
      <c r="N144" s="119">
        <f t="shared" si="31"/>
        <v>0</v>
      </c>
      <c r="O144" s="72" t="s">
        <v>665</v>
      </c>
      <c r="P144" s="70" t="s">
        <v>2583</v>
      </c>
      <c r="Q144" s="120" t="s">
        <v>666</v>
      </c>
      <c r="R144" s="109" t="s">
        <v>667</v>
      </c>
      <c r="S144" s="346" t="s">
        <v>668</v>
      </c>
      <c r="T144" s="435"/>
      <c r="U144" s="149"/>
      <c r="V144" s="202"/>
      <c r="W144" s="122">
        <f t="shared" si="50"/>
        <v>0</v>
      </c>
      <c r="X144" s="877"/>
      <c r="Y144" s="122"/>
      <c r="Z144" s="122"/>
      <c r="AA144" s="125"/>
      <c r="AB144" s="122"/>
      <c r="AC144" s="122"/>
      <c r="AD144" s="122"/>
      <c r="AE144" s="122"/>
      <c r="AF144" s="122"/>
      <c r="AG144" s="125"/>
      <c r="AH144" s="122">
        <f>AA144* '1 Overview'!$D$19</f>
        <v>0</v>
      </c>
      <c r="AI144" s="122">
        <f>AC144* '1 Overview'!$D$19</f>
        <v>0</v>
      </c>
      <c r="AJ144" s="122">
        <f>AE144* '1 Overview'!$D$19</f>
        <v>0</v>
      </c>
      <c r="AK144" s="125">
        <f>AG144* '1 Overview'!$D$19</f>
        <v>0</v>
      </c>
      <c r="AL144" s="73"/>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row>
    <row r="145" spans="1:126" s="92" customFormat="1" ht="15" customHeight="1" outlineLevel="4" x14ac:dyDescent="0.2">
      <c r="A145" s="93" t="str">
        <f t="shared" si="35"/>
        <v>Z2013</v>
      </c>
      <c r="B145" s="93" t="e">
        <f t="shared" si="35"/>
        <v>#N/A</v>
      </c>
      <c r="C145" s="93" t="e">
        <f t="shared" si="35"/>
        <v>#N/A</v>
      </c>
      <c r="D145" s="93" t="e">
        <f t="shared" si="35"/>
        <v>#N/A</v>
      </c>
      <c r="E145" s="267" t="str">
        <f>VLOOKUP("K|"&amp;Q145,'[2]+termU'!$A$1:$G$65536,6,FALSE)</f>
        <v>L101902</v>
      </c>
      <c r="F145" s="231" t="e">
        <f>VLOOKUP("K|"&amp;O145,'[2]+termU'!$A$1:$G$65536,6,FALSE)</f>
        <v>#N/A</v>
      </c>
      <c r="G145" s="64" t="str">
        <f t="shared" si="45"/>
        <v>A</v>
      </c>
      <c r="H145" s="70" t="str">
        <f t="shared" ca="1" si="34"/>
        <v>A</v>
      </c>
      <c r="I145" s="115">
        <v>4</v>
      </c>
      <c r="J145" s="95">
        <f t="shared" si="51"/>
        <v>2013</v>
      </c>
      <c r="K145" s="93" t="str">
        <f t="shared" si="51"/>
        <v>Test country</v>
      </c>
      <c r="L145" s="93">
        <f t="shared" si="51"/>
        <v>0</v>
      </c>
      <c r="M145" s="93"/>
      <c r="N145" s="93">
        <f t="shared" si="31"/>
        <v>0</v>
      </c>
      <c r="O145" s="64" t="s">
        <v>669</v>
      </c>
      <c r="P145" s="70" t="s">
        <v>2583</v>
      </c>
      <c r="Q145" s="120" t="s">
        <v>670</v>
      </c>
      <c r="R145" s="99" t="s">
        <v>671</v>
      </c>
      <c r="S145" s="349" t="s">
        <v>672</v>
      </c>
      <c r="T145" s="795"/>
      <c r="U145" s="215">
        <f t="shared" ref="U145:AG145" si="52">SUBTOTAL(9,U146:U152)</f>
        <v>0</v>
      </c>
      <c r="V145" s="216">
        <f t="shared" si="52"/>
        <v>0</v>
      </c>
      <c r="W145" s="216">
        <f t="shared" si="52"/>
        <v>0</v>
      </c>
      <c r="X145" s="854">
        <f t="shared" si="52"/>
        <v>0</v>
      </c>
      <c r="Y145" s="143">
        <f t="shared" si="52"/>
        <v>0</v>
      </c>
      <c r="Z145" s="143">
        <f>SUBTOTAL(9,Z146:Z152)</f>
        <v>0</v>
      </c>
      <c r="AA145" s="146">
        <f t="shared" si="52"/>
        <v>0</v>
      </c>
      <c r="AB145" s="143">
        <f t="shared" si="52"/>
        <v>0</v>
      </c>
      <c r="AC145" s="143">
        <f t="shared" si="52"/>
        <v>0</v>
      </c>
      <c r="AD145" s="143">
        <f t="shared" si="52"/>
        <v>0</v>
      </c>
      <c r="AE145" s="143">
        <f t="shared" si="52"/>
        <v>0</v>
      </c>
      <c r="AF145" s="143">
        <f t="shared" si="52"/>
        <v>0</v>
      </c>
      <c r="AG145" s="146">
        <f t="shared" si="52"/>
        <v>0</v>
      </c>
      <c r="AH145" s="143">
        <f>AA145* '1 Overview'!$D$19</f>
        <v>0</v>
      </c>
      <c r="AI145" s="143">
        <f>AC145* '1 Overview'!$D$19</f>
        <v>0</v>
      </c>
      <c r="AJ145" s="143">
        <f>AE145* '1 Overview'!$D$19</f>
        <v>0</v>
      </c>
      <c r="AK145" s="146">
        <f>AG145* '1 Overview'!$D$19</f>
        <v>0</v>
      </c>
      <c r="AL145" s="73"/>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row>
    <row r="146" spans="1:126" s="108" customFormat="1" ht="15" customHeight="1" outlineLevel="4" x14ac:dyDescent="0.2">
      <c r="A146" s="93" t="str">
        <f t="shared" si="35"/>
        <v>Z2013</v>
      </c>
      <c r="B146" s="93" t="e">
        <f t="shared" si="35"/>
        <v>#N/A</v>
      </c>
      <c r="C146" s="93" t="e">
        <f t="shared" si="35"/>
        <v>#N/A</v>
      </c>
      <c r="D146" s="93" t="e">
        <f t="shared" si="35"/>
        <v>#N/A</v>
      </c>
      <c r="E146" s="267" t="str">
        <f>VLOOKUP("K|"&amp;Q146,'[2]+termU'!$A$1:$G$65536,6,FALSE)</f>
        <v>L1019020</v>
      </c>
      <c r="F146" s="231" t="str">
        <f>VLOOKUP("K|"&amp;O146,'[2]+termU'!$A$1:$G$65536,6,FALSE)</f>
        <v>L1019020</v>
      </c>
      <c r="G146" s="64" t="str">
        <f t="shared" si="45"/>
        <v>B</v>
      </c>
      <c r="H146" s="70" t="str">
        <f t="shared" ca="1" si="34"/>
        <v>B</v>
      </c>
      <c r="I146" s="94">
        <v>5</v>
      </c>
      <c r="J146" s="95">
        <f t="shared" si="51"/>
        <v>2013</v>
      </c>
      <c r="K146" s="93" t="str">
        <f t="shared" si="51"/>
        <v>Test country</v>
      </c>
      <c r="L146" s="93">
        <f t="shared" si="51"/>
        <v>0</v>
      </c>
      <c r="M146" s="93"/>
      <c r="N146" s="93">
        <f t="shared" si="31"/>
        <v>0</v>
      </c>
      <c r="O146" s="64" t="s">
        <v>673</v>
      </c>
      <c r="P146" s="70" t="s">
        <v>2583</v>
      </c>
      <c r="Q146" s="120" t="s">
        <v>673</v>
      </c>
      <c r="R146" s="103" t="str">
        <f xml:space="preserve"> R145 &amp; IF(ISERROR([2]!hidden(R145)),", sin detalles",IF([2]!hidden(R145),"",", sin detalles"))</f>
        <v xml:space="preserve">        Plantas culinarias y especias, sin detalles</v>
      </c>
      <c r="S146" s="345" t="str">
        <f xml:space="preserve"> S145 &amp; IF(ISERROR([2]!hidden(S145)),", no details",IF([2]!hidden(S145),"",", no details"))</f>
        <v xml:space="preserve">        Culinary plants and spices, no details</v>
      </c>
      <c r="T146" s="779"/>
      <c r="U146" s="149"/>
      <c r="V146" s="202"/>
      <c r="W146" s="202">
        <f t="shared" ref="W146:W152" si="53">SUM(U146:V146)</f>
        <v>0</v>
      </c>
      <c r="X146" s="877"/>
      <c r="Y146" s="122"/>
      <c r="Z146" s="122"/>
      <c r="AA146" s="125"/>
      <c r="AB146" s="122"/>
      <c r="AC146" s="122"/>
      <c r="AD146" s="122"/>
      <c r="AE146" s="122"/>
      <c r="AF146" s="122"/>
      <c r="AG146" s="125"/>
      <c r="AH146" s="122">
        <f>AA146* '1 Overview'!$D$19</f>
        <v>0</v>
      </c>
      <c r="AI146" s="122">
        <f>AC146* '1 Overview'!$D$19</f>
        <v>0</v>
      </c>
      <c r="AJ146" s="122">
        <f>AE146* '1 Overview'!$D$19</f>
        <v>0</v>
      </c>
      <c r="AK146" s="125">
        <f>AG146* '1 Overview'!$D$19</f>
        <v>0</v>
      </c>
      <c r="AL146" s="73"/>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row>
    <row r="147" spans="1:126" s="108" customFormat="1" ht="15" customHeight="1" outlineLevel="5" x14ac:dyDescent="0.2">
      <c r="A147" s="93" t="str">
        <f t="shared" si="35"/>
        <v>Z2013</v>
      </c>
      <c r="B147" s="93" t="e">
        <f t="shared" si="35"/>
        <v>#N/A</v>
      </c>
      <c r="C147" s="93" t="e">
        <f t="shared" si="35"/>
        <v>#N/A</v>
      </c>
      <c r="D147" s="93" t="e">
        <f t="shared" si="35"/>
        <v>#N/A</v>
      </c>
      <c r="E147" s="268" t="str">
        <f>VLOOKUP("K|"&amp;Q147,'[2]+termU'!$A$1:$G$65536,6,FALSE)</f>
        <v>L1019021</v>
      </c>
      <c r="F147" s="269" t="str">
        <f>VLOOKUP("K|"&amp;O147,'[2]+termU'!$A$1:$G$65536,6,FALSE)</f>
        <v>L1019021</v>
      </c>
      <c r="G147" s="72" t="str">
        <f t="shared" si="45"/>
        <v>B</v>
      </c>
      <c r="H147" s="70" t="str">
        <f t="shared" ca="1" si="34"/>
        <v>B</v>
      </c>
      <c r="I147" s="94">
        <v>5</v>
      </c>
      <c r="J147" s="121">
        <f t="shared" si="51"/>
        <v>2013</v>
      </c>
      <c r="K147" s="119" t="str">
        <f t="shared" si="51"/>
        <v>Test country</v>
      </c>
      <c r="L147" s="119">
        <f t="shared" si="51"/>
        <v>0</v>
      </c>
      <c r="M147" s="119"/>
      <c r="N147" s="119">
        <f t="shared" si="31"/>
        <v>0</v>
      </c>
      <c r="O147" s="72" t="s">
        <v>674</v>
      </c>
      <c r="P147" s="70" t="s">
        <v>2583</v>
      </c>
      <c r="Q147" s="120" t="s">
        <v>674</v>
      </c>
      <c r="R147" s="109" t="s">
        <v>675</v>
      </c>
      <c r="S147" s="346" t="s">
        <v>676</v>
      </c>
      <c r="T147" s="435"/>
      <c r="U147" s="149"/>
      <c r="V147" s="202"/>
      <c r="W147" s="202">
        <f t="shared" si="53"/>
        <v>0</v>
      </c>
      <c r="X147" s="877"/>
      <c r="Y147" s="122"/>
      <c r="Z147" s="122"/>
      <c r="AA147" s="125"/>
      <c r="AB147" s="122"/>
      <c r="AC147" s="122"/>
      <c r="AD147" s="122"/>
      <c r="AE147" s="122"/>
      <c r="AF147" s="122"/>
      <c r="AG147" s="125"/>
      <c r="AH147" s="122">
        <f>AA147* '1 Overview'!$D$19</f>
        <v>0</v>
      </c>
      <c r="AI147" s="122">
        <f>AC147* '1 Overview'!$D$19</f>
        <v>0</v>
      </c>
      <c r="AJ147" s="122">
        <f>AE147* '1 Overview'!$D$19</f>
        <v>0</v>
      </c>
      <c r="AK147" s="125">
        <f>AG147* '1 Overview'!$D$19</f>
        <v>0</v>
      </c>
      <c r="AL147" s="73"/>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row>
    <row r="148" spans="1:126" s="108" customFormat="1" ht="15" customHeight="1" outlineLevel="5" x14ac:dyDescent="0.2">
      <c r="A148" s="93" t="str">
        <f t="shared" si="35"/>
        <v>Z2013</v>
      </c>
      <c r="B148" s="93" t="e">
        <f t="shared" si="35"/>
        <v>#N/A</v>
      </c>
      <c r="C148" s="93" t="e">
        <f t="shared" si="35"/>
        <v>#N/A</v>
      </c>
      <c r="D148" s="93" t="e">
        <f t="shared" si="35"/>
        <v>#N/A</v>
      </c>
      <c r="E148" s="268" t="str">
        <f>VLOOKUP("K|"&amp;Q148,'[2]+termU'!$A$1:$G$65536,6,FALSE)</f>
        <v>L1019022</v>
      </c>
      <c r="F148" s="269" t="str">
        <f>VLOOKUP("K|"&amp;O148,'[2]+termU'!$A$1:$G$65536,6,FALSE)</f>
        <v>L1019022</v>
      </c>
      <c r="G148" s="72" t="str">
        <f t="shared" si="45"/>
        <v>B</v>
      </c>
      <c r="H148" s="70" t="str">
        <f t="shared" ca="1" si="34"/>
        <v>B</v>
      </c>
      <c r="I148" s="94">
        <v>5</v>
      </c>
      <c r="J148" s="121">
        <f t="shared" si="51"/>
        <v>2013</v>
      </c>
      <c r="K148" s="119" t="str">
        <f t="shared" si="51"/>
        <v>Test country</v>
      </c>
      <c r="L148" s="119">
        <f t="shared" si="51"/>
        <v>0</v>
      </c>
      <c r="M148" s="119"/>
      <c r="N148" s="119">
        <f t="shared" si="31"/>
        <v>0</v>
      </c>
      <c r="O148" s="72" t="s">
        <v>677</v>
      </c>
      <c r="P148" s="70" t="s">
        <v>2583</v>
      </c>
      <c r="Q148" s="120" t="s">
        <v>677</v>
      </c>
      <c r="R148" s="109" t="s">
        <v>2280</v>
      </c>
      <c r="S148" s="346" t="s">
        <v>2281</v>
      </c>
      <c r="T148" s="435"/>
      <c r="U148" s="149"/>
      <c r="V148" s="202"/>
      <c r="W148" s="202">
        <f t="shared" si="53"/>
        <v>0</v>
      </c>
      <c r="X148" s="877"/>
      <c r="Y148" s="122"/>
      <c r="Z148" s="122"/>
      <c r="AA148" s="125"/>
      <c r="AB148" s="122"/>
      <c r="AC148" s="122"/>
      <c r="AD148" s="122"/>
      <c r="AE148" s="122"/>
      <c r="AF148" s="122"/>
      <c r="AG148" s="125"/>
      <c r="AH148" s="122">
        <f>AA148* '1 Overview'!$D$19</f>
        <v>0</v>
      </c>
      <c r="AI148" s="122">
        <f>AC148* '1 Overview'!$D$19</f>
        <v>0</v>
      </c>
      <c r="AJ148" s="122">
        <f>AE148* '1 Overview'!$D$19</f>
        <v>0</v>
      </c>
      <c r="AK148" s="125">
        <f>AG148* '1 Overview'!$D$19</f>
        <v>0</v>
      </c>
      <c r="AL148" s="73"/>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row>
    <row r="149" spans="1:126" s="108" customFormat="1" ht="15" customHeight="1" outlineLevel="5" x14ac:dyDescent="0.2">
      <c r="A149" s="93" t="str">
        <f t="shared" si="35"/>
        <v>Z2013</v>
      </c>
      <c r="B149" s="93" t="e">
        <f t="shared" si="35"/>
        <v>#N/A</v>
      </c>
      <c r="C149" s="93" t="e">
        <f t="shared" si="35"/>
        <v>#N/A</v>
      </c>
      <c r="D149" s="93" t="e">
        <f t="shared" si="35"/>
        <v>#N/A</v>
      </c>
      <c r="E149" s="268" t="str">
        <f>VLOOKUP("K|"&amp;Q149,'[2]+termU'!$A$1:$G$65536,6,FALSE)</f>
        <v>L1019023</v>
      </c>
      <c r="F149" s="269" t="str">
        <f>VLOOKUP("K|"&amp;O149,'[2]+termU'!$A$1:$G$65536,6,FALSE)</f>
        <v>L1019023</v>
      </c>
      <c r="G149" s="72" t="str">
        <f t="shared" si="45"/>
        <v>B</v>
      </c>
      <c r="H149" s="70" t="str">
        <f t="shared" ca="1" si="34"/>
        <v>B</v>
      </c>
      <c r="I149" s="94">
        <v>5</v>
      </c>
      <c r="J149" s="121">
        <f t="shared" si="51"/>
        <v>2013</v>
      </c>
      <c r="K149" s="119" t="str">
        <f t="shared" si="51"/>
        <v>Test country</v>
      </c>
      <c r="L149" s="119">
        <f t="shared" si="51"/>
        <v>0</v>
      </c>
      <c r="M149" s="119"/>
      <c r="N149" s="119">
        <f t="shared" ref="N149:N212" si="54">N$20</f>
        <v>0</v>
      </c>
      <c r="O149" s="72" t="s">
        <v>2282</v>
      </c>
      <c r="P149" s="70" t="s">
        <v>2583</v>
      </c>
      <c r="Q149" s="120" t="s">
        <v>2282</v>
      </c>
      <c r="R149" s="109" t="s">
        <v>2283</v>
      </c>
      <c r="S149" s="346" t="s">
        <v>2284</v>
      </c>
      <c r="T149" s="435"/>
      <c r="U149" s="149"/>
      <c r="V149" s="202"/>
      <c r="W149" s="202">
        <f t="shared" si="53"/>
        <v>0</v>
      </c>
      <c r="X149" s="877"/>
      <c r="Y149" s="122"/>
      <c r="Z149" s="122"/>
      <c r="AA149" s="125"/>
      <c r="AB149" s="122"/>
      <c r="AC149" s="122"/>
      <c r="AD149" s="122"/>
      <c r="AE149" s="122"/>
      <c r="AF149" s="122"/>
      <c r="AG149" s="125"/>
      <c r="AH149" s="122">
        <f>AA149* '1 Overview'!$D$19</f>
        <v>0</v>
      </c>
      <c r="AI149" s="122">
        <f>AC149* '1 Overview'!$D$19</f>
        <v>0</v>
      </c>
      <c r="AJ149" s="122">
        <f>AE149* '1 Overview'!$D$19</f>
        <v>0</v>
      </c>
      <c r="AK149" s="125">
        <f>AG149* '1 Overview'!$D$19</f>
        <v>0</v>
      </c>
      <c r="AL149" s="73"/>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row>
    <row r="150" spans="1:126" s="108" customFormat="1" ht="15" customHeight="1" outlineLevel="5" x14ac:dyDescent="0.2">
      <c r="A150" s="93" t="str">
        <f t="shared" si="35"/>
        <v>Z2013</v>
      </c>
      <c r="B150" s="93" t="e">
        <f t="shared" si="35"/>
        <v>#N/A</v>
      </c>
      <c r="C150" s="93" t="e">
        <f t="shared" si="35"/>
        <v>#N/A</v>
      </c>
      <c r="D150" s="93" t="e">
        <f t="shared" si="35"/>
        <v>#N/A</v>
      </c>
      <c r="E150" s="268" t="str">
        <f>VLOOKUP("K|"&amp;Q150,'[2]+termU'!$A$1:$G$65536,6,FALSE)</f>
        <v>L1019024</v>
      </c>
      <c r="F150" s="269" t="str">
        <f>VLOOKUP("K|"&amp;O150,'[2]+termU'!$A$1:$G$65536,6,FALSE)</f>
        <v>L1019024</v>
      </c>
      <c r="G150" s="72" t="str">
        <f t="shared" si="45"/>
        <v>B</v>
      </c>
      <c r="H150" s="70" t="str">
        <f t="shared" ca="1" si="34"/>
        <v>B</v>
      </c>
      <c r="I150" s="94">
        <v>5</v>
      </c>
      <c r="J150" s="121">
        <f t="shared" si="51"/>
        <v>2013</v>
      </c>
      <c r="K150" s="119" t="str">
        <f t="shared" si="51"/>
        <v>Test country</v>
      </c>
      <c r="L150" s="119">
        <f t="shared" si="51"/>
        <v>0</v>
      </c>
      <c r="M150" s="119"/>
      <c r="N150" s="119">
        <f t="shared" si="54"/>
        <v>0</v>
      </c>
      <c r="O150" s="72" t="s">
        <v>2285</v>
      </c>
      <c r="P150" s="70" t="s">
        <v>2583</v>
      </c>
      <c r="Q150" s="120" t="s">
        <v>2285</v>
      </c>
      <c r="R150" s="109" t="s">
        <v>2286</v>
      </c>
      <c r="S150" s="346" t="s">
        <v>2287</v>
      </c>
      <c r="T150" s="435"/>
      <c r="U150" s="149"/>
      <c r="V150" s="202"/>
      <c r="W150" s="202">
        <f t="shared" si="53"/>
        <v>0</v>
      </c>
      <c r="X150" s="877"/>
      <c r="Y150" s="122"/>
      <c r="Z150" s="122"/>
      <c r="AA150" s="125"/>
      <c r="AB150" s="122"/>
      <c r="AC150" s="122"/>
      <c r="AD150" s="122"/>
      <c r="AE150" s="122"/>
      <c r="AF150" s="122"/>
      <c r="AG150" s="125"/>
      <c r="AH150" s="122">
        <f>AA150* '1 Overview'!$D$19</f>
        <v>0</v>
      </c>
      <c r="AI150" s="122">
        <f>AC150* '1 Overview'!$D$19</f>
        <v>0</v>
      </c>
      <c r="AJ150" s="122">
        <f>AE150* '1 Overview'!$D$19</f>
        <v>0</v>
      </c>
      <c r="AK150" s="125">
        <f>AG150* '1 Overview'!$D$19</f>
        <v>0</v>
      </c>
      <c r="AL150" s="73"/>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row>
    <row r="151" spans="1:126" s="108" customFormat="1" ht="15" customHeight="1" outlineLevel="5" x14ac:dyDescent="0.2">
      <c r="A151" s="93" t="str">
        <f t="shared" si="35"/>
        <v>Z2013</v>
      </c>
      <c r="B151" s="93" t="e">
        <f t="shared" si="35"/>
        <v>#N/A</v>
      </c>
      <c r="C151" s="93" t="e">
        <f t="shared" si="35"/>
        <v>#N/A</v>
      </c>
      <c r="D151" s="93" t="e">
        <f t="shared" si="35"/>
        <v>#N/A</v>
      </c>
      <c r="E151" s="268" t="e">
        <f>VLOOKUP("K|"&amp;Q151,'[2]+termU'!$A$1:$G$65536,6,FALSE)</f>
        <v>#N/A</v>
      </c>
      <c r="F151" s="269" t="e">
        <f>VLOOKUP("K|"&amp;O151,'[2]+termU'!$A$1:$G$65536,6,FALSE)</f>
        <v>#N/A</v>
      </c>
      <c r="G151" s="72" t="str">
        <f t="shared" si="45"/>
        <v>B</v>
      </c>
      <c r="H151" s="70" t="str">
        <f t="shared" ca="1" si="34"/>
        <v>B</v>
      </c>
      <c r="I151" s="94">
        <v>5</v>
      </c>
      <c r="J151" s="121">
        <f t="shared" si="51"/>
        <v>2013</v>
      </c>
      <c r="K151" s="119" t="str">
        <f t="shared" si="51"/>
        <v>Test country</v>
      </c>
      <c r="L151" s="119">
        <f t="shared" si="51"/>
        <v>0</v>
      </c>
      <c r="M151" s="119"/>
      <c r="N151" s="119">
        <f t="shared" si="54"/>
        <v>0</v>
      </c>
      <c r="O151" s="72" t="s">
        <v>564</v>
      </c>
      <c r="P151" s="70" t="s">
        <v>2583</v>
      </c>
      <c r="Q151" s="120"/>
      <c r="R151" s="530" t="s">
        <v>1892</v>
      </c>
      <c r="S151" s="549" t="s">
        <v>1893</v>
      </c>
      <c r="T151" s="792"/>
      <c r="U151" s="149"/>
      <c r="V151" s="202"/>
      <c r="W151" s="202">
        <f t="shared" si="53"/>
        <v>0</v>
      </c>
      <c r="X151" s="877"/>
      <c r="Y151" s="122"/>
      <c r="Z151" s="122"/>
      <c r="AA151" s="125"/>
      <c r="AB151" s="122"/>
      <c r="AC151" s="122"/>
      <c r="AD151" s="122"/>
      <c r="AE151" s="122"/>
      <c r="AF151" s="122"/>
      <c r="AG151" s="125"/>
      <c r="AH151" s="122">
        <f>AA151* '1 Overview'!$D$19</f>
        <v>0</v>
      </c>
      <c r="AI151" s="122">
        <f>AC151* '1 Overview'!$D$19</f>
        <v>0</v>
      </c>
      <c r="AJ151" s="122">
        <f>AE151* '1 Overview'!$D$19</f>
        <v>0</v>
      </c>
      <c r="AK151" s="125">
        <f>AG151* '1 Overview'!$D$19</f>
        <v>0</v>
      </c>
      <c r="AL151" s="73"/>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row>
    <row r="152" spans="1:126" s="108" customFormat="1" ht="15" customHeight="1" outlineLevel="5" x14ac:dyDescent="0.2">
      <c r="A152" s="93" t="str">
        <f t="shared" si="35"/>
        <v>Z2013</v>
      </c>
      <c r="B152" s="93" t="e">
        <f t="shared" si="35"/>
        <v>#N/A</v>
      </c>
      <c r="C152" s="93" t="e">
        <f t="shared" si="35"/>
        <v>#N/A</v>
      </c>
      <c r="D152" s="93" t="e">
        <f t="shared" si="35"/>
        <v>#N/A</v>
      </c>
      <c r="E152" s="268" t="str">
        <f>VLOOKUP("K|"&amp;Q152,'[2]+termU'!$A$1:$G$65536,6,FALSE)</f>
        <v>L101902z</v>
      </c>
      <c r="F152" s="269" t="e">
        <f>VLOOKUP("K|"&amp;O152,'[2]+termU'!$A$1:$G$65536,6,FALSE)</f>
        <v>#N/A</v>
      </c>
      <c r="G152" s="72" t="str">
        <f t="shared" si="45"/>
        <v>B</v>
      </c>
      <c r="H152" s="70" t="str">
        <f t="shared" ca="1" si="34"/>
        <v>B</v>
      </c>
      <c r="I152" s="94">
        <v>5</v>
      </c>
      <c r="J152" s="121">
        <f t="shared" si="51"/>
        <v>2013</v>
      </c>
      <c r="K152" s="119" t="str">
        <f t="shared" si="51"/>
        <v>Test country</v>
      </c>
      <c r="L152" s="119">
        <f t="shared" si="51"/>
        <v>0</v>
      </c>
      <c r="M152" s="119"/>
      <c r="N152" s="119">
        <f t="shared" si="54"/>
        <v>0</v>
      </c>
      <c r="O152" s="72" t="s">
        <v>2210</v>
      </c>
      <c r="P152" s="70" t="s">
        <v>2583</v>
      </c>
      <c r="Q152" s="120" t="s">
        <v>2211</v>
      </c>
      <c r="R152" s="109" t="s">
        <v>2212</v>
      </c>
      <c r="S152" s="346" t="s">
        <v>2213</v>
      </c>
      <c r="T152" s="435"/>
      <c r="U152" s="149"/>
      <c r="V152" s="202"/>
      <c r="W152" s="202">
        <f t="shared" si="53"/>
        <v>0</v>
      </c>
      <c r="X152" s="877"/>
      <c r="Y152" s="122"/>
      <c r="Z152" s="122"/>
      <c r="AA152" s="125"/>
      <c r="AB152" s="122"/>
      <c r="AC152" s="122"/>
      <c r="AD152" s="122"/>
      <c r="AE152" s="122"/>
      <c r="AF152" s="122"/>
      <c r="AG152" s="125"/>
      <c r="AH152" s="122">
        <f>AA152* '1 Overview'!$D$19</f>
        <v>0</v>
      </c>
      <c r="AI152" s="122">
        <f>AC152* '1 Overview'!$D$19</f>
        <v>0</v>
      </c>
      <c r="AJ152" s="122">
        <f>AE152* '1 Overview'!$D$19</f>
        <v>0</v>
      </c>
      <c r="AK152" s="125">
        <f>AG152* '1 Overview'!$D$19</f>
        <v>0</v>
      </c>
      <c r="AL152" s="73"/>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row>
    <row r="153" spans="1:126" s="92" customFormat="1" ht="15" customHeight="1" outlineLevel="4" x14ac:dyDescent="0.2">
      <c r="A153" s="93" t="str">
        <f t="shared" si="35"/>
        <v>Z2013</v>
      </c>
      <c r="B153" s="93" t="e">
        <f t="shared" si="35"/>
        <v>#N/A</v>
      </c>
      <c r="C153" s="93" t="e">
        <f t="shared" si="35"/>
        <v>#N/A</v>
      </c>
      <c r="D153" s="93" t="e">
        <f t="shared" si="35"/>
        <v>#N/A</v>
      </c>
      <c r="E153" s="267" t="str">
        <f>VLOOKUP("K|"&amp;Q153,'[2]+termU'!$A$1:$G$65536,6,FALSE)</f>
        <v>L101903</v>
      </c>
      <c r="F153" s="231" t="str">
        <f>VLOOKUP("K|"&amp;O153,'[2]+termU'!$A$1:$G$65536,6,FALSE)</f>
        <v>L101903</v>
      </c>
      <c r="G153" s="64" t="str">
        <f t="shared" si="45"/>
        <v>A</v>
      </c>
      <c r="H153" s="70" t="str">
        <f t="shared" ca="1" si="34"/>
        <v>A</v>
      </c>
      <c r="I153" s="115">
        <v>4</v>
      </c>
      <c r="J153" s="95">
        <f t="shared" si="51"/>
        <v>2013</v>
      </c>
      <c r="K153" s="93" t="str">
        <f t="shared" si="51"/>
        <v>Test country</v>
      </c>
      <c r="L153" s="93">
        <f t="shared" si="51"/>
        <v>0</v>
      </c>
      <c r="M153" s="93"/>
      <c r="N153" s="93">
        <f t="shared" si="54"/>
        <v>0</v>
      </c>
      <c r="O153" s="64" t="s">
        <v>2214</v>
      </c>
      <c r="P153" s="70" t="s">
        <v>2583</v>
      </c>
      <c r="Q153" s="120" t="s">
        <v>2214</v>
      </c>
      <c r="R153" s="501" t="s">
        <v>2215</v>
      </c>
      <c r="S153" s="669" t="s">
        <v>2216</v>
      </c>
      <c r="T153" s="796"/>
      <c r="U153" s="215">
        <f t="shared" ref="U153:AG153" si="55">SUBTOTAL(9,U154:U160)</f>
        <v>0</v>
      </c>
      <c r="V153" s="216">
        <f t="shared" si="55"/>
        <v>0</v>
      </c>
      <c r="W153" s="216">
        <f t="shared" si="55"/>
        <v>0</v>
      </c>
      <c r="X153" s="854">
        <f t="shared" si="55"/>
        <v>0</v>
      </c>
      <c r="Y153" s="143">
        <f t="shared" si="55"/>
        <v>0</v>
      </c>
      <c r="Z153" s="143">
        <f>SUBTOTAL(9,Z154:Z160)</f>
        <v>0</v>
      </c>
      <c r="AA153" s="146">
        <f t="shared" si="55"/>
        <v>0</v>
      </c>
      <c r="AB153" s="143">
        <f t="shared" si="55"/>
        <v>0</v>
      </c>
      <c r="AC153" s="143">
        <f t="shared" si="55"/>
        <v>0</v>
      </c>
      <c r="AD153" s="143">
        <f t="shared" si="55"/>
        <v>0</v>
      </c>
      <c r="AE153" s="143">
        <f t="shared" si="55"/>
        <v>0</v>
      </c>
      <c r="AF153" s="143">
        <f t="shared" si="55"/>
        <v>0</v>
      </c>
      <c r="AG153" s="146">
        <f t="shared" si="55"/>
        <v>0</v>
      </c>
      <c r="AH153" s="143">
        <f>AA153* '1 Overview'!$D$19</f>
        <v>0</v>
      </c>
      <c r="AI153" s="143">
        <f>AC153* '1 Overview'!$D$19</f>
        <v>0</v>
      </c>
      <c r="AJ153" s="143">
        <f>AE153* '1 Overview'!$D$19</f>
        <v>0</v>
      </c>
      <c r="AK153" s="146">
        <f>AG153* '1 Overview'!$D$19</f>
        <v>0</v>
      </c>
      <c r="AL153" s="7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row>
    <row r="154" spans="1:126" s="108" customFormat="1" ht="14.25" customHeight="1" outlineLevel="4" x14ac:dyDescent="0.2">
      <c r="A154" s="93" t="str">
        <f t="shared" si="35"/>
        <v>Z2013</v>
      </c>
      <c r="B154" s="93" t="e">
        <f t="shared" si="35"/>
        <v>#N/A</v>
      </c>
      <c r="C154" s="93" t="e">
        <f t="shared" si="35"/>
        <v>#N/A</v>
      </c>
      <c r="D154" s="93" t="e">
        <f t="shared" si="35"/>
        <v>#N/A</v>
      </c>
      <c r="E154" s="267" t="str">
        <f>VLOOKUP("K|"&amp;Q154,'[2]+termU'!$A$1:$G$65536,6,FALSE)</f>
        <v>L1019030</v>
      </c>
      <c r="F154" s="231" t="str">
        <f>VLOOKUP("K|"&amp;O154,'[2]+termU'!$A$1:$G$65536,6,FALSE)</f>
        <v>L1019030</v>
      </c>
      <c r="G154" s="64" t="str">
        <f t="shared" si="45"/>
        <v>B</v>
      </c>
      <c r="H154" s="70" t="str">
        <f t="shared" ca="1" si="34"/>
        <v>B</v>
      </c>
      <c r="I154" s="94">
        <v>4</v>
      </c>
      <c r="J154" s="95">
        <f t="shared" si="51"/>
        <v>2013</v>
      </c>
      <c r="K154" s="93" t="str">
        <f t="shared" si="51"/>
        <v>Test country</v>
      </c>
      <c r="L154" s="93">
        <f t="shared" si="51"/>
        <v>0</v>
      </c>
      <c r="M154" s="93"/>
      <c r="N154" s="93">
        <f t="shared" si="54"/>
        <v>0</v>
      </c>
      <c r="O154" s="64" t="s">
        <v>2217</v>
      </c>
      <c r="P154" s="70" t="s">
        <v>2583</v>
      </c>
      <c r="Q154" s="120" t="s">
        <v>2217</v>
      </c>
      <c r="R154" s="969" t="str">
        <f xml:space="preserve"> R153 &amp; IF(ISERROR([2]!hidden(R153)),", sin detalles",IF([2]!hidden(R153),"",", sin detalles"))</f>
        <v xml:space="preserve">        Plantas medicinales, sin detalles</v>
      </c>
      <c r="S154" s="354" t="str">
        <f xml:space="preserve"> S153 &amp; IF(ISERROR([2]!hidden(S153)),", no details",IF([2]!hidden(S153),"",", no details"))</f>
        <v xml:space="preserve">        Medicinal plants, no details</v>
      </c>
      <c r="T154" s="103"/>
      <c r="U154" s="149"/>
      <c r="V154" s="202"/>
      <c r="W154" s="202">
        <f t="shared" ref="W154:W162" si="56">SUM(U154:V154)</f>
        <v>0</v>
      </c>
      <c r="X154" s="877"/>
      <c r="Y154" s="122"/>
      <c r="Z154" s="122"/>
      <c r="AA154" s="125"/>
      <c r="AB154" s="122"/>
      <c r="AC154" s="122"/>
      <c r="AD154" s="122"/>
      <c r="AE154" s="122"/>
      <c r="AF154" s="122"/>
      <c r="AG154" s="125"/>
      <c r="AH154" s="122">
        <f>AA154* '1 Overview'!$D$19</f>
        <v>0</v>
      </c>
      <c r="AI154" s="122">
        <f>AC154* '1 Overview'!$D$19</f>
        <v>0</v>
      </c>
      <c r="AJ154" s="122">
        <f>AE154* '1 Overview'!$D$19</f>
        <v>0</v>
      </c>
      <c r="AK154" s="125">
        <f>AG154* '1 Overview'!$D$19</f>
        <v>0</v>
      </c>
      <c r="AL154" s="73"/>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row>
    <row r="155" spans="1:126" s="108" customFormat="1" ht="15" customHeight="1" outlineLevel="5" x14ac:dyDescent="0.2">
      <c r="A155" s="93" t="str">
        <f t="shared" si="35"/>
        <v>Z2013</v>
      </c>
      <c r="B155" s="93" t="e">
        <f t="shared" si="35"/>
        <v>#N/A</v>
      </c>
      <c r="C155" s="93" t="e">
        <f t="shared" si="35"/>
        <v>#N/A</v>
      </c>
      <c r="D155" s="93" t="e">
        <f t="shared" si="35"/>
        <v>#N/A</v>
      </c>
      <c r="E155" s="268" t="str">
        <f>VLOOKUP("K|"&amp;Q155,'[2]+termU'!$A$1:$G$65536,6,FALSE)</f>
        <v>L1019031</v>
      </c>
      <c r="F155" s="269" t="str">
        <f>VLOOKUP("K|"&amp;O155,'[2]+termU'!$A$1:$G$65536,6,FALSE)</f>
        <v>L1019031</v>
      </c>
      <c r="G155" s="72" t="str">
        <f t="shared" si="45"/>
        <v>B</v>
      </c>
      <c r="H155" s="70" t="str">
        <f t="shared" ca="1" si="34"/>
        <v>B</v>
      </c>
      <c r="I155" s="94">
        <v>5</v>
      </c>
      <c r="J155" s="121">
        <f t="shared" si="51"/>
        <v>2013</v>
      </c>
      <c r="K155" s="119" t="str">
        <f t="shared" si="51"/>
        <v>Test country</v>
      </c>
      <c r="L155" s="119">
        <f t="shared" si="51"/>
        <v>0</v>
      </c>
      <c r="M155" s="119"/>
      <c r="N155" s="119">
        <f t="shared" si="54"/>
        <v>0</v>
      </c>
      <c r="O155" s="72" t="s">
        <v>2218</v>
      </c>
      <c r="P155" s="70" t="s">
        <v>2583</v>
      </c>
      <c r="Q155" s="120" t="s">
        <v>2218</v>
      </c>
      <c r="R155" s="370" t="s">
        <v>2219</v>
      </c>
      <c r="S155" s="372" t="s">
        <v>2219</v>
      </c>
      <c r="T155" s="518"/>
      <c r="U155" s="149"/>
      <c r="V155" s="202"/>
      <c r="W155" s="202">
        <f t="shared" si="56"/>
        <v>0</v>
      </c>
      <c r="X155" s="877"/>
      <c r="Y155" s="122"/>
      <c r="Z155" s="122"/>
      <c r="AA155" s="125"/>
      <c r="AB155" s="122"/>
      <c r="AC155" s="122"/>
      <c r="AD155" s="122"/>
      <c r="AE155" s="122"/>
      <c r="AF155" s="122"/>
      <c r="AG155" s="125"/>
      <c r="AH155" s="122">
        <f>AA155* '1 Overview'!$D$19</f>
        <v>0</v>
      </c>
      <c r="AI155" s="122">
        <f>AC155* '1 Overview'!$D$19</f>
        <v>0</v>
      </c>
      <c r="AJ155" s="122">
        <f>AE155* '1 Overview'!$D$19</f>
        <v>0</v>
      </c>
      <c r="AK155" s="125">
        <f>AG155* '1 Overview'!$D$19</f>
        <v>0</v>
      </c>
      <c r="AL155" s="73"/>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row>
    <row r="156" spans="1:126" s="108" customFormat="1" ht="15" customHeight="1" outlineLevel="5" x14ac:dyDescent="0.2">
      <c r="A156" s="93" t="str">
        <f t="shared" si="35"/>
        <v>Z2013</v>
      </c>
      <c r="B156" s="93" t="e">
        <f t="shared" si="35"/>
        <v>#N/A</v>
      </c>
      <c r="C156" s="93" t="e">
        <f t="shared" si="35"/>
        <v>#N/A</v>
      </c>
      <c r="D156" s="93" t="e">
        <f t="shared" si="35"/>
        <v>#N/A</v>
      </c>
      <c r="E156" s="268" t="str">
        <f>VLOOKUP("K|"&amp;Q156,'[2]+termU'!$A$1:$G$65536,6,FALSE)</f>
        <v>L1019032</v>
      </c>
      <c r="F156" s="269" t="str">
        <f>VLOOKUP("K|"&amp;O156,'[2]+termU'!$A$1:$G$65536,6,FALSE)</f>
        <v>L1019032</v>
      </c>
      <c r="G156" s="72" t="str">
        <f t="shared" si="45"/>
        <v>B</v>
      </c>
      <c r="H156" s="70" t="str">
        <f t="shared" ref="H156:H219" ca="1" si="57">IF(CELL("protect",U156),"A","B")</f>
        <v>B</v>
      </c>
      <c r="I156" s="94">
        <v>5</v>
      </c>
      <c r="J156" s="121">
        <f t="shared" si="51"/>
        <v>2013</v>
      </c>
      <c r="K156" s="119" t="str">
        <f t="shared" si="51"/>
        <v>Test country</v>
      </c>
      <c r="L156" s="119">
        <f t="shared" si="51"/>
        <v>0</v>
      </c>
      <c r="M156" s="119"/>
      <c r="N156" s="119">
        <f t="shared" si="54"/>
        <v>0</v>
      </c>
      <c r="O156" s="72" t="s">
        <v>2220</v>
      </c>
      <c r="P156" s="70" t="s">
        <v>2583</v>
      </c>
      <c r="Q156" s="120" t="s">
        <v>2220</v>
      </c>
      <c r="R156" s="102" t="s">
        <v>2221</v>
      </c>
      <c r="S156" s="347" t="s">
        <v>2222</v>
      </c>
      <c r="T156" s="435"/>
      <c r="U156" s="149"/>
      <c r="V156" s="202"/>
      <c r="W156" s="202">
        <f t="shared" si="56"/>
        <v>0</v>
      </c>
      <c r="X156" s="877"/>
      <c r="Y156" s="122"/>
      <c r="Z156" s="122"/>
      <c r="AA156" s="125"/>
      <c r="AB156" s="122"/>
      <c r="AC156" s="122"/>
      <c r="AD156" s="122"/>
      <c r="AE156" s="122"/>
      <c r="AF156" s="122"/>
      <c r="AG156" s="125"/>
      <c r="AH156" s="122">
        <f>AA156* '1 Overview'!$D$19</f>
        <v>0</v>
      </c>
      <c r="AI156" s="122">
        <f>AC156* '1 Overview'!$D$19</f>
        <v>0</v>
      </c>
      <c r="AJ156" s="122">
        <f>AE156* '1 Overview'!$D$19</f>
        <v>0</v>
      </c>
      <c r="AK156" s="125">
        <f>AG156* '1 Overview'!$D$19</f>
        <v>0</v>
      </c>
      <c r="AL156" s="73"/>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row>
    <row r="157" spans="1:126" s="108" customFormat="1" ht="15" customHeight="1" outlineLevel="5" x14ac:dyDescent="0.2">
      <c r="A157" s="93" t="str">
        <f t="shared" si="35"/>
        <v>Z2013</v>
      </c>
      <c r="B157" s="93" t="e">
        <f t="shared" si="35"/>
        <v>#N/A</v>
      </c>
      <c r="C157" s="93" t="e">
        <f t="shared" si="35"/>
        <v>#N/A</v>
      </c>
      <c r="D157" s="93" t="e">
        <f t="shared" si="35"/>
        <v>#N/A</v>
      </c>
      <c r="E157" s="268" t="str">
        <f>VLOOKUP("K|"&amp;Q157,'[2]+termU'!$A$1:$G$65536,6,FALSE)</f>
        <v>L1019033</v>
      </c>
      <c r="F157" s="269" t="str">
        <f>VLOOKUP("K|"&amp;O157,'[2]+termU'!$A$1:$G$65536,6,FALSE)</f>
        <v>L1019033</v>
      </c>
      <c r="G157" s="72" t="str">
        <f t="shared" si="45"/>
        <v>B</v>
      </c>
      <c r="H157" s="70" t="str">
        <f t="shared" ca="1" si="57"/>
        <v>B</v>
      </c>
      <c r="I157" s="94">
        <v>5</v>
      </c>
      <c r="J157" s="121">
        <f t="shared" si="51"/>
        <v>2013</v>
      </c>
      <c r="K157" s="119" t="str">
        <f t="shared" si="51"/>
        <v>Test country</v>
      </c>
      <c r="L157" s="119">
        <f t="shared" si="51"/>
        <v>0</v>
      </c>
      <c r="M157" s="119"/>
      <c r="N157" s="119">
        <f t="shared" si="54"/>
        <v>0</v>
      </c>
      <c r="O157" s="72" t="s">
        <v>2223</v>
      </c>
      <c r="P157" s="70" t="s">
        <v>2583</v>
      </c>
      <c r="Q157" s="120" t="s">
        <v>2223</v>
      </c>
      <c r="R157" s="109" t="s">
        <v>2224</v>
      </c>
      <c r="S157" s="346" t="s">
        <v>2225</v>
      </c>
      <c r="T157" s="435"/>
      <c r="U157" s="149"/>
      <c r="V157" s="202"/>
      <c r="W157" s="202">
        <f t="shared" si="56"/>
        <v>0</v>
      </c>
      <c r="X157" s="877"/>
      <c r="Y157" s="122"/>
      <c r="Z157" s="122"/>
      <c r="AA157" s="125"/>
      <c r="AB157" s="122"/>
      <c r="AC157" s="122"/>
      <c r="AD157" s="122"/>
      <c r="AE157" s="122"/>
      <c r="AF157" s="122"/>
      <c r="AG157" s="125"/>
      <c r="AH157" s="122">
        <f>AA157* '1 Overview'!$D$19</f>
        <v>0</v>
      </c>
      <c r="AI157" s="122">
        <f>AC157* '1 Overview'!$D$19</f>
        <v>0</v>
      </c>
      <c r="AJ157" s="122">
        <f>AE157* '1 Overview'!$D$19</f>
        <v>0</v>
      </c>
      <c r="AK157" s="125">
        <f>AG157* '1 Overview'!$D$19</f>
        <v>0</v>
      </c>
      <c r="AL157" s="73"/>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row>
    <row r="158" spans="1:126" s="108" customFormat="1" ht="15" customHeight="1" outlineLevel="5" x14ac:dyDescent="0.2">
      <c r="A158" s="93" t="str">
        <f t="shared" si="35"/>
        <v>Z2013</v>
      </c>
      <c r="B158" s="93" t="e">
        <f t="shared" si="35"/>
        <v>#N/A</v>
      </c>
      <c r="C158" s="93" t="e">
        <f t="shared" si="35"/>
        <v>#N/A</v>
      </c>
      <c r="D158" s="93" t="e">
        <f t="shared" si="35"/>
        <v>#N/A</v>
      </c>
      <c r="E158" s="268" t="str">
        <f>VLOOKUP("K|"&amp;Q158,'[2]+termU'!$A$1:$G$65536,6,FALSE)</f>
        <v>L1019034</v>
      </c>
      <c r="F158" s="269" t="str">
        <f>VLOOKUP("K|"&amp;O158,'[2]+termU'!$A$1:$G$65536,6,FALSE)</f>
        <v>L1019034</v>
      </c>
      <c r="G158" s="72" t="str">
        <f t="shared" si="45"/>
        <v>B</v>
      </c>
      <c r="H158" s="70" t="str">
        <f t="shared" ca="1" si="57"/>
        <v>B</v>
      </c>
      <c r="I158" s="94">
        <v>5</v>
      </c>
      <c r="J158" s="121">
        <f t="shared" si="51"/>
        <v>2013</v>
      </c>
      <c r="K158" s="119" t="str">
        <f t="shared" si="51"/>
        <v>Test country</v>
      </c>
      <c r="L158" s="119">
        <f t="shared" si="51"/>
        <v>0</v>
      </c>
      <c r="M158" s="119"/>
      <c r="N158" s="119">
        <f t="shared" si="54"/>
        <v>0</v>
      </c>
      <c r="O158" s="72" t="s">
        <v>2226</v>
      </c>
      <c r="P158" s="70" t="s">
        <v>2583</v>
      </c>
      <c r="Q158" s="120" t="s">
        <v>2226</v>
      </c>
      <c r="R158" s="109" t="s">
        <v>2227</v>
      </c>
      <c r="S158" s="346" t="s">
        <v>2227</v>
      </c>
      <c r="T158" s="435"/>
      <c r="U158" s="149"/>
      <c r="V158" s="202"/>
      <c r="W158" s="202">
        <f t="shared" si="56"/>
        <v>0</v>
      </c>
      <c r="X158" s="877"/>
      <c r="Y158" s="122"/>
      <c r="Z158" s="122"/>
      <c r="AA158" s="125"/>
      <c r="AB158" s="122"/>
      <c r="AC158" s="122"/>
      <c r="AD158" s="122"/>
      <c r="AE158" s="122"/>
      <c r="AF158" s="122"/>
      <c r="AG158" s="125"/>
      <c r="AH158" s="122">
        <f>AA158* '1 Overview'!$D$19</f>
        <v>0</v>
      </c>
      <c r="AI158" s="122">
        <f>AC158* '1 Overview'!$D$19</f>
        <v>0</v>
      </c>
      <c r="AJ158" s="122">
        <f>AE158* '1 Overview'!$D$19</f>
        <v>0</v>
      </c>
      <c r="AK158" s="125">
        <f>AG158* '1 Overview'!$D$19</f>
        <v>0</v>
      </c>
      <c r="AL158" s="73"/>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row>
    <row r="159" spans="1:126" s="108" customFormat="1" ht="15" customHeight="1" outlineLevel="5" x14ac:dyDescent="0.2">
      <c r="A159" s="93" t="str">
        <f t="shared" si="35"/>
        <v>Z2013</v>
      </c>
      <c r="B159" s="93" t="e">
        <f t="shared" si="35"/>
        <v>#N/A</v>
      </c>
      <c r="C159" s="93" t="e">
        <f t="shared" si="35"/>
        <v>#N/A</v>
      </c>
      <c r="D159" s="93" t="e">
        <f t="shared" si="35"/>
        <v>#N/A</v>
      </c>
      <c r="E159" s="268" t="e">
        <f>VLOOKUP("K|"&amp;Q159,'[2]+termU'!$A$1:$G$65536,6,FALSE)</f>
        <v>#N/A</v>
      </c>
      <c r="F159" s="269" t="e">
        <f>VLOOKUP("K|"&amp;O159,'[2]+termU'!$A$1:$G$65536,6,FALSE)</f>
        <v>#N/A</v>
      </c>
      <c r="G159" s="72" t="str">
        <f t="shared" si="45"/>
        <v>B</v>
      </c>
      <c r="H159" s="70" t="str">
        <f t="shared" ca="1" si="57"/>
        <v>B</v>
      </c>
      <c r="I159" s="94">
        <v>5</v>
      </c>
      <c r="J159" s="121">
        <f t="shared" si="51"/>
        <v>2013</v>
      </c>
      <c r="K159" s="119" t="str">
        <f t="shared" si="51"/>
        <v>Test country</v>
      </c>
      <c r="L159" s="119">
        <f t="shared" si="51"/>
        <v>0</v>
      </c>
      <c r="M159" s="119"/>
      <c r="N159" s="119">
        <f t="shared" si="54"/>
        <v>0</v>
      </c>
      <c r="O159" s="64" t="str">
        <f>TRIM(S159)</f>
        <v>&lt;important new crop&gt;</v>
      </c>
      <c r="P159" s="120" t="s">
        <v>1771</v>
      </c>
      <c r="Q159" s="120"/>
      <c r="R159" s="530" t="s">
        <v>1892</v>
      </c>
      <c r="S159" s="549" t="s">
        <v>1893</v>
      </c>
      <c r="T159" s="792"/>
      <c r="U159" s="149"/>
      <c r="V159" s="202"/>
      <c r="W159" s="202">
        <f t="shared" si="56"/>
        <v>0</v>
      </c>
      <c r="X159" s="877"/>
      <c r="Y159" s="122"/>
      <c r="Z159" s="122"/>
      <c r="AA159" s="125"/>
      <c r="AB159" s="122"/>
      <c r="AC159" s="122"/>
      <c r="AD159" s="122"/>
      <c r="AE159" s="122"/>
      <c r="AF159" s="122"/>
      <c r="AG159" s="125"/>
      <c r="AH159" s="122">
        <f>AA159* '1 Overview'!$D$19</f>
        <v>0</v>
      </c>
      <c r="AI159" s="122">
        <f>AC159* '1 Overview'!$D$19</f>
        <v>0</v>
      </c>
      <c r="AJ159" s="122">
        <f>AE159* '1 Overview'!$D$19</f>
        <v>0</v>
      </c>
      <c r="AK159" s="125">
        <f>AG159* '1 Overview'!$D$19</f>
        <v>0</v>
      </c>
      <c r="AL159" s="73"/>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row>
    <row r="160" spans="1:126" s="108" customFormat="1" ht="15" customHeight="1" outlineLevel="5" thickBot="1" x14ac:dyDescent="0.25">
      <c r="A160" s="93" t="str">
        <f t="shared" si="35"/>
        <v>Z2013</v>
      </c>
      <c r="B160" s="93" t="e">
        <f t="shared" si="35"/>
        <v>#N/A</v>
      </c>
      <c r="C160" s="93" t="e">
        <f t="shared" si="35"/>
        <v>#N/A</v>
      </c>
      <c r="D160" s="93" t="e">
        <f t="shared" si="35"/>
        <v>#N/A</v>
      </c>
      <c r="E160" s="268" t="str">
        <f>VLOOKUP("K|"&amp;Q160,'[2]+termU'!$A$1:$G$65536,6,FALSE)</f>
        <v>L101903z</v>
      </c>
      <c r="F160" s="269" t="str">
        <f>VLOOKUP("K|"&amp;O160,'[2]+termU'!$A$1:$G$65536,6,FALSE)</f>
        <v>L101903z</v>
      </c>
      <c r="G160" s="72" t="str">
        <f>IF(Q160="","B",IF(ISERROR(#REF!),"B",IF(E160=LEFT(#REF!,LEN(E160)),"A","B")))</f>
        <v>B</v>
      </c>
      <c r="H160" s="70" t="str">
        <f t="shared" ca="1" si="57"/>
        <v>B</v>
      </c>
      <c r="I160" s="94">
        <v>5</v>
      </c>
      <c r="J160" s="121">
        <f t="shared" si="51"/>
        <v>2013</v>
      </c>
      <c r="K160" s="119" t="str">
        <f t="shared" si="51"/>
        <v>Test country</v>
      </c>
      <c r="L160" s="119">
        <f t="shared" si="51"/>
        <v>0</v>
      </c>
      <c r="M160" s="119"/>
      <c r="N160" s="119">
        <f t="shared" si="54"/>
        <v>0</v>
      </c>
      <c r="O160" s="72" t="s">
        <v>2228</v>
      </c>
      <c r="P160" s="70" t="s">
        <v>2583</v>
      </c>
      <c r="Q160" s="120" t="s">
        <v>758</v>
      </c>
      <c r="R160" s="365" t="s">
        <v>759</v>
      </c>
      <c r="S160" s="94" t="s">
        <v>760</v>
      </c>
      <c r="T160" s="156"/>
      <c r="U160" s="149"/>
      <c r="V160" s="202"/>
      <c r="W160" s="202">
        <f t="shared" si="56"/>
        <v>0</v>
      </c>
      <c r="X160" s="877"/>
      <c r="Y160" s="122"/>
      <c r="Z160" s="122"/>
      <c r="AA160" s="125"/>
      <c r="AB160" s="122"/>
      <c r="AC160" s="122"/>
      <c r="AD160" s="122"/>
      <c r="AE160" s="122"/>
      <c r="AF160" s="122"/>
      <c r="AG160" s="125"/>
      <c r="AH160" s="122">
        <f>AA160* '1 Overview'!$D$19</f>
        <v>0</v>
      </c>
      <c r="AI160" s="122">
        <f>AC160* '1 Overview'!$D$19</f>
        <v>0</v>
      </c>
      <c r="AJ160" s="122">
        <f>AE160* '1 Overview'!$D$19</f>
        <v>0</v>
      </c>
      <c r="AK160" s="125">
        <f>AG160* '1 Overview'!$D$19</f>
        <v>0</v>
      </c>
      <c r="AL160" s="73"/>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row>
    <row r="161" spans="1:126" outlineLevel="3" x14ac:dyDescent="0.2">
      <c r="A161" s="93" t="str">
        <f t="shared" si="35"/>
        <v>Z2013</v>
      </c>
      <c r="B161" s="93" t="e">
        <f t="shared" si="35"/>
        <v>#N/A</v>
      </c>
      <c r="C161" s="93" t="e">
        <f t="shared" si="35"/>
        <v>#N/A</v>
      </c>
      <c r="D161" s="93" t="e">
        <f t="shared" si="35"/>
        <v>#N/A</v>
      </c>
      <c r="E161" s="336" t="str">
        <f>VLOOKUP("K|"&amp;Q161,'[2]+termU'!$A$1:$G$65536,6,FALSE)</f>
        <v>L101a</v>
      </c>
      <c r="F161" s="231" t="str">
        <f>VLOOKUP("K|"&amp;O161,'[2]+termU'!$A$1:$G$65536,6,FALSE)</f>
        <v>L101a</v>
      </c>
      <c r="G161" s="64" t="str">
        <f>IF(Q161="","B",IF(ISERROR(#REF!),"B",IF(E161=LEFT(#REF!,LEN(E161)),"A","B")))</f>
        <v>B</v>
      </c>
      <c r="H161" s="70" t="str">
        <f t="shared" ca="1" si="57"/>
        <v>B</v>
      </c>
      <c r="I161" s="94">
        <v>3</v>
      </c>
      <c r="J161" s="95">
        <f t="shared" ref="J161:L180" si="58">J$20</f>
        <v>2013</v>
      </c>
      <c r="K161" s="93" t="str">
        <f t="shared" si="58"/>
        <v>Test country</v>
      </c>
      <c r="L161" s="93">
        <f t="shared" si="58"/>
        <v>0</v>
      </c>
      <c r="M161" s="93"/>
      <c r="N161" s="93">
        <f t="shared" si="54"/>
        <v>0</v>
      </c>
      <c r="O161" s="64" t="s">
        <v>761</v>
      </c>
      <c r="P161" s="70" t="s">
        <v>2583</v>
      </c>
      <c r="Q161" s="120" t="s">
        <v>761</v>
      </c>
      <c r="R161" s="926" t="s">
        <v>2934</v>
      </c>
      <c r="S161" s="925" t="s">
        <v>2365</v>
      </c>
      <c r="T161" s="798" t="s">
        <v>2366</v>
      </c>
      <c r="U161" s="1101"/>
      <c r="V161" s="1102"/>
      <c r="W161" s="1102">
        <f t="shared" si="56"/>
        <v>0</v>
      </c>
      <c r="X161" s="1116"/>
      <c r="Y161" s="1103"/>
      <c r="Z161" s="1103"/>
      <c r="AA161" s="1105"/>
      <c r="AB161" s="96"/>
      <c r="AC161" s="96"/>
      <c r="AD161" s="96"/>
      <c r="AE161" s="96"/>
      <c r="AF161" s="96"/>
      <c r="AG161" s="98"/>
      <c r="AH161" s="96">
        <f>AA161* '1 Overview'!$D$19</f>
        <v>0</v>
      </c>
      <c r="AI161" s="96">
        <f>AC161* '1 Overview'!$D$19</f>
        <v>0</v>
      </c>
      <c r="AJ161" s="96">
        <f>AE161* '1 Overview'!$D$19</f>
        <v>0</v>
      </c>
      <c r="AK161" s="98">
        <f>AG161* '1 Overview'!$D$19</f>
        <v>0</v>
      </c>
    </row>
    <row r="162" spans="1:126" ht="15" customHeight="1" outlineLevel="3" x14ac:dyDescent="0.2">
      <c r="A162" s="93" t="str">
        <f t="shared" si="35"/>
        <v>Z2013</v>
      </c>
      <c r="B162" s="93" t="e">
        <f t="shared" si="35"/>
        <v>#N/A</v>
      </c>
      <c r="C162" s="93" t="e">
        <f t="shared" si="35"/>
        <v>#N/A</v>
      </c>
      <c r="D162" s="93" t="e">
        <f t="shared" si="35"/>
        <v>#N/A</v>
      </c>
      <c r="E162" s="336" t="str">
        <f>VLOOKUP("K|"&amp;Q162,'[2]+termU'!$A$1:$G$65536,6,FALSE)</f>
        <v>L1014zz</v>
      </c>
      <c r="F162" s="231" t="e">
        <f>VLOOKUP("K|"&amp;O162,'[2]+termU'!$A$1:$G$65536,6,FALSE)</f>
        <v>#N/A</v>
      </c>
      <c r="G162" s="64" t="str">
        <f>IF(Q162="","B",IF(ISERROR(#REF!),"B",IF(E162=LEFT(#REF!,LEN(E162)),"A","B")))</f>
        <v>B</v>
      </c>
      <c r="H162" s="70" t="str">
        <f t="shared" ca="1" si="57"/>
        <v>B</v>
      </c>
      <c r="I162" s="94">
        <v>3</v>
      </c>
      <c r="J162" s="95">
        <f t="shared" si="58"/>
        <v>2013</v>
      </c>
      <c r="K162" s="93" t="str">
        <f t="shared" si="58"/>
        <v>Test country</v>
      </c>
      <c r="L162" s="93">
        <f t="shared" si="58"/>
        <v>0</v>
      </c>
      <c r="M162" s="93"/>
      <c r="N162" s="93">
        <f t="shared" si="54"/>
        <v>0</v>
      </c>
      <c r="O162" s="64" t="str">
        <f t="shared" ref="O162:O167" si="59">TRIM(S162)</f>
        <v>- Other industrial crops</v>
      </c>
      <c r="P162" s="70" t="s">
        <v>1771</v>
      </c>
      <c r="Q162" s="120" t="s">
        <v>2367</v>
      </c>
      <c r="R162" s="926" t="s">
        <v>2368</v>
      </c>
      <c r="S162" s="925" t="s">
        <v>2369</v>
      </c>
      <c r="T162" s="799" t="s">
        <v>2370</v>
      </c>
      <c r="U162" s="1101"/>
      <c r="V162" s="1102"/>
      <c r="W162" s="1102">
        <f t="shared" si="56"/>
        <v>0</v>
      </c>
      <c r="X162" s="1116"/>
      <c r="Y162" s="1103"/>
      <c r="Z162" s="1103"/>
      <c r="AA162" s="1105"/>
      <c r="AB162" s="96"/>
      <c r="AC162" s="96"/>
      <c r="AD162" s="96"/>
      <c r="AE162" s="96"/>
      <c r="AF162" s="96"/>
      <c r="AG162" s="98"/>
      <c r="AH162" s="96">
        <f>AA162* '1 Overview'!$D$19</f>
        <v>0</v>
      </c>
      <c r="AI162" s="96">
        <f>AC162* '1 Overview'!$D$19</f>
        <v>0</v>
      </c>
      <c r="AJ162" s="96">
        <f>AE162* '1 Overview'!$D$19</f>
        <v>0</v>
      </c>
      <c r="AK162" s="98">
        <f>AG162* '1 Overview'!$D$19</f>
        <v>0</v>
      </c>
      <c r="AL162" s="588"/>
    </row>
    <row r="163" spans="1:126" ht="15" customHeight="1" outlineLevel="2" x14ac:dyDescent="0.2">
      <c r="A163" s="93" t="str">
        <f t="shared" si="35"/>
        <v>Z2013</v>
      </c>
      <c r="B163" s="93" t="e">
        <f t="shared" si="35"/>
        <v>#N/A</v>
      </c>
      <c r="C163" s="93" t="e">
        <f t="shared" si="35"/>
        <v>#N/A</v>
      </c>
      <c r="D163" s="93" t="e">
        <f t="shared" si="35"/>
        <v>#N/A</v>
      </c>
      <c r="E163" s="267" t="str">
        <f>VLOOKUP("K|"&amp;Q163,'[2]+termU'!$A$1:$G$65536,6,FALSE)</f>
        <v>L101c</v>
      </c>
      <c r="F163" s="231" t="str">
        <f>VLOOKUP("K|"&amp;O163,'[2]+termU'!$A$1:$G$65536,6,FALSE)</f>
        <v>L101c</v>
      </c>
      <c r="G163" s="64" t="str">
        <f t="shared" ref="G163:G205" si="60">IF(Q163="","B",IF(ISERROR(E164),"B",IF(E163=LEFT(E164,LEN(E163)),"A","B")))</f>
        <v>A</v>
      </c>
      <c r="H163" s="70" t="str">
        <f t="shared" ca="1" si="57"/>
        <v>A</v>
      </c>
      <c r="I163" s="94">
        <v>3</v>
      </c>
      <c r="J163" s="95">
        <f t="shared" si="58"/>
        <v>2013</v>
      </c>
      <c r="K163" s="93" t="str">
        <f t="shared" si="58"/>
        <v>Test country</v>
      </c>
      <c r="L163" s="93">
        <f t="shared" si="58"/>
        <v>0</v>
      </c>
      <c r="M163" s="93"/>
      <c r="N163" s="93">
        <f t="shared" si="54"/>
        <v>0</v>
      </c>
      <c r="O163" s="64" t="str">
        <f t="shared" si="59"/>
        <v>Fresh vegetables and melons</v>
      </c>
      <c r="P163" s="70" t="s">
        <v>1771</v>
      </c>
      <c r="Q163" s="120" t="s">
        <v>814</v>
      </c>
      <c r="R163" s="509" t="s">
        <v>813</v>
      </c>
      <c r="S163" s="670" t="s">
        <v>814</v>
      </c>
      <c r="T163" s="1033" t="s">
        <v>1386</v>
      </c>
      <c r="U163" s="150">
        <f t="shared" ref="U163:AG163" si="61">SUBTOTAL(9,U164:U236)</f>
        <v>0</v>
      </c>
      <c r="V163" s="205">
        <f t="shared" si="61"/>
        <v>0</v>
      </c>
      <c r="W163" s="205">
        <f t="shared" si="61"/>
        <v>0</v>
      </c>
      <c r="X163" s="841">
        <f t="shared" si="61"/>
        <v>0</v>
      </c>
      <c r="Y163" s="110">
        <f t="shared" si="61"/>
        <v>0</v>
      </c>
      <c r="Z163" s="110">
        <f>SUBTOTAL(9,Z164:Z236)</f>
        <v>0</v>
      </c>
      <c r="AA163" s="112">
        <f t="shared" si="61"/>
        <v>0</v>
      </c>
      <c r="AB163" s="110">
        <f t="shared" si="61"/>
        <v>0</v>
      </c>
      <c r="AC163" s="110">
        <f t="shared" si="61"/>
        <v>0</v>
      </c>
      <c r="AD163" s="110">
        <f t="shared" si="61"/>
        <v>0</v>
      </c>
      <c r="AE163" s="110">
        <f t="shared" si="61"/>
        <v>0</v>
      </c>
      <c r="AF163" s="110">
        <f t="shared" si="61"/>
        <v>0</v>
      </c>
      <c r="AG163" s="112">
        <f t="shared" si="61"/>
        <v>0</v>
      </c>
      <c r="AH163" s="110">
        <f>AA163* '1 Overview'!$D$19</f>
        <v>0</v>
      </c>
      <c r="AI163" s="110">
        <f>AC163* '1 Overview'!$D$19</f>
        <v>0</v>
      </c>
      <c r="AJ163" s="110">
        <f>AE163* '1 Overview'!$D$19</f>
        <v>0</v>
      </c>
      <c r="AK163" s="112">
        <f>AG163* '1 Overview'!$D$19</f>
        <v>0</v>
      </c>
      <c r="AL163" s="588"/>
    </row>
    <row r="164" spans="1:126" ht="15" customHeight="1" outlineLevel="2" x14ac:dyDescent="0.2">
      <c r="A164" s="93" t="str">
        <f t="shared" ref="A164:D227" si="62">A$20</f>
        <v>Z2013</v>
      </c>
      <c r="B164" s="93" t="e">
        <f t="shared" si="62"/>
        <v>#N/A</v>
      </c>
      <c r="C164" s="93" t="e">
        <f t="shared" si="62"/>
        <v>#N/A</v>
      </c>
      <c r="D164" s="93" t="e">
        <f t="shared" si="62"/>
        <v>#N/A</v>
      </c>
      <c r="E164" s="267" t="str">
        <f>VLOOKUP("K|"&amp;Q164,'[2]+termU'!$A$1:$G$65536,6,FALSE)</f>
        <v>L101c00</v>
      </c>
      <c r="F164" s="231" t="e">
        <f>VLOOKUP("K|"&amp;O164,'[2]+termU'!$A$1:$G$65536,6,FALSE)</f>
        <v>#N/A</v>
      </c>
      <c r="G164" s="64" t="str">
        <f t="shared" si="60"/>
        <v>B</v>
      </c>
      <c r="H164" s="70" t="str">
        <f t="shared" ca="1" si="57"/>
        <v>B</v>
      </c>
      <c r="I164" s="94">
        <v>4</v>
      </c>
      <c r="J164" s="95">
        <f t="shared" si="58"/>
        <v>2013</v>
      </c>
      <c r="K164" s="93" t="str">
        <f t="shared" si="58"/>
        <v>Test country</v>
      </c>
      <c r="L164" s="93">
        <f t="shared" si="58"/>
        <v>0</v>
      </c>
      <c r="M164" s="93"/>
      <c r="N164" s="93">
        <f t="shared" si="54"/>
        <v>0</v>
      </c>
      <c r="O164" s="64" t="str">
        <f t="shared" si="59"/>
        <v>Fresh vegetables and melons, no details</v>
      </c>
      <c r="P164" s="70" t="s">
        <v>1771</v>
      </c>
      <c r="Q164" s="120" t="s">
        <v>1387</v>
      </c>
      <c r="R164" s="971" t="str">
        <f xml:space="preserve"> R163 &amp; IF(ISERROR([2]!hidden(R163)),", sin detalles",IF([2]!hidden(R163),"",", sin detalles"))</f>
        <v>Hortalizas frescas, melones y sandías, sin detalles</v>
      </c>
      <c r="S164" s="542" t="str">
        <f xml:space="preserve"> S163 &amp; IF(ISERROR([2]!hidden(S163)),", no details",IF([2]!hidden(S163),"",", no details"))</f>
        <v>Fresh vegetables and melons, no details</v>
      </c>
      <c r="T164" s="1044"/>
      <c r="U164" s="149"/>
      <c r="V164" s="202"/>
      <c r="W164" s="202">
        <f>SUM(U164:V164)</f>
        <v>0</v>
      </c>
      <c r="X164" s="844"/>
      <c r="Y164" s="122"/>
      <c r="Z164" s="122"/>
      <c r="AA164" s="125"/>
      <c r="AB164" s="122"/>
      <c r="AC164" s="122"/>
      <c r="AD164" s="122"/>
      <c r="AE164" s="122"/>
      <c r="AF164" s="122"/>
      <c r="AG164" s="125"/>
      <c r="AH164" s="122">
        <f>AA164* '1 Overview'!$D$19</f>
        <v>0</v>
      </c>
      <c r="AI164" s="122">
        <f>AC164* '1 Overview'!$D$19</f>
        <v>0</v>
      </c>
      <c r="AJ164" s="122">
        <f>AE164* '1 Overview'!$D$19</f>
        <v>0</v>
      </c>
      <c r="AK164" s="125">
        <f>AG164* '1 Overview'!$D$19</f>
        <v>0</v>
      </c>
      <c r="AL164" s="588"/>
    </row>
    <row r="165" spans="1:126" s="92" customFormat="1" ht="15" customHeight="1" outlineLevel="3" x14ac:dyDescent="0.2">
      <c r="A165" s="93" t="str">
        <f t="shared" si="62"/>
        <v>Z2013</v>
      </c>
      <c r="B165" s="93" t="e">
        <f t="shared" si="62"/>
        <v>#N/A</v>
      </c>
      <c r="C165" s="93" t="e">
        <f t="shared" si="62"/>
        <v>#N/A</v>
      </c>
      <c r="D165" s="93" t="e">
        <f t="shared" si="62"/>
        <v>#N/A</v>
      </c>
      <c r="E165" s="267" t="str">
        <f>VLOOKUP("K|"&amp;Q165,'[2]+termU'!$A$1:$G$65536,6,FALSE)</f>
        <v>L101c01</v>
      </c>
      <c r="F165" s="231" t="str">
        <f>VLOOKUP("K|"&amp;O165,'[2]+termU'!$A$1:$G$65536,6,FALSE)</f>
        <v>L101c01</v>
      </c>
      <c r="G165" s="64" t="str">
        <f t="shared" si="60"/>
        <v>A</v>
      </c>
      <c r="H165" s="70" t="str">
        <f t="shared" ca="1" si="57"/>
        <v>A</v>
      </c>
      <c r="I165" s="115">
        <v>4</v>
      </c>
      <c r="J165" s="95">
        <f t="shared" si="58"/>
        <v>2013</v>
      </c>
      <c r="K165" s="93" t="str">
        <f t="shared" si="58"/>
        <v>Test country</v>
      </c>
      <c r="L165" s="93">
        <f t="shared" si="58"/>
        <v>0</v>
      </c>
      <c r="M165" s="93"/>
      <c r="N165" s="93">
        <f t="shared" si="54"/>
        <v>0</v>
      </c>
      <c r="O165" s="64" t="str">
        <f t="shared" si="59"/>
        <v>Brassicas</v>
      </c>
      <c r="P165" s="70" t="s">
        <v>1771</v>
      </c>
      <c r="Q165" s="120" t="s">
        <v>1388</v>
      </c>
      <c r="R165" s="679" t="s">
        <v>1389</v>
      </c>
      <c r="S165" s="996" t="s">
        <v>1389</v>
      </c>
      <c r="T165" s="1037" t="s">
        <v>1390</v>
      </c>
      <c r="U165" s="626">
        <f t="shared" ref="U165:AG165" si="63">SUBTOTAL(9,U166:U177)</f>
        <v>0</v>
      </c>
      <c r="V165" s="625">
        <f t="shared" si="63"/>
        <v>0</v>
      </c>
      <c r="W165" s="625">
        <f t="shared" si="63"/>
        <v>0</v>
      </c>
      <c r="X165" s="842">
        <f t="shared" si="63"/>
        <v>0</v>
      </c>
      <c r="Y165" s="116">
        <f t="shared" si="63"/>
        <v>0</v>
      </c>
      <c r="Z165" s="116">
        <f>SUBTOTAL(9,Z166:Z177)</f>
        <v>0</v>
      </c>
      <c r="AA165" s="117">
        <f t="shared" si="63"/>
        <v>0</v>
      </c>
      <c r="AB165" s="116">
        <f t="shared" si="63"/>
        <v>0</v>
      </c>
      <c r="AC165" s="116">
        <f t="shared" si="63"/>
        <v>0</v>
      </c>
      <c r="AD165" s="116">
        <f t="shared" si="63"/>
        <v>0</v>
      </c>
      <c r="AE165" s="116">
        <f t="shared" si="63"/>
        <v>0</v>
      </c>
      <c r="AF165" s="116">
        <f t="shared" si="63"/>
        <v>0</v>
      </c>
      <c r="AG165" s="117">
        <f t="shared" si="63"/>
        <v>0</v>
      </c>
      <c r="AH165" s="116">
        <f>AA165* '1 Overview'!$D$19</f>
        <v>0</v>
      </c>
      <c r="AI165" s="116">
        <f>AC165* '1 Overview'!$D$19</f>
        <v>0</v>
      </c>
      <c r="AJ165" s="116">
        <f>AE165* '1 Overview'!$D$19</f>
        <v>0</v>
      </c>
      <c r="AK165" s="117">
        <f>AG165* '1 Overview'!$D$19</f>
        <v>0</v>
      </c>
      <c r="AL165" s="588"/>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row>
    <row r="166" spans="1:126" s="108" customFormat="1" ht="15" customHeight="1" outlineLevel="3" x14ac:dyDescent="0.2">
      <c r="A166" s="93" t="str">
        <f t="shared" si="62"/>
        <v>Z2013</v>
      </c>
      <c r="B166" s="93" t="e">
        <f t="shared" si="62"/>
        <v>#N/A</v>
      </c>
      <c r="C166" s="93" t="e">
        <f t="shared" si="62"/>
        <v>#N/A</v>
      </c>
      <c r="D166" s="93" t="e">
        <f t="shared" si="62"/>
        <v>#N/A</v>
      </c>
      <c r="E166" s="268" t="str">
        <f>VLOOKUP("K|"&amp;Q166,'[2]+termU'!$A$1:$G$65536,6,FALSE)</f>
        <v>L101c010</v>
      </c>
      <c r="F166" s="269" t="str">
        <f>VLOOKUP("K|"&amp;O166,'[2]+termU'!$A$1:$G$65536,6,FALSE)</f>
        <v>L101c010</v>
      </c>
      <c r="G166" s="72" t="str">
        <f t="shared" si="60"/>
        <v>B</v>
      </c>
      <c r="H166" s="70" t="str">
        <f t="shared" ca="1" si="57"/>
        <v>B</v>
      </c>
      <c r="I166" s="94">
        <v>5</v>
      </c>
      <c r="J166" s="121">
        <f t="shared" si="58"/>
        <v>2013</v>
      </c>
      <c r="K166" s="119" t="str">
        <f t="shared" si="58"/>
        <v>Test country</v>
      </c>
      <c r="L166" s="119">
        <f t="shared" si="58"/>
        <v>0</v>
      </c>
      <c r="M166" s="119"/>
      <c r="N166" s="119">
        <f t="shared" si="54"/>
        <v>0</v>
      </c>
      <c r="O166" s="64" t="str">
        <f t="shared" si="59"/>
        <v>Brassicas, no details</v>
      </c>
      <c r="P166" s="120" t="s">
        <v>1771</v>
      </c>
      <c r="Q166" s="120" t="s">
        <v>1391</v>
      </c>
      <c r="R166" s="971" t="str">
        <f xml:space="preserve"> R165 &amp; IF(ISERROR([2]!hidden(R165)),", sin detalles",IF([2]!hidden(R165),"",", sin detalles"))</f>
        <v xml:space="preserve">    Brassicas, sin detalles</v>
      </c>
      <c r="S166" s="345" t="str">
        <f xml:space="preserve"> S165 &amp; IF(ISERROR([2]!hidden(S165)),", no details",IF([2]!hidden(S165),"",", no details"))</f>
        <v xml:space="preserve">    Brassicas, no details</v>
      </c>
      <c r="T166" s="813"/>
      <c r="U166" s="149"/>
      <c r="V166" s="202"/>
      <c r="W166" s="122">
        <f t="shared" ref="W166:W177" si="64">SUM(U166:V166)</f>
        <v>0</v>
      </c>
      <c r="X166" s="844"/>
      <c r="Y166" s="122"/>
      <c r="Z166" s="122"/>
      <c r="AA166" s="125"/>
      <c r="AB166" s="122"/>
      <c r="AC166" s="122"/>
      <c r="AD166" s="122"/>
      <c r="AE166" s="122"/>
      <c r="AF166" s="122"/>
      <c r="AG166" s="125"/>
      <c r="AH166" s="122">
        <f>AA166* '1 Overview'!$D$19</f>
        <v>0</v>
      </c>
      <c r="AI166" s="122">
        <f>AC166* '1 Overview'!$D$19</f>
        <v>0</v>
      </c>
      <c r="AJ166" s="122">
        <f>AE166* '1 Overview'!$D$19</f>
        <v>0</v>
      </c>
      <c r="AK166" s="125">
        <f>AG166* '1 Overview'!$D$19</f>
        <v>0</v>
      </c>
      <c r="AL166" s="588"/>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row>
    <row r="167" spans="1:126" s="108" customFormat="1" ht="15" customHeight="1" outlineLevel="4" x14ac:dyDescent="0.2">
      <c r="A167" s="93" t="str">
        <f t="shared" si="62"/>
        <v>Z2013</v>
      </c>
      <c r="B167" s="93" t="e">
        <f t="shared" si="62"/>
        <v>#N/A</v>
      </c>
      <c r="C167" s="93" t="e">
        <f t="shared" si="62"/>
        <v>#N/A</v>
      </c>
      <c r="D167" s="93" t="e">
        <f t="shared" si="62"/>
        <v>#N/A</v>
      </c>
      <c r="E167" s="268" t="str">
        <f>VLOOKUP("K|"&amp;Q167,'[2]+termU'!$A$1:$G$65536,6,FALSE)</f>
        <v>L101c011</v>
      </c>
      <c r="F167" s="269" t="str">
        <f>VLOOKUP("K|"&amp;O167,'[2]+termU'!$A$1:$G$65536,6,FALSE)</f>
        <v>L101c011</v>
      </c>
      <c r="G167" s="72" t="str">
        <f t="shared" si="60"/>
        <v>B</v>
      </c>
      <c r="H167" s="70" t="str">
        <f t="shared" ca="1" si="57"/>
        <v>B</v>
      </c>
      <c r="I167" s="94">
        <v>5</v>
      </c>
      <c r="J167" s="121">
        <f t="shared" si="58"/>
        <v>2013</v>
      </c>
      <c r="K167" s="119" t="str">
        <f t="shared" si="58"/>
        <v>Test country</v>
      </c>
      <c r="L167" s="119">
        <f t="shared" si="58"/>
        <v>0</v>
      </c>
      <c r="M167" s="119"/>
      <c r="N167" s="119">
        <f t="shared" si="54"/>
        <v>0</v>
      </c>
      <c r="O167" s="64" t="str">
        <f t="shared" si="59"/>
        <v>Cauliflower and Broccoli, no details</v>
      </c>
      <c r="P167" s="120" t="s">
        <v>1771</v>
      </c>
      <c r="Q167" s="120" t="s">
        <v>1392</v>
      </c>
      <c r="R167" s="151" t="s">
        <v>2986</v>
      </c>
      <c r="S167" s="350" t="s">
        <v>2378</v>
      </c>
      <c r="T167" s="813" t="s">
        <v>2379</v>
      </c>
      <c r="U167" s="149"/>
      <c r="V167" s="202"/>
      <c r="W167" s="122">
        <f t="shared" si="64"/>
        <v>0</v>
      </c>
      <c r="X167" s="844"/>
      <c r="Y167" s="122"/>
      <c r="Z167" s="122"/>
      <c r="AA167" s="125"/>
      <c r="AB167" s="122"/>
      <c r="AC167" s="122"/>
      <c r="AD167" s="122"/>
      <c r="AE167" s="122"/>
      <c r="AF167" s="122"/>
      <c r="AG167" s="125"/>
      <c r="AH167" s="122">
        <f>AA167* '1 Overview'!$D$19</f>
        <v>0</v>
      </c>
      <c r="AI167" s="122">
        <f>AC167* '1 Overview'!$D$19</f>
        <v>0</v>
      </c>
      <c r="AJ167" s="122">
        <f>AE167* '1 Overview'!$D$19</f>
        <v>0</v>
      </c>
      <c r="AK167" s="125">
        <f>AG167* '1 Overview'!$D$19</f>
        <v>0</v>
      </c>
      <c r="AL167" s="588"/>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row>
    <row r="168" spans="1:126" s="108" customFormat="1" ht="15" customHeight="1" outlineLevel="4" x14ac:dyDescent="0.2">
      <c r="A168" s="93" t="str">
        <f t="shared" si="62"/>
        <v>Z2013</v>
      </c>
      <c r="B168" s="93" t="e">
        <f t="shared" si="62"/>
        <v>#N/A</v>
      </c>
      <c r="C168" s="93" t="e">
        <f t="shared" si="62"/>
        <v>#N/A</v>
      </c>
      <c r="D168" s="93" t="e">
        <f t="shared" si="62"/>
        <v>#N/A</v>
      </c>
      <c r="E168" s="268" t="str">
        <f>VLOOKUP("K|"&amp;Q168,'[2]+termU'!$A$1:$G$65536,6,FALSE)</f>
        <v>L101c012</v>
      </c>
      <c r="F168" s="269" t="str">
        <f>VLOOKUP("K|"&amp;O168,'[2]+termU'!$A$1:$G$65536,6,FALSE)</f>
        <v>L101c012</v>
      </c>
      <c r="G168" s="72" t="str">
        <f t="shared" si="60"/>
        <v>B</v>
      </c>
      <c r="H168" s="70" t="str">
        <f t="shared" ca="1" si="57"/>
        <v>B</v>
      </c>
      <c r="I168" s="94">
        <v>5</v>
      </c>
      <c r="J168" s="121">
        <f t="shared" si="58"/>
        <v>2013</v>
      </c>
      <c r="K168" s="119" t="str">
        <f t="shared" si="58"/>
        <v>Test country</v>
      </c>
      <c r="L168" s="119">
        <f t="shared" si="58"/>
        <v>0</v>
      </c>
      <c r="M168" s="119"/>
      <c r="N168" s="119">
        <f t="shared" si="54"/>
        <v>0</v>
      </c>
      <c r="O168" s="72" t="s">
        <v>2380</v>
      </c>
      <c r="P168" s="120" t="s">
        <v>1771</v>
      </c>
      <c r="Q168" s="120" t="s">
        <v>2380</v>
      </c>
      <c r="R168" s="151" t="s">
        <v>815</v>
      </c>
      <c r="S168" s="350" t="s">
        <v>816</v>
      </c>
      <c r="T168" s="813" t="s">
        <v>2379</v>
      </c>
      <c r="U168" s="149"/>
      <c r="V168" s="202"/>
      <c r="W168" s="122">
        <f t="shared" si="64"/>
        <v>0</v>
      </c>
      <c r="X168" s="844"/>
      <c r="Y168" s="122"/>
      <c r="Z168" s="122"/>
      <c r="AA168" s="125"/>
      <c r="AB168" s="122"/>
      <c r="AC168" s="122"/>
      <c r="AD168" s="122"/>
      <c r="AE168" s="122"/>
      <c r="AF168" s="122"/>
      <c r="AG168" s="125"/>
      <c r="AH168" s="122">
        <f>AA168* '1 Overview'!$D$19</f>
        <v>0</v>
      </c>
      <c r="AI168" s="122">
        <f>AC168* '1 Overview'!$D$19</f>
        <v>0</v>
      </c>
      <c r="AJ168" s="122">
        <f>AE168* '1 Overview'!$D$19</f>
        <v>0</v>
      </c>
      <c r="AK168" s="125">
        <f>AG168* '1 Overview'!$D$19</f>
        <v>0</v>
      </c>
      <c r="AL168" s="73"/>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row>
    <row r="169" spans="1:126" s="108" customFormat="1" ht="15" customHeight="1" outlineLevel="4" x14ac:dyDescent="0.2">
      <c r="A169" s="93" t="str">
        <f t="shared" si="62"/>
        <v>Z2013</v>
      </c>
      <c r="B169" s="93" t="e">
        <f t="shared" si="62"/>
        <v>#N/A</v>
      </c>
      <c r="C169" s="93" t="e">
        <f t="shared" si="62"/>
        <v>#N/A</v>
      </c>
      <c r="D169" s="93" t="e">
        <f t="shared" si="62"/>
        <v>#N/A</v>
      </c>
      <c r="E169" s="268" t="str">
        <f>VLOOKUP("K|"&amp;Q169,'[2]+termU'!$A$1:$G$65536,6,FALSE)</f>
        <v>L101c013</v>
      </c>
      <c r="F169" s="269" t="str">
        <f>VLOOKUP("K|"&amp;O169,'[2]+termU'!$A$1:$G$65536,6,FALSE)</f>
        <v>L101c013</v>
      </c>
      <c r="G169" s="72" t="str">
        <f t="shared" si="60"/>
        <v>B</v>
      </c>
      <c r="H169" s="70" t="str">
        <f t="shared" ca="1" si="57"/>
        <v>B</v>
      </c>
      <c r="I169" s="94">
        <v>5</v>
      </c>
      <c r="J169" s="121">
        <f t="shared" si="58"/>
        <v>2013</v>
      </c>
      <c r="K169" s="119" t="str">
        <f t="shared" si="58"/>
        <v>Test country</v>
      </c>
      <c r="L169" s="119">
        <f t="shared" si="58"/>
        <v>0</v>
      </c>
      <c r="M169" s="119"/>
      <c r="N169" s="119">
        <f t="shared" si="54"/>
        <v>0</v>
      </c>
      <c r="O169" s="72" t="s">
        <v>817</v>
      </c>
      <c r="P169" s="120" t="s">
        <v>1771</v>
      </c>
      <c r="Q169" s="120" t="s">
        <v>817</v>
      </c>
      <c r="R169" s="151" t="s">
        <v>818</v>
      </c>
      <c r="S169" s="350" t="s">
        <v>819</v>
      </c>
      <c r="T169" s="813" t="s">
        <v>2379</v>
      </c>
      <c r="U169" s="149"/>
      <c r="V169" s="202"/>
      <c r="W169" s="122">
        <f t="shared" si="64"/>
        <v>0</v>
      </c>
      <c r="X169" s="844"/>
      <c r="Y169" s="122"/>
      <c r="Z169" s="122"/>
      <c r="AA169" s="125"/>
      <c r="AB169" s="122"/>
      <c r="AC169" s="122"/>
      <c r="AD169" s="122"/>
      <c r="AE169" s="122"/>
      <c r="AF169" s="122"/>
      <c r="AG169" s="125"/>
      <c r="AH169" s="122">
        <f>AA169* '1 Overview'!$D$19</f>
        <v>0</v>
      </c>
      <c r="AI169" s="122">
        <f>AC169* '1 Overview'!$D$19</f>
        <v>0</v>
      </c>
      <c r="AJ169" s="122">
        <f>AE169* '1 Overview'!$D$19</f>
        <v>0</v>
      </c>
      <c r="AK169" s="125">
        <f>AG169* '1 Overview'!$D$19</f>
        <v>0</v>
      </c>
      <c r="AL169" s="73"/>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row>
    <row r="170" spans="1:126" s="108" customFormat="1" ht="15" customHeight="1" outlineLevel="4" x14ac:dyDescent="0.2">
      <c r="A170" s="93" t="str">
        <f t="shared" si="62"/>
        <v>Z2013</v>
      </c>
      <c r="B170" s="93" t="e">
        <f t="shared" si="62"/>
        <v>#N/A</v>
      </c>
      <c r="C170" s="93" t="e">
        <f t="shared" si="62"/>
        <v>#N/A</v>
      </c>
      <c r="D170" s="93" t="e">
        <f t="shared" si="62"/>
        <v>#N/A</v>
      </c>
      <c r="E170" s="268" t="str">
        <f>VLOOKUP("K|"&amp;Q170,'[2]+termU'!$A$1:$G$65536,6,FALSE)</f>
        <v>L101c014</v>
      </c>
      <c r="F170" s="269" t="str">
        <f>VLOOKUP("K|"&amp;O170,'[2]+termU'!$A$1:$G$65536,6,FALSE)</f>
        <v>L101c014</v>
      </c>
      <c r="G170" s="72" t="str">
        <f t="shared" si="60"/>
        <v>B</v>
      </c>
      <c r="H170" s="70" t="str">
        <f t="shared" ca="1" si="57"/>
        <v>B</v>
      </c>
      <c r="I170" s="94">
        <v>5</v>
      </c>
      <c r="J170" s="121">
        <f t="shared" si="58"/>
        <v>2013</v>
      </c>
      <c r="K170" s="119" t="str">
        <f t="shared" si="58"/>
        <v>Test country</v>
      </c>
      <c r="L170" s="119">
        <f t="shared" si="58"/>
        <v>0</v>
      </c>
      <c r="M170" s="119"/>
      <c r="N170" s="119">
        <f t="shared" si="54"/>
        <v>0</v>
      </c>
      <c r="O170" s="72" t="s">
        <v>820</v>
      </c>
      <c r="P170" s="120" t="s">
        <v>1771</v>
      </c>
      <c r="Q170" s="120" t="s">
        <v>820</v>
      </c>
      <c r="R170" s="151" t="s">
        <v>821</v>
      </c>
      <c r="S170" s="350" t="s">
        <v>822</v>
      </c>
      <c r="T170" s="813"/>
      <c r="U170" s="149"/>
      <c r="V170" s="202"/>
      <c r="W170" s="122">
        <f t="shared" si="64"/>
        <v>0</v>
      </c>
      <c r="X170" s="844"/>
      <c r="Y170" s="122"/>
      <c r="Z170" s="122"/>
      <c r="AA170" s="125"/>
      <c r="AB170" s="122"/>
      <c r="AC170" s="122"/>
      <c r="AD170" s="122"/>
      <c r="AE170" s="122"/>
      <c r="AF170" s="122"/>
      <c r="AG170" s="125"/>
      <c r="AH170" s="122">
        <f>AA170* '1 Overview'!$D$19</f>
        <v>0</v>
      </c>
      <c r="AI170" s="122">
        <f>AC170* '1 Overview'!$D$19</f>
        <v>0</v>
      </c>
      <c r="AJ170" s="122">
        <f>AE170* '1 Overview'!$D$19</f>
        <v>0</v>
      </c>
      <c r="AK170" s="125">
        <f>AG170* '1 Overview'!$D$19</f>
        <v>0</v>
      </c>
      <c r="AL170" s="73"/>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row>
    <row r="171" spans="1:126" s="108" customFormat="1" ht="15" customHeight="1" outlineLevel="4" x14ac:dyDescent="0.2">
      <c r="A171" s="93" t="str">
        <f t="shared" si="62"/>
        <v>Z2013</v>
      </c>
      <c r="B171" s="93" t="e">
        <f t="shared" si="62"/>
        <v>#N/A</v>
      </c>
      <c r="C171" s="93" t="e">
        <f t="shared" si="62"/>
        <v>#N/A</v>
      </c>
      <c r="D171" s="93" t="e">
        <f t="shared" si="62"/>
        <v>#N/A</v>
      </c>
      <c r="E171" s="268" t="str">
        <f>VLOOKUP("K|"&amp;Q171,'[2]+termU'!$A$1:$G$65536,6,FALSE)</f>
        <v>L101c015</v>
      </c>
      <c r="F171" s="269" t="str">
        <f>VLOOKUP("K|"&amp;O171,'[2]+termU'!$A$1:$G$65536,6,FALSE)</f>
        <v>L101c015</v>
      </c>
      <c r="G171" s="72" t="str">
        <f t="shared" si="60"/>
        <v>B</v>
      </c>
      <c r="H171" s="70" t="str">
        <f t="shared" ca="1" si="57"/>
        <v>B</v>
      </c>
      <c r="I171" s="94">
        <v>5</v>
      </c>
      <c r="J171" s="121">
        <f t="shared" si="58"/>
        <v>2013</v>
      </c>
      <c r="K171" s="119" t="str">
        <f t="shared" si="58"/>
        <v>Test country</v>
      </c>
      <c r="L171" s="119">
        <f t="shared" si="58"/>
        <v>0</v>
      </c>
      <c r="M171" s="119"/>
      <c r="N171" s="119">
        <f t="shared" si="54"/>
        <v>0</v>
      </c>
      <c r="O171" s="64" t="str">
        <f>TRIM(S171)</f>
        <v>Cabbage, white</v>
      </c>
      <c r="P171" s="120" t="s">
        <v>1771</v>
      </c>
      <c r="Q171" s="120" t="s">
        <v>823</v>
      </c>
      <c r="R171" s="151" t="s">
        <v>824</v>
      </c>
      <c r="S171" s="350" t="s">
        <v>825</v>
      </c>
      <c r="T171" s="813" t="s">
        <v>826</v>
      </c>
      <c r="U171" s="149"/>
      <c r="V171" s="202"/>
      <c r="W171" s="122">
        <f t="shared" si="64"/>
        <v>0</v>
      </c>
      <c r="X171" s="844"/>
      <c r="Y171" s="122"/>
      <c r="Z171" s="122"/>
      <c r="AA171" s="125"/>
      <c r="AB171" s="122"/>
      <c r="AC171" s="122"/>
      <c r="AD171" s="122"/>
      <c r="AE171" s="122"/>
      <c r="AF171" s="122"/>
      <c r="AG171" s="125"/>
      <c r="AH171" s="122">
        <f>AA171* '1 Overview'!$D$19</f>
        <v>0</v>
      </c>
      <c r="AI171" s="122">
        <f>AC171* '1 Overview'!$D$19</f>
        <v>0</v>
      </c>
      <c r="AJ171" s="122">
        <f>AE171* '1 Overview'!$D$19</f>
        <v>0</v>
      </c>
      <c r="AK171" s="125">
        <f>AG171* '1 Overview'!$D$19</f>
        <v>0</v>
      </c>
      <c r="AL171" s="588"/>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row>
    <row r="172" spans="1:126" s="108" customFormat="1" ht="15" customHeight="1" outlineLevel="4" x14ac:dyDescent="0.2">
      <c r="A172" s="93" t="str">
        <f t="shared" si="62"/>
        <v>Z2013</v>
      </c>
      <c r="B172" s="93" t="e">
        <f t="shared" si="62"/>
        <v>#N/A</v>
      </c>
      <c r="C172" s="93" t="e">
        <f t="shared" si="62"/>
        <v>#N/A</v>
      </c>
      <c r="D172" s="93" t="e">
        <f t="shared" si="62"/>
        <v>#N/A</v>
      </c>
      <c r="E172" s="268" t="str">
        <f>VLOOKUP("K|"&amp;Q172,'[2]+termU'!$A$1:$G$65536,6,FALSE)</f>
        <v>L101c016</v>
      </c>
      <c r="F172" s="269" t="str">
        <f>VLOOKUP("K|"&amp;O172,'[2]+termU'!$A$1:$G$65536,6,FALSE)</f>
        <v>L101c016</v>
      </c>
      <c r="G172" s="72" t="str">
        <f t="shared" si="60"/>
        <v>B</v>
      </c>
      <c r="H172" s="70" t="str">
        <f t="shared" ca="1" si="57"/>
        <v>B</v>
      </c>
      <c r="I172" s="94">
        <v>5</v>
      </c>
      <c r="J172" s="121">
        <f t="shared" si="58"/>
        <v>2013</v>
      </c>
      <c r="K172" s="119" t="str">
        <f t="shared" si="58"/>
        <v>Test country</v>
      </c>
      <c r="L172" s="119">
        <f t="shared" si="58"/>
        <v>0</v>
      </c>
      <c r="M172" s="119"/>
      <c r="N172" s="119">
        <f t="shared" si="54"/>
        <v>0</v>
      </c>
      <c r="O172" s="72" t="s">
        <v>827</v>
      </c>
      <c r="P172" s="120" t="s">
        <v>1771</v>
      </c>
      <c r="Q172" s="120" t="s">
        <v>827</v>
      </c>
      <c r="R172" s="151" t="s">
        <v>828</v>
      </c>
      <c r="S172" s="350" t="s">
        <v>829</v>
      </c>
      <c r="T172" s="813" t="s">
        <v>830</v>
      </c>
      <c r="U172" s="149"/>
      <c r="V172" s="202"/>
      <c r="W172" s="122">
        <f t="shared" si="64"/>
        <v>0</v>
      </c>
      <c r="X172" s="844"/>
      <c r="Y172" s="122"/>
      <c r="Z172" s="122"/>
      <c r="AA172" s="125"/>
      <c r="AB172" s="122"/>
      <c r="AC172" s="122"/>
      <c r="AD172" s="122"/>
      <c r="AE172" s="122"/>
      <c r="AF172" s="122"/>
      <c r="AG172" s="125"/>
      <c r="AH172" s="122">
        <f>AA172* '1 Overview'!$D$19</f>
        <v>0</v>
      </c>
      <c r="AI172" s="122">
        <f>AC172* '1 Overview'!$D$19</f>
        <v>0</v>
      </c>
      <c r="AJ172" s="122">
        <f>AE172* '1 Overview'!$D$19</f>
        <v>0</v>
      </c>
      <c r="AK172" s="125">
        <f>AG172* '1 Overview'!$D$19</f>
        <v>0</v>
      </c>
      <c r="AL172" s="73"/>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row>
    <row r="173" spans="1:126" s="108" customFormat="1" ht="15" customHeight="1" outlineLevel="4" x14ac:dyDescent="0.2">
      <c r="A173" s="93" t="str">
        <f t="shared" si="62"/>
        <v>Z2013</v>
      </c>
      <c r="B173" s="93" t="e">
        <f t="shared" si="62"/>
        <v>#N/A</v>
      </c>
      <c r="C173" s="93" t="e">
        <f t="shared" si="62"/>
        <v>#N/A</v>
      </c>
      <c r="D173" s="93" t="e">
        <f t="shared" si="62"/>
        <v>#N/A</v>
      </c>
      <c r="E173" s="268" t="str">
        <f>VLOOKUP("K|"&amp;Q173,'[2]+termU'!$A$1:$G$65536,6,FALSE)</f>
        <v>L101c017</v>
      </c>
      <c r="F173" s="269" t="str">
        <f>VLOOKUP("K|"&amp;O173,'[2]+termU'!$A$1:$G$65536,6,FALSE)</f>
        <v>L101c017</v>
      </c>
      <c r="G173" s="72" t="str">
        <f t="shared" si="60"/>
        <v>B</v>
      </c>
      <c r="H173" s="70" t="str">
        <f t="shared" ca="1" si="57"/>
        <v>B</v>
      </c>
      <c r="I173" s="94">
        <v>5</v>
      </c>
      <c r="J173" s="121">
        <f t="shared" si="58"/>
        <v>2013</v>
      </c>
      <c r="K173" s="119" t="str">
        <f t="shared" si="58"/>
        <v>Test country</v>
      </c>
      <c r="L173" s="119">
        <f t="shared" si="58"/>
        <v>0</v>
      </c>
      <c r="M173" s="119"/>
      <c r="N173" s="119">
        <f t="shared" si="54"/>
        <v>0</v>
      </c>
      <c r="O173" s="72" t="s">
        <v>831</v>
      </c>
      <c r="P173" s="120" t="s">
        <v>1771</v>
      </c>
      <c r="Q173" s="120" t="s">
        <v>831</v>
      </c>
      <c r="R173" s="109" t="s">
        <v>832</v>
      </c>
      <c r="S173" s="346" t="s">
        <v>833</v>
      </c>
      <c r="T173" s="813" t="s">
        <v>834</v>
      </c>
      <c r="U173" s="149"/>
      <c r="V173" s="202"/>
      <c r="W173" s="122">
        <f t="shared" si="64"/>
        <v>0</v>
      </c>
      <c r="X173" s="844"/>
      <c r="Y173" s="122"/>
      <c r="Z173" s="122"/>
      <c r="AA173" s="125"/>
      <c r="AB173" s="122"/>
      <c r="AC173" s="122"/>
      <c r="AD173" s="122"/>
      <c r="AE173" s="122"/>
      <c r="AF173" s="122"/>
      <c r="AG173" s="125"/>
      <c r="AH173" s="122">
        <f>AA173* '1 Overview'!$D$19</f>
        <v>0</v>
      </c>
      <c r="AI173" s="122">
        <f>AC173* '1 Overview'!$D$19</f>
        <v>0</v>
      </c>
      <c r="AJ173" s="122">
        <f>AE173* '1 Overview'!$D$19</f>
        <v>0</v>
      </c>
      <c r="AK173" s="125">
        <f>AG173* '1 Overview'!$D$19</f>
        <v>0</v>
      </c>
      <c r="AL173" s="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row>
    <row r="174" spans="1:126" s="108" customFormat="1" ht="15" customHeight="1" outlineLevel="4" x14ac:dyDescent="0.2">
      <c r="A174" s="93" t="str">
        <f t="shared" si="62"/>
        <v>Z2013</v>
      </c>
      <c r="B174" s="93" t="e">
        <f t="shared" si="62"/>
        <v>#N/A</v>
      </c>
      <c r="C174" s="93" t="e">
        <f t="shared" si="62"/>
        <v>#N/A</v>
      </c>
      <c r="D174" s="93" t="e">
        <f t="shared" si="62"/>
        <v>#N/A</v>
      </c>
      <c r="E174" s="268" t="str">
        <f>VLOOKUP("K|"&amp;Q174,'[2]+termU'!$A$1:$G$65536,6,FALSE)</f>
        <v>L101c018</v>
      </c>
      <c r="F174" s="269" t="str">
        <f>VLOOKUP("K|"&amp;O174,'[2]+termU'!$A$1:$G$65536,6,FALSE)</f>
        <v>L101c018</v>
      </c>
      <c r="G174" s="72" t="str">
        <f t="shared" si="60"/>
        <v>B</v>
      </c>
      <c r="H174" s="70" t="str">
        <f t="shared" ca="1" si="57"/>
        <v>B</v>
      </c>
      <c r="I174" s="94">
        <v>5</v>
      </c>
      <c r="J174" s="121">
        <f t="shared" si="58"/>
        <v>2013</v>
      </c>
      <c r="K174" s="119" t="str">
        <f t="shared" si="58"/>
        <v>Test country</v>
      </c>
      <c r="L174" s="119">
        <f t="shared" si="58"/>
        <v>0</v>
      </c>
      <c r="M174" s="119"/>
      <c r="N174" s="119">
        <f t="shared" si="54"/>
        <v>0</v>
      </c>
      <c r="O174" s="72" t="s">
        <v>835</v>
      </c>
      <c r="P174" s="120" t="s">
        <v>1771</v>
      </c>
      <c r="Q174" s="120" t="s">
        <v>835</v>
      </c>
      <c r="R174" s="151" t="s">
        <v>836</v>
      </c>
      <c r="S174" s="350" t="s">
        <v>837</v>
      </c>
      <c r="T174" s="813" t="s">
        <v>838</v>
      </c>
      <c r="U174" s="149"/>
      <c r="V174" s="202"/>
      <c r="W174" s="122">
        <f t="shared" si="64"/>
        <v>0</v>
      </c>
      <c r="X174" s="844"/>
      <c r="Y174" s="122"/>
      <c r="Z174" s="122"/>
      <c r="AA174" s="125"/>
      <c r="AB174" s="122"/>
      <c r="AC174" s="122"/>
      <c r="AD174" s="122"/>
      <c r="AE174" s="122"/>
      <c r="AF174" s="122"/>
      <c r="AG174" s="125"/>
      <c r="AH174" s="122">
        <f>AA174* '1 Overview'!$D$19</f>
        <v>0</v>
      </c>
      <c r="AI174" s="122">
        <f>AC174* '1 Overview'!$D$19</f>
        <v>0</v>
      </c>
      <c r="AJ174" s="122">
        <f>AE174* '1 Overview'!$D$19</f>
        <v>0</v>
      </c>
      <c r="AK174" s="125">
        <f>AG174* '1 Overview'!$D$19</f>
        <v>0</v>
      </c>
      <c r="AL174" s="73"/>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row>
    <row r="175" spans="1:126" s="108" customFormat="1" ht="15" customHeight="1" outlineLevel="4" x14ac:dyDescent="0.2">
      <c r="A175" s="93" t="str">
        <f t="shared" si="62"/>
        <v>Z2013</v>
      </c>
      <c r="B175" s="93" t="e">
        <f t="shared" si="62"/>
        <v>#N/A</v>
      </c>
      <c r="C175" s="93" t="e">
        <f t="shared" si="62"/>
        <v>#N/A</v>
      </c>
      <c r="D175" s="93" t="e">
        <f t="shared" si="62"/>
        <v>#N/A</v>
      </c>
      <c r="E175" s="268" t="str">
        <f>VLOOKUP("K|"&amp;Q175,'[2]+termU'!$A$1:$G$65536,6,FALSE)</f>
        <v>L101c019</v>
      </c>
      <c r="F175" s="269" t="str">
        <f>VLOOKUP("K|"&amp;O175,'[2]+termU'!$A$1:$G$65536,6,FALSE)</f>
        <v>L101c019</v>
      </c>
      <c r="G175" s="72" t="str">
        <f t="shared" si="60"/>
        <v>B</v>
      </c>
      <c r="H175" s="70" t="str">
        <f t="shared" ca="1" si="57"/>
        <v>B</v>
      </c>
      <c r="I175" s="94">
        <v>5</v>
      </c>
      <c r="J175" s="121">
        <f t="shared" si="58"/>
        <v>2013</v>
      </c>
      <c r="K175" s="119" t="str">
        <f t="shared" si="58"/>
        <v>Test country</v>
      </c>
      <c r="L175" s="119">
        <f t="shared" si="58"/>
        <v>0</v>
      </c>
      <c r="M175" s="119"/>
      <c r="N175" s="119">
        <f t="shared" si="54"/>
        <v>0</v>
      </c>
      <c r="O175" s="72" t="s">
        <v>839</v>
      </c>
      <c r="P175" s="120" t="s">
        <v>1771</v>
      </c>
      <c r="Q175" s="120" t="s">
        <v>839</v>
      </c>
      <c r="R175" s="151" t="s">
        <v>840</v>
      </c>
      <c r="S175" s="350" t="s">
        <v>841</v>
      </c>
      <c r="T175" s="813" t="s">
        <v>842</v>
      </c>
      <c r="U175" s="149"/>
      <c r="V175" s="202"/>
      <c r="W175" s="122">
        <f t="shared" si="64"/>
        <v>0</v>
      </c>
      <c r="X175" s="844"/>
      <c r="Y175" s="122"/>
      <c r="Z175" s="122"/>
      <c r="AA175" s="125"/>
      <c r="AB175" s="122"/>
      <c r="AC175" s="122"/>
      <c r="AD175" s="122"/>
      <c r="AE175" s="122"/>
      <c r="AF175" s="122"/>
      <c r="AG175" s="125"/>
      <c r="AH175" s="122">
        <f>AA175* '1 Overview'!$D$19</f>
        <v>0</v>
      </c>
      <c r="AI175" s="122">
        <f>AC175* '1 Overview'!$D$19</f>
        <v>0</v>
      </c>
      <c r="AJ175" s="122">
        <f>AE175* '1 Overview'!$D$19</f>
        <v>0</v>
      </c>
      <c r="AK175" s="125">
        <f>AG175* '1 Overview'!$D$19</f>
        <v>0</v>
      </c>
      <c r="AL175" s="73"/>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row>
    <row r="176" spans="1:126" s="108" customFormat="1" ht="15" customHeight="1" outlineLevel="4" x14ac:dyDescent="0.2">
      <c r="A176" s="93" t="str">
        <f t="shared" si="62"/>
        <v>Z2013</v>
      </c>
      <c r="B176" s="93" t="e">
        <f t="shared" si="62"/>
        <v>#N/A</v>
      </c>
      <c r="C176" s="93" t="e">
        <f t="shared" si="62"/>
        <v>#N/A</v>
      </c>
      <c r="D176" s="93" t="e">
        <f t="shared" si="62"/>
        <v>#N/A</v>
      </c>
      <c r="E176" s="268" t="e">
        <f>VLOOKUP("K|"&amp;Q176,'[2]+termU'!$A$1:$G$65536,6,FALSE)</f>
        <v>#N/A</v>
      </c>
      <c r="F176" s="269" t="e">
        <f>VLOOKUP("K|"&amp;O176,'[2]+termU'!$A$1:$G$65536,6,FALSE)</f>
        <v>#N/A</v>
      </c>
      <c r="G176" s="72" t="str">
        <f t="shared" si="60"/>
        <v>B</v>
      </c>
      <c r="H176" s="70" t="str">
        <f t="shared" ca="1" si="57"/>
        <v>B</v>
      </c>
      <c r="I176" s="94">
        <v>5</v>
      </c>
      <c r="J176" s="121">
        <f t="shared" si="58"/>
        <v>2013</v>
      </c>
      <c r="K176" s="119" t="str">
        <f t="shared" si="58"/>
        <v>Test country</v>
      </c>
      <c r="L176" s="119">
        <f t="shared" si="58"/>
        <v>0</v>
      </c>
      <c r="M176" s="119"/>
      <c r="N176" s="119">
        <f t="shared" si="54"/>
        <v>0</v>
      </c>
      <c r="O176" s="72" t="s">
        <v>843</v>
      </c>
      <c r="P176" s="120" t="s">
        <v>1771</v>
      </c>
      <c r="Q176" s="120"/>
      <c r="R176" s="530" t="s">
        <v>844</v>
      </c>
      <c r="S176" s="549" t="s">
        <v>845</v>
      </c>
      <c r="T176" s="984"/>
      <c r="U176" s="149"/>
      <c r="V176" s="202"/>
      <c r="W176" s="122">
        <f t="shared" si="64"/>
        <v>0</v>
      </c>
      <c r="X176" s="844"/>
      <c r="Y176" s="122"/>
      <c r="Z176" s="122"/>
      <c r="AA176" s="125"/>
      <c r="AB176" s="122"/>
      <c r="AC176" s="122"/>
      <c r="AD176" s="122"/>
      <c r="AE176" s="122"/>
      <c r="AF176" s="122"/>
      <c r="AG176" s="125"/>
      <c r="AH176" s="122">
        <f>AA176* '1 Overview'!$D$19</f>
        <v>0</v>
      </c>
      <c r="AI176" s="122">
        <f>AC176* '1 Overview'!$D$19</f>
        <v>0</v>
      </c>
      <c r="AJ176" s="122">
        <f>AE176* '1 Overview'!$D$19</f>
        <v>0</v>
      </c>
      <c r="AK176" s="125">
        <f>AG176* '1 Overview'!$D$19</f>
        <v>0</v>
      </c>
      <c r="AL176" s="73"/>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row>
    <row r="177" spans="1:126" s="108" customFormat="1" ht="15" customHeight="1" outlineLevel="4" x14ac:dyDescent="0.2">
      <c r="A177" s="93" t="str">
        <f t="shared" si="62"/>
        <v>Z2013</v>
      </c>
      <c r="B177" s="93" t="e">
        <f t="shared" si="62"/>
        <v>#N/A</v>
      </c>
      <c r="C177" s="93" t="e">
        <f t="shared" si="62"/>
        <v>#N/A</v>
      </c>
      <c r="D177" s="93" t="e">
        <f t="shared" si="62"/>
        <v>#N/A</v>
      </c>
      <c r="E177" s="268" t="str">
        <f>VLOOKUP("K|"&amp;Q177,'[2]+termU'!$A$1:$G$65536,6,FALSE)</f>
        <v>L101c01z</v>
      </c>
      <c r="F177" s="269" t="str">
        <f>VLOOKUP("K|"&amp;O177,'[2]+termU'!$A$1:$G$65536,6,FALSE)</f>
        <v>L101c01z</v>
      </c>
      <c r="G177" s="72" t="str">
        <f t="shared" si="60"/>
        <v>B</v>
      </c>
      <c r="H177" s="70" t="str">
        <f t="shared" ca="1" si="57"/>
        <v>B</v>
      </c>
      <c r="I177" s="94">
        <v>5</v>
      </c>
      <c r="J177" s="121">
        <f t="shared" si="58"/>
        <v>2013</v>
      </c>
      <c r="K177" s="119" t="str">
        <f t="shared" si="58"/>
        <v>Test country</v>
      </c>
      <c r="L177" s="119">
        <f t="shared" si="58"/>
        <v>0</v>
      </c>
      <c r="M177" s="119"/>
      <c r="N177" s="119">
        <f t="shared" si="54"/>
        <v>0</v>
      </c>
      <c r="O177" s="64" t="str">
        <f t="shared" ref="O177:O187" si="65">TRIM(S177)</f>
        <v>Other brassicas</v>
      </c>
      <c r="P177" s="120" t="s">
        <v>1771</v>
      </c>
      <c r="Q177" s="120" t="s">
        <v>846</v>
      </c>
      <c r="R177" s="151" t="s">
        <v>2987</v>
      </c>
      <c r="S177" s="350" t="s">
        <v>847</v>
      </c>
      <c r="T177" s="813" t="s">
        <v>558</v>
      </c>
      <c r="U177" s="149"/>
      <c r="V177" s="202"/>
      <c r="W177" s="122">
        <f t="shared" si="64"/>
        <v>0</v>
      </c>
      <c r="X177" s="844"/>
      <c r="Y177" s="122"/>
      <c r="Z177" s="122"/>
      <c r="AA177" s="125"/>
      <c r="AB177" s="122"/>
      <c r="AC177" s="122"/>
      <c r="AD177" s="122"/>
      <c r="AE177" s="122"/>
      <c r="AF177" s="122"/>
      <c r="AG177" s="125"/>
      <c r="AH177" s="122">
        <f>AA177* '1 Overview'!$D$19</f>
        <v>0</v>
      </c>
      <c r="AI177" s="122">
        <f>AC177* '1 Overview'!$D$19</f>
        <v>0</v>
      </c>
      <c r="AJ177" s="122">
        <f>AE177* '1 Overview'!$D$19</f>
        <v>0</v>
      </c>
      <c r="AK177" s="125">
        <f>AG177* '1 Overview'!$D$19</f>
        <v>0</v>
      </c>
      <c r="AL177" s="588"/>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row>
    <row r="178" spans="1:126" s="118" customFormat="1" ht="15" customHeight="1" outlineLevel="3" x14ac:dyDescent="0.2">
      <c r="A178" s="93" t="str">
        <f t="shared" si="62"/>
        <v>Z2013</v>
      </c>
      <c r="B178" s="93" t="e">
        <f t="shared" si="62"/>
        <v>#N/A</v>
      </c>
      <c r="C178" s="93" t="e">
        <f t="shared" si="62"/>
        <v>#N/A</v>
      </c>
      <c r="D178" s="93" t="e">
        <f t="shared" si="62"/>
        <v>#N/A</v>
      </c>
      <c r="E178" s="268" t="str">
        <f>VLOOKUP("K|"&amp;Q178,'[2]+termU'!$A$1:$G$65536,6,FALSE)</f>
        <v>L101c02</v>
      </c>
      <c r="F178" s="269" t="e">
        <f>VLOOKUP("K|"&amp;O178,'[2]+termU'!$A$1:$G$65536,6,FALSE)</f>
        <v>#N/A</v>
      </c>
      <c r="G178" s="72" t="str">
        <f t="shared" si="60"/>
        <v>A</v>
      </c>
      <c r="H178" s="70" t="str">
        <f t="shared" ca="1" si="57"/>
        <v>A</v>
      </c>
      <c r="I178" s="115">
        <v>4</v>
      </c>
      <c r="J178" s="121">
        <f t="shared" si="58"/>
        <v>2013</v>
      </c>
      <c r="K178" s="119" t="str">
        <f t="shared" si="58"/>
        <v>Test country</v>
      </c>
      <c r="L178" s="119">
        <f t="shared" si="58"/>
        <v>0</v>
      </c>
      <c r="M178" s="119"/>
      <c r="N178" s="119">
        <f t="shared" si="54"/>
        <v>0</v>
      </c>
      <c r="O178" s="64" t="str">
        <f t="shared" si="65"/>
        <v>Leafy or stalked vegetables (e.g. lettuce, asparagus, excl brassicas)</v>
      </c>
      <c r="P178" s="120" t="s">
        <v>1771</v>
      </c>
      <c r="Q178" s="120" t="s">
        <v>559</v>
      </c>
      <c r="R178" s="680" t="s">
        <v>2412</v>
      </c>
      <c r="S178" s="997" t="s">
        <v>882</v>
      </c>
      <c r="T178" s="801" t="s">
        <v>883</v>
      </c>
      <c r="U178" s="246">
        <f t="shared" ref="U178:AG178" si="66">SUBTOTAL(9,U179:U191)</f>
        <v>0</v>
      </c>
      <c r="V178" s="627">
        <f t="shared" si="66"/>
        <v>0</v>
      </c>
      <c r="W178" s="153">
        <f t="shared" si="66"/>
        <v>0</v>
      </c>
      <c r="X178" s="1057">
        <f t="shared" si="66"/>
        <v>0</v>
      </c>
      <c r="Y178" s="152">
        <f t="shared" si="66"/>
        <v>0</v>
      </c>
      <c r="Z178" s="152">
        <f>SUBTOTAL(9,Z179:Z191)</f>
        <v>0</v>
      </c>
      <c r="AA178" s="154">
        <f t="shared" si="66"/>
        <v>0</v>
      </c>
      <c r="AB178" s="152">
        <f t="shared" si="66"/>
        <v>0</v>
      </c>
      <c r="AC178" s="152">
        <f t="shared" si="66"/>
        <v>0</v>
      </c>
      <c r="AD178" s="152">
        <f t="shared" si="66"/>
        <v>0</v>
      </c>
      <c r="AE178" s="152">
        <f t="shared" si="66"/>
        <v>0</v>
      </c>
      <c r="AF178" s="152">
        <f t="shared" si="66"/>
        <v>0</v>
      </c>
      <c r="AG178" s="154">
        <f t="shared" si="66"/>
        <v>0</v>
      </c>
      <c r="AH178" s="152">
        <f>AA178* '1 Overview'!$D$19</f>
        <v>0</v>
      </c>
      <c r="AI178" s="152">
        <f>AC178* '1 Overview'!$D$19</f>
        <v>0</v>
      </c>
      <c r="AJ178" s="152">
        <f>AE178* '1 Overview'!$D$19</f>
        <v>0</v>
      </c>
      <c r="AK178" s="154">
        <f>AG178* '1 Overview'!$D$19</f>
        <v>0</v>
      </c>
      <c r="AL178" s="58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row>
    <row r="179" spans="1:126" s="108" customFormat="1" ht="15" customHeight="1" outlineLevel="3" x14ac:dyDescent="0.2">
      <c r="A179" s="93" t="str">
        <f t="shared" si="62"/>
        <v>Z2013</v>
      </c>
      <c r="B179" s="93" t="e">
        <f t="shared" si="62"/>
        <v>#N/A</v>
      </c>
      <c r="C179" s="93" t="e">
        <f t="shared" si="62"/>
        <v>#N/A</v>
      </c>
      <c r="D179" s="93" t="e">
        <f t="shared" si="62"/>
        <v>#N/A</v>
      </c>
      <c r="E179" s="268" t="str">
        <f>VLOOKUP("K|"&amp;Q179,'[2]+termU'!$A$1:$G$65536,6,FALSE)</f>
        <v>L101c020</v>
      </c>
      <c r="F179" s="269" t="e">
        <f>VLOOKUP("K|"&amp;O179,'[2]+termU'!$A$1:$G$65536,6,FALSE)</f>
        <v>#N/A</v>
      </c>
      <c r="G179" s="72" t="str">
        <f t="shared" si="60"/>
        <v>B</v>
      </c>
      <c r="H179" s="70" t="str">
        <f t="shared" ca="1" si="57"/>
        <v>B</v>
      </c>
      <c r="I179" s="94">
        <v>5</v>
      </c>
      <c r="J179" s="121">
        <f t="shared" si="58"/>
        <v>2013</v>
      </c>
      <c r="K179" s="119" t="str">
        <f t="shared" si="58"/>
        <v>Test country</v>
      </c>
      <c r="L179" s="119">
        <f t="shared" si="58"/>
        <v>0</v>
      </c>
      <c r="M179" s="119"/>
      <c r="N179" s="119">
        <f t="shared" si="54"/>
        <v>0</v>
      </c>
      <c r="O179" s="64" t="str">
        <f t="shared" si="65"/>
        <v>Leafy or stalked vegetables (e.g. lettuce, asparagus, excl brassicas), no details</v>
      </c>
      <c r="P179" s="120" t="s">
        <v>1771</v>
      </c>
      <c r="Q179" s="120" t="s">
        <v>884</v>
      </c>
      <c r="R179" s="971" t="str">
        <f xml:space="preserve"> R178 &amp; IF(ISERROR([2]!hidden(R178)),", sin detalles",IF([2]!hidden(R178),"",", sin detalles"))</f>
        <v>    Hortalizas de hoja o de tallo (por ejemplo: lechuga, espárragos, excl coles), sin detalles</v>
      </c>
      <c r="S179" s="997" t="str">
        <f xml:space="preserve"> S178 &amp; IF(ISERROR([2]!hidden(S178)),", no details",IF([2]!hidden(S178),"",", no details"))</f>
        <v xml:space="preserve">    Leafy or stalked vegetables  (e.g. lettuce, asparagus, excl brassicas), no details</v>
      </c>
      <c r="T179" s="971"/>
      <c r="U179" s="149"/>
      <c r="V179" s="202"/>
      <c r="W179" s="122">
        <f t="shared" ref="W179:W191" si="67">SUM(U179:V179)</f>
        <v>0</v>
      </c>
      <c r="X179" s="844"/>
      <c r="Y179" s="122"/>
      <c r="Z179" s="122"/>
      <c r="AA179" s="125"/>
      <c r="AB179" s="122"/>
      <c r="AC179" s="122"/>
      <c r="AD179" s="122"/>
      <c r="AE179" s="122"/>
      <c r="AF179" s="122"/>
      <c r="AG179" s="125"/>
      <c r="AH179" s="122">
        <f>AA179* '1 Overview'!$D$19</f>
        <v>0</v>
      </c>
      <c r="AI179" s="122">
        <f>AC179* '1 Overview'!$D$19</f>
        <v>0</v>
      </c>
      <c r="AJ179" s="122">
        <f>AE179* '1 Overview'!$D$19</f>
        <v>0</v>
      </c>
      <c r="AK179" s="125">
        <f>AG179* '1 Overview'!$D$19</f>
        <v>0</v>
      </c>
      <c r="AL179" s="588"/>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row>
    <row r="180" spans="1:126" s="108" customFormat="1" ht="15" customHeight="1" outlineLevel="4" x14ac:dyDescent="0.2">
      <c r="A180" s="93" t="str">
        <f t="shared" si="62"/>
        <v>Z2013</v>
      </c>
      <c r="B180" s="93" t="e">
        <f t="shared" si="62"/>
        <v>#N/A</v>
      </c>
      <c r="C180" s="93" t="e">
        <f t="shared" si="62"/>
        <v>#N/A</v>
      </c>
      <c r="D180" s="93" t="e">
        <f t="shared" si="62"/>
        <v>#N/A</v>
      </c>
      <c r="E180" s="268" t="str">
        <f>VLOOKUP("K|"&amp;Q180,'[2]+termU'!$A$1:$G$65536,6,FALSE)</f>
        <v>L101c021</v>
      </c>
      <c r="F180" s="269" t="str">
        <f>VLOOKUP("K|"&amp;O180,'[2]+termU'!$A$1:$G$65536,6,FALSE)</f>
        <v>L101c021</v>
      </c>
      <c r="G180" s="72" t="str">
        <f t="shared" si="60"/>
        <v>B</v>
      </c>
      <c r="H180" s="70" t="str">
        <f t="shared" ca="1" si="57"/>
        <v>B</v>
      </c>
      <c r="I180" s="94">
        <v>5</v>
      </c>
      <c r="J180" s="121">
        <f t="shared" si="58"/>
        <v>2013</v>
      </c>
      <c r="K180" s="119" t="str">
        <f t="shared" si="58"/>
        <v>Test country</v>
      </c>
      <c r="L180" s="119">
        <f t="shared" si="58"/>
        <v>0</v>
      </c>
      <c r="M180" s="119"/>
      <c r="N180" s="119">
        <f t="shared" si="54"/>
        <v>0</v>
      </c>
      <c r="O180" s="64" t="str">
        <f t="shared" si="65"/>
        <v>Celery</v>
      </c>
      <c r="P180" s="120" t="s">
        <v>1771</v>
      </c>
      <c r="Q180" s="120" t="s">
        <v>885</v>
      </c>
      <c r="R180" s="370" t="s">
        <v>886</v>
      </c>
      <c r="S180" s="372" t="s">
        <v>887</v>
      </c>
      <c r="T180" s="802" t="s">
        <v>888</v>
      </c>
      <c r="U180" s="149"/>
      <c r="V180" s="202"/>
      <c r="W180" s="122">
        <f t="shared" si="67"/>
        <v>0</v>
      </c>
      <c r="X180" s="844"/>
      <c r="Y180" s="122"/>
      <c r="Z180" s="122"/>
      <c r="AA180" s="125"/>
      <c r="AB180" s="122"/>
      <c r="AC180" s="122"/>
      <c r="AD180" s="122"/>
      <c r="AE180" s="122"/>
      <c r="AF180" s="122"/>
      <c r="AG180" s="125"/>
      <c r="AH180" s="122">
        <f>AA180* '1 Overview'!$D$19</f>
        <v>0</v>
      </c>
      <c r="AI180" s="122">
        <f>AC180* '1 Overview'!$D$19</f>
        <v>0</v>
      </c>
      <c r="AJ180" s="122">
        <f>AE180* '1 Overview'!$D$19</f>
        <v>0</v>
      </c>
      <c r="AK180" s="125">
        <f>AG180* '1 Overview'!$D$19</f>
        <v>0</v>
      </c>
      <c r="AL180" s="588"/>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row>
    <row r="181" spans="1:126" s="108" customFormat="1" ht="15" customHeight="1" outlineLevel="4" x14ac:dyDescent="0.2">
      <c r="A181" s="93" t="str">
        <f t="shared" si="62"/>
        <v>Z2013</v>
      </c>
      <c r="B181" s="93" t="e">
        <f t="shared" si="62"/>
        <v>#N/A</v>
      </c>
      <c r="C181" s="93" t="e">
        <f t="shared" si="62"/>
        <v>#N/A</v>
      </c>
      <c r="D181" s="93" t="e">
        <f t="shared" si="62"/>
        <v>#N/A</v>
      </c>
      <c r="E181" s="268" t="str">
        <f>VLOOKUP("K|"&amp;Q181,'[2]+termU'!$A$1:$G$65536,6,FALSE)</f>
        <v>L101c022</v>
      </c>
      <c r="F181" s="269" t="str">
        <f>VLOOKUP("K|"&amp;O181,'[2]+termU'!$A$1:$G$65536,6,FALSE)</f>
        <v>L101c022</v>
      </c>
      <c r="G181" s="72" t="str">
        <f t="shared" si="60"/>
        <v>B</v>
      </c>
      <c r="H181" s="70" t="str">
        <f t="shared" ca="1" si="57"/>
        <v>B</v>
      </c>
      <c r="I181" s="94">
        <v>5</v>
      </c>
      <c r="J181" s="121">
        <f t="shared" ref="J181:L200" si="68">J$20</f>
        <v>2013</v>
      </c>
      <c r="K181" s="119" t="str">
        <f t="shared" si="68"/>
        <v>Test country</v>
      </c>
      <c r="L181" s="119">
        <f t="shared" si="68"/>
        <v>0</v>
      </c>
      <c r="M181" s="119"/>
      <c r="N181" s="119">
        <f t="shared" si="54"/>
        <v>0</v>
      </c>
      <c r="O181" s="64" t="str">
        <f t="shared" si="65"/>
        <v>Leeks</v>
      </c>
      <c r="P181" s="120" t="s">
        <v>1771</v>
      </c>
      <c r="Q181" s="120" t="s">
        <v>889</v>
      </c>
      <c r="R181" s="109" t="s">
        <v>890</v>
      </c>
      <c r="S181" s="346" t="s">
        <v>891</v>
      </c>
      <c r="T181" s="803" t="s">
        <v>892</v>
      </c>
      <c r="U181" s="149"/>
      <c r="V181" s="202"/>
      <c r="W181" s="122">
        <f t="shared" si="67"/>
        <v>0</v>
      </c>
      <c r="X181" s="844"/>
      <c r="Y181" s="122"/>
      <c r="Z181" s="122"/>
      <c r="AA181" s="125"/>
      <c r="AB181" s="122"/>
      <c r="AC181" s="122"/>
      <c r="AD181" s="122"/>
      <c r="AE181" s="122"/>
      <c r="AF181" s="122"/>
      <c r="AG181" s="125"/>
      <c r="AH181" s="122">
        <f>AA181* '1 Overview'!$D$19</f>
        <v>0</v>
      </c>
      <c r="AI181" s="122">
        <f>AC181* '1 Overview'!$D$19</f>
        <v>0</v>
      </c>
      <c r="AJ181" s="122">
        <f>AE181* '1 Overview'!$D$19</f>
        <v>0</v>
      </c>
      <c r="AK181" s="125">
        <f>AG181* '1 Overview'!$D$19</f>
        <v>0</v>
      </c>
      <c r="AL181" s="588"/>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row>
    <row r="182" spans="1:126" s="108" customFormat="1" ht="15" customHeight="1" outlineLevel="4" x14ac:dyDescent="0.2">
      <c r="A182" s="93" t="str">
        <f t="shared" si="62"/>
        <v>Z2013</v>
      </c>
      <c r="B182" s="93" t="e">
        <f t="shared" si="62"/>
        <v>#N/A</v>
      </c>
      <c r="C182" s="93" t="e">
        <f t="shared" si="62"/>
        <v>#N/A</v>
      </c>
      <c r="D182" s="93" t="e">
        <f t="shared" si="62"/>
        <v>#N/A</v>
      </c>
      <c r="E182" s="268" t="str">
        <f>VLOOKUP("K|"&amp;Q182,'[2]+termU'!$A$1:$G$65536,6,FALSE)</f>
        <v>L101c023</v>
      </c>
      <c r="F182" s="269" t="str">
        <f>VLOOKUP("K|"&amp;O182,'[2]+termU'!$A$1:$G$65536,6,FALSE)</f>
        <v>L101c023</v>
      </c>
      <c r="G182" s="72" t="str">
        <f t="shared" si="60"/>
        <v>B</v>
      </c>
      <c r="H182" s="70" t="str">
        <f t="shared" ca="1" si="57"/>
        <v>B</v>
      </c>
      <c r="I182" s="94">
        <v>5</v>
      </c>
      <c r="J182" s="121">
        <f t="shared" si="68"/>
        <v>2013</v>
      </c>
      <c r="K182" s="119" t="str">
        <f t="shared" si="68"/>
        <v>Test country</v>
      </c>
      <c r="L182" s="119">
        <f t="shared" si="68"/>
        <v>0</v>
      </c>
      <c r="M182" s="119"/>
      <c r="N182" s="119">
        <f t="shared" si="54"/>
        <v>0</v>
      </c>
      <c r="O182" s="64" t="str">
        <f t="shared" si="65"/>
        <v>Lettuces</v>
      </c>
      <c r="P182" s="120" t="s">
        <v>1771</v>
      </c>
      <c r="Q182" s="120" t="s">
        <v>893</v>
      </c>
      <c r="R182" s="365" t="s">
        <v>894</v>
      </c>
      <c r="S182" s="94" t="s">
        <v>895</v>
      </c>
      <c r="T182" s="803" t="s">
        <v>896</v>
      </c>
      <c r="U182" s="149"/>
      <c r="V182" s="202"/>
      <c r="W182" s="122">
        <f t="shared" si="67"/>
        <v>0</v>
      </c>
      <c r="X182" s="844"/>
      <c r="Y182" s="122"/>
      <c r="Z182" s="122"/>
      <c r="AA182" s="125"/>
      <c r="AB182" s="122"/>
      <c r="AC182" s="122"/>
      <c r="AD182" s="122"/>
      <c r="AE182" s="122"/>
      <c r="AF182" s="122"/>
      <c r="AG182" s="125"/>
      <c r="AH182" s="122">
        <f>AA182* '1 Overview'!$D$19</f>
        <v>0</v>
      </c>
      <c r="AI182" s="122">
        <f>AC182* '1 Overview'!$D$19</f>
        <v>0</v>
      </c>
      <c r="AJ182" s="122">
        <f>AE182* '1 Overview'!$D$19</f>
        <v>0</v>
      </c>
      <c r="AK182" s="125">
        <f>AG182* '1 Overview'!$D$19</f>
        <v>0</v>
      </c>
      <c r="AL182" s="588"/>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row>
    <row r="183" spans="1:126" s="108" customFormat="1" ht="15" customHeight="1" outlineLevel="4" x14ac:dyDescent="0.2">
      <c r="A183" s="93" t="str">
        <f t="shared" si="62"/>
        <v>Z2013</v>
      </c>
      <c r="B183" s="93" t="e">
        <f t="shared" si="62"/>
        <v>#N/A</v>
      </c>
      <c r="C183" s="93" t="e">
        <f t="shared" si="62"/>
        <v>#N/A</v>
      </c>
      <c r="D183" s="93" t="e">
        <f t="shared" si="62"/>
        <v>#N/A</v>
      </c>
      <c r="E183" s="268" t="str">
        <f>VLOOKUP("K|"&amp;Q183,'[2]+termU'!$A$1:$G$65536,6,FALSE)</f>
        <v>L101c024</v>
      </c>
      <c r="F183" s="269" t="str">
        <f>VLOOKUP("K|"&amp;O183,'[2]+termU'!$A$1:$G$65536,6,FALSE)</f>
        <v>L101c024</v>
      </c>
      <c r="G183" s="72" t="str">
        <f t="shared" si="60"/>
        <v>B</v>
      </c>
      <c r="H183" s="70" t="str">
        <f t="shared" ca="1" si="57"/>
        <v>B</v>
      </c>
      <c r="I183" s="94">
        <v>5</v>
      </c>
      <c r="J183" s="121">
        <f t="shared" si="68"/>
        <v>2013</v>
      </c>
      <c r="K183" s="119" t="str">
        <f t="shared" si="68"/>
        <v>Test country</v>
      </c>
      <c r="L183" s="119">
        <f t="shared" si="68"/>
        <v>0</v>
      </c>
      <c r="M183" s="119"/>
      <c r="N183" s="119">
        <f t="shared" si="54"/>
        <v>0</v>
      </c>
      <c r="O183" s="64" t="str">
        <f t="shared" si="65"/>
        <v>Endives</v>
      </c>
      <c r="P183" s="120" t="s">
        <v>1771</v>
      </c>
      <c r="Q183" s="120" t="s">
        <v>897</v>
      </c>
      <c r="R183" s="109" t="s">
        <v>898</v>
      </c>
      <c r="S183" s="346" t="s">
        <v>899</v>
      </c>
      <c r="T183" s="802" t="s">
        <v>900</v>
      </c>
      <c r="U183" s="149"/>
      <c r="V183" s="202"/>
      <c r="W183" s="122">
        <f t="shared" si="67"/>
        <v>0</v>
      </c>
      <c r="X183" s="844"/>
      <c r="Y183" s="122"/>
      <c r="Z183" s="122"/>
      <c r="AA183" s="125"/>
      <c r="AB183" s="122"/>
      <c r="AC183" s="122"/>
      <c r="AD183" s="122"/>
      <c r="AE183" s="122"/>
      <c r="AF183" s="122"/>
      <c r="AG183" s="125"/>
      <c r="AH183" s="122">
        <f>AA183* '1 Overview'!$D$19</f>
        <v>0</v>
      </c>
      <c r="AI183" s="122">
        <f>AC183* '1 Overview'!$D$19</f>
        <v>0</v>
      </c>
      <c r="AJ183" s="122">
        <f>AE183* '1 Overview'!$D$19</f>
        <v>0</v>
      </c>
      <c r="AK183" s="125">
        <f>AG183* '1 Overview'!$D$19</f>
        <v>0</v>
      </c>
      <c r="AL183" s="588"/>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row>
    <row r="184" spans="1:126" s="108" customFormat="1" ht="15" customHeight="1" outlineLevel="4" x14ac:dyDescent="0.2">
      <c r="A184" s="93" t="str">
        <f t="shared" si="62"/>
        <v>Z2013</v>
      </c>
      <c r="B184" s="93" t="e">
        <f t="shared" si="62"/>
        <v>#N/A</v>
      </c>
      <c r="C184" s="93" t="e">
        <f t="shared" si="62"/>
        <v>#N/A</v>
      </c>
      <c r="D184" s="93" t="e">
        <f t="shared" si="62"/>
        <v>#N/A</v>
      </c>
      <c r="E184" s="268" t="str">
        <f>VLOOKUP("K|"&amp;Q184,'[2]+termU'!$A$1:$G$65536,6,FALSE)</f>
        <v>L101c025</v>
      </c>
      <c r="F184" s="269" t="str">
        <f>VLOOKUP("K|"&amp;O184,'[2]+termU'!$A$1:$G$65536,6,FALSE)</f>
        <v>L101c025</v>
      </c>
      <c r="G184" s="72" t="str">
        <f t="shared" si="60"/>
        <v>B</v>
      </c>
      <c r="H184" s="70" t="str">
        <f t="shared" ca="1" si="57"/>
        <v>B</v>
      </c>
      <c r="I184" s="94">
        <v>5</v>
      </c>
      <c r="J184" s="121">
        <f t="shared" si="68"/>
        <v>2013</v>
      </c>
      <c r="K184" s="119" t="str">
        <f t="shared" si="68"/>
        <v>Test country</v>
      </c>
      <c r="L184" s="119">
        <f t="shared" si="68"/>
        <v>0</v>
      </c>
      <c r="M184" s="119"/>
      <c r="N184" s="119">
        <f t="shared" si="54"/>
        <v>0</v>
      </c>
      <c r="O184" s="64" t="str">
        <f t="shared" si="65"/>
        <v>Spinach</v>
      </c>
      <c r="P184" s="120" t="s">
        <v>1771</v>
      </c>
      <c r="Q184" s="120" t="s">
        <v>901</v>
      </c>
      <c r="R184" s="109" t="s">
        <v>902</v>
      </c>
      <c r="S184" s="346" t="s">
        <v>903</v>
      </c>
      <c r="T184" s="803" t="s">
        <v>904</v>
      </c>
      <c r="U184" s="149"/>
      <c r="V184" s="202"/>
      <c r="W184" s="122">
        <f t="shared" si="67"/>
        <v>0</v>
      </c>
      <c r="X184" s="844"/>
      <c r="Y184" s="122"/>
      <c r="Z184" s="122"/>
      <c r="AA184" s="125"/>
      <c r="AB184" s="122"/>
      <c r="AC184" s="122"/>
      <c r="AD184" s="122"/>
      <c r="AE184" s="122"/>
      <c r="AF184" s="122"/>
      <c r="AG184" s="125"/>
      <c r="AH184" s="122">
        <f>AA184* '1 Overview'!$D$19</f>
        <v>0</v>
      </c>
      <c r="AI184" s="122">
        <f>AC184* '1 Overview'!$D$19</f>
        <v>0</v>
      </c>
      <c r="AJ184" s="122">
        <f>AE184* '1 Overview'!$D$19</f>
        <v>0</v>
      </c>
      <c r="AK184" s="125">
        <f>AG184* '1 Overview'!$D$19</f>
        <v>0</v>
      </c>
      <c r="AL184" s="588"/>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row>
    <row r="185" spans="1:126" s="108" customFormat="1" ht="15" customHeight="1" outlineLevel="4" x14ac:dyDescent="0.2">
      <c r="A185" s="93" t="str">
        <f t="shared" si="62"/>
        <v>Z2013</v>
      </c>
      <c r="B185" s="93" t="e">
        <f t="shared" si="62"/>
        <v>#N/A</v>
      </c>
      <c r="C185" s="93" t="e">
        <f t="shared" si="62"/>
        <v>#N/A</v>
      </c>
      <c r="D185" s="93" t="e">
        <f t="shared" si="62"/>
        <v>#N/A</v>
      </c>
      <c r="E185" s="268" t="str">
        <f>VLOOKUP("K|"&amp;Q185,'[2]+termU'!$A$1:$G$65536,6,FALSE)</f>
        <v>L101c026</v>
      </c>
      <c r="F185" s="269" t="str">
        <f>VLOOKUP("K|"&amp;O185,'[2]+termU'!$A$1:$G$65536,6,FALSE)</f>
        <v>L101c026</v>
      </c>
      <c r="G185" s="72" t="str">
        <f t="shared" si="60"/>
        <v>B</v>
      </c>
      <c r="H185" s="70" t="str">
        <f t="shared" ca="1" si="57"/>
        <v>B</v>
      </c>
      <c r="I185" s="94">
        <v>5</v>
      </c>
      <c r="J185" s="121">
        <f t="shared" si="68"/>
        <v>2013</v>
      </c>
      <c r="K185" s="119" t="str">
        <f t="shared" si="68"/>
        <v>Test country</v>
      </c>
      <c r="L185" s="119">
        <f t="shared" si="68"/>
        <v>0</v>
      </c>
      <c r="M185" s="119"/>
      <c r="N185" s="119">
        <f t="shared" si="54"/>
        <v>0</v>
      </c>
      <c r="O185" s="64" t="str">
        <f t="shared" si="65"/>
        <v>Asparagus</v>
      </c>
      <c r="P185" s="120" t="s">
        <v>1771</v>
      </c>
      <c r="Q185" s="120" t="s">
        <v>905</v>
      </c>
      <c r="R185" s="109" t="s">
        <v>2344</v>
      </c>
      <c r="S185" s="346" t="s">
        <v>2345</v>
      </c>
      <c r="T185" s="803" t="s">
        <v>2346</v>
      </c>
      <c r="U185" s="149"/>
      <c r="V185" s="202"/>
      <c r="W185" s="122">
        <f t="shared" si="67"/>
        <v>0</v>
      </c>
      <c r="X185" s="844"/>
      <c r="Y185" s="122"/>
      <c r="Z185" s="122"/>
      <c r="AA185" s="125"/>
      <c r="AB185" s="122"/>
      <c r="AC185" s="122"/>
      <c r="AD185" s="122"/>
      <c r="AE185" s="122"/>
      <c r="AF185" s="122"/>
      <c r="AG185" s="125"/>
      <c r="AH185" s="122">
        <f>AA185* '1 Overview'!$D$19</f>
        <v>0</v>
      </c>
      <c r="AI185" s="122">
        <f>AC185* '1 Overview'!$D$19</f>
        <v>0</v>
      </c>
      <c r="AJ185" s="122">
        <f>AE185* '1 Overview'!$D$19</f>
        <v>0</v>
      </c>
      <c r="AK185" s="125">
        <f>AG185* '1 Overview'!$D$19</f>
        <v>0</v>
      </c>
      <c r="AL185" s="588"/>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row>
    <row r="186" spans="1:126" s="108" customFormat="1" ht="15" customHeight="1" outlineLevel="4" x14ac:dyDescent="0.2">
      <c r="A186" s="93" t="str">
        <f t="shared" si="62"/>
        <v>Z2013</v>
      </c>
      <c r="B186" s="93" t="e">
        <f t="shared" si="62"/>
        <v>#N/A</v>
      </c>
      <c r="C186" s="93" t="e">
        <f t="shared" si="62"/>
        <v>#N/A</v>
      </c>
      <c r="D186" s="93" t="e">
        <f t="shared" si="62"/>
        <v>#N/A</v>
      </c>
      <c r="E186" s="268" t="str">
        <f>VLOOKUP("K|"&amp;Q186,'[2]+termU'!$A$1:$G$65536,6,FALSE)</f>
        <v>L101c027</v>
      </c>
      <c r="F186" s="269" t="e">
        <f>VLOOKUP("K|"&amp;O186,'[2]+termU'!$A$1:$G$65536,6,FALSE)</f>
        <v>#N/A</v>
      </c>
      <c r="G186" s="72" t="str">
        <f t="shared" si="60"/>
        <v>B</v>
      </c>
      <c r="H186" s="70" t="str">
        <f t="shared" ca="1" si="57"/>
        <v>B</v>
      </c>
      <c r="I186" s="94">
        <v>5</v>
      </c>
      <c r="J186" s="121">
        <f t="shared" si="68"/>
        <v>2013</v>
      </c>
      <c r="K186" s="119" t="str">
        <f t="shared" si="68"/>
        <v>Test country</v>
      </c>
      <c r="L186" s="119">
        <f t="shared" si="68"/>
        <v>0</v>
      </c>
      <c r="M186" s="119"/>
      <c r="N186" s="119">
        <f t="shared" si="54"/>
        <v>0</v>
      </c>
      <c r="O186" s="64" t="str">
        <f t="shared" si="65"/>
        <v>Chicory (endives)</v>
      </c>
      <c r="P186" s="120" t="s">
        <v>1771</v>
      </c>
      <c r="Q186" s="120" t="s">
        <v>2372</v>
      </c>
      <c r="R186" s="109" t="s">
        <v>2347</v>
      </c>
      <c r="S186" s="346" t="s">
        <v>2348</v>
      </c>
      <c r="T186" s="803" t="s">
        <v>2349</v>
      </c>
      <c r="U186" s="149"/>
      <c r="V186" s="202"/>
      <c r="W186" s="122">
        <f t="shared" si="67"/>
        <v>0</v>
      </c>
      <c r="X186" s="844"/>
      <c r="Y186" s="122"/>
      <c r="Z186" s="122"/>
      <c r="AA186" s="125"/>
      <c r="AB186" s="122"/>
      <c r="AC186" s="122"/>
      <c r="AD186" s="122"/>
      <c r="AE186" s="122"/>
      <c r="AF186" s="122"/>
      <c r="AG186" s="125"/>
      <c r="AH186" s="122">
        <f>AA186* '1 Overview'!$D$19</f>
        <v>0</v>
      </c>
      <c r="AI186" s="122">
        <f>AC186* '1 Overview'!$D$19</f>
        <v>0</v>
      </c>
      <c r="AJ186" s="122">
        <f>AE186* '1 Overview'!$D$19</f>
        <v>0</v>
      </c>
      <c r="AK186" s="125">
        <f>AG186* '1 Overview'!$D$19</f>
        <v>0</v>
      </c>
      <c r="AL186" s="588"/>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row>
    <row r="187" spans="1:126" s="108" customFormat="1" ht="15" customHeight="1" outlineLevel="4" x14ac:dyDescent="0.2">
      <c r="A187" s="93" t="str">
        <f t="shared" si="62"/>
        <v>Z2013</v>
      </c>
      <c r="B187" s="93" t="e">
        <f t="shared" si="62"/>
        <v>#N/A</v>
      </c>
      <c r="C187" s="93" t="e">
        <f t="shared" si="62"/>
        <v>#N/A</v>
      </c>
      <c r="D187" s="93" t="e">
        <f t="shared" si="62"/>
        <v>#N/A</v>
      </c>
      <c r="E187" s="268" t="str">
        <f>VLOOKUP("K|"&amp;Q187,'[2]+termU'!$A$1:$G$65536,6,FALSE)</f>
        <v>L101c028</v>
      </c>
      <c r="F187" s="269" t="str">
        <f>VLOOKUP("K|"&amp;O187,'[2]+termU'!$A$1:$G$65536,6,FALSE)</f>
        <v>L101c028</v>
      </c>
      <c r="G187" s="72" t="str">
        <f t="shared" si="60"/>
        <v>B</v>
      </c>
      <c r="H187" s="70" t="str">
        <f t="shared" ca="1" si="57"/>
        <v>B</v>
      </c>
      <c r="I187" s="94">
        <v>5</v>
      </c>
      <c r="J187" s="121">
        <f t="shared" si="68"/>
        <v>2013</v>
      </c>
      <c r="K187" s="119" t="str">
        <f t="shared" si="68"/>
        <v>Test country</v>
      </c>
      <c r="L187" s="119">
        <f t="shared" si="68"/>
        <v>0</v>
      </c>
      <c r="M187" s="119"/>
      <c r="N187" s="119">
        <f t="shared" si="54"/>
        <v>0</v>
      </c>
      <c r="O187" s="64" t="str">
        <f t="shared" si="65"/>
        <v>Artichokes</v>
      </c>
      <c r="P187" s="120" t="s">
        <v>1771</v>
      </c>
      <c r="Q187" s="120" t="s">
        <v>2350</v>
      </c>
      <c r="R187" s="109" t="s">
        <v>2351</v>
      </c>
      <c r="S187" s="346" t="s">
        <v>2352</v>
      </c>
      <c r="T187" s="803" t="s">
        <v>2353</v>
      </c>
      <c r="U187" s="149"/>
      <c r="V187" s="202"/>
      <c r="W187" s="122">
        <f t="shared" si="67"/>
        <v>0</v>
      </c>
      <c r="X187" s="844"/>
      <c r="Y187" s="122"/>
      <c r="Z187" s="122"/>
      <c r="AA187" s="125"/>
      <c r="AB187" s="122"/>
      <c r="AC187" s="122"/>
      <c r="AD187" s="122"/>
      <c r="AE187" s="122"/>
      <c r="AF187" s="122"/>
      <c r="AG187" s="125"/>
      <c r="AH187" s="122">
        <f>AA187* '1 Overview'!$D$19</f>
        <v>0</v>
      </c>
      <c r="AI187" s="122">
        <f>AC187* '1 Overview'!$D$19</f>
        <v>0</v>
      </c>
      <c r="AJ187" s="122">
        <f>AE187* '1 Overview'!$D$19</f>
        <v>0</v>
      </c>
      <c r="AK187" s="125">
        <f>AG187* '1 Overview'!$D$19</f>
        <v>0</v>
      </c>
      <c r="AL187" s="588"/>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row>
    <row r="188" spans="1:126" s="108" customFormat="1" ht="15" customHeight="1" outlineLevel="4" x14ac:dyDescent="0.2">
      <c r="A188" s="93" t="str">
        <f t="shared" si="62"/>
        <v>Z2013</v>
      </c>
      <c r="B188" s="93" t="e">
        <f t="shared" si="62"/>
        <v>#N/A</v>
      </c>
      <c r="C188" s="93" t="e">
        <f t="shared" si="62"/>
        <v>#N/A</v>
      </c>
      <c r="D188" s="93" t="e">
        <f t="shared" si="62"/>
        <v>#N/A</v>
      </c>
      <c r="E188" s="268" t="str">
        <f>VLOOKUP("K|"&amp;Q188,'[2]+termU'!$A$1:$G$65536,6,FALSE)</f>
        <v>L101c029</v>
      </c>
      <c r="F188" s="269" t="str">
        <f>VLOOKUP("K|"&amp;O188,'[2]+termU'!$A$1:$G$65536,6,FALSE)</f>
        <v>L101c029</v>
      </c>
      <c r="G188" s="72" t="str">
        <f t="shared" si="60"/>
        <v>B</v>
      </c>
      <c r="H188" s="70" t="str">
        <f t="shared" ca="1" si="57"/>
        <v>B</v>
      </c>
      <c r="I188" s="94">
        <v>5</v>
      </c>
      <c r="J188" s="121">
        <f t="shared" si="68"/>
        <v>2013</v>
      </c>
      <c r="K188" s="119" t="str">
        <f t="shared" si="68"/>
        <v>Test country</v>
      </c>
      <c r="L188" s="119">
        <f t="shared" si="68"/>
        <v>0</v>
      </c>
      <c r="M188" s="119"/>
      <c r="N188" s="119">
        <f t="shared" si="54"/>
        <v>0</v>
      </c>
      <c r="O188" s="72" t="s">
        <v>2354</v>
      </c>
      <c r="P188" s="120" t="s">
        <v>1771</v>
      </c>
      <c r="Q188" s="120" t="s">
        <v>2354</v>
      </c>
      <c r="R188" s="109" t="s">
        <v>2355</v>
      </c>
      <c r="S188" s="346" t="s">
        <v>2356</v>
      </c>
      <c r="T188" s="804"/>
      <c r="U188" s="149"/>
      <c r="V188" s="202"/>
      <c r="W188" s="122">
        <f t="shared" si="67"/>
        <v>0</v>
      </c>
      <c r="X188" s="844"/>
      <c r="Y188" s="122"/>
      <c r="Z188" s="122"/>
      <c r="AA188" s="125"/>
      <c r="AB188" s="122"/>
      <c r="AC188" s="122"/>
      <c r="AD188" s="122"/>
      <c r="AE188" s="122"/>
      <c r="AF188" s="122"/>
      <c r="AG188" s="125"/>
      <c r="AH188" s="122">
        <f>AA188* '1 Overview'!$D$19</f>
        <v>0</v>
      </c>
      <c r="AI188" s="122">
        <f>AC188* '1 Overview'!$D$19</f>
        <v>0</v>
      </c>
      <c r="AJ188" s="122">
        <f>AE188* '1 Overview'!$D$19</f>
        <v>0</v>
      </c>
      <c r="AK188" s="125">
        <f>AG188* '1 Overview'!$D$19</f>
        <v>0</v>
      </c>
      <c r="AL188" s="73"/>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row>
    <row r="189" spans="1:126" s="108" customFormat="1" ht="15" customHeight="1" outlineLevel="4" x14ac:dyDescent="0.2">
      <c r="A189" s="93" t="str">
        <f t="shared" si="62"/>
        <v>Z2013</v>
      </c>
      <c r="B189" s="93" t="e">
        <f t="shared" si="62"/>
        <v>#N/A</v>
      </c>
      <c r="C189" s="93" t="e">
        <f t="shared" si="62"/>
        <v>#N/A</v>
      </c>
      <c r="D189" s="93" t="e">
        <f t="shared" si="62"/>
        <v>#N/A</v>
      </c>
      <c r="E189" s="268" t="str">
        <f>VLOOKUP("K|"&amp;Q189,'[2]+termU'!$A$1:$G$65536,6,FALSE)</f>
        <v>L101c02a</v>
      </c>
      <c r="F189" s="269" t="str">
        <f>VLOOKUP("K|"&amp;O189,'[2]+termU'!$A$1:$G$65536,6,FALSE)</f>
        <v>L101c02a</v>
      </c>
      <c r="G189" s="72" t="str">
        <f t="shared" si="60"/>
        <v>B</v>
      </c>
      <c r="H189" s="70" t="str">
        <f t="shared" ca="1" si="57"/>
        <v>B</v>
      </c>
      <c r="I189" s="94">
        <v>5</v>
      </c>
      <c r="J189" s="121">
        <f t="shared" si="68"/>
        <v>2013</v>
      </c>
      <c r="K189" s="119" t="str">
        <f t="shared" si="68"/>
        <v>Test country</v>
      </c>
      <c r="L189" s="119">
        <f t="shared" si="68"/>
        <v>0</v>
      </c>
      <c r="M189" s="119"/>
      <c r="N189" s="119">
        <f t="shared" si="54"/>
        <v>0</v>
      </c>
      <c r="O189" s="72" t="s">
        <v>2357</v>
      </c>
      <c r="P189" s="120" t="s">
        <v>1771</v>
      </c>
      <c r="Q189" s="120" t="s">
        <v>2357</v>
      </c>
      <c r="R189" s="109" t="s">
        <v>2358</v>
      </c>
      <c r="S189" s="346" t="s">
        <v>2359</v>
      </c>
      <c r="T189" s="804" t="s">
        <v>2360</v>
      </c>
      <c r="U189" s="149"/>
      <c r="V189" s="202"/>
      <c r="W189" s="122">
        <f t="shared" si="67"/>
        <v>0</v>
      </c>
      <c r="X189" s="844"/>
      <c r="Y189" s="122"/>
      <c r="Z189" s="122"/>
      <c r="AA189" s="125"/>
      <c r="AB189" s="122"/>
      <c r="AC189" s="122"/>
      <c r="AD189" s="122"/>
      <c r="AE189" s="122"/>
      <c r="AF189" s="122"/>
      <c r="AG189" s="125"/>
      <c r="AH189" s="122">
        <f>AA189* '1 Overview'!$D$19</f>
        <v>0</v>
      </c>
      <c r="AI189" s="122">
        <f>AC189* '1 Overview'!$D$19</f>
        <v>0</v>
      </c>
      <c r="AJ189" s="122">
        <f>AE189* '1 Overview'!$D$19</f>
        <v>0</v>
      </c>
      <c r="AK189" s="125">
        <f>AG189* '1 Overview'!$D$19</f>
        <v>0</v>
      </c>
      <c r="AL189" s="73"/>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row>
    <row r="190" spans="1:126" s="108" customFormat="1" ht="15" customHeight="1" outlineLevel="4" x14ac:dyDescent="0.2">
      <c r="A190" s="93" t="str">
        <f t="shared" si="62"/>
        <v>Z2013</v>
      </c>
      <c r="B190" s="93" t="e">
        <f t="shared" si="62"/>
        <v>#N/A</v>
      </c>
      <c r="C190" s="93" t="e">
        <f t="shared" si="62"/>
        <v>#N/A</v>
      </c>
      <c r="D190" s="93" t="e">
        <f t="shared" si="62"/>
        <v>#N/A</v>
      </c>
      <c r="E190" s="268" t="e">
        <f>VLOOKUP("K|"&amp;Q190,'[2]+termU'!$A$1:$G$65536,6,FALSE)</f>
        <v>#N/A</v>
      </c>
      <c r="F190" s="269" t="e">
        <f>VLOOKUP("K|"&amp;O190,'[2]+termU'!$A$1:$G$65536,6,FALSE)</f>
        <v>#N/A</v>
      </c>
      <c r="G190" s="72" t="str">
        <f t="shared" si="60"/>
        <v>B</v>
      </c>
      <c r="H190" s="70" t="str">
        <f t="shared" ca="1" si="57"/>
        <v>B</v>
      </c>
      <c r="I190" s="94">
        <v>5</v>
      </c>
      <c r="J190" s="121">
        <f t="shared" si="68"/>
        <v>2013</v>
      </c>
      <c r="K190" s="119" t="str">
        <f t="shared" si="68"/>
        <v>Test country</v>
      </c>
      <c r="L190" s="119">
        <f t="shared" si="68"/>
        <v>0</v>
      </c>
      <c r="M190" s="119"/>
      <c r="N190" s="119">
        <f t="shared" si="54"/>
        <v>0</v>
      </c>
      <c r="O190" s="64" t="str">
        <f>TRIM(S190)</f>
        <v>&lt;Leafy or stalked vegetables, new and important&gt;</v>
      </c>
      <c r="P190" s="120" t="s">
        <v>1771</v>
      </c>
      <c r="Q190" s="120"/>
      <c r="R190" s="528" t="s">
        <v>2361</v>
      </c>
      <c r="S190" s="553" t="s">
        <v>2362</v>
      </c>
      <c r="T190" s="805"/>
      <c r="U190" s="149"/>
      <c r="V190" s="202"/>
      <c r="W190" s="122">
        <f t="shared" si="67"/>
        <v>0</v>
      </c>
      <c r="X190" s="844"/>
      <c r="Y190" s="122"/>
      <c r="Z190" s="122"/>
      <c r="AA190" s="125"/>
      <c r="AB190" s="122"/>
      <c r="AC190" s="122"/>
      <c r="AD190" s="122"/>
      <c r="AE190" s="122"/>
      <c r="AF190" s="122"/>
      <c r="AG190" s="125"/>
      <c r="AH190" s="122">
        <f>AA190* '1 Overview'!$D$19</f>
        <v>0</v>
      </c>
      <c r="AI190" s="122">
        <f>AC190* '1 Overview'!$D$19</f>
        <v>0</v>
      </c>
      <c r="AJ190" s="122">
        <f>AE190* '1 Overview'!$D$19</f>
        <v>0</v>
      </c>
      <c r="AK190" s="125">
        <f>AG190* '1 Overview'!$D$19</f>
        <v>0</v>
      </c>
      <c r="AL190" s="588"/>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row>
    <row r="191" spans="1:126" s="108" customFormat="1" ht="15" customHeight="1" outlineLevel="4" x14ac:dyDescent="0.2">
      <c r="A191" s="93" t="str">
        <f t="shared" si="62"/>
        <v>Z2013</v>
      </c>
      <c r="B191" s="93" t="e">
        <f t="shared" si="62"/>
        <v>#N/A</v>
      </c>
      <c r="C191" s="93" t="e">
        <f t="shared" si="62"/>
        <v>#N/A</v>
      </c>
      <c r="D191" s="93" t="e">
        <f t="shared" si="62"/>
        <v>#N/A</v>
      </c>
      <c r="E191" s="268" t="str">
        <f>VLOOKUP("K|"&amp;Q191,'[2]+termU'!$A$1:$G$65536,6,FALSE)</f>
        <v>L101c02z</v>
      </c>
      <c r="F191" s="269" t="str">
        <f>VLOOKUP("K|"&amp;O191,'[2]+termU'!$A$1:$G$65536,6,FALSE)</f>
        <v>L101c02z</v>
      </c>
      <c r="G191" s="72" t="str">
        <f t="shared" si="60"/>
        <v>B</v>
      </c>
      <c r="H191" s="70" t="str">
        <f t="shared" ca="1" si="57"/>
        <v>B</v>
      </c>
      <c r="I191" s="94">
        <v>5</v>
      </c>
      <c r="J191" s="121">
        <f t="shared" si="68"/>
        <v>2013</v>
      </c>
      <c r="K191" s="119" t="str">
        <f t="shared" si="68"/>
        <v>Test country</v>
      </c>
      <c r="L191" s="119">
        <f t="shared" si="68"/>
        <v>0</v>
      </c>
      <c r="M191" s="119"/>
      <c r="N191" s="119">
        <f t="shared" si="54"/>
        <v>0</v>
      </c>
      <c r="O191" s="64" t="str">
        <f>TRIM(S191)</f>
        <v>Other leafy or stalked vegetables</v>
      </c>
      <c r="P191" s="120" t="s">
        <v>1771</v>
      </c>
      <c r="Q191" s="120" t="s">
        <v>2363</v>
      </c>
      <c r="R191" s="109" t="s">
        <v>2364</v>
      </c>
      <c r="S191" s="346" t="s">
        <v>542</v>
      </c>
      <c r="T191" s="971" t="s">
        <v>543</v>
      </c>
      <c r="U191" s="149"/>
      <c r="V191" s="202"/>
      <c r="W191" s="122">
        <f t="shared" si="67"/>
        <v>0</v>
      </c>
      <c r="X191" s="844"/>
      <c r="Y191" s="122"/>
      <c r="Z191" s="122"/>
      <c r="AA191" s="125"/>
      <c r="AB191" s="122"/>
      <c r="AC191" s="122"/>
      <c r="AD191" s="122"/>
      <c r="AE191" s="122"/>
      <c r="AF191" s="122"/>
      <c r="AG191" s="125"/>
      <c r="AH191" s="122">
        <f>AA191* '1 Overview'!$D$19</f>
        <v>0</v>
      </c>
      <c r="AI191" s="122">
        <f>AC191* '1 Overview'!$D$19</f>
        <v>0</v>
      </c>
      <c r="AJ191" s="122">
        <f>AE191* '1 Overview'!$D$19</f>
        <v>0</v>
      </c>
      <c r="AK191" s="125">
        <f>AG191* '1 Overview'!$D$19</f>
        <v>0</v>
      </c>
      <c r="AL191" s="588"/>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row>
    <row r="192" spans="1:126" s="118" customFormat="1" ht="15" customHeight="1" outlineLevel="3" x14ac:dyDescent="0.2">
      <c r="A192" s="93" t="str">
        <f t="shared" si="62"/>
        <v>Z2013</v>
      </c>
      <c r="B192" s="93" t="e">
        <f t="shared" si="62"/>
        <v>#N/A</v>
      </c>
      <c r="C192" s="93" t="e">
        <f t="shared" si="62"/>
        <v>#N/A</v>
      </c>
      <c r="D192" s="93" t="e">
        <f t="shared" si="62"/>
        <v>#N/A</v>
      </c>
      <c r="E192" s="268" t="str">
        <f>VLOOKUP("K|"&amp;Q192,'[2]+termU'!$A$1:$G$65536,6,FALSE)</f>
        <v>L101c03</v>
      </c>
      <c r="F192" s="269" t="str">
        <f>VLOOKUP("K|"&amp;O192,'[2]+termU'!$A$1:$G$65536,6,FALSE)</f>
        <v>L101c03</v>
      </c>
      <c r="G192" s="72" t="str">
        <f t="shared" si="60"/>
        <v>A</v>
      </c>
      <c r="H192" s="70" t="str">
        <f t="shared" ca="1" si="57"/>
        <v>A</v>
      </c>
      <c r="I192" s="115">
        <v>4</v>
      </c>
      <c r="J192" s="121">
        <f t="shared" si="68"/>
        <v>2013</v>
      </c>
      <c r="K192" s="119" t="str">
        <f t="shared" si="68"/>
        <v>Test country</v>
      </c>
      <c r="L192" s="119">
        <f t="shared" si="68"/>
        <v>0</v>
      </c>
      <c r="M192" s="119"/>
      <c r="N192" s="119">
        <f t="shared" si="54"/>
        <v>0</v>
      </c>
      <c r="O192" s="64" t="str">
        <f>TRIM(S192)</f>
        <v>Vegetables cultivated for fruit</v>
      </c>
      <c r="P192" s="120" t="s">
        <v>1771</v>
      </c>
      <c r="Q192" s="120" t="s">
        <v>544</v>
      </c>
      <c r="R192" s="679" t="s">
        <v>545</v>
      </c>
      <c r="S192" s="996" t="s">
        <v>546</v>
      </c>
      <c r="T192" s="1033" t="s">
        <v>547</v>
      </c>
      <c r="U192" s="246">
        <f t="shared" ref="U192:AG192" si="69">SUBTOTAL(9,U193:U209)</f>
        <v>0</v>
      </c>
      <c r="V192" s="627">
        <f t="shared" si="69"/>
        <v>0</v>
      </c>
      <c r="W192" s="153">
        <f t="shared" si="69"/>
        <v>0</v>
      </c>
      <c r="X192" s="1057">
        <f t="shared" si="69"/>
        <v>0</v>
      </c>
      <c r="Y192" s="152">
        <f t="shared" si="69"/>
        <v>0</v>
      </c>
      <c r="Z192" s="152">
        <f>SUBTOTAL(9,Z193:Z209)</f>
        <v>0</v>
      </c>
      <c r="AA192" s="154">
        <f t="shared" si="69"/>
        <v>0</v>
      </c>
      <c r="AB192" s="152">
        <f t="shared" si="69"/>
        <v>0</v>
      </c>
      <c r="AC192" s="152">
        <f t="shared" si="69"/>
        <v>0</v>
      </c>
      <c r="AD192" s="152">
        <f t="shared" si="69"/>
        <v>0</v>
      </c>
      <c r="AE192" s="152">
        <f t="shared" si="69"/>
        <v>0</v>
      </c>
      <c r="AF192" s="152">
        <f t="shared" si="69"/>
        <v>0</v>
      </c>
      <c r="AG192" s="154">
        <f t="shared" si="69"/>
        <v>0</v>
      </c>
      <c r="AH192" s="152">
        <f>AA192* '1 Overview'!$D$19</f>
        <v>0</v>
      </c>
      <c r="AI192" s="152">
        <f>AC192* '1 Overview'!$D$19</f>
        <v>0</v>
      </c>
      <c r="AJ192" s="152">
        <f>AE192* '1 Overview'!$D$19</f>
        <v>0</v>
      </c>
      <c r="AK192" s="154">
        <f>AG192* '1 Overview'!$D$19</f>
        <v>0</v>
      </c>
      <c r="AL192" s="588"/>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row>
    <row r="193" spans="1:126" s="108" customFormat="1" ht="15" customHeight="1" outlineLevel="3" x14ac:dyDescent="0.2">
      <c r="A193" s="93" t="str">
        <f t="shared" si="62"/>
        <v>Z2013</v>
      </c>
      <c r="B193" s="93" t="e">
        <f t="shared" si="62"/>
        <v>#N/A</v>
      </c>
      <c r="C193" s="93" t="e">
        <f t="shared" si="62"/>
        <v>#N/A</v>
      </c>
      <c r="D193" s="93" t="e">
        <f t="shared" si="62"/>
        <v>#N/A</v>
      </c>
      <c r="E193" s="268" t="str">
        <f>VLOOKUP("K|"&amp;Q193,'[2]+termU'!$A$1:$G$65536,6,FALSE)</f>
        <v>L101c030</v>
      </c>
      <c r="F193" s="269" t="str">
        <f>VLOOKUP("K|"&amp;O193,'[2]+termU'!$A$1:$G$65536,6,FALSE)</f>
        <v>L101c030</v>
      </c>
      <c r="G193" s="72" t="str">
        <f t="shared" si="60"/>
        <v>B</v>
      </c>
      <c r="H193" s="70" t="str">
        <f t="shared" ca="1" si="57"/>
        <v>B</v>
      </c>
      <c r="I193" s="94">
        <v>5</v>
      </c>
      <c r="J193" s="121">
        <f t="shared" si="68"/>
        <v>2013</v>
      </c>
      <c r="K193" s="119" t="str">
        <f t="shared" si="68"/>
        <v>Test country</v>
      </c>
      <c r="L193" s="119">
        <f t="shared" si="68"/>
        <v>0</v>
      </c>
      <c r="M193" s="119"/>
      <c r="N193" s="119">
        <f t="shared" si="54"/>
        <v>0</v>
      </c>
      <c r="O193" s="64" t="str">
        <f>TRIM(S193)</f>
        <v>Vegetables cultivated for fruit, no details</v>
      </c>
      <c r="P193" s="120" t="s">
        <v>1771</v>
      </c>
      <c r="Q193" s="120" t="s">
        <v>548</v>
      </c>
      <c r="R193" s="103" t="str">
        <f xml:space="preserve"> R192 &amp; IF(ISERROR([2]!hidden(R192)),", sin detalles",IF([2]!hidden(R192),"",", sin detalles"))</f>
        <v>    Hortalizas cultivadas para frutos, sin detalles</v>
      </c>
      <c r="S193" s="345" t="str">
        <f xml:space="preserve"> S192 &amp; IF(ISERROR([2]!hidden(S192)),", no details",IF([2]!hidden(S192),"",", no details"))</f>
        <v xml:space="preserve">    Vegetables cultivated for fruit, no details</v>
      </c>
      <c r="T193" s="1044"/>
      <c r="U193" s="149"/>
      <c r="V193" s="202"/>
      <c r="W193" s="122">
        <f t="shared" ref="W193:W209" si="70">SUM(U193:V193)</f>
        <v>0</v>
      </c>
      <c r="X193" s="844"/>
      <c r="Y193" s="122"/>
      <c r="Z193" s="122"/>
      <c r="AA193" s="125"/>
      <c r="AB193" s="122"/>
      <c r="AC193" s="122"/>
      <c r="AD193" s="122"/>
      <c r="AE193" s="122"/>
      <c r="AF193" s="122"/>
      <c r="AG193" s="125"/>
      <c r="AH193" s="122">
        <f>AA193* '1 Overview'!$D$19</f>
        <v>0</v>
      </c>
      <c r="AI193" s="122">
        <f>AC193* '1 Overview'!$D$19</f>
        <v>0</v>
      </c>
      <c r="AJ193" s="122">
        <f>AE193* '1 Overview'!$D$19</f>
        <v>0</v>
      </c>
      <c r="AK193" s="125">
        <f>AG193* '1 Overview'!$D$19</f>
        <v>0</v>
      </c>
      <c r="AL193" s="588"/>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row>
    <row r="194" spans="1:126" s="108" customFormat="1" ht="15" customHeight="1" outlineLevel="4" x14ac:dyDescent="0.2">
      <c r="A194" s="93" t="str">
        <f t="shared" si="62"/>
        <v>Z2013</v>
      </c>
      <c r="B194" s="93" t="e">
        <f t="shared" si="62"/>
        <v>#N/A</v>
      </c>
      <c r="C194" s="93" t="e">
        <f t="shared" si="62"/>
        <v>#N/A</v>
      </c>
      <c r="D194" s="93" t="e">
        <f t="shared" si="62"/>
        <v>#N/A</v>
      </c>
      <c r="E194" s="268" t="str">
        <f>VLOOKUP("K|"&amp;Q194,'[2]+termU'!$A$1:$G$65536,6,FALSE)</f>
        <v>L101c031</v>
      </c>
      <c r="F194" s="269" t="str">
        <f>VLOOKUP("K|"&amp;O194,'[2]+termU'!$A$1:$G$65536,6,FALSE)</f>
        <v>L101c031</v>
      </c>
      <c r="G194" s="72" t="str">
        <f t="shared" si="60"/>
        <v>B</v>
      </c>
      <c r="H194" s="70" t="str">
        <f t="shared" ca="1" si="57"/>
        <v>B</v>
      </c>
      <c r="I194" s="94">
        <v>5</v>
      </c>
      <c r="J194" s="121">
        <f t="shared" si="68"/>
        <v>2013</v>
      </c>
      <c r="K194" s="119" t="str">
        <f t="shared" si="68"/>
        <v>Test country</v>
      </c>
      <c r="L194" s="119">
        <f t="shared" si="68"/>
        <v>0</v>
      </c>
      <c r="M194" s="119"/>
      <c r="N194" s="119">
        <f t="shared" si="54"/>
        <v>0</v>
      </c>
      <c r="O194" s="64" t="str">
        <f>TRIM(S194)</f>
        <v>Tomatoes</v>
      </c>
      <c r="P194" s="120" t="s">
        <v>1771</v>
      </c>
      <c r="Q194" s="120" t="s">
        <v>549</v>
      </c>
      <c r="R194" s="109" t="s">
        <v>550</v>
      </c>
      <c r="S194" s="346" t="s">
        <v>551</v>
      </c>
      <c r="T194" s="985" t="s">
        <v>552</v>
      </c>
      <c r="U194" s="149"/>
      <c r="V194" s="202"/>
      <c r="W194" s="122">
        <f t="shared" si="70"/>
        <v>0</v>
      </c>
      <c r="X194" s="844"/>
      <c r="Y194" s="122"/>
      <c r="Z194" s="122"/>
      <c r="AA194" s="125"/>
      <c r="AB194" s="122"/>
      <c r="AC194" s="122"/>
      <c r="AD194" s="122"/>
      <c r="AE194" s="122"/>
      <c r="AF194" s="122"/>
      <c r="AG194" s="125"/>
      <c r="AH194" s="122">
        <f>AA194* '1 Overview'!$D$19</f>
        <v>0</v>
      </c>
      <c r="AI194" s="122">
        <f>AC194* '1 Overview'!$D$19</f>
        <v>0</v>
      </c>
      <c r="AJ194" s="122">
        <f>AE194* '1 Overview'!$D$19</f>
        <v>0</v>
      </c>
      <c r="AK194" s="125">
        <f>AG194* '1 Overview'!$D$19</f>
        <v>0</v>
      </c>
      <c r="AL194" s="588"/>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row>
    <row r="195" spans="1:126" s="108" customFormat="1" ht="15" customHeight="1" outlineLevel="4" x14ac:dyDescent="0.2">
      <c r="A195" s="93" t="str">
        <f t="shared" si="62"/>
        <v>Z2013</v>
      </c>
      <c r="B195" s="93" t="e">
        <f t="shared" si="62"/>
        <v>#N/A</v>
      </c>
      <c r="C195" s="93" t="e">
        <f t="shared" si="62"/>
        <v>#N/A</v>
      </c>
      <c r="D195" s="93" t="e">
        <f t="shared" si="62"/>
        <v>#N/A</v>
      </c>
      <c r="E195" s="268" t="str">
        <f>VLOOKUP("K|"&amp;Q195,'[2]+termU'!$A$1:$G$65536,6,FALSE)</f>
        <v>L101c032</v>
      </c>
      <c r="F195" s="269" t="str">
        <f>VLOOKUP("K|"&amp;O195,'[2]+termU'!$A$1:$G$65536,6,FALSE)</f>
        <v>L101c032</v>
      </c>
      <c r="G195" s="72" t="str">
        <f t="shared" si="60"/>
        <v>B</v>
      </c>
      <c r="H195" s="70" t="str">
        <f t="shared" ca="1" si="57"/>
        <v>B</v>
      </c>
      <c r="I195" s="94">
        <v>5</v>
      </c>
      <c r="J195" s="121">
        <f t="shared" si="68"/>
        <v>2013</v>
      </c>
      <c r="K195" s="119" t="str">
        <f t="shared" si="68"/>
        <v>Test country</v>
      </c>
      <c r="L195" s="119">
        <f t="shared" si="68"/>
        <v>0</v>
      </c>
      <c r="M195" s="119"/>
      <c r="N195" s="119">
        <f t="shared" si="54"/>
        <v>0</v>
      </c>
      <c r="O195" s="72" t="s">
        <v>538</v>
      </c>
      <c r="P195" s="120" t="s">
        <v>1771</v>
      </c>
      <c r="Q195" s="120" t="s">
        <v>538</v>
      </c>
      <c r="R195" s="109" t="s">
        <v>539</v>
      </c>
      <c r="S195" s="346" t="s">
        <v>540</v>
      </c>
      <c r="T195" s="517"/>
      <c r="U195" s="149"/>
      <c r="V195" s="202"/>
      <c r="W195" s="122">
        <f t="shared" si="70"/>
        <v>0</v>
      </c>
      <c r="X195" s="845"/>
      <c r="Y195" s="122"/>
      <c r="Z195" s="122"/>
      <c r="AA195" s="125"/>
      <c r="AB195" s="122"/>
      <c r="AC195" s="122"/>
      <c r="AD195" s="122"/>
      <c r="AE195" s="122"/>
      <c r="AF195" s="122"/>
      <c r="AG195" s="125"/>
      <c r="AH195" s="122">
        <f>AA195* '1 Overview'!$D$19</f>
        <v>0</v>
      </c>
      <c r="AI195" s="122">
        <f>AC195* '1 Overview'!$D$19</f>
        <v>0</v>
      </c>
      <c r="AJ195" s="122">
        <f>AE195* '1 Overview'!$D$19</f>
        <v>0</v>
      </c>
      <c r="AK195" s="125">
        <f>AG195* '1 Overview'!$D$19</f>
        <v>0</v>
      </c>
      <c r="AL195" s="73"/>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row>
    <row r="196" spans="1:126" s="108" customFormat="1" ht="15" customHeight="1" outlineLevel="4" x14ac:dyDescent="0.2">
      <c r="A196" s="93" t="str">
        <f t="shared" si="62"/>
        <v>Z2013</v>
      </c>
      <c r="B196" s="93" t="e">
        <f t="shared" si="62"/>
        <v>#N/A</v>
      </c>
      <c r="C196" s="93" t="e">
        <f t="shared" si="62"/>
        <v>#N/A</v>
      </c>
      <c r="D196" s="93" t="e">
        <f t="shared" si="62"/>
        <v>#N/A</v>
      </c>
      <c r="E196" s="268" t="str">
        <f>VLOOKUP("K|"&amp;Q196,'[2]+termU'!$A$1:$G$65536,6,FALSE)</f>
        <v>L101c033</v>
      </c>
      <c r="F196" s="269" t="str">
        <f>VLOOKUP("K|"&amp;O196,'[2]+termU'!$A$1:$G$65536,6,FALSE)</f>
        <v>L101c033</v>
      </c>
      <c r="G196" s="72" t="str">
        <f t="shared" si="60"/>
        <v>B</v>
      </c>
      <c r="H196" s="70" t="str">
        <f t="shared" ca="1" si="57"/>
        <v>B</v>
      </c>
      <c r="I196" s="94">
        <v>5</v>
      </c>
      <c r="J196" s="121">
        <f t="shared" si="68"/>
        <v>2013</v>
      </c>
      <c r="K196" s="119" t="str">
        <f t="shared" si="68"/>
        <v>Test country</v>
      </c>
      <c r="L196" s="119">
        <f t="shared" si="68"/>
        <v>0</v>
      </c>
      <c r="M196" s="119"/>
      <c r="N196" s="119">
        <f t="shared" si="54"/>
        <v>0</v>
      </c>
      <c r="O196" s="64" t="str">
        <f>TRIM(S196)</f>
        <v>Cucumbers</v>
      </c>
      <c r="P196" s="120" t="s">
        <v>1771</v>
      </c>
      <c r="Q196" s="120" t="s">
        <v>541</v>
      </c>
      <c r="R196" s="109" t="s">
        <v>2064</v>
      </c>
      <c r="S196" s="346" t="s">
        <v>2065</v>
      </c>
      <c r="T196" s="985" t="s">
        <v>2066</v>
      </c>
      <c r="U196" s="149"/>
      <c r="V196" s="202"/>
      <c r="W196" s="122">
        <f t="shared" si="70"/>
        <v>0</v>
      </c>
      <c r="X196" s="844"/>
      <c r="Y196" s="122"/>
      <c r="Z196" s="122"/>
      <c r="AA196" s="125"/>
      <c r="AB196" s="122"/>
      <c r="AC196" s="122"/>
      <c r="AD196" s="122"/>
      <c r="AE196" s="122"/>
      <c r="AF196" s="122"/>
      <c r="AG196" s="125"/>
      <c r="AH196" s="122">
        <f>AA196* '1 Overview'!$D$19</f>
        <v>0</v>
      </c>
      <c r="AI196" s="122">
        <f>AC196* '1 Overview'!$D$19</f>
        <v>0</v>
      </c>
      <c r="AJ196" s="122">
        <f>AE196* '1 Overview'!$D$19</f>
        <v>0</v>
      </c>
      <c r="AK196" s="125">
        <f>AG196* '1 Overview'!$D$19</f>
        <v>0</v>
      </c>
      <c r="AL196" s="588"/>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row>
    <row r="197" spans="1:126" s="108" customFormat="1" ht="15" customHeight="1" outlineLevel="4" x14ac:dyDescent="0.2">
      <c r="A197" s="93" t="str">
        <f t="shared" si="62"/>
        <v>Z2013</v>
      </c>
      <c r="B197" s="93" t="e">
        <f t="shared" si="62"/>
        <v>#N/A</v>
      </c>
      <c r="C197" s="93" t="e">
        <f t="shared" si="62"/>
        <v>#N/A</v>
      </c>
      <c r="D197" s="93" t="e">
        <f t="shared" si="62"/>
        <v>#N/A</v>
      </c>
      <c r="E197" s="268" t="str">
        <f>VLOOKUP("K|"&amp;Q197,'[2]+termU'!$A$1:$G$65536,6,FALSE)</f>
        <v>L101c034</v>
      </c>
      <c r="F197" s="269" t="str">
        <f>VLOOKUP("K|"&amp;O197,'[2]+termU'!$A$1:$G$65536,6,FALSE)</f>
        <v>L101c034</v>
      </c>
      <c r="G197" s="72" t="str">
        <f t="shared" si="60"/>
        <v>B</v>
      </c>
      <c r="H197" s="70" t="str">
        <f t="shared" ca="1" si="57"/>
        <v>B</v>
      </c>
      <c r="I197" s="94">
        <v>5</v>
      </c>
      <c r="J197" s="121">
        <f t="shared" si="68"/>
        <v>2013</v>
      </c>
      <c r="K197" s="119" t="str">
        <f t="shared" si="68"/>
        <v>Test country</v>
      </c>
      <c r="L197" s="119">
        <f t="shared" si="68"/>
        <v>0</v>
      </c>
      <c r="M197" s="119"/>
      <c r="N197" s="119">
        <f t="shared" si="54"/>
        <v>0</v>
      </c>
      <c r="O197" s="64" t="str">
        <f>TRIM(S197)</f>
        <v>Gherkins</v>
      </c>
      <c r="P197" s="120" t="s">
        <v>1771</v>
      </c>
      <c r="Q197" s="120" t="s">
        <v>2067</v>
      </c>
      <c r="R197" s="109" t="s">
        <v>2068</v>
      </c>
      <c r="S197" s="346" t="s">
        <v>2069</v>
      </c>
      <c r="T197" s="985" t="s">
        <v>2070</v>
      </c>
      <c r="U197" s="149"/>
      <c r="V197" s="202"/>
      <c r="W197" s="122">
        <f t="shared" si="70"/>
        <v>0</v>
      </c>
      <c r="X197" s="844"/>
      <c r="Y197" s="122"/>
      <c r="Z197" s="122"/>
      <c r="AA197" s="125"/>
      <c r="AB197" s="122"/>
      <c r="AC197" s="122"/>
      <c r="AD197" s="122"/>
      <c r="AE197" s="122"/>
      <c r="AF197" s="122"/>
      <c r="AG197" s="125"/>
      <c r="AH197" s="122">
        <f>AA197* '1 Overview'!$D$19</f>
        <v>0</v>
      </c>
      <c r="AI197" s="122">
        <f>AC197* '1 Overview'!$D$19</f>
        <v>0</v>
      </c>
      <c r="AJ197" s="122">
        <f>AE197* '1 Overview'!$D$19</f>
        <v>0</v>
      </c>
      <c r="AK197" s="125">
        <f>AG197* '1 Overview'!$D$19</f>
        <v>0</v>
      </c>
      <c r="AL197" s="588"/>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row>
    <row r="198" spans="1:126" s="108" customFormat="1" ht="15" customHeight="1" outlineLevel="4" x14ac:dyDescent="0.2">
      <c r="A198" s="93" t="str">
        <f t="shared" si="62"/>
        <v>Z2013</v>
      </c>
      <c r="B198" s="93" t="e">
        <f t="shared" si="62"/>
        <v>#N/A</v>
      </c>
      <c r="C198" s="93" t="e">
        <f t="shared" si="62"/>
        <v>#N/A</v>
      </c>
      <c r="D198" s="93" t="e">
        <f t="shared" si="62"/>
        <v>#N/A</v>
      </c>
      <c r="E198" s="268" t="str">
        <f>VLOOKUP("K|"&amp;Q198,'[2]+termU'!$A$1:$G$65536,6,FALSE)</f>
        <v>L101c035</v>
      </c>
      <c r="F198" s="269" t="str">
        <f>VLOOKUP("K|"&amp;O198,'[2]+termU'!$A$1:$G$65536,6,FALSE)</f>
        <v>L101c035</v>
      </c>
      <c r="G198" s="72" t="str">
        <f t="shared" si="60"/>
        <v>B</v>
      </c>
      <c r="H198" s="70" t="str">
        <f t="shared" ca="1" si="57"/>
        <v>B</v>
      </c>
      <c r="I198" s="94">
        <v>5</v>
      </c>
      <c r="J198" s="121">
        <f t="shared" si="68"/>
        <v>2013</v>
      </c>
      <c r="K198" s="119" t="str">
        <f t="shared" si="68"/>
        <v>Test country</v>
      </c>
      <c r="L198" s="119">
        <f t="shared" si="68"/>
        <v>0</v>
      </c>
      <c r="M198" s="119"/>
      <c r="N198" s="119">
        <f t="shared" si="54"/>
        <v>0</v>
      </c>
      <c r="O198" s="64" t="str">
        <f>TRIM(S198)</f>
        <v>Melons, no details</v>
      </c>
      <c r="P198" s="120" t="s">
        <v>1771</v>
      </c>
      <c r="Q198" s="120" t="s">
        <v>2071</v>
      </c>
      <c r="R198" s="109" t="s">
        <v>2072</v>
      </c>
      <c r="S198" s="346" t="s">
        <v>2073</v>
      </c>
      <c r="T198" s="985" t="s">
        <v>2074</v>
      </c>
      <c r="U198" s="149"/>
      <c r="V198" s="202"/>
      <c r="W198" s="122">
        <f t="shared" si="70"/>
        <v>0</v>
      </c>
      <c r="X198" s="844"/>
      <c r="Y198" s="122"/>
      <c r="Z198" s="122"/>
      <c r="AA198" s="125"/>
      <c r="AB198" s="122"/>
      <c r="AC198" s="122"/>
      <c r="AD198" s="122"/>
      <c r="AE198" s="122"/>
      <c r="AF198" s="122"/>
      <c r="AG198" s="125"/>
      <c r="AH198" s="122">
        <f>AA198* '1 Overview'!$D$19</f>
        <v>0</v>
      </c>
      <c r="AI198" s="122">
        <f>AC198* '1 Overview'!$D$19</f>
        <v>0</v>
      </c>
      <c r="AJ198" s="122">
        <f>AE198* '1 Overview'!$D$19</f>
        <v>0</v>
      </c>
      <c r="AK198" s="125">
        <f>AG198* '1 Overview'!$D$19</f>
        <v>0</v>
      </c>
      <c r="AL198" s="58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row>
    <row r="199" spans="1:126" s="108" customFormat="1" ht="15" customHeight="1" outlineLevel="4" x14ac:dyDescent="0.2">
      <c r="A199" s="93" t="str">
        <f t="shared" si="62"/>
        <v>Z2013</v>
      </c>
      <c r="B199" s="93" t="e">
        <f t="shared" si="62"/>
        <v>#N/A</v>
      </c>
      <c r="C199" s="93" t="e">
        <f t="shared" si="62"/>
        <v>#N/A</v>
      </c>
      <c r="D199" s="93" t="e">
        <f t="shared" si="62"/>
        <v>#N/A</v>
      </c>
      <c r="E199" s="268" t="str">
        <f>VLOOKUP("K|"&amp;Q199,'[2]+termU'!$A$1:$G$65536,6,FALSE)</f>
        <v>L101c036</v>
      </c>
      <c r="F199" s="269" t="str">
        <f>VLOOKUP("K|"&amp;O199,'[2]+termU'!$A$1:$G$65536,6,FALSE)</f>
        <v>L101c036</v>
      </c>
      <c r="G199" s="72" t="str">
        <f t="shared" si="60"/>
        <v>B</v>
      </c>
      <c r="H199" s="70" t="str">
        <f t="shared" ca="1" si="57"/>
        <v>B</v>
      </c>
      <c r="I199" s="94">
        <v>5</v>
      </c>
      <c r="J199" s="121">
        <f t="shared" si="68"/>
        <v>2013</v>
      </c>
      <c r="K199" s="119" t="str">
        <f t="shared" si="68"/>
        <v>Test country</v>
      </c>
      <c r="L199" s="119">
        <f t="shared" si="68"/>
        <v>0</v>
      </c>
      <c r="M199" s="119"/>
      <c r="N199" s="119">
        <f t="shared" si="54"/>
        <v>0</v>
      </c>
      <c r="O199" s="64" t="str">
        <f>TRIM(S199)</f>
        <v>Water melons</v>
      </c>
      <c r="P199" s="120" t="s">
        <v>1771</v>
      </c>
      <c r="Q199" s="120" t="s">
        <v>2040</v>
      </c>
      <c r="R199" s="109" t="s">
        <v>2041</v>
      </c>
      <c r="S199" s="346" t="s">
        <v>2042</v>
      </c>
      <c r="T199" s="985" t="s">
        <v>2043</v>
      </c>
      <c r="U199" s="149"/>
      <c r="V199" s="202"/>
      <c r="W199" s="122">
        <f t="shared" si="70"/>
        <v>0</v>
      </c>
      <c r="X199" s="840"/>
      <c r="Y199" s="122"/>
      <c r="Z199" s="122"/>
      <c r="AA199" s="125"/>
      <c r="AB199" s="122"/>
      <c r="AC199" s="122"/>
      <c r="AD199" s="122"/>
      <c r="AE199" s="122"/>
      <c r="AF199" s="122"/>
      <c r="AG199" s="125"/>
      <c r="AH199" s="122">
        <f>AA199* '1 Overview'!$D$19</f>
        <v>0</v>
      </c>
      <c r="AI199" s="122">
        <f>AC199* '1 Overview'!$D$19</f>
        <v>0</v>
      </c>
      <c r="AJ199" s="122">
        <f>AE199* '1 Overview'!$D$19</f>
        <v>0</v>
      </c>
      <c r="AK199" s="125">
        <f>AG199* '1 Overview'!$D$19</f>
        <v>0</v>
      </c>
      <c r="AL199" s="588"/>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row>
    <row r="200" spans="1:126" s="108" customFormat="1" ht="15" customHeight="1" outlineLevel="4" x14ac:dyDescent="0.2">
      <c r="A200" s="93" t="str">
        <f t="shared" si="62"/>
        <v>Z2013</v>
      </c>
      <c r="B200" s="93" t="e">
        <f t="shared" si="62"/>
        <v>#N/A</v>
      </c>
      <c r="C200" s="93" t="e">
        <f t="shared" si="62"/>
        <v>#N/A</v>
      </c>
      <c r="D200" s="93" t="e">
        <f t="shared" si="62"/>
        <v>#N/A</v>
      </c>
      <c r="E200" s="268" t="str">
        <f>VLOOKUP("K|"&amp;Q200,'[2]+termU'!$A$1:$G$65536,6,FALSE)</f>
        <v>L101c037</v>
      </c>
      <c r="F200" s="269" t="str">
        <f>VLOOKUP("K|"&amp;O200,'[2]+termU'!$A$1:$G$65536,6,FALSE)</f>
        <v>L101c037</v>
      </c>
      <c r="G200" s="72" t="str">
        <f t="shared" si="60"/>
        <v>B</v>
      </c>
      <c r="H200" s="70" t="str">
        <f t="shared" ca="1" si="57"/>
        <v>B</v>
      </c>
      <c r="I200" s="94">
        <v>5</v>
      </c>
      <c r="J200" s="121">
        <f t="shared" si="68"/>
        <v>2013</v>
      </c>
      <c r="K200" s="119" t="str">
        <f t="shared" si="68"/>
        <v>Test country</v>
      </c>
      <c r="L200" s="119">
        <f t="shared" si="68"/>
        <v>0</v>
      </c>
      <c r="M200" s="119"/>
      <c r="N200" s="119">
        <f t="shared" si="54"/>
        <v>0</v>
      </c>
      <c r="O200" s="72" t="s">
        <v>2044</v>
      </c>
      <c r="P200" s="70" t="s">
        <v>2583</v>
      </c>
      <c r="Q200" s="120" t="s">
        <v>2045</v>
      </c>
      <c r="R200" s="109" t="s">
        <v>2046</v>
      </c>
      <c r="S200" s="346" t="s">
        <v>2047</v>
      </c>
      <c r="T200" s="435"/>
      <c r="U200" s="149"/>
      <c r="V200" s="202"/>
      <c r="W200" s="122">
        <f t="shared" si="70"/>
        <v>0</v>
      </c>
      <c r="X200" s="844"/>
      <c r="Y200" s="122"/>
      <c r="Z200" s="122"/>
      <c r="AA200" s="125"/>
      <c r="AB200" s="122"/>
      <c r="AC200" s="122"/>
      <c r="AD200" s="122"/>
      <c r="AE200" s="122"/>
      <c r="AF200" s="122"/>
      <c r="AG200" s="125"/>
      <c r="AH200" s="122">
        <f>AA200* '1 Overview'!$D$19</f>
        <v>0</v>
      </c>
      <c r="AI200" s="122">
        <f>AC200* '1 Overview'!$D$19</f>
        <v>0</v>
      </c>
      <c r="AJ200" s="122">
        <f>AE200* '1 Overview'!$D$19</f>
        <v>0</v>
      </c>
      <c r="AK200" s="125">
        <f>AG200* '1 Overview'!$D$19</f>
        <v>0</v>
      </c>
      <c r="AL200" s="73"/>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row>
    <row r="201" spans="1:126" s="108" customFormat="1" ht="15" customHeight="1" outlineLevel="4" x14ac:dyDescent="0.2">
      <c r="A201" s="93" t="str">
        <f t="shared" si="62"/>
        <v>Z2013</v>
      </c>
      <c r="B201" s="93" t="e">
        <f t="shared" si="62"/>
        <v>#N/A</v>
      </c>
      <c r="C201" s="93" t="e">
        <f t="shared" si="62"/>
        <v>#N/A</v>
      </c>
      <c r="D201" s="93" t="e">
        <f t="shared" si="62"/>
        <v>#N/A</v>
      </c>
      <c r="E201" s="268" t="str">
        <f>VLOOKUP("K|"&amp;Q201,'[2]+termU'!$A$1:$G$65536,6,FALSE)</f>
        <v>L101c038</v>
      </c>
      <c r="F201" s="269" t="str">
        <f>VLOOKUP("K|"&amp;O201,'[2]+termU'!$A$1:$G$65536,6,FALSE)</f>
        <v>L101c038</v>
      </c>
      <c r="G201" s="72" t="str">
        <f t="shared" si="60"/>
        <v>B</v>
      </c>
      <c r="H201" s="70" t="str">
        <f t="shared" ca="1" si="57"/>
        <v>B</v>
      </c>
      <c r="I201" s="94">
        <v>5</v>
      </c>
      <c r="J201" s="121">
        <f t="shared" ref="J201:L216" si="71">J$20</f>
        <v>2013</v>
      </c>
      <c r="K201" s="119" t="str">
        <f t="shared" si="71"/>
        <v>Test country</v>
      </c>
      <c r="L201" s="119">
        <f t="shared" si="71"/>
        <v>0</v>
      </c>
      <c r="M201" s="119"/>
      <c r="N201" s="119">
        <f t="shared" si="54"/>
        <v>0</v>
      </c>
      <c r="O201" s="72" t="s">
        <v>2048</v>
      </c>
      <c r="P201" s="70" t="s">
        <v>2583</v>
      </c>
      <c r="Q201" s="120" t="s">
        <v>2049</v>
      </c>
      <c r="R201" s="109" t="s">
        <v>2050</v>
      </c>
      <c r="S201" s="346" t="s">
        <v>2051</v>
      </c>
      <c r="T201" s="517"/>
      <c r="U201" s="149"/>
      <c r="V201" s="202"/>
      <c r="W201" s="122">
        <f t="shared" si="70"/>
        <v>0</v>
      </c>
      <c r="X201" s="843"/>
      <c r="Y201" s="122"/>
      <c r="Z201" s="122"/>
      <c r="AA201" s="125"/>
      <c r="AB201" s="122"/>
      <c r="AC201" s="122"/>
      <c r="AD201" s="122"/>
      <c r="AE201" s="122"/>
      <c r="AF201" s="122"/>
      <c r="AG201" s="125"/>
      <c r="AH201" s="122">
        <f>AA201* '1 Overview'!$D$19</f>
        <v>0</v>
      </c>
      <c r="AI201" s="122">
        <f>AC201* '1 Overview'!$D$19</f>
        <v>0</v>
      </c>
      <c r="AJ201" s="122">
        <f>AE201* '1 Overview'!$D$19</f>
        <v>0</v>
      </c>
      <c r="AK201" s="125">
        <f>AG201* '1 Overview'!$D$19</f>
        <v>0</v>
      </c>
      <c r="AL201" s="73"/>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row>
    <row r="202" spans="1:126" s="108" customFormat="1" ht="15" customHeight="1" outlineLevel="4" x14ac:dyDescent="0.2">
      <c r="A202" s="93" t="str">
        <f t="shared" si="62"/>
        <v>Z2013</v>
      </c>
      <c r="B202" s="93" t="e">
        <f t="shared" si="62"/>
        <v>#N/A</v>
      </c>
      <c r="C202" s="93" t="e">
        <f t="shared" si="62"/>
        <v>#N/A</v>
      </c>
      <c r="D202" s="93" t="e">
        <f t="shared" si="62"/>
        <v>#N/A</v>
      </c>
      <c r="E202" s="268" t="str">
        <f>VLOOKUP("K|"&amp;Q202,'[2]+termU'!$A$1:$G$65536,6,FALSE)</f>
        <v>L101c039</v>
      </c>
      <c r="F202" s="269" t="str">
        <f>VLOOKUP("K|"&amp;O202,'[2]+termU'!$A$1:$G$65536,6,FALSE)</f>
        <v>L101c039</v>
      </c>
      <c r="G202" s="72" t="str">
        <f t="shared" si="60"/>
        <v>B</v>
      </c>
      <c r="H202" s="70" t="str">
        <f t="shared" ca="1" si="57"/>
        <v>B</v>
      </c>
      <c r="I202" s="94">
        <v>5</v>
      </c>
      <c r="J202" s="121">
        <f t="shared" si="71"/>
        <v>2013</v>
      </c>
      <c r="K202" s="119" t="str">
        <f t="shared" si="71"/>
        <v>Test country</v>
      </c>
      <c r="L202" s="119">
        <f t="shared" si="71"/>
        <v>0</v>
      </c>
      <c r="M202" s="119"/>
      <c r="N202" s="119">
        <f t="shared" si="54"/>
        <v>0</v>
      </c>
      <c r="O202" s="64" t="str">
        <f>TRIM(S202)</f>
        <v>Sweet peppers</v>
      </c>
      <c r="P202" s="120" t="s">
        <v>1771</v>
      </c>
      <c r="Q202" s="120" t="s">
        <v>2052</v>
      </c>
      <c r="R202" s="109" t="s">
        <v>2053</v>
      </c>
      <c r="S202" s="346" t="s">
        <v>2054</v>
      </c>
      <c r="T202" s="806" t="s">
        <v>2055</v>
      </c>
      <c r="U202" s="149"/>
      <c r="V202" s="202"/>
      <c r="W202" s="122">
        <f t="shared" si="70"/>
        <v>0</v>
      </c>
      <c r="X202" s="843"/>
      <c r="Y202" s="122"/>
      <c r="Z202" s="122"/>
      <c r="AA202" s="125"/>
      <c r="AB202" s="122"/>
      <c r="AC202" s="122"/>
      <c r="AD202" s="122"/>
      <c r="AE202" s="122"/>
      <c r="AF202" s="122"/>
      <c r="AG202" s="125"/>
      <c r="AH202" s="122">
        <f>AA202* '1 Overview'!$D$19</f>
        <v>0</v>
      </c>
      <c r="AI202" s="122">
        <f>AC202* '1 Overview'!$D$19</f>
        <v>0</v>
      </c>
      <c r="AJ202" s="122">
        <f>AE202* '1 Overview'!$D$19</f>
        <v>0</v>
      </c>
      <c r="AK202" s="125">
        <f>AG202* '1 Overview'!$D$19</f>
        <v>0</v>
      </c>
      <c r="AL202" s="588"/>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row>
    <row r="203" spans="1:126" s="108" customFormat="1" ht="15" customHeight="1" outlineLevel="4" x14ac:dyDescent="0.2">
      <c r="A203" s="93" t="str">
        <f t="shared" si="62"/>
        <v>Z2013</v>
      </c>
      <c r="B203" s="93" t="e">
        <f t="shared" si="62"/>
        <v>#N/A</v>
      </c>
      <c r="C203" s="93" t="e">
        <f t="shared" si="62"/>
        <v>#N/A</v>
      </c>
      <c r="D203" s="93" t="e">
        <f t="shared" si="62"/>
        <v>#N/A</v>
      </c>
      <c r="E203" s="268" t="str">
        <f>VLOOKUP("K|"&amp;Q203,'[2]+termU'!$A$1:$G$65536,6,FALSE)</f>
        <v>L101c03a</v>
      </c>
      <c r="F203" s="269" t="str">
        <f>VLOOKUP("K|"&amp;O203,'[2]+termU'!$A$1:$G$65536,6,FALSE)</f>
        <v>L101c03a</v>
      </c>
      <c r="G203" s="72" t="str">
        <f t="shared" si="60"/>
        <v>B</v>
      </c>
      <c r="H203" s="70" t="str">
        <f t="shared" ca="1" si="57"/>
        <v>B</v>
      </c>
      <c r="I203" s="94">
        <v>5</v>
      </c>
      <c r="J203" s="121">
        <f t="shared" si="71"/>
        <v>2013</v>
      </c>
      <c r="K203" s="119" t="str">
        <f t="shared" si="71"/>
        <v>Test country</v>
      </c>
      <c r="L203" s="119">
        <f t="shared" si="71"/>
        <v>0</v>
      </c>
      <c r="M203" s="119"/>
      <c r="N203" s="119">
        <f t="shared" si="54"/>
        <v>0</v>
      </c>
      <c r="O203" s="64" t="str">
        <f>TRIM(S203)</f>
        <v>Courgettes</v>
      </c>
      <c r="P203" s="120" t="s">
        <v>1771</v>
      </c>
      <c r="Q203" s="120" t="s">
        <v>2056</v>
      </c>
      <c r="R203" s="109" t="s">
        <v>2935</v>
      </c>
      <c r="S203" s="346" t="s">
        <v>2057</v>
      </c>
      <c r="T203" s="806" t="s">
        <v>2058</v>
      </c>
      <c r="U203" s="149"/>
      <c r="V203" s="202"/>
      <c r="W203" s="122">
        <f t="shared" si="70"/>
        <v>0</v>
      </c>
      <c r="X203" s="843"/>
      <c r="Y203" s="122"/>
      <c r="Z203" s="122"/>
      <c r="AA203" s="125"/>
      <c r="AB203" s="122"/>
      <c r="AC203" s="122"/>
      <c r="AD203" s="122"/>
      <c r="AE203" s="122"/>
      <c r="AF203" s="122"/>
      <c r="AG203" s="125"/>
      <c r="AH203" s="122">
        <f>AA203* '1 Overview'!$D$19</f>
        <v>0</v>
      </c>
      <c r="AI203" s="122">
        <f>AC203* '1 Overview'!$D$19</f>
        <v>0</v>
      </c>
      <c r="AJ203" s="122">
        <f>AE203* '1 Overview'!$D$19</f>
        <v>0</v>
      </c>
      <c r="AK203" s="125">
        <f>AG203* '1 Overview'!$D$19</f>
        <v>0</v>
      </c>
      <c r="AL203" s="588"/>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row>
    <row r="204" spans="1:126" s="108" customFormat="1" ht="15" customHeight="1" outlineLevel="4" x14ac:dyDescent="0.2">
      <c r="A204" s="93" t="str">
        <f t="shared" si="62"/>
        <v>Z2013</v>
      </c>
      <c r="B204" s="93" t="e">
        <f t="shared" si="62"/>
        <v>#N/A</v>
      </c>
      <c r="C204" s="93" t="e">
        <f t="shared" si="62"/>
        <v>#N/A</v>
      </c>
      <c r="D204" s="93" t="e">
        <f t="shared" si="62"/>
        <v>#N/A</v>
      </c>
      <c r="E204" s="268" t="str">
        <f>VLOOKUP("K|"&amp;Q204,'[2]+termU'!$A$1:$G$65536,6,FALSE)</f>
        <v>L101c03b</v>
      </c>
      <c r="F204" s="269" t="str">
        <f>VLOOKUP("K|"&amp;O204,'[2]+termU'!$A$1:$G$65536,6,FALSE)</f>
        <v>L101c03b</v>
      </c>
      <c r="G204" s="72" t="str">
        <f t="shared" si="60"/>
        <v>B</v>
      </c>
      <c r="H204" s="70" t="str">
        <f t="shared" ca="1" si="57"/>
        <v>B</v>
      </c>
      <c r="I204" s="94">
        <v>5</v>
      </c>
      <c r="J204" s="121">
        <f t="shared" si="71"/>
        <v>2013</v>
      </c>
      <c r="K204" s="119" t="str">
        <f t="shared" si="71"/>
        <v>Test country</v>
      </c>
      <c r="L204" s="119">
        <f t="shared" si="71"/>
        <v>0</v>
      </c>
      <c r="M204" s="119"/>
      <c r="N204" s="119">
        <f t="shared" si="54"/>
        <v>0</v>
      </c>
      <c r="O204" s="72" t="s">
        <v>2059</v>
      </c>
      <c r="P204" s="70" t="s">
        <v>1771</v>
      </c>
      <c r="Q204" s="120" t="s">
        <v>2059</v>
      </c>
      <c r="R204" s="109" t="s">
        <v>2060</v>
      </c>
      <c r="S204" s="346" t="s">
        <v>2061</v>
      </c>
      <c r="T204" s="435" t="s">
        <v>2075</v>
      </c>
      <c r="U204" s="149"/>
      <c r="V204" s="202"/>
      <c r="W204" s="122">
        <f t="shared" si="70"/>
        <v>0</v>
      </c>
      <c r="X204" s="843"/>
      <c r="Y204" s="122"/>
      <c r="Z204" s="122"/>
      <c r="AA204" s="125"/>
      <c r="AB204" s="122"/>
      <c r="AC204" s="122"/>
      <c r="AD204" s="122"/>
      <c r="AE204" s="122"/>
      <c r="AF204" s="122"/>
      <c r="AG204" s="125"/>
      <c r="AH204" s="122">
        <f>AA204* '1 Overview'!$D$19</f>
        <v>0</v>
      </c>
      <c r="AI204" s="122">
        <f>AC204* '1 Overview'!$D$19</f>
        <v>0</v>
      </c>
      <c r="AJ204" s="122">
        <f>AE204* '1 Overview'!$D$19</f>
        <v>0</v>
      </c>
      <c r="AK204" s="125">
        <f>AG204* '1 Overview'!$D$19</f>
        <v>0</v>
      </c>
      <c r="AL204" s="73"/>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row>
    <row r="205" spans="1:126" s="108" customFormat="1" ht="15" customHeight="1" outlineLevel="4" x14ac:dyDescent="0.2">
      <c r="A205" s="93" t="str">
        <f t="shared" si="62"/>
        <v>Z2013</v>
      </c>
      <c r="B205" s="93" t="e">
        <f t="shared" si="62"/>
        <v>#N/A</v>
      </c>
      <c r="C205" s="93" t="e">
        <f t="shared" si="62"/>
        <v>#N/A</v>
      </c>
      <c r="D205" s="93" t="e">
        <f t="shared" si="62"/>
        <v>#N/A</v>
      </c>
      <c r="E205" s="268" t="str">
        <f>VLOOKUP("K|"&amp;Q205,'[2]+termU'!$A$1:$G$65536,6,FALSE)</f>
        <v>L101c03c</v>
      </c>
      <c r="F205" s="269" t="str">
        <f>VLOOKUP("K|"&amp;O205,'[2]+termU'!$A$1:$G$65536,6,FALSE)</f>
        <v>L101c03c</v>
      </c>
      <c r="G205" s="72" t="str">
        <f t="shared" si="60"/>
        <v>B</v>
      </c>
      <c r="H205" s="70" t="str">
        <f t="shared" ca="1" si="57"/>
        <v>B</v>
      </c>
      <c r="I205" s="94">
        <v>5</v>
      </c>
      <c r="J205" s="121">
        <f t="shared" si="71"/>
        <v>2013</v>
      </c>
      <c r="K205" s="119" t="str">
        <f t="shared" si="71"/>
        <v>Test country</v>
      </c>
      <c r="L205" s="119">
        <f t="shared" si="71"/>
        <v>0</v>
      </c>
      <c r="M205" s="119"/>
      <c r="N205" s="119">
        <f t="shared" si="54"/>
        <v>0</v>
      </c>
      <c r="O205" s="72" t="s">
        <v>2076</v>
      </c>
      <c r="P205" s="70" t="s">
        <v>1771</v>
      </c>
      <c r="Q205" s="120" t="s">
        <v>2076</v>
      </c>
      <c r="R205" s="109" t="s">
        <v>2077</v>
      </c>
      <c r="S205" s="346" t="s">
        <v>2078</v>
      </c>
      <c r="T205" s="435" t="s">
        <v>2079</v>
      </c>
      <c r="U205" s="149"/>
      <c r="V205" s="202"/>
      <c r="W205" s="122">
        <f t="shared" si="70"/>
        <v>0</v>
      </c>
      <c r="X205" s="843"/>
      <c r="Y205" s="122"/>
      <c r="Z205" s="122"/>
      <c r="AA205" s="125"/>
      <c r="AB205" s="122"/>
      <c r="AC205" s="122"/>
      <c r="AD205" s="122"/>
      <c r="AE205" s="122"/>
      <c r="AF205" s="122"/>
      <c r="AG205" s="125"/>
      <c r="AH205" s="122">
        <f>AA205* '1 Overview'!$D$19</f>
        <v>0</v>
      </c>
      <c r="AI205" s="122">
        <f>AC205* '1 Overview'!$D$19</f>
        <v>0</v>
      </c>
      <c r="AJ205" s="122">
        <f>AE205* '1 Overview'!$D$19</f>
        <v>0</v>
      </c>
      <c r="AK205" s="125">
        <f>AG205* '1 Overview'!$D$19</f>
        <v>0</v>
      </c>
      <c r="AL205" s="73"/>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row>
    <row r="206" spans="1:126" s="108" customFormat="1" ht="15" customHeight="1" outlineLevel="4" x14ac:dyDescent="0.2">
      <c r="A206" s="93" t="str">
        <f t="shared" si="62"/>
        <v>Z2013</v>
      </c>
      <c r="B206" s="93" t="e">
        <f t="shared" si="62"/>
        <v>#N/A</v>
      </c>
      <c r="C206" s="93" t="e">
        <f t="shared" si="62"/>
        <v>#N/A</v>
      </c>
      <c r="D206" s="93" t="e">
        <f t="shared" si="62"/>
        <v>#N/A</v>
      </c>
      <c r="E206" s="268" t="str">
        <f>VLOOKUP("K|"&amp;Q206,'[2]+termU'!$A$1:$G$65536,6,FALSE)</f>
        <v>L101c03d</v>
      </c>
      <c r="F206" s="269" t="str">
        <f>VLOOKUP("K|"&amp;O206,'[2]+termU'!$A$1:$G$65536,6,FALSE)</f>
        <v>L101c03d</v>
      </c>
      <c r="G206" s="72" t="str">
        <f>IF(Q206="","B",IF(ISERROR(E208),"B",IF(E206=LEFT(E208,LEN(E206)),"A","B")))</f>
        <v>B</v>
      </c>
      <c r="H206" s="70" t="str">
        <f t="shared" ca="1" si="57"/>
        <v>B</v>
      </c>
      <c r="I206" s="155">
        <v>5</v>
      </c>
      <c r="J206" s="121">
        <f t="shared" si="71"/>
        <v>2013</v>
      </c>
      <c r="K206" s="119" t="str">
        <f t="shared" si="71"/>
        <v>Test country</v>
      </c>
      <c r="L206" s="119">
        <f t="shared" si="71"/>
        <v>0</v>
      </c>
      <c r="M206" s="119"/>
      <c r="N206" s="119">
        <f t="shared" si="54"/>
        <v>0</v>
      </c>
      <c r="O206" s="72" t="s">
        <v>2080</v>
      </c>
      <c r="P206" s="70" t="s">
        <v>1771</v>
      </c>
      <c r="Q206" s="120" t="s">
        <v>2081</v>
      </c>
      <c r="R206" s="109" t="s">
        <v>2082</v>
      </c>
      <c r="S206" s="346" t="s">
        <v>2083</v>
      </c>
      <c r="T206" s="435"/>
      <c r="U206" s="149"/>
      <c r="V206" s="202"/>
      <c r="W206" s="122">
        <f t="shared" si="70"/>
        <v>0</v>
      </c>
      <c r="X206" s="843"/>
      <c r="Y206" s="122"/>
      <c r="Z206" s="122"/>
      <c r="AA206" s="125"/>
      <c r="AB206" s="122"/>
      <c r="AC206" s="122"/>
      <c r="AD206" s="122"/>
      <c r="AE206" s="122"/>
      <c r="AF206" s="122"/>
      <c r="AG206" s="125"/>
      <c r="AH206" s="122">
        <f>AA206* '1 Overview'!$D$19</f>
        <v>0</v>
      </c>
      <c r="AI206" s="122">
        <f>AC206* '1 Overview'!$D$19</f>
        <v>0</v>
      </c>
      <c r="AJ206" s="122">
        <f>AE206* '1 Overview'!$D$19</f>
        <v>0</v>
      </c>
      <c r="AK206" s="125">
        <f>AG206* '1 Overview'!$D$19</f>
        <v>0</v>
      </c>
      <c r="AL206" s="73"/>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row>
    <row r="207" spans="1:126" s="108" customFormat="1" ht="15" customHeight="1" outlineLevel="4" x14ac:dyDescent="0.2">
      <c r="A207" s="93" t="str">
        <f t="shared" si="62"/>
        <v>Z2013</v>
      </c>
      <c r="B207" s="93" t="e">
        <f t="shared" si="62"/>
        <v>#N/A</v>
      </c>
      <c r="C207" s="93" t="e">
        <f t="shared" si="62"/>
        <v>#N/A</v>
      </c>
      <c r="D207" s="93" t="e">
        <f t="shared" si="62"/>
        <v>#N/A</v>
      </c>
      <c r="E207" s="268" t="str">
        <f>VLOOKUP("K|"&amp;Q207,'[2]+termU'!$A$1:$G$65536,6,FALSE)</f>
        <v>L101c03e</v>
      </c>
      <c r="F207" s="269" t="str">
        <f>VLOOKUP("K|"&amp;O207,'[2]+termU'!$A$1:$G$65536,6,FALSE)</f>
        <v>L101c03e</v>
      </c>
      <c r="G207" s="72" t="str">
        <f t="shared" ref="G207:G213" si="72">IF(Q207="","B",IF(ISERROR(E208),"B",IF(E207=LEFT(E208,LEN(E207)),"A","B")))</f>
        <v>B</v>
      </c>
      <c r="H207" s="70" t="str">
        <f t="shared" ca="1" si="57"/>
        <v>B</v>
      </c>
      <c r="I207" s="94">
        <v>5</v>
      </c>
      <c r="J207" s="121">
        <f t="shared" si="71"/>
        <v>2013</v>
      </c>
      <c r="K207" s="119" t="str">
        <f t="shared" si="71"/>
        <v>Test country</v>
      </c>
      <c r="L207" s="119">
        <f t="shared" si="71"/>
        <v>0</v>
      </c>
      <c r="M207" s="119"/>
      <c r="N207" s="119">
        <f t="shared" si="54"/>
        <v>0</v>
      </c>
      <c r="O207" s="72" t="s">
        <v>2084</v>
      </c>
      <c r="P207" s="70" t="s">
        <v>2583</v>
      </c>
      <c r="Q207" s="120" t="s">
        <v>2084</v>
      </c>
      <c r="R207" s="363" t="s">
        <v>2085</v>
      </c>
      <c r="S207" s="346" t="s">
        <v>2086</v>
      </c>
      <c r="T207" s="517"/>
      <c r="U207" s="149"/>
      <c r="V207" s="202"/>
      <c r="W207" s="122">
        <f t="shared" si="70"/>
        <v>0</v>
      </c>
      <c r="X207" s="843"/>
      <c r="Y207" s="122"/>
      <c r="Z207" s="122"/>
      <c r="AA207" s="125"/>
      <c r="AB207" s="122"/>
      <c r="AC207" s="122"/>
      <c r="AD207" s="122"/>
      <c r="AE207" s="122"/>
      <c r="AF207" s="122"/>
      <c r="AG207" s="125"/>
      <c r="AH207" s="122">
        <f>AA207* '1 Overview'!$D$19</f>
        <v>0</v>
      </c>
      <c r="AI207" s="122">
        <f>AC207* '1 Overview'!$D$19</f>
        <v>0</v>
      </c>
      <c r="AJ207" s="122">
        <f>AE207* '1 Overview'!$D$19</f>
        <v>0</v>
      </c>
      <c r="AK207" s="125">
        <f>AG207* '1 Overview'!$D$19</f>
        <v>0</v>
      </c>
      <c r="AL207" s="73"/>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row>
    <row r="208" spans="1:126" s="108" customFormat="1" ht="12.75" customHeight="1" outlineLevel="4" x14ac:dyDescent="0.2">
      <c r="A208" s="93" t="str">
        <f t="shared" si="62"/>
        <v>Z2013</v>
      </c>
      <c r="B208" s="93" t="e">
        <f t="shared" si="62"/>
        <v>#N/A</v>
      </c>
      <c r="C208" s="93" t="e">
        <f t="shared" si="62"/>
        <v>#N/A</v>
      </c>
      <c r="D208" s="93" t="e">
        <f t="shared" si="62"/>
        <v>#N/A</v>
      </c>
      <c r="E208" s="268" t="e">
        <f>VLOOKUP("K|"&amp;Q208,'[2]+termU'!$A$1:$G$65536,6,FALSE)</f>
        <v>#N/A</v>
      </c>
      <c r="F208" s="269" t="e">
        <f>VLOOKUP("K|"&amp;O208,'[2]+termU'!$A$1:$G$65536,6,FALSE)</f>
        <v>#N/A</v>
      </c>
      <c r="G208" s="72" t="str">
        <f t="shared" si="72"/>
        <v>B</v>
      </c>
      <c r="H208" s="70" t="str">
        <f t="shared" ca="1" si="57"/>
        <v>B</v>
      </c>
      <c r="I208" s="94">
        <v>5</v>
      </c>
      <c r="J208" s="121">
        <f t="shared" si="71"/>
        <v>2013</v>
      </c>
      <c r="K208" s="119" t="str">
        <f t="shared" si="71"/>
        <v>Test country</v>
      </c>
      <c r="L208" s="119">
        <f t="shared" si="71"/>
        <v>0</v>
      </c>
      <c r="M208" s="119"/>
      <c r="N208" s="119">
        <f t="shared" si="54"/>
        <v>0</v>
      </c>
      <c r="O208" s="64" t="str">
        <f t="shared" ref="O208:O213" si="73">TRIM(S208)</f>
        <v>&lt;Vegetables cultivated for fruit, new and important&gt;</v>
      </c>
      <c r="P208" s="120"/>
      <c r="Q208" s="120"/>
      <c r="R208" s="530" t="s">
        <v>2087</v>
      </c>
      <c r="S208" s="549" t="s">
        <v>1626</v>
      </c>
      <c r="T208" s="549"/>
      <c r="U208" s="122"/>
      <c r="V208" s="123"/>
      <c r="W208" s="236">
        <f t="shared" si="70"/>
        <v>0</v>
      </c>
      <c r="X208" s="634"/>
      <c r="Y208" s="122"/>
      <c r="Z208" s="122"/>
      <c r="AA208" s="125"/>
      <c r="AB208" s="122"/>
      <c r="AC208" s="122"/>
      <c r="AD208" s="122"/>
      <c r="AE208" s="122"/>
      <c r="AF208" s="122"/>
      <c r="AG208" s="125"/>
      <c r="AH208" s="122">
        <f>AA208* '1 Overview'!$D$19</f>
        <v>0</v>
      </c>
      <c r="AI208" s="122">
        <f>AC208* '1 Overview'!$D$19</f>
        <v>0</v>
      </c>
      <c r="AJ208" s="122">
        <f>AE208* '1 Overview'!$D$19</f>
        <v>0</v>
      </c>
      <c r="AK208" s="125">
        <f>AG208* '1 Overview'!$D$19</f>
        <v>0</v>
      </c>
      <c r="AL208" s="588"/>
    </row>
    <row r="209" spans="1:126" s="108" customFormat="1" ht="15" customHeight="1" outlineLevel="4" thickBot="1" x14ac:dyDescent="0.25">
      <c r="A209" s="93" t="str">
        <f t="shared" si="62"/>
        <v>Z2013</v>
      </c>
      <c r="B209" s="93" t="e">
        <f t="shared" si="62"/>
        <v>#N/A</v>
      </c>
      <c r="C209" s="93" t="e">
        <f t="shared" si="62"/>
        <v>#N/A</v>
      </c>
      <c r="D209" s="93" t="e">
        <f t="shared" si="62"/>
        <v>#N/A</v>
      </c>
      <c r="E209" s="268" t="str">
        <f>VLOOKUP("K|"&amp;Q209,'[2]+termU'!$A$1:$G$65536,6,FALSE)</f>
        <v>L101c03z</v>
      </c>
      <c r="F209" s="269" t="str">
        <f>VLOOKUP("K|"&amp;O209,'[2]+termU'!$A$1:$G$65536,6,FALSE)</f>
        <v>L101c03z</v>
      </c>
      <c r="G209" s="72" t="str">
        <f t="shared" si="72"/>
        <v>B</v>
      </c>
      <c r="H209" s="70" t="str">
        <f t="shared" ca="1" si="57"/>
        <v>B</v>
      </c>
      <c r="I209" s="94">
        <v>5</v>
      </c>
      <c r="J209" s="121">
        <f t="shared" si="71"/>
        <v>2013</v>
      </c>
      <c r="K209" s="119" t="str">
        <f t="shared" si="71"/>
        <v>Test country</v>
      </c>
      <c r="L209" s="119">
        <f t="shared" si="71"/>
        <v>0</v>
      </c>
      <c r="M209" s="119"/>
      <c r="N209" s="119">
        <f t="shared" si="54"/>
        <v>0</v>
      </c>
      <c r="O209" s="64" t="str">
        <f t="shared" si="73"/>
        <v>Other vegetables cultivated for fruit</v>
      </c>
      <c r="P209" s="120" t="s">
        <v>1771</v>
      </c>
      <c r="Q209" s="120" t="s">
        <v>1627</v>
      </c>
      <c r="R209" s="109" t="s">
        <v>1628</v>
      </c>
      <c r="S209" s="366" t="s">
        <v>1629</v>
      </c>
      <c r="T209" s="818" t="s">
        <v>1630</v>
      </c>
      <c r="U209" s="149"/>
      <c r="V209" s="202"/>
      <c r="W209" s="122">
        <f t="shared" si="70"/>
        <v>0</v>
      </c>
      <c r="X209" s="840"/>
      <c r="Y209" s="122"/>
      <c r="Z209" s="122"/>
      <c r="AA209" s="125"/>
      <c r="AB209" s="122"/>
      <c r="AC209" s="122"/>
      <c r="AD209" s="122"/>
      <c r="AE209" s="122"/>
      <c r="AF209" s="122"/>
      <c r="AG209" s="125"/>
      <c r="AH209" s="122">
        <f>AA209* '1 Overview'!$D$19</f>
        <v>0</v>
      </c>
      <c r="AI209" s="122">
        <f>AC209* '1 Overview'!$D$19</f>
        <v>0</v>
      </c>
      <c r="AJ209" s="122">
        <f>AE209* '1 Overview'!$D$19</f>
        <v>0</v>
      </c>
      <c r="AK209" s="125">
        <f>AG209* '1 Overview'!$D$19</f>
        <v>0</v>
      </c>
      <c r="AL209" s="588"/>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row>
    <row r="210" spans="1:126" s="118" customFormat="1" ht="15" customHeight="1" outlineLevel="3" x14ac:dyDescent="0.2">
      <c r="A210" s="93" t="str">
        <f t="shared" si="62"/>
        <v>Z2013</v>
      </c>
      <c r="B210" s="93" t="e">
        <f t="shared" si="62"/>
        <v>#N/A</v>
      </c>
      <c r="C210" s="93" t="e">
        <f t="shared" si="62"/>
        <v>#N/A</v>
      </c>
      <c r="D210" s="93" t="e">
        <f t="shared" si="62"/>
        <v>#N/A</v>
      </c>
      <c r="E210" s="268" t="str">
        <f>VLOOKUP("K|"&amp;Q210,'[2]+termU'!$A$1:$G$65536,6,FALSE)</f>
        <v>L101c04</v>
      </c>
      <c r="F210" s="269" t="str">
        <f>VLOOKUP("K|"&amp;O210,'[2]+termU'!$A$1:$G$65536,6,FALSE)</f>
        <v>L101c04</v>
      </c>
      <c r="G210" s="72" t="str">
        <f t="shared" si="72"/>
        <v>A</v>
      </c>
      <c r="H210" s="70" t="str">
        <f t="shared" ca="1" si="57"/>
        <v>A</v>
      </c>
      <c r="I210" s="115">
        <v>4</v>
      </c>
      <c r="J210" s="121">
        <f t="shared" si="71"/>
        <v>2013</v>
      </c>
      <c r="K210" s="119" t="str">
        <f t="shared" si="71"/>
        <v>Test country</v>
      </c>
      <c r="L210" s="119">
        <f t="shared" si="71"/>
        <v>0</v>
      </c>
      <c r="M210" s="119"/>
      <c r="N210" s="119">
        <f t="shared" si="54"/>
        <v>0</v>
      </c>
      <c r="O210" s="64" t="str">
        <f t="shared" si="73"/>
        <v>Root tuber and bulb vegetables</v>
      </c>
      <c r="P210" s="120" t="s">
        <v>1771</v>
      </c>
      <c r="Q210" s="120" t="s">
        <v>1631</v>
      </c>
      <c r="R210" s="680" t="s">
        <v>1632</v>
      </c>
      <c r="S210" s="998" t="s">
        <v>1633</v>
      </c>
      <c r="T210" s="825" t="s">
        <v>1634</v>
      </c>
      <c r="U210" s="246">
        <f t="shared" ref="U210:AG210" si="74">SUBTOTAL(9,U211:U224)</f>
        <v>0</v>
      </c>
      <c r="V210" s="627">
        <f t="shared" si="74"/>
        <v>0</v>
      </c>
      <c r="W210" s="153">
        <f t="shared" si="74"/>
        <v>0</v>
      </c>
      <c r="X210" s="1057">
        <f t="shared" si="74"/>
        <v>0</v>
      </c>
      <c r="Y210" s="152">
        <f t="shared" si="74"/>
        <v>0</v>
      </c>
      <c r="Z210" s="152">
        <f>SUBTOTAL(9,Z211:Z224)</f>
        <v>0</v>
      </c>
      <c r="AA210" s="154">
        <f t="shared" si="74"/>
        <v>0</v>
      </c>
      <c r="AB210" s="152">
        <f t="shared" si="74"/>
        <v>0</v>
      </c>
      <c r="AC210" s="152">
        <f t="shared" si="74"/>
        <v>0</v>
      </c>
      <c r="AD210" s="152">
        <f t="shared" si="74"/>
        <v>0</v>
      </c>
      <c r="AE210" s="152">
        <f t="shared" si="74"/>
        <v>0</v>
      </c>
      <c r="AF210" s="152">
        <f t="shared" si="74"/>
        <v>0</v>
      </c>
      <c r="AG210" s="154">
        <f t="shared" si="74"/>
        <v>0</v>
      </c>
      <c r="AH210" s="152">
        <f>AA210* '1 Overview'!$D$19</f>
        <v>0</v>
      </c>
      <c r="AI210" s="152">
        <f>AC210* '1 Overview'!$D$19</f>
        <v>0</v>
      </c>
      <c r="AJ210" s="152">
        <f>AE210* '1 Overview'!$D$19</f>
        <v>0</v>
      </c>
      <c r="AK210" s="154">
        <f>AG210* '1 Overview'!$D$19</f>
        <v>0</v>
      </c>
      <c r="AL210" s="588"/>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row>
    <row r="211" spans="1:126" s="108" customFormat="1" ht="15" customHeight="1" outlineLevel="3" x14ac:dyDescent="0.2">
      <c r="A211" s="93" t="str">
        <f t="shared" si="62"/>
        <v>Z2013</v>
      </c>
      <c r="B211" s="93" t="e">
        <f t="shared" si="62"/>
        <v>#N/A</v>
      </c>
      <c r="C211" s="93" t="e">
        <f t="shared" si="62"/>
        <v>#N/A</v>
      </c>
      <c r="D211" s="93" t="e">
        <f t="shared" si="62"/>
        <v>#N/A</v>
      </c>
      <c r="E211" s="268" t="str">
        <f>VLOOKUP("K|"&amp;Q211,'[2]+termU'!$A$1:$G$65536,6,FALSE)</f>
        <v>L101c040</v>
      </c>
      <c r="F211" s="269" t="str">
        <f>VLOOKUP("K|"&amp;O211,'[2]+termU'!$A$1:$G$65536,6,FALSE)</f>
        <v>L101c040</v>
      </c>
      <c r="G211" s="72" t="str">
        <f t="shared" si="72"/>
        <v>B</v>
      </c>
      <c r="H211" s="70" t="str">
        <f t="shared" ca="1" si="57"/>
        <v>B</v>
      </c>
      <c r="I211" s="94">
        <v>5</v>
      </c>
      <c r="J211" s="121">
        <f t="shared" si="71"/>
        <v>2013</v>
      </c>
      <c r="K211" s="119" t="str">
        <f t="shared" si="71"/>
        <v>Test country</v>
      </c>
      <c r="L211" s="119">
        <f t="shared" si="71"/>
        <v>0</v>
      </c>
      <c r="M211" s="119"/>
      <c r="N211" s="119">
        <f t="shared" si="54"/>
        <v>0</v>
      </c>
      <c r="O211" s="64" t="str">
        <f t="shared" si="73"/>
        <v>Root tuber and bulb vegetables, no details</v>
      </c>
      <c r="P211" s="120" t="s">
        <v>1771</v>
      </c>
      <c r="Q211" s="120" t="s">
        <v>1635</v>
      </c>
      <c r="R211" s="103" t="str">
        <f xml:space="preserve"> R210 &amp; IF(ISERROR([2]!hidden(R210)),", sin detalles",IF([2]!hidden(R210),"",", sin detalles"))</f>
        <v>    Tubérculos y bulbos, sin detalles</v>
      </c>
      <c r="S211" s="345" t="str">
        <f xml:space="preserve"> S210 &amp; IF(ISERROR([2]!hidden(S210)),", no details",IF([2]!hidden(S210),"",", no details"))</f>
        <v xml:space="preserve">    Root tuber and bulb vegetables, no details</v>
      </c>
      <c r="T211" s="779"/>
      <c r="U211" s="149"/>
      <c r="V211" s="202"/>
      <c r="W211" s="122">
        <f t="shared" ref="W211:W216" si="75">SUM(U211:V211)</f>
        <v>0</v>
      </c>
      <c r="X211" s="843"/>
      <c r="Y211" s="122"/>
      <c r="Z211" s="122"/>
      <c r="AA211" s="125"/>
      <c r="AB211" s="122"/>
      <c r="AC211" s="122"/>
      <c r="AD211" s="122"/>
      <c r="AE211" s="122"/>
      <c r="AF211" s="122"/>
      <c r="AG211" s="125"/>
      <c r="AH211" s="122">
        <f>AA211* '1 Overview'!$D$19</f>
        <v>0</v>
      </c>
      <c r="AI211" s="122">
        <f>AC211* '1 Overview'!$D$19</f>
        <v>0</v>
      </c>
      <c r="AJ211" s="122">
        <f>AE211* '1 Overview'!$D$19</f>
        <v>0</v>
      </c>
      <c r="AK211" s="125">
        <f>AG211* '1 Overview'!$D$19</f>
        <v>0</v>
      </c>
      <c r="AL211" s="588"/>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row>
    <row r="212" spans="1:126" s="108" customFormat="1" ht="15" customHeight="1" outlineLevel="4" x14ac:dyDescent="0.2">
      <c r="A212" s="93" t="str">
        <f t="shared" si="62"/>
        <v>Z2013</v>
      </c>
      <c r="B212" s="93" t="e">
        <f t="shared" si="62"/>
        <v>#N/A</v>
      </c>
      <c r="C212" s="93" t="e">
        <f t="shared" si="62"/>
        <v>#N/A</v>
      </c>
      <c r="D212" s="93" t="e">
        <f t="shared" si="62"/>
        <v>#N/A</v>
      </c>
      <c r="E212" s="268" t="str">
        <f>VLOOKUP("K|"&amp;Q212,'[2]+termU'!$A$1:$G$65536,6,FALSE)</f>
        <v>L101c041</v>
      </c>
      <c r="F212" s="269" t="str">
        <f>VLOOKUP("K|"&amp;O212,'[2]+termU'!$A$1:$G$65536,6,FALSE)</f>
        <v>L101c041</v>
      </c>
      <c r="G212" s="72" t="str">
        <f t="shared" si="72"/>
        <v>B</v>
      </c>
      <c r="H212" s="70" t="str">
        <f t="shared" ca="1" si="57"/>
        <v>B</v>
      </c>
      <c r="I212" s="94">
        <v>5</v>
      </c>
      <c r="J212" s="121">
        <f t="shared" si="71"/>
        <v>2013</v>
      </c>
      <c r="K212" s="119" t="str">
        <f t="shared" si="71"/>
        <v>Test country</v>
      </c>
      <c r="L212" s="119">
        <f t="shared" si="71"/>
        <v>0</v>
      </c>
      <c r="M212" s="119"/>
      <c r="N212" s="119">
        <f t="shared" si="54"/>
        <v>0</v>
      </c>
      <c r="O212" s="64" t="str">
        <f t="shared" si="73"/>
        <v>Carrots</v>
      </c>
      <c r="P212" s="120" t="s">
        <v>1771</v>
      </c>
      <c r="Q212" s="120" t="s">
        <v>1636</v>
      </c>
      <c r="R212" s="109" t="s">
        <v>1637</v>
      </c>
      <c r="S212" s="94" t="s">
        <v>1638</v>
      </c>
      <c r="T212" s="806" t="s">
        <v>1330</v>
      </c>
      <c r="U212" s="149"/>
      <c r="V212" s="202"/>
      <c r="W212" s="122">
        <f t="shared" si="75"/>
        <v>0</v>
      </c>
      <c r="X212" s="843"/>
      <c r="Y212" s="122"/>
      <c r="Z212" s="122"/>
      <c r="AA212" s="125"/>
      <c r="AB212" s="122"/>
      <c r="AC212" s="122"/>
      <c r="AD212" s="122"/>
      <c r="AE212" s="122"/>
      <c r="AF212" s="122"/>
      <c r="AG212" s="125"/>
      <c r="AH212" s="122">
        <f>AA212* '1 Overview'!$D$19</f>
        <v>0</v>
      </c>
      <c r="AI212" s="122">
        <f>AC212* '1 Overview'!$D$19</f>
        <v>0</v>
      </c>
      <c r="AJ212" s="122">
        <f>AE212* '1 Overview'!$D$19</f>
        <v>0</v>
      </c>
      <c r="AK212" s="125">
        <f>AG212* '1 Overview'!$D$19</f>
        <v>0</v>
      </c>
      <c r="AL212" s="588"/>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row>
    <row r="213" spans="1:126" s="108" customFormat="1" ht="15" customHeight="1" outlineLevel="4" x14ac:dyDescent="0.2">
      <c r="A213" s="93" t="str">
        <f t="shared" si="62"/>
        <v>Z2013</v>
      </c>
      <c r="B213" s="93" t="e">
        <f t="shared" si="62"/>
        <v>#N/A</v>
      </c>
      <c r="C213" s="93" t="e">
        <f t="shared" si="62"/>
        <v>#N/A</v>
      </c>
      <c r="D213" s="93" t="e">
        <f t="shared" si="62"/>
        <v>#N/A</v>
      </c>
      <c r="E213" s="268" t="str">
        <f>VLOOKUP("K|"&amp;Q213,'[2]+termU'!$A$1:$G$65536,6,FALSE)</f>
        <v>L101c042</v>
      </c>
      <c r="F213" s="269" t="str">
        <f>VLOOKUP("K|"&amp;O213,'[2]+termU'!$A$1:$G$65536,6,FALSE)</f>
        <v>L101c042</v>
      </c>
      <c r="G213" s="72" t="str">
        <f t="shared" si="72"/>
        <v>B</v>
      </c>
      <c r="H213" s="70" t="str">
        <f t="shared" ca="1" si="57"/>
        <v>B</v>
      </c>
      <c r="I213" s="94">
        <v>5</v>
      </c>
      <c r="J213" s="121">
        <f t="shared" si="71"/>
        <v>2013</v>
      </c>
      <c r="K213" s="119" t="str">
        <f t="shared" si="71"/>
        <v>Test country</v>
      </c>
      <c r="L213" s="119">
        <f t="shared" si="71"/>
        <v>0</v>
      </c>
      <c r="M213" s="119"/>
      <c r="N213" s="119">
        <f>N$20</f>
        <v>0</v>
      </c>
      <c r="O213" s="64" t="str">
        <f t="shared" si="73"/>
        <v>Garlic</v>
      </c>
      <c r="P213" s="120" t="s">
        <v>1771</v>
      </c>
      <c r="Q213" s="120" t="s">
        <v>1331</v>
      </c>
      <c r="R213" s="109" t="s">
        <v>1332</v>
      </c>
      <c r="S213" s="366" t="s">
        <v>1333</v>
      </c>
      <c r="T213" s="806" t="s">
        <v>1334</v>
      </c>
      <c r="U213" s="149"/>
      <c r="V213" s="202"/>
      <c r="W213" s="122">
        <f t="shared" si="75"/>
        <v>0</v>
      </c>
      <c r="X213" s="843"/>
      <c r="Y213" s="122"/>
      <c r="Z213" s="122"/>
      <c r="AA213" s="125"/>
      <c r="AB213" s="122"/>
      <c r="AC213" s="122"/>
      <c r="AD213" s="122"/>
      <c r="AE213" s="122"/>
      <c r="AF213" s="122"/>
      <c r="AG213" s="125"/>
      <c r="AH213" s="122">
        <f>AA213* '1 Overview'!$D$19</f>
        <v>0</v>
      </c>
      <c r="AI213" s="122">
        <f>AC213* '1 Overview'!$D$19</f>
        <v>0</v>
      </c>
      <c r="AJ213" s="122">
        <f>AE213* '1 Overview'!$D$19</f>
        <v>0</v>
      </c>
      <c r="AK213" s="125">
        <f>AG213* '1 Overview'!$D$19</f>
        <v>0</v>
      </c>
      <c r="AL213" s="588"/>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row>
    <row r="214" spans="1:126" s="108" customFormat="1" ht="14.25" customHeight="1" outlineLevel="4" x14ac:dyDescent="0.2">
      <c r="A214" s="93" t="str">
        <f t="shared" si="62"/>
        <v>Z2013</v>
      </c>
      <c r="B214" s="93" t="e">
        <f t="shared" si="62"/>
        <v>#N/A</v>
      </c>
      <c r="C214" s="93" t="e">
        <f t="shared" si="62"/>
        <v>#N/A</v>
      </c>
      <c r="D214" s="93" t="e">
        <f t="shared" si="62"/>
        <v>#N/A</v>
      </c>
      <c r="E214" s="336" t="str">
        <f>VLOOKUP("K|"&amp;Q214,'[2]+termU'!$A$1:$G$65536,6,FALSE)</f>
        <v>L101c043</v>
      </c>
      <c r="F214" s="337" t="str">
        <f>VLOOKUP("K|"&amp;O214,'[2]+termU'!$A$1:$G$65536,6,FALSE)</f>
        <v>L101c043</v>
      </c>
      <c r="G214" s="72" t="str">
        <f>IF(Q214="","B",IF(ISERROR(E217),"B",IF(E214=LEFT(E217,LEN(E214)),"A","B")))</f>
        <v>B</v>
      </c>
      <c r="H214" s="70" t="str">
        <f t="shared" ca="1" si="57"/>
        <v>B</v>
      </c>
      <c r="I214" s="94">
        <v>5</v>
      </c>
      <c r="J214" s="121">
        <f t="shared" si="71"/>
        <v>2013</v>
      </c>
      <c r="K214" s="119" t="str">
        <f t="shared" si="71"/>
        <v>Test country</v>
      </c>
      <c r="L214" s="119">
        <f t="shared" si="71"/>
        <v>0</v>
      </c>
      <c r="M214" s="119"/>
      <c r="N214" s="119">
        <f>N$20</f>
        <v>0</v>
      </c>
      <c r="O214" s="72" t="s">
        <v>1335</v>
      </c>
      <c r="P214" s="120"/>
      <c r="Q214" s="120" t="s">
        <v>947</v>
      </c>
      <c r="R214" s="365" t="s">
        <v>2400</v>
      </c>
      <c r="S214" s="1025" t="s">
        <v>948</v>
      </c>
      <c r="T214" s="372" t="s">
        <v>1326</v>
      </c>
      <c r="U214" s="149"/>
      <c r="V214" s="123"/>
      <c r="W214" s="236">
        <f t="shared" si="75"/>
        <v>0</v>
      </c>
      <c r="X214" s="634"/>
      <c r="Y214" s="122"/>
      <c r="Z214" s="122"/>
      <c r="AA214" s="125"/>
      <c r="AB214" s="122"/>
      <c r="AC214" s="122"/>
      <c r="AD214" s="122"/>
      <c r="AE214" s="122"/>
      <c r="AF214" s="122"/>
      <c r="AG214" s="125"/>
      <c r="AH214" s="122">
        <f>AA214* '1 Overview'!$D$19</f>
        <v>0</v>
      </c>
      <c r="AI214" s="122">
        <f>AC214* '1 Overview'!$D$19</f>
        <v>0</v>
      </c>
      <c r="AJ214" s="122">
        <f>AE214* '1 Overview'!$D$19</f>
        <v>0</v>
      </c>
      <c r="AK214" s="125">
        <f>AG214* '1 Overview'!$D$19</f>
        <v>0</v>
      </c>
      <c r="AL214" s="73"/>
    </row>
    <row r="215" spans="1:126" s="108" customFormat="1" ht="15" customHeight="1" outlineLevel="4" x14ac:dyDescent="0.2">
      <c r="A215" s="93" t="str">
        <f t="shared" si="62"/>
        <v>Z2013</v>
      </c>
      <c r="B215" s="93" t="e">
        <f t="shared" si="62"/>
        <v>#N/A</v>
      </c>
      <c r="C215" s="93" t="e">
        <f t="shared" si="62"/>
        <v>#N/A</v>
      </c>
      <c r="D215" s="93" t="e">
        <f t="shared" si="62"/>
        <v>#N/A</v>
      </c>
      <c r="E215" s="336" t="str">
        <f>VLOOKUP("K|"&amp;Q215,'[2]+termU'!$A$1:$G$65536,6,FALSE)</f>
        <v>L101c043</v>
      </c>
      <c r="F215" s="337" t="str">
        <f>VLOOKUP("K|"&amp;O215,'[2]+termU'!$A$1:$G$65536,6,FALSE)</f>
        <v>L101c043</v>
      </c>
      <c r="G215" s="72" t="str">
        <f>IF(Q215="","B",IF(ISERROR(E218),"B",IF(E215=LEFT(E218,LEN(E215)),"A","B")))</f>
        <v>B</v>
      </c>
      <c r="H215" s="70" t="str">
        <f t="shared" ca="1" si="57"/>
        <v>B</v>
      </c>
      <c r="I215" s="94">
        <v>5</v>
      </c>
      <c r="J215" s="121">
        <f t="shared" si="71"/>
        <v>2013</v>
      </c>
      <c r="K215" s="119" t="str">
        <f t="shared" si="71"/>
        <v>Test country</v>
      </c>
      <c r="L215" s="119">
        <f t="shared" si="71"/>
        <v>0</v>
      </c>
      <c r="M215" s="119"/>
      <c r="N215" s="119">
        <f>N$20</f>
        <v>0</v>
      </c>
      <c r="O215" s="64" t="str">
        <f>TRIM(S215)</f>
        <v>Onions</v>
      </c>
      <c r="P215" s="120" t="s">
        <v>1771</v>
      </c>
      <c r="Q215" s="120" t="s">
        <v>1336</v>
      </c>
      <c r="R215" s="109" t="s">
        <v>2936</v>
      </c>
      <c r="S215" s="109" t="s">
        <v>1328</v>
      </c>
      <c r="T215" s="806" t="s">
        <v>1329</v>
      </c>
      <c r="U215" s="149"/>
      <c r="V215" s="202"/>
      <c r="W215" s="122">
        <f t="shared" si="75"/>
        <v>0</v>
      </c>
      <c r="X215" s="1058"/>
      <c r="Y215" s="122"/>
      <c r="Z215" s="122"/>
      <c r="AA215" s="125"/>
      <c r="AB215" s="122"/>
      <c r="AC215" s="122"/>
      <c r="AD215" s="122"/>
      <c r="AE215" s="122"/>
      <c r="AF215" s="122"/>
      <c r="AG215" s="125"/>
      <c r="AH215" s="122">
        <f>AA215* '1 Overview'!$D$19</f>
        <v>0</v>
      </c>
      <c r="AI215" s="122">
        <f>AC215* '1 Overview'!$D$19</f>
        <v>0</v>
      </c>
      <c r="AJ215" s="122">
        <f>AE215* '1 Overview'!$D$19</f>
        <v>0</v>
      </c>
      <c r="AK215" s="125">
        <f>AG215* '1 Overview'!$D$19</f>
        <v>0</v>
      </c>
      <c r="AL215" s="588"/>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row>
    <row r="216" spans="1:126" s="108" customFormat="1" ht="15" customHeight="1" outlineLevel="4" x14ac:dyDescent="0.2">
      <c r="A216" s="93" t="str">
        <f t="shared" si="62"/>
        <v>Z2013</v>
      </c>
      <c r="B216" s="93" t="e">
        <f t="shared" si="62"/>
        <v>#N/A</v>
      </c>
      <c r="C216" s="93" t="e">
        <f t="shared" si="62"/>
        <v>#N/A</v>
      </c>
      <c r="D216" s="93" t="e">
        <f t="shared" si="62"/>
        <v>#N/A</v>
      </c>
      <c r="E216" s="336" t="e">
        <f>VLOOKUP("K|"&amp;Q216,'[2]+termU'!$A$1:$G$65536,6,FALSE)</f>
        <v>#N/A</v>
      </c>
      <c r="F216" s="337" t="e">
        <f>VLOOKUP("K|"&amp;O216,'[2]+termU'!$A$1:$G$65536,6,FALSE)</f>
        <v>#N/A</v>
      </c>
      <c r="G216" s="72" t="e">
        <f>IF(Q216="","B",IF(ISERROR(E219),"B",IF(E216=LEFT(E219,LEN(E216)),"A","B")))</f>
        <v>#N/A</v>
      </c>
      <c r="H216" s="70" t="str">
        <f t="shared" ca="1" si="57"/>
        <v>B</v>
      </c>
      <c r="I216" s="94">
        <v>5</v>
      </c>
      <c r="J216" s="121">
        <f t="shared" si="71"/>
        <v>2013</v>
      </c>
      <c r="K216" s="119" t="str">
        <f t="shared" si="71"/>
        <v>Test country</v>
      </c>
      <c r="L216" s="119">
        <f t="shared" si="71"/>
        <v>0</v>
      </c>
      <c r="M216" s="119"/>
      <c r="N216" s="119">
        <f>N$20</f>
        <v>0</v>
      </c>
      <c r="O216" s="64" t="str">
        <f>TRIM(S216)</f>
        <v>Shallots</v>
      </c>
      <c r="P216" s="120" t="s">
        <v>1771</v>
      </c>
      <c r="Q216" s="120" t="s">
        <v>949</v>
      </c>
      <c r="R216" s="109" t="s">
        <v>1199</v>
      </c>
      <c r="S216" s="346" t="s">
        <v>1199</v>
      </c>
      <c r="T216" s="806" t="s">
        <v>1200</v>
      </c>
      <c r="U216" s="149"/>
      <c r="V216" s="202"/>
      <c r="W216" s="122">
        <f t="shared" si="75"/>
        <v>0</v>
      </c>
      <c r="X216" s="844"/>
      <c r="Y216" s="122"/>
      <c r="Z216" s="122"/>
      <c r="AA216" s="125"/>
      <c r="AB216" s="122"/>
      <c r="AC216" s="122"/>
      <c r="AD216" s="122"/>
      <c r="AE216" s="122"/>
      <c r="AF216" s="122"/>
      <c r="AG216" s="125"/>
      <c r="AH216" s="122">
        <f>AA216* '1 Overview'!$D$19</f>
        <v>0</v>
      </c>
      <c r="AI216" s="122">
        <f>AC216* '1 Overview'!$D$19</f>
        <v>0</v>
      </c>
      <c r="AJ216" s="122">
        <f>AE216* '1 Overview'!$D$19</f>
        <v>0</v>
      </c>
      <c r="AK216" s="125">
        <f>AG216* '1 Overview'!$D$19</f>
        <v>0</v>
      </c>
      <c r="AL216" s="588"/>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row>
    <row r="217" spans="1:126" s="108" customFormat="1" ht="15" customHeight="1" outlineLevel="4" x14ac:dyDescent="0.2">
      <c r="A217" s="93" t="str">
        <f t="shared" si="62"/>
        <v>Z2013</v>
      </c>
      <c r="B217" s="93" t="e">
        <f t="shared" si="62"/>
        <v>#N/A</v>
      </c>
      <c r="C217" s="93" t="e">
        <f t="shared" si="62"/>
        <v>#N/A</v>
      </c>
      <c r="D217" s="93" t="e">
        <f t="shared" si="62"/>
        <v>#N/A</v>
      </c>
      <c r="E217" s="268" t="str">
        <f>VLOOKUP("K|"&amp;Q217,'[2]+termU'!$A$1:$G$65536,6,FALSE)</f>
        <v>L101c044</v>
      </c>
      <c r="F217" s="269" t="str">
        <f>VLOOKUP("K|"&amp;O217,'[2]+termU'!$A$1:$G$65536,6,FALSE)</f>
        <v>L101c044</v>
      </c>
      <c r="G217" s="72" t="str">
        <f t="shared" ref="G217:G233" si="76">IF(Q217="","B",IF(ISERROR(E218),"B",IF(E217=LEFT(E218,LEN(E217)),"A","B")))</f>
        <v>B</v>
      </c>
      <c r="H217" s="70" t="str">
        <f t="shared" ca="1" si="57"/>
        <v>B</v>
      </c>
      <c r="I217" s="94">
        <v>5</v>
      </c>
      <c r="J217" s="121">
        <f t="shared" ref="J217:L236" si="77">J$20</f>
        <v>2013</v>
      </c>
      <c r="K217" s="119" t="str">
        <f t="shared" si="77"/>
        <v>Test country</v>
      </c>
      <c r="L217" s="119">
        <f t="shared" si="77"/>
        <v>0</v>
      </c>
      <c r="M217" s="119"/>
      <c r="N217" s="119">
        <f t="shared" ref="N217:N280" si="78">N$20</f>
        <v>0</v>
      </c>
      <c r="O217" s="72" t="s">
        <v>1201</v>
      </c>
      <c r="P217" s="120" t="s">
        <v>1771</v>
      </c>
      <c r="Q217" s="120" t="s">
        <v>1201</v>
      </c>
      <c r="R217" s="109" t="s">
        <v>1327</v>
      </c>
      <c r="S217" s="372" t="s">
        <v>1202</v>
      </c>
      <c r="T217" s="518"/>
      <c r="U217" s="149"/>
      <c r="V217" s="202"/>
      <c r="W217" s="122">
        <f t="shared" ref="W217:W224" si="79">SUM(U217:V217)</f>
        <v>0</v>
      </c>
      <c r="X217" s="844"/>
      <c r="Y217" s="122"/>
      <c r="Z217" s="122"/>
      <c r="AA217" s="125"/>
      <c r="AB217" s="122"/>
      <c r="AC217" s="122"/>
      <c r="AD217" s="122"/>
      <c r="AE217" s="122"/>
      <c r="AF217" s="122"/>
      <c r="AG217" s="125"/>
      <c r="AH217" s="122">
        <f>AA217* '1 Overview'!$D$19</f>
        <v>0</v>
      </c>
      <c r="AI217" s="122">
        <f>AC217* '1 Overview'!$D$19</f>
        <v>0</v>
      </c>
      <c r="AJ217" s="122">
        <f>AE217* '1 Overview'!$D$19</f>
        <v>0</v>
      </c>
      <c r="AK217" s="125">
        <f>AG217* '1 Overview'!$D$19</f>
        <v>0</v>
      </c>
      <c r="AL217" s="73"/>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row>
    <row r="218" spans="1:126" s="108" customFormat="1" ht="15" customHeight="1" outlineLevel="4" x14ac:dyDescent="0.2">
      <c r="A218" s="93" t="str">
        <f t="shared" si="62"/>
        <v>Z2013</v>
      </c>
      <c r="B218" s="93" t="e">
        <f t="shared" si="62"/>
        <v>#N/A</v>
      </c>
      <c r="C218" s="93" t="e">
        <f t="shared" si="62"/>
        <v>#N/A</v>
      </c>
      <c r="D218" s="93" t="e">
        <f t="shared" si="62"/>
        <v>#N/A</v>
      </c>
      <c r="E218" s="268" t="str">
        <f>VLOOKUP("K|"&amp;Q218,'[2]+termU'!$A$1:$G$65536,6,FALSE)</f>
        <v>L101c045</v>
      </c>
      <c r="F218" s="269" t="str">
        <f>VLOOKUP("K|"&amp;O218,'[2]+termU'!$A$1:$G$65536,6,FALSE)</f>
        <v>L101c045</v>
      </c>
      <c r="G218" s="72" t="str">
        <f t="shared" si="76"/>
        <v>B</v>
      </c>
      <c r="H218" s="70" t="str">
        <f t="shared" ca="1" si="57"/>
        <v>B</v>
      </c>
      <c r="I218" s="94">
        <v>5</v>
      </c>
      <c r="J218" s="121">
        <f t="shared" si="77"/>
        <v>2013</v>
      </c>
      <c r="K218" s="119" t="str">
        <f t="shared" si="77"/>
        <v>Test country</v>
      </c>
      <c r="L218" s="119">
        <f t="shared" si="77"/>
        <v>0</v>
      </c>
      <c r="M218" s="119"/>
      <c r="N218" s="119">
        <f t="shared" si="78"/>
        <v>0</v>
      </c>
      <c r="O218" s="72" t="s">
        <v>1203</v>
      </c>
      <c r="P218" s="120" t="s">
        <v>1771</v>
      </c>
      <c r="Q218" s="120" t="s">
        <v>1203</v>
      </c>
      <c r="R218" s="109" t="s">
        <v>2937</v>
      </c>
      <c r="S218" s="346" t="s">
        <v>1204</v>
      </c>
      <c r="T218" s="435" t="s">
        <v>1205</v>
      </c>
      <c r="U218" s="149"/>
      <c r="V218" s="202"/>
      <c r="W218" s="122">
        <f t="shared" si="79"/>
        <v>0</v>
      </c>
      <c r="X218" s="843"/>
      <c r="Y218" s="122"/>
      <c r="Z218" s="122"/>
      <c r="AA218" s="125"/>
      <c r="AB218" s="122"/>
      <c r="AC218" s="122"/>
      <c r="AD218" s="122"/>
      <c r="AE218" s="122"/>
      <c r="AF218" s="122"/>
      <c r="AG218" s="125"/>
      <c r="AH218" s="122">
        <f>AA218* '1 Overview'!$D$19</f>
        <v>0</v>
      </c>
      <c r="AI218" s="122">
        <f>AC218* '1 Overview'!$D$19</f>
        <v>0</v>
      </c>
      <c r="AJ218" s="122">
        <f>AE218* '1 Overview'!$D$19</f>
        <v>0</v>
      </c>
      <c r="AK218" s="125">
        <f>AG218* '1 Overview'!$D$19</f>
        <v>0</v>
      </c>
      <c r="AL218" s="73"/>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row>
    <row r="219" spans="1:126" s="108" customFormat="1" ht="15" customHeight="1" outlineLevel="4" x14ac:dyDescent="0.2">
      <c r="A219" s="93" t="str">
        <f t="shared" si="62"/>
        <v>Z2013</v>
      </c>
      <c r="B219" s="93" t="e">
        <f t="shared" si="62"/>
        <v>#N/A</v>
      </c>
      <c r="C219" s="93" t="e">
        <f t="shared" si="62"/>
        <v>#N/A</v>
      </c>
      <c r="D219" s="93" t="e">
        <f t="shared" si="62"/>
        <v>#N/A</v>
      </c>
      <c r="E219" s="268" t="str">
        <f>VLOOKUP("K|"&amp;Q219,'[2]+termU'!$A$1:$G$65536,6,FALSE)</f>
        <v>L101c046</v>
      </c>
      <c r="F219" s="269" t="str">
        <f>VLOOKUP("K|"&amp;O219,'[2]+termU'!$A$1:$G$65536,6,FALSE)</f>
        <v>L101c046</v>
      </c>
      <c r="G219" s="72" t="str">
        <f t="shared" si="76"/>
        <v>B</v>
      </c>
      <c r="H219" s="70" t="str">
        <f t="shared" ca="1" si="57"/>
        <v>B</v>
      </c>
      <c r="I219" s="94">
        <v>5</v>
      </c>
      <c r="J219" s="121">
        <f t="shared" si="77"/>
        <v>2013</v>
      </c>
      <c r="K219" s="119" t="str">
        <f t="shared" si="77"/>
        <v>Test country</v>
      </c>
      <c r="L219" s="119">
        <f t="shared" si="77"/>
        <v>0</v>
      </c>
      <c r="M219" s="119"/>
      <c r="N219" s="119">
        <f t="shared" si="78"/>
        <v>0</v>
      </c>
      <c r="O219" s="72" t="s">
        <v>1206</v>
      </c>
      <c r="P219" s="120" t="s">
        <v>1771</v>
      </c>
      <c r="Q219" s="120" t="s">
        <v>1206</v>
      </c>
      <c r="R219" s="109" t="s">
        <v>2938</v>
      </c>
      <c r="S219" s="346" t="s">
        <v>1207</v>
      </c>
      <c r="T219" s="435"/>
      <c r="U219" s="149"/>
      <c r="V219" s="202"/>
      <c r="W219" s="122">
        <f t="shared" si="79"/>
        <v>0</v>
      </c>
      <c r="X219" s="844"/>
      <c r="Y219" s="122"/>
      <c r="Z219" s="122"/>
      <c r="AA219" s="125"/>
      <c r="AB219" s="122"/>
      <c r="AC219" s="122"/>
      <c r="AD219" s="122"/>
      <c r="AE219" s="122"/>
      <c r="AF219" s="122"/>
      <c r="AG219" s="125"/>
      <c r="AH219" s="122">
        <f>AA219* '1 Overview'!$D$19</f>
        <v>0</v>
      </c>
      <c r="AI219" s="122">
        <f>AC219* '1 Overview'!$D$19</f>
        <v>0</v>
      </c>
      <c r="AJ219" s="122">
        <f>AE219* '1 Overview'!$D$19</f>
        <v>0</v>
      </c>
      <c r="AK219" s="125">
        <f>AG219* '1 Overview'!$D$19</f>
        <v>0</v>
      </c>
      <c r="AL219" s="73"/>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row>
    <row r="220" spans="1:126" s="108" customFormat="1" ht="15" customHeight="1" outlineLevel="4" x14ac:dyDescent="0.2">
      <c r="A220" s="93" t="str">
        <f t="shared" si="62"/>
        <v>Z2013</v>
      </c>
      <c r="B220" s="93" t="e">
        <f t="shared" si="62"/>
        <v>#N/A</v>
      </c>
      <c r="C220" s="93" t="e">
        <f t="shared" si="62"/>
        <v>#N/A</v>
      </c>
      <c r="D220" s="93" t="e">
        <f t="shared" si="62"/>
        <v>#N/A</v>
      </c>
      <c r="E220" s="268" t="str">
        <f>VLOOKUP("K|"&amp;Q220,'[2]+termU'!$A$1:$G$65536,6,FALSE)</f>
        <v>L101c047</v>
      </c>
      <c r="F220" s="269" t="str">
        <f>VLOOKUP("K|"&amp;O220,'[2]+termU'!$A$1:$G$65536,6,FALSE)</f>
        <v>L101c047</v>
      </c>
      <c r="G220" s="72" t="str">
        <f t="shared" si="76"/>
        <v>B</v>
      </c>
      <c r="H220" s="70" t="str">
        <f t="shared" ref="H220:H283" ca="1" si="80">IF(CELL("protect",U220),"A","B")</f>
        <v>B</v>
      </c>
      <c r="I220" s="94">
        <v>5</v>
      </c>
      <c r="J220" s="121">
        <f t="shared" si="77"/>
        <v>2013</v>
      </c>
      <c r="K220" s="119" t="str">
        <f t="shared" si="77"/>
        <v>Test country</v>
      </c>
      <c r="L220" s="119">
        <f t="shared" si="77"/>
        <v>0</v>
      </c>
      <c r="M220" s="119"/>
      <c r="N220" s="119">
        <f t="shared" si="78"/>
        <v>0</v>
      </c>
      <c r="O220" s="72" t="s">
        <v>1208</v>
      </c>
      <c r="P220" s="120" t="s">
        <v>1771</v>
      </c>
      <c r="Q220" s="120" t="s">
        <v>1208</v>
      </c>
      <c r="R220" s="109" t="s">
        <v>2939</v>
      </c>
      <c r="S220" s="346" t="s">
        <v>1209</v>
      </c>
      <c r="T220" s="435" t="s">
        <v>1210</v>
      </c>
      <c r="U220" s="149"/>
      <c r="V220" s="122"/>
      <c r="W220" s="122">
        <f t="shared" si="79"/>
        <v>0</v>
      </c>
      <c r="X220" s="844"/>
      <c r="Y220" s="122"/>
      <c r="Z220" s="122"/>
      <c r="AA220" s="125"/>
      <c r="AB220" s="122"/>
      <c r="AC220" s="122"/>
      <c r="AD220" s="122"/>
      <c r="AE220" s="122"/>
      <c r="AF220" s="122"/>
      <c r="AG220" s="125"/>
      <c r="AH220" s="122">
        <f>AA220* '1 Overview'!$D$19</f>
        <v>0</v>
      </c>
      <c r="AI220" s="122">
        <f>AC220* '1 Overview'!$D$19</f>
        <v>0</v>
      </c>
      <c r="AJ220" s="122">
        <f>AE220* '1 Overview'!$D$19</f>
        <v>0</v>
      </c>
      <c r="AK220" s="125">
        <f>AG220* '1 Overview'!$D$19</f>
        <v>0</v>
      </c>
      <c r="AL220" s="73"/>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row>
    <row r="221" spans="1:126" s="108" customFormat="1" ht="15" customHeight="1" outlineLevel="4" x14ac:dyDescent="0.2">
      <c r="A221" s="93" t="str">
        <f t="shared" si="62"/>
        <v>Z2013</v>
      </c>
      <c r="B221" s="93" t="e">
        <f t="shared" si="62"/>
        <v>#N/A</v>
      </c>
      <c r="C221" s="93" t="e">
        <f t="shared" si="62"/>
        <v>#N/A</v>
      </c>
      <c r="D221" s="93" t="e">
        <f t="shared" si="62"/>
        <v>#N/A</v>
      </c>
      <c r="E221" s="268" t="str">
        <f>VLOOKUP("K|"&amp;Q221,'[2]+termU'!$A$1:$G$65536,6,FALSE)</f>
        <v>L101c048</v>
      </c>
      <c r="F221" s="269" t="str">
        <f>VLOOKUP("K|"&amp;O221,'[2]+termU'!$A$1:$G$65536,6,FALSE)</f>
        <v>L101c048</v>
      </c>
      <c r="G221" s="72" t="str">
        <f t="shared" si="76"/>
        <v>B</v>
      </c>
      <c r="H221" s="70" t="str">
        <f t="shared" ca="1" si="80"/>
        <v>B</v>
      </c>
      <c r="I221" s="94">
        <v>5</v>
      </c>
      <c r="J221" s="121">
        <f t="shared" si="77"/>
        <v>2013</v>
      </c>
      <c r="K221" s="119" t="str">
        <f t="shared" si="77"/>
        <v>Test country</v>
      </c>
      <c r="L221" s="119">
        <f t="shared" si="77"/>
        <v>0</v>
      </c>
      <c r="M221" s="119"/>
      <c r="N221" s="119">
        <f t="shared" si="78"/>
        <v>0</v>
      </c>
      <c r="O221" s="72" t="s">
        <v>1211</v>
      </c>
      <c r="P221" s="120" t="s">
        <v>1771</v>
      </c>
      <c r="Q221" s="120" t="s">
        <v>1211</v>
      </c>
      <c r="R221" s="109" t="s">
        <v>2940</v>
      </c>
      <c r="S221" s="346" t="s">
        <v>1212</v>
      </c>
      <c r="T221" s="435"/>
      <c r="U221" s="149"/>
      <c r="V221" s="122"/>
      <c r="W221" s="122">
        <f t="shared" si="79"/>
        <v>0</v>
      </c>
      <c r="X221" s="844"/>
      <c r="Y221" s="122"/>
      <c r="Z221" s="122"/>
      <c r="AA221" s="125"/>
      <c r="AB221" s="122"/>
      <c r="AC221" s="122"/>
      <c r="AD221" s="122"/>
      <c r="AE221" s="122"/>
      <c r="AF221" s="122"/>
      <c r="AG221" s="125"/>
      <c r="AH221" s="122">
        <f>AA221* '1 Overview'!$D$19</f>
        <v>0</v>
      </c>
      <c r="AI221" s="122">
        <f>AC221* '1 Overview'!$D$19</f>
        <v>0</v>
      </c>
      <c r="AJ221" s="122">
        <f>AE221* '1 Overview'!$D$19</f>
        <v>0</v>
      </c>
      <c r="AK221" s="125">
        <f>AG221* '1 Overview'!$D$19</f>
        <v>0</v>
      </c>
      <c r="AL221" s="73"/>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row>
    <row r="222" spans="1:126" s="108" customFormat="1" ht="12.75" customHeight="1" outlineLevel="4" x14ac:dyDescent="0.2">
      <c r="A222" s="93" t="str">
        <f t="shared" si="62"/>
        <v>Z2013</v>
      </c>
      <c r="B222" s="93" t="e">
        <f t="shared" si="62"/>
        <v>#N/A</v>
      </c>
      <c r="C222" s="93" t="e">
        <f t="shared" si="62"/>
        <v>#N/A</v>
      </c>
      <c r="D222" s="93" t="e">
        <f t="shared" si="62"/>
        <v>#N/A</v>
      </c>
      <c r="E222" s="268" t="str">
        <f>VLOOKUP("K|"&amp;Q222,'[2]+termU'!$A$1:$G$65536,6,FALSE)</f>
        <v>L101c049</v>
      </c>
      <c r="F222" s="269" t="str">
        <f>VLOOKUP("K|"&amp;O222,'[2]+termU'!$A$1:$G$65536,6,FALSE)</f>
        <v>L101c049</v>
      </c>
      <c r="G222" s="72" t="str">
        <f t="shared" si="76"/>
        <v>B</v>
      </c>
      <c r="H222" s="70" t="str">
        <f t="shared" ca="1" si="80"/>
        <v>B</v>
      </c>
      <c r="I222" s="94">
        <v>5</v>
      </c>
      <c r="J222" s="121">
        <f t="shared" si="77"/>
        <v>2013</v>
      </c>
      <c r="K222" s="119" t="str">
        <f t="shared" si="77"/>
        <v>Test country</v>
      </c>
      <c r="L222" s="119">
        <f t="shared" si="77"/>
        <v>0</v>
      </c>
      <c r="M222" s="119"/>
      <c r="N222" s="119">
        <f t="shared" si="78"/>
        <v>0</v>
      </c>
      <c r="O222" s="72" t="s">
        <v>1213</v>
      </c>
      <c r="P222" s="120"/>
      <c r="Q222" s="120" t="s">
        <v>1213</v>
      </c>
      <c r="R222" s="109" t="s">
        <v>2989</v>
      </c>
      <c r="S222" s="366" t="s">
        <v>1214</v>
      </c>
      <c r="T222" s="346"/>
      <c r="U222" s="149"/>
      <c r="V222" s="123"/>
      <c r="W222" s="236">
        <f t="shared" si="79"/>
        <v>0</v>
      </c>
      <c r="X222" s="203"/>
      <c r="Y222" s="122"/>
      <c r="Z222" s="122"/>
      <c r="AA222" s="125"/>
      <c r="AB222" s="122"/>
      <c r="AC222" s="122"/>
      <c r="AD222" s="122"/>
      <c r="AE222" s="122"/>
      <c r="AF222" s="122"/>
      <c r="AG222" s="125"/>
      <c r="AH222" s="122">
        <f>AA222* '1 Overview'!$D$19</f>
        <v>0</v>
      </c>
      <c r="AI222" s="122">
        <f>AC222* '1 Overview'!$D$19</f>
        <v>0</v>
      </c>
      <c r="AJ222" s="122">
        <f>AE222* '1 Overview'!$D$19</f>
        <v>0</v>
      </c>
      <c r="AK222" s="125">
        <f>AG222* '1 Overview'!$D$19</f>
        <v>0</v>
      </c>
      <c r="AL222" s="73"/>
    </row>
    <row r="223" spans="1:126" s="108" customFormat="1" ht="14.25" customHeight="1" outlineLevel="4" x14ac:dyDescent="0.2">
      <c r="A223" s="93" t="str">
        <f t="shared" si="62"/>
        <v>Z2013</v>
      </c>
      <c r="B223" s="93" t="e">
        <f t="shared" si="62"/>
        <v>#N/A</v>
      </c>
      <c r="C223" s="93" t="e">
        <f t="shared" si="62"/>
        <v>#N/A</v>
      </c>
      <c r="D223" s="93" t="e">
        <f t="shared" si="62"/>
        <v>#N/A</v>
      </c>
      <c r="E223" s="268" t="e">
        <f>VLOOKUP("K|"&amp;Q223,'[2]+termU'!$A$1:$G$65536,6,FALSE)</f>
        <v>#N/A</v>
      </c>
      <c r="F223" s="269" t="e">
        <f>VLOOKUP("K|"&amp;O223,'[2]+termU'!$A$1:$G$65536,6,FALSE)</f>
        <v>#N/A</v>
      </c>
      <c r="G223" s="72" t="str">
        <f t="shared" si="76"/>
        <v>B</v>
      </c>
      <c r="H223" s="70" t="str">
        <f t="shared" ca="1" si="80"/>
        <v>B</v>
      </c>
      <c r="I223" s="94">
        <v>5</v>
      </c>
      <c r="J223" s="121">
        <f t="shared" si="77"/>
        <v>2013</v>
      </c>
      <c r="K223" s="119" t="str">
        <f t="shared" si="77"/>
        <v>Test country</v>
      </c>
      <c r="L223" s="119">
        <f t="shared" si="77"/>
        <v>0</v>
      </c>
      <c r="M223" s="119"/>
      <c r="N223" s="119">
        <f t="shared" si="78"/>
        <v>0</v>
      </c>
      <c r="O223" s="64" t="str">
        <f t="shared" ref="O223:O228" si="81">TRIM(S223)</f>
        <v>&lt;Root tuber and bulb vegetables, new and important&gt;</v>
      </c>
      <c r="P223" s="120"/>
      <c r="Q223" s="120"/>
      <c r="R223" s="530" t="s">
        <v>2988</v>
      </c>
      <c r="S223" s="530" t="s">
        <v>1215</v>
      </c>
      <c r="T223" s="549"/>
      <c r="U223" s="149"/>
      <c r="V223" s="123"/>
      <c r="W223" s="236">
        <f t="shared" si="79"/>
        <v>0</v>
      </c>
      <c r="X223" s="203"/>
      <c r="Y223" s="122"/>
      <c r="Z223" s="122"/>
      <c r="AA223" s="125"/>
      <c r="AB223" s="122"/>
      <c r="AC223" s="122"/>
      <c r="AD223" s="122"/>
      <c r="AE223" s="122"/>
      <c r="AF223" s="122"/>
      <c r="AG223" s="125"/>
      <c r="AH223" s="122">
        <f>AA223* '1 Overview'!$D$19</f>
        <v>0</v>
      </c>
      <c r="AI223" s="122">
        <f>AC223* '1 Overview'!$D$19</f>
        <v>0</v>
      </c>
      <c r="AJ223" s="122">
        <f>AE223* '1 Overview'!$D$19</f>
        <v>0</v>
      </c>
      <c r="AK223" s="125">
        <f>AG223* '1 Overview'!$D$19</f>
        <v>0</v>
      </c>
      <c r="AL223" s="588"/>
    </row>
    <row r="224" spans="1:126" s="108" customFormat="1" ht="15" customHeight="1" outlineLevel="4" x14ac:dyDescent="0.2">
      <c r="A224" s="93" t="str">
        <f t="shared" si="62"/>
        <v>Z2013</v>
      </c>
      <c r="B224" s="93" t="e">
        <f t="shared" si="62"/>
        <v>#N/A</v>
      </c>
      <c r="C224" s="93" t="e">
        <f t="shared" si="62"/>
        <v>#N/A</v>
      </c>
      <c r="D224" s="93" t="e">
        <f t="shared" si="62"/>
        <v>#N/A</v>
      </c>
      <c r="E224" s="268" t="str">
        <f>VLOOKUP("K|"&amp;Q224,'[2]+termU'!$A$1:$G$65536,6,FALSE)</f>
        <v>L101c04z</v>
      </c>
      <c r="F224" s="269" t="str">
        <f>VLOOKUP("K|"&amp;O224,'[2]+termU'!$A$1:$G$65536,6,FALSE)</f>
        <v>L101c04z</v>
      </c>
      <c r="G224" s="72" t="str">
        <f t="shared" si="76"/>
        <v>B</v>
      </c>
      <c r="H224" s="70" t="str">
        <f t="shared" ca="1" si="80"/>
        <v>B</v>
      </c>
      <c r="I224" s="94">
        <v>5</v>
      </c>
      <c r="J224" s="121">
        <f t="shared" si="77"/>
        <v>2013</v>
      </c>
      <c r="K224" s="119" t="str">
        <f t="shared" si="77"/>
        <v>Test country</v>
      </c>
      <c r="L224" s="119">
        <f t="shared" si="77"/>
        <v>0</v>
      </c>
      <c r="M224" s="119"/>
      <c r="N224" s="119">
        <f t="shared" si="78"/>
        <v>0</v>
      </c>
      <c r="O224" s="64" t="str">
        <f t="shared" si="81"/>
        <v>Other root tuber and bulb vegetables</v>
      </c>
      <c r="P224" s="120" t="s">
        <v>1771</v>
      </c>
      <c r="Q224" s="120" t="s">
        <v>950</v>
      </c>
      <c r="R224" s="109" t="s">
        <v>2941</v>
      </c>
      <c r="S224" s="346" t="s">
        <v>951</v>
      </c>
      <c r="T224" s="806" t="s">
        <v>952</v>
      </c>
      <c r="U224" s="149"/>
      <c r="V224" s="122"/>
      <c r="W224" s="122">
        <f t="shared" si="79"/>
        <v>0</v>
      </c>
      <c r="X224" s="843"/>
      <c r="Y224" s="122"/>
      <c r="Z224" s="122"/>
      <c r="AA224" s="125"/>
      <c r="AB224" s="122"/>
      <c r="AC224" s="122"/>
      <c r="AD224" s="122"/>
      <c r="AE224" s="122"/>
      <c r="AF224" s="122"/>
      <c r="AG224" s="125"/>
      <c r="AH224" s="122">
        <f>AA224* '1 Overview'!$D$19</f>
        <v>0</v>
      </c>
      <c r="AI224" s="122">
        <f>AC224* '1 Overview'!$D$19</f>
        <v>0</v>
      </c>
      <c r="AJ224" s="122">
        <f>AE224* '1 Overview'!$D$19</f>
        <v>0</v>
      </c>
      <c r="AK224" s="125">
        <f>AG224* '1 Overview'!$D$19</f>
        <v>0</v>
      </c>
      <c r="AL224" s="588"/>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row>
    <row r="225" spans="1:126" s="118" customFormat="1" ht="12.75" customHeight="1" outlineLevel="3" x14ac:dyDescent="0.2">
      <c r="A225" s="93" t="str">
        <f t="shared" si="62"/>
        <v>Z2013</v>
      </c>
      <c r="B225" s="93" t="e">
        <f t="shared" si="62"/>
        <v>#N/A</v>
      </c>
      <c r="C225" s="93" t="e">
        <f t="shared" si="62"/>
        <v>#N/A</v>
      </c>
      <c r="D225" s="93" t="e">
        <f t="shared" si="62"/>
        <v>#N/A</v>
      </c>
      <c r="E225" s="268" t="str">
        <f>VLOOKUP("K|"&amp;Q225,'[2]+termU'!$A$1:$G$65536,6,FALSE)</f>
        <v>L101c05</v>
      </c>
      <c r="F225" s="269" t="str">
        <f>VLOOKUP("K|"&amp;O225,'[2]+termU'!$A$1:$G$65536,6,FALSE)</f>
        <v>L101c05</v>
      </c>
      <c r="G225" s="72" t="str">
        <f t="shared" si="76"/>
        <v>A</v>
      </c>
      <c r="H225" s="70" t="str">
        <f t="shared" ca="1" si="80"/>
        <v>A</v>
      </c>
      <c r="I225" s="115">
        <v>4</v>
      </c>
      <c r="J225" s="121">
        <f t="shared" si="77"/>
        <v>2013</v>
      </c>
      <c r="K225" s="119" t="str">
        <f t="shared" si="77"/>
        <v>Test country</v>
      </c>
      <c r="L225" s="119">
        <f t="shared" si="77"/>
        <v>0</v>
      </c>
      <c r="M225" s="119"/>
      <c r="N225" s="119">
        <f t="shared" si="78"/>
        <v>0</v>
      </c>
      <c r="O225" s="64" t="str">
        <f t="shared" si="81"/>
        <v>Pulses</v>
      </c>
      <c r="P225" s="120" t="s">
        <v>1771</v>
      </c>
      <c r="Q225" s="120" t="s">
        <v>953</v>
      </c>
      <c r="R225" s="1024" t="s">
        <v>2942</v>
      </c>
      <c r="S225" s="997" t="s">
        <v>955</v>
      </c>
      <c r="T225" s="784" t="s">
        <v>956</v>
      </c>
      <c r="U225" s="246">
        <f t="shared" ref="U225:AG225" si="82">SUBTOTAL(9,U226:U230)</f>
        <v>0</v>
      </c>
      <c r="V225" s="152">
        <f t="shared" si="82"/>
        <v>0</v>
      </c>
      <c r="W225" s="153">
        <f t="shared" si="82"/>
        <v>0</v>
      </c>
      <c r="X225" s="1057">
        <f t="shared" si="82"/>
        <v>0</v>
      </c>
      <c r="Y225" s="152">
        <f t="shared" si="82"/>
        <v>0</v>
      </c>
      <c r="Z225" s="152">
        <f>SUBTOTAL(9,Z226:Z230)</f>
        <v>0</v>
      </c>
      <c r="AA225" s="154">
        <f t="shared" si="82"/>
        <v>0</v>
      </c>
      <c r="AB225" s="152">
        <f t="shared" si="82"/>
        <v>0</v>
      </c>
      <c r="AC225" s="152">
        <f t="shared" si="82"/>
        <v>0</v>
      </c>
      <c r="AD225" s="152">
        <f t="shared" si="82"/>
        <v>0</v>
      </c>
      <c r="AE225" s="152">
        <f t="shared" si="82"/>
        <v>0</v>
      </c>
      <c r="AF225" s="152">
        <f t="shared" si="82"/>
        <v>0</v>
      </c>
      <c r="AG225" s="154">
        <f t="shared" si="82"/>
        <v>0</v>
      </c>
      <c r="AH225" s="152">
        <f>AA225* '1 Overview'!$D$19</f>
        <v>0</v>
      </c>
      <c r="AI225" s="152">
        <f>AC225* '1 Overview'!$D$19</f>
        <v>0</v>
      </c>
      <c r="AJ225" s="152">
        <f>AE225* '1 Overview'!$D$19</f>
        <v>0</v>
      </c>
      <c r="AK225" s="154">
        <f>AG225* '1 Overview'!$D$19</f>
        <v>0</v>
      </c>
      <c r="AL225" s="588"/>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row>
    <row r="226" spans="1:126" s="108" customFormat="1" ht="15" customHeight="1" outlineLevel="3" x14ac:dyDescent="0.2">
      <c r="A226" s="93" t="str">
        <f t="shared" si="62"/>
        <v>Z2013</v>
      </c>
      <c r="B226" s="93" t="e">
        <f t="shared" si="62"/>
        <v>#N/A</v>
      </c>
      <c r="C226" s="93" t="e">
        <f t="shared" si="62"/>
        <v>#N/A</v>
      </c>
      <c r="D226" s="93" t="e">
        <f t="shared" si="62"/>
        <v>#N/A</v>
      </c>
      <c r="E226" s="268" t="str">
        <f>VLOOKUP("K|"&amp;Q226,'[2]+termU'!$A$1:$G$65536,6,FALSE)</f>
        <v>L101c050</v>
      </c>
      <c r="F226" s="269" t="str">
        <f>VLOOKUP("K|"&amp;O226,'[2]+termU'!$A$1:$G$65536,6,FALSE)</f>
        <v>L101c050</v>
      </c>
      <c r="G226" s="72" t="str">
        <f t="shared" si="76"/>
        <v>B</v>
      </c>
      <c r="H226" s="70" t="str">
        <f t="shared" ca="1" si="80"/>
        <v>B</v>
      </c>
      <c r="I226" s="94">
        <v>5</v>
      </c>
      <c r="J226" s="121">
        <f t="shared" si="77"/>
        <v>2013</v>
      </c>
      <c r="K226" s="119" t="str">
        <f t="shared" si="77"/>
        <v>Test country</v>
      </c>
      <c r="L226" s="119">
        <f t="shared" si="77"/>
        <v>0</v>
      </c>
      <c r="M226" s="119"/>
      <c r="N226" s="119">
        <f t="shared" si="78"/>
        <v>0</v>
      </c>
      <c r="O226" s="64" t="str">
        <f t="shared" si="81"/>
        <v>Pulses, no details</v>
      </c>
      <c r="P226" s="120" t="s">
        <v>1771</v>
      </c>
      <c r="Q226" s="120" t="s">
        <v>957</v>
      </c>
      <c r="R226" s="102" t="s">
        <v>2943</v>
      </c>
      <c r="S226" s="999" t="str">
        <f xml:space="preserve"> S225 &amp; IF(ISERROR([2]!hidden(S225)),", no details",IF([2]!hidden(S225),"",", no details"))</f>
        <v xml:space="preserve">    Pulses, no details</v>
      </c>
      <c r="T226" s="779"/>
      <c r="U226" s="149"/>
      <c r="V226" s="122"/>
      <c r="W226" s="122">
        <f t="shared" ref="W226:W238" si="83">SUM(U226:V226)</f>
        <v>0</v>
      </c>
      <c r="X226" s="844"/>
      <c r="Y226" s="122"/>
      <c r="Z226" s="122"/>
      <c r="AA226" s="125"/>
      <c r="AB226" s="122"/>
      <c r="AC226" s="122"/>
      <c r="AD226" s="122"/>
      <c r="AE226" s="122"/>
      <c r="AF226" s="122"/>
      <c r="AG226" s="125"/>
      <c r="AH226" s="122">
        <f>AA226* '1 Overview'!$D$19</f>
        <v>0</v>
      </c>
      <c r="AI226" s="122">
        <f>AC226* '1 Overview'!$D$19</f>
        <v>0</v>
      </c>
      <c r="AJ226" s="122">
        <f>AE226* '1 Overview'!$D$19</f>
        <v>0</v>
      </c>
      <c r="AK226" s="125">
        <f>AG226* '1 Overview'!$D$19</f>
        <v>0</v>
      </c>
      <c r="AL226" s="588"/>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row>
    <row r="227" spans="1:126" s="108" customFormat="1" ht="15" customHeight="1" outlineLevel="4" x14ac:dyDescent="0.2">
      <c r="A227" s="93" t="str">
        <f t="shared" si="62"/>
        <v>Z2013</v>
      </c>
      <c r="B227" s="93" t="e">
        <f t="shared" si="62"/>
        <v>#N/A</v>
      </c>
      <c r="C227" s="93" t="e">
        <f t="shared" si="62"/>
        <v>#N/A</v>
      </c>
      <c r="D227" s="93" t="e">
        <f t="shared" ref="A227:D288" si="84">D$20</f>
        <v>#N/A</v>
      </c>
      <c r="E227" s="268" t="str">
        <f>VLOOKUP("K|"&amp;Q227,'[2]+termU'!$A$1:$G$65536,6,FALSE)</f>
        <v>L101c051</v>
      </c>
      <c r="F227" s="269" t="e">
        <f>VLOOKUP("K|"&amp;O227,'[2]+termU'!$A$1:$G$65536,6,FALSE)</f>
        <v>#N/A</v>
      </c>
      <c r="G227" s="72" t="str">
        <f t="shared" si="76"/>
        <v>B</v>
      </c>
      <c r="H227" s="70" t="str">
        <f t="shared" ca="1" si="80"/>
        <v>B</v>
      </c>
      <c r="I227" s="94">
        <v>5</v>
      </c>
      <c r="J227" s="121">
        <f t="shared" si="77"/>
        <v>2013</v>
      </c>
      <c r="K227" s="119" t="str">
        <f t="shared" si="77"/>
        <v>Test country</v>
      </c>
      <c r="L227" s="119">
        <f t="shared" si="77"/>
        <v>0</v>
      </c>
      <c r="M227" s="119"/>
      <c r="N227" s="119">
        <f t="shared" si="78"/>
        <v>0</v>
      </c>
      <c r="O227" s="64" t="str">
        <f t="shared" si="81"/>
        <v>Fresh beans</v>
      </c>
      <c r="P227" s="120" t="s">
        <v>1771</v>
      </c>
      <c r="Q227" s="120" t="s">
        <v>958</v>
      </c>
      <c r="R227" s="109" t="s">
        <v>954</v>
      </c>
      <c r="S227" s="366" t="s">
        <v>2563</v>
      </c>
      <c r="T227" s="806" t="s">
        <v>2487</v>
      </c>
      <c r="U227" s="149"/>
      <c r="V227" s="122"/>
      <c r="W227" s="122">
        <f t="shared" si="83"/>
        <v>0</v>
      </c>
      <c r="X227" s="844"/>
      <c r="Y227" s="122"/>
      <c r="Z227" s="122"/>
      <c r="AA227" s="125"/>
      <c r="AB227" s="122"/>
      <c r="AC227" s="122"/>
      <c r="AD227" s="122"/>
      <c r="AE227" s="122"/>
      <c r="AF227" s="122"/>
      <c r="AG227" s="125"/>
      <c r="AH227" s="122">
        <f>AA227* '1 Overview'!$D$19</f>
        <v>0</v>
      </c>
      <c r="AI227" s="122">
        <f>AC227* '1 Overview'!$D$19</f>
        <v>0</v>
      </c>
      <c r="AJ227" s="122">
        <f>AE227* '1 Overview'!$D$19</f>
        <v>0</v>
      </c>
      <c r="AK227" s="125">
        <f>AG227* '1 Overview'!$D$19</f>
        <v>0</v>
      </c>
      <c r="AL227" s="588"/>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row>
    <row r="228" spans="1:126" s="108" customFormat="1" ht="15" customHeight="1" outlineLevel="4" x14ac:dyDescent="0.2">
      <c r="A228" s="93" t="str">
        <f t="shared" si="84"/>
        <v>Z2013</v>
      </c>
      <c r="B228" s="93" t="e">
        <f t="shared" si="84"/>
        <v>#N/A</v>
      </c>
      <c r="C228" s="93" t="e">
        <f t="shared" si="84"/>
        <v>#N/A</v>
      </c>
      <c r="D228" s="93" t="e">
        <f t="shared" si="84"/>
        <v>#N/A</v>
      </c>
      <c r="E228" s="268" t="str">
        <f>VLOOKUP("K|"&amp;Q228,'[2]+termU'!$A$1:$G$65536,6,FALSE)</f>
        <v>L101c052</v>
      </c>
      <c r="F228" s="269" t="e">
        <f>VLOOKUP("K|"&amp;O228,'[2]+termU'!$A$1:$G$65536,6,FALSE)</f>
        <v>#N/A</v>
      </c>
      <c r="G228" s="72" t="str">
        <f t="shared" si="76"/>
        <v>B</v>
      </c>
      <c r="H228" s="70" t="str">
        <f t="shared" ca="1" si="80"/>
        <v>B</v>
      </c>
      <c r="I228" s="94">
        <v>5</v>
      </c>
      <c r="J228" s="121">
        <f t="shared" si="77"/>
        <v>2013</v>
      </c>
      <c r="K228" s="119" t="str">
        <f t="shared" si="77"/>
        <v>Test country</v>
      </c>
      <c r="L228" s="119">
        <f t="shared" si="77"/>
        <v>0</v>
      </c>
      <c r="M228" s="119"/>
      <c r="N228" s="119">
        <f t="shared" si="78"/>
        <v>0</v>
      </c>
      <c r="O228" s="64" t="str">
        <f t="shared" si="81"/>
        <v>Fresh peas</v>
      </c>
      <c r="P228" s="120" t="s">
        <v>1771</v>
      </c>
      <c r="Q228" s="120" t="s">
        <v>2488</v>
      </c>
      <c r="R228" s="973" t="s">
        <v>2990</v>
      </c>
      <c r="S228" s="346" t="s">
        <v>2564</v>
      </c>
      <c r="T228" s="806" t="s">
        <v>2490</v>
      </c>
      <c r="U228" s="149"/>
      <c r="V228" s="122"/>
      <c r="W228" s="122">
        <f t="shared" si="83"/>
        <v>0</v>
      </c>
      <c r="X228" s="844"/>
      <c r="Y228" s="122"/>
      <c r="Z228" s="122"/>
      <c r="AA228" s="125"/>
      <c r="AB228" s="122"/>
      <c r="AC228" s="122"/>
      <c r="AD228" s="122"/>
      <c r="AE228" s="122"/>
      <c r="AF228" s="122"/>
      <c r="AG228" s="125"/>
      <c r="AH228" s="122">
        <f>AA228* '1 Overview'!$D$19</f>
        <v>0</v>
      </c>
      <c r="AI228" s="122">
        <f>AC228* '1 Overview'!$D$19</f>
        <v>0</v>
      </c>
      <c r="AJ228" s="122">
        <f>AE228* '1 Overview'!$D$19</f>
        <v>0</v>
      </c>
      <c r="AK228" s="125">
        <f>AG228* '1 Overview'!$D$19</f>
        <v>0</v>
      </c>
      <c r="AL228" s="58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row>
    <row r="229" spans="1:126" s="108" customFormat="1" ht="15" customHeight="1" outlineLevel="4" x14ac:dyDescent="0.2">
      <c r="A229" s="93" t="str">
        <f t="shared" si="84"/>
        <v>Z2013</v>
      </c>
      <c r="B229" s="93" t="e">
        <f t="shared" si="84"/>
        <v>#N/A</v>
      </c>
      <c r="C229" s="93" t="e">
        <f t="shared" si="84"/>
        <v>#N/A</v>
      </c>
      <c r="D229" s="93" t="e">
        <f t="shared" si="84"/>
        <v>#N/A</v>
      </c>
      <c r="E229" s="268" t="e">
        <f>VLOOKUP("K|"&amp;Q229,'[2]+termU'!$A$1:$G$65536,6,FALSE)</f>
        <v>#N/A</v>
      </c>
      <c r="F229" s="269" t="e">
        <f>VLOOKUP("K|"&amp;O229,'[2]+termU'!$A$1:$G$65536,6,FALSE)</f>
        <v>#N/A</v>
      </c>
      <c r="G229" s="72" t="str">
        <f t="shared" si="76"/>
        <v>B</v>
      </c>
      <c r="H229" s="70" t="str">
        <f t="shared" ca="1" si="80"/>
        <v>B</v>
      </c>
      <c r="I229" s="94">
        <v>5</v>
      </c>
      <c r="J229" s="121">
        <f t="shared" si="77"/>
        <v>2013</v>
      </c>
      <c r="K229" s="119" t="str">
        <f t="shared" si="77"/>
        <v>Test country</v>
      </c>
      <c r="L229" s="119">
        <f t="shared" si="77"/>
        <v>0</v>
      </c>
      <c r="M229" s="119"/>
      <c r="N229" s="119">
        <f t="shared" si="78"/>
        <v>0</v>
      </c>
      <c r="O229" s="72" t="s">
        <v>2491</v>
      </c>
      <c r="P229" s="120"/>
      <c r="Q229" s="120"/>
      <c r="R229" s="530" t="s">
        <v>2991</v>
      </c>
      <c r="S229" s="551" t="s">
        <v>2492</v>
      </c>
      <c r="T229" s="710"/>
      <c r="U229" s="149"/>
      <c r="V229" s="123"/>
      <c r="W229" s="236">
        <f t="shared" si="83"/>
        <v>0</v>
      </c>
      <c r="X229" s="203"/>
      <c r="Y229" s="122"/>
      <c r="Z229" s="122"/>
      <c r="AA229" s="125"/>
      <c r="AB229" s="122"/>
      <c r="AC229" s="122"/>
      <c r="AD229" s="122"/>
      <c r="AE229" s="122"/>
      <c r="AF229" s="122"/>
      <c r="AG229" s="125"/>
      <c r="AH229" s="122">
        <f>AA229* '1 Overview'!$D$19</f>
        <v>0</v>
      </c>
      <c r="AI229" s="122">
        <f>AC229* '1 Overview'!$D$19</f>
        <v>0</v>
      </c>
      <c r="AJ229" s="122">
        <f>AE229* '1 Overview'!$D$19</f>
        <v>0</v>
      </c>
      <c r="AK229" s="125">
        <f>AG229* '1 Overview'!$D$19</f>
        <v>0</v>
      </c>
      <c r="AL229" s="73"/>
    </row>
    <row r="230" spans="1:126" s="108" customFormat="1" ht="15" customHeight="1" outlineLevel="4" x14ac:dyDescent="0.2">
      <c r="A230" s="93" t="str">
        <f t="shared" si="84"/>
        <v>Z2013</v>
      </c>
      <c r="B230" s="93" t="e">
        <f t="shared" si="84"/>
        <v>#N/A</v>
      </c>
      <c r="C230" s="93" t="e">
        <f t="shared" si="84"/>
        <v>#N/A</v>
      </c>
      <c r="D230" s="93" t="e">
        <f t="shared" si="84"/>
        <v>#N/A</v>
      </c>
      <c r="E230" s="268" t="str">
        <f>VLOOKUP("K|"&amp;Q230,'[2]+termU'!$A$1:$G$65536,6,FALSE)</f>
        <v>L101c05z</v>
      </c>
      <c r="F230" s="269" t="str">
        <f>VLOOKUP("K|"&amp;O230,'[2]+termU'!$A$1:$G$65536,6,FALSE)</f>
        <v>L101c05z</v>
      </c>
      <c r="G230" s="72" t="str">
        <f t="shared" si="76"/>
        <v>B</v>
      </c>
      <c r="H230" s="70" t="str">
        <f t="shared" ca="1" si="80"/>
        <v>B</v>
      </c>
      <c r="I230" s="94">
        <v>5</v>
      </c>
      <c r="J230" s="121">
        <f t="shared" si="77"/>
        <v>2013</v>
      </c>
      <c r="K230" s="119" t="str">
        <f t="shared" si="77"/>
        <v>Test country</v>
      </c>
      <c r="L230" s="119">
        <f t="shared" si="77"/>
        <v>0</v>
      </c>
      <c r="M230" s="119"/>
      <c r="N230" s="119">
        <f t="shared" si="78"/>
        <v>0</v>
      </c>
      <c r="O230" s="64" t="str">
        <f>TRIM(S230)</f>
        <v>Other pulses</v>
      </c>
      <c r="P230" s="120" t="s">
        <v>1771</v>
      </c>
      <c r="Q230" s="120" t="s">
        <v>2493</v>
      </c>
      <c r="R230" s="363" t="s">
        <v>2489</v>
      </c>
      <c r="S230" s="366" t="s">
        <v>2494</v>
      </c>
      <c r="T230" s="806" t="s">
        <v>2495</v>
      </c>
      <c r="U230" s="149"/>
      <c r="V230" s="122"/>
      <c r="W230" s="122">
        <f t="shared" si="83"/>
        <v>0</v>
      </c>
      <c r="X230" s="844"/>
      <c r="Y230" s="122"/>
      <c r="Z230" s="122"/>
      <c r="AA230" s="125"/>
      <c r="AB230" s="122"/>
      <c r="AC230" s="122"/>
      <c r="AD230" s="122"/>
      <c r="AE230" s="122"/>
      <c r="AF230" s="122"/>
      <c r="AG230" s="125"/>
      <c r="AH230" s="122">
        <f>AA230* '1 Overview'!$D$19</f>
        <v>0</v>
      </c>
      <c r="AI230" s="122">
        <f>AC230* '1 Overview'!$D$19</f>
        <v>0</v>
      </c>
      <c r="AJ230" s="122">
        <f>AE230* '1 Overview'!$D$19</f>
        <v>0</v>
      </c>
      <c r="AK230" s="125">
        <f>AG230* '1 Overview'!$D$19</f>
        <v>0</v>
      </c>
      <c r="AL230" s="588"/>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row>
    <row r="231" spans="1:126" s="118" customFormat="1" ht="13.5" customHeight="1" outlineLevel="3" x14ac:dyDescent="0.2">
      <c r="A231" s="93" t="str">
        <f t="shared" si="84"/>
        <v>Z2013</v>
      </c>
      <c r="B231" s="93" t="e">
        <f t="shared" si="84"/>
        <v>#N/A</v>
      </c>
      <c r="C231" s="93" t="e">
        <f t="shared" si="84"/>
        <v>#N/A</v>
      </c>
      <c r="D231" s="93" t="e">
        <f t="shared" si="84"/>
        <v>#N/A</v>
      </c>
      <c r="E231" s="272" t="str">
        <f>VLOOKUP("K|"&amp;Q231,'[2]+termU'!$A$1:$G$65536,6,FALSE)</f>
        <v>L101c11</v>
      </c>
      <c r="F231" s="273" t="str">
        <f>VLOOKUP("K|"&amp;O231,'[2]+termU'!$A$1:$G$65536,6,FALSE)</f>
        <v>L101c11</v>
      </c>
      <c r="G231" s="158" t="str">
        <f t="shared" si="76"/>
        <v>B</v>
      </c>
      <c r="H231" s="70" t="str">
        <f t="shared" ca="1" si="80"/>
        <v>B</v>
      </c>
      <c r="I231" s="115">
        <v>4</v>
      </c>
      <c r="J231" s="159">
        <f t="shared" si="77"/>
        <v>2013</v>
      </c>
      <c r="K231" s="157" t="str">
        <f t="shared" si="77"/>
        <v>Test country</v>
      </c>
      <c r="L231" s="157">
        <f t="shared" si="77"/>
        <v>0</v>
      </c>
      <c r="M231" s="157"/>
      <c r="N231" s="157">
        <f t="shared" si="78"/>
        <v>0</v>
      </c>
      <c r="O231" s="158" t="s">
        <v>2496</v>
      </c>
      <c r="P231" s="70"/>
      <c r="Q231" s="120" t="s">
        <v>2497</v>
      </c>
      <c r="R231" s="530" t="s">
        <v>2945</v>
      </c>
      <c r="S231" s="346" t="s">
        <v>2498</v>
      </c>
      <c r="T231" s="370"/>
      <c r="U231" s="149"/>
      <c r="V231" s="123"/>
      <c r="W231" s="236">
        <f t="shared" si="83"/>
        <v>0</v>
      </c>
      <c r="X231" s="203"/>
      <c r="Y231" s="122"/>
      <c r="Z231" s="122"/>
      <c r="AA231" s="125"/>
      <c r="AB231" s="122"/>
      <c r="AC231" s="122"/>
      <c r="AD231" s="122"/>
      <c r="AE231" s="122"/>
      <c r="AF231" s="122"/>
      <c r="AG231" s="125"/>
      <c r="AH231" s="122">
        <f>AA231* '1 Overview'!$D$19</f>
        <v>0</v>
      </c>
      <c r="AI231" s="122">
        <f>AC231* '1 Overview'!$D$19</f>
        <v>0</v>
      </c>
      <c r="AJ231" s="122">
        <f>AE231* '1 Overview'!$D$19</f>
        <v>0</v>
      </c>
      <c r="AK231" s="125">
        <f>AG231* '1 Overview'!$D$19</f>
        <v>0</v>
      </c>
      <c r="AL231" s="73"/>
    </row>
    <row r="232" spans="1:126" s="118" customFormat="1" ht="13.5" customHeight="1" outlineLevel="3" x14ac:dyDescent="0.2">
      <c r="A232" s="93" t="str">
        <f t="shared" si="84"/>
        <v>Z2013</v>
      </c>
      <c r="B232" s="93" t="e">
        <f t="shared" si="84"/>
        <v>#N/A</v>
      </c>
      <c r="C232" s="93" t="e">
        <f t="shared" si="84"/>
        <v>#N/A</v>
      </c>
      <c r="D232" s="93" t="e">
        <f t="shared" si="84"/>
        <v>#N/A</v>
      </c>
      <c r="E232" s="272" t="str">
        <f>VLOOKUP("K|"&amp;Q232,'[2]+termU'!$A$1:$G$65536,6,FALSE)</f>
        <v>L101c12</v>
      </c>
      <c r="F232" s="273" t="str">
        <f>VLOOKUP("K|"&amp;O232,'[2]+termU'!$A$1:$G$65536,6,FALSE)</f>
        <v>L101c12</v>
      </c>
      <c r="G232" s="158" t="str">
        <f t="shared" si="76"/>
        <v>B</v>
      </c>
      <c r="H232" s="70" t="str">
        <f t="shared" ca="1" si="80"/>
        <v>B</v>
      </c>
      <c r="I232" s="115">
        <v>4</v>
      </c>
      <c r="J232" s="159">
        <f t="shared" si="77"/>
        <v>2013</v>
      </c>
      <c r="K232" s="157" t="str">
        <f t="shared" si="77"/>
        <v>Test country</v>
      </c>
      <c r="L232" s="157">
        <f t="shared" si="77"/>
        <v>0</v>
      </c>
      <c r="M232" s="157"/>
      <c r="N232" s="157">
        <f t="shared" si="78"/>
        <v>0</v>
      </c>
      <c r="O232" s="158" t="s">
        <v>2499</v>
      </c>
      <c r="P232" s="70"/>
      <c r="Q232" s="120" t="s">
        <v>2500</v>
      </c>
      <c r="R232" s="109" t="s">
        <v>678</v>
      </c>
      <c r="S232" s="435" t="s">
        <v>679</v>
      </c>
      <c r="T232" s="109"/>
      <c r="U232" s="149"/>
      <c r="V232" s="123"/>
      <c r="W232" s="236">
        <f t="shared" si="83"/>
        <v>0</v>
      </c>
      <c r="X232" s="203"/>
      <c r="Y232" s="122"/>
      <c r="Z232" s="122"/>
      <c r="AA232" s="125"/>
      <c r="AB232" s="122"/>
      <c r="AC232" s="122"/>
      <c r="AD232" s="122"/>
      <c r="AE232" s="122"/>
      <c r="AF232" s="122"/>
      <c r="AG232" s="125"/>
      <c r="AH232" s="122">
        <f>AA232* '1 Overview'!$D$19</f>
        <v>0</v>
      </c>
      <c r="AI232" s="122">
        <f>AC232* '1 Overview'!$D$19</f>
        <v>0</v>
      </c>
      <c r="AJ232" s="122">
        <f>AE232* '1 Overview'!$D$19</f>
        <v>0</v>
      </c>
      <c r="AK232" s="125">
        <f>AG232* '1 Overview'!$D$19</f>
        <v>0</v>
      </c>
      <c r="AL232" s="73"/>
    </row>
    <row r="233" spans="1:126" s="118" customFormat="1" ht="15" customHeight="1" outlineLevel="3" x14ac:dyDescent="0.2">
      <c r="A233" s="93" t="str">
        <f t="shared" si="84"/>
        <v>Z2013</v>
      </c>
      <c r="B233" s="93" t="e">
        <f t="shared" si="84"/>
        <v>#N/A</v>
      </c>
      <c r="C233" s="93" t="e">
        <f t="shared" si="84"/>
        <v>#N/A</v>
      </c>
      <c r="D233" s="93" t="e">
        <f t="shared" si="84"/>
        <v>#N/A</v>
      </c>
      <c r="E233" s="272" t="str">
        <f>VLOOKUP("K|"&amp;Q233,'[2]+termU'!$A$1:$G$65536,6,FALSE)</f>
        <v>L101c21</v>
      </c>
      <c r="F233" s="273" t="str">
        <f>VLOOKUP("K|"&amp;O233,'[2]+termU'!$A$1:$G$65536,6,FALSE)</f>
        <v>L101c21</v>
      </c>
      <c r="G233" s="158" t="str">
        <f t="shared" si="76"/>
        <v>B</v>
      </c>
      <c r="H233" s="70" t="str">
        <f t="shared" ca="1" si="80"/>
        <v>B</v>
      </c>
      <c r="I233" s="115">
        <v>4</v>
      </c>
      <c r="J233" s="159">
        <f t="shared" si="77"/>
        <v>2013</v>
      </c>
      <c r="K233" s="157" t="str">
        <f t="shared" si="77"/>
        <v>Test country</v>
      </c>
      <c r="L233" s="157">
        <f t="shared" si="77"/>
        <v>0</v>
      </c>
      <c r="M233" s="157"/>
      <c r="N233" s="157">
        <f t="shared" si="78"/>
        <v>0</v>
      </c>
      <c r="O233" s="158" t="s">
        <v>680</v>
      </c>
      <c r="P233" s="70"/>
      <c r="Q233" s="120" t="s">
        <v>681</v>
      </c>
      <c r="R233" s="109" t="s">
        <v>682</v>
      </c>
      <c r="S233" s="435" t="s">
        <v>683</v>
      </c>
      <c r="T233" s="109"/>
      <c r="U233" s="149"/>
      <c r="V233" s="123"/>
      <c r="W233" s="236">
        <f t="shared" si="83"/>
        <v>0</v>
      </c>
      <c r="X233" s="203"/>
      <c r="Y233" s="122"/>
      <c r="Z233" s="122"/>
      <c r="AA233" s="125"/>
      <c r="AB233" s="122"/>
      <c r="AC233" s="122"/>
      <c r="AD233" s="122"/>
      <c r="AE233" s="122"/>
      <c r="AF233" s="122"/>
      <c r="AG233" s="125"/>
      <c r="AH233" s="122">
        <f>AA233* '1 Overview'!$D$19</f>
        <v>0</v>
      </c>
      <c r="AI233" s="122">
        <f>AC233* '1 Overview'!$D$19</f>
        <v>0</v>
      </c>
      <c r="AJ233" s="122">
        <f>AE233* '1 Overview'!$D$19</f>
        <v>0</v>
      </c>
      <c r="AK233" s="125">
        <f>AG233* '1 Overview'!$D$19</f>
        <v>0</v>
      </c>
      <c r="AL233" s="73"/>
    </row>
    <row r="234" spans="1:126" s="118" customFormat="1" ht="15" customHeight="1" outlineLevel="3" x14ac:dyDescent="0.2">
      <c r="A234" s="93" t="str">
        <f t="shared" si="84"/>
        <v>Z2013</v>
      </c>
      <c r="B234" s="93" t="e">
        <f t="shared" si="84"/>
        <v>#N/A</v>
      </c>
      <c r="C234" s="93" t="e">
        <f t="shared" si="84"/>
        <v>#N/A</v>
      </c>
      <c r="D234" s="93" t="e">
        <f t="shared" si="84"/>
        <v>#N/A</v>
      </c>
      <c r="E234" s="272" t="str">
        <f>VLOOKUP("K|"&amp;Q234,'[2]+termU'!$A$1:$G$65536,6,FALSE)</f>
        <v>L101c22</v>
      </c>
      <c r="F234" s="273" t="str">
        <f>VLOOKUP("K|"&amp;O234,'[2]+termU'!$A$1:$G$65536,6,FALSE)</f>
        <v>L101c22</v>
      </c>
      <c r="G234" s="158" t="str">
        <f>IF(Q234="","B",IF(ISERROR(E236),"B",IF(E234=LEFT(E236,LEN(E234)),"A","B")))</f>
        <v>B</v>
      </c>
      <c r="H234" s="70" t="str">
        <f t="shared" ca="1" si="80"/>
        <v>B</v>
      </c>
      <c r="I234" s="115">
        <v>4</v>
      </c>
      <c r="J234" s="159">
        <f t="shared" si="77"/>
        <v>2013</v>
      </c>
      <c r="K234" s="157" t="str">
        <f t="shared" si="77"/>
        <v>Test country</v>
      </c>
      <c r="L234" s="157">
        <f t="shared" si="77"/>
        <v>0</v>
      </c>
      <c r="M234" s="157"/>
      <c r="N234" s="157">
        <f t="shared" si="78"/>
        <v>0</v>
      </c>
      <c r="O234" s="158" t="s">
        <v>684</v>
      </c>
      <c r="P234" s="70"/>
      <c r="Q234" s="120" t="s">
        <v>2304</v>
      </c>
      <c r="R234" s="528" t="s">
        <v>2305</v>
      </c>
      <c r="S234" s="517" t="s">
        <v>2306</v>
      </c>
      <c r="T234" s="363"/>
      <c r="U234" s="149"/>
      <c r="V234" s="123"/>
      <c r="W234" s="236">
        <f t="shared" si="83"/>
        <v>0</v>
      </c>
      <c r="X234" s="203"/>
      <c r="Y234" s="122"/>
      <c r="Z234" s="122"/>
      <c r="AA234" s="125"/>
      <c r="AB234" s="122"/>
      <c r="AC234" s="122"/>
      <c r="AD234" s="122"/>
      <c r="AE234" s="122"/>
      <c r="AF234" s="122"/>
      <c r="AG234" s="125"/>
      <c r="AH234" s="122">
        <f>AA234* '1 Overview'!$D$19</f>
        <v>0</v>
      </c>
      <c r="AI234" s="122">
        <f>AC234* '1 Overview'!$D$19</f>
        <v>0</v>
      </c>
      <c r="AJ234" s="122">
        <f>AE234* '1 Overview'!$D$19</f>
        <v>0</v>
      </c>
      <c r="AK234" s="125">
        <f>AG234* '1 Overview'!$D$19</f>
        <v>0</v>
      </c>
      <c r="AL234" s="73"/>
    </row>
    <row r="235" spans="1:126" s="108" customFormat="1" ht="15" customHeight="1" outlineLevel="3" x14ac:dyDescent="0.2">
      <c r="A235" s="93" t="str">
        <f t="shared" si="84"/>
        <v>Z2013</v>
      </c>
      <c r="B235" s="93" t="e">
        <f t="shared" si="84"/>
        <v>#N/A</v>
      </c>
      <c r="C235" s="93" t="e">
        <f t="shared" si="84"/>
        <v>#N/A</v>
      </c>
      <c r="D235" s="93" t="e">
        <f t="shared" si="84"/>
        <v>#N/A</v>
      </c>
      <c r="E235" s="267" t="e">
        <f>VLOOKUP("K|"&amp;Q235,'[2]+termU'!$A$1:$G$65536,6,FALSE)</f>
        <v>#N/A</v>
      </c>
      <c r="F235" s="231" t="e">
        <f>VLOOKUP("K|"&amp;O235,'[2]+termU'!$A$1:$G$65536,6,FALSE)</f>
        <v>#N/A</v>
      </c>
      <c r="G235" s="64" t="str">
        <f>IF(Q235="","B",IF(ISERROR(E236),"B",IF(E235=LEFT(E236,LEN(E235)),"A","B")))</f>
        <v>B</v>
      </c>
      <c r="H235" s="70" t="str">
        <f t="shared" ca="1" si="80"/>
        <v>B</v>
      </c>
      <c r="I235" s="94">
        <v>4</v>
      </c>
      <c r="J235" s="95">
        <f t="shared" si="77"/>
        <v>2013</v>
      </c>
      <c r="K235" s="93" t="str">
        <f t="shared" si="77"/>
        <v>Test country</v>
      </c>
      <c r="L235" s="93">
        <f t="shared" si="77"/>
        <v>0</v>
      </c>
      <c r="M235" s="93"/>
      <c r="N235" s="93">
        <f t="shared" si="78"/>
        <v>0</v>
      </c>
      <c r="O235" s="64" t="str">
        <f t="shared" ref="O235:O243" si="85">TRIM(S235)</f>
        <v>&lt;Vegetables, new and important&gt;</v>
      </c>
      <c r="P235" s="70" t="s">
        <v>1771</v>
      </c>
      <c r="Q235" s="120"/>
      <c r="R235" s="109" t="s">
        <v>2944</v>
      </c>
      <c r="S235" s="549" t="s">
        <v>2308</v>
      </c>
      <c r="T235" s="792"/>
      <c r="U235" s="149"/>
      <c r="V235" s="122"/>
      <c r="W235" s="122">
        <f t="shared" si="83"/>
        <v>0</v>
      </c>
      <c r="X235" s="844"/>
      <c r="Y235" s="122"/>
      <c r="Z235" s="122"/>
      <c r="AA235" s="125"/>
      <c r="AB235" s="122"/>
      <c r="AC235" s="122"/>
      <c r="AD235" s="122"/>
      <c r="AE235" s="122"/>
      <c r="AF235" s="122"/>
      <c r="AG235" s="125"/>
      <c r="AH235" s="122">
        <f>AA235* '1 Overview'!$D$19</f>
        <v>0</v>
      </c>
      <c r="AI235" s="122">
        <f>AC235* '1 Overview'!$D$19</f>
        <v>0</v>
      </c>
      <c r="AJ235" s="122">
        <f>AE235* '1 Overview'!$D$19</f>
        <v>0</v>
      </c>
      <c r="AK235" s="125">
        <f>AG235* '1 Overview'!$D$19</f>
        <v>0</v>
      </c>
      <c r="AL235" s="588"/>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row>
    <row r="236" spans="1:126" s="108" customFormat="1" ht="15" customHeight="1" outlineLevel="3" x14ac:dyDescent="0.2">
      <c r="A236" s="93" t="str">
        <f t="shared" si="84"/>
        <v>Z2013</v>
      </c>
      <c r="B236" s="93" t="e">
        <f t="shared" si="84"/>
        <v>#N/A</v>
      </c>
      <c r="C236" s="93" t="e">
        <f t="shared" si="84"/>
        <v>#N/A</v>
      </c>
      <c r="D236" s="93" t="e">
        <f t="shared" si="84"/>
        <v>#N/A</v>
      </c>
      <c r="E236" s="267" t="str">
        <f>VLOOKUP("K|"&amp;Q236,'[2]+termU'!$A$1:$G$65536,6,FALSE)</f>
        <v>L101czz</v>
      </c>
      <c r="F236" s="231" t="str">
        <f>VLOOKUP("K|"&amp;O236,'[2]+termU'!$A$1:$G$65536,6,FALSE)</f>
        <v>L101czz</v>
      </c>
      <c r="G236" s="64" t="str">
        <f>IF(Q236="","B",IF(ISERROR(#REF!),"B",IF(E236=LEFT(#REF!,LEN(E236)),"A","B")))</f>
        <v>B</v>
      </c>
      <c r="H236" s="70" t="str">
        <f t="shared" ca="1" si="80"/>
        <v>B</v>
      </c>
      <c r="I236" s="94">
        <v>4</v>
      </c>
      <c r="J236" s="95">
        <f t="shared" si="77"/>
        <v>2013</v>
      </c>
      <c r="K236" s="93" t="str">
        <f t="shared" si="77"/>
        <v>Test country</v>
      </c>
      <c r="L236" s="93">
        <f t="shared" si="77"/>
        <v>0</v>
      </c>
      <c r="M236" s="93"/>
      <c r="N236" s="93">
        <f t="shared" si="78"/>
        <v>0</v>
      </c>
      <c r="O236" s="64" t="str">
        <f t="shared" si="85"/>
        <v>Other vegetables</v>
      </c>
      <c r="P236" s="70" t="s">
        <v>1771</v>
      </c>
      <c r="Q236" s="120" t="s">
        <v>2309</v>
      </c>
      <c r="R236" s="109" t="s">
        <v>2945</v>
      </c>
      <c r="S236" s="94" t="s">
        <v>2310</v>
      </c>
      <c r="T236" s="806" t="s">
        <v>2311</v>
      </c>
      <c r="U236" s="149"/>
      <c r="V236" s="122"/>
      <c r="W236" s="122">
        <f t="shared" si="83"/>
        <v>0</v>
      </c>
      <c r="X236" s="844"/>
      <c r="Y236" s="122"/>
      <c r="Z236" s="122"/>
      <c r="AA236" s="125"/>
      <c r="AB236" s="122"/>
      <c r="AC236" s="122"/>
      <c r="AD236" s="122"/>
      <c r="AE236" s="122"/>
      <c r="AF236" s="122"/>
      <c r="AG236" s="125"/>
      <c r="AH236" s="122">
        <f>AA236* '1 Overview'!$D$19</f>
        <v>0</v>
      </c>
      <c r="AI236" s="122">
        <f>AC236* '1 Overview'!$D$19</f>
        <v>0</v>
      </c>
      <c r="AJ236" s="122">
        <f>AE236* '1 Overview'!$D$19</f>
        <v>0</v>
      </c>
      <c r="AK236" s="125">
        <f>AG236* '1 Overview'!$D$19</f>
        <v>0</v>
      </c>
      <c r="AL236" s="588"/>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row>
    <row r="237" spans="1:126" ht="15" customHeight="1" outlineLevel="2" thickBot="1" x14ac:dyDescent="0.25">
      <c r="A237" s="93" t="str">
        <f t="shared" si="84"/>
        <v>Z2013</v>
      </c>
      <c r="B237" s="93" t="e">
        <f t="shared" si="84"/>
        <v>#N/A</v>
      </c>
      <c r="C237" s="93" t="e">
        <f t="shared" si="84"/>
        <v>#N/A</v>
      </c>
      <c r="D237" s="93" t="e">
        <f t="shared" si="84"/>
        <v>#N/A</v>
      </c>
      <c r="E237" s="267" t="str">
        <f>VLOOKUP("K|"&amp;Q237,'[2]+termU'!$A$1:$G$65536,6,FALSE)</f>
        <v>L101d</v>
      </c>
      <c r="F237" s="231" t="str">
        <f>VLOOKUP("K|"&amp;O237,'[2]+termU'!$A$1:$G$65536,6,FALSE)</f>
        <v>L101d</v>
      </c>
      <c r="G237" s="64" t="str">
        <f>IF(Q237="","B",IF(ISERROR(#REF!),"B",IF(E237=LEFT(#REF!,LEN(E237)),"A","B")))</f>
        <v>B</v>
      </c>
      <c r="H237" s="70" t="str">
        <f t="shared" ca="1" si="80"/>
        <v>B</v>
      </c>
      <c r="I237" s="94">
        <v>3</v>
      </c>
      <c r="J237" s="95">
        <f t="shared" ref="J237:L256" si="86">J$20</f>
        <v>2013</v>
      </c>
      <c r="K237" s="93" t="str">
        <f t="shared" si="86"/>
        <v>Test country</v>
      </c>
      <c r="L237" s="93">
        <f t="shared" si="86"/>
        <v>0</v>
      </c>
      <c r="M237" s="93"/>
      <c r="N237" s="93">
        <f t="shared" si="78"/>
        <v>0</v>
      </c>
      <c r="O237" s="64" t="str">
        <f t="shared" si="85"/>
        <v>Strawberries</v>
      </c>
      <c r="P237" s="70" t="s">
        <v>1771</v>
      </c>
      <c r="Q237" s="120" t="s">
        <v>2312</v>
      </c>
      <c r="R237" s="323" t="s">
        <v>2307</v>
      </c>
      <c r="S237" s="676" t="s">
        <v>2312</v>
      </c>
      <c r="T237" s="788" t="s">
        <v>2313</v>
      </c>
      <c r="U237" s="1101"/>
      <c r="V237" s="1103"/>
      <c r="W237" s="1103">
        <f t="shared" si="83"/>
        <v>0</v>
      </c>
      <c r="X237" s="1115"/>
      <c r="Y237" s="1103"/>
      <c r="Z237" s="1103"/>
      <c r="AA237" s="1105"/>
      <c r="AB237" s="96"/>
      <c r="AC237" s="96"/>
      <c r="AD237" s="96"/>
      <c r="AE237" s="96"/>
      <c r="AF237" s="96"/>
      <c r="AG237" s="98"/>
      <c r="AH237" s="96">
        <f>AA237* '1 Overview'!$D$19</f>
        <v>0</v>
      </c>
      <c r="AI237" s="96">
        <f>AC237* '1 Overview'!$D$19</f>
        <v>0</v>
      </c>
      <c r="AJ237" s="96">
        <f>AE237* '1 Overview'!$D$19</f>
        <v>0</v>
      </c>
      <c r="AK237" s="98">
        <f>AG237* '1 Overview'!$D$19</f>
        <v>0</v>
      </c>
      <c r="AL237" s="588"/>
    </row>
    <row r="238" spans="1:126" ht="15" customHeight="1" outlineLevel="2" thickBot="1" x14ac:dyDescent="0.25">
      <c r="A238" s="93" t="str">
        <f t="shared" si="84"/>
        <v>Z2013</v>
      </c>
      <c r="B238" s="93" t="e">
        <f t="shared" si="84"/>
        <v>#N/A</v>
      </c>
      <c r="C238" s="93" t="e">
        <f t="shared" si="84"/>
        <v>#N/A</v>
      </c>
      <c r="D238" s="93" t="e">
        <f t="shared" si="84"/>
        <v>#N/A</v>
      </c>
      <c r="E238" s="267" t="str">
        <f>VLOOKUP("K|"&amp;Q238,'[2]+termU'!$A$1:$G$65536,6,FALSE)</f>
        <v>L101e</v>
      </c>
      <c r="F238" s="231" t="str">
        <f>VLOOKUP("K|"&amp;O238,'[2]+termU'!$A$1:$G$65536,6,FALSE)</f>
        <v>L101e</v>
      </c>
      <c r="G238" s="64" t="str">
        <f>IF(Q238="","B",IF(ISERROR(#REF!),"B",IF(E238=LEFT(#REF!,LEN(E238)),"A","B")))</f>
        <v>B</v>
      </c>
      <c r="H238" s="70" t="str">
        <f t="shared" ca="1" si="80"/>
        <v>B</v>
      </c>
      <c r="I238" s="94">
        <v>3</v>
      </c>
      <c r="J238" s="95">
        <f t="shared" si="86"/>
        <v>2013</v>
      </c>
      <c r="K238" s="93" t="str">
        <f t="shared" si="86"/>
        <v>Test country</v>
      </c>
      <c r="L238" s="93">
        <f t="shared" si="86"/>
        <v>0</v>
      </c>
      <c r="M238" s="93"/>
      <c r="N238" s="93">
        <f t="shared" si="78"/>
        <v>0</v>
      </c>
      <c r="O238" s="64" t="str">
        <f t="shared" si="85"/>
        <v>Cultivated mushrooms</v>
      </c>
      <c r="P238" s="70" t="s">
        <v>1771</v>
      </c>
      <c r="Q238" s="120" t="s">
        <v>2314</v>
      </c>
      <c r="R238" s="987" t="s">
        <v>2992</v>
      </c>
      <c r="S238" s="653" t="s">
        <v>2314</v>
      </c>
      <c r="T238" s="785" t="s">
        <v>991</v>
      </c>
      <c r="U238" s="1114"/>
      <c r="V238" s="1113"/>
      <c r="W238" s="1113">
        <f t="shared" si="83"/>
        <v>0</v>
      </c>
      <c r="X238" s="1115"/>
      <c r="Y238" s="1113"/>
      <c r="Z238" s="1113"/>
      <c r="AA238" s="1105"/>
      <c r="AB238" s="122"/>
      <c r="AC238" s="122"/>
      <c r="AD238" s="122"/>
      <c r="AE238" s="122"/>
      <c r="AF238" s="122"/>
      <c r="AG238" s="125"/>
      <c r="AH238" s="122">
        <f>AA238* '1 Overview'!$D$19</f>
        <v>0</v>
      </c>
      <c r="AI238" s="122">
        <f>AC238* '1 Overview'!$D$19</f>
        <v>0</v>
      </c>
      <c r="AJ238" s="122">
        <f>AE238* '1 Overview'!$D$19</f>
        <v>0</v>
      </c>
      <c r="AK238" s="125">
        <f>AG238* '1 Overview'!$D$19</f>
        <v>0</v>
      </c>
      <c r="AL238" s="588"/>
    </row>
    <row r="239" spans="1:126" ht="15" customHeight="1" outlineLevel="2" thickBot="1" x14ac:dyDescent="0.25">
      <c r="A239" s="93" t="str">
        <f t="shared" si="84"/>
        <v>Z2013</v>
      </c>
      <c r="B239" s="93" t="e">
        <f t="shared" si="84"/>
        <v>#N/A</v>
      </c>
      <c r="C239" s="93" t="e">
        <f t="shared" si="84"/>
        <v>#N/A</v>
      </c>
      <c r="D239" s="93" t="e">
        <f t="shared" si="84"/>
        <v>#N/A</v>
      </c>
      <c r="E239" s="267" t="str">
        <f>VLOOKUP("K|"&amp;Q239,'[2]+termU'!$A$1:$G$65536,6,FALSE)</f>
        <v>L101f</v>
      </c>
      <c r="F239" s="231" t="str">
        <f>VLOOKUP("K|"&amp;O239,'[2]+termU'!$A$1:$G$65536,6,FALSE)</f>
        <v>L101f</v>
      </c>
      <c r="G239" s="64" t="str">
        <f t="shared" ref="G239:G293" si="87">IF(Q239="","B",IF(ISERROR(E240),"B",IF(E239=LEFT(E240,LEN(E239)),"A","B")))</f>
        <v>A</v>
      </c>
      <c r="H239" s="70" t="str">
        <f t="shared" ca="1" si="80"/>
        <v>A</v>
      </c>
      <c r="I239" s="94">
        <v>3</v>
      </c>
      <c r="J239" s="95">
        <f t="shared" si="86"/>
        <v>2013</v>
      </c>
      <c r="K239" s="93" t="str">
        <f t="shared" si="86"/>
        <v>Test country</v>
      </c>
      <c r="L239" s="93">
        <f t="shared" si="86"/>
        <v>0</v>
      </c>
      <c r="M239" s="93"/>
      <c r="N239" s="93">
        <f t="shared" si="78"/>
        <v>0</v>
      </c>
      <c r="O239" s="64" t="str">
        <f t="shared" si="85"/>
        <v>Plants harvested green</v>
      </c>
      <c r="P239" s="70" t="s">
        <v>1771</v>
      </c>
      <c r="Q239" s="120" t="s">
        <v>992</v>
      </c>
      <c r="R239" s="987" t="s">
        <v>2993</v>
      </c>
      <c r="S239" s="663" t="s">
        <v>992</v>
      </c>
      <c r="T239" s="1033" t="s">
        <v>993</v>
      </c>
      <c r="U239" s="150">
        <f t="shared" ref="U239:AC239" si="88">SUBTOTAL(9,U240:U259)</f>
        <v>0</v>
      </c>
      <c r="V239" s="110">
        <f t="shared" si="88"/>
        <v>0</v>
      </c>
      <c r="W239" s="1059">
        <f t="shared" si="88"/>
        <v>0</v>
      </c>
      <c r="X239" s="1060">
        <f t="shared" si="88"/>
        <v>0</v>
      </c>
      <c r="Y239" s="110">
        <f t="shared" si="88"/>
        <v>0</v>
      </c>
      <c r="Z239" s="110">
        <f>SUBTOTAL(9,Z240:Z259)</f>
        <v>0</v>
      </c>
      <c r="AA239" s="112">
        <f t="shared" si="88"/>
        <v>0</v>
      </c>
      <c r="AB239" s="110">
        <f t="shared" si="88"/>
        <v>0</v>
      </c>
      <c r="AC239" s="110">
        <f t="shared" si="88"/>
        <v>0</v>
      </c>
      <c r="AD239" s="110">
        <f>SUBTOTAL(9,AD240:AD259)</f>
        <v>0</v>
      </c>
      <c r="AE239" s="110">
        <f>SUBTOTAL(9,AE240:AE259)</f>
        <v>0</v>
      </c>
      <c r="AF239" s="110">
        <f>SUBTOTAL(9,AF240:AF259)</f>
        <v>0</v>
      </c>
      <c r="AG239" s="112">
        <f>SUBTOTAL(9,AG240:AG259)</f>
        <v>0</v>
      </c>
      <c r="AH239" s="110">
        <f>AA239* '1 Overview'!$D$19</f>
        <v>0</v>
      </c>
      <c r="AI239" s="110">
        <f>AC239* '1 Overview'!$D$19</f>
        <v>0</v>
      </c>
      <c r="AJ239" s="110">
        <f>AE239* '1 Overview'!$D$19</f>
        <v>0</v>
      </c>
      <c r="AK239" s="112">
        <f>AG239* '1 Overview'!$D$19</f>
        <v>0</v>
      </c>
      <c r="AL239" s="588"/>
    </row>
    <row r="240" spans="1:126" s="108" customFormat="1" ht="15" customHeight="1" outlineLevel="2" x14ac:dyDescent="0.2">
      <c r="A240" s="93" t="str">
        <f t="shared" si="84"/>
        <v>Z2013</v>
      </c>
      <c r="B240" s="93" t="e">
        <f t="shared" si="84"/>
        <v>#N/A</v>
      </c>
      <c r="C240" s="93" t="e">
        <f t="shared" si="84"/>
        <v>#N/A</v>
      </c>
      <c r="D240" s="93" t="e">
        <f t="shared" si="84"/>
        <v>#N/A</v>
      </c>
      <c r="E240" s="268" t="str">
        <f>VLOOKUP("K|"&amp;Q240,'[2]+termU'!$A$1:$G$65536,6,FALSE)</f>
        <v>L101f00</v>
      </c>
      <c r="F240" s="269" t="str">
        <f>VLOOKUP("K|"&amp;O240,'[2]+termU'!$A$1:$G$65536,6,FALSE)</f>
        <v>L101f00</v>
      </c>
      <c r="G240" s="72" t="str">
        <f t="shared" si="87"/>
        <v>B</v>
      </c>
      <c r="H240" s="70" t="str">
        <f t="shared" ca="1" si="80"/>
        <v>B</v>
      </c>
      <c r="I240" s="94">
        <v>4</v>
      </c>
      <c r="J240" s="121">
        <f t="shared" si="86"/>
        <v>2013</v>
      </c>
      <c r="K240" s="119" t="str">
        <f t="shared" si="86"/>
        <v>Test country</v>
      </c>
      <c r="L240" s="119">
        <f t="shared" si="86"/>
        <v>0</v>
      </c>
      <c r="M240" s="119"/>
      <c r="N240" s="119">
        <f t="shared" si="78"/>
        <v>0</v>
      </c>
      <c r="O240" s="64" t="str">
        <f t="shared" si="85"/>
        <v>Plants harvested green, no details</v>
      </c>
      <c r="P240" s="120" t="s">
        <v>1771</v>
      </c>
      <c r="Q240" s="120" t="s">
        <v>994</v>
      </c>
      <c r="R240" s="1026" t="str">
        <f xml:space="preserve"> R239 &amp; IF(ISERROR([2]!hidden(R239)),", sin detalles",IF([2]!hidden(R239),"",", sin detalles"))</f>
        <v>Plantas recolectadas verdes, sin detalles</v>
      </c>
      <c r="S240" s="345" t="str">
        <f xml:space="preserve"> S239 &amp; IF(ISERROR([2]!hidden(S239)),", no details",IF([2]!hidden(S239),"",", no details"))</f>
        <v>Plants harvested green, no details</v>
      </c>
      <c r="T240" s="813"/>
      <c r="U240" s="149"/>
      <c r="V240" s="122"/>
      <c r="W240" s="122">
        <f>SUM(U240:V240)</f>
        <v>0</v>
      </c>
      <c r="X240" s="855"/>
      <c r="Y240" s="122"/>
      <c r="Z240" s="122"/>
      <c r="AA240" s="125"/>
      <c r="AB240" s="122"/>
      <c r="AC240" s="122"/>
      <c r="AD240" s="122"/>
      <c r="AE240" s="122"/>
      <c r="AF240" s="122"/>
      <c r="AG240" s="125"/>
      <c r="AH240" s="122">
        <f>AA240* '1 Overview'!$D$19</f>
        <v>0</v>
      </c>
      <c r="AI240" s="122">
        <f>AC240* '1 Overview'!$D$19</f>
        <v>0</v>
      </c>
      <c r="AJ240" s="122">
        <f>AE240* '1 Overview'!$D$19</f>
        <v>0</v>
      </c>
      <c r="AK240" s="125">
        <f>AG240* '1 Overview'!$D$19</f>
        <v>0</v>
      </c>
      <c r="AL240" s="588"/>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row>
    <row r="241" spans="1:126" s="92" customFormat="1" ht="15" customHeight="1" outlineLevel="3" x14ac:dyDescent="0.2">
      <c r="A241" s="93" t="str">
        <f t="shared" si="84"/>
        <v>Z2013</v>
      </c>
      <c r="B241" s="93" t="e">
        <f t="shared" si="84"/>
        <v>#N/A</v>
      </c>
      <c r="C241" s="93" t="e">
        <f t="shared" si="84"/>
        <v>#N/A</v>
      </c>
      <c r="D241" s="93" t="e">
        <f t="shared" si="84"/>
        <v>#N/A</v>
      </c>
      <c r="E241" s="267" t="str">
        <f>VLOOKUP("K|"&amp;Q241,'[2]+termU'!$A$1:$G$65536,6,FALSE)</f>
        <v>L101f01</v>
      </c>
      <c r="F241" s="231" t="str">
        <f>VLOOKUP("K|"&amp;O241,'[2]+termU'!$A$1:$G$65536,6,FALSE)</f>
        <v>L101f01</v>
      </c>
      <c r="G241" s="64" t="str">
        <f t="shared" si="87"/>
        <v>A</v>
      </c>
      <c r="H241" s="70" t="str">
        <f t="shared" ca="1" si="80"/>
        <v>A</v>
      </c>
      <c r="I241" s="115">
        <v>4</v>
      </c>
      <c r="J241" s="95">
        <f t="shared" si="86"/>
        <v>2013</v>
      </c>
      <c r="K241" s="93" t="str">
        <f t="shared" si="86"/>
        <v>Test country</v>
      </c>
      <c r="L241" s="93">
        <f t="shared" si="86"/>
        <v>0</v>
      </c>
      <c r="M241" s="93"/>
      <c r="N241" s="93">
        <f t="shared" si="78"/>
        <v>0</v>
      </c>
      <c r="O241" s="64" t="str">
        <f t="shared" si="85"/>
        <v>Annual plants harvested green</v>
      </c>
      <c r="P241" s="70" t="s">
        <v>1771</v>
      </c>
      <c r="Q241" s="120" t="s">
        <v>995</v>
      </c>
      <c r="R241" s="501" t="s">
        <v>2946</v>
      </c>
      <c r="S241" s="994" t="s">
        <v>996</v>
      </c>
      <c r="T241" s="158" t="s">
        <v>997</v>
      </c>
      <c r="U241" s="626">
        <f t="shared" ref="U241:AA241" si="89">SUBTOTAL(9,U242:U250)</f>
        <v>0</v>
      </c>
      <c r="V241" s="116">
        <f t="shared" si="89"/>
        <v>0</v>
      </c>
      <c r="W241" s="1061">
        <f t="shared" si="89"/>
        <v>0</v>
      </c>
      <c r="X241" s="1062">
        <f t="shared" si="89"/>
        <v>0</v>
      </c>
      <c r="Y241" s="116">
        <f t="shared" si="89"/>
        <v>0</v>
      </c>
      <c r="Z241" s="116">
        <f t="shared" si="89"/>
        <v>0</v>
      </c>
      <c r="AA241" s="117">
        <f t="shared" si="89"/>
        <v>0</v>
      </c>
      <c r="AB241" s="116">
        <f t="shared" ref="AB241:AG241" si="90">SUBTOTAL(9,AB242:AB250)</f>
        <v>0</v>
      </c>
      <c r="AC241" s="116">
        <f t="shared" si="90"/>
        <v>0</v>
      </c>
      <c r="AD241" s="116">
        <f t="shared" si="90"/>
        <v>0</v>
      </c>
      <c r="AE241" s="116">
        <f t="shared" si="90"/>
        <v>0</v>
      </c>
      <c r="AF241" s="116">
        <f t="shared" si="90"/>
        <v>0</v>
      </c>
      <c r="AG241" s="117">
        <f t="shared" si="90"/>
        <v>0</v>
      </c>
      <c r="AH241" s="116">
        <f>AA241* '1 Overview'!$D$19</f>
        <v>0</v>
      </c>
      <c r="AI241" s="116">
        <f>AC241* '1 Overview'!$D$19</f>
        <v>0</v>
      </c>
      <c r="AJ241" s="116">
        <f>AE241* '1 Overview'!$D$19</f>
        <v>0</v>
      </c>
      <c r="AK241" s="117">
        <f>AG241* '1 Overview'!$D$19</f>
        <v>0</v>
      </c>
      <c r="AL241" s="588"/>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row>
    <row r="242" spans="1:126" s="108" customFormat="1" ht="15" customHeight="1" outlineLevel="3" x14ac:dyDescent="0.2">
      <c r="A242" s="93" t="str">
        <f t="shared" si="84"/>
        <v>Z2013</v>
      </c>
      <c r="B242" s="93" t="e">
        <f t="shared" si="84"/>
        <v>#N/A</v>
      </c>
      <c r="C242" s="93" t="e">
        <f t="shared" si="84"/>
        <v>#N/A</v>
      </c>
      <c r="D242" s="93" t="e">
        <f t="shared" si="84"/>
        <v>#N/A</v>
      </c>
      <c r="E242" s="267" t="str">
        <f>VLOOKUP("K|"&amp;Q242,'[2]+termU'!$A$1:$G$65536,6,FALSE)</f>
        <v>L101f010</v>
      </c>
      <c r="F242" s="231" t="str">
        <f>VLOOKUP("K|"&amp;O242,'[2]+termU'!$A$1:$G$65536,6,FALSE)</f>
        <v>L101f010</v>
      </c>
      <c r="G242" s="64" t="str">
        <f t="shared" si="87"/>
        <v>B</v>
      </c>
      <c r="H242" s="70" t="str">
        <f t="shared" ca="1" si="80"/>
        <v>B</v>
      </c>
      <c r="I242" s="94">
        <v>5</v>
      </c>
      <c r="J242" s="95">
        <f t="shared" si="86"/>
        <v>2013</v>
      </c>
      <c r="K242" s="93" t="str">
        <f t="shared" si="86"/>
        <v>Test country</v>
      </c>
      <c r="L242" s="93">
        <f t="shared" si="86"/>
        <v>0</v>
      </c>
      <c r="M242" s="93"/>
      <c r="N242" s="93">
        <f t="shared" si="78"/>
        <v>0</v>
      </c>
      <c r="O242" s="64" t="str">
        <f t="shared" si="85"/>
        <v>Annual plants harvested green, no details</v>
      </c>
      <c r="P242" s="70" t="s">
        <v>1771</v>
      </c>
      <c r="Q242" s="120" t="s">
        <v>998</v>
      </c>
      <c r="R242" s="103" t="str">
        <f xml:space="preserve"> R241 &amp; IF(ISERROR([2]!hidden(R241)),", sin detalles",IF([2]!hidden(R241),"",", sin detalles"))</f>
        <v xml:space="preserve">    Plantas anuales recolectadas verde, sin detalles</v>
      </c>
      <c r="S242" s="345" t="str">
        <f xml:space="preserve"> S241 &amp; IF(ISERROR([2]!hidden(S241)),", no details",IF([2]!hidden(S241),"",", no details"))</f>
        <v xml:space="preserve">    Annual plants harvested green, no details</v>
      </c>
      <c r="T242" s="779"/>
      <c r="U242" s="149"/>
      <c r="V242" s="122"/>
      <c r="W242" s="122">
        <f t="shared" ref="W242:W250" si="91">SUM(U242:V242)</f>
        <v>0</v>
      </c>
      <c r="X242" s="855"/>
      <c r="Y242" s="122"/>
      <c r="Z242" s="122"/>
      <c r="AA242" s="125"/>
      <c r="AB242" s="122"/>
      <c r="AC242" s="122"/>
      <c r="AD242" s="122"/>
      <c r="AE242" s="122"/>
      <c r="AF242" s="122"/>
      <c r="AG242" s="125"/>
      <c r="AH242" s="122">
        <f>AA242* '1 Overview'!$D$19</f>
        <v>0</v>
      </c>
      <c r="AI242" s="122">
        <f>AC242* '1 Overview'!$D$19</f>
        <v>0</v>
      </c>
      <c r="AJ242" s="122">
        <f>AE242* '1 Overview'!$D$19</f>
        <v>0</v>
      </c>
      <c r="AK242" s="125">
        <f>AG242* '1 Overview'!$D$19</f>
        <v>0</v>
      </c>
      <c r="AL242" s="588"/>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row>
    <row r="243" spans="1:126" s="140" customFormat="1" ht="15" customHeight="1" outlineLevel="4" x14ac:dyDescent="0.2">
      <c r="A243" s="93" t="str">
        <f t="shared" si="84"/>
        <v>Z2013</v>
      </c>
      <c r="B243" s="93" t="e">
        <f t="shared" si="84"/>
        <v>#N/A</v>
      </c>
      <c r="C243" s="93" t="e">
        <f t="shared" si="84"/>
        <v>#N/A</v>
      </c>
      <c r="D243" s="93" t="e">
        <f t="shared" si="84"/>
        <v>#N/A</v>
      </c>
      <c r="E243" s="274" t="str">
        <f>VLOOKUP("K|"&amp;Q243,'[2]+termU'!$A$1:$G$65536,6,FALSE)</f>
        <v>L101f011</v>
      </c>
      <c r="F243" s="275" t="str">
        <f>VLOOKUP("K|"&amp;O243,'[2]+termU'!$A$1:$G$65536,6,FALSE)</f>
        <v>L101f011</v>
      </c>
      <c r="G243" s="161" t="str">
        <f t="shared" si="87"/>
        <v>B</v>
      </c>
      <c r="H243" s="70" t="str">
        <f t="shared" ca="1" si="80"/>
        <v>B</v>
      </c>
      <c r="I243" s="163">
        <v>5</v>
      </c>
      <c r="J243" s="164">
        <f t="shared" si="86"/>
        <v>2013</v>
      </c>
      <c r="K243" s="160" t="str">
        <f t="shared" si="86"/>
        <v>Test country</v>
      </c>
      <c r="L243" s="160">
        <f t="shared" si="86"/>
        <v>0</v>
      </c>
      <c r="M243" s="160"/>
      <c r="N243" s="160">
        <f t="shared" si="78"/>
        <v>0</v>
      </c>
      <c r="O243" s="64" t="str">
        <f t="shared" si="85"/>
        <v>Green maize</v>
      </c>
      <c r="P243" s="162" t="s">
        <v>1771</v>
      </c>
      <c r="Q243" s="120" t="s">
        <v>1000</v>
      </c>
      <c r="R243" s="500" t="s">
        <v>2947</v>
      </c>
      <c r="S243" s="351" t="s">
        <v>1002</v>
      </c>
      <c r="T243" s="806" t="s">
        <v>733</v>
      </c>
      <c r="U243" s="743"/>
      <c r="V243" s="135"/>
      <c r="W243" s="135">
        <f t="shared" si="91"/>
        <v>0</v>
      </c>
      <c r="X243" s="855"/>
      <c r="Y243" s="135"/>
      <c r="Z243" s="135"/>
      <c r="AA243" s="138"/>
      <c r="AB243" s="135"/>
      <c r="AC243" s="135"/>
      <c r="AD243" s="135"/>
      <c r="AE243" s="135"/>
      <c r="AF243" s="135"/>
      <c r="AG243" s="138"/>
      <c r="AH243" s="135">
        <f>AA243* '1 Overview'!$D$19</f>
        <v>0</v>
      </c>
      <c r="AI243" s="135">
        <f>AC243* '1 Overview'!$D$19</f>
        <v>0</v>
      </c>
      <c r="AJ243" s="135">
        <f>AE243* '1 Overview'!$D$19</f>
        <v>0</v>
      </c>
      <c r="AK243" s="138">
        <f>AG243* '1 Overview'!$D$19</f>
        <v>0</v>
      </c>
      <c r="AL243" s="588"/>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row>
    <row r="244" spans="1:126" s="140" customFormat="1" ht="15" customHeight="1" outlineLevel="4" x14ac:dyDescent="0.2">
      <c r="A244" s="93" t="str">
        <f t="shared" si="84"/>
        <v>Z2013</v>
      </c>
      <c r="B244" s="93" t="e">
        <f t="shared" si="84"/>
        <v>#N/A</v>
      </c>
      <c r="C244" s="93" t="e">
        <f t="shared" si="84"/>
        <v>#N/A</v>
      </c>
      <c r="D244" s="93" t="e">
        <f t="shared" si="84"/>
        <v>#N/A</v>
      </c>
      <c r="E244" s="274" t="str">
        <f>VLOOKUP("K|"&amp;Q244,'[2]+termU'!$A$1:$G$65536,6,FALSE)</f>
        <v>L101f012</v>
      </c>
      <c r="F244" s="275" t="str">
        <f>VLOOKUP("K|"&amp;O244,'[2]+termU'!$A$1:$G$65536,6,FALSE)</f>
        <v>L101f012</v>
      </c>
      <c r="G244" s="161" t="str">
        <f t="shared" si="87"/>
        <v>B</v>
      </c>
      <c r="H244" s="70" t="str">
        <f t="shared" ca="1" si="80"/>
        <v>B</v>
      </c>
      <c r="I244" s="163">
        <v>5</v>
      </c>
      <c r="J244" s="164">
        <f t="shared" si="86"/>
        <v>2013</v>
      </c>
      <c r="K244" s="160" t="str">
        <f t="shared" si="86"/>
        <v>Test country</v>
      </c>
      <c r="L244" s="160">
        <f t="shared" si="86"/>
        <v>0</v>
      </c>
      <c r="M244" s="160"/>
      <c r="N244" s="160">
        <f t="shared" si="78"/>
        <v>0</v>
      </c>
      <c r="O244" s="161" t="s">
        <v>734</v>
      </c>
      <c r="P244" s="120" t="s">
        <v>2583</v>
      </c>
      <c r="Q244" s="120" t="s">
        <v>734</v>
      </c>
      <c r="R244" s="165" t="s">
        <v>2973</v>
      </c>
      <c r="S244" s="504" t="s">
        <v>999</v>
      </c>
      <c r="T244" s="807"/>
      <c r="U244" s="743"/>
      <c r="V244" s="135"/>
      <c r="W244" s="135">
        <f t="shared" si="91"/>
        <v>0</v>
      </c>
      <c r="X244" s="855"/>
      <c r="Y244" s="135"/>
      <c r="Z244" s="135"/>
      <c r="AA244" s="138"/>
      <c r="AB244" s="135"/>
      <c r="AC244" s="135"/>
      <c r="AD244" s="135"/>
      <c r="AE244" s="135"/>
      <c r="AF244" s="135"/>
      <c r="AG244" s="138"/>
      <c r="AH244" s="135">
        <f>AA244* '1 Overview'!$D$19</f>
        <v>0</v>
      </c>
      <c r="AI244" s="135">
        <f>AC244* '1 Overview'!$D$19</f>
        <v>0</v>
      </c>
      <c r="AJ244" s="135">
        <f>AE244* '1 Overview'!$D$19</f>
        <v>0</v>
      </c>
      <c r="AK244" s="138">
        <f>AG244* '1 Overview'!$D$19</f>
        <v>0</v>
      </c>
      <c r="AL244" s="73"/>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row>
    <row r="245" spans="1:126" s="140" customFormat="1" ht="15" customHeight="1" outlineLevel="4" x14ac:dyDescent="0.2">
      <c r="A245" s="93" t="str">
        <f t="shared" si="84"/>
        <v>Z2013</v>
      </c>
      <c r="B245" s="93" t="e">
        <f t="shared" si="84"/>
        <v>#N/A</v>
      </c>
      <c r="C245" s="93" t="e">
        <f t="shared" si="84"/>
        <v>#N/A</v>
      </c>
      <c r="D245" s="93" t="e">
        <f t="shared" si="84"/>
        <v>#N/A</v>
      </c>
      <c r="E245" s="274" t="str">
        <f>VLOOKUP("K|"&amp;Q245,'[2]+termU'!$A$1:$G$65536,6,FALSE)</f>
        <v>L101f013</v>
      </c>
      <c r="F245" s="275" t="str">
        <f>VLOOKUP("K|"&amp;O245,'[2]+termU'!$A$1:$G$65536,6,FALSE)</f>
        <v>L101f013</v>
      </c>
      <c r="G245" s="161" t="str">
        <f t="shared" si="87"/>
        <v>B</v>
      </c>
      <c r="H245" s="70" t="str">
        <f t="shared" ca="1" si="80"/>
        <v>B</v>
      </c>
      <c r="I245" s="163">
        <v>5</v>
      </c>
      <c r="J245" s="164">
        <f t="shared" si="86"/>
        <v>2013</v>
      </c>
      <c r="K245" s="160" t="str">
        <f t="shared" si="86"/>
        <v>Test country</v>
      </c>
      <c r="L245" s="160">
        <f t="shared" si="86"/>
        <v>0</v>
      </c>
      <c r="M245" s="160"/>
      <c r="N245" s="160">
        <f t="shared" si="78"/>
        <v>0</v>
      </c>
      <c r="O245" s="161" t="s">
        <v>1238</v>
      </c>
      <c r="P245" s="120" t="s">
        <v>2583</v>
      </c>
      <c r="Q245" s="120" t="s">
        <v>1238</v>
      </c>
      <c r="R245" s="165" t="s">
        <v>1001</v>
      </c>
      <c r="S245" s="351" t="s">
        <v>1240</v>
      </c>
      <c r="T245" s="808"/>
      <c r="U245" s="743"/>
      <c r="V245" s="135"/>
      <c r="W245" s="135">
        <f t="shared" si="91"/>
        <v>0</v>
      </c>
      <c r="X245" s="855"/>
      <c r="Y245" s="135"/>
      <c r="Z245" s="135"/>
      <c r="AA245" s="138"/>
      <c r="AB245" s="135"/>
      <c r="AC245" s="135"/>
      <c r="AD245" s="135"/>
      <c r="AE245" s="135"/>
      <c r="AF245" s="135"/>
      <c r="AG245" s="138"/>
      <c r="AH245" s="135">
        <f>AA245* '1 Overview'!$D$19</f>
        <v>0</v>
      </c>
      <c r="AI245" s="135">
        <f>AC245* '1 Overview'!$D$19</f>
        <v>0</v>
      </c>
      <c r="AJ245" s="135">
        <f>AE245* '1 Overview'!$D$19</f>
        <v>0</v>
      </c>
      <c r="AK245" s="138">
        <f>AG245* '1 Overview'!$D$19</f>
        <v>0</v>
      </c>
      <c r="AL245" s="73"/>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row>
    <row r="246" spans="1:126" s="140" customFormat="1" ht="15" customHeight="1" outlineLevel="4" x14ac:dyDescent="0.2">
      <c r="A246" s="93" t="str">
        <f t="shared" si="84"/>
        <v>Z2013</v>
      </c>
      <c r="B246" s="93" t="e">
        <f t="shared" si="84"/>
        <v>#N/A</v>
      </c>
      <c r="C246" s="93" t="e">
        <f t="shared" si="84"/>
        <v>#N/A</v>
      </c>
      <c r="D246" s="93" t="e">
        <f t="shared" si="84"/>
        <v>#N/A</v>
      </c>
      <c r="E246" s="274" t="str">
        <f>VLOOKUP("K|"&amp;Q246,'[2]+termU'!$A$1:$G$65536,6,FALSE)</f>
        <v>L101f014</v>
      </c>
      <c r="F246" s="275" t="str">
        <f>VLOOKUP("K|"&amp;O246,'[2]+termU'!$A$1:$G$65536,6,FALSE)</f>
        <v>L101f014</v>
      </c>
      <c r="G246" s="161" t="str">
        <f t="shared" si="87"/>
        <v>B</v>
      </c>
      <c r="H246" s="70" t="str">
        <f t="shared" ca="1" si="80"/>
        <v>B</v>
      </c>
      <c r="I246" s="163">
        <v>5</v>
      </c>
      <c r="J246" s="164">
        <f t="shared" si="86"/>
        <v>2013</v>
      </c>
      <c r="K246" s="160" t="str">
        <f t="shared" si="86"/>
        <v>Test country</v>
      </c>
      <c r="L246" s="160">
        <f t="shared" si="86"/>
        <v>0</v>
      </c>
      <c r="M246" s="160"/>
      <c r="N246" s="160">
        <f t="shared" si="78"/>
        <v>0</v>
      </c>
      <c r="O246" s="161" t="s">
        <v>1241</v>
      </c>
      <c r="P246" s="120" t="s">
        <v>2583</v>
      </c>
      <c r="Q246" s="120" t="s">
        <v>1241</v>
      </c>
      <c r="R246" s="165" t="s">
        <v>735</v>
      </c>
      <c r="S246" s="351" t="s">
        <v>1243</v>
      </c>
      <c r="T246" s="808"/>
      <c r="U246" s="743"/>
      <c r="V246" s="135"/>
      <c r="W246" s="135">
        <f t="shared" si="91"/>
        <v>0</v>
      </c>
      <c r="X246" s="855"/>
      <c r="Y246" s="135"/>
      <c r="Z246" s="135"/>
      <c r="AA246" s="138"/>
      <c r="AB246" s="135"/>
      <c r="AC246" s="135"/>
      <c r="AD246" s="135"/>
      <c r="AE246" s="135"/>
      <c r="AF246" s="135"/>
      <c r="AG246" s="138"/>
      <c r="AH246" s="135">
        <f>AA246* '1 Overview'!$D$19</f>
        <v>0</v>
      </c>
      <c r="AI246" s="135">
        <f>AC246* '1 Overview'!$D$19</f>
        <v>0</v>
      </c>
      <c r="AJ246" s="135">
        <f>AE246* '1 Overview'!$D$19</f>
        <v>0</v>
      </c>
      <c r="AK246" s="138">
        <f>AG246* '1 Overview'!$D$19</f>
        <v>0</v>
      </c>
      <c r="AL246" s="73"/>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row>
    <row r="247" spans="1:126" s="140" customFormat="1" ht="15" customHeight="1" outlineLevel="4" x14ac:dyDescent="0.2">
      <c r="A247" s="93" t="str">
        <f t="shared" si="84"/>
        <v>Z2013</v>
      </c>
      <c r="B247" s="93" t="e">
        <f t="shared" si="84"/>
        <v>#N/A</v>
      </c>
      <c r="C247" s="93" t="e">
        <f t="shared" si="84"/>
        <v>#N/A</v>
      </c>
      <c r="D247" s="93" t="e">
        <f t="shared" si="84"/>
        <v>#N/A</v>
      </c>
      <c r="E247" s="274" t="str">
        <f>VLOOKUP("K|"&amp;Q247,'[2]+termU'!$A$1:$G$65536,6,FALSE)</f>
        <v>L101f015</v>
      </c>
      <c r="F247" s="275" t="str">
        <f>VLOOKUP("K|"&amp;O247,'[2]+termU'!$A$1:$G$65536,6,FALSE)</f>
        <v>L101f015</v>
      </c>
      <c r="G247" s="161" t="str">
        <f t="shared" si="87"/>
        <v>B</v>
      </c>
      <c r="H247" s="70" t="str">
        <f t="shared" ca="1" si="80"/>
        <v>B</v>
      </c>
      <c r="I247" s="163">
        <v>5</v>
      </c>
      <c r="J247" s="164">
        <f t="shared" si="86"/>
        <v>2013</v>
      </c>
      <c r="K247" s="160" t="str">
        <f t="shared" si="86"/>
        <v>Test country</v>
      </c>
      <c r="L247" s="160">
        <f t="shared" si="86"/>
        <v>0</v>
      </c>
      <c r="M247" s="160"/>
      <c r="N247" s="160">
        <f t="shared" si="78"/>
        <v>0</v>
      </c>
      <c r="O247" s="161" t="s">
        <v>1244</v>
      </c>
      <c r="P247" s="120" t="s">
        <v>2583</v>
      </c>
      <c r="Q247" s="120" t="s">
        <v>1244</v>
      </c>
      <c r="R247" s="165" t="s">
        <v>1239</v>
      </c>
      <c r="S247" s="351" t="s">
        <v>1246</v>
      </c>
      <c r="T247" s="809" t="s">
        <v>1247</v>
      </c>
      <c r="U247" s="743"/>
      <c r="V247" s="135"/>
      <c r="W247" s="135">
        <f t="shared" si="91"/>
        <v>0</v>
      </c>
      <c r="X247" s="855"/>
      <c r="Y247" s="135"/>
      <c r="Z247" s="135"/>
      <c r="AA247" s="138"/>
      <c r="AB247" s="135"/>
      <c r="AC247" s="135"/>
      <c r="AD247" s="135"/>
      <c r="AE247" s="135"/>
      <c r="AF247" s="135"/>
      <c r="AG247" s="138"/>
      <c r="AH247" s="135">
        <f>AA247* '1 Overview'!$D$19</f>
        <v>0</v>
      </c>
      <c r="AI247" s="135">
        <f>AC247* '1 Overview'!$D$19</f>
        <v>0</v>
      </c>
      <c r="AJ247" s="135">
        <f>AE247* '1 Overview'!$D$19</f>
        <v>0</v>
      </c>
      <c r="AK247" s="138">
        <f>AG247* '1 Overview'!$D$19</f>
        <v>0</v>
      </c>
      <c r="AL247" s="73"/>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row>
    <row r="248" spans="1:126" s="140" customFormat="1" ht="15" customHeight="1" outlineLevel="4" x14ac:dyDescent="0.2">
      <c r="A248" s="93" t="str">
        <f t="shared" si="84"/>
        <v>Z2013</v>
      </c>
      <c r="B248" s="93" t="e">
        <f t="shared" si="84"/>
        <v>#N/A</v>
      </c>
      <c r="C248" s="93" t="e">
        <f t="shared" si="84"/>
        <v>#N/A</v>
      </c>
      <c r="D248" s="93" t="e">
        <f t="shared" si="84"/>
        <v>#N/A</v>
      </c>
      <c r="E248" s="274" t="str">
        <f>VLOOKUP("K|"&amp;Q248,'[2]+termU'!$A$1:$G$65536,6,FALSE)</f>
        <v>L101f016</v>
      </c>
      <c r="F248" s="275" t="str">
        <f>VLOOKUP("K|"&amp;O248,'[2]+termU'!$A$1:$G$65536,6,FALSE)</f>
        <v>L101f016</v>
      </c>
      <c r="G248" s="161" t="str">
        <f t="shared" si="87"/>
        <v>B</v>
      </c>
      <c r="H248" s="70" t="str">
        <f t="shared" ca="1" si="80"/>
        <v>B</v>
      </c>
      <c r="I248" s="163">
        <v>5</v>
      </c>
      <c r="J248" s="164">
        <f t="shared" si="86"/>
        <v>2013</v>
      </c>
      <c r="K248" s="160" t="str">
        <f t="shared" si="86"/>
        <v>Test country</v>
      </c>
      <c r="L248" s="160">
        <f t="shared" si="86"/>
        <v>0</v>
      </c>
      <c r="M248" s="160"/>
      <c r="N248" s="160">
        <f t="shared" si="78"/>
        <v>0</v>
      </c>
      <c r="O248" s="161" t="s">
        <v>1248</v>
      </c>
      <c r="P248" s="120" t="s">
        <v>2583</v>
      </c>
      <c r="Q248" s="120" t="s">
        <v>1248</v>
      </c>
      <c r="R248" s="165" t="s">
        <v>1242</v>
      </c>
      <c r="S248" s="351" t="s">
        <v>1250</v>
      </c>
      <c r="T248" s="808"/>
      <c r="U248" s="743"/>
      <c r="V248" s="135"/>
      <c r="W248" s="135">
        <f t="shared" si="91"/>
        <v>0</v>
      </c>
      <c r="X248" s="855"/>
      <c r="Y248" s="135"/>
      <c r="Z248" s="135"/>
      <c r="AA248" s="138"/>
      <c r="AB248" s="135"/>
      <c r="AC248" s="135"/>
      <c r="AD248" s="135"/>
      <c r="AE248" s="135"/>
      <c r="AF248" s="135"/>
      <c r="AG248" s="138"/>
      <c r="AH248" s="135">
        <f>AA248* '1 Overview'!$D$19</f>
        <v>0</v>
      </c>
      <c r="AI248" s="135">
        <f>AC248* '1 Overview'!$D$19</f>
        <v>0</v>
      </c>
      <c r="AJ248" s="135">
        <f>AE248* '1 Overview'!$D$19</f>
        <v>0</v>
      </c>
      <c r="AK248" s="138">
        <f>AG248* '1 Overview'!$D$19</f>
        <v>0</v>
      </c>
      <c r="AL248" s="73"/>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row>
    <row r="249" spans="1:126" s="140" customFormat="1" ht="15" customHeight="1" outlineLevel="4" x14ac:dyDescent="0.2">
      <c r="A249" s="93" t="str">
        <f t="shared" si="84"/>
        <v>Z2013</v>
      </c>
      <c r="B249" s="93" t="e">
        <f t="shared" si="84"/>
        <v>#N/A</v>
      </c>
      <c r="C249" s="93" t="e">
        <f t="shared" si="84"/>
        <v>#N/A</v>
      </c>
      <c r="D249" s="93" t="e">
        <f t="shared" si="84"/>
        <v>#N/A</v>
      </c>
      <c r="E249" s="274" t="e">
        <f>VLOOKUP("K|"&amp;Q249,'[2]+termU'!$A$1:$G$65536,6,FALSE)</f>
        <v>#N/A</v>
      </c>
      <c r="F249" s="275" t="e">
        <f>VLOOKUP("K|"&amp;O249,'[2]+termU'!$A$1:$G$65536,6,FALSE)</f>
        <v>#N/A</v>
      </c>
      <c r="G249" s="161" t="str">
        <f t="shared" si="87"/>
        <v>B</v>
      </c>
      <c r="H249" s="70" t="str">
        <f t="shared" ca="1" si="80"/>
        <v>B</v>
      </c>
      <c r="I249" s="163">
        <v>5</v>
      </c>
      <c r="J249" s="164">
        <f t="shared" si="86"/>
        <v>2013</v>
      </c>
      <c r="K249" s="160" t="str">
        <f t="shared" si="86"/>
        <v>Test country</v>
      </c>
      <c r="L249" s="160">
        <f t="shared" si="86"/>
        <v>0</v>
      </c>
      <c r="M249" s="160"/>
      <c r="N249" s="160">
        <f t="shared" si="78"/>
        <v>0</v>
      </c>
      <c r="O249" s="161" t="s">
        <v>1251</v>
      </c>
      <c r="P249" s="120" t="s">
        <v>2583</v>
      </c>
      <c r="Q249" s="120"/>
      <c r="R249" s="916" t="s">
        <v>1245</v>
      </c>
      <c r="S249" s="1000" t="s">
        <v>1253</v>
      </c>
      <c r="T249" s="810"/>
      <c r="U249" s="743"/>
      <c r="V249" s="135"/>
      <c r="W249" s="135">
        <f t="shared" si="91"/>
        <v>0</v>
      </c>
      <c r="X249" s="855"/>
      <c r="Y249" s="135"/>
      <c r="Z249" s="135"/>
      <c r="AA249" s="138"/>
      <c r="AB249" s="135"/>
      <c r="AC249" s="135"/>
      <c r="AD249" s="135"/>
      <c r="AE249" s="135"/>
      <c r="AF249" s="135"/>
      <c r="AG249" s="138"/>
      <c r="AH249" s="135">
        <f>AA249* '1 Overview'!$D$19</f>
        <v>0</v>
      </c>
      <c r="AI249" s="135">
        <f>AC249* '1 Overview'!$D$19</f>
        <v>0</v>
      </c>
      <c r="AJ249" s="135">
        <f>AE249* '1 Overview'!$D$19</f>
        <v>0</v>
      </c>
      <c r="AK249" s="138">
        <f>AG249* '1 Overview'!$D$19</f>
        <v>0</v>
      </c>
      <c r="AL249" s="73"/>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row>
    <row r="250" spans="1:126" s="140" customFormat="1" ht="15" customHeight="1" outlineLevel="4" x14ac:dyDescent="0.2">
      <c r="A250" s="93" t="str">
        <f t="shared" si="84"/>
        <v>Z2013</v>
      </c>
      <c r="B250" s="93" t="e">
        <f t="shared" si="84"/>
        <v>#N/A</v>
      </c>
      <c r="C250" s="93" t="e">
        <f t="shared" si="84"/>
        <v>#N/A</v>
      </c>
      <c r="D250" s="93" t="e">
        <f t="shared" si="84"/>
        <v>#N/A</v>
      </c>
      <c r="E250" s="274" t="str">
        <f>VLOOKUP("K|"&amp;Q250,'[2]+termU'!$A$1:$G$65536,6,FALSE)</f>
        <v>L101f01z</v>
      </c>
      <c r="F250" s="275" t="str">
        <f>VLOOKUP("K|"&amp;O250,'[2]+termU'!$A$1:$G$65536,6,FALSE)</f>
        <v>L101f01z</v>
      </c>
      <c r="G250" s="161" t="str">
        <f t="shared" si="87"/>
        <v>B</v>
      </c>
      <c r="H250" s="70" t="str">
        <f t="shared" ca="1" si="80"/>
        <v>B</v>
      </c>
      <c r="I250" s="163">
        <v>5</v>
      </c>
      <c r="J250" s="164">
        <f t="shared" si="86"/>
        <v>2013</v>
      </c>
      <c r="K250" s="160" t="str">
        <f t="shared" si="86"/>
        <v>Test country</v>
      </c>
      <c r="L250" s="160">
        <f t="shared" si="86"/>
        <v>0</v>
      </c>
      <c r="M250" s="160"/>
      <c r="N250" s="160">
        <f t="shared" si="78"/>
        <v>0</v>
      </c>
      <c r="O250" s="64" t="str">
        <f>TRIM(S250)</f>
        <v>Other annual plants harvested green</v>
      </c>
      <c r="P250" s="162" t="s">
        <v>1771</v>
      </c>
      <c r="Q250" s="120" t="s">
        <v>1254</v>
      </c>
      <c r="R250" s="165" t="s">
        <v>1249</v>
      </c>
      <c r="S250" s="117" t="s">
        <v>1255</v>
      </c>
      <c r="T250" s="806" t="s">
        <v>1256</v>
      </c>
      <c r="U250" s="743"/>
      <c r="V250" s="135"/>
      <c r="W250" s="135">
        <f t="shared" si="91"/>
        <v>0</v>
      </c>
      <c r="X250" s="855"/>
      <c r="Y250" s="135"/>
      <c r="Z250" s="135"/>
      <c r="AA250" s="138"/>
      <c r="AB250" s="135"/>
      <c r="AC250" s="135"/>
      <c r="AD250" s="135"/>
      <c r="AE250" s="135"/>
      <c r="AF250" s="135"/>
      <c r="AG250" s="138"/>
      <c r="AH250" s="135">
        <f>AA250* '1 Overview'!$D$19</f>
        <v>0</v>
      </c>
      <c r="AI250" s="135">
        <f>AC250* '1 Overview'!$D$19</f>
        <v>0</v>
      </c>
      <c r="AJ250" s="135">
        <f>AE250* '1 Overview'!$D$19</f>
        <v>0</v>
      </c>
      <c r="AK250" s="138">
        <f>AG250* '1 Overview'!$D$19</f>
        <v>0</v>
      </c>
      <c r="AL250" s="588"/>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row>
    <row r="251" spans="1:126" s="92" customFormat="1" ht="15" customHeight="1" outlineLevel="3" x14ac:dyDescent="0.2">
      <c r="A251" s="93" t="str">
        <f t="shared" si="84"/>
        <v>Z2013</v>
      </c>
      <c r="B251" s="93" t="e">
        <f t="shared" si="84"/>
        <v>#N/A</v>
      </c>
      <c r="C251" s="93" t="e">
        <f t="shared" si="84"/>
        <v>#N/A</v>
      </c>
      <c r="D251" s="93" t="e">
        <f t="shared" si="84"/>
        <v>#N/A</v>
      </c>
      <c r="E251" s="267" t="str">
        <f>VLOOKUP("K|"&amp;Q251,'[2]+termU'!$A$1:$G$65536,6,FALSE)</f>
        <v>L101f02</v>
      </c>
      <c r="F251" s="231" t="str">
        <f>VLOOKUP("K|"&amp;O251,'[2]+termU'!$A$1:$G$65536,6,FALSE)</f>
        <v>L101f02</v>
      </c>
      <c r="G251" s="64" t="str">
        <f t="shared" si="87"/>
        <v>A</v>
      </c>
      <c r="H251" s="70" t="str">
        <f t="shared" ca="1" si="80"/>
        <v>A</v>
      </c>
      <c r="I251" s="115">
        <v>4</v>
      </c>
      <c r="J251" s="95">
        <f t="shared" si="86"/>
        <v>2013</v>
      </c>
      <c r="K251" s="93" t="str">
        <f t="shared" si="86"/>
        <v>Test country</v>
      </c>
      <c r="L251" s="93">
        <f t="shared" si="86"/>
        <v>0</v>
      </c>
      <c r="M251" s="93"/>
      <c r="N251" s="93">
        <f t="shared" si="78"/>
        <v>0</v>
      </c>
      <c r="O251" s="64" t="s">
        <v>1257</v>
      </c>
      <c r="P251" s="120" t="s">
        <v>2583</v>
      </c>
      <c r="Q251" s="120" t="s">
        <v>1257</v>
      </c>
      <c r="R251" s="917" t="s">
        <v>1252</v>
      </c>
      <c r="S251" s="994" t="s">
        <v>1258</v>
      </c>
      <c r="T251" s="158"/>
      <c r="U251" s="626">
        <f t="shared" ref="U251:AG251" si="92">SUBTOTAL(9,U252:U256)</f>
        <v>0</v>
      </c>
      <c r="V251" s="116">
        <f t="shared" si="92"/>
        <v>0</v>
      </c>
      <c r="W251" s="1061">
        <f t="shared" si="92"/>
        <v>0</v>
      </c>
      <c r="X251" s="1062">
        <f t="shared" si="92"/>
        <v>0</v>
      </c>
      <c r="Y251" s="116">
        <f t="shared" si="92"/>
        <v>0</v>
      </c>
      <c r="Z251" s="116">
        <f>SUBTOTAL(9,Z252:Z256)</f>
        <v>0</v>
      </c>
      <c r="AA251" s="117">
        <f t="shared" si="92"/>
        <v>0</v>
      </c>
      <c r="AB251" s="116">
        <f t="shared" si="92"/>
        <v>0</v>
      </c>
      <c r="AC251" s="116">
        <f t="shared" si="92"/>
        <v>0</v>
      </c>
      <c r="AD251" s="116">
        <f t="shared" si="92"/>
        <v>0</v>
      </c>
      <c r="AE251" s="116">
        <f t="shared" si="92"/>
        <v>0</v>
      </c>
      <c r="AF251" s="116">
        <f t="shared" si="92"/>
        <v>0</v>
      </c>
      <c r="AG251" s="117">
        <f t="shared" si="92"/>
        <v>0</v>
      </c>
      <c r="AH251" s="116">
        <f>AA251* '1 Overview'!$D$19</f>
        <v>0</v>
      </c>
      <c r="AI251" s="116">
        <f>AC251* '1 Overview'!$D$19</f>
        <v>0</v>
      </c>
      <c r="AJ251" s="116">
        <f>AE251* '1 Overview'!$D$19</f>
        <v>0</v>
      </c>
      <c r="AK251" s="117">
        <f>AG251* '1 Overview'!$D$19</f>
        <v>0</v>
      </c>
      <c r="AL251" s="73"/>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row>
    <row r="252" spans="1:126" s="108" customFormat="1" ht="15" customHeight="1" outlineLevel="3" x14ac:dyDescent="0.2">
      <c r="A252" s="93" t="str">
        <f t="shared" si="84"/>
        <v>Z2013</v>
      </c>
      <c r="B252" s="93" t="e">
        <f t="shared" si="84"/>
        <v>#N/A</v>
      </c>
      <c r="C252" s="93" t="e">
        <f t="shared" si="84"/>
        <v>#N/A</v>
      </c>
      <c r="D252" s="93" t="e">
        <f t="shared" si="84"/>
        <v>#N/A</v>
      </c>
      <c r="E252" s="267" t="str">
        <f>VLOOKUP("K|"&amp;Q252,'[2]+termU'!$A$1:$G$65536,6,FALSE)</f>
        <v>L101f020</v>
      </c>
      <c r="F252" s="231" t="str">
        <f>VLOOKUP("K|"&amp;O252,'[2]+termU'!$A$1:$G$65536,6,FALSE)</f>
        <v>L101f020</v>
      </c>
      <c r="G252" s="64" t="str">
        <f t="shared" si="87"/>
        <v>B</v>
      </c>
      <c r="H252" s="70" t="str">
        <f t="shared" ca="1" si="80"/>
        <v>B</v>
      </c>
      <c r="I252" s="94">
        <v>5</v>
      </c>
      <c r="J252" s="95">
        <f t="shared" si="86"/>
        <v>2013</v>
      </c>
      <c r="K252" s="93" t="str">
        <f t="shared" si="86"/>
        <v>Test country</v>
      </c>
      <c r="L252" s="93">
        <f t="shared" si="86"/>
        <v>0</v>
      </c>
      <c r="M252" s="93"/>
      <c r="N252" s="93">
        <f t="shared" si="78"/>
        <v>0</v>
      </c>
      <c r="O252" s="64" t="str">
        <f>TRIM(S252)</f>
        <v>Perennial green fodder, no details</v>
      </c>
      <c r="P252" s="70" t="s">
        <v>1771</v>
      </c>
      <c r="Q252" s="120" t="s">
        <v>740</v>
      </c>
      <c r="R252" s="103" t="s">
        <v>2948</v>
      </c>
      <c r="S252" s="345" t="str">
        <f xml:space="preserve"> S251 &amp; IF(ISERROR([2]!hidden(S251)),", no details",IF([2]!hidden(S251),"",", no details"))</f>
        <v xml:space="preserve">    Perennial green fodder, no details</v>
      </c>
      <c r="T252" s="779"/>
      <c r="U252" s="149"/>
      <c r="V252" s="122"/>
      <c r="W252" s="122">
        <f t="shared" ref="W252:W259" si="93">SUM(U252:V252)</f>
        <v>0</v>
      </c>
      <c r="X252" s="855"/>
      <c r="Y252" s="122"/>
      <c r="Z252" s="122"/>
      <c r="AA252" s="125"/>
      <c r="AB252" s="122"/>
      <c r="AC252" s="122"/>
      <c r="AD252" s="122"/>
      <c r="AE252" s="122"/>
      <c r="AF252" s="122"/>
      <c r="AG252" s="125"/>
      <c r="AH252" s="122">
        <f>AA252* '1 Overview'!$D$19</f>
        <v>0</v>
      </c>
      <c r="AI252" s="122">
        <f>AC252* '1 Overview'!$D$19</f>
        <v>0</v>
      </c>
      <c r="AJ252" s="122">
        <f>AE252* '1 Overview'!$D$19</f>
        <v>0</v>
      </c>
      <c r="AK252" s="125">
        <f>AG252* '1 Overview'!$D$19</f>
        <v>0</v>
      </c>
      <c r="AL252" s="588"/>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row>
    <row r="253" spans="1:126" s="140" customFormat="1" ht="15" customHeight="1" outlineLevel="4" x14ac:dyDescent="0.2">
      <c r="A253" s="93" t="str">
        <f t="shared" si="84"/>
        <v>Z2013</v>
      </c>
      <c r="B253" s="93" t="e">
        <f t="shared" si="84"/>
        <v>#N/A</v>
      </c>
      <c r="C253" s="93" t="e">
        <f t="shared" si="84"/>
        <v>#N/A</v>
      </c>
      <c r="D253" s="93" t="e">
        <f t="shared" si="84"/>
        <v>#N/A</v>
      </c>
      <c r="E253" s="274" t="str">
        <f>VLOOKUP("K|"&amp;Q253,'[2]+termU'!$A$1:$G$65536,6,FALSE)</f>
        <v>L101f021</v>
      </c>
      <c r="F253" s="275" t="str">
        <f>VLOOKUP("K|"&amp;O253,'[2]+termU'!$A$1:$G$65536,6,FALSE)</f>
        <v>L101f021</v>
      </c>
      <c r="G253" s="161" t="str">
        <f t="shared" si="87"/>
        <v>B</v>
      </c>
      <c r="H253" s="70" t="str">
        <f t="shared" ca="1" si="80"/>
        <v>B</v>
      </c>
      <c r="I253" s="163">
        <v>5</v>
      </c>
      <c r="J253" s="164">
        <f t="shared" si="86"/>
        <v>2013</v>
      </c>
      <c r="K253" s="160" t="str">
        <f t="shared" si="86"/>
        <v>Test country</v>
      </c>
      <c r="L253" s="160">
        <f t="shared" si="86"/>
        <v>0</v>
      </c>
      <c r="M253" s="160"/>
      <c r="N253" s="160">
        <f t="shared" si="78"/>
        <v>0</v>
      </c>
      <c r="O253" s="161" t="s">
        <v>742</v>
      </c>
      <c r="P253" s="120" t="s">
        <v>2583</v>
      </c>
      <c r="Q253" s="120" t="s">
        <v>742</v>
      </c>
      <c r="R253" s="500" t="s">
        <v>2994</v>
      </c>
      <c r="S253" s="504" t="s">
        <v>744</v>
      </c>
      <c r="T253" s="807"/>
      <c r="U253" s="743"/>
      <c r="V253" s="135"/>
      <c r="W253" s="135">
        <f t="shared" si="93"/>
        <v>0</v>
      </c>
      <c r="X253" s="855"/>
      <c r="Y253" s="135"/>
      <c r="Z253" s="135"/>
      <c r="AA253" s="138"/>
      <c r="AB253" s="135"/>
      <c r="AC253" s="135"/>
      <c r="AD253" s="135"/>
      <c r="AE253" s="135"/>
      <c r="AF253" s="135"/>
      <c r="AG253" s="138"/>
      <c r="AH253" s="135">
        <f>AA253* '1 Overview'!$D$19</f>
        <v>0</v>
      </c>
      <c r="AI253" s="135">
        <f>AC253* '1 Overview'!$D$19</f>
        <v>0</v>
      </c>
      <c r="AJ253" s="135">
        <f>AE253* '1 Overview'!$D$19</f>
        <v>0</v>
      </c>
      <c r="AK253" s="138">
        <f>AG253* '1 Overview'!$D$19</f>
        <v>0</v>
      </c>
      <c r="AL253" s="108"/>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row>
    <row r="254" spans="1:126" s="140" customFormat="1" ht="15" customHeight="1" outlineLevel="4" x14ac:dyDescent="0.2">
      <c r="A254" s="160" t="str">
        <f t="shared" si="84"/>
        <v>Z2013</v>
      </c>
      <c r="B254" s="160" t="e">
        <f t="shared" si="84"/>
        <v>#N/A</v>
      </c>
      <c r="C254" s="160" t="e">
        <f t="shared" si="84"/>
        <v>#N/A</v>
      </c>
      <c r="D254" s="160" t="e">
        <f t="shared" si="84"/>
        <v>#N/A</v>
      </c>
      <c r="E254" s="274" t="str">
        <f>VLOOKUP("K|"&amp;Q254,'[2]+termU'!$A$1:$G$65536,6,FALSE)</f>
        <v>L101f022</v>
      </c>
      <c r="F254" s="275" t="str">
        <f>VLOOKUP("K|"&amp;O254,'[2]+termU'!$A$1:$G$65536,6,FALSE)</f>
        <v>L101f022</v>
      </c>
      <c r="G254" s="161" t="str">
        <f t="shared" si="87"/>
        <v>B</v>
      </c>
      <c r="H254" s="70" t="str">
        <f t="shared" ca="1" si="80"/>
        <v>B</v>
      </c>
      <c r="I254" s="163">
        <v>5</v>
      </c>
      <c r="J254" s="164">
        <f t="shared" si="86"/>
        <v>2013</v>
      </c>
      <c r="K254" s="160" t="str">
        <f t="shared" si="86"/>
        <v>Test country</v>
      </c>
      <c r="L254" s="160">
        <f t="shared" si="86"/>
        <v>0</v>
      </c>
      <c r="M254" s="160"/>
      <c r="N254" s="160">
        <f t="shared" si="78"/>
        <v>0</v>
      </c>
      <c r="O254" s="161" t="s">
        <v>745</v>
      </c>
      <c r="P254" s="120" t="s">
        <v>2583</v>
      </c>
      <c r="Q254" s="120" t="s">
        <v>745</v>
      </c>
      <c r="R254" s="500" t="s">
        <v>741</v>
      </c>
      <c r="S254" s="351" t="s">
        <v>747</v>
      </c>
      <c r="T254" s="808"/>
      <c r="U254" s="743"/>
      <c r="V254" s="135"/>
      <c r="W254" s="135">
        <f t="shared" si="93"/>
        <v>0</v>
      </c>
      <c r="X254" s="855"/>
      <c r="Y254" s="135"/>
      <c r="Z254" s="135"/>
      <c r="AA254" s="138"/>
      <c r="AB254" s="135"/>
      <c r="AC254" s="135"/>
      <c r="AD254" s="135"/>
      <c r="AE254" s="135"/>
      <c r="AF254" s="135"/>
      <c r="AG254" s="138"/>
      <c r="AH254" s="135">
        <f>AA254* '1 Overview'!$D$19</f>
        <v>0</v>
      </c>
      <c r="AI254" s="135">
        <f>AC254* '1 Overview'!$D$19</f>
        <v>0</v>
      </c>
      <c r="AJ254" s="135">
        <f>AE254* '1 Overview'!$D$19</f>
        <v>0</v>
      </c>
      <c r="AK254" s="138">
        <f>AG254* '1 Overview'!$D$19</f>
        <v>0</v>
      </c>
      <c r="AL254" s="108"/>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row>
    <row r="255" spans="1:126" s="140" customFormat="1" ht="15" customHeight="1" outlineLevel="4" x14ac:dyDescent="0.2">
      <c r="A255" s="160" t="str">
        <f t="shared" si="84"/>
        <v>Z2013</v>
      </c>
      <c r="B255" s="160" t="e">
        <f t="shared" si="84"/>
        <v>#N/A</v>
      </c>
      <c r="C255" s="160" t="e">
        <f t="shared" si="84"/>
        <v>#N/A</v>
      </c>
      <c r="D255" s="160" t="e">
        <f t="shared" si="84"/>
        <v>#N/A</v>
      </c>
      <c r="E255" s="274" t="e">
        <f>VLOOKUP("K|"&amp;Q255,'[2]+termU'!$A$1:$G$65536,6,FALSE)</f>
        <v>#N/A</v>
      </c>
      <c r="F255" s="275" t="e">
        <f>VLOOKUP("K|"&amp;O255,'[2]+termU'!$A$1:$G$65536,6,FALSE)</f>
        <v>#N/A</v>
      </c>
      <c r="G255" s="161" t="str">
        <f t="shared" si="87"/>
        <v>B</v>
      </c>
      <c r="H255" s="70" t="str">
        <f t="shared" ca="1" si="80"/>
        <v>B</v>
      </c>
      <c r="I255" s="163">
        <v>5</v>
      </c>
      <c r="J255" s="164">
        <f t="shared" si="86"/>
        <v>2013</v>
      </c>
      <c r="K255" s="160" t="str">
        <f t="shared" si="86"/>
        <v>Test country</v>
      </c>
      <c r="L255" s="160">
        <f t="shared" si="86"/>
        <v>0</v>
      </c>
      <c r="M255" s="160"/>
      <c r="N255" s="160">
        <f t="shared" si="78"/>
        <v>0</v>
      </c>
      <c r="O255" s="161" t="s">
        <v>748</v>
      </c>
      <c r="P255" s="120" t="s">
        <v>2583</v>
      </c>
      <c r="Q255" s="120"/>
      <c r="R255" s="500" t="s">
        <v>743</v>
      </c>
      <c r="S255" s="550" t="s">
        <v>750</v>
      </c>
      <c r="T255" s="811"/>
      <c r="U255" s="743"/>
      <c r="V255" s="135"/>
      <c r="W255" s="135">
        <f t="shared" si="93"/>
        <v>0</v>
      </c>
      <c r="X255" s="855"/>
      <c r="Y255" s="135"/>
      <c r="Z255" s="135"/>
      <c r="AA255" s="138"/>
      <c r="AB255" s="135"/>
      <c r="AC255" s="135"/>
      <c r="AD255" s="135"/>
      <c r="AE255" s="135"/>
      <c r="AF255" s="135"/>
      <c r="AG255" s="138"/>
      <c r="AH255" s="135">
        <f>AA255* '1 Overview'!$D$19</f>
        <v>0</v>
      </c>
      <c r="AI255" s="135">
        <f>AC255* '1 Overview'!$D$19</f>
        <v>0</v>
      </c>
      <c r="AJ255" s="135">
        <f>AE255* '1 Overview'!$D$19</f>
        <v>0</v>
      </c>
      <c r="AK255" s="138">
        <f>AG255* '1 Overview'!$D$19</f>
        <v>0</v>
      </c>
      <c r="AL255" s="108"/>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row>
    <row r="256" spans="1:126" s="140" customFormat="1" ht="15" customHeight="1" outlineLevel="4" x14ac:dyDescent="0.2">
      <c r="A256" s="160" t="str">
        <f t="shared" si="84"/>
        <v>Z2013</v>
      </c>
      <c r="B256" s="160" t="e">
        <f t="shared" si="84"/>
        <v>#N/A</v>
      </c>
      <c r="C256" s="160" t="e">
        <f t="shared" si="84"/>
        <v>#N/A</v>
      </c>
      <c r="D256" s="160" t="e">
        <f t="shared" si="84"/>
        <v>#N/A</v>
      </c>
      <c r="E256" s="274" t="str">
        <f>VLOOKUP("K|"&amp;Q256,'[2]+termU'!$A$1:$G$65536,6,FALSE)</f>
        <v>L101f02z</v>
      </c>
      <c r="F256" s="275" t="str">
        <f>VLOOKUP("K|"&amp;O256,'[2]+termU'!$A$1:$G$65536,6,FALSE)</f>
        <v>L101f02z</v>
      </c>
      <c r="G256" s="161" t="str">
        <f t="shared" si="87"/>
        <v>B</v>
      </c>
      <c r="H256" s="70" t="str">
        <f t="shared" ca="1" si="80"/>
        <v>B</v>
      </c>
      <c r="I256" s="163">
        <v>5</v>
      </c>
      <c r="J256" s="164">
        <f t="shared" si="86"/>
        <v>2013</v>
      </c>
      <c r="K256" s="160" t="str">
        <f t="shared" si="86"/>
        <v>Test country</v>
      </c>
      <c r="L256" s="160">
        <f t="shared" si="86"/>
        <v>0</v>
      </c>
      <c r="M256" s="160"/>
      <c r="N256" s="160">
        <f t="shared" si="78"/>
        <v>0</v>
      </c>
      <c r="O256" s="161" t="s">
        <v>751</v>
      </c>
      <c r="P256" s="120" t="s">
        <v>2583</v>
      </c>
      <c r="Q256" s="120" t="s">
        <v>752</v>
      </c>
      <c r="R256" s="500" t="s">
        <v>746</v>
      </c>
      <c r="S256" s="503" t="s">
        <v>754</v>
      </c>
      <c r="T256" s="812"/>
      <c r="U256" s="743"/>
      <c r="V256" s="135"/>
      <c r="W256" s="135">
        <f t="shared" si="93"/>
        <v>0</v>
      </c>
      <c r="X256" s="855"/>
      <c r="Y256" s="135"/>
      <c r="Z256" s="135"/>
      <c r="AA256" s="138"/>
      <c r="AB256" s="135"/>
      <c r="AC256" s="135"/>
      <c r="AD256" s="135"/>
      <c r="AE256" s="135"/>
      <c r="AF256" s="135"/>
      <c r="AG256" s="138"/>
      <c r="AH256" s="135">
        <f>AA256* '1 Overview'!$D$19</f>
        <v>0</v>
      </c>
      <c r="AI256" s="135">
        <f>AC256* '1 Overview'!$D$19</f>
        <v>0</v>
      </c>
      <c r="AJ256" s="135">
        <f>AE256* '1 Overview'!$D$19</f>
        <v>0</v>
      </c>
      <c r="AK256" s="138">
        <f>AG256* '1 Overview'!$D$19</f>
        <v>0</v>
      </c>
      <c r="AL256" s="108"/>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row>
    <row r="257" spans="1:126" s="140" customFormat="1" ht="15" customHeight="1" outlineLevel="3" x14ac:dyDescent="0.2">
      <c r="A257" s="160" t="str">
        <f t="shared" si="84"/>
        <v>Z2013</v>
      </c>
      <c r="B257" s="160" t="e">
        <f t="shared" si="84"/>
        <v>#N/A</v>
      </c>
      <c r="C257" s="160" t="e">
        <f t="shared" si="84"/>
        <v>#N/A</v>
      </c>
      <c r="D257" s="160" t="e">
        <f t="shared" si="84"/>
        <v>#N/A</v>
      </c>
      <c r="E257" s="274" t="str">
        <f>VLOOKUP("K|"&amp;Q257,'[2]+termU'!$A$1:$G$65536,6,FALSE)</f>
        <v>L101f03</v>
      </c>
      <c r="F257" s="275" t="str">
        <f>VLOOKUP("K|"&amp;O257,'[2]+termU'!$A$1:$G$65536,6,FALSE)</f>
        <v>L101f03</v>
      </c>
      <c r="G257" s="161" t="str">
        <f t="shared" si="87"/>
        <v>B</v>
      </c>
      <c r="H257" s="70" t="str">
        <f t="shared" ca="1" si="80"/>
        <v>B</v>
      </c>
      <c r="I257" s="163">
        <v>4</v>
      </c>
      <c r="J257" s="164">
        <f t="shared" ref="J257:L276" si="94">J$20</f>
        <v>2013</v>
      </c>
      <c r="K257" s="160" t="str">
        <f t="shared" si="94"/>
        <v>Test country</v>
      </c>
      <c r="L257" s="160">
        <f t="shared" si="94"/>
        <v>0</v>
      </c>
      <c r="M257" s="160"/>
      <c r="N257" s="160">
        <f t="shared" si="78"/>
        <v>0</v>
      </c>
      <c r="O257" s="64" t="str">
        <f>TRIM(S257)</f>
        <v>Temporary grasses and grazings</v>
      </c>
      <c r="P257" s="162" t="s">
        <v>1771</v>
      </c>
      <c r="Q257" s="120" t="s">
        <v>755</v>
      </c>
      <c r="R257" s="975" t="s">
        <v>749</v>
      </c>
      <c r="S257" s="974" t="s">
        <v>757</v>
      </c>
      <c r="T257" s="986" t="s">
        <v>764</v>
      </c>
      <c r="U257" s="743"/>
      <c r="V257" s="135"/>
      <c r="W257" s="135">
        <f t="shared" si="93"/>
        <v>0</v>
      </c>
      <c r="X257" s="855"/>
      <c r="Y257" s="135"/>
      <c r="Z257" s="135"/>
      <c r="AA257" s="138"/>
      <c r="AB257" s="135"/>
      <c r="AC257" s="135"/>
      <c r="AD257" s="135"/>
      <c r="AE257" s="135"/>
      <c r="AF257" s="135"/>
      <c r="AG257" s="138"/>
      <c r="AH257" s="135">
        <f>AA257* '1 Overview'!$D$19</f>
        <v>0</v>
      </c>
      <c r="AI257" s="135">
        <f>AC257* '1 Overview'!$D$19</f>
        <v>0</v>
      </c>
      <c r="AJ257" s="135">
        <f>AE257* '1 Overview'!$D$19</f>
        <v>0</v>
      </c>
      <c r="AK257" s="138">
        <f>AG257* '1 Overview'!$D$19</f>
        <v>0</v>
      </c>
      <c r="AL257" s="590"/>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row>
    <row r="258" spans="1:126" s="108" customFormat="1" ht="15" customHeight="1" outlineLevel="3" x14ac:dyDescent="0.2">
      <c r="A258" s="93" t="str">
        <f t="shared" si="84"/>
        <v>Z2013</v>
      </c>
      <c r="B258" s="93" t="e">
        <f t="shared" si="84"/>
        <v>#N/A</v>
      </c>
      <c r="C258" s="93" t="e">
        <f t="shared" si="84"/>
        <v>#N/A</v>
      </c>
      <c r="D258" s="93" t="e">
        <f t="shared" si="84"/>
        <v>#N/A</v>
      </c>
      <c r="E258" s="267" t="e">
        <f>VLOOKUP("K|"&amp;Q258,'[2]+termU'!$A$1:$G$65536,6,FALSE)</f>
        <v>#N/A</v>
      </c>
      <c r="F258" s="231" t="e">
        <f>VLOOKUP("K|"&amp;O258,'[2]+termU'!$A$1:$G$65536,6,FALSE)</f>
        <v>#N/A</v>
      </c>
      <c r="G258" s="64" t="str">
        <f t="shared" si="87"/>
        <v>B</v>
      </c>
      <c r="H258" s="70" t="str">
        <f t="shared" ca="1" si="80"/>
        <v>B</v>
      </c>
      <c r="I258" s="94">
        <v>4</v>
      </c>
      <c r="J258" s="95">
        <f t="shared" si="94"/>
        <v>2013</v>
      </c>
      <c r="K258" s="93" t="str">
        <f t="shared" si="94"/>
        <v>Test country</v>
      </c>
      <c r="L258" s="93">
        <f t="shared" si="94"/>
        <v>0</v>
      </c>
      <c r="M258" s="93"/>
      <c r="N258" s="93">
        <f t="shared" si="78"/>
        <v>0</v>
      </c>
      <c r="O258" s="64" t="str">
        <f>TRIM(S258)</f>
        <v>&lt;Plants harvested green, new and important&gt;</v>
      </c>
      <c r="P258" s="70" t="s">
        <v>1771</v>
      </c>
      <c r="Q258" s="120"/>
      <c r="R258" s="363" t="s">
        <v>753</v>
      </c>
      <c r="S258" s="551" t="s">
        <v>848</v>
      </c>
      <c r="T258" s="532"/>
      <c r="U258" s="149"/>
      <c r="V258" s="122"/>
      <c r="W258" s="122">
        <f t="shared" si="93"/>
        <v>0</v>
      </c>
      <c r="X258" s="855"/>
      <c r="Y258" s="122"/>
      <c r="Z258" s="122"/>
      <c r="AA258" s="125"/>
      <c r="AB258" s="122"/>
      <c r="AC258" s="122"/>
      <c r="AD258" s="122"/>
      <c r="AE258" s="122"/>
      <c r="AF258" s="122"/>
      <c r="AG258" s="125"/>
      <c r="AH258" s="122">
        <f>AA258* '1 Overview'!$D$19</f>
        <v>0</v>
      </c>
      <c r="AI258" s="122">
        <f>AC258* '1 Overview'!$D$19</f>
        <v>0</v>
      </c>
      <c r="AJ258" s="122">
        <f>AE258* '1 Overview'!$D$19</f>
        <v>0</v>
      </c>
      <c r="AK258" s="125">
        <f>AG258* '1 Overview'!$D$19</f>
        <v>0</v>
      </c>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row>
    <row r="259" spans="1:126" s="108" customFormat="1" ht="15" customHeight="1" outlineLevel="3" x14ac:dyDescent="0.2">
      <c r="A259" s="93" t="str">
        <f t="shared" si="84"/>
        <v>Z2013</v>
      </c>
      <c r="B259" s="93" t="e">
        <f t="shared" si="84"/>
        <v>#N/A</v>
      </c>
      <c r="C259" s="93" t="e">
        <f t="shared" si="84"/>
        <v>#N/A</v>
      </c>
      <c r="D259" s="93" t="e">
        <f t="shared" si="84"/>
        <v>#N/A</v>
      </c>
      <c r="E259" s="267" t="str">
        <f>VLOOKUP("K|"&amp;Q259,'[2]+termU'!$A$1:$G$65536,6,FALSE)</f>
        <v>L101fzz</v>
      </c>
      <c r="F259" s="231" t="str">
        <f>VLOOKUP("K|"&amp;O259,'[2]+termU'!$A$1:$G$65536,6,FALSE)</f>
        <v>L101fzz</v>
      </c>
      <c r="G259" s="64" t="str">
        <f t="shared" si="87"/>
        <v>B</v>
      </c>
      <c r="H259" s="70" t="str">
        <f t="shared" ca="1" si="80"/>
        <v>B</v>
      </c>
      <c r="I259" s="94">
        <v>4</v>
      </c>
      <c r="J259" s="95">
        <f t="shared" si="94"/>
        <v>2013</v>
      </c>
      <c r="K259" s="93" t="str">
        <f t="shared" si="94"/>
        <v>Test country</v>
      </c>
      <c r="L259" s="93">
        <f t="shared" si="94"/>
        <v>0</v>
      </c>
      <c r="M259" s="93"/>
      <c r="N259" s="93">
        <f t="shared" si="78"/>
        <v>0</v>
      </c>
      <c r="O259" s="64" t="str">
        <f>TRIM(S259)</f>
        <v>Other plants harvested green</v>
      </c>
      <c r="P259" s="70" t="s">
        <v>1771</v>
      </c>
      <c r="Q259" s="120" t="s">
        <v>849</v>
      </c>
      <c r="R259" s="975" t="s">
        <v>756</v>
      </c>
      <c r="S259" s="974" t="s">
        <v>850</v>
      </c>
      <c r="T259" s="1043" t="s">
        <v>851</v>
      </c>
      <c r="U259" s="149"/>
      <c r="V259" s="122"/>
      <c r="W259" s="122">
        <f t="shared" si="93"/>
        <v>0</v>
      </c>
      <c r="X259" s="855"/>
      <c r="Y259" s="122"/>
      <c r="Z259" s="122"/>
      <c r="AA259" s="125"/>
      <c r="AB259" s="122"/>
      <c r="AC259" s="122"/>
      <c r="AD259" s="122"/>
      <c r="AE259" s="122"/>
      <c r="AF259" s="122"/>
      <c r="AG259" s="125"/>
      <c r="AH259" s="122">
        <f>AA259* '1 Overview'!$D$19</f>
        <v>0</v>
      </c>
      <c r="AI259" s="122">
        <f>AC259* '1 Overview'!$D$19</f>
        <v>0</v>
      </c>
      <c r="AJ259" s="122">
        <f>AE259* '1 Overview'!$D$19</f>
        <v>0</v>
      </c>
      <c r="AK259" s="125">
        <f>AG259* '1 Overview'!$D$19</f>
        <v>0</v>
      </c>
      <c r="AL259" s="588"/>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row>
    <row r="260" spans="1:126" ht="15" customHeight="1" outlineLevel="2" x14ac:dyDescent="0.2">
      <c r="A260" s="93" t="str">
        <f t="shared" si="84"/>
        <v>Z2013</v>
      </c>
      <c r="B260" s="93" t="e">
        <f t="shared" si="84"/>
        <v>#N/A</v>
      </c>
      <c r="C260" s="93" t="e">
        <f t="shared" si="84"/>
        <v>#N/A</v>
      </c>
      <c r="D260" s="93" t="e">
        <f t="shared" si="84"/>
        <v>#N/A</v>
      </c>
      <c r="E260" s="267" t="str">
        <f>VLOOKUP("K|"&amp;Q260,'[2]+termU'!$A$1:$G$65536,6,FALSE)</f>
        <v>L101g</v>
      </c>
      <c r="F260" s="231" t="e">
        <f>VLOOKUP("K|"&amp;O260,'[2]+termU'!$A$1:$G$65536,6,FALSE)</f>
        <v>#N/A</v>
      </c>
      <c r="G260" s="64" t="str">
        <f t="shared" si="87"/>
        <v>A</v>
      </c>
      <c r="H260" s="70" t="str">
        <f t="shared" ca="1" si="80"/>
        <v>A</v>
      </c>
      <c r="I260" s="94">
        <v>3</v>
      </c>
      <c r="J260" s="95">
        <f t="shared" si="94"/>
        <v>2013</v>
      </c>
      <c r="K260" s="93" t="str">
        <f t="shared" si="94"/>
        <v>Test country</v>
      </c>
      <c r="L260" s="93">
        <f t="shared" si="94"/>
        <v>0</v>
      </c>
      <c r="M260" s="93"/>
      <c r="N260" s="93">
        <f t="shared" si="78"/>
        <v>0</v>
      </c>
      <c r="O260" s="64" t="str">
        <f>TRIM(S260)</f>
        <v>Annual flowers and ornamental plants</v>
      </c>
      <c r="P260" s="70" t="s">
        <v>1771</v>
      </c>
      <c r="Q260" s="120" t="s">
        <v>852</v>
      </c>
      <c r="R260" s="316" t="s">
        <v>765</v>
      </c>
      <c r="S260" s="653" t="s">
        <v>854</v>
      </c>
      <c r="T260" s="1033"/>
      <c r="U260" s="150">
        <f t="shared" ref="U260:AG260" si="95">SUBTOTAL(9,U261:U265)</f>
        <v>0</v>
      </c>
      <c r="V260" s="110">
        <f t="shared" si="95"/>
        <v>0</v>
      </c>
      <c r="W260" s="1059">
        <f t="shared" si="95"/>
        <v>0</v>
      </c>
      <c r="X260" s="1063">
        <f t="shared" si="95"/>
        <v>0</v>
      </c>
      <c r="Y260" s="110">
        <f t="shared" si="95"/>
        <v>0</v>
      </c>
      <c r="Z260" s="110">
        <f>SUBTOTAL(9,Z261:Z265)</f>
        <v>0</v>
      </c>
      <c r="AA260" s="112">
        <f t="shared" si="95"/>
        <v>0</v>
      </c>
      <c r="AB260" s="110">
        <f t="shared" si="95"/>
        <v>0</v>
      </c>
      <c r="AC260" s="110">
        <f t="shared" si="95"/>
        <v>0</v>
      </c>
      <c r="AD260" s="110">
        <f t="shared" si="95"/>
        <v>0</v>
      </c>
      <c r="AE260" s="110">
        <f t="shared" si="95"/>
        <v>0</v>
      </c>
      <c r="AF260" s="110">
        <f t="shared" si="95"/>
        <v>0</v>
      </c>
      <c r="AG260" s="112">
        <f t="shared" si="95"/>
        <v>0</v>
      </c>
      <c r="AH260" s="110">
        <f>AA260* '1 Overview'!$D$19</f>
        <v>0</v>
      </c>
      <c r="AI260" s="110">
        <f>AC260* '1 Overview'!$D$19</f>
        <v>0</v>
      </c>
      <c r="AJ260" s="110">
        <f>AE260* '1 Overview'!$D$19</f>
        <v>0</v>
      </c>
      <c r="AK260" s="112">
        <f>AG260* '1 Overview'!$D$19</f>
        <v>0</v>
      </c>
      <c r="AL260" s="588"/>
    </row>
    <row r="261" spans="1:126" s="142" customFormat="1" ht="15" customHeight="1" outlineLevel="2" x14ac:dyDescent="0.2">
      <c r="A261" s="93" t="str">
        <f t="shared" si="84"/>
        <v>Z2013</v>
      </c>
      <c r="B261" s="93" t="e">
        <f t="shared" si="84"/>
        <v>#N/A</v>
      </c>
      <c r="C261" s="93" t="e">
        <f t="shared" si="84"/>
        <v>#N/A</v>
      </c>
      <c r="D261" s="93" t="e">
        <f t="shared" si="84"/>
        <v>#N/A</v>
      </c>
      <c r="E261" s="267" t="str">
        <f>VLOOKUP("K|"&amp;Q261,'[2]+termU'!$A$1:$G$65536,6,FALSE)</f>
        <v>L101g00</v>
      </c>
      <c r="F261" s="231" t="e">
        <f>VLOOKUP("K|"&amp;O261,'[2]+termU'!$A$1:$G$65536,6,FALSE)</f>
        <v>#N/A</v>
      </c>
      <c r="G261" s="64" t="str">
        <f t="shared" si="87"/>
        <v>B</v>
      </c>
      <c r="H261" s="70" t="str">
        <f t="shared" ca="1" si="80"/>
        <v>B</v>
      </c>
      <c r="I261" s="94">
        <v>4</v>
      </c>
      <c r="J261" s="95">
        <f t="shared" si="94"/>
        <v>2013</v>
      </c>
      <c r="K261" s="93" t="str">
        <f t="shared" si="94"/>
        <v>Test country</v>
      </c>
      <c r="L261" s="93">
        <f t="shared" si="94"/>
        <v>0</v>
      </c>
      <c r="M261" s="93"/>
      <c r="N261" s="93">
        <f t="shared" si="78"/>
        <v>0</v>
      </c>
      <c r="O261" s="64" t="str">
        <f>TRIM(S261)</f>
        <v>Annual flowers and ornamental plants, no details</v>
      </c>
      <c r="P261" s="70" t="s">
        <v>1771</v>
      </c>
      <c r="Q261" s="120" t="s">
        <v>855</v>
      </c>
      <c r="R261" s="321" t="s">
        <v>2949</v>
      </c>
      <c r="S261" s="345" t="str">
        <f xml:space="preserve"> S260 &amp; IF(ISERROR([2]!hidden(S260)),", no details",IF([2]!hidden(S260),"",", no details"))</f>
        <v>Annual flowers and ornamental plants, no details</v>
      </c>
      <c r="T261" s="813"/>
      <c r="U261" s="149"/>
      <c r="V261" s="122"/>
      <c r="W261" s="122">
        <f>SUM(U261:V261)</f>
        <v>0</v>
      </c>
      <c r="X261" s="844"/>
      <c r="Y261" s="122"/>
      <c r="Z261" s="122"/>
      <c r="AA261" s="125"/>
      <c r="AB261" s="122"/>
      <c r="AC261" s="122"/>
      <c r="AD261" s="122"/>
      <c r="AE261" s="122"/>
      <c r="AF261" s="122"/>
      <c r="AG261" s="125"/>
      <c r="AH261" s="122">
        <f>AA261* '1 Overview'!$D$19</f>
        <v>0</v>
      </c>
      <c r="AI261" s="122">
        <f>AC261* '1 Overview'!$D$19</f>
        <v>0</v>
      </c>
      <c r="AJ261" s="122">
        <f>AE261* '1 Overview'!$D$19</f>
        <v>0</v>
      </c>
      <c r="AK261" s="125">
        <f>AG261* '1 Overview'!$D$19</f>
        <v>0</v>
      </c>
      <c r="AL261" s="588"/>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row>
    <row r="262" spans="1:126" ht="15" customHeight="1" outlineLevel="3" x14ac:dyDescent="0.2">
      <c r="A262" s="93" t="str">
        <f t="shared" si="84"/>
        <v>Z2013</v>
      </c>
      <c r="B262" s="93" t="e">
        <f t="shared" si="84"/>
        <v>#N/A</v>
      </c>
      <c r="C262" s="93" t="e">
        <f t="shared" si="84"/>
        <v>#N/A</v>
      </c>
      <c r="D262" s="93" t="e">
        <f t="shared" si="84"/>
        <v>#N/A</v>
      </c>
      <c r="E262" s="267" t="str">
        <f>VLOOKUP("K|"&amp;Q262,'[2]+termU'!$A$1:$G$65536,6,FALSE)</f>
        <v>L101g01</v>
      </c>
      <c r="F262" s="231" t="str">
        <f>VLOOKUP("K|"&amp;O262,'[2]+termU'!$A$1:$G$65536,6,FALSE)</f>
        <v>L101g01</v>
      </c>
      <c r="G262" s="64" t="str">
        <f t="shared" si="87"/>
        <v>B</v>
      </c>
      <c r="H262" s="70" t="str">
        <f t="shared" ca="1" si="80"/>
        <v>B</v>
      </c>
      <c r="I262" s="94">
        <v>4</v>
      </c>
      <c r="J262" s="95">
        <f t="shared" si="94"/>
        <v>2013</v>
      </c>
      <c r="K262" s="93" t="str">
        <f t="shared" si="94"/>
        <v>Test country</v>
      </c>
      <c r="L262" s="93">
        <f t="shared" si="94"/>
        <v>0</v>
      </c>
      <c r="M262" s="93"/>
      <c r="N262" s="93">
        <f t="shared" si="78"/>
        <v>0</v>
      </c>
      <c r="O262" s="64" t="s">
        <v>856</v>
      </c>
      <c r="P262" s="120" t="s">
        <v>2583</v>
      </c>
      <c r="Q262" s="120" t="s">
        <v>856</v>
      </c>
      <c r="R262" s="318" t="s">
        <v>853</v>
      </c>
      <c r="S262" s="348" t="s">
        <v>853</v>
      </c>
      <c r="T262" s="787"/>
      <c r="U262" s="149"/>
      <c r="V262" s="122"/>
      <c r="W262" s="122">
        <f>SUM(U262:V262)</f>
        <v>0</v>
      </c>
      <c r="X262" s="844"/>
      <c r="Y262" s="122"/>
      <c r="Z262" s="122"/>
      <c r="AA262" s="125"/>
      <c r="AB262" s="122"/>
      <c r="AC262" s="122"/>
      <c r="AD262" s="122"/>
      <c r="AE262" s="122"/>
      <c r="AF262" s="122"/>
      <c r="AG262" s="125"/>
      <c r="AH262" s="122">
        <f>AA262* '1 Overview'!$D$19</f>
        <v>0</v>
      </c>
      <c r="AI262" s="122">
        <f>AC262* '1 Overview'!$D$19</f>
        <v>0</v>
      </c>
      <c r="AJ262" s="122">
        <f>AE262* '1 Overview'!$D$19</f>
        <v>0</v>
      </c>
      <c r="AK262" s="125">
        <f>AG262* '1 Overview'!$D$19</f>
        <v>0</v>
      </c>
    </row>
    <row r="263" spans="1:126" ht="15" customHeight="1" outlineLevel="3" x14ac:dyDescent="0.2">
      <c r="A263" s="93" t="str">
        <f t="shared" si="84"/>
        <v>Z2013</v>
      </c>
      <c r="B263" s="93" t="e">
        <f t="shared" si="84"/>
        <v>#N/A</v>
      </c>
      <c r="C263" s="93" t="e">
        <f t="shared" si="84"/>
        <v>#N/A</v>
      </c>
      <c r="D263" s="93" t="e">
        <f t="shared" si="84"/>
        <v>#N/A</v>
      </c>
      <c r="E263" s="267" t="str">
        <f>VLOOKUP("K|"&amp;Q263,'[2]+termU'!$A$1:$G$65536,6,FALSE)</f>
        <v>L101g02</v>
      </c>
      <c r="F263" s="231" t="str">
        <f>VLOOKUP("K|"&amp;O263,'[2]+termU'!$A$1:$G$65536,6,FALSE)</f>
        <v>L101g02</v>
      </c>
      <c r="G263" s="64" t="str">
        <f t="shared" si="87"/>
        <v>B</v>
      </c>
      <c r="H263" s="70" t="str">
        <f t="shared" ca="1" si="80"/>
        <v>B</v>
      </c>
      <c r="I263" s="94">
        <v>4</v>
      </c>
      <c r="J263" s="95">
        <f t="shared" si="94"/>
        <v>2013</v>
      </c>
      <c r="K263" s="93" t="str">
        <f t="shared" si="94"/>
        <v>Test country</v>
      </c>
      <c r="L263" s="93">
        <f t="shared" si="94"/>
        <v>0</v>
      </c>
      <c r="M263" s="93"/>
      <c r="N263" s="93">
        <f t="shared" si="78"/>
        <v>0</v>
      </c>
      <c r="O263" s="64" t="s">
        <v>857</v>
      </c>
      <c r="P263" s="120" t="s">
        <v>2583</v>
      </c>
      <c r="Q263" s="120" t="s">
        <v>857</v>
      </c>
      <c r="R263" s="318" t="s">
        <v>1156</v>
      </c>
      <c r="S263" s="348" t="s">
        <v>1156</v>
      </c>
      <c r="T263" s="787"/>
      <c r="U263" s="149"/>
      <c r="V263" s="122"/>
      <c r="W263" s="122">
        <f>SUM(U263:V263)</f>
        <v>0</v>
      </c>
      <c r="X263" s="844"/>
      <c r="Y263" s="122"/>
      <c r="Z263" s="122"/>
      <c r="AA263" s="125"/>
      <c r="AB263" s="122"/>
      <c r="AC263" s="122"/>
      <c r="AD263" s="122"/>
      <c r="AE263" s="122"/>
      <c r="AF263" s="122"/>
      <c r="AG263" s="125"/>
      <c r="AH263" s="122">
        <f>AA263* '1 Overview'!$D$19</f>
        <v>0</v>
      </c>
      <c r="AI263" s="122">
        <f>AC263* '1 Overview'!$D$19</f>
        <v>0</v>
      </c>
      <c r="AJ263" s="122">
        <f>AE263* '1 Overview'!$D$19</f>
        <v>0</v>
      </c>
      <c r="AK263" s="125">
        <f>AG263* '1 Overview'!$D$19</f>
        <v>0</v>
      </c>
    </row>
    <row r="264" spans="1:126" ht="15" customHeight="1" outlineLevel="3" x14ac:dyDescent="0.2">
      <c r="A264" s="93" t="str">
        <f t="shared" si="84"/>
        <v>Z2013</v>
      </c>
      <c r="B264" s="93" t="e">
        <f t="shared" si="84"/>
        <v>#N/A</v>
      </c>
      <c r="C264" s="93" t="e">
        <f t="shared" si="84"/>
        <v>#N/A</v>
      </c>
      <c r="D264" s="93" t="e">
        <f t="shared" si="84"/>
        <v>#N/A</v>
      </c>
      <c r="E264" s="267" t="e">
        <f>VLOOKUP("K|"&amp;Q264,'[2]+termU'!$A$1:$G$65536,6,FALSE)</f>
        <v>#N/A</v>
      </c>
      <c r="F264" s="231" t="e">
        <f>VLOOKUP("K|"&amp;O264,'[2]+termU'!$A$1:$G$65536,6,FALSE)</f>
        <v>#N/A</v>
      </c>
      <c r="G264" s="64" t="str">
        <f t="shared" si="87"/>
        <v>B</v>
      </c>
      <c r="H264" s="70" t="str">
        <f t="shared" ca="1" si="80"/>
        <v>B</v>
      </c>
      <c r="I264" s="94">
        <v>4</v>
      </c>
      <c r="J264" s="95">
        <f t="shared" si="94"/>
        <v>2013</v>
      </c>
      <c r="K264" s="93" t="str">
        <f t="shared" si="94"/>
        <v>Test country</v>
      </c>
      <c r="L264" s="93">
        <f t="shared" si="94"/>
        <v>0</v>
      </c>
      <c r="M264" s="93"/>
      <c r="N264" s="93">
        <f t="shared" si="78"/>
        <v>0</v>
      </c>
      <c r="O264" s="64" t="s">
        <v>1157</v>
      </c>
      <c r="P264" s="120" t="s">
        <v>2583</v>
      </c>
      <c r="Q264" s="120"/>
      <c r="R264" s="530" t="s">
        <v>1409</v>
      </c>
      <c r="S264" s="549" t="s">
        <v>1410</v>
      </c>
      <c r="T264" s="792"/>
      <c r="U264" s="149"/>
      <c r="V264" s="122"/>
      <c r="W264" s="122">
        <f>SUM(U264:V264)</f>
        <v>0</v>
      </c>
      <c r="X264" s="844"/>
      <c r="Y264" s="122"/>
      <c r="Z264" s="122"/>
      <c r="AA264" s="125"/>
      <c r="AB264" s="122"/>
      <c r="AC264" s="122"/>
      <c r="AD264" s="122"/>
      <c r="AE264" s="122"/>
      <c r="AF264" s="122"/>
      <c r="AG264" s="125"/>
      <c r="AH264" s="122">
        <f>AA264* '1 Overview'!$D$19</f>
        <v>0</v>
      </c>
      <c r="AI264" s="122">
        <f>AC264* '1 Overview'!$D$19</f>
        <v>0</v>
      </c>
      <c r="AJ264" s="122">
        <f>AE264* '1 Overview'!$D$19</f>
        <v>0</v>
      </c>
      <c r="AK264" s="125">
        <f>AG264* '1 Overview'!$D$19</f>
        <v>0</v>
      </c>
    </row>
    <row r="265" spans="1:126" ht="15" customHeight="1" outlineLevel="3" x14ac:dyDescent="0.2">
      <c r="A265" s="93" t="str">
        <f t="shared" si="84"/>
        <v>Z2013</v>
      </c>
      <c r="B265" s="93" t="e">
        <f t="shared" si="84"/>
        <v>#N/A</v>
      </c>
      <c r="C265" s="93" t="e">
        <f t="shared" si="84"/>
        <v>#N/A</v>
      </c>
      <c r="D265" s="93" t="e">
        <f t="shared" si="84"/>
        <v>#N/A</v>
      </c>
      <c r="E265" s="267" t="str">
        <f>VLOOKUP("K|"&amp;Q265,'[2]+termU'!$A$1:$G$65536,6,FALSE)</f>
        <v>L101gzz</v>
      </c>
      <c r="F265" s="231" t="str">
        <f>VLOOKUP("K|"&amp;O265,'[2]+termU'!$A$1:$G$65536,6,FALSE)</f>
        <v>L101gzz</v>
      </c>
      <c r="G265" s="64" t="str">
        <f t="shared" si="87"/>
        <v>B</v>
      </c>
      <c r="H265" s="70" t="str">
        <f t="shared" ca="1" si="80"/>
        <v>B</v>
      </c>
      <c r="I265" s="94">
        <v>4</v>
      </c>
      <c r="J265" s="95">
        <f t="shared" si="94"/>
        <v>2013</v>
      </c>
      <c r="K265" s="93" t="str">
        <f t="shared" si="94"/>
        <v>Test country</v>
      </c>
      <c r="L265" s="93">
        <f t="shared" si="94"/>
        <v>0</v>
      </c>
      <c r="M265" s="93"/>
      <c r="N265" s="93">
        <f t="shared" si="78"/>
        <v>0</v>
      </c>
      <c r="O265" s="64" t="s">
        <v>1411</v>
      </c>
      <c r="P265" s="120" t="s">
        <v>2583</v>
      </c>
      <c r="Q265" s="120" t="s">
        <v>1412</v>
      </c>
      <c r="R265" s="362" t="s">
        <v>1413</v>
      </c>
      <c r="S265" s="353" t="s">
        <v>1414</v>
      </c>
      <c r="T265" s="671"/>
      <c r="U265" s="149"/>
      <c r="V265" s="122"/>
      <c r="W265" s="122">
        <f>SUM(U265:V265)</f>
        <v>0</v>
      </c>
      <c r="X265" s="844"/>
      <c r="Y265" s="122"/>
      <c r="Z265" s="122"/>
      <c r="AA265" s="125"/>
      <c r="AB265" s="122"/>
      <c r="AC265" s="122"/>
      <c r="AD265" s="122"/>
      <c r="AE265" s="122"/>
      <c r="AF265" s="122"/>
      <c r="AG265" s="125"/>
      <c r="AH265" s="122">
        <f>AA265* '1 Overview'!$D$19</f>
        <v>0</v>
      </c>
      <c r="AI265" s="122">
        <f>AC265* '1 Overview'!$D$19</f>
        <v>0</v>
      </c>
      <c r="AJ265" s="122">
        <f>AE265* '1 Overview'!$D$19</f>
        <v>0</v>
      </c>
      <c r="AK265" s="125">
        <f>AG265* '1 Overview'!$D$19</f>
        <v>0</v>
      </c>
    </row>
    <row r="266" spans="1:126" ht="15" customHeight="1" outlineLevel="2" x14ac:dyDescent="0.2">
      <c r="A266" s="93" t="str">
        <f t="shared" si="84"/>
        <v>Z2013</v>
      </c>
      <c r="B266" s="93" t="e">
        <f t="shared" si="84"/>
        <v>#N/A</v>
      </c>
      <c r="C266" s="93" t="e">
        <f t="shared" si="84"/>
        <v>#N/A</v>
      </c>
      <c r="D266" s="93" t="e">
        <f t="shared" si="84"/>
        <v>#N/A</v>
      </c>
      <c r="E266" s="267" t="str">
        <f>VLOOKUP("K|"&amp;Q266,'[2]+termU'!$A$1:$G$65536,6,FALSE)</f>
        <v>L101h</v>
      </c>
      <c r="F266" s="231" t="str">
        <f>VLOOKUP("K|"&amp;O266,'[2]+termU'!$A$1:$G$65536,6,FALSE)</f>
        <v>L101h</v>
      </c>
      <c r="G266" s="64" t="str">
        <f t="shared" si="87"/>
        <v>A</v>
      </c>
      <c r="H266" s="70" t="str">
        <f t="shared" ca="1" si="80"/>
        <v>A</v>
      </c>
      <c r="I266" s="94">
        <v>3</v>
      </c>
      <c r="J266" s="95">
        <f t="shared" si="94"/>
        <v>2013</v>
      </c>
      <c r="K266" s="93" t="str">
        <f t="shared" si="94"/>
        <v>Test country</v>
      </c>
      <c r="L266" s="93">
        <f t="shared" si="94"/>
        <v>0</v>
      </c>
      <c r="M266" s="93"/>
      <c r="N266" s="93">
        <f t="shared" si="78"/>
        <v>0</v>
      </c>
      <c r="O266" s="64" t="str">
        <f>TRIM(S266)</f>
        <v>Seeds and seedlings</v>
      </c>
      <c r="P266" s="70" t="s">
        <v>1771</v>
      </c>
      <c r="Q266" s="120" t="s">
        <v>1415</v>
      </c>
      <c r="R266" s="323" t="s">
        <v>1416</v>
      </c>
      <c r="S266" s="676" t="s">
        <v>1415</v>
      </c>
      <c r="T266" s="1033"/>
      <c r="U266" s="150">
        <f t="shared" ref="U266:AG266" si="96">SUBTOTAL(9,U267:U271)</f>
        <v>0</v>
      </c>
      <c r="V266" s="110">
        <f t="shared" si="96"/>
        <v>0</v>
      </c>
      <c r="W266" s="1059">
        <f t="shared" si="96"/>
        <v>0</v>
      </c>
      <c r="X266" s="1060">
        <f>SUBTOTAL(9,X267:X271)</f>
        <v>0</v>
      </c>
      <c r="Y266" s="110">
        <f t="shared" si="96"/>
        <v>0</v>
      </c>
      <c r="Z266" s="110">
        <f>SUBTOTAL(9,Z267:Z271)</f>
        <v>0</v>
      </c>
      <c r="AA266" s="112">
        <f t="shared" si="96"/>
        <v>0</v>
      </c>
      <c r="AB266" s="110">
        <f t="shared" si="96"/>
        <v>0</v>
      </c>
      <c r="AC266" s="110">
        <f t="shared" si="96"/>
        <v>0</v>
      </c>
      <c r="AD266" s="110">
        <f t="shared" si="96"/>
        <v>0</v>
      </c>
      <c r="AE266" s="110">
        <f t="shared" si="96"/>
        <v>0</v>
      </c>
      <c r="AF266" s="110">
        <f t="shared" si="96"/>
        <v>0</v>
      </c>
      <c r="AG266" s="112">
        <f t="shared" si="96"/>
        <v>0</v>
      </c>
      <c r="AH266" s="110">
        <f>AA266* '1 Overview'!$D$19</f>
        <v>0</v>
      </c>
      <c r="AI266" s="110">
        <f>AC266* '1 Overview'!$D$19</f>
        <v>0</v>
      </c>
      <c r="AJ266" s="110">
        <f>AE266* '1 Overview'!$D$19</f>
        <v>0</v>
      </c>
      <c r="AK266" s="112">
        <f>AG266* '1 Overview'!$D$19</f>
        <v>0</v>
      </c>
      <c r="AL266" s="588"/>
    </row>
    <row r="267" spans="1:126" s="108" customFormat="1" ht="15" customHeight="1" outlineLevel="2" x14ac:dyDescent="0.2">
      <c r="A267" s="93" t="str">
        <f t="shared" si="84"/>
        <v>Z2013</v>
      </c>
      <c r="B267" s="93" t="e">
        <f t="shared" si="84"/>
        <v>#N/A</v>
      </c>
      <c r="C267" s="93" t="e">
        <f t="shared" si="84"/>
        <v>#N/A</v>
      </c>
      <c r="D267" s="93" t="e">
        <f t="shared" si="84"/>
        <v>#N/A</v>
      </c>
      <c r="E267" s="267" t="str">
        <f>VLOOKUP("K|"&amp;Q267,'[2]+termU'!$A$1:$G$65536,6,FALSE)</f>
        <v>L101h00</v>
      </c>
      <c r="F267" s="231" t="str">
        <f>VLOOKUP("K|"&amp;O267,'[2]+termU'!$A$1:$G$65536,6,FALSE)</f>
        <v>L101h00</v>
      </c>
      <c r="G267" s="64" t="str">
        <f t="shared" si="87"/>
        <v>B</v>
      </c>
      <c r="H267" s="70" t="str">
        <f t="shared" ca="1" si="80"/>
        <v>B</v>
      </c>
      <c r="I267" s="94">
        <v>4</v>
      </c>
      <c r="J267" s="95">
        <f t="shared" si="94"/>
        <v>2013</v>
      </c>
      <c r="K267" s="93" t="str">
        <f t="shared" si="94"/>
        <v>Test country</v>
      </c>
      <c r="L267" s="93">
        <f t="shared" si="94"/>
        <v>0</v>
      </c>
      <c r="M267" s="93"/>
      <c r="N267" s="93">
        <f t="shared" si="78"/>
        <v>0</v>
      </c>
      <c r="O267" s="64" t="str">
        <f>TRIM(S267)</f>
        <v>Seeds and seedlings, no details</v>
      </c>
      <c r="P267" s="70" t="s">
        <v>1771</v>
      </c>
      <c r="Q267" s="120" t="s">
        <v>1417</v>
      </c>
      <c r="R267" s="1027" t="str">
        <f xml:space="preserve"> R266 &amp; IF(ISERROR([2]!hidden(R266)),", sin detalles",IF([2]!hidden(R266),"",", sin detalles"))</f>
        <v>Semillas y plántulas, sin detalles</v>
      </c>
      <c r="S267" s="345" t="str">
        <f xml:space="preserve"> S266 &amp; IF(ISERROR([2]!hidden(S266)),", no details",IF([2]!hidden(S266),"",", no details"))</f>
        <v>Seeds and seedlings, no details</v>
      </c>
      <c r="T267" s="813"/>
      <c r="U267" s="149"/>
      <c r="V267" s="122"/>
      <c r="W267" s="122">
        <f>SUM(U267:V267)</f>
        <v>0</v>
      </c>
      <c r="X267" s="855"/>
      <c r="Y267" s="122"/>
      <c r="Z267" s="122"/>
      <c r="AA267" s="125"/>
      <c r="AB267" s="122"/>
      <c r="AC267" s="122"/>
      <c r="AD267" s="122"/>
      <c r="AE267" s="122"/>
      <c r="AF267" s="122"/>
      <c r="AG267" s="125"/>
      <c r="AH267" s="122">
        <f>AA267* '1 Overview'!$D$19</f>
        <v>0</v>
      </c>
      <c r="AI267" s="122">
        <f>AC267* '1 Overview'!$D$19</f>
        <v>0</v>
      </c>
      <c r="AJ267" s="122">
        <f>AE267* '1 Overview'!$D$19</f>
        <v>0</v>
      </c>
      <c r="AK267" s="125">
        <f>AG267* '1 Overview'!$D$19</f>
        <v>0</v>
      </c>
      <c r="AL267" s="588"/>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row>
    <row r="268" spans="1:126" s="108" customFormat="1" ht="15" customHeight="1" outlineLevel="3" x14ac:dyDescent="0.2">
      <c r="A268" s="93" t="str">
        <f t="shared" si="84"/>
        <v>Z2013</v>
      </c>
      <c r="B268" s="93" t="e">
        <f t="shared" si="84"/>
        <v>#N/A</v>
      </c>
      <c r="C268" s="93" t="e">
        <f t="shared" si="84"/>
        <v>#N/A</v>
      </c>
      <c r="D268" s="93" t="e">
        <f t="shared" si="84"/>
        <v>#N/A</v>
      </c>
      <c r="E268" s="267" t="str">
        <f>VLOOKUP("K|"&amp;Q268,'[2]+termU'!$A$1:$G$65536,6,FALSE)</f>
        <v>L101h01</v>
      </c>
      <c r="F268" s="231" t="str">
        <f>VLOOKUP("K|"&amp;O268,'[2]+termU'!$A$1:$G$65536,6,FALSE)</f>
        <v>L101h01</v>
      </c>
      <c r="G268" s="64" t="str">
        <f t="shared" si="87"/>
        <v>B</v>
      </c>
      <c r="H268" s="70" t="str">
        <f t="shared" ca="1" si="80"/>
        <v>B</v>
      </c>
      <c r="I268" s="94">
        <v>4</v>
      </c>
      <c r="J268" s="95">
        <f t="shared" si="94"/>
        <v>2013</v>
      </c>
      <c r="K268" s="93" t="str">
        <f t="shared" si="94"/>
        <v>Test country</v>
      </c>
      <c r="L268" s="93">
        <f t="shared" si="94"/>
        <v>0</v>
      </c>
      <c r="M268" s="93"/>
      <c r="N268" s="93">
        <f t="shared" si="78"/>
        <v>0</v>
      </c>
      <c r="O268" s="64" t="s">
        <v>1418</v>
      </c>
      <c r="P268" s="120" t="s">
        <v>2583</v>
      </c>
      <c r="Q268" s="120" t="s">
        <v>1418</v>
      </c>
      <c r="R268" s="363" t="s">
        <v>1419</v>
      </c>
      <c r="S268" s="346" t="s">
        <v>1420</v>
      </c>
      <c r="T268" s="435"/>
      <c r="U268" s="149"/>
      <c r="V268" s="122"/>
      <c r="W268" s="122">
        <f>SUM(U268:V268)</f>
        <v>0</v>
      </c>
      <c r="X268" s="855"/>
      <c r="Y268" s="122"/>
      <c r="Z268" s="122"/>
      <c r="AA268" s="125"/>
      <c r="AB268" s="122"/>
      <c r="AC268" s="122"/>
      <c r="AD268" s="122"/>
      <c r="AE268" s="122"/>
      <c r="AF268" s="122"/>
      <c r="AG268" s="125"/>
      <c r="AH268" s="122">
        <f>AA268* '1 Overview'!$D$19</f>
        <v>0</v>
      </c>
      <c r="AI268" s="122">
        <f>AC268* '1 Overview'!$D$19</f>
        <v>0</v>
      </c>
      <c r="AJ268" s="122">
        <f>AE268* '1 Overview'!$D$19</f>
        <v>0</v>
      </c>
      <c r="AK268" s="125">
        <f>AG268* '1 Overview'!$D$19</f>
        <v>0</v>
      </c>
      <c r="AL268" s="73"/>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row>
    <row r="269" spans="1:126" s="108" customFormat="1" ht="15" customHeight="1" outlineLevel="3" x14ac:dyDescent="0.2">
      <c r="A269" s="93" t="str">
        <f t="shared" si="84"/>
        <v>Z2013</v>
      </c>
      <c r="B269" s="93" t="e">
        <f t="shared" si="84"/>
        <v>#N/A</v>
      </c>
      <c r="C269" s="93" t="e">
        <f t="shared" si="84"/>
        <v>#N/A</v>
      </c>
      <c r="D269" s="93" t="e">
        <f t="shared" si="84"/>
        <v>#N/A</v>
      </c>
      <c r="E269" s="267" t="str">
        <f>VLOOKUP("K|"&amp;Q269,'[2]+termU'!$A$1:$G$65536,6,FALSE)</f>
        <v>L101h02</v>
      </c>
      <c r="F269" s="231" t="str">
        <f>VLOOKUP("K|"&amp;O269,'[2]+termU'!$A$1:$G$65536,6,FALSE)</f>
        <v>L101h02</v>
      </c>
      <c r="G269" s="64" t="str">
        <f t="shared" si="87"/>
        <v>B</v>
      </c>
      <c r="H269" s="70" t="str">
        <f t="shared" ca="1" si="80"/>
        <v>B</v>
      </c>
      <c r="I269" s="94">
        <v>4</v>
      </c>
      <c r="J269" s="95">
        <f t="shared" si="94"/>
        <v>2013</v>
      </c>
      <c r="K269" s="93" t="str">
        <f t="shared" si="94"/>
        <v>Test country</v>
      </c>
      <c r="L269" s="93">
        <f t="shared" si="94"/>
        <v>0</v>
      </c>
      <c r="M269" s="93"/>
      <c r="N269" s="93">
        <f t="shared" si="78"/>
        <v>0</v>
      </c>
      <c r="O269" s="64" t="s">
        <v>1421</v>
      </c>
      <c r="P269" s="120" t="s">
        <v>2583</v>
      </c>
      <c r="Q269" s="120" t="s">
        <v>1421</v>
      </c>
      <c r="R269" s="363" t="s">
        <v>1422</v>
      </c>
      <c r="S269" s="346" t="s">
        <v>1423</v>
      </c>
      <c r="T269" s="435"/>
      <c r="U269" s="149"/>
      <c r="V269" s="122"/>
      <c r="W269" s="122">
        <f>SUM(U269:V269)</f>
        <v>0</v>
      </c>
      <c r="X269" s="856"/>
      <c r="Y269" s="122"/>
      <c r="Z269" s="122"/>
      <c r="AA269" s="125"/>
      <c r="AB269" s="122"/>
      <c r="AC269" s="122"/>
      <c r="AD269" s="122"/>
      <c r="AE269" s="122"/>
      <c r="AF269" s="122"/>
      <c r="AG269" s="125"/>
      <c r="AH269" s="122">
        <f>AA269* '1 Overview'!$D$19</f>
        <v>0</v>
      </c>
      <c r="AI269" s="122">
        <f>AC269* '1 Overview'!$D$19</f>
        <v>0</v>
      </c>
      <c r="AJ269" s="122">
        <f>AE269* '1 Overview'!$D$19</f>
        <v>0</v>
      </c>
      <c r="AK269" s="125">
        <f>AG269* '1 Overview'!$D$19</f>
        <v>0</v>
      </c>
      <c r="AL269" s="73"/>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row>
    <row r="270" spans="1:126" s="108" customFormat="1" ht="15" customHeight="1" outlineLevel="3" x14ac:dyDescent="0.2">
      <c r="A270" s="93" t="str">
        <f t="shared" si="84"/>
        <v>Z2013</v>
      </c>
      <c r="B270" s="93" t="e">
        <f t="shared" si="84"/>
        <v>#N/A</v>
      </c>
      <c r="C270" s="93" t="e">
        <f t="shared" si="84"/>
        <v>#N/A</v>
      </c>
      <c r="D270" s="93" t="e">
        <f t="shared" si="84"/>
        <v>#N/A</v>
      </c>
      <c r="E270" s="267" t="e">
        <f>VLOOKUP("K|"&amp;Q270,'[2]+termU'!$A$1:$G$65536,6,FALSE)</f>
        <v>#N/A</v>
      </c>
      <c r="F270" s="231" t="e">
        <f>VLOOKUP("K|"&amp;O270,'[2]+termU'!$A$1:$G$65536,6,FALSE)</f>
        <v>#N/A</v>
      </c>
      <c r="G270" s="64" t="str">
        <f t="shared" si="87"/>
        <v>B</v>
      </c>
      <c r="H270" s="70" t="str">
        <f t="shared" ca="1" si="80"/>
        <v>B</v>
      </c>
      <c r="I270" s="94">
        <v>4</v>
      </c>
      <c r="J270" s="95">
        <f t="shared" si="94"/>
        <v>2013</v>
      </c>
      <c r="K270" s="93" t="str">
        <f t="shared" si="94"/>
        <v>Test country</v>
      </c>
      <c r="L270" s="93">
        <f t="shared" si="94"/>
        <v>0</v>
      </c>
      <c r="M270" s="93"/>
      <c r="N270" s="93">
        <f t="shared" si="78"/>
        <v>0</v>
      </c>
      <c r="O270" s="64" t="s">
        <v>1424</v>
      </c>
      <c r="P270" s="120" t="s">
        <v>2583</v>
      </c>
      <c r="Q270" s="120"/>
      <c r="R270" s="530" t="s">
        <v>1425</v>
      </c>
      <c r="S270" s="549" t="s">
        <v>1426</v>
      </c>
      <c r="T270" s="792"/>
      <c r="U270" s="149"/>
      <c r="V270" s="122"/>
      <c r="W270" s="122">
        <f>SUM(U270:V270)</f>
        <v>0</v>
      </c>
      <c r="X270" s="856"/>
      <c r="Y270" s="122"/>
      <c r="Z270" s="122"/>
      <c r="AA270" s="125"/>
      <c r="AB270" s="122"/>
      <c r="AC270" s="122"/>
      <c r="AD270" s="122"/>
      <c r="AE270" s="122"/>
      <c r="AF270" s="122"/>
      <c r="AG270" s="125"/>
      <c r="AH270" s="122">
        <f>AA270* '1 Overview'!$D$19</f>
        <v>0</v>
      </c>
      <c r="AI270" s="122">
        <f>AC270* '1 Overview'!$D$19</f>
        <v>0</v>
      </c>
      <c r="AJ270" s="122">
        <f>AE270* '1 Overview'!$D$19</f>
        <v>0</v>
      </c>
      <c r="AK270" s="125">
        <f>AG270* '1 Overview'!$D$19</f>
        <v>0</v>
      </c>
      <c r="AL270" s="73"/>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row>
    <row r="271" spans="1:126" s="108" customFormat="1" ht="15" customHeight="1" outlineLevel="3" x14ac:dyDescent="0.2">
      <c r="A271" s="93" t="str">
        <f t="shared" si="84"/>
        <v>Z2013</v>
      </c>
      <c r="B271" s="93" t="e">
        <f t="shared" si="84"/>
        <v>#N/A</v>
      </c>
      <c r="C271" s="93" t="e">
        <f t="shared" si="84"/>
        <v>#N/A</v>
      </c>
      <c r="D271" s="93" t="e">
        <f t="shared" si="84"/>
        <v>#N/A</v>
      </c>
      <c r="E271" s="267" t="str">
        <f>VLOOKUP("K|"&amp;Q271,'[2]+termU'!$A$1:$G$65536,6,FALSE)</f>
        <v>L101hzz</v>
      </c>
      <c r="F271" s="231" t="str">
        <f>VLOOKUP("K|"&amp;O271,'[2]+termU'!$A$1:$G$65536,6,FALSE)</f>
        <v>L101hzz</v>
      </c>
      <c r="G271" s="64" t="str">
        <f t="shared" si="87"/>
        <v>B</v>
      </c>
      <c r="H271" s="70" t="str">
        <f t="shared" ca="1" si="80"/>
        <v>B</v>
      </c>
      <c r="I271" s="94">
        <v>4</v>
      </c>
      <c r="J271" s="95">
        <f t="shared" si="94"/>
        <v>2013</v>
      </c>
      <c r="K271" s="93" t="str">
        <f t="shared" si="94"/>
        <v>Test country</v>
      </c>
      <c r="L271" s="93">
        <f t="shared" si="94"/>
        <v>0</v>
      </c>
      <c r="M271" s="93"/>
      <c r="N271" s="93">
        <f t="shared" si="78"/>
        <v>0</v>
      </c>
      <c r="O271" s="64" t="s">
        <v>1427</v>
      </c>
      <c r="P271" s="120" t="s">
        <v>2583</v>
      </c>
      <c r="Q271" s="120" t="s">
        <v>1428</v>
      </c>
      <c r="R271" s="363" t="s">
        <v>1429</v>
      </c>
      <c r="S271" s="366" t="s">
        <v>1430</v>
      </c>
      <c r="T271" s="517"/>
      <c r="U271" s="149"/>
      <c r="V271" s="122"/>
      <c r="W271" s="122">
        <f>SUM(U271:V271)</f>
        <v>0</v>
      </c>
      <c r="X271" s="856"/>
      <c r="Y271" s="122"/>
      <c r="Z271" s="122"/>
      <c r="AA271" s="125"/>
      <c r="AB271" s="122"/>
      <c r="AC271" s="122"/>
      <c r="AD271" s="122"/>
      <c r="AE271" s="122"/>
      <c r="AF271" s="122"/>
      <c r="AG271" s="125"/>
      <c r="AH271" s="122">
        <f>AA271* '1 Overview'!$D$19</f>
        <v>0</v>
      </c>
      <c r="AI271" s="122">
        <f>AC271* '1 Overview'!$D$19</f>
        <v>0</v>
      </c>
      <c r="AJ271" s="122">
        <f>AE271* '1 Overview'!$D$19</f>
        <v>0</v>
      </c>
      <c r="AK271" s="125">
        <f>AG271* '1 Overview'!$D$19</f>
        <v>0</v>
      </c>
      <c r="AL271" s="73"/>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row>
    <row r="272" spans="1:126" ht="15" customHeight="1" outlineLevel="2" x14ac:dyDescent="0.2">
      <c r="A272" s="93" t="str">
        <f t="shared" si="84"/>
        <v>Z2013</v>
      </c>
      <c r="B272" s="93" t="e">
        <f t="shared" si="84"/>
        <v>#N/A</v>
      </c>
      <c r="C272" s="93" t="e">
        <f t="shared" si="84"/>
        <v>#N/A</v>
      </c>
      <c r="D272" s="93" t="e">
        <f t="shared" si="84"/>
        <v>#N/A</v>
      </c>
      <c r="E272" s="267" t="str">
        <f>VLOOKUP("K|"&amp;Q272,'[2]+termU'!$A$1:$G$65536,6,FALSE)</f>
        <v>L101o</v>
      </c>
      <c r="F272" s="231" t="str">
        <f>VLOOKUP("K|"&amp;O272,'[2]+termU'!$A$1:$G$65536,6,FALSE)</f>
        <v>L101o</v>
      </c>
      <c r="G272" s="64" t="str">
        <f t="shared" si="87"/>
        <v>A</v>
      </c>
      <c r="H272" s="70" t="str">
        <f t="shared" ca="1" si="80"/>
        <v>A</v>
      </c>
      <c r="I272" s="94">
        <v>3</v>
      </c>
      <c r="J272" s="95">
        <f t="shared" si="94"/>
        <v>2013</v>
      </c>
      <c r="K272" s="93" t="str">
        <f t="shared" si="94"/>
        <v>Test country</v>
      </c>
      <c r="L272" s="93">
        <f t="shared" si="94"/>
        <v>0</v>
      </c>
      <c r="M272" s="93"/>
      <c r="N272" s="93">
        <f t="shared" si="78"/>
        <v>0</v>
      </c>
      <c r="O272" s="64" t="str">
        <f>TRIM(S272)</f>
        <v>Other arable crops</v>
      </c>
      <c r="P272" s="70" t="s">
        <v>1771</v>
      </c>
      <c r="Q272" s="120" t="s">
        <v>1431</v>
      </c>
      <c r="R272" s="323" t="s">
        <v>1432</v>
      </c>
      <c r="S272" s="676" t="s">
        <v>1431</v>
      </c>
      <c r="T272" s="1033" t="s">
        <v>1433</v>
      </c>
      <c r="U272" s="150">
        <f t="shared" ref="U272:AG272" si="97">SUBTOTAL(9,U273:U281)</f>
        <v>0</v>
      </c>
      <c r="V272" s="110">
        <f t="shared" si="97"/>
        <v>0</v>
      </c>
      <c r="W272" s="1059">
        <f t="shared" si="97"/>
        <v>0</v>
      </c>
      <c r="X272" s="1060">
        <f t="shared" si="97"/>
        <v>0</v>
      </c>
      <c r="Y272" s="110">
        <f t="shared" si="97"/>
        <v>0</v>
      </c>
      <c r="Z272" s="110">
        <f>SUBTOTAL(9,Z273:Z281)</f>
        <v>0</v>
      </c>
      <c r="AA272" s="112">
        <f t="shared" si="97"/>
        <v>0</v>
      </c>
      <c r="AB272" s="110">
        <f t="shared" si="97"/>
        <v>0</v>
      </c>
      <c r="AC272" s="110">
        <f t="shared" si="97"/>
        <v>0</v>
      </c>
      <c r="AD272" s="110">
        <f t="shared" si="97"/>
        <v>0</v>
      </c>
      <c r="AE272" s="110">
        <f t="shared" si="97"/>
        <v>0</v>
      </c>
      <c r="AF272" s="110">
        <f t="shared" si="97"/>
        <v>0</v>
      </c>
      <c r="AG272" s="112">
        <f t="shared" si="97"/>
        <v>0</v>
      </c>
      <c r="AH272" s="110">
        <f>AA272* '1 Overview'!$D$19</f>
        <v>0</v>
      </c>
      <c r="AI272" s="110">
        <f>AC272* '1 Overview'!$D$19</f>
        <v>0</v>
      </c>
      <c r="AJ272" s="110">
        <f>AE272* '1 Overview'!$D$19</f>
        <v>0</v>
      </c>
      <c r="AK272" s="112">
        <f>AG272* '1 Overview'!$D$19</f>
        <v>0</v>
      </c>
      <c r="AL272" s="588"/>
    </row>
    <row r="273" spans="1:126" ht="15" customHeight="1" outlineLevel="2" x14ac:dyDescent="0.2">
      <c r="A273" s="93" t="str">
        <f t="shared" si="84"/>
        <v>Z2013</v>
      </c>
      <c r="B273" s="93" t="e">
        <f t="shared" si="84"/>
        <v>#N/A</v>
      </c>
      <c r="C273" s="93" t="e">
        <f t="shared" si="84"/>
        <v>#N/A</v>
      </c>
      <c r="D273" s="93" t="e">
        <f t="shared" si="84"/>
        <v>#N/A</v>
      </c>
      <c r="E273" s="267" t="str">
        <f>VLOOKUP("K|"&amp;Q273,'[2]+termU'!$A$1:$G$65536,6,FALSE)</f>
        <v>L101o00</v>
      </c>
      <c r="F273" s="231" t="str">
        <f>VLOOKUP("K|"&amp;O273,'[2]+termU'!$A$1:$G$65536,6,FALSE)</f>
        <v>L101o00</v>
      </c>
      <c r="G273" s="64" t="str">
        <f t="shared" si="87"/>
        <v>B</v>
      </c>
      <c r="H273" s="70" t="str">
        <f t="shared" ca="1" si="80"/>
        <v>B</v>
      </c>
      <c r="I273" s="94">
        <v>4</v>
      </c>
      <c r="J273" s="95">
        <f t="shared" si="94"/>
        <v>2013</v>
      </c>
      <c r="K273" s="93" t="str">
        <f t="shared" si="94"/>
        <v>Test country</v>
      </c>
      <c r="L273" s="93">
        <f t="shared" si="94"/>
        <v>0</v>
      </c>
      <c r="M273" s="93"/>
      <c r="N273" s="93">
        <f t="shared" si="78"/>
        <v>0</v>
      </c>
      <c r="O273" s="64" t="str">
        <f>TRIM(S273)</f>
        <v>Other arable crops, no details</v>
      </c>
      <c r="P273" s="70" t="s">
        <v>1771</v>
      </c>
      <c r="Q273" s="120" t="s">
        <v>1434</v>
      </c>
      <c r="R273" s="1027" t="str">
        <f xml:space="preserve"> R272 &amp; IF(ISERROR([2]!hidden(R272)),", sin detalles",IF([2]!hidden(R272),"",", sin detalles"))</f>
        <v>Otros cultivos anuales, sin detalles</v>
      </c>
      <c r="S273" s="345" t="str">
        <f xml:space="preserve"> S272 &amp; IF(ISERROR([2]!hidden(S272)),", no details",IF([2]!hidden(S272),"",", no details"))</f>
        <v>Other arable crops, no details</v>
      </c>
      <c r="T273" s="813"/>
      <c r="U273" s="149"/>
      <c r="V273" s="122"/>
      <c r="W273" s="122">
        <f t="shared" ref="W273:W281" si="98">SUM(U273:V273)</f>
        <v>0</v>
      </c>
      <c r="X273" s="856"/>
      <c r="Y273" s="122"/>
      <c r="Z273" s="122"/>
      <c r="AA273" s="125"/>
      <c r="AB273" s="122"/>
      <c r="AC273" s="122"/>
      <c r="AD273" s="122"/>
      <c r="AE273" s="122"/>
      <c r="AF273" s="122"/>
      <c r="AG273" s="125"/>
      <c r="AH273" s="122">
        <f>AA273* '1 Overview'!$D$19</f>
        <v>0</v>
      </c>
      <c r="AI273" s="122">
        <f>AC273* '1 Overview'!$D$19</f>
        <v>0</v>
      </c>
      <c r="AJ273" s="122">
        <f>AE273* '1 Overview'!$D$19</f>
        <v>0</v>
      </c>
      <c r="AK273" s="125">
        <f>AG273* '1 Overview'!$D$19</f>
        <v>0</v>
      </c>
      <c r="AL273" s="588"/>
    </row>
    <row r="274" spans="1:126" s="108" customFormat="1" ht="15" customHeight="1" outlineLevel="3" x14ac:dyDescent="0.2">
      <c r="A274" s="93" t="str">
        <f t="shared" si="84"/>
        <v>Z2013</v>
      </c>
      <c r="B274" s="93" t="e">
        <f t="shared" si="84"/>
        <v>#N/A</v>
      </c>
      <c r="C274" s="93" t="e">
        <f t="shared" si="84"/>
        <v>#N/A</v>
      </c>
      <c r="D274" s="93" t="e">
        <f t="shared" si="84"/>
        <v>#N/A</v>
      </c>
      <c r="E274" s="267" t="str">
        <f>VLOOKUP("K|"&amp;Q274,'[2]+termU'!$A$1:$G$65536,6,FALSE)</f>
        <v>L101o01</v>
      </c>
      <c r="F274" s="231" t="str">
        <f>VLOOKUP("K|"&amp;O274,'[2]+termU'!$A$1:$G$65536,6,FALSE)</f>
        <v>L101o01</v>
      </c>
      <c r="G274" s="64" t="str">
        <f t="shared" si="87"/>
        <v>B</v>
      </c>
      <c r="H274" s="70" t="str">
        <f t="shared" ca="1" si="80"/>
        <v>B</v>
      </c>
      <c r="I274" s="94">
        <v>4</v>
      </c>
      <c r="J274" s="95">
        <f t="shared" si="94"/>
        <v>2013</v>
      </c>
      <c r="K274" s="93" t="str">
        <f t="shared" si="94"/>
        <v>Test country</v>
      </c>
      <c r="L274" s="93">
        <f t="shared" si="94"/>
        <v>0</v>
      </c>
      <c r="M274" s="93"/>
      <c r="N274" s="93">
        <f t="shared" si="78"/>
        <v>0</v>
      </c>
      <c r="O274" s="64" t="s">
        <v>1435</v>
      </c>
      <c r="P274" s="120" t="s">
        <v>2583</v>
      </c>
      <c r="Q274" s="120" t="s">
        <v>1435</v>
      </c>
      <c r="R274" s="363" t="s">
        <v>1436</v>
      </c>
      <c r="S274" s="346" t="s">
        <v>1437</v>
      </c>
      <c r="T274" s="435"/>
      <c r="U274" s="149"/>
      <c r="V274" s="122"/>
      <c r="W274" s="122">
        <f t="shared" si="98"/>
        <v>0</v>
      </c>
      <c r="X274" s="856"/>
      <c r="Y274" s="122"/>
      <c r="Z274" s="122"/>
      <c r="AA274" s="125"/>
      <c r="AB274" s="122"/>
      <c r="AC274" s="122"/>
      <c r="AD274" s="122"/>
      <c r="AE274" s="122"/>
      <c r="AF274" s="122"/>
      <c r="AG274" s="125"/>
      <c r="AH274" s="122">
        <f>AA274* '1 Overview'!$D$19</f>
        <v>0</v>
      </c>
      <c r="AI274" s="122">
        <f>AC274* '1 Overview'!$D$19</f>
        <v>0</v>
      </c>
      <c r="AJ274" s="122">
        <f>AE274* '1 Overview'!$D$19</f>
        <v>0</v>
      </c>
      <c r="AK274" s="125">
        <f>AG274* '1 Overview'!$D$19</f>
        <v>0</v>
      </c>
      <c r="AL274" s="73"/>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row>
    <row r="275" spans="1:126" s="108" customFormat="1" ht="15" customHeight="1" outlineLevel="3" x14ac:dyDescent="0.2">
      <c r="A275" s="93" t="str">
        <f t="shared" si="84"/>
        <v>Z2013</v>
      </c>
      <c r="B275" s="93" t="e">
        <f t="shared" si="84"/>
        <v>#N/A</v>
      </c>
      <c r="C275" s="93" t="e">
        <f t="shared" si="84"/>
        <v>#N/A</v>
      </c>
      <c r="D275" s="93" t="e">
        <f t="shared" si="84"/>
        <v>#N/A</v>
      </c>
      <c r="E275" s="267" t="str">
        <f>VLOOKUP("K|"&amp;Q275,'[2]+termU'!$A$1:$G$65536,6,FALSE)</f>
        <v>L101o02</v>
      </c>
      <c r="F275" s="231" t="str">
        <f>VLOOKUP("K|"&amp;O275,'[2]+termU'!$A$1:$G$65536,6,FALSE)</f>
        <v>L101o02</v>
      </c>
      <c r="G275" s="64" t="str">
        <f t="shared" si="87"/>
        <v>B</v>
      </c>
      <c r="H275" s="70" t="str">
        <f t="shared" ca="1" si="80"/>
        <v>B</v>
      </c>
      <c r="I275" s="94">
        <v>4</v>
      </c>
      <c r="J275" s="95">
        <f t="shared" si="94"/>
        <v>2013</v>
      </c>
      <c r="K275" s="93" t="str">
        <f t="shared" si="94"/>
        <v>Test country</v>
      </c>
      <c r="L275" s="93">
        <f t="shared" si="94"/>
        <v>0</v>
      </c>
      <c r="M275" s="93"/>
      <c r="N275" s="93">
        <f t="shared" si="78"/>
        <v>0</v>
      </c>
      <c r="O275" s="64" t="s">
        <v>1438</v>
      </c>
      <c r="P275" s="120" t="s">
        <v>2583</v>
      </c>
      <c r="Q275" s="120" t="s">
        <v>1438</v>
      </c>
      <c r="R275" s="109" t="s">
        <v>1439</v>
      </c>
      <c r="S275" s="346" t="s">
        <v>1440</v>
      </c>
      <c r="T275" s="435"/>
      <c r="U275" s="149"/>
      <c r="V275" s="122"/>
      <c r="W275" s="122">
        <f t="shared" si="98"/>
        <v>0</v>
      </c>
      <c r="X275" s="856"/>
      <c r="Y275" s="122"/>
      <c r="Z275" s="122"/>
      <c r="AA275" s="125"/>
      <c r="AB275" s="122"/>
      <c r="AC275" s="122"/>
      <c r="AD275" s="122"/>
      <c r="AE275" s="122"/>
      <c r="AF275" s="122"/>
      <c r="AG275" s="125"/>
      <c r="AH275" s="122">
        <f>AA275* '1 Overview'!$D$19</f>
        <v>0</v>
      </c>
      <c r="AI275" s="122">
        <f>AC275* '1 Overview'!$D$19</f>
        <v>0</v>
      </c>
      <c r="AJ275" s="122">
        <f>AE275* '1 Overview'!$D$19</f>
        <v>0</v>
      </c>
      <c r="AK275" s="125">
        <f>AG275* '1 Overview'!$D$19</f>
        <v>0</v>
      </c>
      <c r="AL275" s="73"/>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row>
    <row r="276" spans="1:126" s="108" customFormat="1" ht="15" customHeight="1" outlineLevel="3" x14ac:dyDescent="0.2">
      <c r="A276" s="93" t="str">
        <f t="shared" si="84"/>
        <v>Z2013</v>
      </c>
      <c r="B276" s="93" t="e">
        <f t="shared" si="84"/>
        <v>#N/A</v>
      </c>
      <c r="C276" s="93" t="e">
        <f t="shared" si="84"/>
        <v>#N/A</v>
      </c>
      <c r="D276" s="93" t="e">
        <f t="shared" si="84"/>
        <v>#N/A</v>
      </c>
      <c r="E276" s="267" t="str">
        <f>VLOOKUP("K|"&amp;Q276,'[2]+termU'!$A$1:$G$65536,6,FALSE)</f>
        <v>L101o03</v>
      </c>
      <c r="F276" s="231" t="str">
        <f>VLOOKUP("K|"&amp;O276,'[2]+termU'!$A$1:$G$65536,6,FALSE)</f>
        <v>L101o03</v>
      </c>
      <c r="G276" s="64" t="str">
        <f t="shared" si="87"/>
        <v>B</v>
      </c>
      <c r="H276" s="70" t="str">
        <f t="shared" ca="1" si="80"/>
        <v>B</v>
      </c>
      <c r="I276" s="94">
        <v>4</v>
      </c>
      <c r="J276" s="95">
        <f t="shared" si="94"/>
        <v>2013</v>
      </c>
      <c r="K276" s="93" t="str">
        <f t="shared" si="94"/>
        <v>Test country</v>
      </c>
      <c r="L276" s="93">
        <f t="shared" si="94"/>
        <v>0</v>
      </c>
      <c r="M276" s="93"/>
      <c r="N276" s="93">
        <f t="shared" si="78"/>
        <v>0</v>
      </c>
      <c r="O276" s="64" t="s">
        <v>1441</v>
      </c>
      <c r="P276" s="120" t="s">
        <v>2583</v>
      </c>
      <c r="Q276" s="120" t="s">
        <v>1441</v>
      </c>
      <c r="R276" s="109" t="s">
        <v>1442</v>
      </c>
      <c r="S276" s="346" t="s">
        <v>1442</v>
      </c>
      <c r="T276" s="435"/>
      <c r="U276" s="149"/>
      <c r="V276" s="122"/>
      <c r="W276" s="122">
        <f t="shared" si="98"/>
        <v>0</v>
      </c>
      <c r="X276" s="856"/>
      <c r="Y276" s="122"/>
      <c r="Z276" s="122"/>
      <c r="AA276" s="125"/>
      <c r="AB276" s="122"/>
      <c r="AC276" s="122"/>
      <c r="AD276" s="122"/>
      <c r="AE276" s="122"/>
      <c r="AF276" s="122"/>
      <c r="AG276" s="125"/>
      <c r="AH276" s="122">
        <f>AA276* '1 Overview'!$D$19</f>
        <v>0</v>
      </c>
      <c r="AI276" s="122">
        <f>AC276* '1 Overview'!$D$19</f>
        <v>0</v>
      </c>
      <c r="AJ276" s="122">
        <f>AE276* '1 Overview'!$D$19</f>
        <v>0</v>
      </c>
      <c r="AK276" s="125">
        <f>AG276* '1 Overview'!$D$19</f>
        <v>0</v>
      </c>
      <c r="AL276" s="73"/>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row>
    <row r="277" spans="1:126" s="108" customFormat="1" ht="15" customHeight="1" outlineLevel="3" x14ac:dyDescent="0.2">
      <c r="A277" s="93" t="str">
        <f t="shared" si="84"/>
        <v>Z2013</v>
      </c>
      <c r="B277" s="93" t="e">
        <f t="shared" si="84"/>
        <v>#N/A</v>
      </c>
      <c r="C277" s="93" t="e">
        <f t="shared" si="84"/>
        <v>#N/A</v>
      </c>
      <c r="D277" s="93" t="e">
        <f t="shared" si="84"/>
        <v>#N/A</v>
      </c>
      <c r="E277" s="267" t="str">
        <f>VLOOKUP("K|"&amp;Q277,'[2]+termU'!$A$1:$G$65536,6,FALSE)</f>
        <v>L101o04</v>
      </c>
      <c r="F277" s="231" t="str">
        <f>VLOOKUP("K|"&amp;O277,'[2]+termU'!$A$1:$G$65536,6,FALSE)</f>
        <v>L101o04</v>
      </c>
      <c r="G277" s="64" t="str">
        <f t="shared" si="87"/>
        <v>B</v>
      </c>
      <c r="H277" s="70" t="str">
        <f t="shared" ca="1" si="80"/>
        <v>B</v>
      </c>
      <c r="I277" s="94">
        <v>4</v>
      </c>
      <c r="J277" s="95">
        <f t="shared" ref="J277:L290" si="99">J$20</f>
        <v>2013</v>
      </c>
      <c r="K277" s="93" t="str">
        <f t="shared" si="99"/>
        <v>Test country</v>
      </c>
      <c r="L277" s="93">
        <f t="shared" si="99"/>
        <v>0</v>
      </c>
      <c r="M277" s="93"/>
      <c r="N277" s="93">
        <f t="shared" si="78"/>
        <v>0</v>
      </c>
      <c r="O277" s="64" t="s">
        <v>1443</v>
      </c>
      <c r="P277" s="120" t="s">
        <v>2583</v>
      </c>
      <c r="Q277" s="120" t="s">
        <v>1443</v>
      </c>
      <c r="R277" s="109" t="s">
        <v>1444</v>
      </c>
      <c r="S277" s="346" t="s">
        <v>1445</v>
      </c>
      <c r="T277" s="435"/>
      <c r="U277" s="149"/>
      <c r="V277" s="122"/>
      <c r="W277" s="122">
        <f t="shared" si="98"/>
        <v>0</v>
      </c>
      <c r="X277" s="856"/>
      <c r="Y277" s="122"/>
      <c r="Z277" s="122"/>
      <c r="AA277" s="125"/>
      <c r="AB277" s="122"/>
      <c r="AC277" s="122"/>
      <c r="AD277" s="122"/>
      <c r="AE277" s="122"/>
      <c r="AF277" s="122"/>
      <c r="AG277" s="125"/>
      <c r="AH277" s="122">
        <f>AA277* '1 Overview'!$D$19</f>
        <v>0</v>
      </c>
      <c r="AI277" s="122">
        <f>AC277* '1 Overview'!$D$19</f>
        <v>0</v>
      </c>
      <c r="AJ277" s="122">
        <f>AE277* '1 Overview'!$D$19</f>
        <v>0</v>
      </c>
      <c r="AK277" s="125">
        <f>AG277* '1 Overview'!$D$19</f>
        <v>0</v>
      </c>
      <c r="AL277" s="73"/>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row>
    <row r="278" spans="1:126" s="108" customFormat="1" ht="15" customHeight="1" outlineLevel="3" x14ac:dyDescent="0.2">
      <c r="A278" s="93" t="str">
        <f t="shared" si="84"/>
        <v>Z2013</v>
      </c>
      <c r="B278" s="93" t="e">
        <f t="shared" si="84"/>
        <v>#N/A</v>
      </c>
      <c r="C278" s="93" t="e">
        <f t="shared" si="84"/>
        <v>#N/A</v>
      </c>
      <c r="D278" s="93" t="e">
        <f t="shared" si="84"/>
        <v>#N/A</v>
      </c>
      <c r="E278" s="267" t="str">
        <f>VLOOKUP("K|"&amp;Q278,'[2]+termU'!$A$1:$G$65536,6,FALSE)</f>
        <v>L101o05</v>
      </c>
      <c r="F278" s="231" t="str">
        <f>VLOOKUP("K|"&amp;O278,'[2]+termU'!$A$1:$G$65536,6,FALSE)</f>
        <v>L101o05</v>
      </c>
      <c r="G278" s="64" t="str">
        <f t="shared" si="87"/>
        <v>B</v>
      </c>
      <c r="H278" s="70" t="str">
        <f t="shared" ca="1" si="80"/>
        <v>B</v>
      </c>
      <c r="I278" s="94">
        <v>4</v>
      </c>
      <c r="J278" s="95">
        <f t="shared" si="99"/>
        <v>2013</v>
      </c>
      <c r="K278" s="93" t="str">
        <f t="shared" si="99"/>
        <v>Test country</v>
      </c>
      <c r="L278" s="93">
        <f t="shared" si="99"/>
        <v>0</v>
      </c>
      <c r="M278" s="93"/>
      <c r="N278" s="93">
        <f t="shared" si="78"/>
        <v>0</v>
      </c>
      <c r="O278" s="64" t="s">
        <v>1446</v>
      </c>
      <c r="P278" s="120" t="s">
        <v>2583</v>
      </c>
      <c r="Q278" s="120" t="s">
        <v>1446</v>
      </c>
      <c r="R278" s="109" t="s">
        <v>1447</v>
      </c>
      <c r="S278" s="346" t="s">
        <v>1447</v>
      </c>
      <c r="T278" s="435"/>
      <c r="U278" s="149"/>
      <c r="V278" s="122"/>
      <c r="W278" s="122">
        <f t="shared" si="98"/>
        <v>0</v>
      </c>
      <c r="X278" s="855"/>
      <c r="Y278" s="122"/>
      <c r="Z278" s="122"/>
      <c r="AA278" s="125"/>
      <c r="AB278" s="122"/>
      <c r="AC278" s="122"/>
      <c r="AD278" s="122"/>
      <c r="AE278" s="122"/>
      <c r="AF278" s="122"/>
      <c r="AG278" s="125"/>
      <c r="AH278" s="122">
        <f>AA278* '1 Overview'!$D$19</f>
        <v>0</v>
      </c>
      <c r="AI278" s="122">
        <f>AC278* '1 Overview'!$D$19</f>
        <v>0</v>
      </c>
      <c r="AJ278" s="122">
        <f>AE278* '1 Overview'!$D$19</f>
        <v>0</v>
      </c>
      <c r="AK278" s="125">
        <f>AG278* '1 Overview'!$D$19</f>
        <v>0</v>
      </c>
      <c r="AL278" s="73"/>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row>
    <row r="279" spans="1:126" s="108" customFormat="1" ht="15" customHeight="1" outlineLevel="3" x14ac:dyDescent="0.2">
      <c r="A279" s="93" t="str">
        <f t="shared" si="84"/>
        <v>Z2013</v>
      </c>
      <c r="B279" s="93" t="e">
        <f t="shared" si="84"/>
        <v>#N/A</v>
      </c>
      <c r="C279" s="93" t="e">
        <f t="shared" si="84"/>
        <v>#N/A</v>
      </c>
      <c r="D279" s="93" t="e">
        <f t="shared" si="84"/>
        <v>#N/A</v>
      </c>
      <c r="E279" s="267" t="str">
        <f>VLOOKUP("K|"&amp;Q279,'[2]+termU'!$A$1:$G$65536,6,FALSE)</f>
        <v>L101o06</v>
      </c>
      <c r="F279" s="231" t="str">
        <f>VLOOKUP("K|"&amp;O279,'[2]+termU'!$A$1:$G$65536,6,FALSE)</f>
        <v>L101o06</v>
      </c>
      <c r="G279" s="64" t="str">
        <f t="shared" si="87"/>
        <v>B</v>
      </c>
      <c r="H279" s="70" t="str">
        <f t="shared" ca="1" si="80"/>
        <v>B</v>
      </c>
      <c r="I279" s="94">
        <v>4</v>
      </c>
      <c r="J279" s="95">
        <f t="shared" si="99"/>
        <v>2013</v>
      </c>
      <c r="K279" s="93" t="str">
        <f t="shared" si="99"/>
        <v>Test country</v>
      </c>
      <c r="L279" s="93">
        <f t="shared" si="99"/>
        <v>0</v>
      </c>
      <c r="M279" s="93"/>
      <c r="N279" s="93">
        <f t="shared" si="78"/>
        <v>0</v>
      </c>
      <c r="O279" s="64" t="s">
        <v>1448</v>
      </c>
      <c r="P279" s="120" t="s">
        <v>2583</v>
      </c>
      <c r="Q279" s="120" t="s">
        <v>1448</v>
      </c>
      <c r="R279" s="109" t="s">
        <v>1449</v>
      </c>
      <c r="S279" s="346" t="s">
        <v>1450</v>
      </c>
      <c r="T279" s="435"/>
      <c r="U279" s="149"/>
      <c r="V279" s="122"/>
      <c r="W279" s="122">
        <f t="shared" si="98"/>
        <v>0</v>
      </c>
      <c r="X279" s="855"/>
      <c r="Y279" s="122"/>
      <c r="Z279" s="122"/>
      <c r="AA279" s="125"/>
      <c r="AB279" s="122"/>
      <c r="AC279" s="122"/>
      <c r="AD279" s="122"/>
      <c r="AE279" s="122"/>
      <c r="AF279" s="122"/>
      <c r="AG279" s="125"/>
      <c r="AH279" s="122">
        <f>AA279* '1 Overview'!$D$19</f>
        <v>0</v>
      </c>
      <c r="AI279" s="122">
        <f>AC279* '1 Overview'!$D$19</f>
        <v>0</v>
      </c>
      <c r="AJ279" s="122">
        <f>AE279* '1 Overview'!$D$19</f>
        <v>0</v>
      </c>
      <c r="AK279" s="125">
        <f>AG279* '1 Overview'!$D$19</f>
        <v>0</v>
      </c>
      <c r="AL279" s="73"/>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row>
    <row r="280" spans="1:126" s="108" customFormat="1" ht="15" customHeight="1" outlineLevel="3" x14ac:dyDescent="0.2">
      <c r="A280" s="93" t="str">
        <f t="shared" si="84"/>
        <v>Z2013</v>
      </c>
      <c r="B280" s="93" t="e">
        <f t="shared" si="84"/>
        <v>#N/A</v>
      </c>
      <c r="C280" s="93" t="e">
        <f t="shared" si="84"/>
        <v>#N/A</v>
      </c>
      <c r="D280" s="93" t="e">
        <f t="shared" si="84"/>
        <v>#N/A</v>
      </c>
      <c r="E280" s="267" t="e">
        <f>VLOOKUP("K|"&amp;Q280,'[2]+termU'!$A$1:$G$65536,6,FALSE)</f>
        <v>#N/A</v>
      </c>
      <c r="F280" s="231" t="e">
        <f>VLOOKUP("K|"&amp;O280,'[2]+termU'!$A$1:$G$65536,6,FALSE)</f>
        <v>#N/A</v>
      </c>
      <c r="G280" s="64" t="str">
        <f t="shared" si="87"/>
        <v>B</v>
      </c>
      <c r="H280" s="70" t="str">
        <f t="shared" ca="1" si="80"/>
        <v>B</v>
      </c>
      <c r="I280" s="94">
        <v>4</v>
      </c>
      <c r="J280" s="95">
        <f t="shared" si="99"/>
        <v>2013</v>
      </c>
      <c r="K280" s="93" t="str">
        <f t="shared" si="99"/>
        <v>Test country</v>
      </c>
      <c r="L280" s="93">
        <f t="shared" si="99"/>
        <v>0</v>
      </c>
      <c r="M280" s="93"/>
      <c r="N280" s="93">
        <f t="shared" si="78"/>
        <v>0</v>
      </c>
      <c r="O280" s="64" t="s">
        <v>1451</v>
      </c>
      <c r="P280" s="120" t="s">
        <v>2583</v>
      </c>
      <c r="Q280" s="120"/>
      <c r="R280" s="531" t="s">
        <v>1452</v>
      </c>
      <c r="S280" s="551" t="s">
        <v>1453</v>
      </c>
      <c r="T280" s="532"/>
      <c r="U280" s="149"/>
      <c r="V280" s="122"/>
      <c r="W280" s="122">
        <f t="shared" si="98"/>
        <v>0</v>
      </c>
      <c r="X280" s="855"/>
      <c r="Y280" s="122"/>
      <c r="Z280" s="122"/>
      <c r="AA280" s="125"/>
      <c r="AB280" s="122"/>
      <c r="AC280" s="122"/>
      <c r="AD280" s="122"/>
      <c r="AE280" s="122"/>
      <c r="AF280" s="122"/>
      <c r="AG280" s="125"/>
      <c r="AH280" s="122">
        <f>AA280* '1 Overview'!$D$19</f>
        <v>0</v>
      </c>
      <c r="AI280" s="122">
        <f>AC280* '1 Overview'!$D$19</f>
        <v>0</v>
      </c>
      <c r="AJ280" s="122">
        <f>AE280* '1 Overview'!$D$19</f>
        <v>0</v>
      </c>
      <c r="AK280" s="125">
        <f>AG280* '1 Overview'!$D$19</f>
        <v>0</v>
      </c>
      <c r="AL280" s="73"/>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row>
    <row r="281" spans="1:126" s="108" customFormat="1" ht="15" customHeight="1" outlineLevel="3" thickBot="1" x14ac:dyDescent="0.25">
      <c r="A281" s="93" t="str">
        <f t="shared" si="84"/>
        <v>Z2013</v>
      </c>
      <c r="B281" s="93" t="e">
        <f t="shared" si="84"/>
        <v>#N/A</v>
      </c>
      <c r="C281" s="93" t="e">
        <f t="shared" si="84"/>
        <v>#N/A</v>
      </c>
      <c r="D281" s="93" t="e">
        <f t="shared" si="84"/>
        <v>#N/A</v>
      </c>
      <c r="E281" s="267" t="str">
        <f>VLOOKUP("K|"&amp;Q281,'[2]+termU'!$A$1:$G$65536,6,FALSE)</f>
        <v>L101ozz</v>
      </c>
      <c r="F281" s="231" t="str">
        <f>VLOOKUP("K|"&amp;O281,'[2]+termU'!$A$1:$G$65536,6,FALSE)</f>
        <v>L101ozz</v>
      </c>
      <c r="G281" s="64" t="str">
        <f t="shared" si="87"/>
        <v>B</v>
      </c>
      <c r="H281" s="70" t="str">
        <f t="shared" ca="1" si="80"/>
        <v>B</v>
      </c>
      <c r="I281" s="94">
        <v>4</v>
      </c>
      <c r="J281" s="95">
        <f t="shared" si="99"/>
        <v>2013</v>
      </c>
      <c r="K281" s="93" t="str">
        <f t="shared" si="99"/>
        <v>Test country</v>
      </c>
      <c r="L281" s="93">
        <f t="shared" si="99"/>
        <v>0</v>
      </c>
      <c r="M281" s="93"/>
      <c r="N281" s="93">
        <f t="shared" ref="N281:N336" si="100">N$20</f>
        <v>0</v>
      </c>
      <c r="O281" s="64" t="s">
        <v>1454</v>
      </c>
      <c r="P281" s="120" t="s">
        <v>2583</v>
      </c>
      <c r="Q281" s="120" t="s">
        <v>1454</v>
      </c>
      <c r="R281" s="363" t="s">
        <v>1455</v>
      </c>
      <c r="S281" s="366" t="s">
        <v>1456</v>
      </c>
      <c r="T281" s="517"/>
      <c r="U281" s="149"/>
      <c r="V281" s="122"/>
      <c r="W281" s="122">
        <f t="shared" si="98"/>
        <v>0</v>
      </c>
      <c r="X281" s="855"/>
      <c r="Y281" s="122"/>
      <c r="Z281" s="122"/>
      <c r="AA281" s="125"/>
      <c r="AB281" s="122"/>
      <c r="AC281" s="122"/>
      <c r="AD281" s="122"/>
      <c r="AE281" s="122"/>
      <c r="AF281" s="122"/>
      <c r="AG281" s="125"/>
      <c r="AH281" s="122">
        <f>AA281* '1 Overview'!$D$19</f>
        <v>0</v>
      </c>
      <c r="AI281" s="122">
        <f>AC281* '1 Overview'!$D$19</f>
        <v>0</v>
      </c>
      <c r="AJ281" s="122">
        <f>AE281* '1 Overview'!$D$19</f>
        <v>0</v>
      </c>
      <c r="AK281" s="125">
        <f>AG281* '1 Overview'!$D$19</f>
        <v>0</v>
      </c>
      <c r="AL281" s="73"/>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row>
    <row r="282" spans="1:126" ht="18" customHeight="1" outlineLevel="1" thickBot="1" x14ac:dyDescent="0.25">
      <c r="A282" s="93" t="str">
        <f t="shared" si="84"/>
        <v>Z2013</v>
      </c>
      <c r="B282" s="93" t="e">
        <f t="shared" si="84"/>
        <v>#N/A</v>
      </c>
      <c r="C282" s="93" t="e">
        <f t="shared" si="84"/>
        <v>#N/A</v>
      </c>
      <c r="D282" s="93" t="e">
        <f t="shared" si="84"/>
        <v>#N/A</v>
      </c>
      <c r="E282" s="267" t="str">
        <f>VLOOKUP("K|"&amp;Q282,'[2]+termU'!$A$1:$G$65536,6,FALSE)</f>
        <v>L102</v>
      </c>
      <c r="F282" s="231" t="str">
        <f>VLOOKUP("K|"&amp;O282,'[2]+termU'!$A$1:$G$65536,6,FALSE)</f>
        <v>L102</v>
      </c>
      <c r="G282" s="64" t="str">
        <f t="shared" si="87"/>
        <v>A</v>
      </c>
      <c r="H282" s="70" t="str">
        <f t="shared" ca="1" si="80"/>
        <v>A</v>
      </c>
      <c r="I282" s="94">
        <v>2</v>
      </c>
      <c r="J282" s="95">
        <f t="shared" si="99"/>
        <v>2013</v>
      </c>
      <c r="K282" s="93" t="str">
        <f t="shared" si="99"/>
        <v>Test country</v>
      </c>
      <c r="L282" s="93">
        <f t="shared" si="99"/>
        <v>0</v>
      </c>
      <c r="M282" s="93"/>
      <c r="N282" s="93">
        <f t="shared" si="100"/>
        <v>0</v>
      </c>
      <c r="O282" s="64" t="str">
        <f t="shared" ref="O282:O287" si="101">TRIM(S282)</f>
        <v>Permanent crops</v>
      </c>
      <c r="P282" s="70" t="s">
        <v>1771</v>
      </c>
      <c r="Q282" s="120" t="s">
        <v>1457</v>
      </c>
      <c r="R282" s="1123" t="s">
        <v>1458</v>
      </c>
      <c r="S282" s="541" t="s">
        <v>1457</v>
      </c>
      <c r="T282" s="1041" t="s">
        <v>1459</v>
      </c>
      <c r="U282" s="100">
        <f t="shared" ref="U282:AG282" si="102">SUBTOTAL(9,U283:U451)</f>
        <v>0</v>
      </c>
      <c r="V282" s="197">
        <f t="shared" si="102"/>
        <v>0</v>
      </c>
      <c r="W282" s="101">
        <f t="shared" si="102"/>
        <v>0</v>
      </c>
      <c r="X282" s="857">
        <f t="shared" si="102"/>
        <v>0</v>
      </c>
      <c r="Y282" s="101">
        <f t="shared" si="102"/>
        <v>0</v>
      </c>
      <c r="Z282" s="101">
        <f>SUBTOTAL(9,Z283:Z451)</f>
        <v>0</v>
      </c>
      <c r="AA282" s="166">
        <f t="shared" si="102"/>
        <v>0</v>
      </c>
      <c r="AB282" s="101">
        <f t="shared" si="102"/>
        <v>0</v>
      </c>
      <c r="AC282" s="101">
        <f t="shared" si="102"/>
        <v>0</v>
      </c>
      <c r="AD282" s="101">
        <f t="shared" si="102"/>
        <v>0</v>
      </c>
      <c r="AE282" s="101">
        <f t="shared" si="102"/>
        <v>0</v>
      </c>
      <c r="AF282" s="101">
        <f t="shared" si="102"/>
        <v>0</v>
      </c>
      <c r="AG282" s="166">
        <f t="shared" si="102"/>
        <v>0</v>
      </c>
      <c r="AH282" s="101">
        <f>AA282* '1 Overview'!$D$19</f>
        <v>0</v>
      </c>
      <c r="AI282" s="101">
        <f>AC282* '1 Overview'!$D$19</f>
        <v>0</v>
      </c>
      <c r="AJ282" s="101">
        <f>AE282* '1 Overview'!$D$19</f>
        <v>0</v>
      </c>
      <c r="AK282" s="166">
        <f>AG282* '1 Overview'!$D$19</f>
        <v>0</v>
      </c>
      <c r="AL282" s="588"/>
    </row>
    <row r="283" spans="1:126" s="108" customFormat="1" ht="18" customHeight="1" outlineLevel="1" x14ac:dyDescent="0.2">
      <c r="A283" s="93" t="str">
        <f t="shared" si="84"/>
        <v>Z2013</v>
      </c>
      <c r="B283" s="93" t="e">
        <f t="shared" si="84"/>
        <v>#N/A</v>
      </c>
      <c r="C283" s="93" t="e">
        <f t="shared" si="84"/>
        <v>#N/A</v>
      </c>
      <c r="D283" s="93" t="e">
        <f t="shared" si="84"/>
        <v>#N/A</v>
      </c>
      <c r="E283" s="267" t="str">
        <f>VLOOKUP("K|"&amp;Q283,'[2]+termU'!$A$1:$G$65536,6,FALSE)</f>
        <v>L1020</v>
      </c>
      <c r="F283" s="231" t="str">
        <f>VLOOKUP("K|"&amp;O283,'[2]+termU'!$A$1:$G$65536,6,FALSE)</f>
        <v>L1020</v>
      </c>
      <c r="G283" s="64" t="str">
        <f t="shared" si="87"/>
        <v>B</v>
      </c>
      <c r="H283" s="70" t="str">
        <f t="shared" ca="1" si="80"/>
        <v>B</v>
      </c>
      <c r="I283" s="94">
        <v>3</v>
      </c>
      <c r="J283" s="95">
        <f t="shared" si="99"/>
        <v>2013</v>
      </c>
      <c r="K283" s="93" t="str">
        <f t="shared" si="99"/>
        <v>Test country</v>
      </c>
      <c r="L283" s="93">
        <f t="shared" si="99"/>
        <v>0</v>
      </c>
      <c r="M283" s="93"/>
      <c r="N283" s="93">
        <f t="shared" si="100"/>
        <v>0</v>
      </c>
      <c r="O283" s="64" t="str">
        <f t="shared" si="101"/>
        <v>Permanent crops, no details</v>
      </c>
      <c r="P283" s="70" t="s">
        <v>1771</v>
      </c>
      <c r="Q283" s="120" t="s">
        <v>1460</v>
      </c>
      <c r="R283" s="1042" t="str">
        <f xml:space="preserve"> R282 &amp; IF(ISERROR([2]!hidden(R282)),", sin detalles",IF([2]!hidden(R282),"",", sin detalles"))</f>
        <v>Cultivos permanentes, sin detalles</v>
      </c>
      <c r="S283" s="354" t="str">
        <f xml:space="preserve"> S282 &amp; IF(ISERROR([2]!hidden(S282)),", no details",IF([2]!hidden(S282),"",", no details"))</f>
        <v>Permanent crops, no details</v>
      </c>
      <c r="T283" s="813"/>
      <c r="U283" s="149"/>
      <c r="V283" s="202"/>
      <c r="W283" s="106">
        <f>SUM(U283:V283)</f>
        <v>0</v>
      </c>
      <c r="X283" s="855"/>
      <c r="Y283" s="122"/>
      <c r="Z283" s="122"/>
      <c r="AA283" s="125"/>
      <c r="AB283" s="122"/>
      <c r="AC283" s="122"/>
      <c r="AD283" s="122"/>
      <c r="AE283" s="122"/>
      <c r="AF283" s="122"/>
      <c r="AG283" s="125"/>
      <c r="AH283" s="122">
        <f>AA283* '1 Overview'!$D$19</f>
        <v>0</v>
      </c>
      <c r="AI283" s="122">
        <f>AC283* '1 Overview'!$D$19</f>
        <v>0</v>
      </c>
      <c r="AJ283" s="122">
        <f>AE283* '1 Overview'!$D$19</f>
        <v>0</v>
      </c>
      <c r="AK283" s="125">
        <f>AG283* '1 Overview'!$D$19</f>
        <v>0</v>
      </c>
      <c r="AL283" s="588"/>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row>
    <row r="284" spans="1:126" ht="15.75" outlineLevel="2" x14ac:dyDescent="0.2">
      <c r="A284" s="93" t="str">
        <f t="shared" si="84"/>
        <v>Z2013</v>
      </c>
      <c r="B284" s="93" t="e">
        <f t="shared" si="84"/>
        <v>#N/A</v>
      </c>
      <c r="C284" s="93" t="e">
        <f t="shared" si="84"/>
        <v>#N/A</v>
      </c>
      <c r="D284" s="93" t="e">
        <f t="shared" si="84"/>
        <v>#N/A</v>
      </c>
      <c r="E284" s="267" t="str">
        <f>VLOOKUP("K|"&amp;Q284,'[2]+termU'!$A$1:$G$65536,6,FALSE)</f>
        <v>L1021</v>
      </c>
      <c r="F284" s="231" t="e">
        <f>VLOOKUP("K|"&amp;O284,'[2]+termU'!$A$1:$G$65536,6,FALSE)</f>
        <v>#N/A</v>
      </c>
      <c r="G284" s="64" t="str">
        <f t="shared" si="87"/>
        <v>A</v>
      </c>
      <c r="H284" s="70" t="str">
        <f t="shared" ref="H284:H347" ca="1" si="103">IF(CELL("protect",U284),"A","B")</f>
        <v>A</v>
      </c>
      <c r="I284" s="94">
        <v>3</v>
      </c>
      <c r="J284" s="95">
        <f t="shared" si="99"/>
        <v>2013</v>
      </c>
      <c r="K284" s="93" t="str">
        <f t="shared" si="99"/>
        <v>Test country</v>
      </c>
      <c r="L284" s="93">
        <f t="shared" si="99"/>
        <v>0</v>
      </c>
      <c r="M284" s="93"/>
      <c r="N284" s="93">
        <f t="shared" si="100"/>
        <v>0</v>
      </c>
      <c r="O284" s="64" t="str">
        <f t="shared" si="101"/>
        <v>Fruit of temperate climate zones</v>
      </c>
      <c r="P284" s="70" t="s">
        <v>1771</v>
      </c>
      <c r="Q284" s="120" t="s">
        <v>1462</v>
      </c>
      <c r="R284" s="322" t="s">
        <v>1463</v>
      </c>
      <c r="S284" s="663" t="s">
        <v>1461</v>
      </c>
      <c r="T284" s="785" t="s">
        <v>1464</v>
      </c>
      <c r="U284" s="150">
        <f t="shared" ref="U284:AG284" si="104">SUBTOTAL(9,U285:U296)</f>
        <v>0</v>
      </c>
      <c r="V284" s="205">
        <f t="shared" si="104"/>
        <v>0</v>
      </c>
      <c r="W284" s="110">
        <f t="shared" si="104"/>
        <v>0</v>
      </c>
      <c r="X284" s="858">
        <f t="shared" si="104"/>
        <v>0</v>
      </c>
      <c r="Y284" s="110">
        <f t="shared" si="104"/>
        <v>0</v>
      </c>
      <c r="Z284" s="110">
        <f>SUBTOTAL(9,Z285:Z296)</f>
        <v>0</v>
      </c>
      <c r="AA284" s="112">
        <f t="shared" si="104"/>
        <v>0</v>
      </c>
      <c r="AB284" s="110">
        <f t="shared" si="104"/>
        <v>0</v>
      </c>
      <c r="AC284" s="110">
        <f t="shared" si="104"/>
        <v>0</v>
      </c>
      <c r="AD284" s="110">
        <f t="shared" si="104"/>
        <v>0</v>
      </c>
      <c r="AE284" s="110">
        <f t="shared" si="104"/>
        <v>0</v>
      </c>
      <c r="AF284" s="110">
        <f t="shared" si="104"/>
        <v>0</v>
      </c>
      <c r="AG284" s="112">
        <f t="shared" si="104"/>
        <v>0</v>
      </c>
      <c r="AH284" s="110">
        <f>AA284* '1 Overview'!$D$19</f>
        <v>0</v>
      </c>
      <c r="AI284" s="110">
        <f>AC284* '1 Overview'!$D$19</f>
        <v>0</v>
      </c>
      <c r="AJ284" s="110">
        <f>AE284* '1 Overview'!$D$19</f>
        <v>0</v>
      </c>
      <c r="AK284" s="112">
        <f>AG284* '1 Overview'!$D$19</f>
        <v>0</v>
      </c>
      <c r="AL284" s="588"/>
    </row>
    <row r="285" spans="1:126" s="108" customFormat="1" ht="15" customHeight="1" outlineLevel="2" x14ac:dyDescent="0.2">
      <c r="A285" s="93" t="str">
        <f t="shared" si="84"/>
        <v>Z2013</v>
      </c>
      <c r="B285" s="93" t="e">
        <f t="shared" si="84"/>
        <v>#N/A</v>
      </c>
      <c r="C285" s="93" t="e">
        <f t="shared" si="84"/>
        <v>#N/A</v>
      </c>
      <c r="D285" s="93" t="e">
        <f t="shared" si="84"/>
        <v>#N/A</v>
      </c>
      <c r="E285" s="267" t="str">
        <f>VLOOKUP("K|"&amp;Q285,'[2]+termU'!$A$1:$G$65536,6,FALSE)</f>
        <v>L102100</v>
      </c>
      <c r="F285" s="231" t="e">
        <f>VLOOKUP("K|"&amp;O285,'[2]+termU'!$A$1:$G$65536,6,FALSE)</f>
        <v>#N/A</v>
      </c>
      <c r="G285" s="64" t="str">
        <f>IF(Q285="","B",IF(ISERROR(#REF!),"B",IF(E285=LEFT(#REF!,LEN(E285)),"A","B")))</f>
        <v>B</v>
      </c>
      <c r="H285" s="70" t="str">
        <f t="shared" ca="1" si="103"/>
        <v>B</v>
      </c>
      <c r="I285" s="94">
        <v>4</v>
      </c>
      <c r="J285" s="95">
        <f t="shared" si="99"/>
        <v>2013</v>
      </c>
      <c r="K285" s="93" t="str">
        <f t="shared" si="99"/>
        <v>Test country</v>
      </c>
      <c r="L285" s="93">
        <f t="shared" si="99"/>
        <v>0</v>
      </c>
      <c r="M285" s="93"/>
      <c r="N285" s="93">
        <f t="shared" si="100"/>
        <v>0</v>
      </c>
      <c r="O285" s="64" t="str">
        <f t="shared" si="101"/>
        <v>Fruit of temperate climate zones, no details</v>
      </c>
      <c r="P285" s="70" t="s">
        <v>1771</v>
      </c>
      <c r="Q285" s="120" t="s">
        <v>1465</v>
      </c>
      <c r="R285" s="920" t="str">
        <f xml:space="preserve"> R284 &amp; IF(ISERROR([2]!hidden(R284)),", sin detalles",IF([2]!hidden(R284),"",", sin detalles"))</f>
        <v>Frutas de zonas templadas, sin detalles</v>
      </c>
      <c r="S285" s="345" t="str">
        <f xml:space="preserve"> S284 &amp; IF(ISERROR([2]!hidden(S284)),", no details",IF([2]!hidden(S284),"",", no details"))</f>
        <v>Fruit of temperate climate zones, no details</v>
      </c>
      <c r="T285" s="779"/>
      <c r="U285" s="149"/>
      <c r="V285" s="202"/>
      <c r="W285" s="122">
        <f>SUM(U285:V285)</f>
        <v>0</v>
      </c>
      <c r="X285" s="855"/>
      <c r="Y285" s="122"/>
      <c r="Z285" s="122"/>
      <c r="AA285" s="125"/>
      <c r="AB285" s="122"/>
      <c r="AC285" s="122"/>
      <c r="AD285" s="122"/>
      <c r="AE285" s="122"/>
      <c r="AF285" s="122"/>
      <c r="AG285" s="125"/>
      <c r="AH285" s="122">
        <f>AA285* '1 Overview'!$D$19</f>
        <v>0</v>
      </c>
      <c r="AI285" s="122">
        <f>AC285* '1 Overview'!$D$19</f>
        <v>0</v>
      </c>
      <c r="AJ285" s="122">
        <f>AE285* '1 Overview'!$D$19</f>
        <v>0</v>
      </c>
      <c r="AK285" s="125">
        <f>AG285* '1 Overview'!$D$19</f>
        <v>0</v>
      </c>
      <c r="AL285" s="588"/>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row>
    <row r="286" spans="1:126" s="108" customFormat="1" ht="15" customHeight="1" outlineLevel="4" x14ac:dyDescent="0.2">
      <c r="A286" s="93" t="str">
        <f t="shared" si="84"/>
        <v>Z2013</v>
      </c>
      <c r="B286" s="93" t="e">
        <f t="shared" si="84"/>
        <v>#N/A</v>
      </c>
      <c r="C286" s="93" t="e">
        <f t="shared" si="84"/>
        <v>#N/A</v>
      </c>
      <c r="D286" s="93" t="e">
        <f t="shared" si="84"/>
        <v>#N/A</v>
      </c>
      <c r="E286" s="268" t="str">
        <f>VLOOKUP("K|"&amp;Q286,'[2]+termU'!$A$1:$G$65536,6,FALSE)</f>
        <v>L1021011</v>
      </c>
      <c r="F286" s="269" t="str">
        <f>VLOOKUP("K|"&amp;O286,'[2]+termU'!$A$1:$G$65536,6,FALSE)</f>
        <v>L1021011</v>
      </c>
      <c r="G286" s="72" t="str">
        <f t="shared" si="87"/>
        <v>B</v>
      </c>
      <c r="H286" s="70" t="str">
        <f t="shared" ca="1" si="103"/>
        <v>B</v>
      </c>
      <c r="I286" s="94">
        <v>5</v>
      </c>
      <c r="J286" s="121">
        <f t="shared" si="99"/>
        <v>2013</v>
      </c>
      <c r="K286" s="119" t="str">
        <f t="shared" si="99"/>
        <v>Test country</v>
      </c>
      <c r="L286" s="119">
        <f t="shared" si="99"/>
        <v>0</v>
      </c>
      <c r="M286" s="119"/>
      <c r="N286" s="119">
        <f t="shared" si="100"/>
        <v>0</v>
      </c>
      <c r="O286" s="64" t="str">
        <f t="shared" si="101"/>
        <v>Apples</v>
      </c>
      <c r="P286" s="120" t="s">
        <v>1771</v>
      </c>
      <c r="Q286" s="120" t="s">
        <v>1466</v>
      </c>
      <c r="R286" s="124" t="s">
        <v>1467</v>
      </c>
      <c r="S286" s="154" t="s">
        <v>1468</v>
      </c>
      <c r="T286" s="920" t="s">
        <v>1469</v>
      </c>
      <c r="U286" s="149"/>
      <c r="V286" s="202"/>
      <c r="W286" s="122">
        <f>SUM(U286:V286)</f>
        <v>0</v>
      </c>
      <c r="X286" s="855"/>
      <c r="Y286" s="122"/>
      <c r="Z286" s="122"/>
      <c r="AA286" s="125"/>
      <c r="AB286" s="122"/>
      <c r="AC286" s="122"/>
      <c r="AD286" s="122"/>
      <c r="AE286" s="122"/>
      <c r="AF286" s="122"/>
      <c r="AG286" s="125"/>
      <c r="AH286" s="122">
        <f>AA286* '1 Overview'!$D$19</f>
        <v>0</v>
      </c>
      <c r="AI286" s="122">
        <f>AC286* '1 Overview'!$D$19</f>
        <v>0</v>
      </c>
      <c r="AJ286" s="122">
        <f>AE286* '1 Overview'!$D$19</f>
        <v>0</v>
      </c>
      <c r="AK286" s="125">
        <f>AG286* '1 Overview'!$D$19</f>
        <v>0</v>
      </c>
      <c r="AL286" s="588"/>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row>
    <row r="287" spans="1:126" s="108" customFormat="1" ht="15" customHeight="1" outlineLevel="4" x14ac:dyDescent="0.2">
      <c r="A287" s="93" t="str">
        <f t="shared" si="84"/>
        <v>Z2013</v>
      </c>
      <c r="B287" s="93" t="e">
        <f t="shared" si="84"/>
        <v>#N/A</v>
      </c>
      <c r="C287" s="93" t="e">
        <f t="shared" si="84"/>
        <v>#N/A</v>
      </c>
      <c r="D287" s="93" t="e">
        <f t="shared" si="84"/>
        <v>#N/A</v>
      </c>
      <c r="E287" s="268" t="str">
        <f>VLOOKUP("K|"&amp;Q287,'[2]+termU'!$A$1:$G$65536,6,FALSE)</f>
        <v>L1021012</v>
      </c>
      <c r="F287" s="269" t="str">
        <f>VLOOKUP("K|"&amp;O287,'[2]+termU'!$A$1:$G$65536,6,FALSE)</f>
        <v>L1021012</v>
      </c>
      <c r="G287" s="72" t="str">
        <f t="shared" si="87"/>
        <v>B</v>
      </c>
      <c r="H287" s="70" t="str">
        <f t="shared" ca="1" si="103"/>
        <v>B</v>
      </c>
      <c r="I287" s="94">
        <v>5</v>
      </c>
      <c r="J287" s="121">
        <f t="shared" si="99"/>
        <v>2013</v>
      </c>
      <c r="K287" s="119" t="str">
        <f t="shared" si="99"/>
        <v>Test country</v>
      </c>
      <c r="L287" s="119">
        <f t="shared" si="99"/>
        <v>0</v>
      </c>
      <c r="M287" s="119"/>
      <c r="N287" s="119">
        <f t="shared" si="100"/>
        <v>0</v>
      </c>
      <c r="O287" s="64" t="str">
        <f t="shared" si="101"/>
        <v>Pears</v>
      </c>
      <c r="P287" s="120" t="s">
        <v>1771</v>
      </c>
      <c r="Q287" s="120" t="s">
        <v>1470</v>
      </c>
      <c r="R287" s="124" t="s">
        <v>1471</v>
      </c>
      <c r="S287" s="154" t="s">
        <v>1472</v>
      </c>
      <c r="T287" s="920" t="s">
        <v>1473</v>
      </c>
      <c r="U287" s="149"/>
      <c r="V287" s="202"/>
      <c r="W287" s="122">
        <f>SUM(U287:V287)</f>
        <v>0</v>
      </c>
      <c r="X287" s="855"/>
      <c r="Y287" s="122"/>
      <c r="Z287" s="122"/>
      <c r="AA287" s="125"/>
      <c r="AB287" s="122"/>
      <c r="AC287" s="122"/>
      <c r="AD287" s="122"/>
      <c r="AE287" s="122"/>
      <c r="AF287" s="122"/>
      <c r="AG287" s="125"/>
      <c r="AH287" s="122">
        <f>AA287* '1 Overview'!$D$19</f>
        <v>0</v>
      </c>
      <c r="AI287" s="122">
        <f>AC287* '1 Overview'!$D$19</f>
        <v>0</v>
      </c>
      <c r="AJ287" s="122">
        <f>AE287* '1 Overview'!$D$19</f>
        <v>0</v>
      </c>
      <c r="AK287" s="125">
        <f>AG287* '1 Overview'!$D$19</f>
        <v>0</v>
      </c>
      <c r="AL287" s="588"/>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row>
    <row r="288" spans="1:126" s="108" customFormat="1" ht="15" customHeight="1" outlineLevel="4" x14ac:dyDescent="0.2">
      <c r="A288" s="93" t="str">
        <f t="shared" si="84"/>
        <v>Z2013</v>
      </c>
      <c r="B288" s="93" t="e">
        <f t="shared" si="84"/>
        <v>#N/A</v>
      </c>
      <c r="C288" s="93" t="e">
        <f t="shared" si="84"/>
        <v>#N/A</v>
      </c>
      <c r="D288" s="93" t="e">
        <f t="shared" si="84"/>
        <v>#N/A</v>
      </c>
      <c r="E288" s="268" t="str">
        <f>VLOOKUP("K|"&amp;Q288,'[2]+termU'!$A$1:$G$65536,6,FALSE)</f>
        <v>L1021013</v>
      </c>
      <c r="F288" s="269" t="str">
        <f>VLOOKUP("K|"&amp;O288,'[2]+termU'!$A$1:$G$65536,6,FALSE)</f>
        <v>L1021013</v>
      </c>
      <c r="G288" s="72" t="str">
        <f>IF(Q288="","B",IF(ISERROR(#REF!),"B",IF(E288=LEFT(#REF!,LEN(E288)),"A","B")))</f>
        <v>B</v>
      </c>
      <c r="H288" s="70" t="str">
        <f t="shared" ca="1" si="103"/>
        <v>B</v>
      </c>
      <c r="I288" s="141">
        <v>5</v>
      </c>
      <c r="J288" s="121">
        <f t="shared" si="99"/>
        <v>2013</v>
      </c>
      <c r="K288" s="119" t="str">
        <f t="shared" si="99"/>
        <v>Test country</v>
      </c>
      <c r="L288" s="119">
        <f t="shared" si="99"/>
        <v>0</v>
      </c>
      <c r="M288" s="119"/>
      <c r="N288" s="119">
        <f t="shared" si="100"/>
        <v>0</v>
      </c>
      <c r="O288" s="72" t="s">
        <v>1474</v>
      </c>
      <c r="P288" s="120" t="s">
        <v>2583</v>
      </c>
      <c r="Q288" s="120" t="s">
        <v>1474</v>
      </c>
      <c r="R288" s="368" t="s">
        <v>1475</v>
      </c>
      <c r="S288" s="369" t="s">
        <v>1476</v>
      </c>
      <c r="T288" s="124" t="s">
        <v>1477</v>
      </c>
      <c r="U288" s="149"/>
      <c r="V288" s="202"/>
      <c r="W288" s="122">
        <f>SUM(U288:V288)</f>
        <v>0</v>
      </c>
      <c r="X288" s="855"/>
      <c r="Y288" s="122"/>
      <c r="Z288" s="122"/>
      <c r="AA288" s="125"/>
      <c r="AB288" s="122"/>
      <c r="AC288" s="122"/>
      <c r="AD288" s="122"/>
      <c r="AE288" s="122"/>
      <c r="AF288" s="122"/>
      <c r="AG288" s="125"/>
      <c r="AH288" s="122">
        <f>AA288* '1 Overview'!$D$19</f>
        <v>0</v>
      </c>
      <c r="AI288" s="122">
        <f>AC288* '1 Overview'!$D$19</f>
        <v>0</v>
      </c>
      <c r="AJ288" s="122">
        <f>AE288* '1 Overview'!$D$19</f>
        <v>0</v>
      </c>
      <c r="AK288" s="125">
        <f>AG288* '1 Overview'!$D$19</f>
        <v>0</v>
      </c>
      <c r="AL288" s="73"/>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row>
    <row r="289" spans="1:126" s="108" customFormat="1" ht="15" customHeight="1" outlineLevel="4" x14ac:dyDescent="0.2">
      <c r="A289" s="93" t="str">
        <f t="shared" ref="A289:D346" si="105">A$20</f>
        <v>Z2013</v>
      </c>
      <c r="B289" s="93" t="e">
        <f t="shared" si="105"/>
        <v>#N/A</v>
      </c>
      <c r="C289" s="93" t="e">
        <f t="shared" si="105"/>
        <v>#N/A</v>
      </c>
      <c r="D289" s="93" t="e">
        <f t="shared" si="105"/>
        <v>#N/A</v>
      </c>
      <c r="E289" s="268" t="str">
        <f>VLOOKUP("K|"&amp;Q289,'[2]+termU'!$A$1:$G$65536,6,FALSE)</f>
        <v>L1021021</v>
      </c>
      <c r="F289" s="269" t="str">
        <f>VLOOKUP("K|"&amp;O289,'[2]+termU'!$A$1:$G$65536,6,FALSE)</f>
        <v>L1021021</v>
      </c>
      <c r="G289" s="72" t="str">
        <f t="shared" si="87"/>
        <v>B</v>
      </c>
      <c r="H289" s="70" t="str">
        <f t="shared" ca="1" si="103"/>
        <v>B</v>
      </c>
      <c r="I289" s="94">
        <v>5</v>
      </c>
      <c r="J289" s="121">
        <f t="shared" si="99"/>
        <v>2013</v>
      </c>
      <c r="K289" s="119" t="str">
        <f t="shared" si="99"/>
        <v>Test country</v>
      </c>
      <c r="L289" s="119">
        <f t="shared" si="99"/>
        <v>0</v>
      </c>
      <c r="M289" s="119"/>
      <c r="N289" s="119">
        <f t="shared" si="100"/>
        <v>0</v>
      </c>
      <c r="O289" s="72" t="s">
        <v>907</v>
      </c>
      <c r="P289" s="120" t="s">
        <v>2583</v>
      </c>
      <c r="Q289" s="120" t="s">
        <v>908</v>
      </c>
      <c r="R289" s="363" t="s">
        <v>909</v>
      </c>
      <c r="S289" s="366" t="s">
        <v>910</v>
      </c>
      <c r="T289" s="124" t="s">
        <v>911</v>
      </c>
      <c r="U289" s="149"/>
      <c r="V289" s="202"/>
      <c r="W289" s="122">
        <f t="shared" ref="W289:W296" si="106">SUM(U289:V289)</f>
        <v>0</v>
      </c>
      <c r="X289" s="855"/>
      <c r="Y289" s="122"/>
      <c r="Z289" s="122"/>
      <c r="AA289" s="125"/>
      <c r="AB289" s="122"/>
      <c r="AC289" s="122"/>
      <c r="AD289" s="122"/>
      <c r="AE289" s="122"/>
      <c r="AF289" s="122"/>
      <c r="AG289" s="125"/>
      <c r="AH289" s="122">
        <f>AA289* '1 Overview'!$D$19</f>
        <v>0</v>
      </c>
      <c r="AI289" s="122">
        <f>AC289* '1 Overview'!$D$19</f>
        <v>0</v>
      </c>
      <c r="AJ289" s="122">
        <f>AE289* '1 Overview'!$D$19</f>
        <v>0</v>
      </c>
      <c r="AK289" s="125">
        <f>AG289* '1 Overview'!$D$19</f>
        <v>0</v>
      </c>
      <c r="AL289" s="73"/>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row>
    <row r="290" spans="1:126" s="108" customFormat="1" ht="15" customHeight="1" outlineLevel="4" x14ac:dyDescent="0.2">
      <c r="A290" s="93" t="str">
        <f t="shared" si="105"/>
        <v>Z2013</v>
      </c>
      <c r="B290" s="93" t="e">
        <f t="shared" si="105"/>
        <v>#N/A</v>
      </c>
      <c r="C290" s="93" t="e">
        <f t="shared" si="105"/>
        <v>#N/A</v>
      </c>
      <c r="D290" s="93" t="e">
        <f t="shared" si="105"/>
        <v>#N/A</v>
      </c>
      <c r="E290" s="268" t="str">
        <f>VLOOKUP("K|"&amp;Q290,'[2]+termU'!$A$1:$G$65536,6,FALSE)</f>
        <v>L1021022</v>
      </c>
      <c r="F290" s="269" t="str">
        <f>VLOOKUP("K|"&amp;O290,'[2]+termU'!$A$1:$G$65536,6,FALSE)</f>
        <v>L1021022</v>
      </c>
      <c r="G290" s="72" t="str">
        <f t="shared" si="87"/>
        <v>B</v>
      </c>
      <c r="H290" s="70" t="str">
        <f t="shared" ca="1" si="103"/>
        <v>B</v>
      </c>
      <c r="I290" s="94">
        <v>5</v>
      </c>
      <c r="J290" s="121">
        <f t="shared" si="99"/>
        <v>2013</v>
      </c>
      <c r="K290" s="119" t="str">
        <f t="shared" si="99"/>
        <v>Test country</v>
      </c>
      <c r="L290" s="119">
        <f t="shared" si="99"/>
        <v>0</v>
      </c>
      <c r="M290" s="119"/>
      <c r="N290" s="119">
        <f t="shared" si="100"/>
        <v>0</v>
      </c>
      <c r="O290" s="64" t="str">
        <f t="shared" ref="O290:O302" si="107">TRIM(S290)</f>
        <v>Peaches</v>
      </c>
      <c r="P290" s="120" t="s">
        <v>1771</v>
      </c>
      <c r="Q290" s="120" t="s">
        <v>912</v>
      </c>
      <c r="R290" s="109" t="s">
        <v>913</v>
      </c>
      <c r="S290" s="346" t="s">
        <v>914</v>
      </c>
      <c r="T290" s="920" t="s">
        <v>911</v>
      </c>
      <c r="U290" s="149"/>
      <c r="V290" s="202"/>
      <c r="W290" s="122">
        <f t="shared" si="106"/>
        <v>0</v>
      </c>
      <c r="X290" s="855"/>
      <c r="Y290" s="122"/>
      <c r="Z290" s="122"/>
      <c r="AA290" s="125"/>
      <c r="AB290" s="122"/>
      <c r="AC290" s="122"/>
      <c r="AD290" s="122"/>
      <c r="AE290" s="122"/>
      <c r="AF290" s="122"/>
      <c r="AG290" s="125"/>
      <c r="AH290" s="122">
        <f>AA290* '1 Overview'!$D$19</f>
        <v>0</v>
      </c>
      <c r="AI290" s="122">
        <f>AC290* '1 Overview'!$D$19</f>
        <v>0</v>
      </c>
      <c r="AJ290" s="122">
        <f>AE290* '1 Overview'!$D$19</f>
        <v>0</v>
      </c>
      <c r="AK290" s="125">
        <f>AG290* '1 Overview'!$D$19</f>
        <v>0</v>
      </c>
      <c r="AL290" s="588"/>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row>
    <row r="291" spans="1:126" s="108" customFormat="1" ht="15" customHeight="1" outlineLevel="4" x14ac:dyDescent="0.2">
      <c r="A291" s="93" t="str">
        <f t="shared" si="105"/>
        <v>Z2013</v>
      </c>
      <c r="B291" s="93" t="e">
        <f t="shared" si="105"/>
        <v>#N/A</v>
      </c>
      <c r="C291" s="93" t="e">
        <f t="shared" si="105"/>
        <v>#N/A</v>
      </c>
      <c r="D291" s="93" t="e">
        <f t="shared" si="105"/>
        <v>#N/A</v>
      </c>
      <c r="E291" s="268" t="str">
        <f>VLOOKUP("K|"&amp;Q291,'[2]+termU'!$A$1:$G$65536,6,FALSE)</f>
        <v>L1021023</v>
      </c>
      <c r="F291" s="269" t="str">
        <f>VLOOKUP("K|"&amp;O291,'[2]+termU'!$A$1:$G$65536,6,FALSE)</f>
        <v>L1021023</v>
      </c>
      <c r="G291" s="72" t="str">
        <f t="shared" si="87"/>
        <v>B</v>
      </c>
      <c r="H291" s="70" t="str">
        <f t="shared" ca="1" si="103"/>
        <v>B</v>
      </c>
      <c r="I291" s="94">
        <v>5</v>
      </c>
      <c r="J291" s="121">
        <f t="shared" ref="J291:L308" si="108">J$20</f>
        <v>2013</v>
      </c>
      <c r="K291" s="119" t="str">
        <f t="shared" si="108"/>
        <v>Test country</v>
      </c>
      <c r="L291" s="119">
        <f t="shared" si="108"/>
        <v>0</v>
      </c>
      <c r="M291" s="119"/>
      <c r="N291" s="119">
        <f t="shared" si="100"/>
        <v>0</v>
      </c>
      <c r="O291" s="64" t="str">
        <f t="shared" si="107"/>
        <v>Nectarines</v>
      </c>
      <c r="P291" s="120" t="s">
        <v>1771</v>
      </c>
      <c r="Q291" s="120" t="s">
        <v>915</v>
      </c>
      <c r="R291" s="109" t="s">
        <v>916</v>
      </c>
      <c r="S291" s="346" t="s">
        <v>917</v>
      </c>
      <c r="T291" s="920" t="s">
        <v>911</v>
      </c>
      <c r="U291" s="149"/>
      <c r="V291" s="202"/>
      <c r="W291" s="122">
        <f t="shared" si="106"/>
        <v>0</v>
      </c>
      <c r="X291" s="855"/>
      <c r="Y291" s="122"/>
      <c r="Z291" s="122"/>
      <c r="AA291" s="125"/>
      <c r="AB291" s="122"/>
      <c r="AC291" s="122"/>
      <c r="AD291" s="122"/>
      <c r="AE291" s="122"/>
      <c r="AF291" s="122"/>
      <c r="AG291" s="125"/>
      <c r="AH291" s="122">
        <f>AA291* '1 Overview'!$D$19</f>
        <v>0</v>
      </c>
      <c r="AI291" s="122">
        <f>AC291* '1 Overview'!$D$19</f>
        <v>0</v>
      </c>
      <c r="AJ291" s="122">
        <f>AE291* '1 Overview'!$D$19</f>
        <v>0</v>
      </c>
      <c r="AK291" s="125">
        <f>AG291* '1 Overview'!$D$19</f>
        <v>0</v>
      </c>
      <c r="AL291" s="588"/>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row>
    <row r="292" spans="1:126" s="108" customFormat="1" ht="15" customHeight="1" outlineLevel="4" x14ac:dyDescent="0.2">
      <c r="A292" s="93" t="str">
        <f t="shared" si="105"/>
        <v>Z2013</v>
      </c>
      <c r="B292" s="93" t="e">
        <f t="shared" si="105"/>
        <v>#N/A</v>
      </c>
      <c r="C292" s="93" t="e">
        <f t="shared" si="105"/>
        <v>#N/A</v>
      </c>
      <c r="D292" s="93" t="e">
        <f t="shared" si="105"/>
        <v>#N/A</v>
      </c>
      <c r="E292" s="268" t="str">
        <f>VLOOKUP("K|"&amp;Q292,'[2]+termU'!$A$1:$G$65536,6,FALSE)</f>
        <v>L1021024</v>
      </c>
      <c r="F292" s="269" t="str">
        <f>VLOOKUP("K|"&amp;O292,'[2]+termU'!$A$1:$G$65536,6,FALSE)</f>
        <v>L1021024</v>
      </c>
      <c r="G292" s="72" t="str">
        <f t="shared" si="87"/>
        <v>B</v>
      </c>
      <c r="H292" s="70" t="str">
        <f t="shared" ca="1" si="103"/>
        <v>B</v>
      </c>
      <c r="I292" s="94">
        <v>5</v>
      </c>
      <c r="J292" s="121">
        <f t="shared" si="108"/>
        <v>2013</v>
      </c>
      <c r="K292" s="119" t="str">
        <f t="shared" si="108"/>
        <v>Test country</v>
      </c>
      <c r="L292" s="119">
        <f t="shared" si="108"/>
        <v>0</v>
      </c>
      <c r="M292" s="119"/>
      <c r="N292" s="119">
        <f t="shared" si="100"/>
        <v>0</v>
      </c>
      <c r="O292" s="64" t="str">
        <f t="shared" si="107"/>
        <v>Apricots</v>
      </c>
      <c r="P292" s="120" t="s">
        <v>1771</v>
      </c>
      <c r="Q292" s="120" t="s">
        <v>918</v>
      </c>
      <c r="R292" s="109" t="s">
        <v>2995</v>
      </c>
      <c r="S292" s="346" t="s">
        <v>919</v>
      </c>
      <c r="T292" s="920" t="s">
        <v>920</v>
      </c>
      <c r="U292" s="149"/>
      <c r="V292" s="202"/>
      <c r="W292" s="122">
        <f t="shared" si="106"/>
        <v>0</v>
      </c>
      <c r="X292" s="855"/>
      <c r="Y292" s="122"/>
      <c r="Z292" s="122"/>
      <c r="AA292" s="125"/>
      <c r="AB292" s="122"/>
      <c r="AC292" s="122"/>
      <c r="AD292" s="122"/>
      <c r="AE292" s="122"/>
      <c r="AF292" s="122"/>
      <c r="AG292" s="125"/>
      <c r="AH292" s="122">
        <f>AA292* '1 Overview'!$D$19</f>
        <v>0</v>
      </c>
      <c r="AI292" s="122">
        <f>AC292* '1 Overview'!$D$19</f>
        <v>0</v>
      </c>
      <c r="AJ292" s="122">
        <f>AE292* '1 Overview'!$D$19</f>
        <v>0</v>
      </c>
      <c r="AK292" s="125">
        <f>AG292* '1 Overview'!$D$19</f>
        <v>0</v>
      </c>
      <c r="AL292" s="588"/>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row>
    <row r="293" spans="1:126" s="108" customFormat="1" ht="15" customHeight="1" outlineLevel="4" x14ac:dyDescent="0.2">
      <c r="A293" s="93" t="str">
        <f t="shared" si="105"/>
        <v>Z2013</v>
      </c>
      <c r="B293" s="93" t="e">
        <f t="shared" si="105"/>
        <v>#N/A</v>
      </c>
      <c r="C293" s="93" t="e">
        <f t="shared" si="105"/>
        <v>#N/A</v>
      </c>
      <c r="D293" s="93" t="e">
        <f t="shared" si="105"/>
        <v>#N/A</v>
      </c>
      <c r="E293" s="268" t="str">
        <f>VLOOKUP("K|"&amp;Q293,'[2]+termU'!$A$1:$G$65536,6,FALSE)</f>
        <v>L1021025</v>
      </c>
      <c r="F293" s="269" t="str">
        <f>VLOOKUP("K|"&amp;O293,'[2]+termU'!$A$1:$G$65536,6,FALSE)</f>
        <v>L1021025</v>
      </c>
      <c r="G293" s="72" t="str">
        <f t="shared" si="87"/>
        <v>B</v>
      </c>
      <c r="H293" s="70" t="str">
        <f t="shared" ca="1" si="103"/>
        <v>B</v>
      </c>
      <c r="I293" s="94">
        <v>5</v>
      </c>
      <c r="J293" s="121">
        <f t="shared" si="108"/>
        <v>2013</v>
      </c>
      <c r="K293" s="119" t="str">
        <f t="shared" si="108"/>
        <v>Test country</v>
      </c>
      <c r="L293" s="119">
        <f t="shared" si="108"/>
        <v>0</v>
      </c>
      <c r="M293" s="119"/>
      <c r="N293" s="119">
        <f t="shared" si="100"/>
        <v>0</v>
      </c>
      <c r="O293" s="64" t="str">
        <f t="shared" si="107"/>
        <v>Cherries</v>
      </c>
      <c r="P293" s="120" t="s">
        <v>1771</v>
      </c>
      <c r="Q293" s="120" t="s">
        <v>921</v>
      </c>
      <c r="R293" s="109" t="s">
        <v>922</v>
      </c>
      <c r="S293" s="346" t="s">
        <v>573</v>
      </c>
      <c r="T293" s="920" t="s">
        <v>574</v>
      </c>
      <c r="U293" s="149"/>
      <c r="V293" s="202"/>
      <c r="W293" s="122">
        <f t="shared" si="106"/>
        <v>0</v>
      </c>
      <c r="X293" s="855"/>
      <c r="Y293" s="122"/>
      <c r="Z293" s="122"/>
      <c r="AA293" s="125"/>
      <c r="AB293" s="122"/>
      <c r="AC293" s="122"/>
      <c r="AD293" s="122"/>
      <c r="AE293" s="122"/>
      <c r="AF293" s="122"/>
      <c r="AG293" s="125"/>
      <c r="AH293" s="122">
        <f>AA293* '1 Overview'!$D$19</f>
        <v>0</v>
      </c>
      <c r="AI293" s="122">
        <f>AC293* '1 Overview'!$D$19</f>
        <v>0</v>
      </c>
      <c r="AJ293" s="122">
        <f>AE293* '1 Overview'!$D$19</f>
        <v>0</v>
      </c>
      <c r="AK293" s="125">
        <f>AG293* '1 Overview'!$D$19</f>
        <v>0</v>
      </c>
      <c r="AL293" s="588"/>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row>
    <row r="294" spans="1:126" s="108" customFormat="1" ht="15" customHeight="1" outlineLevel="4" x14ac:dyDescent="0.2">
      <c r="A294" s="93" t="str">
        <f t="shared" si="105"/>
        <v>Z2013</v>
      </c>
      <c r="B294" s="93" t="e">
        <f t="shared" si="105"/>
        <v>#N/A</v>
      </c>
      <c r="C294" s="93" t="e">
        <f t="shared" si="105"/>
        <v>#N/A</v>
      </c>
      <c r="D294" s="93" t="e">
        <f t="shared" si="105"/>
        <v>#N/A</v>
      </c>
      <c r="E294" s="268" t="str">
        <f>VLOOKUP("K|"&amp;Q294,'[2]+termU'!$A$1:$G$65536,6,FALSE)</f>
        <v>L1021026</v>
      </c>
      <c r="F294" s="269" t="str">
        <f>VLOOKUP("K|"&amp;O294,'[2]+termU'!$A$1:$G$65536,6,FALSE)</f>
        <v>L1021026</v>
      </c>
      <c r="G294" s="72" t="str">
        <f>IF(Q294="","B",IF(ISERROR(#REF!),"B",IF(E294=LEFT(#REF!,LEN(E294)),"A","B")))</f>
        <v>B</v>
      </c>
      <c r="H294" s="70" t="str">
        <f t="shared" ca="1" si="103"/>
        <v>B</v>
      </c>
      <c r="I294" s="94">
        <v>5</v>
      </c>
      <c r="J294" s="121">
        <f t="shared" si="108"/>
        <v>2013</v>
      </c>
      <c r="K294" s="119" t="str">
        <f t="shared" si="108"/>
        <v>Test country</v>
      </c>
      <c r="L294" s="119">
        <f t="shared" si="108"/>
        <v>0</v>
      </c>
      <c r="M294" s="119"/>
      <c r="N294" s="119">
        <f t="shared" si="100"/>
        <v>0</v>
      </c>
      <c r="O294" s="64" t="str">
        <f t="shared" si="107"/>
        <v>Plums</v>
      </c>
      <c r="P294" s="120" t="s">
        <v>1771</v>
      </c>
      <c r="Q294" s="120" t="s">
        <v>575</v>
      </c>
      <c r="R294" s="109" t="s">
        <v>576</v>
      </c>
      <c r="S294" s="346" t="s">
        <v>577</v>
      </c>
      <c r="T294" s="920" t="s">
        <v>2377</v>
      </c>
      <c r="U294" s="149"/>
      <c r="V294" s="202"/>
      <c r="W294" s="122">
        <f t="shared" si="106"/>
        <v>0</v>
      </c>
      <c r="X294" s="855"/>
      <c r="Y294" s="122"/>
      <c r="Z294" s="122"/>
      <c r="AA294" s="125"/>
      <c r="AB294" s="122"/>
      <c r="AC294" s="122"/>
      <c r="AD294" s="122"/>
      <c r="AE294" s="122"/>
      <c r="AF294" s="122"/>
      <c r="AG294" s="125"/>
      <c r="AH294" s="122">
        <f>AA294* '1 Overview'!$D$19</f>
        <v>0</v>
      </c>
      <c r="AI294" s="122">
        <f>AC294* '1 Overview'!$D$19</f>
        <v>0</v>
      </c>
      <c r="AJ294" s="122">
        <f>AE294* '1 Overview'!$D$19</f>
        <v>0</v>
      </c>
      <c r="AK294" s="125">
        <f>AG294* '1 Overview'!$D$19</f>
        <v>0</v>
      </c>
      <c r="AL294" s="588"/>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row>
    <row r="295" spans="1:126" s="108" customFormat="1" ht="15" customHeight="1" outlineLevel="3" x14ac:dyDescent="0.2">
      <c r="A295" s="93" t="str">
        <f t="shared" si="105"/>
        <v>Z2013</v>
      </c>
      <c r="B295" s="93" t="e">
        <f t="shared" si="105"/>
        <v>#N/A</v>
      </c>
      <c r="C295" s="93" t="e">
        <f t="shared" si="105"/>
        <v>#N/A</v>
      </c>
      <c r="D295" s="93" t="e">
        <f t="shared" si="105"/>
        <v>#N/A</v>
      </c>
      <c r="E295" s="267" t="e">
        <f>VLOOKUP("K|"&amp;Q295,'[2]+termU'!$A$1:$G$65536,6,FALSE)</f>
        <v>#N/A</v>
      </c>
      <c r="F295" s="231" t="e">
        <f>VLOOKUP("K|"&amp;O295,'[2]+termU'!$A$1:$G$65536,6,FALSE)</f>
        <v>#N/A</v>
      </c>
      <c r="G295" s="64" t="str">
        <f t="shared" ref="G295:G313" si="109">IF(Q295="","B",IF(ISERROR(E296),"B",IF(E295=LEFT(E296,LEN(E295)),"A","B")))</f>
        <v>B</v>
      </c>
      <c r="H295" s="70" t="str">
        <f t="shared" ca="1" si="103"/>
        <v>B</v>
      </c>
      <c r="I295" s="94">
        <v>4</v>
      </c>
      <c r="J295" s="95">
        <f t="shared" si="108"/>
        <v>2013</v>
      </c>
      <c r="K295" s="93" t="str">
        <f t="shared" si="108"/>
        <v>Test country</v>
      </c>
      <c r="L295" s="93">
        <f t="shared" si="108"/>
        <v>0</v>
      </c>
      <c r="M295" s="93"/>
      <c r="N295" s="93">
        <f t="shared" si="100"/>
        <v>0</v>
      </c>
      <c r="O295" s="64" t="str">
        <f t="shared" si="107"/>
        <v>&lt;Other temperate fruit, new and important&gt;</v>
      </c>
      <c r="P295" s="70" t="s">
        <v>1771</v>
      </c>
      <c r="Q295" s="120"/>
      <c r="R295" s="530" t="s">
        <v>2391</v>
      </c>
      <c r="S295" s="549" t="s">
        <v>2392</v>
      </c>
      <c r="T295" s="548"/>
      <c r="U295" s="149"/>
      <c r="V295" s="202"/>
      <c r="W295" s="122">
        <f t="shared" si="106"/>
        <v>0</v>
      </c>
      <c r="X295" s="855"/>
      <c r="Y295" s="122"/>
      <c r="Z295" s="122"/>
      <c r="AA295" s="125"/>
      <c r="AB295" s="122"/>
      <c r="AC295" s="122"/>
      <c r="AD295" s="122"/>
      <c r="AE295" s="122"/>
      <c r="AF295" s="122"/>
      <c r="AG295" s="125"/>
      <c r="AH295" s="122">
        <f>AA295* '1 Overview'!$D$19</f>
        <v>0</v>
      </c>
      <c r="AI295" s="122">
        <f>AC295* '1 Overview'!$D$19</f>
        <v>0</v>
      </c>
      <c r="AJ295" s="122">
        <f>AE295* '1 Overview'!$D$19</f>
        <v>0</v>
      </c>
      <c r="AK295" s="125">
        <f>AG295* '1 Overview'!$D$19</f>
        <v>0</v>
      </c>
      <c r="AL295" s="588"/>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row>
    <row r="296" spans="1:126" ht="15" customHeight="1" outlineLevel="3" x14ac:dyDescent="0.2">
      <c r="A296" s="93" t="str">
        <f t="shared" si="105"/>
        <v>Z2013</v>
      </c>
      <c r="B296" s="93" t="e">
        <f t="shared" si="105"/>
        <v>#N/A</v>
      </c>
      <c r="C296" s="93" t="e">
        <f t="shared" si="105"/>
        <v>#N/A</v>
      </c>
      <c r="D296" s="93" t="e">
        <f t="shared" si="105"/>
        <v>#N/A</v>
      </c>
      <c r="E296" s="267" t="str">
        <f>VLOOKUP("K|"&amp;Q296,'[2]+termU'!$A$1:$G$65536,6,FALSE)</f>
        <v>L1021zz</v>
      </c>
      <c r="F296" s="231" t="e">
        <f>VLOOKUP("K|"&amp;O296,'[2]+termU'!$A$1:$G$65536,6,FALSE)</f>
        <v>#N/A</v>
      </c>
      <c r="G296" s="64" t="str">
        <f t="shared" si="109"/>
        <v>B</v>
      </c>
      <c r="H296" s="70" t="str">
        <f t="shared" ca="1" si="103"/>
        <v>B</v>
      </c>
      <c r="I296" s="94">
        <v>4</v>
      </c>
      <c r="J296" s="95">
        <f t="shared" si="108"/>
        <v>2013</v>
      </c>
      <c r="K296" s="93" t="str">
        <f t="shared" si="108"/>
        <v>Test country</v>
      </c>
      <c r="L296" s="93">
        <f t="shared" si="108"/>
        <v>0</v>
      </c>
      <c r="M296" s="93"/>
      <c r="N296" s="93">
        <f t="shared" si="100"/>
        <v>0</v>
      </c>
      <c r="O296" s="64" t="str">
        <f t="shared" si="107"/>
        <v>Other fruit of temperate climate zones</v>
      </c>
      <c r="P296" s="70" t="s">
        <v>1771</v>
      </c>
      <c r="Q296" s="120" t="s">
        <v>1285</v>
      </c>
      <c r="R296" s="109" t="s">
        <v>1286</v>
      </c>
      <c r="S296" s="346" t="s">
        <v>1287</v>
      </c>
      <c r="T296" s="920" t="s">
        <v>1288</v>
      </c>
      <c r="U296" s="149"/>
      <c r="V296" s="202"/>
      <c r="W296" s="122">
        <f t="shared" si="106"/>
        <v>0</v>
      </c>
      <c r="X296" s="855"/>
      <c r="Y296" s="122"/>
      <c r="Z296" s="122"/>
      <c r="AA296" s="125"/>
      <c r="AB296" s="122"/>
      <c r="AC296" s="122"/>
      <c r="AD296" s="122"/>
      <c r="AE296" s="122"/>
      <c r="AF296" s="122"/>
      <c r="AG296" s="125"/>
      <c r="AH296" s="122">
        <f>AA296* '1 Overview'!$D$19</f>
        <v>0</v>
      </c>
      <c r="AI296" s="122">
        <f>AC296* '1 Overview'!$D$19</f>
        <v>0</v>
      </c>
      <c r="AJ296" s="122">
        <f>AE296* '1 Overview'!$D$19</f>
        <v>0</v>
      </c>
      <c r="AK296" s="125">
        <f>AG296* '1 Overview'!$D$19</f>
        <v>0</v>
      </c>
      <c r="AL296" s="588"/>
    </row>
    <row r="297" spans="1:126" ht="15" customHeight="1" outlineLevel="2" x14ac:dyDescent="0.2">
      <c r="A297" s="93" t="str">
        <f t="shared" si="105"/>
        <v>Z2013</v>
      </c>
      <c r="B297" s="93" t="e">
        <f t="shared" si="105"/>
        <v>#N/A</v>
      </c>
      <c r="C297" s="93" t="e">
        <f t="shared" si="105"/>
        <v>#N/A</v>
      </c>
      <c r="D297" s="93" t="e">
        <f t="shared" si="105"/>
        <v>#N/A</v>
      </c>
      <c r="E297" s="267" t="str">
        <f>VLOOKUP("K|"&amp;Q297,'[2]+termU'!$A$1:$G$65536,6,FALSE)</f>
        <v>L1022</v>
      </c>
      <c r="F297" s="231" t="str">
        <f>VLOOKUP("K|"&amp;O297,'[2]+termU'!$A$1:$G$65536,6,FALSE)</f>
        <v>L1022</v>
      </c>
      <c r="G297" s="64" t="str">
        <f t="shared" si="109"/>
        <v>A</v>
      </c>
      <c r="H297" s="70" t="str">
        <f t="shared" ca="1" si="103"/>
        <v>A</v>
      </c>
      <c r="I297" s="94">
        <v>3</v>
      </c>
      <c r="J297" s="95">
        <f t="shared" si="108"/>
        <v>2013</v>
      </c>
      <c r="K297" s="93" t="str">
        <f t="shared" si="108"/>
        <v>Test country</v>
      </c>
      <c r="L297" s="93">
        <f t="shared" si="108"/>
        <v>0</v>
      </c>
      <c r="M297" s="93"/>
      <c r="N297" s="93">
        <f t="shared" si="100"/>
        <v>0</v>
      </c>
      <c r="O297" s="64" t="str">
        <f t="shared" si="107"/>
        <v>Citrus fruit</v>
      </c>
      <c r="P297" s="70" t="s">
        <v>1771</v>
      </c>
      <c r="Q297" s="141" t="s">
        <v>1289</v>
      </c>
      <c r="R297" s="322" t="s">
        <v>1290</v>
      </c>
      <c r="S297" s="663" t="s">
        <v>1289</v>
      </c>
      <c r="T297" s="1033" t="s">
        <v>1291</v>
      </c>
      <c r="U297" s="150">
        <f t="shared" ref="U297:AG297" si="110">SUBTOTAL(9,U298:U305)</f>
        <v>0</v>
      </c>
      <c r="V297" s="205">
        <f t="shared" si="110"/>
        <v>0</v>
      </c>
      <c r="W297" s="110">
        <f t="shared" si="110"/>
        <v>0</v>
      </c>
      <c r="X297" s="858">
        <f t="shared" si="110"/>
        <v>0</v>
      </c>
      <c r="Y297" s="110">
        <f t="shared" si="110"/>
        <v>0</v>
      </c>
      <c r="Z297" s="110">
        <f>SUBTOTAL(9,Z298:Z305)</f>
        <v>0</v>
      </c>
      <c r="AA297" s="112">
        <f t="shared" si="110"/>
        <v>0</v>
      </c>
      <c r="AB297" s="110">
        <f t="shared" si="110"/>
        <v>0</v>
      </c>
      <c r="AC297" s="110">
        <f t="shared" si="110"/>
        <v>0</v>
      </c>
      <c r="AD297" s="110">
        <f t="shared" si="110"/>
        <v>0</v>
      </c>
      <c r="AE297" s="110">
        <f t="shared" si="110"/>
        <v>0</v>
      </c>
      <c r="AF297" s="110">
        <f t="shared" si="110"/>
        <v>0</v>
      </c>
      <c r="AG297" s="112">
        <f t="shared" si="110"/>
        <v>0</v>
      </c>
      <c r="AH297" s="110">
        <f>AA297* '1 Overview'!$D$19</f>
        <v>0</v>
      </c>
      <c r="AI297" s="110">
        <f>AC297* '1 Overview'!$D$19</f>
        <v>0</v>
      </c>
      <c r="AJ297" s="110">
        <f>AE297* '1 Overview'!$D$19</f>
        <v>0</v>
      </c>
      <c r="AK297" s="112">
        <f>AG297* '1 Overview'!$D$19</f>
        <v>0</v>
      </c>
      <c r="AL297" s="588"/>
    </row>
    <row r="298" spans="1:126" ht="15" customHeight="1" outlineLevel="2" x14ac:dyDescent="0.2">
      <c r="A298" s="93" t="str">
        <f t="shared" si="105"/>
        <v>Z2013</v>
      </c>
      <c r="B298" s="93" t="e">
        <f t="shared" si="105"/>
        <v>#N/A</v>
      </c>
      <c r="C298" s="93" t="e">
        <f t="shared" si="105"/>
        <v>#N/A</v>
      </c>
      <c r="D298" s="93" t="e">
        <f t="shared" si="105"/>
        <v>#N/A</v>
      </c>
      <c r="E298" s="267" t="str">
        <f>VLOOKUP("K|"&amp;Q298,'[2]+termU'!$A$1:$G$65536,6,FALSE)</f>
        <v>L102200</v>
      </c>
      <c r="F298" s="231" t="str">
        <f>VLOOKUP("K|"&amp;O298,'[2]+termU'!$A$1:$G$65536,6,FALSE)</f>
        <v>L102200</v>
      </c>
      <c r="G298" s="64" t="str">
        <f t="shared" si="109"/>
        <v>B</v>
      </c>
      <c r="H298" s="70" t="str">
        <f t="shared" ca="1" si="103"/>
        <v>B</v>
      </c>
      <c r="I298" s="94">
        <v>4</v>
      </c>
      <c r="J298" s="95">
        <f t="shared" si="108"/>
        <v>2013</v>
      </c>
      <c r="K298" s="93" t="str">
        <f t="shared" si="108"/>
        <v>Test country</v>
      </c>
      <c r="L298" s="93">
        <f t="shared" si="108"/>
        <v>0</v>
      </c>
      <c r="M298" s="93"/>
      <c r="N298" s="93">
        <f t="shared" si="100"/>
        <v>0</v>
      </c>
      <c r="O298" s="64" t="str">
        <f t="shared" si="107"/>
        <v>Citrus fruit, no details</v>
      </c>
      <c r="P298" s="70" t="s">
        <v>1771</v>
      </c>
      <c r="Q298" s="141" t="s">
        <v>1292</v>
      </c>
      <c r="R298" s="321" t="str">
        <f xml:space="preserve"> R297 &amp; IF(ISERROR([2]!hidden(R297)),", sin detalles",IF([2]!hidden(R297),"",", sin detalles"))</f>
        <v>Cítricos, sin detalles</v>
      </c>
      <c r="S298" s="345" t="str">
        <f xml:space="preserve"> S297 &amp; IF(ISERROR([2]!hidden(S297)),", no details",IF([2]!hidden(S297),"",", no details"))</f>
        <v>Citrus fruit, no details</v>
      </c>
      <c r="T298" s="103"/>
      <c r="U298" s="149"/>
      <c r="V298" s="202"/>
      <c r="W298" s="122">
        <f t="shared" ref="W298:W305" si="111">SUM(U298:V298)</f>
        <v>0</v>
      </c>
      <c r="X298" s="859"/>
      <c r="Y298" s="122"/>
      <c r="Z298" s="122"/>
      <c r="AA298" s="125"/>
      <c r="AB298" s="122"/>
      <c r="AC298" s="122"/>
      <c r="AD298" s="122"/>
      <c r="AE298" s="122"/>
      <c r="AF298" s="122"/>
      <c r="AG298" s="125"/>
      <c r="AH298" s="122">
        <f>AA298* '1 Overview'!$D$19</f>
        <v>0</v>
      </c>
      <c r="AI298" s="122">
        <f>AC298* '1 Overview'!$D$19</f>
        <v>0</v>
      </c>
      <c r="AJ298" s="122">
        <f>AE298* '1 Overview'!$D$19</f>
        <v>0</v>
      </c>
      <c r="AK298" s="125">
        <f>AG298* '1 Overview'!$D$19</f>
        <v>0</v>
      </c>
      <c r="AL298" s="588"/>
    </row>
    <row r="299" spans="1:126" ht="15" customHeight="1" outlineLevel="3" x14ac:dyDescent="0.2">
      <c r="A299" s="93" t="str">
        <f t="shared" si="105"/>
        <v>Z2013</v>
      </c>
      <c r="B299" s="93" t="e">
        <f t="shared" si="105"/>
        <v>#N/A</v>
      </c>
      <c r="C299" s="93" t="e">
        <f t="shared" si="105"/>
        <v>#N/A</v>
      </c>
      <c r="D299" s="93" t="e">
        <f t="shared" si="105"/>
        <v>#N/A</v>
      </c>
      <c r="E299" s="267" t="str">
        <f>VLOOKUP("K|"&amp;Q299,'[2]+termU'!$A$1:$G$65536,6,FALSE)</f>
        <v>L102201</v>
      </c>
      <c r="F299" s="231" t="str">
        <f>VLOOKUP("K|"&amp;O299,'[2]+termU'!$A$1:$G$65536,6,FALSE)</f>
        <v>L102201</v>
      </c>
      <c r="G299" s="64" t="str">
        <f t="shared" si="109"/>
        <v>B</v>
      </c>
      <c r="H299" s="70" t="str">
        <f t="shared" ca="1" si="103"/>
        <v>B</v>
      </c>
      <c r="I299" s="94">
        <v>4</v>
      </c>
      <c r="J299" s="95">
        <f t="shared" si="108"/>
        <v>2013</v>
      </c>
      <c r="K299" s="93" t="str">
        <f t="shared" si="108"/>
        <v>Test country</v>
      </c>
      <c r="L299" s="93">
        <f t="shared" si="108"/>
        <v>0</v>
      </c>
      <c r="M299" s="93"/>
      <c r="N299" s="93">
        <f t="shared" si="100"/>
        <v>0</v>
      </c>
      <c r="O299" s="64" t="str">
        <f t="shared" si="107"/>
        <v>Pomelos and grapefruit</v>
      </c>
      <c r="P299" s="70" t="s">
        <v>1771</v>
      </c>
      <c r="Q299" s="141" t="s">
        <v>1293</v>
      </c>
      <c r="R299" s="318" t="s">
        <v>1294</v>
      </c>
      <c r="S299" s="348" t="s">
        <v>1295</v>
      </c>
      <c r="T299" s="920" t="s">
        <v>1296</v>
      </c>
      <c r="U299" s="149"/>
      <c r="V299" s="202"/>
      <c r="W299" s="122">
        <f t="shared" si="111"/>
        <v>0</v>
      </c>
      <c r="X299" s="855"/>
      <c r="Y299" s="122"/>
      <c r="Z299" s="122"/>
      <c r="AA299" s="125"/>
      <c r="AB299" s="122"/>
      <c r="AC299" s="122"/>
      <c r="AD299" s="122"/>
      <c r="AE299" s="122"/>
      <c r="AF299" s="122"/>
      <c r="AG299" s="125"/>
      <c r="AH299" s="122">
        <f>AA299* '1 Overview'!$D$19</f>
        <v>0</v>
      </c>
      <c r="AI299" s="122">
        <f>AC299* '1 Overview'!$D$19</f>
        <v>0</v>
      </c>
      <c r="AJ299" s="122">
        <f>AE299* '1 Overview'!$D$19</f>
        <v>0</v>
      </c>
      <c r="AK299" s="125">
        <f>AG299* '1 Overview'!$D$19</f>
        <v>0</v>
      </c>
      <c r="AL299" s="588"/>
    </row>
    <row r="300" spans="1:126" ht="15" customHeight="1" outlineLevel="3" x14ac:dyDescent="0.2">
      <c r="A300" s="93" t="str">
        <f t="shared" si="105"/>
        <v>Z2013</v>
      </c>
      <c r="B300" s="93" t="e">
        <f t="shared" si="105"/>
        <v>#N/A</v>
      </c>
      <c r="C300" s="93" t="e">
        <f t="shared" si="105"/>
        <v>#N/A</v>
      </c>
      <c r="D300" s="93" t="e">
        <f t="shared" si="105"/>
        <v>#N/A</v>
      </c>
      <c r="E300" s="267" t="str">
        <f>VLOOKUP("K|"&amp;Q300,'[2]+termU'!$A$1:$G$65536,6,FALSE)</f>
        <v>L102202</v>
      </c>
      <c r="F300" s="231" t="e">
        <f>VLOOKUP("K|"&amp;O300,'[2]+termU'!$A$1:$G$65536,6,FALSE)</f>
        <v>#N/A</v>
      </c>
      <c r="G300" s="64" t="str">
        <f t="shared" si="109"/>
        <v>B</v>
      </c>
      <c r="H300" s="70" t="str">
        <f t="shared" ca="1" si="103"/>
        <v>B</v>
      </c>
      <c r="I300" s="94">
        <v>4</v>
      </c>
      <c r="J300" s="95">
        <f t="shared" si="108"/>
        <v>2013</v>
      </c>
      <c r="K300" s="93" t="str">
        <f t="shared" si="108"/>
        <v>Test country</v>
      </c>
      <c r="L300" s="93">
        <f t="shared" si="108"/>
        <v>0</v>
      </c>
      <c r="M300" s="93"/>
      <c r="N300" s="93">
        <f t="shared" si="100"/>
        <v>0</v>
      </c>
      <c r="O300" s="64" t="str">
        <f t="shared" si="107"/>
        <v>Lemons and acid limes</v>
      </c>
      <c r="P300" s="70" t="s">
        <v>1771</v>
      </c>
      <c r="Q300" s="141" t="s">
        <v>1297</v>
      </c>
      <c r="R300" s="318" t="s">
        <v>1298</v>
      </c>
      <c r="S300" s="348" t="s">
        <v>1299</v>
      </c>
      <c r="T300" s="920" t="s">
        <v>1300</v>
      </c>
      <c r="U300" s="149"/>
      <c r="V300" s="202"/>
      <c r="W300" s="122">
        <f t="shared" si="111"/>
        <v>0</v>
      </c>
      <c r="X300" s="855"/>
      <c r="Y300" s="122"/>
      <c r="Z300" s="122"/>
      <c r="AA300" s="125"/>
      <c r="AB300" s="122"/>
      <c r="AC300" s="122"/>
      <c r="AD300" s="122"/>
      <c r="AE300" s="122"/>
      <c r="AF300" s="122"/>
      <c r="AG300" s="125"/>
      <c r="AH300" s="122">
        <f>AA300* '1 Overview'!$D$19</f>
        <v>0</v>
      </c>
      <c r="AI300" s="122">
        <f>AC300* '1 Overview'!$D$19</f>
        <v>0</v>
      </c>
      <c r="AJ300" s="122">
        <f>AE300* '1 Overview'!$D$19</f>
        <v>0</v>
      </c>
      <c r="AK300" s="125">
        <f>AG300* '1 Overview'!$D$19</f>
        <v>0</v>
      </c>
      <c r="AL300" s="588"/>
    </row>
    <row r="301" spans="1:126" ht="15" customHeight="1" outlineLevel="3" x14ac:dyDescent="0.2">
      <c r="A301" s="93" t="str">
        <f t="shared" si="105"/>
        <v>Z2013</v>
      </c>
      <c r="B301" s="93" t="e">
        <f t="shared" si="105"/>
        <v>#N/A</v>
      </c>
      <c r="C301" s="93" t="e">
        <f t="shared" si="105"/>
        <v>#N/A</v>
      </c>
      <c r="D301" s="93" t="e">
        <f t="shared" si="105"/>
        <v>#N/A</v>
      </c>
      <c r="E301" s="267" t="str">
        <f>VLOOKUP("K|"&amp;Q301,'[2]+termU'!$A$1:$G$65536,6,FALSE)</f>
        <v>L102203</v>
      </c>
      <c r="F301" s="231" t="str">
        <f>VLOOKUP("K|"&amp;O301,'[2]+termU'!$A$1:$G$65536,6,FALSE)</f>
        <v>L102203</v>
      </c>
      <c r="G301" s="64" t="str">
        <f t="shared" si="109"/>
        <v>B</v>
      </c>
      <c r="H301" s="70" t="str">
        <f t="shared" ca="1" si="103"/>
        <v>B</v>
      </c>
      <c r="I301" s="94">
        <v>4</v>
      </c>
      <c r="J301" s="95">
        <f t="shared" si="108"/>
        <v>2013</v>
      </c>
      <c r="K301" s="93" t="str">
        <f t="shared" si="108"/>
        <v>Test country</v>
      </c>
      <c r="L301" s="93">
        <f t="shared" si="108"/>
        <v>0</v>
      </c>
      <c r="M301" s="93"/>
      <c r="N301" s="93">
        <f t="shared" si="100"/>
        <v>0</v>
      </c>
      <c r="O301" s="64" t="str">
        <f t="shared" si="107"/>
        <v>Oranges</v>
      </c>
      <c r="P301" s="70" t="s">
        <v>1771</v>
      </c>
      <c r="Q301" s="141" t="s">
        <v>1301</v>
      </c>
      <c r="R301" s="318" t="s">
        <v>1302</v>
      </c>
      <c r="S301" s="348" t="s">
        <v>1303</v>
      </c>
      <c r="T301" s="920" t="s">
        <v>1304</v>
      </c>
      <c r="U301" s="149"/>
      <c r="V301" s="202"/>
      <c r="W301" s="122">
        <f t="shared" si="111"/>
        <v>0</v>
      </c>
      <c r="X301" s="855"/>
      <c r="Y301" s="122"/>
      <c r="Z301" s="122"/>
      <c r="AA301" s="125"/>
      <c r="AB301" s="122"/>
      <c r="AC301" s="122"/>
      <c r="AD301" s="122"/>
      <c r="AE301" s="122"/>
      <c r="AF301" s="122"/>
      <c r="AG301" s="125"/>
      <c r="AH301" s="122">
        <f>AA301* '1 Overview'!$D$19</f>
        <v>0</v>
      </c>
      <c r="AI301" s="122">
        <f>AC301* '1 Overview'!$D$19</f>
        <v>0</v>
      </c>
      <c r="AJ301" s="122">
        <f>AE301* '1 Overview'!$D$19</f>
        <v>0</v>
      </c>
      <c r="AK301" s="125">
        <f>AG301* '1 Overview'!$D$19</f>
        <v>0</v>
      </c>
      <c r="AL301" s="588"/>
    </row>
    <row r="302" spans="1:126" ht="15" customHeight="1" outlineLevel="3" x14ac:dyDescent="0.2">
      <c r="A302" s="93" t="str">
        <f t="shared" si="105"/>
        <v>Z2013</v>
      </c>
      <c r="B302" s="93" t="e">
        <f t="shared" si="105"/>
        <v>#N/A</v>
      </c>
      <c r="C302" s="93" t="e">
        <f t="shared" si="105"/>
        <v>#N/A</v>
      </c>
      <c r="D302" s="93" t="e">
        <f t="shared" si="105"/>
        <v>#N/A</v>
      </c>
      <c r="E302" s="267" t="str">
        <f>VLOOKUP("K|"&amp;Q302,'[2]+termU'!$A$1:$G$65536,6,FALSE)</f>
        <v>L102204</v>
      </c>
      <c r="F302" s="231" t="str">
        <f>VLOOKUP("K|"&amp;O302,'[2]+termU'!$A$1:$G$65536,6,FALSE)</f>
        <v>L102204</v>
      </c>
      <c r="G302" s="64" t="str">
        <f t="shared" si="109"/>
        <v>B</v>
      </c>
      <c r="H302" s="70" t="str">
        <f t="shared" ca="1" si="103"/>
        <v>B</v>
      </c>
      <c r="I302" s="94">
        <v>4</v>
      </c>
      <c r="J302" s="95">
        <f t="shared" si="108"/>
        <v>2013</v>
      </c>
      <c r="K302" s="93" t="str">
        <f t="shared" si="108"/>
        <v>Test country</v>
      </c>
      <c r="L302" s="93">
        <f t="shared" si="108"/>
        <v>0</v>
      </c>
      <c r="M302" s="93"/>
      <c r="N302" s="93">
        <f t="shared" si="100"/>
        <v>0</v>
      </c>
      <c r="O302" s="64" t="str">
        <f t="shared" si="107"/>
        <v>Tangerine</v>
      </c>
      <c r="P302" s="70" t="s">
        <v>1771</v>
      </c>
      <c r="Q302" s="141" t="s">
        <v>1305</v>
      </c>
      <c r="R302" s="318" t="s">
        <v>1306</v>
      </c>
      <c r="S302" s="348" t="s">
        <v>1307</v>
      </c>
      <c r="T302" s="321" t="s">
        <v>1308</v>
      </c>
      <c r="U302" s="149"/>
      <c r="V302" s="202"/>
      <c r="W302" s="122">
        <f t="shared" si="111"/>
        <v>0</v>
      </c>
      <c r="X302" s="855"/>
      <c r="Y302" s="122"/>
      <c r="Z302" s="122"/>
      <c r="AA302" s="125"/>
      <c r="AB302" s="122"/>
      <c r="AC302" s="122"/>
      <c r="AD302" s="122"/>
      <c r="AE302" s="122"/>
      <c r="AF302" s="122"/>
      <c r="AG302" s="125"/>
      <c r="AH302" s="122">
        <f>AA302* '1 Overview'!$D$19</f>
        <v>0</v>
      </c>
      <c r="AI302" s="122">
        <f>AC302* '1 Overview'!$D$19</f>
        <v>0</v>
      </c>
      <c r="AJ302" s="122">
        <f>AE302* '1 Overview'!$D$19</f>
        <v>0</v>
      </c>
      <c r="AK302" s="125">
        <f>AG302* '1 Overview'!$D$19</f>
        <v>0</v>
      </c>
      <c r="AL302" s="588"/>
    </row>
    <row r="303" spans="1:126" ht="15" customHeight="1" outlineLevel="3" x14ac:dyDescent="0.2">
      <c r="A303" s="93" t="str">
        <f t="shared" si="105"/>
        <v>Z2013</v>
      </c>
      <c r="B303" s="93" t="e">
        <f t="shared" si="105"/>
        <v>#N/A</v>
      </c>
      <c r="C303" s="93" t="e">
        <f t="shared" si="105"/>
        <v>#N/A</v>
      </c>
      <c r="D303" s="93" t="e">
        <f t="shared" si="105"/>
        <v>#N/A</v>
      </c>
      <c r="E303" s="267" t="str">
        <f>VLOOKUP("K|"&amp;Q303,'[2]+termU'!$A$1:$G$65536,6,FALSE)</f>
        <v>L102205</v>
      </c>
      <c r="F303" s="231" t="str">
        <f>VLOOKUP("K|"&amp;O303,'[2]+termU'!$A$1:$G$65536,6,FALSE)</f>
        <v>L102205</v>
      </c>
      <c r="G303" s="64" t="str">
        <f t="shared" si="109"/>
        <v>B</v>
      </c>
      <c r="H303" s="70" t="str">
        <f t="shared" ca="1" si="103"/>
        <v>B</v>
      </c>
      <c r="I303" s="94">
        <v>4</v>
      </c>
      <c r="J303" s="95">
        <f t="shared" si="108"/>
        <v>2013</v>
      </c>
      <c r="K303" s="93" t="str">
        <f t="shared" si="108"/>
        <v>Test country</v>
      </c>
      <c r="L303" s="93">
        <f t="shared" si="108"/>
        <v>0</v>
      </c>
      <c r="M303" s="93"/>
      <c r="N303" s="93">
        <f t="shared" si="100"/>
        <v>0</v>
      </c>
      <c r="O303" s="64" t="s">
        <v>1309</v>
      </c>
      <c r="P303" s="120" t="s">
        <v>2583</v>
      </c>
      <c r="Q303" s="141" t="s">
        <v>1309</v>
      </c>
      <c r="R303" s="318" t="s">
        <v>2401</v>
      </c>
      <c r="S303" s="353" t="s">
        <v>1310</v>
      </c>
      <c r="T303" s="318" t="s">
        <v>1311</v>
      </c>
      <c r="U303" s="149"/>
      <c r="V303" s="202"/>
      <c r="W303" s="122">
        <f t="shared" si="111"/>
        <v>0</v>
      </c>
      <c r="X303" s="856"/>
      <c r="Y303" s="122"/>
      <c r="Z303" s="122"/>
      <c r="AA303" s="125"/>
      <c r="AB303" s="122"/>
      <c r="AC303" s="122"/>
      <c r="AD303" s="122"/>
      <c r="AE303" s="122"/>
      <c r="AF303" s="122"/>
      <c r="AG303" s="125"/>
      <c r="AH303" s="122">
        <f>AA303* '1 Overview'!$D$19</f>
        <v>0</v>
      </c>
      <c r="AI303" s="122">
        <f>AC303* '1 Overview'!$D$19</f>
        <v>0</v>
      </c>
      <c r="AJ303" s="122">
        <f>AE303* '1 Overview'!$D$19</f>
        <v>0</v>
      </c>
      <c r="AK303" s="125">
        <f>AG303* '1 Overview'!$D$19</f>
        <v>0</v>
      </c>
    </row>
    <row r="304" spans="1:126" ht="15" customHeight="1" outlineLevel="3" x14ac:dyDescent="0.2">
      <c r="A304" s="93" t="str">
        <f t="shared" si="105"/>
        <v>Z2013</v>
      </c>
      <c r="B304" s="93" t="e">
        <f t="shared" si="105"/>
        <v>#N/A</v>
      </c>
      <c r="C304" s="93" t="e">
        <f t="shared" si="105"/>
        <v>#N/A</v>
      </c>
      <c r="D304" s="93" t="e">
        <f t="shared" si="105"/>
        <v>#N/A</v>
      </c>
      <c r="E304" s="267" t="e">
        <f>VLOOKUP("K|"&amp;Q304,'[2]+termU'!$A$1:$G$65536,6,FALSE)</f>
        <v>#N/A</v>
      </c>
      <c r="F304" s="231" t="e">
        <f>VLOOKUP("K|"&amp;O304,'[2]+termU'!$A$1:$G$65536,6,FALSE)</f>
        <v>#N/A</v>
      </c>
      <c r="G304" s="64" t="str">
        <f t="shared" si="109"/>
        <v>B</v>
      </c>
      <c r="H304" s="70" t="str">
        <f t="shared" ca="1" si="103"/>
        <v>B</v>
      </c>
      <c r="I304" s="94">
        <v>4</v>
      </c>
      <c r="J304" s="95">
        <f t="shared" si="108"/>
        <v>2013</v>
      </c>
      <c r="K304" s="93" t="str">
        <f t="shared" si="108"/>
        <v>Test country</v>
      </c>
      <c r="L304" s="93">
        <f t="shared" si="108"/>
        <v>0</v>
      </c>
      <c r="M304" s="93"/>
      <c r="N304" s="93">
        <f t="shared" si="100"/>
        <v>0</v>
      </c>
      <c r="O304" s="64" t="str">
        <f>TRIM(S304)</f>
        <v>&lt;Citrus fruit, new and important&gt;</v>
      </c>
      <c r="P304" s="70" t="s">
        <v>1771</v>
      </c>
      <c r="Q304" s="141"/>
      <c r="R304" s="533" t="s">
        <v>1312</v>
      </c>
      <c r="S304" s="554" t="s">
        <v>1313</v>
      </c>
      <c r="T304" s="533"/>
      <c r="U304" s="149"/>
      <c r="V304" s="202"/>
      <c r="W304" s="122">
        <f t="shared" si="111"/>
        <v>0</v>
      </c>
      <c r="X304" s="856"/>
      <c r="Y304" s="122"/>
      <c r="Z304" s="122"/>
      <c r="AA304" s="125"/>
      <c r="AB304" s="122"/>
      <c r="AC304" s="122"/>
      <c r="AD304" s="122"/>
      <c r="AE304" s="122"/>
      <c r="AF304" s="122"/>
      <c r="AG304" s="125"/>
      <c r="AH304" s="122">
        <f>AA304* '1 Overview'!$D$19</f>
        <v>0</v>
      </c>
      <c r="AI304" s="122">
        <f>AC304* '1 Overview'!$D$19</f>
        <v>0</v>
      </c>
      <c r="AJ304" s="122">
        <f>AE304* '1 Overview'!$D$19</f>
        <v>0</v>
      </c>
      <c r="AK304" s="125">
        <f>AG304* '1 Overview'!$D$19</f>
        <v>0</v>
      </c>
      <c r="AL304" s="588"/>
    </row>
    <row r="305" spans="1:126" ht="15" customHeight="1" outlineLevel="3" x14ac:dyDescent="0.2">
      <c r="A305" s="93" t="str">
        <f t="shared" si="105"/>
        <v>Z2013</v>
      </c>
      <c r="B305" s="93" t="e">
        <f t="shared" si="105"/>
        <v>#N/A</v>
      </c>
      <c r="C305" s="93" t="e">
        <f t="shared" si="105"/>
        <v>#N/A</v>
      </c>
      <c r="D305" s="93" t="e">
        <f t="shared" si="105"/>
        <v>#N/A</v>
      </c>
      <c r="E305" s="267" t="str">
        <f>VLOOKUP("K|"&amp;Q305,'[2]+termU'!$A$1:$G$65536,6,FALSE)</f>
        <v>L1022zz</v>
      </c>
      <c r="F305" s="231" t="str">
        <f>VLOOKUP("K|"&amp;O305,'[2]+termU'!$A$1:$G$65536,6,FALSE)</f>
        <v>L1022zz</v>
      </c>
      <c r="G305" s="64" t="str">
        <f t="shared" si="109"/>
        <v>B</v>
      </c>
      <c r="H305" s="70" t="str">
        <f t="shared" ca="1" si="103"/>
        <v>B</v>
      </c>
      <c r="I305" s="94">
        <v>4</v>
      </c>
      <c r="J305" s="95">
        <f t="shared" si="108"/>
        <v>2013</v>
      </c>
      <c r="K305" s="93" t="str">
        <f t="shared" si="108"/>
        <v>Test country</v>
      </c>
      <c r="L305" s="93">
        <f t="shared" si="108"/>
        <v>0</v>
      </c>
      <c r="M305" s="93"/>
      <c r="N305" s="93">
        <f t="shared" si="100"/>
        <v>0</v>
      </c>
      <c r="O305" s="64" t="str">
        <f>TRIM(S305)</f>
        <v>Other citrus fruit</v>
      </c>
      <c r="P305" s="70" t="s">
        <v>1771</v>
      </c>
      <c r="Q305" s="141" t="s">
        <v>1314</v>
      </c>
      <c r="R305" s="318" t="s">
        <v>1315</v>
      </c>
      <c r="S305" s="353" t="s">
        <v>1316</v>
      </c>
      <c r="T305" s="321" t="s">
        <v>2374</v>
      </c>
      <c r="U305" s="149"/>
      <c r="V305" s="202"/>
      <c r="W305" s="122">
        <f t="shared" si="111"/>
        <v>0</v>
      </c>
      <c r="X305" s="855"/>
      <c r="Y305" s="122"/>
      <c r="Z305" s="122"/>
      <c r="AA305" s="125"/>
      <c r="AB305" s="122"/>
      <c r="AC305" s="122"/>
      <c r="AD305" s="122"/>
      <c r="AE305" s="122"/>
      <c r="AF305" s="122"/>
      <c r="AG305" s="125"/>
      <c r="AH305" s="122">
        <f>AA305* '1 Overview'!$D$19</f>
        <v>0</v>
      </c>
      <c r="AI305" s="122">
        <f>AC305* '1 Overview'!$D$19</f>
        <v>0</v>
      </c>
      <c r="AJ305" s="122">
        <f>AE305* '1 Overview'!$D$19</f>
        <v>0</v>
      </c>
      <c r="AK305" s="125">
        <f>AG305* '1 Overview'!$D$19</f>
        <v>0</v>
      </c>
      <c r="AL305" s="588"/>
    </row>
    <row r="306" spans="1:126" ht="15" customHeight="1" outlineLevel="2" x14ac:dyDescent="0.2">
      <c r="A306" s="93" t="str">
        <f t="shared" si="105"/>
        <v>Z2013</v>
      </c>
      <c r="B306" s="93" t="e">
        <f t="shared" si="105"/>
        <v>#N/A</v>
      </c>
      <c r="C306" s="93" t="e">
        <f t="shared" si="105"/>
        <v>#N/A</v>
      </c>
      <c r="D306" s="93" t="e">
        <f t="shared" si="105"/>
        <v>#N/A</v>
      </c>
      <c r="E306" s="267" t="str">
        <f>VLOOKUP("K|"&amp;Q306,'[2]+termU'!$A$1:$G$65536,6,FALSE)</f>
        <v>L1023</v>
      </c>
      <c r="F306" s="231" t="e">
        <f>VLOOKUP("K|"&amp;O306,'[2]+termU'!$A$1:$G$65536,6,FALSE)</f>
        <v>#N/A</v>
      </c>
      <c r="G306" s="64" t="str">
        <f t="shared" si="109"/>
        <v>A</v>
      </c>
      <c r="H306" s="70" t="str">
        <f t="shared" ca="1" si="103"/>
        <v>A</v>
      </c>
      <c r="I306" s="94">
        <v>3</v>
      </c>
      <c r="J306" s="95">
        <f t="shared" si="108"/>
        <v>2013</v>
      </c>
      <c r="K306" s="93" t="str">
        <f t="shared" si="108"/>
        <v>Test country</v>
      </c>
      <c r="L306" s="93">
        <f t="shared" si="108"/>
        <v>0</v>
      </c>
      <c r="M306" s="93"/>
      <c r="N306" s="93">
        <f t="shared" si="100"/>
        <v>0</v>
      </c>
      <c r="O306" s="64" t="str">
        <f>TRIM(S306)</f>
        <v>Fruit of subtropical and tropical climate zones</v>
      </c>
      <c r="P306" s="70" t="s">
        <v>1771</v>
      </c>
      <c r="Q306" s="141" t="s">
        <v>1318</v>
      </c>
      <c r="R306" s="322" t="s">
        <v>1319</v>
      </c>
      <c r="S306" s="676" t="s">
        <v>1317</v>
      </c>
      <c r="T306" s="1033" t="s">
        <v>1320</v>
      </c>
      <c r="U306" s="150">
        <f t="shared" ref="U306:AG306" si="112">SUBTOTAL(9,U307:U338)</f>
        <v>0</v>
      </c>
      <c r="V306" s="205">
        <f t="shared" si="112"/>
        <v>0</v>
      </c>
      <c r="W306" s="110">
        <f t="shared" si="112"/>
        <v>0</v>
      </c>
      <c r="X306" s="858">
        <f t="shared" si="112"/>
        <v>0</v>
      </c>
      <c r="Y306" s="110">
        <f t="shared" si="112"/>
        <v>0</v>
      </c>
      <c r="Z306" s="110">
        <f>SUBTOTAL(9,Z307:Z338)</f>
        <v>0</v>
      </c>
      <c r="AA306" s="112">
        <f t="shared" si="112"/>
        <v>0</v>
      </c>
      <c r="AB306" s="110">
        <f t="shared" si="112"/>
        <v>0</v>
      </c>
      <c r="AC306" s="110">
        <f t="shared" si="112"/>
        <v>0</v>
      </c>
      <c r="AD306" s="110">
        <f t="shared" si="112"/>
        <v>0</v>
      </c>
      <c r="AE306" s="110">
        <f t="shared" si="112"/>
        <v>0</v>
      </c>
      <c r="AF306" s="110">
        <f t="shared" si="112"/>
        <v>0</v>
      </c>
      <c r="AG306" s="112">
        <f t="shared" si="112"/>
        <v>0</v>
      </c>
      <c r="AH306" s="110">
        <f>AA306* '1 Overview'!$D$19</f>
        <v>0</v>
      </c>
      <c r="AI306" s="110">
        <f>AC306* '1 Overview'!$D$19</f>
        <v>0</v>
      </c>
      <c r="AJ306" s="110">
        <f>AE306* '1 Overview'!$D$19</f>
        <v>0</v>
      </c>
      <c r="AK306" s="112">
        <f>AG306* '1 Overview'!$D$19</f>
        <v>0</v>
      </c>
      <c r="AL306" s="588"/>
    </row>
    <row r="307" spans="1:126" ht="15" customHeight="1" outlineLevel="2" x14ac:dyDescent="0.2">
      <c r="A307" s="93" t="str">
        <f t="shared" si="105"/>
        <v>Z2013</v>
      </c>
      <c r="B307" s="93" t="e">
        <f t="shared" si="105"/>
        <v>#N/A</v>
      </c>
      <c r="C307" s="93" t="e">
        <f t="shared" si="105"/>
        <v>#N/A</v>
      </c>
      <c r="D307" s="93" t="e">
        <f t="shared" si="105"/>
        <v>#N/A</v>
      </c>
      <c r="E307" s="267" t="str">
        <f>VLOOKUP("K|"&amp;Q307,'[2]+termU'!$A$1:$G$65536,6,FALSE)</f>
        <v>L102300</v>
      </c>
      <c r="F307" s="231" t="e">
        <f>VLOOKUP("K|"&amp;O307,'[2]+termU'!$A$1:$G$65536,6,FALSE)</f>
        <v>#N/A</v>
      </c>
      <c r="G307" s="64" t="str">
        <f t="shared" si="109"/>
        <v>B</v>
      </c>
      <c r="H307" s="70" t="str">
        <f t="shared" ca="1" si="103"/>
        <v>B</v>
      </c>
      <c r="I307" s="94">
        <v>4</v>
      </c>
      <c r="J307" s="95">
        <f t="shared" si="108"/>
        <v>2013</v>
      </c>
      <c r="K307" s="93" t="str">
        <f t="shared" si="108"/>
        <v>Test country</v>
      </c>
      <c r="L307" s="93">
        <f t="shared" si="108"/>
        <v>0</v>
      </c>
      <c r="M307" s="93"/>
      <c r="N307" s="93">
        <f t="shared" si="100"/>
        <v>0</v>
      </c>
      <c r="O307" s="64" t="str">
        <f>TRIM(S307)</f>
        <v>Fruit of subtropical and tropical climate zones, no details</v>
      </c>
      <c r="P307" s="70" t="s">
        <v>1771</v>
      </c>
      <c r="Q307" s="141" t="s">
        <v>1321</v>
      </c>
      <c r="R307" s="321" t="str">
        <f xml:space="preserve"> R306 &amp; IF(ISERROR([2]!hidden(R306)),", sin detalles",IF([2]!hidden(R306),"",", sin detalles"))</f>
        <v>Frutas de zonas subtropicales y tropicales, sin detalles</v>
      </c>
      <c r="S307" s="345" t="str">
        <f xml:space="preserve"> S306 &amp; IF(ISERROR([2]!hidden(S306)),", no details",IF([2]!hidden(S306),"",", no details"))</f>
        <v>Fruit of subtropical and tropical climate zones, no details</v>
      </c>
      <c r="T307" s="103"/>
      <c r="U307" s="149"/>
      <c r="V307" s="202"/>
      <c r="W307" s="122">
        <f>SUM(U307:V307)</f>
        <v>0</v>
      </c>
      <c r="X307" s="855"/>
      <c r="Y307" s="122"/>
      <c r="Z307" s="122"/>
      <c r="AA307" s="125"/>
      <c r="AB307" s="122"/>
      <c r="AC307" s="122"/>
      <c r="AD307" s="122"/>
      <c r="AE307" s="122"/>
      <c r="AF307" s="122"/>
      <c r="AG307" s="125"/>
      <c r="AH307" s="122">
        <f>AA307* '1 Overview'!$D$19</f>
        <v>0</v>
      </c>
      <c r="AI307" s="122">
        <f>AC307* '1 Overview'!$D$19</f>
        <v>0</v>
      </c>
      <c r="AJ307" s="122">
        <f>AE307* '1 Overview'!$D$19</f>
        <v>0</v>
      </c>
      <c r="AK307" s="125">
        <f>AG307* '1 Overview'!$D$19</f>
        <v>0</v>
      </c>
      <c r="AL307" s="588"/>
    </row>
    <row r="308" spans="1:126" ht="15" customHeight="1" outlineLevel="3" x14ac:dyDescent="0.2">
      <c r="A308" s="93" t="str">
        <f t="shared" si="105"/>
        <v>Z2013</v>
      </c>
      <c r="B308" s="93" t="e">
        <f t="shared" si="105"/>
        <v>#N/A</v>
      </c>
      <c r="C308" s="93" t="e">
        <f t="shared" si="105"/>
        <v>#N/A</v>
      </c>
      <c r="D308" s="93" t="e">
        <f t="shared" si="105"/>
        <v>#N/A</v>
      </c>
      <c r="E308" s="267" t="str">
        <f>VLOOKUP("K|"&amp;Q308,'[2]+termU'!$A$1:$G$65536,6,FALSE)</f>
        <v>L102301</v>
      </c>
      <c r="F308" s="231" t="str">
        <f>VLOOKUP("K|"&amp;O308,'[2]+termU'!$A$1:$G$65536,6,FALSE)</f>
        <v>L102301</v>
      </c>
      <c r="G308" s="64" t="str">
        <f t="shared" si="109"/>
        <v>B</v>
      </c>
      <c r="H308" s="70" t="str">
        <f t="shared" ca="1" si="103"/>
        <v>B</v>
      </c>
      <c r="I308" s="94">
        <v>4</v>
      </c>
      <c r="J308" s="95">
        <f t="shared" si="108"/>
        <v>2013</v>
      </c>
      <c r="K308" s="93" t="str">
        <f t="shared" si="108"/>
        <v>Test country</v>
      </c>
      <c r="L308" s="93">
        <f t="shared" si="108"/>
        <v>0</v>
      </c>
      <c r="M308" s="93"/>
      <c r="N308" s="93">
        <f t="shared" si="100"/>
        <v>0</v>
      </c>
      <c r="O308" s="64" t="s">
        <v>1322</v>
      </c>
      <c r="P308" s="120" t="s">
        <v>2583</v>
      </c>
      <c r="Q308" s="141" t="s">
        <v>1322</v>
      </c>
      <c r="R308" s="356" t="s">
        <v>2996</v>
      </c>
      <c r="S308" s="519" t="s">
        <v>1323</v>
      </c>
      <c r="T308" s="318"/>
      <c r="U308" s="149"/>
      <c r="V308" s="202"/>
      <c r="W308" s="122">
        <f>SUM(U308:V308)</f>
        <v>0</v>
      </c>
      <c r="X308" s="855"/>
      <c r="Y308" s="122"/>
      <c r="Z308" s="122"/>
      <c r="AA308" s="125"/>
      <c r="AB308" s="122"/>
      <c r="AC308" s="122"/>
      <c r="AD308" s="122"/>
      <c r="AE308" s="122"/>
      <c r="AF308" s="122"/>
      <c r="AG308" s="125"/>
      <c r="AH308" s="122">
        <f>AA308* '1 Overview'!$D$19</f>
        <v>0</v>
      </c>
      <c r="AI308" s="122">
        <f>AC308* '1 Overview'!$D$19</f>
        <v>0</v>
      </c>
      <c r="AJ308" s="122">
        <f>AE308* '1 Overview'!$D$19</f>
        <v>0</v>
      </c>
      <c r="AK308" s="125">
        <f>AG308* '1 Overview'!$D$19</f>
        <v>0</v>
      </c>
    </row>
    <row r="309" spans="1:126" ht="15" customHeight="1" outlineLevel="3" x14ac:dyDescent="0.2">
      <c r="A309" s="93" t="str">
        <f t="shared" si="105"/>
        <v>Z2013</v>
      </c>
      <c r="B309" s="93" t="e">
        <f t="shared" si="105"/>
        <v>#N/A</v>
      </c>
      <c r="C309" s="93" t="e">
        <f t="shared" si="105"/>
        <v>#N/A</v>
      </c>
      <c r="D309" s="93" t="e">
        <f t="shared" si="105"/>
        <v>#N/A</v>
      </c>
      <c r="E309" s="267" t="str">
        <f>VLOOKUP("K|"&amp;Q309,'[2]+termU'!$A$1:$G$65536,6,FALSE)</f>
        <v>L102302</v>
      </c>
      <c r="F309" s="231" t="str">
        <f>VLOOKUP("K|"&amp;O309,'[2]+termU'!$A$1:$G$65536,6,FALSE)</f>
        <v>L102302</v>
      </c>
      <c r="G309" s="64" t="str">
        <f t="shared" si="109"/>
        <v>B</v>
      </c>
      <c r="H309" s="70" t="str">
        <f t="shared" ca="1" si="103"/>
        <v>B</v>
      </c>
      <c r="I309" s="94">
        <v>4</v>
      </c>
      <c r="J309" s="95">
        <f t="shared" ref="J309:L328" si="113">J$20</f>
        <v>2013</v>
      </c>
      <c r="K309" s="93" t="str">
        <f t="shared" si="113"/>
        <v>Test country</v>
      </c>
      <c r="L309" s="93">
        <f t="shared" si="113"/>
        <v>0</v>
      </c>
      <c r="M309" s="93"/>
      <c r="N309" s="93">
        <f t="shared" si="100"/>
        <v>0</v>
      </c>
      <c r="O309" s="64" t="str">
        <f>TRIM(S309)</f>
        <v>Avocados</v>
      </c>
      <c r="P309" s="70" t="s">
        <v>1771</v>
      </c>
      <c r="Q309" s="141" t="s">
        <v>1324</v>
      </c>
      <c r="R309" s="318" t="s">
        <v>1618</v>
      </c>
      <c r="S309" s="348" t="s">
        <v>1619</v>
      </c>
      <c r="T309" s="1034" t="s">
        <v>1620</v>
      </c>
      <c r="U309" s="149"/>
      <c r="V309" s="202"/>
      <c r="W309" s="122">
        <f>SUM(U309:V309)</f>
        <v>0</v>
      </c>
      <c r="X309" s="855"/>
      <c r="Y309" s="122"/>
      <c r="Z309" s="122"/>
      <c r="AA309" s="125"/>
      <c r="AB309" s="122"/>
      <c r="AC309" s="122"/>
      <c r="AD309" s="122"/>
      <c r="AE309" s="122"/>
      <c r="AF309" s="122"/>
      <c r="AG309" s="125"/>
      <c r="AH309" s="122">
        <f>AA309* '1 Overview'!$D$19</f>
        <v>0</v>
      </c>
      <c r="AI309" s="122">
        <f>AC309* '1 Overview'!$D$19</f>
        <v>0</v>
      </c>
      <c r="AJ309" s="122">
        <f>AE309* '1 Overview'!$D$19</f>
        <v>0</v>
      </c>
      <c r="AK309" s="125">
        <f>AG309* '1 Overview'!$D$19</f>
        <v>0</v>
      </c>
      <c r="AL309" s="588"/>
    </row>
    <row r="310" spans="1:126" s="167" customFormat="1" ht="15" hidden="1" customHeight="1" outlineLevel="3" x14ac:dyDescent="0.2">
      <c r="A310" s="93" t="str">
        <f t="shared" si="105"/>
        <v>Z2013</v>
      </c>
      <c r="B310" s="93" t="e">
        <f t="shared" si="105"/>
        <v>#N/A</v>
      </c>
      <c r="C310" s="93" t="e">
        <f t="shared" si="105"/>
        <v>#N/A</v>
      </c>
      <c r="D310" s="93" t="e">
        <f t="shared" si="105"/>
        <v>#N/A</v>
      </c>
      <c r="E310" s="267" t="str">
        <f>VLOOKUP("K|"&amp;Q310,'[2]+termU'!$A$1:$G$65536,6,FALSE)</f>
        <v>L102303</v>
      </c>
      <c r="F310" s="231" t="str">
        <f>VLOOKUP("K|"&amp;O310,'[2]+termU'!$A$1:$G$65536,6,FALSE)</f>
        <v>L102303</v>
      </c>
      <c r="G310" s="64" t="str">
        <f t="shared" si="109"/>
        <v>A</v>
      </c>
      <c r="H310" s="70" t="str">
        <f t="shared" ca="1" si="103"/>
        <v>A</v>
      </c>
      <c r="I310" s="115">
        <v>4</v>
      </c>
      <c r="J310" s="95">
        <f t="shared" si="113"/>
        <v>2013</v>
      </c>
      <c r="K310" s="93" t="str">
        <f t="shared" si="113"/>
        <v>Test country</v>
      </c>
      <c r="L310" s="93">
        <f t="shared" si="113"/>
        <v>0</v>
      </c>
      <c r="M310" s="93"/>
      <c r="N310" s="93">
        <f t="shared" si="100"/>
        <v>0</v>
      </c>
      <c r="O310" s="64" t="s">
        <v>1621</v>
      </c>
      <c r="P310" s="120" t="s">
        <v>2583</v>
      </c>
      <c r="Q310" s="141" t="s">
        <v>1621</v>
      </c>
      <c r="R310" s="365" t="s">
        <v>1622</v>
      </c>
      <c r="S310" s="94" t="s">
        <v>1623</v>
      </c>
      <c r="T310" s="109"/>
      <c r="U310" s="626">
        <f t="shared" ref="U310:AG310" si="114">SUBTOTAL(9,U311:U316)</f>
        <v>0</v>
      </c>
      <c r="V310" s="625">
        <f t="shared" si="114"/>
        <v>0</v>
      </c>
      <c r="W310" s="116">
        <f t="shared" si="114"/>
        <v>0</v>
      </c>
      <c r="X310" s="860">
        <f t="shared" si="114"/>
        <v>0</v>
      </c>
      <c r="Y310" s="116">
        <f t="shared" si="114"/>
        <v>0</v>
      </c>
      <c r="Z310" s="116">
        <f>SUBTOTAL(9,Z311:Z316)</f>
        <v>0</v>
      </c>
      <c r="AA310" s="117">
        <f t="shared" si="114"/>
        <v>0</v>
      </c>
      <c r="AB310" s="116">
        <f t="shared" si="114"/>
        <v>0</v>
      </c>
      <c r="AC310" s="116">
        <f t="shared" si="114"/>
        <v>0</v>
      </c>
      <c r="AD310" s="116">
        <f t="shared" si="114"/>
        <v>0</v>
      </c>
      <c r="AE310" s="116">
        <f t="shared" si="114"/>
        <v>0</v>
      </c>
      <c r="AF310" s="116">
        <f t="shared" si="114"/>
        <v>0</v>
      </c>
      <c r="AG310" s="117">
        <f t="shared" si="114"/>
        <v>0</v>
      </c>
      <c r="AH310" s="116">
        <f>AA310* '1 Overview'!$D$19</f>
        <v>0</v>
      </c>
      <c r="AI310" s="116">
        <f>AC310* '1 Overview'!$D$19</f>
        <v>0</v>
      </c>
      <c r="AJ310" s="116">
        <f>AE310* '1 Overview'!$D$19</f>
        <v>0</v>
      </c>
      <c r="AK310" s="117">
        <f>AG310* '1 Overview'!$D$19</f>
        <v>0</v>
      </c>
      <c r="AL310" s="108"/>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row>
    <row r="311" spans="1:126" s="140" customFormat="1" ht="15" customHeight="1" outlineLevel="3" x14ac:dyDescent="0.2">
      <c r="A311" s="160" t="str">
        <f t="shared" si="105"/>
        <v>Z2013</v>
      </c>
      <c r="B311" s="160" t="e">
        <f t="shared" si="105"/>
        <v>#N/A</v>
      </c>
      <c r="C311" s="160" t="e">
        <f t="shared" si="105"/>
        <v>#N/A</v>
      </c>
      <c r="D311" s="160" t="e">
        <f t="shared" si="105"/>
        <v>#N/A</v>
      </c>
      <c r="E311" s="274" t="str">
        <f>VLOOKUP("K|"&amp;Q311,'[2]+termU'!$A$1:$G$65536,6,FALSE)</f>
        <v>L1023030</v>
      </c>
      <c r="F311" s="275" t="str">
        <f>VLOOKUP("K|"&amp;O311,'[2]+termU'!$A$1:$G$65536,6,FALSE)</f>
        <v>L102303</v>
      </c>
      <c r="G311" s="161" t="str">
        <f t="shared" si="109"/>
        <v>B</v>
      </c>
      <c r="H311" s="70" t="str">
        <f t="shared" ca="1" si="103"/>
        <v>B</v>
      </c>
      <c r="I311" s="163">
        <v>5</v>
      </c>
      <c r="J311" s="164">
        <f t="shared" si="113"/>
        <v>2013</v>
      </c>
      <c r="K311" s="160" t="str">
        <f t="shared" si="113"/>
        <v>Test country</v>
      </c>
      <c r="L311" s="160">
        <f t="shared" si="113"/>
        <v>0</v>
      </c>
      <c r="M311" s="160"/>
      <c r="N311" s="160">
        <f t="shared" si="100"/>
        <v>0</v>
      </c>
      <c r="O311" s="64" t="str">
        <f>TRIM(S311)</f>
        <v>Bananas</v>
      </c>
      <c r="P311" s="162" t="s">
        <v>1771</v>
      </c>
      <c r="Q311" s="141" t="s">
        <v>1624</v>
      </c>
      <c r="R311" s="918" t="str">
        <f xml:space="preserve"> R310 &amp; IF(ISERROR([2]!hidden(R310)),", sin detalles",IF([2]!hidden(R310),"",", sin detalles"))</f>
        <v xml:space="preserve">    Plátanos/Bananos</v>
      </c>
      <c r="S311" s="993" t="str">
        <f xml:space="preserve"> S310 &amp; IF(ISERROR([2]!hidden(S310)),", no details",IF([2]!hidden(S310),"",", no details"))</f>
        <v xml:space="preserve">    Bananas</v>
      </c>
      <c r="T311" s="1035" t="s">
        <v>1625</v>
      </c>
      <c r="U311" s="743"/>
      <c r="V311" s="633"/>
      <c r="W311" s="135">
        <f t="shared" ref="W311:W340" si="115">SUM(U311:V311)</f>
        <v>0</v>
      </c>
      <c r="X311" s="855"/>
      <c r="Y311" s="135"/>
      <c r="Z311" s="135"/>
      <c r="AA311" s="138"/>
      <c r="AB311" s="135"/>
      <c r="AC311" s="135"/>
      <c r="AD311" s="135"/>
      <c r="AE311" s="135"/>
      <c r="AF311" s="135"/>
      <c r="AG311" s="138"/>
      <c r="AH311" s="135">
        <f>AA311* '1 Overview'!$D$19</f>
        <v>0</v>
      </c>
      <c r="AI311" s="135">
        <f>AC311* '1 Overview'!$D$19</f>
        <v>0</v>
      </c>
      <c r="AJ311" s="135">
        <f>AE311* '1 Overview'!$D$19</f>
        <v>0</v>
      </c>
      <c r="AK311" s="138">
        <f>AG311* '1 Overview'!$D$19</f>
        <v>0</v>
      </c>
      <c r="AL311" s="590"/>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row>
    <row r="312" spans="1:126" s="140" customFormat="1" ht="15" hidden="1" customHeight="1" outlineLevel="4" x14ac:dyDescent="0.2">
      <c r="A312" s="160" t="str">
        <f t="shared" si="105"/>
        <v>Z2013</v>
      </c>
      <c r="B312" s="160" t="e">
        <f t="shared" si="105"/>
        <v>#N/A</v>
      </c>
      <c r="C312" s="160" t="e">
        <f t="shared" si="105"/>
        <v>#N/A</v>
      </c>
      <c r="D312" s="160" t="e">
        <f t="shared" si="105"/>
        <v>#N/A</v>
      </c>
      <c r="E312" s="274" t="str">
        <f>VLOOKUP("K|"&amp;Q312,'[2]+termU'!$A$1:$G$65536,6,FALSE)</f>
        <v>L1023031</v>
      </c>
      <c r="F312" s="275" t="str">
        <f>VLOOKUP("K|"&amp;O312,'[2]+termU'!$A$1:$G$65536,6,FALSE)</f>
        <v>L1023031</v>
      </c>
      <c r="G312" s="161" t="str">
        <f t="shared" si="109"/>
        <v>B</v>
      </c>
      <c r="H312" s="70" t="str">
        <f t="shared" ca="1" si="103"/>
        <v>B</v>
      </c>
      <c r="I312" s="163">
        <v>5</v>
      </c>
      <c r="J312" s="164">
        <f t="shared" si="113"/>
        <v>2013</v>
      </c>
      <c r="K312" s="160" t="str">
        <f t="shared" si="113"/>
        <v>Test country</v>
      </c>
      <c r="L312" s="160">
        <f t="shared" si="113"/>
        <v>0</v>
      </c>
      <c r="M312" s="160"/>
      <c r="N312" s="160">
        <f t="shared" si="100"/>
        <v>0</v>
      </c>
      <c r="O312" s="161" t="s">
        <v>1722</v>
      </c>
      <c r="P312" s="120" t="s">
        <v>2583</v>
      </c>
      <c r="Q312" s="141" t="s">
        <v>1722</v>
      </c>
      <c r="R312" s="500" t="s">
        <v>1723</v>
      </c>
      <c r="S312" s="504" t="s">
        <v>1724</v>
      </c>
      <c r="T312" s="165"/>
      <c r="U312" s="743"/>
      <c r="V312" s="633"/>
      <c r="W312" s="135">
        <f t="shared" si="115"/>
        <v>0</v>
      </c>
      <c r="X312" s="855"/>
      <c r="Y312" s="135"/>
      <c r="Z312" s="135"/>
      <c r="AA312" s="138"/>
      <c r="AB312" s="135"/>
      <c r="AC312" s="135"/>
      <c r="AD312" s="135"/>
      <c r="AE312" s="135"/>
      <c r="AF312" s="135"/>
      <c r="AG312" s="138"/>
      <c r="AH312" s="135">
        <f>AA312* '1 Overview'!$D$19</f>
        <v>0</v>
      </c>
      <c r="AI312" s="135">
        <f>AC312* '1 Overview'!$D$19</f>
        <v>0</v>
      </c>
      <c r="AJ312" s="135">
        <f>AE312* '1 Overview'!$D$19</f>
        <v>0</v>
      </c>
      <c r="AK312" s="138">
        <f>AG312* '1 Overview'!$D$19</f>
        <v>0</v>
      </c>
      <c r="AL312" s="108"/>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row>
    <row r="313" spans="1:126" s="140" customFormat="1" ht="15" hidden="1" customHeight="1" outlineLevel="4" x14ac:dyDescent="0.2">
      <c r="A313" s="160" t="str">
        <f t="shared" si="105"/>
        <v>Z2013</v>
      </c>
      <c r="B313" s="160" t="e">
        <f t="shared" si="105"/>
        <v>#N/A</v>
      </c>
      <c r="C313" s="160" t="e">
        <f t="shared" si="105"/>
        <v>#N/A</v>
      </c>
      <c r="D313" s="160" t="e">
        <f t="shared" si="105"/>
        <v>#N/A</v>
      </c>
      <c r="E313" s="274" t="str">
        <f>VLOOKUP("K|"&amp;Q313,'[2]+termU'!$A$1:$G$65536,6,FALSE)</f>
        <v>L1023032</v>
      </c>
      <c r="F313" s="275" t="str">
        <f>VLOOKUP("K|"&amp;O313,'[2]+termU'!$A$1:$G$65536,6,FALSE)</f>
        <v>L1023032</v>
      </c>
      <c r="G313" s="161" t="str">
        <f t="shared" si="109"/>
        <v>B</v>
      </c>
      <c r="H313" s="70" t="str">
        <f t="shared" ca="1" si="103"/>
        <v>B</v>
      </c>
      <c r="I313" s="163">
        <v>5</v>
      </c>
      <c r="J313" s="164">
        <f t="shared" si="113"/>
        <v>2013</v>
      </c>
      <c r="K313" s="160" t="str">
        <f t="shared" si="113"/>
        <v>Test country</v>
      </c>
      <c r="L313" s="160">
        <f t="shared" si="113"/>
        <v>0</v>
      </c>
      <c r="M313" s="160"/>
      <c r="N313" s="160">
        <f t="shared" si="100"/>
        <v>0</v>
      </c>
      <c r="O313" s="161" t="s">
        <v>1725</v>
      </c>
      <c r="P313" s="120" t="s">
        <v>2583</v>
      </c>
      <c r="Q313" s="141" t="s">
        <v>1725</v>
      </c>
      <c r="R313" s="165" t="s">
        <v>1726</v>
      </c>
      <c r="S313" s="351" t="s">
        <v>1727</v>
      </c>
      <c r="T313" s="165"/>
      <c r="U313" s="743"/>
      <c r="V313" s="633"/>
      <c r="W313" s="135">
        <f t="shared" si="115"/>
        <v>0</v>
      </c>
      <c r="X313" s="855"/>
      <c r="Y313" s="135"/>
      <c r="Z313" s="135"/>
      <c r="AA313" s="138"/>
      <c r="AB313" s="135"/>
      <c r="AC313" s="135"/>
      <c r="AD313" s="135"/>
      <c r="AE313" s="135"/>
      <c r="AF313" s="135"/>
      <c r="AG313" s="138"/>
      <c r="AH313" s="135">
        <f>AA313* '1 Overview'!$D$19</f>
        <v>0</v>
      </c>
      <c r="AI313" s="135">
        <f>AC313* '1 Overview'!$D$19</f>
        <v>0</v>
      </c>
      <c r="AJ313" s="135">
        <f>AE313* '1 Overview'!$D$19</f>
        <v>0</v>
      </c>
      <c r="AK313" s="138">
        <f>AG313* '1 Overview'!$D$19</f>
        <v>0</v>
      </c>
      <c r="AL313" s="108"/>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row>
    <row r="314" spans="1:126" s="140" customFormat="1" ht="15" hidden="1" customHeight="1" outlineLevel="4" x14ac:dyDescent="0.2">
      <c r="A314" s="160" t="str">
        <f t="shared" si="105"/>
        <v>Z2013</v>
      </c>
      <c r="B314" s="160" t="e">
        <f t="shared" si="105"/>
        <v>#N/A</v>
      </c>
      <c r="C314" s="160" t="e">
        <f t="shared" si="105"/>
        <v>#N/A</v>
      </c>
      <c r="D314" s="160" t="e">
        <f t="shared" si="105"/>
        <v>#N/A</v>
      </c>
      <c r="E314" s="274" t="str">
        <f>VLOOKUP("K|"&amp;Q314,'[2]+termU'!$A$1:$G$65536,6,FALSE)</f>
        <v>L1023033</v>
      </c>
      <c r="F314" s="275" t="str">
        <f>VLOOKUP("K|"&amp;O314,'[2]+termU'!$A$1:$G$65536,6,FALSE)</f>
        <v>L1023033</v>
      </c>
      <c r="G314" s="161" t="str">
        <f>IF(Q314="","B",IF(ISERROR(E316),"B",IF(E314=LEFT(E316,LEN(E314)),"A","B")))</f>
        <v>B</v>
      </c>
      <c r="H314" s="70" t="str">
        <f t="shared" ca="1" si="103"/>
        <v>B</v>
      </c>
      <c r="I314" s="163">
        <v>5</v>
      </c>
      <c r="J314" s="164">
        <f t="shared" si="113"/>
        <v>2013</v>
      </c>
      <c r="K314" s="160" t="str">
        <f t="shared" si="113"/>
        <v>Test country</v>
      </c>
      <c r="L314" s="160">
        <f t="shared" si="113"/>
        <v>0</v>
      </c>
      <c r="M314" s="160"/>
      <c r="N314" s="160">
        <f t="shared" si="100"/>
        <v>0</v>
      </c>
      <c r="O314" s="161" t="s">
        <v>1728</v>
      </c>
      <c r="P314" s="120" t="s">
        <v>2583</v>
      </c>
      <c r="Q314" s="141" t="s">
        <v>1728</v>
      </c>
      <c r="R314" s="165" t="s">
        <v>1729</v>
      </c>
      <c r="S314" s="351" t="s">
        <v>1730</v>
      </c>
      <c r="T314" s="165"/>
      <c r="U314" s="743"/>
      <c r="V314" s="633"/>
      <c r="W314" s="135">
        <f t="shared" si="115"/>
        <v>0</v>
      </c>
      <c r="X314" s="855"/>
      <c r="Y314" s="135"/>
      <c r="Z314" s="135"/>
      <c r="AA314" s="138"/>
      <c r="AB314" s="135"/>
      <c r="AC314" s="135"/>
      <c r="AD314" s="135"/>
      <c r="AE314" s="135"/>
      <c r="AF314" s="135"/>
      <c r="AG314" s="138"/>
      <c r="AH314" s="135">
        <f>AA314* '1 Overview'!$D$19</f>
        <v>0</v>
      </c>
      <c r="AI314" s="135">
        <f>AC314* '1 Overview'!$D$19</f>
        <v>0</v>
      </c>
      <c r="AJ314" s="135">
        <f>AE314* '1 Overview'!$D$19</f>
        <v>0</v>
      </c>
      <c r="AK314" s="138">
        <f>AG314* '1 Overview'!$D$19</f>
        <v>0</v>
      </c>
      <c r="AL314" s="108"/>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row>
    <row r="315" spans="1:126" s="140" customFormat="1" ht="15" hidden="1" customHeight="1" outlineLevel="4" x14ac:dyDescent="0.2">
      <c r="A315" s="160" t="str">
        <f t="shared" si="105"/>
        <v>Z2013</v>
      </c>
      <c r="B315" s="160" t="e">
        <f t="shared" si="105"/>
        <v>#N/A</v>
      </c>
      <c r="C315" s="160" t="e">
        <f t="shared" si="105"/>
        <v>#N/A</v>
      </c>
      <c r="D315" s="160" t="e">
        <f t="shared" si="105"/>
        <v>#N/A</v>
      </c>
      <c r="E315" s="274" t="str">
        <f>VLOOKUP("K|"&amp;Q315,'[2]+termU'!$A$1:$G$65536,6,FALSE)</f>
        <v>L1023034</v>
      </c>
      <c r="F315" s="275" t="str">
        <f>VLOOKUP("K|"&amp;O315,'[2]+termU'!$A$1:$G$65536,6,FALSE)</f>
        <v>L1023034</v>
      </c>
      <c r="G315" s="161" t="str">
        <f t="shared" ref="G315:G337" si="116">IF(Q315="","B",IF(ISERROR(E316),"B",IF(E315=LEFT(E316,LEN(E315)),"A","B")))</f>
        <v>B</v>
      </c>
      <c r="H315" s="70" t="str">
        <f t="shared" ca="1" si="103"/>
        <v>B</v>
      </c>
      <c r="I315" s="163">
        <v>5</v>
      </c>
      <c r="J315" s="164">
        <f t="shared" si="113"/>
        <v>2013</v>
      </c>
      <c r="K315" s="160" t="str">
        <f t="shared" si="113"/>
        <v>Test country</v>
      </c>
      <c r="L315" s="160">
        <f t="shared" si="113"/>
        <v>0</v>
      </c>
      <c r="M315" s="160"/>
      <c r="N315" s="160">
        <f t="shared" si="100"/>
        <v>0</v>
      </c>
      <c r="O315" s="161" t="s">
        <v>1731</v>
      </c>
      <c r="P315" s="120" t="s">
        <v>2583</v>
      </c>
      <c r="Q315" s="141" t="s">
        <v>1731</v>
      </c>
      <c r="R315" s="165" t="s">
        <v>1732</v>
      </c>
      <c r="S315" s="351" t="s">
        <v>1587</v>
      </c>
      <c r="T315" s="165"/>
      <c r="U315" s="743"/>
      <c r="V315" s="633"/>
      <c r="W315" s="135">
        <f t="shared" si="115"/>
        <v>0</v>
      </c>
      <c r="X315" s="855"/>
      <c r="Y315" s="135"/>
      <c r="Z315" s="135"/>
      <c r="AA315" s="138"/>
      <c r="AB315" s="135"/>
      <c r="AC315" s="135"/>
      <c r="AD315" s="135"/>
      <c r="AE315" s="135"/>
      <c r="AF315" s="135"/>
      <c r="AG315" s="138"/>
      <c r="AH315" s="135">
        <f>AA315* '1 Overview'!$D$19</f>
        <v>0</v>
      </c>
      <c r="AI315" s="135">
        <f>AC315* '1 Overview'!$D$19</f>
        <v>0</v>
      </c>
      <c r="AJ315" s="135">
        <f>AE315* '1 Overview'!$D$19</f>
        <v>0</v>
      </c>
      <c r="AK315" s="138">
        <f>AG315* '1 Overview'!$D$19</f>
        <v>0</v>
      </c>
      <c r="AL315" s="108"/>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row>
    <row r="316" spans="1:126" s="140" customFormat="1" ht="15" hidden="1" customHeight="1" outlineLevel="4" x14ac:dyDescent="0.2">
      <c r="A316" s="160" t="str">
        <f t="shared" si="105"/>
        <v>Z2013</v>
      </c>
      <c r="B316" s="160" t="e">
        <f t="shared" si="105"/>
        <v>#N/A</v>
      </c>
      <c r="C316" s="160" t="e">
        <f t="shared" si="105"/>
        <v>#N/A</v>
      </c>
      <c r="D316" s="160" t="e">
        <f t="shared" si="105"/>
        <v>#N/A</v>
      </c>
      <c r="E316" s="274" t="str">
        <f>VLOOKUP("K|"&amp;Q316,'[2]+termU'!$A$1:$G$65536,6,FALSE)</f>
        <v>L102303z</v>
      </c>
      <c r="F316" s="275" t="str">
        <f>VLOOKUP("K|"&amp;O316,'[2]+termU'!$A$1:$G$65536,6,FALSE)</f>
        <v>L102303z</v>
      </c>
      <c r="G316" s="161" t="str">
        <f t="shared" si="116"/>
        <v>B</v>
      </c>
      <c r="H316" s="70" t="str">
        <f t="shared" ca="1" si="103"/>
        <v>B</v>
      </c>
      <c r="I316" s="163">
        <v>5</v>
      </c>
      <c r="J316" s="164">
        <f t="shared" si="113"/>
        <v>2013</v>
      </c>
      <c r="K316" s="160" t="str">
        <f t="shared" si="113"/>
        <v>Test country</v>
      </c>
      <c r="L316" s="160">
        <f t="shared" si="113"/>
        <v>0</v>
      </c>
      <c r="M316" s="160"/>
      <c r="N316" s="160">
        <f t="shared" si="100"/>
        <v>0</v>
      </c>
      <c r="O316" s="161" t="s">
        <v>1588</v>
      </c>
      <c r="P316" s="120" t="s">
        <v>2583</v>
      </c>
      <c r="Q316" s="141" t="s">
        <v>1588</v>
      </c>
      <c r="R316" s="165" t="s">
        <v>1589</v>
      </c>
      <c r="S316" s="351" t="s">
        <v>1590</v>
      </c>
      <c r="T316" s="165"/>
      <c r="U316" s="743"/>
      <c r="V316" s="633"/>
      <c r="W316" s="135">
        <f t="shared" si="115"/>
        <v>0</v>
      </c>
      <c r="X316" s="855"/>
      <c r="Y316" s="135"/>
      <c r="Z316" s="135"/>
      <c r="AA316" s="138"/>
      <c r="AB316" s="135"/>
      <c r="AC316" s="135"/>
      <c r="AD316" s="135"/>
      <c r="AE316" s="135"/>
      <c r="AF316" s="135"/>
      <c r="AG316" s="138"/>
      <c r="AH316" s="135">
        <f>AA316* '1 Overview'!$D$19</f>
        <v>0</v>
      </c>
      <c r="AI316" s="135">
        <f>AC316* '1 Overview'!$D$19</f>
        <v>0</v>
      </c>
      <c r="AJ316" s="135">
        <f>AE316* '1 Overview'!$D$19</f>
        <v>0</v>
      </c>
      <c r="AK316" s="138">
        <f>AG316* '1 Overview'!$D$19</f>
        <v>0</v>
      </c>
      <c r="AL316" s="108"/>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row>
    <row r="317" spans="1:126" s="140" customFormat="1" ht="15" customHeight="1" outlineLevel="3" x14ac:dyDescent="0.2">
      <c r="A317" s="160" t="str">
        <f t="shared" si="105"/>
        <v>Z2013</v>
      </c>
      <c r="B317" s="160" t="e">
        <f t="shared" si="105"/>
        <v>#N/A</v>
      </c>
      <c r="C317" s="160" t="e">
        <f t="shared" si="105"/>
        <v>#N/A</v>
      </c>
      <c r="D317" s="160" t="e">
        <f t="shared" si="105"/>
        <v>#N/A</v>
      </c>
      <c r="E317" s="274" t="str">
        <f>VLOOKUP("K|"&amp;Q317,'[2]+termU'!$A$1:$G$65536,6,FALSE)</f>
        <v>L102304</v>
      </c>
      <c r="F317" s="275" t="str">
        <f>VLOOKUP("K|"&amp;O317,'[2]+termU'!$A$1:$G$65536,6,FALSE)</f>
        <v>L102304</v>
      </c>
      <c r="G317" s="161" t="str">
        <f t="shared" si="116"/>
        <v>B</v>
      </c>
      <c r="H317" s="70" t="str">
        <f t="shared" ca="1" si="103"/>
        <v>B</v>
      </c>
      <c r="I317" s="163">
        <v>4</v>
      </c>
      <c r="J317" s="164">
        <f t="shared" si="113"/>
        <v>2013</v>
      </c>
      <c r="K317" s="160" t="str">
        <f t="shared" si="113"/>
        <v>Test country</v>
      </c>
      <c r="L317" s="160">
        <f t="shared" si="113"/>
        <v>0</v>
      </c>
      <c r="M317" s="160"/>
      <c r="N317" s="160">
        <f t="shared" si="100"/>
        <v>0</v>
      </c>
      <c r="O317" s="161" t="s">
        <v>1591</v>
      </c>
      <c r="P317" s="120" t="s">
        <v>2583</v>
      </c>
      <c r="Q317" s="141" t="s">
        <v>1591</v>
      </c>
      <c r="R317" s="165" t="s">
        <v>1592</v>
      </c>
      <c r="S317" s="351" t="s">
        <v>1592</v>
      </c>
      <c r="T317" s="165"/>
      <c r="U317" s="743"/>
      <c r="V317" s="633"/>
      <c r="W317" s="135">
        <f t="shared" si="115"/>
        <v>0</v>
      </c>
      <c r="X317" s="855"/>
      <c r="Y317" s="135"/>
      <c r="Z317" s="135"/>
      <c r="AA317" s="138"/>
      <c r="AB317" s="135"/>
      <c r="AC317" s="135"/>
      <c r="AD317" s="135"/>
      <c r="AE317" s="135"/>
      <c r="AF317" s="135"/>
      <c r="AG317" s="138"/>
      <c r="AH317" s="135">
        <f>AA317* '1 Overview'!$D$19</f>
        <v>0</v>
      </c>
      <c r="AI317" s="135">
        <f>AC317* '1 Overview'!$D$19</f>
        <v>0</v>
      </c>
      <c r="AJ317" s="135">
        <f>AE317* '1 Overview'!$D$19</f>
        <v>0</v>
      </c>
      <c r="AK317" s="138">
        <f>AG317* '1 Overview'!$D$19</f>
        <v>0</v>
      </c>
      <c r="AL317" s="108"/>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row>
    <row r="318" spans="1:126" s="140" customFormat="1" ht="15" customHeight="1" outlineLevel="3" collapsed="1" x14ac:dyDescent="0.2">
      <c r="A318" s="160" t="str">
        <f t="shared" si="105"/>
        <v>Z2013</v>
      </c>
      <c r="B318" s="160" t="e">
        <f t="shared" si="105"/>
        <v>#N/A</v>
      </c>
      <c r="C318" s="160" t="e">
        <f t="shared" si="105"/>
        <v>#N/A</v>
      </c>
      <c r="D318" s="160" t="e">
        <f t="shared" si="105"/>
        <v>#N/A</v>
      </c>
      <c r="E318" s="274" t="str">
        <f>VLOOKUP("K|"&amp;Q318,'[2]+termU'!$A$1:$G$65536,6,FALSE)</f>
        <v>L102305</v>
      </c>
      <c r="F318" s="275" t="str">
        <f>VLOOKUP("K|"&amp;O318,'[2]+termU'!$A$1:$G$65536,6,FALSE)</f>
        <v>L102305</v>
      </c>
      <c r="G318" s="161" t="str">
        <f t="shared" si="116"/>
        <v>B</v>
      </c>
      <c r="H318" s="70" t="str">
        <f t="shared" ca="1" si="103"/>
        <v>B</v>
      </c>
      <c r="I318" s="163">
        <v>4</v>
      </c>
      <c r="J318" s="164">
        <f t="shared" si="113"/>
        <v>2013</v>
      </c>
      <c r="K318" s="160" t="str">
        <f t="shared" si="113"/>
        <v>Test country</v>
      </c>
      <c r="L318" s="160">
        <f t="shared" si="113"/>
        <v>0</v>
      </c>
      <c r="M318" s="160"/>
      <c r="N318" s="160">
        <f t="shared" si="100"/>
        <v>0</v>
      </c>
      <c r="O318" s="161" t="s">
        <v>1593</v>
      </c>
      <c r="P318" s="120" t="s">
        <v>2583</v>
      </c>
      <c r="Q318" s="141" t="s">
        <v>1593</v>
      </c>
      <c r="R318" s="165" t="s">
        <v>1594</v>
      </c>
      <c r="S318" s="351" t="s">
        <v>1595</v>
      </c>
      <c r="T318" s="165" t="s">
        <v>1596</v>
      </c>
      <c r="U318" s="743"/>
      <c r="V318" s="633"/>
      <c r="W318" s="135">
        <f t="shared" si="115"/>
        <v>0</v>
      </c>
      <c r="X318" s="855"/>
      <c r="Y318" s="135"/>
      <c r="Z318" s="135"/>
      <c r="AA318" s="138"/>
      <c r="AB318" s="135"/>
      <c r="AC318" s="135"/>
      <c r="AD318" s="135"/>
      <c r="AE318" s="135"/>
      <c r="AF318" s="135"/>
      <c r="AG318" s="138"/>
      <c r="AH318" s="135">
        <f>AA318* '1 Overview'!$D$19</f>
        <v>0</v>
      </c>
      <c r="AI318" s="135">
        <f>AC318* '1 Overview'!$D$19</f>
        <v>0</v>
      </c>
      <c r="AJ318" s="135">
        <f>AE318* '1 Overview'!$D$19</f>
        <v>0</v>
      </c>
      <c r="AK318" s="138">
        <f>AG318* '1 Overview'!$D$19</f>
        <v>0</v>
      </c>
      <c r="AL318" s="10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row>
    <row r="319" spans="1:126" s="140" customFormat="1" ht="15" customHeight="1" outlineLevel="3" collapsed="1" x14ac:dyDescent="0.2">
      <c r="A319" s="160" t="str">
        <f t="shared" si="105"/>
        <v>Z2013</v>
      </c>
      <c r="B319" s="160" t="e">
        <f t="shared" si="105"/>
        <v>#N/A</v>
      </c>
      <c r="C319" s="160" t="e">
        <f t="shared" si="105"/>
        <v>#N/A</v>
      </c>
      <c r="D319" s="160" t="e">
        <f t="shared" si="105"/>
        <v>#N/A</v>
      </c>
      <c r="E319" s="274" t="str">
        <f>VLOOKUP("K|"&amp;Q319,'[2]+termU'!$A$1:$G$65536,6,FALSE)</f>
        <v>L102306</v>
      </c>
      <c r="F319" s="275" t="str">
        <f>VLOOKUP("K|"&amp;O319,'[2]+termU'!$A$1:$G$65536,6,FALSE)</f>
        <v>L102306</v>
      </c>
      <c r="G319" s="161" t="str">
        <f t="shared" si="116"/>
        <v>B</v>
      </c>
      <c r="H319" s="70" t="str">
        <f t="shared" ca="1" si="103"/>
        <v>B</v>
      </c>
      <c r="I319" s="163">
        <v>4</v>
      </c>
      <c r="J319" s="164">
        <f t="shared" si="113"/>
        <v>2013</v>
      </c>
      <c r="K319" s="160" t="str">
        <f t="shared" si="113"/>
        <v>Test country</v>
      </c>
      <c r="L319" s="160">
        <f t="shared" si="113"/>
        <v>0</v>
      </c>
      <c r="M319" s="160"/>
      <c r="N319" s="160">
        <f t="shared" si="100"/>
        <v>0</v>
      </c>
      <c r="O319" s="161" t="s">
        <v>1597</v>
      </c>
      <c r="P319" s="120" t="s">
        <v>2583</v>
      </c>
      <c r="Q319" s="141" t="s">
        <v>1597</v>
      </c>
      <c r="R319" s="502" t="s">
        <v>1598</v>
      </c>
      <c r="S319" s="503" t="s">
        <v>1599</v>
      </c>
      <c r="T319" s="165"/>
      <c r="U319" s="743"/>
      <c r="V319" s="633"/>
      <c r="W319" s="135">
        <f t="shared" si="115"/>
        <v>0</v>
      </c>
      <c r="X319" s="855"/>
      <c r="Y319" s="135"/>
      <c r="Z319" s="135"/>
      <c r="AA319" s="138"/>
      <c r="AB319" s="135"/>
      <c r="AC319" s="135"/>
      <c r="AD319" s="135"/>
      <c r="AE319" s="135"/>
      <c r="AF319" s="135"/>
      <c r="AG319" s="138"/>
      <c r="AH319" s="135">
        <f>AA319* '1 Overview'!$D$19</f>
        <v>0</v>
      </c>
      <c r="AI319" s="135">
        <f>AC319* '1 Overview'!$D$19</f>
        <v>0</v>
      </c>
      <c r="AJ319" s="135">
        <f>AE319* '1 Overview'!$D$19</f>
        <v>0</v>
      </c>
      <c r="AK319" s="138">
        <f>AG319* '1 Overview'!$D$19</f>
        <v>0</v>
      </c>
      <c r="AL319" s="108"/>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row>
    <row r="320" spans="1:126" ht="15" customHeight="1" outlineLevel="3" collapsed="1" x14ac:dyDescent="0.2">
      <c r="A320" s="93" t="str">
        <f t="shared" si="105"/>
        <v>Z2013</v>
      </c>
      <c r="B320" s="93" t="e">
        <f t="shared" si="105"/>
        <v>#N/A</v>
      </c>
      <c r="C320" s="93" t="e">
        <f t="shared" si="105"/>
        <v>#N/A</v>
      </c>
      <c r="D320" s="93" t="e">
        <f t="shared" si="105"/>
        <v>#N/A</v>
      </c>
      <c r="E320" s="267" t="str">
        <f>VLOOKUP("K|"&amp;Q320,'[2]+termU'!$A$1:$G$65536,6,FALSE)</f>
        <v>L102307</v>
      </c>
      <c r="F320" s="231" t="str">
        <f>VLOOKUP("K|"&amp;O320,'[2]+termU'!$A$1:$G$65536,6,FALSE)</f>
        <v>L102307</v>
      </c>
      <c r="G320" s="64" t="str">
        <f t="shared" si="116"/>
        <v>B</v>
      </c>
      <c r="H320" s="70" t="str">
        <f t="shared" ca="1" si="103"/>
        <v>B</v>
      </c>
      <c r="I320" s="94">
        <v>4</v>
      </c>
      <c r="J320" s="95">
        <f t="shared" si="113"/>
        <v>2013</v>
      </c>
      <c r="K320" s="93" t="str">
        <f t="shared" si="113"/>
        <v>Test country</v>
      </c>
      <c r="L320" s="93">
        <f t="shared" si="113"/>
        <v>0</v>
      </c>
      <c r="M320" s="93"/>
      <c r="N320" s="93">
        <f t="shared" si="100"/>
        <v>0</v>
      </c>
      <c r="O320" s="64" t="str">
        <f>TRIM(S320)</f>
        <v>Dates</v>
      </c>
      <c r="P320" s="70" t="s">
        <v>1771</v>
      </c>
      <c r="Q320" s="141" t="s">
        <v>1600</v>
      </c>
      <c r="R320" s="318" t="s">
        <v>1601</v>
      </c>
      <c r="S320" s="348" t="s">
        <v>1602</v>
      </c>
      <c r="T320" s="321" t="s">
        <v>1603</v>
      </c>
      <c r="U320" s="149"/>
      <c r="V320" s="202"/>
      <c r="W320" s="122">
        <f t="shared" si="115"/>
        <v>0</v>
      </c>
      <c r="X320" s="855"/>
      <c r="Y320" s="122"/>
      <c r="Z320" s="122"/>
      <c r="AA320" s="125"/>
      <c r="AB320" s="122"/>
      <c r="AC320" s="122"/>
      <c r="AD320" s="122"/>
      <c r="AE320" s="122"/>
      <c r="AF320" s="122"/>
      <c r="AG320" s="125"/>
      <c r="AH320" s="122">
        <f>AA320* '1 Overview'!$D$19</f>
        <v>0</v>
      </c>
      <c r="AI320" s="122">
        <f>AC320* '1 Overview'!$D$19</f>
        <v>0</v>
      </c>
      <c r="AJ320" s="122">
        <f>AE320* '1 Overview'!$D$19</f>
        <v>0</v>
      </c>
      <c r="AK320" s="125">
        <f>AG320* '1 Overview'!$D$19</f>
        <v>0</v>
      </c>
      <c r="AL320" s="590"/>
    </row>
    <row r="321" spans="1:38" ht="15" customHeight="1" outlineLevel="3" collapsed="1" x14ac:dyDescent="0.2">
      <c r="A321" s="93" t="str">
        <f t="shared" si="105"/>
        <v>Z2013</v>
      </c>
      <c r="B321" s="93" t="e">
        <f t="shared" si="105"/>
        <v>#N/A</v>
      </c>
      <c r="C321" s="93" t="e">
        <f t="shared" si="105"/>
        <v>#N/A</v>
      </c>
      <c r="D321" s="93" t="e">
        <f t="shared" si="105"/>
        <v>#N/A</v>
      </c>
      <c r="E321" s="267" t="str">
        <f>VLOOKUP("K|"&amp;Q321,'[2]+termU'!$A$1:$G$65536,6,FALSE)</f>
        <v>L102308</v>
      </c>
      <c r="F321" s="231" t="str">
        <f>VLOOKUP("K|"&amp;O321,'[2]+termU'!$A$1:$G$65536,6,FALSE)</f>
        <v>L102308</v>
      </c>
      <c r="G321" s="64" t="str">
        <f t="shared" si="116"/>
        <v>B</v>
      </c>
      <c r="H321" s="70" t="str">
        <f t="shared" ca="1" si="103"/>
        <v>B</v>
      </c>
      <c r="I321" s="94">
        <v>4</v>
      </c>
      <c r="J321" s="95">
        <f t="shared" si="113"/>
        <v>2013</v>
      </c>
      <c r="K321" s="93" t="str">
        <f t="shared" si="113"/>
        <v>Test country</v>
      </c>
      <c r="L321" s="93">
        <f t="shared" si="113"/>
        <v>0</v>
      </c>
      <c r="M321" s="93"/>
      <c r="N321" s="93">
        <f t="shared" si="100"/>
        <v>0</v>
      </c>
      <c r="O321" s="64" t="str">
        <f>TRIM(S321)</f>
        <v>Figs</v>
      </c>
      <c r="P321" s="70" t="s">
        <v>1771</v>
      </c>
      <c r="Q321" s="141" t="s">
        <v>1604</v>
      </c>
      <c r="R321" s="318" t="s">
        <v>1605</v>
      </c>
      <c r="S321" s="348" t="s">
        <v>1606</v>
      </c>
      <c r="T321" s="1034" t="s">
        <v>1607</v>
      </c>
      <c r="U321" s="149"/>
      <c r="V321" s="202"/>
      <c r="W321" s="122">
        <f t="shared" si="115"/>
        <v>0</v>
      </c>
      <c r="X321" s="855"/>
      <c r="Y321" s="122"/>
      <c r="Z321" s="122"/>
      <c r="AA321" s="125"/>
      <c r="AB321" s="122"/>
      <c r="AC321" s="122"/>
      <c r="AD321" s="122"/>
      <c r="AE321" s="122"/>
      <c r="AF321" s="122"/>
      <c r="AG321" s="125"/>
      <c r="AH321" s="122">
        <f>AA321* '1 Overview'!$D$19</f>
        <v>0</v>
      </c>
      <c r="AI321" s="122">
        <f>AC321* '1 Overview'!$D$19</f>
        <v>0</v>
      </c>
      <c r="AJ321" s="122">
        <f>AE321* '1 Overview'!$D$19</f>
        <v>0</v>
      </c>
      <c r="AK321" s="125">
        <f>AG321* '1 Overview'!$D$19</f>
        <v>0</v>
      </c>
      <c r="AL321" s="588"/>
    </row>
    <row r="322" spans="1:38" ht="15" customHeight="1" outlineLevel="3" collapsed="1" x14ac:dyDescent="0.2">
      <c r="A322" s="93" t="str">
        <f t="shared" si="105"/>
        <v>Z2013</v>
      </c>
      <c r="B322" s="93" t="e">
        <f t="shared" si="105"/>
        <v>#N/A</v>
      </c>
      <c r="C322" s="93" t="e">
        <f t="shared" si="105"/>
        <v>#N/A</v>
      </c>
      <c r="D322" s="93" t="e">
        <f t="shared" si="105"/>
        <v>#N/A</v>
      </c>
      <c r="E322" s="267" t="str">
        <f>VLOOKUP("K|"&amp;Q322,'[2]+termU'!$A$1:$G$65536,6,FALSE)</f>
        <v>L102309</v>
      </c>
      <c r="F322" s="231" t="str">
        <f>VLOOKUP("K|"&amp;O322,'[2]+termU'!$A$1:$G$65536,6,FALSE)</f>
        <v>L102309</v>
      </c>
      <c r="G322" s="64" t="str">
        <f t="shared" si="116"/>
        <v>B</v>
      </c>
      <c r="H322" s="70" t="str">
        <f t="shared" ca="1" si="103"/>
        <v>B</v>
      </c>
      <c r="I322" s="94">
        <v>4</v>
      </c>
      <c r="J322" s="95">
        <f t="shared" si="113"/>
        <v>2013</v>
      </c>
      <c r="K322" s="93" t="str">
        <f t="shared" si="113"/>
        <v>Test country</v>
      </c>
      <c r="L322" s="93">
        <f t="shared" si="113"/>
        <v>0</v>
      </c>
      <c r="M322" s="93"/>
      <c r="N322" s="93">
        <f t="shared" si="100"/>
        <v>0</v>
      </c>
      <c r="O322" s="64" t="s">
        <v>1608</v>
      </c>
      <c r="P322" s="120" t="s">
        <v>2583</v>
      </c>
      <c r="Q322" s="141" t="s">
        <v>1608</v>
      </c>
      <c r="R322" s="375" t="s">
        <v>1609</v>
      </c>
      <c r="S322" s="376" t="s">
        <v>1610</v>
      </c>
      <c r="T322" s="318" t="s">
        <v>1611</v>
      </c>
      <c r="U322" s="149"/>
      <c r="V322" s="202"/>
      <c r="W322" s="122">
        <f t="shared" si="115"/>
        <v>0</v>
      </c>
      <c r="X322" s="855"/>
      <c r="Y322" s="122"/>
      <c r="Z322" s="122"/>
      <c r="AA322" s="125"/>
      <c r="AB322" s="122"/>
      <c r="AC322" s="122"/>
      <c r="AD322" s="122"/>
      <c r="AE322" s="122"/>
      <c r="AF322" s="122"/>
      <c r="AG322" s="125"/>
      <c r="AH322" s="122">
        <f>AA322* '1 Overview'!$D$19</f>
        <v>0</v>
      </c>
      <c r="AI322" s="122">
        <f>AC322* '1 Overview'!$D$19</f>
        <v>0</v>
      </c>
      <c r="AJ322" s="122">
        <f>AE322* '1 Overview'!$D$19</f>
        <v>0</v>
      </c>
      <c r="AK322" s="125">
        <f>AG322* '1 Overview'!$D$19</f>
        <v>0</v>
      </c>
    </row>
    <row r="323" spans="1:38" ht="15" customHeight="1" outlineLevel="3" collapsed="1" x14ac:dyDescent="0.2">
      <c r="A323" s="93" t="str">
        <f t="shared" si="105"/>
        <v>Z2013</v>
      </c>
      <c r="B323" s="93" t="e">
        <f t="shared" si="105"/>
        <v>#N/A</v>
      </c>
      <c r="C323" s="93" t="e">
        <f t="shared" si="105"/>
        <v>#N/A</v>
      </c>
      <c r="D323" s="93" t="e">
        <f t="shared" si="105"/>
        <v>#N/A</v>
      </c>
      <c r="E323" s="267" t="str">
        <f>VLOOKUP("K|"&amp;Q323,'[2]+termU'!$A$1:$G$65536,6,FALSE)</f>
        <v>L102310</v>
      </c>
      <c r="F323" s="231" t="str">
        <f>VLOOKUP("K|"&amp;O323,'[2]+termU'!$A$1:$G$65536,6,FALSE)</f>
        <v>L102310</v>
      </c>
      <c r="G323" s="64" t="str">
        <f t="shared" si="116"/>
        <v>B</v>
      </c>
      <c r="H323" s="70" t="str">
        <f t="shared" ca="1" si="103"/>
        <v>B</v>
      </c>
      <c r="I323" s="94">
        <v>4</v>
      </c>
      <c r="J323" s="95">
        <f t="shared" si="113"/>
        <v>2013</v>
      </c>
      <c r="K323" s="93" t="str">
        <f t="shared" si="113"/>
        <v>Test country</v>
      </c>
      <c r="L323" s="93">
        <f t="shared" si="113"/>
        <v>0</v>
      </c>
      <c r="M323" s="93"/>
      <c r="N323" s="93">
        <f t="shared" si="100"/>
        <v>0</v>
      </c>
      <c r="O323" s="64" t="s">
        <v>1612</v>
      </c>
      <c r="P323" s="120" t="s">
        <v>2583</v>
      </c>
      <c r="Q323" s="141" t="s">
        <v>1612</v>
      </c>
      <c r="R323" s="362" t="s">
        <v>1613</v>
      </c>
      <c r="S323" s="353" t="s">
        <v>1613</v>
      </c>
      <c r="T323" s="318"/>
      <c r="U323" s="149"/>
      <c r="V323" s="202"/>
      <c r="W323" s="122">
        <f t="shared" si="115"/>
        <v>0</v>
      </c>
      <c r="X323" s="855"/>
      <c r="Y323" s="122"/>
      <c r="Z323" s="122"/>
      <c r="AA323" s="125"/>
      <c r="AB323" s="122"/>
      <c r="AC323" s="122"/>
      <c r="AD323" s="122"/>
      <c r="AE323" s="122"/>
      <c r="AF323" s="122"/>
      <c r="AG323" s="125"/>
      <c r="AH323" s="122">
        <f>AA323* '1 Overview'!$D$19</f>
        <v>0</v>
      </c>
      <c r="AI323" s="122">
        <f>AC323* '1 Overview'!$D$19</f>
        <v>0</v>
      </c>
      <c r="AJ323" s="122">
        <f>AE323* '1 Overview'!$D$19</f>
        <v>0</v>
      </c>
      <c r="AK323" s="125">
        <f>AG323* '1 Overview'!$D$19</f>
        <v>0</v>
      </c>
    </row>
    <row r="324" spans="1:38" ht="15" customHeight="1" outlineLevel="3" collapsed="1" x14ac:dyDescent="0.2">
      <c r="A324" s="93" t="str">
        <f t="shared" si="105"/>
        <v>Z2013</v>
      </c>
      <c r="B324" s="93" t="e">
        <f t="shared" si="105"/>
        <v>#N/A</v>
      </c>
      <c r="C324" s="93" t="e">
        <f t="shared" si="105"/>
        <v>#N/A</v>
      </c>
      <c r="D324" s="93" t="e">
        <f t="shared" si="105"/>
        <v>#N/A</v>
      </c>
      <c r="E324" s="267" t="str">
        <f>VLOOKUP("K|"&amp;Q324,'[2]+termU'!$A$1:$G$65536,6,FALSE)</f>
        <v>L102311</v>
      </c>
      <c r="F324" s="231" t="e">
        <f>VLOOKUP("K|"&amp;O324,'[2]+termU'!$A$1:$G$65536,6,FALSE)</f>
        <v>#N/A</v>
      </c>
      <c r="G324" s="64" t="str">
        <f t="shared" si="116"/>
        <v>B</v>
      </c>
      <c r="H324" s="70" t="str">
        <f t="shared" ca="1" si="103"/>
        <v>B</v>
      </c>
      <c r="I324" s="94">
        <v>4</v>
      </c>
      <c r="J324" s="95">
        <f t="shared" si="113"/>
        <v>2013</v>
      </c>
      <c r="K324" s="93" t="str">
        <f t="shared" si="113"/>
        <v>Test country</v>
      </c>
      <c r="L324" s="93">
        <f t="shared" si="113"/>
        <v>0</v>
      </c>
      <c r="M324" s="93"/>
      <c r="N324" s="93">
        <f t="shared" si="100"/>
        <v>0</v>
      </c>
      <c r="O324" s="64" t="str">
        <f>TRIM(S324)</f>
        <v>Kiwi</v>
      </c>
      <c r="P324" s="70" t="s">
        <v>1771</v>
      </c>
      <c r="Q324" s="141" t="s">
        <v>1614</v>
      </c>
      <c r="R324" s="318" t="s">
        <v>1615</v>
      </c>
      <c r="S324" s="348" t="s">
        <v>1615</v>
      </c>
      <c r="T324" s="1034" t="s">
        <v>1850</v>
      </c>
      <c r="U324" s="149"/>
      <c r="V324" s="202"/>
      <c r="W324" s="122">
        <f t="shared" si="115"/>
        <v>0</v>
      </c>
      <c r="X324" s="855"/>
      <c r="Y324" s="122"/>
      <c r="Z324" s="122"/>
      <c r="AA324" s="125"/>
      <c r="AB324" s="122"/>
      <c r="AC324" s="122"/>
      <c r="AD324" s="122"/>
      <c r="AE324" s="122"/>
      <c r="AF324" s="122"/>
      <c r="AG324" s="125"/>
      <c r="AH324" s="122">
        <f>AA324* '1 Overview'!$D$19</f>
        <v>0</v>
      </c>
      <c r="AI324" s="122">
        <f>AC324* '1 Overview'!$D$19</f>
        <v>0</v>
      </c>
      <c r="AJ324" s="122">
        <f>AE324* '1 Overview'!$D$19</f>
        <v>0</v>
      </c>
      <c r="AK324" s="125">
        <f>AG324* '1 Overview'!$D$19</f>
        <v>0</v>
      </c>
      <c r="AL324" s="588"/>
    </row>
    <row r="325" spans="1:38" ht="15" customHeight="1" outlineLevel="3" collapsed="1" x14ac:dyDescent="0.2">
      <c r="A325" s="93" t="str">
        <f t="shared" si="105"/>
        <v>Z2013</v>
      </c>
      <c r="B325" s="93" t="e">
        <f t="shared" si="105"/>
        <v>#N/A</v>
      </c>
      <c r="C325" s="93" t="e">
        <f t="shared" si="105"/>
        <v>#N/A</v>
      </c>
      <c r="D325" s="93" t="e">
        <f t="shared" si="105"/>
        <v>#N/A</v>
      </c>
      <c r="E325" s="267" t="str">
        <f>VLOOKUP("K|"&amp;Q325,'[2]+termU'!$A$1:$G$65536,6,FALSE)</f>
        <v>L102312</v>
      </c>
      <c r="F325" s="231" t="str">
        <f>VLOOKUP("K|"&amp;O325,'[2]+termU'!$A$1:$G$65536,6,FALSE)</f>
        <v>L102312</v>
      </c>
      <c r="G325" s="64" t="str">
        <f t="shared" si="116"/>
        <v>B</v>
      </c>
      <c r="H325" s="70" t="str">
        <f t="shared" ca="1" si="103"/>
        <v>B</v>
      </c>
      <c r="I325" s="94">
        <v>4</v>
      </c>
      <c r="J325" s="95">
        <f t="shared" si="113"/>
        <v>2013</v>
      </c>
      <c r="K325" s="93" t="str">
        <f t="shared" si="113"/>
        <v>Test country</v>
      </c>
      <c r="L325" s="93">
        <f t="shared" si="113"/>
        <v>0</v>
      </c>
      <c r="M325" s="93"/>
      <c r="N325" s="93">
        <f t="shared" si="100"/>
        <v>0</v>
      </c>
      <c r="O325" s="64" t="s">
        <v>1851</v>
      </c>
      <c r="P325" s="120" t="s">
        <v>2583</v>
      </c>
      <c r="Q325" s="141" t="s">
        <v>1851</v>
      </c>
      <c r="R325" s="318" t="s">
        <v>1852</v>
      </c>
      <c r="S325" s="348" t="s">
        <v>1853</v>
      </c>
      <c r="T325" s="318" t="s">
        <v>1854</v>
      </c>
      <c r="U325" s="149"/>
      <c r="V325" s="202"/>
      <c r="W325" s="122">
        <f t="shared" si="115"/>
        <v>0</v>
      </c>
      <c r="X325" s="855"/>
      <c r="Y325" s="122"/>
      <c r="Z325" s="122"/>
      <c r="AA325" s="125"/>
      <c r="AB325" s="122"/>
      <c r="AC325" s="122"/>
      <c r="AD325" s="122"/>
      <c r="AE325" s="122"/>
      <c r="AF325" s="122"/>
      <c r="AG325" s="125"/>
      <c r="AH325" s="122">
        <f>AA325* '1 Overview'!$D$19</f>
        <v>0</v>
      </c>
      <c r="AI325" s="122">
        <f>AC325* '1 Overview'!$D$19</f>
        <v>0</v>
      </c>
      <c r="AJ325" s="122">
        <f>AE325* '1 Overview'!$D$19</f>
        <v>0</v>
      </c>
      <c r="AK325" s="125">
        <f>AG325* '1 Overview'!$D$19</f>
        <v>0</v>
      </c>
    </row>
    <row r="326" spans="1:38" ht="15" customHeight="1" outlineLevel="3" collapsed="1" x14ac:dyDescent="0.2">
      <c r="A326" s="93" t="str">
        <f t="shared" si="105"/>
        <v>Z2013</v>
      </c>
      <c r="B326" s="93" t="e">
        <f t="shared" si="105"/>
        <v>#N/A</v>
      </c>
      <c r="C326" s="93" t="e">
        <f t="shared" si="105"/>
        <v>#N/A</v>
      </c>
      <c r="D326" s="93" t="e">
        <f t="shared" si="105"/>
        <v>#N/A</v>
      </c>
      <c r="E326" s="267" t="str">
        <f>VLOOKUP("K|"&amp;Q326,'[2]+termU'!$A$1:$G$65536,6,FALSE)</f>
        <v>L102313</v>
      </c>
      <c r="F326" s="231" t="str">
        <f>VLOOKUP("K|"&amp;O326,'[2]+termU'!$A$1:$G$65536,6,FALSE)</f>
        <v>L102313</v>
      </c>
      <c r="G326" s="64" t="str">
        <f t="shared" si="116"/>
        <v>B</v>
      </c>
      <c r="H326" s="70" t="str">
        <f t="shared" ca="1" si="103"/>
        <v>B</v>
      </c>
      <c r="I326" s="94">
        <v>4</v>
      </c>
      <c r="J326" s="95">
        <f t="shared" si="113"/>
        <v>2013</v>
      </c>
      <c r="K326" s="93" t="str">
        <f t="shared" si="113"/>
        <v>Test country</v>
      </c>
      <c r="L326" s="93">
        <f t="shared" si="113"/>
        <v>0</v>
      </c>
      <c r="M326" s="93"/>
      <c r="N326" s="93">
        <f t="shared" si="100"/>
        <v>0</v>
      </c>
      <c r="O326" s="64" t="s">
        <v>1855</v>
      </c>
      <c r="P326" s="120" t="s">
        <v>2583</v>
      </c>
      <c r="Q326" s="141" t="s">
        <v>1855</v>
      </c>
      <c r="R326" s="375" t="s">
        <v>1856</v>
      </c>
      <c r="S326" s="376" t="s">
        <v>1856</v>
      </c>
      <c r="T326" s="318"/>
      <c r="U326" s="104"/>
      <c r="V326" s="196"/>
      <c r="W326" s="106">
        <f t="shared" si="115"/>
        <v>0</v>
      </c>
      <c r="X326" s="855"/>
      <c r="Y326" s="106"/>
      <c r="Z326" s="106"/>
      <c r="AA326" s="107"/>
      <c r="AB326" s="106"/>
      <c r="AC326" s="106"/>
      <c r="AD326" s="106"/>
      <c r="AE326" s="106"/>
      <c r="AF326" s="106"/>
      <c r="AG326" s="107"/>
      <c r="AH326" s="106">
        <f>AA326* '1 Overview'!$D$19</f>
        <v>0</v>
      </c>
      <c r="AI326" s="106">
        <f>AC326* '1 Overview'!$D$19</f>
        <v>0</v>
      </c>
      <c r="AJ326" s="106">
        <f>AE326* '1 Overview'!$D$19</f>
        <v>0</v>
      </c>
      <c r="AK326" s="107">
        <f>AG326* '1 Overview'!$D$19</f>
        <v>0</v>
      </c>
    </row>
    <row r="327" spans="1:38" ht="15" customHeight="1" outlineLevel="3" collapsed="1" x14ac:dyDescent="0.2">
      <c r="A327" s="93" t="str">
        <f t="shared" si="105"/>
        <v>Z2013</v>
      </c>
      <c r="B327" s="93" t="e">
        <f t="shared" si="105"/>
        <v>#N/A</v>
      </c>
      <c r="C327" s="93" t="e">
        <f t="shared" si="105"/>
        <v>#N/A</v>
      </c>
      <c r="D327" s="93" t="e">
        <f t="shared" si="105"/>
        <v>#N/A</v>
      </c>
      <c r="E327" s="267" t="str">
        <f>VLOOKUP("K|"&amp;Q327,'[2]+termU'!$A$1:$G$65536,6,FALSE)</f>
        <v>L102314</v>
      </c>
      <c r="F327" s="231" t="str">
        <f>VLOOKUP("K|"&amp;O327,'[2]+termU'!$A$1:$G$65536,6,FALSE)</f>
        <v>L102314</v>
      </c>
      <c r="G327" s="64" t="str">
        <f t="shared" si="116"/>
        <v>B</v>
      </c>
      <c r="H327" s="70" t="str">
        <f t="shared" ca="1" si="103"/>
        <v>B</v>
      </c>
      <c r="I327" s="94">
        <v>4</v>
      </c>
      <c r="J327" s="95">
        <f t="shared" si="113"/>
        <v>2013</v>
      </c>
      <c r="K327" s="93" t="str">
        <f t="shared" si="113"/>
        <v>Test country</v>
      </c>
      <c r="L327" s="93">
        <f t="shared" si="113"/>
        <v>0</v>
      </c>
      <c r="M327" s="93"/>
      <c r="N327" s="93">
        <f t="shared" si="100"/>
        <v>0</v>
      </c>
      <c r="O327" s="64" t="s">
        <v>1337</v>
      </c>
      <c r="P327" s="120" t="s">
        <v>2583</v>
      </c>
      <c r="Q327" s="141" t="s">
        <v>1337</v>
      </c>
      <c r="R327" s="318" t="s">
        <v>1338</v>
      </c>
      <c r="S327" s="348" t="s">
        <v>1338</v>
      </c>
      <c r="T327" s="318" t="s">
        <v>1339</v>
      </c>
      <c r="U327" s="104"/>
      <c r="V327" s="196"/>
      <c r="W327" s="106">
        <f t="shared" si="115"/>
        <v>0</v>
      </c>
      <c r="X327" s="855"/>
      <c r="Y327" s="106"/>
      <c r="Z327" s="106"/>
      <c r="AA327" s="107"/>
      <c r="AB327" s="106"/>
      <c r="AC327" s="106"/>
      <c r="AD327" s="106"/>
      <c r="AE327" s="106"/>
      <c r="AF327" s="106"/>
      <c r="AG327" s="107"/>
      <c r="AH327" s="106">
        <f>AA327* '1 Overview'!$D$19</f>
        <v>0</v>
      </c>
      <c r="AI327" s="106">
        <f>AC327* '1 Overview'!$D$19</f>
        <v>0</v>
      </c>
      <c r="AJ327" s="106">
        <f>AE327* '1 Overview'!$D$19</f>
        <v>0</v>
      </c>
      <c r="AK327" s="107">
        <f>AG327* '1 Overview'!$D$19</f>
        <v>0</v>
      </c>
    </row>
    <row r="328" spans="1:38" ht="15" customHeight="1" outlineLevel="3" collapsed="1" x14ac:dyDescent="0.2">
      <c r="A328" s="93" t="str">
        <f t="shared" si="105"/>
        <v>Z2013</v>
      </c>
      <c r="B328" s="93" t="e">
        <f t="shared" si="105"/>
        <v>#N/A</v>
      </c>
      <c r="C328" s="93" t="e">
        <f t="shared" si="105"/>
        <v>#N/A</v>
      </c>
      <c r="D328" s="93" t="e">
        <f t="shared" si="105"/>
        <v>#N/A</v>
      </c>
      <c r="E328" s="267" t="str">
        <f>VLOOKUP("K|"&amp;Q328,'[2]+termU'!$A$1:$G$65536,6,FALSE)</f>
        <v>L102315</v>
      </c>
      <c r="F328" s="231" t="str">
        <f>VLOOKUP("K|"&amp;O328,'[2]+termU'!$A$1:$G$65536,6,FALSE)</f>
        <v>L102315</v>
      </c>
      <c r="G328" s="64" t="str">
        <f t="shared" si="116"/>
        <v>B</v>
      </c>
      <c r="H328" s="70" t="str">
        <f t="shared" ca="1" si="103"/>
        <v>B</v>
      </c>
      <c r="I328" s="94">
        <v>4</v>
      </c>
      <c r="J328" s="95">
        <f t="shared" si="113"/>
        <v>2013</v>
      </c>
      <c r="K328" s="93" t="str">
        <f t="shared" si="113"/>
        <v>Test country</v>
      </c>
      <c r="L328" s="93">
        <f t="shared" si="113"/>
        <v>0</v>
      </c>
      <c r="M328" s="93"/>
      <c r="N328" s="93">
        <f t="shared" si="100"/>
        <v>0</v>
      </c>
      <c r="O328" s="64" t="s">
        <v>1340</v>
      </c>
      <c r="P328" s="120" t="s">
        <v>2583</v>
      </c>
      <c r="Q328" s="141" t="s">
        <v>1340</v>
      </c>
      <c r="R328" s="318" t="s">
        <v>1341</v>
      </c>
      <c r="S328" s="348" t="s">
        <v>1342</v>
      </c>
      <c r="T328" s="318"/>
      <c r="U328" s="149"/>
      <c r="V328" s="202"/>
      <c r="W328" s="122">
        <f t="shared" si="115"/>
        <v>0</v>
      </c>
      <c r="X328" s="855"/>
      <c r="Y328" s="122"/>
      <c r="Z328" s="122"/>
      <c r="AA328" s="125"/>
      <c r="AB328" s="122"/>
      <c r="AC328" s="122"/>
      <c r="AD328" s="122"/>
      <c r="AE328" s="122"/>
      <c r="AF328" s="122"/>
      <c r="AG328" s="125"/>
      <c r="AH328" s="122">
        <f>AA328* '1 Overview'!$D$19</f>
        <v>0</v>
      </c>
      <c r="AI328" s="122">
        <f>AC328* '1 Overview'!$D$19</f>
        <v>0</v>
      </c>
      <c r="AJ328" s="122">
        <f>AE328* '1 Overview'!$D$19</f>
        <v>0</v>
      </c>
      <c r="AK328" s="125">
        <f>AG328* '1 Overview'!$D$19</f>
        <v>0</v>
      </c>
    </row>
    <row r="329" spans="1:38" ht="15" customHeight="1" outlineLevel="3" collapsed="1" x14ac:dyDescent="0.2">
      <c r="A329" s="93" t="str">
        <f t="shared" si="105"/>
        <v>Z2013</v>
      </c>
      <c r="B329" s="93" t="e">
        <f t="shared" si="105"/>
        <v>#N/A</v>
      </c>
      <c r="C329" s="93" t="e">
        <f t="shared" si="105"/>
        <v>#N/A</v>
      </c>
      <c r="D329" s="93" t="e">
        <f t="shared" si="105"/>
        <v>#N/A</v>
      </c>
      <c r="E329" s="267" t="str">
        <f>VLOOKUP("K|"&amp;Q329,'[2]+termU'!$A$1:$G$65536,6,FALSE)</f>
        <v>L102316</v>
      </c>
      <c r="F329" s="231" t="str">
        <f>VLOOKUP("K|"&amp;O329,'[2]+termU'!$A$1:$G$65536,6,FALSE)</f>
        <v>L102316</v>
      </c>
      <c r="G329" s="64" t="str">
        <f t="shared" si="116"/>
        <v>B</v>
      </c>
      <c r="H329" s="70" t="str">
        <f t="shared" ca="1" si="103"/>
        <v>B</v>
      </c>
      <c r="I329" s="94">
        <v>4</v>
      </c>
      <c r="J329" s="95">
        <f t="shared" ref="J329:L348" si="117">J$20</f>
        <v>2013</v>
      </c>
      <c r="K329" s="93" t="str">
        <f t="shared" si="117"/>
        <v>Test country</v>
      </c>
      <c r="L329" s="93">
        <f t="shared" si="117"/>
        <v>0</v>
      </c>
      <c r="M329" s="93"/>
      <c r="N329" s="93">
        <f t="shared" si="100"/>
        <v>0</v>
      </c>
      <c r="O329" s="64" t="s">
        <v>1343</v>
      </c>
      <c r="P329" s="120" t="s">
        <v>2583</v>
      </c>
      <c r="Q329" s="141" t="s">
        <v>1343</v>
      </c>
      <c r="R329" s="318" t="s">
        <v>1344</v>
      </c>
      <c r="S329" s="348" t="s">
        <v>1344</v>
      </c>
      <c r="T329" s="318"/>
      <c r="U329" s="149"/>
      <c r="V329" s="202"/>
      <c r="W329" s="122">
        <f t="shared" si="115"/>
        <v>0</v>
      </c>
      <c r="X329" s="855"/>
      <c r="Y329" s="122"/>
      <c r="Z329" s="122"/>
      <c r="AA329" s="125"/>
      <c r="AB329" s="122"/>
      <c r="AC329" s="122"/>
      <c r="AD329" s="122"/>
      <c r="AE329" s="122"/>
      <c r="AF329" s="122"/>
      <c r="AG329" s="125"/>
      <c r="AH329" s="122">
        <f>AA329* '1 Overview'!$D$19</f>
        <v>0</v>
      </c>
      <c r="AI329" s="122">
        <f>AC329* '1 Overview'!$D$19</f>
        <v>0</v>
      </c>
      <c r="AJ329" s="122">
        <f>AE329* '1 Overview'!$D$19</f>
        <v>0</v>
      </c>
      <c r="AK329" s="125">
        <f>AG329* '1 Overview'!$D$19</f>
        <v>0</v>
      </c>
    </row>
    <row r="330" spans="1:38" ht="15" customHeight="1" outlineLevel="3" collapsed="1" x14ac:dyDescent="0.2">
      <c r="A330" s="93" t="str">
        <f t="shared" si="105"/>
        <v>Z2013</v>
      </c>
      <c r="B330" s="93" t="e">
        <f t="shared" si="105"/>
        <v>#N/A</v>
      </c>
      <c r="C330" s="93" t="e">
        <f t="shared" si="105"/>
        <v>#N/A</v>
      </c>
      <c r="D330" s="93" t="e">
        <f t="shared" si="105"/>
        <v>#N/A</v>
      </c>
      <c r="E330" s="267" t="str">
        <f>VLOOKUP("K|"&amp;Q330,'[2]+termU'!$A$1:$G$65536,6,FALSE)</f>
        <v>L102317</v>
      </c>
      <c r="F330" s="231" t="str">
        <f>VLOOKUP("K|"&amp;O330,'[2]+termU'!$A$1:$G$65536,6,FALSE)</f>
        <v>L102317</v>
      </c>
      <c r="G330" s="64" t="str">
        <f t="shared" si="116"/>
        <v>B</v>
      </c>
      <c r="H330" s="70" t="str">
        <f t="shared" ca="1" si="103"/>
        <v>B</v>
      </c>
      <c r="I330" s="94">
        <v>4</v>
      </c>
      <c r="J330" s="95">
        <f t="shared" si="117"/>
        <v>2013</v>
      </c>
      <c r="K330" s="93" t="str">
        <f t="shared" si="117"/>
        <v>Test country</v>
      </c>
      <c r="L330" s="93">
        <f t="shared" si="117"/>
        <v>0</v>
      </c>
      <c r="M330" s="93"/>
      <c r="N330" s="93">
        <f t="shared" si="100"/>
        <v>0</v>
      </c>
      <c r="O330" s="64" t="s">
        <v>1345</v>
      </c>
      <c r="P330" s="120" t="s">
        <v>2583</v>
      </c>
      <c r="Q330" s="141" t="s">
        <v>1345</v>
      </c>
      <c r="R330" s="318" t="s">
        <v>1346</v>
      </c>
      <c r="S330" s="348" t="s">
        <v>1346</v>
      </c>
      <c r="T330" s="318" t="s">
        <v>1347</v>
      </c>
      <c r="U330" s="149"/>
      <c r="V330" s="202"/>
      <c r="W330" s="122">
        <f t="shared" si="115"/>
        <v>0</v>
      </c>
      <c r="X330" s="855"/>
      <c r="Y330" s="122"/>
      <c r="Z330" s="122"/>
      <c r="AA330" s="125"/>
      <c r="AB330" s="122"/>
      <c r="AC330" s="122"/>
      <c r="AD330" s="122"/>
      <c r="AE330" s="122"/>
      <c r="AF330" s="122"/>
      <c r="AG330" s="125"/>
      <c r="AH330" s="122">
        <f>AA330* '1 Overview'!$D$19</f>
        <v>0</v>
      </c>
      <c r="AI330" s="122">
        <f>AC330* '1 Overview'!$D$19</f>
        <v>0</v>
      </c>
      <c r="AJ330" s="122">
        <f>AE330* '1 Overview'!$D$19</f>
        <v>0</v>
      </c>
      <c r="AK330" s="125">
        <f>AG330* '1 Overview'!$D$19</f>
        <v>0</v>
      </c>
    </row>
    <row r="331" spans="1:38" ht="15" customHeight="1" outlineLevel="3" collapsed="1" x14ac:dyDescent="0.2">
      <c r="A331" s="93" t="str">
        <f t="shared" si="105"/>
        <v>Z2013</v>
      </c>
      <c r="B331" s="93" t="e">
        <f t="shared" si="105"/>
        <v>#N/A</v>
      </c>
      <c r="C331" s="93" t="e">
        <f t="shared" si="105"/>
        <v>#N/A</v>
      </c>
      <c r="D331" s="93" t="e">
        <f t="shared" si="105"/>
        <v>#N/A</v>
      </c>
      <c r="E331" s="267" t="str">
        <f>VLOOKUP("K|"&amp;Q331,'[2]+termU'!$A$1:$G$65536,6,FALSE)</f>
        <v>L102318</v>
      </c>
      <c r="F331" s="231" t="str">
        <f>VLOOKUP("K|"&amp;O331,'[2]+termU'!$A$1:$G$65536,6,FALSE)</f>
        <v>L102318</v>
      </c>
      <c r="G331" s="64" t="str">
        <f t="shared" si="116"/>
        <v>B</v>
      </c>
      <c r="H331" s="70" t="str">
        <f t="shared" ca="1" si="103"/>
        <v>B</v>
      </c>
      <c r="I331" s="94">
        <v>4</v>
      </c>
      <c r="J331" s="95">
        <f t="shared" si="117"/>
        <v>2013</v>
      </c>
      <c r="K331" s="93" t="str">
        <f t="shared" si="117"/>
        <v>Test country</v>
      </c>
      <c r="L331" s="93">
        <f t="shared" si="117"/>
        <v>0</v>
      </c>
      <c r="M331" s="93"/>
      <c r="N331" s="93">
        <f t="shared" si="100"/>
        <v>0</v>
      </c>
      <c r="O331" s="64" t="s">
        <v>1348</v>
      </c>
      <c r="P331" s="120" t="s">
        <v>2583</v>
      </c>
      <c r="Q331" s="141" t="s">
        <v>1348</v>
      </c>
      <c r="R331" s="318" t="s">
        <v>1349</v>
      </c>
      <c r="S331" s="348" t="s">
        <v>1349</v>
      </c>
      <c r="T331" s="318" t="s">
        <v>1350</v>
      </c>
      <c r="U331" s="149"/>
      <c r="V331" s="202"/>
      <c r="W331" s="122">
        <f t="shared" si="115"/>
        <v>0</v>
      </c>
      <c r="X331" s="855"/>
      <c r="Y331" s="122"/>
      <c r="Z331" s="122"/>
      <c r="AA331" s="125"/>
      <c r="AB331" s="122"/>
      <c r="AC331" s="122"/>
      <c r="AD331" s="122"/>
      <c r="AE331" s="122"/>
      <c r="AF331" s="122"/>
      <c r="AG331" s="125"/>
      <c r="AH331" s="122">
        <f>AA331* '1 Overview'!$D$19</f>
        <v>0</v>
      </c>
      <c r="AI331" s="122">
        <f>AC331* '1 Overview'!$D$19</f>
        <v>0</v>
      </c>
      <c r="AJ331" s="122">
        <f>AE331* '1 Overview'!$D$19</f>
        <v>0</v>
      </c>
      <c r="AK331" s="125">
        <f>AG331* '1 Overview'!$D$19</f>
        <v>0</v>
      </c>
    </row>
    <row r="332" spans="1:38" ht="15" customHeight="1" outlineLevel="3" collapsed="1" x14ac:dyDescent="0.2">
      <c r="A332" s="93" t="str">
        <f t="shared" si="105"/>
        <v>Z2013</v>
      </c>
      <c r="B332" s="93" t="e">
        <f t="shared" si="105"/>
        <v>#N/A</v>
      </c>
      <c r="C332" s="93" t="e">
        <f t="shared" si="105"/>
        <v>#N/A</v>
      </c>
      <c r="D332" s="93" t="e">
        <f t="shared" si="105"/>
        <v>#N/A</v>
      </c>
      <c r="E332" s="267" t="str">
        <f>VLOOKUP("K|"&amp;Q332,'[2]+termU'!$A$1:$G$65536,6,FALSE)</f>
        <v>L102319</v>
      </c>
      <c r="F332" s="231" t="str">
        <f>VLOOKUP("K|"&amp;O332,'[2]+termU'!$A$1:$G$65536,6,FALSE)</f>
        <v>L102319</v>
      </c>
      <c r="G332" s="64" t="str">
        <f t="shared" si="116"/>
        <v>B</v>
      </c>
      <c r="H332" s="70" t="str">
        <f t="shared" ca="1" si="103"/>
        <v>B</v>
      </c>
      <c r="I332" s="94">
        <v>4</v>
      </c>
      <c r="J332" s="95">
        <f t="shared" si="117"/>
        <v>2013</v>
      </c>
      <c r="K332" s="93" t="str">
        <f t="shared" si="117"/>
        <v>Test country</v>
      </c>
      <c r="L332" s="93">
        <f t="shared" si="117"/>
        <v>0</v>
      </c>
      <c r="M332" s="93"/>
      <c r="N332" s="93">
        <f t="shared" si="100"/>
        <v>0</v>
      </c>
      <c r="O332" s="64" t="s">
        <v>1351</v>
      </c>
      <c r="P332" s="120" t="s">
        <v>2583</v>
      </c>
      <c r="Q332" s="141" t="s">
        <v>1351</v>
      </c>
      <c r="R332" s="318" t="s">
        <v>2997</v>
      </c>
      <c r="S332" s="348" t="s">
        <v>1352</v>
      </c>
      <c r="T332" s="318" t="s">
        <v>1353</v>
      </c>
      <c r="U332" s="149"/>
      <c r="V332" s="202"/>
      <c r="W332" s="122">
        <f t="shared" si="115"/>
        <v>0</v>
      </c>
      <c r="X332" s="855"/>
      <c r="Y332" s="122"/>
      <c r="Z332" s="122"/>
      <c r="AA332" s="125"/>
      <c r="AB332" s="122"/>
      <c r="AC332" s="122"/>
      <c r="AD332" s="122"/>
      <c r="AE332" s="122"/>
      <c r="AF332" s="122"/>
      <c r="AG332" s="125"/>
      <c r="AH332" s="122">
        <f>AA332* '1 Overview'!$D$19</f>
        <v>0</v>
      </c>
      <c r="AI332" s="122">
        <f>AC332* '1 Overview'!$D$19</f>
        <v>0</v>
      </c>
      <c r="AJ332" s="122">
        <f>AE332* '1 Overview'!$D$19</f>
        <v>0</v>
      </c>
      <c r="AK332" s="125">
        <f>AG332* '1 Overview'!$D$19</f>
        <v>0</v>
      </c>
    </row>
    <row r="333" spans="1:38" ht="15" customHeight="1" outlineLevel="3" collapsed="1" x14ac:dyDescent="0.2">
      <c r="A333" s="93" t="str">
        <f t="shared" si="105"/>
        <v>Z2013</v>
      </c>
      <c r="B333" s="93" t="e">
        <f t="shared" si="105"/>
        <v>#N/A</v>
      </c>
      <c r="C333" s="93" t="e">
        <f t="shared" si="105"/>
        <v>#N/A</v>
      </c>
      <c r="D333" s="93" t="e">
        <f t="shared" si="105"/>
        <v>#N/A</v>
      </c>
      <c r="E333" s="267" t="str">
        <f>VLOOKUP("K|"&amp;Q333,'[2]+termU'!$A$1:$G$65536,6,FALSE)</f>
        <v>L102320</v>
      </c>
      <c r="F333" s="231" t="str">
        <f>VLOOKUP("K|"&amp;O333,'[2]+termU'!$A$1:$G$65536,6,FALSE)</f>
        <v>L102320</v>
      </c>
      <c r="G333" s="64" t="str">
        <f t="shared" si="116"/>
        <v>B</v>
      </c>
      <c r="H333" s="70" t="str">
        <f t="shared" ca="1" si="103"/>
        <v>B</v>
      </c>
      <c r="I333" s="94">
        <v>4</v>
      </c>
      <c r="J333" s="95">
        <f t="shared" si="117"/>
        <v>2013</v>
      </c>
      <c r="K333" s="93" t="str">
        <f t="shared" si="117"/>
        <v>Test country</v>
      </c>
      <c r="L333" s="93">
        <f t="shared" si="117"/>
        <v>0</v>
      </c>
      <c r="M333" s="93"/>
      <c r="N333" s="93">
        <f t="shared" si="100"/>
        <v>0</v>
      </c>
      <c r="O333" s="64" t="s">
        <v>1354</v>
      </c>
      <c r="P333" s="120" t="s">
        <v>2583</v>
      </c>
      <c r="Q333" s="141" t="s">
        <v>1354</v>
      </c>
      <c r="R333" s="318" t="s">
        <v>1355</v>
      </c>
      <c r="S333" s="348" t="s">
        <v>1356</v>
      </c>
      <c r="T333" s="318" t="s">
        <v>1357</v>
      </c>
      <c r="U333" s="149"/>
      <c r="V333" s="202"/>
      <c r="W333" s="122">
        <f t="shared" si="115"/>
        <v>0</v>
      </c>
      <c r="X333" s="855"/>
      <c r="Y333" s="122"/>
      <c r="Z333" s="122"/>
      <c r="AA333" s="125"/>
      <c r="AB333" s="122"/>
      <c r="AC333" s="122"/>
      <c r="AD333" s="122"/>
      <c r="AE333" s="122"/>
      <c r="AF333" s="122"/>
      <c r="AG333" s="125"/>
      <c r="AH333" s="122">
        <f>AA333* '1 Overview'!$D$19</f>
        <v>0</v>
      </c>
      <c r="AI333" s="122">
        <f>AC333* '1 Overview'!$D$19</f>
        <v>0</v>
      </c>
      <c r="AJ333" s="122">
        <f>AE333* '1 Overview'!$D$19</f>
        <v>0</v>
      </c>
      <c r="AK333" s="125">
        <f>AG333* '1 Overview'!$D$19</f>
        <v>0</v>
      </c>
    </row>
    <row r="334" spans="1:38" ht="15" customHeight="1" outlineLevel="3" collapsed="1" x14ac:dyDescent="0.2">
      <c r="A334" s="93" t="str">
        <f t="shared" si="105"/>
        <v>Z2013</v>
      </c>
      <c r="B334" s="93" t="e">
        <f t="shared" si="105"/>
        <v>#N/A</v>
      </c>
      <c r="C334" s="93" t="e">
        <f t="shared" si="105"/>
        <v>#N/A</v>
      </c>
      <c r="D334" s="93" t="e">
        <f t="shared" si="105"/>
        <v>#N/A</v>
      </c>
      <c r="E334" s="267" t="str">
        <f>VLOOKUP("K|"&amp;Q334,'[2]+termU'!$A$1:$G$65536,6,FALSE)</f>
        <v>L102321</v>
      </c>
      <c r="F334" s="231" t="str">
        <f>VLOOKUP("K|"&amp;O334,'[2]+termU'!$A$1:$G$65536,6,FALSE)</f>
        <v>L102321</v>
      </c>
      <c r="G334" s="64" t="str">
        <f t="shared" si="116"/>
        <v>B</v>
      </c>
      <c r="H334" s="70" t="str">
        <f t="shared" ca="1" si="103"/>
        <v>B</v>
      </c>
      <c r="I334" s="94">
        <v>4</v>
      </c>
      <c r="J334" s="95">
        <f t="shared" si="117"/>
        <v>2013</v>
      </c>
      <c r="K334" s="93" t="str">
        <f t="shared" si="117"/>
        <v>Test country</v>
      </c>
      <c r="L334" s="93">
        <f t="shared" si="117"/>
        <v>0</v>
      </c>
      <c r="M334" s="93"/>
      <c r="N334" s="93">
        <f t="shared" si="100"/>
        <v>0</v>
      </c>
      <c r="O334" s="64" t="s">
        <v>1358</v>
      </c>
      <c r="P334" s="120" t="s">
        <v>2583</v>
      </c>
      <c r="Q334" s="141" t="s">
        <v>1358</v>
      </c>
      <c r="R334" s="318" t="s">
        <v>1359</v>
      </c>
      <c r="S334" s="348" t="s">
        <v>1360</v>
      </c>
      <c r="T334" s="318" t="s">
        <v>1361</v>
      </c>
      <c r="U334" s="149"/>
      <c r="V334" s="202"/>
      <c r="W334" s="122">
        <f t="shared" si="115"/>
        <v>0</v>
      </c>
      <c r="X334" s="855"/>
      <c r="Y334" s="122"/>
      <c r="Z334" s="122"/>
      <c r="AA334" s="125"/>
      <c r="AB334" s="122"/>
      <c r="AC334" s="122"/>
      <c r="AD334" s="122"/>
      <c r="AE334" s="122"/>
      <c r="AF334" s="122"/>
      <c r="AG334" s="125"/>
      <c r="AH334" s="122">
        <f>AA334* '1 Overview'!$D$19</f>
        <v>0</v>
      </c>
      <c r="AI334" s="122">
        <f>AC334* '1 Overview'!$D$19</f>
        <v>0</v>
      </c>
      <c r="AJ334" s="122">
        <f>AE334* '1 Overview'!$D$19</f>
        <v>0</v>
      </c>
      <c r="AK334" s="125">
        <f>AG334* '1 Overview'!$D$19</f>
        <v>0</v>
      </c>
    </row>
    <row r="335" spans="1:38" ht="15" customHeight="1" outlineLevel="3" collapsed="1" x14ac:dyDescent="0.2">
      <c r="A335" s="93" t="str">
        <f t="shared" si="105"/>
        <v>Z2013</v>
      </c>
      <c r="B335" s="93" t="e">
        <f t="shared" si="105"/>
        <v>#N/A</v>
      </c>
      <c r="C335" s="93" t="e">
        <f t="shared" si="105"/>
        <v>#N/A</v>
      </c>
      <c r="D335" s="93" t="e">
        <f t="shared" si="105"/>
        <v>#N/A</v>
      </c>
      <c r="E335" s="267" t="str">
        <f>VLOOKUP("K|"&amp;Q335,'[2]+termU'!$A$1:$G$65536,6,FALSE)</f>
        <v>L102322</v>
      </c>
      <c r="F335" s="231" t="str">
        <f>VLOOKUP("K|"&amp;O335,'[2]+termU'!$A$1:$G$65536,6,FALSE)</f>
        <v>L102322</v>
      </c>
      <c r="G335" s="64" t="str">
        <f t="shared" si="116"/>
        <v>B</v>
      </c>
      <c r="H335" s="70" t="str">
        <f t="shared" ca="1" si="103"/>
        <v>B</v>
      </c>
      <c r="I335" s="94">
        <v>4</v>
      </c>
      <c r="J335" s="95">
        <f t="shared" si="117"/>
        <v>2013</v>
      </c>
      <c r="K335" s="93" t="str">
        <f t="shared" si="117"/>
        <v>Test country</v>
      </c>
      <c r="L335" s="93">
        <f t="shared" si="117"/>
        <v>0</v>
      </c>
      <c r="M335" s="93"/>
      <c r="N335" s="93">
        <f t="shared" si="100"/>
        <v>0</v>
      </c>
      <c r="O335" s="64" t="s">
        <v>1362</v>
      </c>
      <c r="P335" s="120" t="s">
        <v>2583</v>
      </c>
      <c r="Q335" s="141" t="s">
        <v>1362</v>
      </c>
      <c r="R335" s="318" t="s">
        <v>1363</v>
      </c>
      <c r="S335" s="348" t="s">
        <v>1363</v>
      </c>
      <c r="T335" s="318"/>
      <c r="U335" s="149"/>
      <c r="V335" s="202"/>
      <c r="W335" s="122">
        <f t="shared" si="115"/>
        <v>0</v>
      </c>
      <c r="X335" s="855"/>
      <c r="Y335" s="122"/>
      <c r="Z335" s="122"/>
      <c r="AA335" s="125"/>
      <c r="AB335" s="122"/>
      <c r="AC335" s="122"/>
      <c r="AD335" s="122"/>
      <c r="AE335" s="122"/>
      <c r="AF335" s="122"/>
      <c r="AG335" s="125"/>
      <c r="AH335" s="122">
        <f>AA335* '1 Overview'!$D$19</f>
        <v>0</v>
      </c>
      <c r="AI335" s="122">
        <f>AC335* '1 Overview'!$D$19</f>
        <v>0</v>
      </c>
      <c r="AJ335" s="122">
        <f>AE335* '1 Overview'!$D$19</f>
        <v>0</v>
      </c>
      <c r="AK335" s="125">
        <f>AG335* '1 Overview'!$D$19</f>
        <v>0</v>
      </c>
    </row>
    <row r="336" spans="1:38" ht="15" customHeight="1" outlineLevel="3" x14ac:dyDescent="0.2">
      <c r="A336" s="93" t="str">
        <f t="shared" si="105"/>
        <v>Z2013</v>
      </c>
      <c r="B336" s="93" t="e">
        <f t="shared" si="105"/>
        <v>#N/A</v>
      </c>
      <c r="C336" s="93" t="e">
        <f t="shared" si="105"/>
        <v>#N/A</v>
      </c>
      <c r="D336" s="93" t="e">
        <f t="shared" si="105"/>
        <v>#N/A</v>
      </c>
      <c r="E336" s="267" t="str">
        <f>VLOOKUP("K|"&amp;Q336,'[2]+termU'!$A$1:$G$65536,6,FALSE)</f>
        <v>L102323</v>
      </c>
      <c r="F336" s="231" t="str">
        <f>VLOOKUP("K|"&amp;O336,'[2]+termU'!$A$1:$G$65536,6,FALSE)</f>
        <v>L102323</v>
      </c>
      <c r="G336" s="64" t="str">
        <f t="shared" si="116"/>
        <v>B</v>
      </c>
      <c r="H336" s="70" t="str">
        <f t="shared" ca="1" si="103"/>
        <v>B</v>
      </c>
      <c r="I336" s="94">
        <v>4</v>
      </c>
      <c r="J336" s="95">
        <f t="shared" si="117"/>
        <v>2013</v>
      </c>
      <c r="K336" s="93" t="str">
        <f t="shared" si="117"/>
        <v>Test country</v>
      </c>
      <c r="L336" s="93">
        <f t="shared" si="117"/>
        <v>0</v>
      </c>
      <c r="M336" s="93"/>
      <c r="N336" s="93">
        <f t="shared" si="100"/>
        <v>0</v>
      </c>
      <c r="O336" s="64" t="s">
        <v>1364</v>
      </c>
      <c r="P336" s="120" t="s">
        <v>2583</v>
      </c>
      <c r="Q336" s="141" t="s">
        <v>1364</v>
      </c>
      <c r="R336" s="318" t="s">
        <v>1365</v>
      </c>
      <c r="S336" s="348" t="s">
        <v>1366</v>
      </c>
      <c r="T336" s="318" t="s">
        <v>1367</v>
      </c>
      <c r="U336" s="149"/>
      <c r="V336" s="202"/>
      <c r="W336" s="122">
        <f t="shared" si="115"/>
        <v>0</v>
      </c>
      <c r="X336" s="855"/>
      <c r="Y336" s="122"/>
      <c r="Z336" s="122"/>
      <c r="AA336" s="125"/>
      <c r="AB336" s="122"/>
      <c r="AC336" s="122"/>
      <c r="AD336" s="122"/>
      <c r="AE336" s="122"/>
      <c r="AF336" s="122"/>
      <c r="AG336" s="125"/>
      <c r="AH336" s="122">
        <f>AA336* '1 Overview'!$D$19</f>
        <v>0</v>
      </c>
      <c r="AI336" s="122">
        <f>AC336* '1 Overview'!$D$19</f>
        <v>0</v>
      </c>
      <c r="AJ336" s="122">
        <f>AE336* '1 Overview'!$D$19</f>
        <v>0</v>
      </c>
      <c r="AK336" s="125">
        <f>AG336* '1 Overview'!$D$19</f>
        <v>0</v>
      </c>
    </row>
    <row r="337" spans="1:126" ht="15" customHeight="1" outlineLevel="3" x14ac:dyDescent="0.2">
      <c r="A337" s="93" t="str">
        <f t="shared" si="105"/>
        <v>Z2013</v>
      </c>
      <c r="B337" s="93" t="e">
        <f t="shared" si="105"/>
        <v>#N/A</v>
      </c>
      <c r="C337" s="93" t="e">
        <f t="shared" si="105"/>
        <v>#N/A</v>
      </c>
      <c r="D337" s="93" t="e">
        <f t="shared" si="105"/>
        <v>#N/A</v>
      </c>
      <c r="E337" s="267" t="e">
        <f>VLOOKUP("K|"&amp;Q337,'[2]+termU'!$A$1:$G$65536,6,FALSE)</f>
        <v>#N/A</v>
      </c>
      <c r="F337" s="231" t="e">
        <f>VLOOKUP("K|"&amp;O337,'[2]+termU'!$A$1:$G$65536,6,FALSE)</f>
        <v>#N/A</v>
      </c>
      <c r="G337" s="64" t="str">
        <f t="shared" si="116"/>
        <v>B</v>
      </c>
      <c r="H337" s="70" t="str">
        <f t="shared" ca="1" si="103"/>
        <v>B</v>
      </c>
      <c r="I337" s="94">
        <v>4</v>
      </c>
      <c r="J337" s="95">
        <f t="shared" si="117"/>
        <v>2013</v>
      </c>
      <c r="K337" s="93" t="str">
        <f t="shared" si="117"/>
        <v>Test country</v>
      </c>
      <c r="L337" s="93">
        <f t="shared" si="117"/>
        <v>0</v>
      </c>
      <c r="M337" s="93"/>
      <c r="N337" s="93">
        <f t="shared" ref="N337:N400" si="118">N$20</f>
        <v>0</v>
      </c>
      <c r="O337" s="64" t="str">
        <f t="shared" ref="O337:O344" si="119">TRIM(S337)</f>
        <v>&lt;Tropical and subtropical fruit, new and important&gt;</v>
      </c>
      <c r="P337" s="70" t="s">
        <v>1771</v>
      </c>
      <c r="Q337" s="141"/>
      <c r="R337" s="534" t="s">
        <v>1368</v>
      </c>
      <c r="S337" s="552" t="s">
        <v>1124</v>
      </c>
      <c r="T337" s="533"/>
      <c r="U337" s="149"/>
      <c r="V337" s="202"/>
      <c r="W337" s="122">
        <f t="shared" si="115"/>
        <v>0</v>
      </c>
      <c r="X337" s="855"/>
      <c r="Y337" s="122"/>
      <c r="Z337" s="122"/>
      <c r="AA337" s="125"/>
      <c r="AB337" s="122"/>
      <c r="AC337" s="122"/>
      <c r="AD337" s="122"/>
      <c r="AE337" s="122"/>
      <c r="AF337" s="122"/>
      <c r="AG337" s="125"/>
      <c r="AH337" s="122">
        <f>AA337* '1 Overview'!$D$19</f>
        <v>0</v>
      </c>
      <c r="AI337" s="122">
        <f>AC337* '1 Overview'!$D$19</f>
        <v>0</v>
      </c>
      <c r="AJ337" s="122">
        <f>AE337* '1 Overview'!$D$19</f>
        <v>0</v>
      </c>
      <c r="AK337" s="125">
        <f>AG337* '1 Overview'!$D$19</f>
        <v>0</v>
      </c>
    </row>
    <row r="338" spans="1:126" ht="15" customHeight="1" outlineLevel="3" collapsed="1" x14ac:dyDescent="0.2">
      <c r="A338" s="93" t="str">
        <f t="shared" si="105"/>
        <v>Z2013</v>
      </c>
      <c r="B338" s="93" t="e">
        <f t="shared" si="105"/>
        <v>#N/A</v>
      </c>
      <c r="C338" s="93" t="e">
        <f t="shared" si="105"/>
        <v>#N/A</v>
      </c>
      <c r="D338" s="93" t="e">
        <f t="shared" si="105"/>
        <v>#N/A</v>
      </c>
      <c r="E338" s="267" t="str">
        <f>VLOOKUP("K|"&amp;Q338,'[2]+termU'!$A$1:$G$65536,6,FALSE)</f>
        <v>L1023zz</v>
      </c>
      <c r="F338" s="231" t="str">
        <f>VLOOKUP("K|"&amp;O338,'[2]+termU'!$A$1:$G$65536,6,FALSE)</f>
        <v>L1023zz</v>
      </c>
      <c r="G338" s="64" t="str">
        <f>IF(Q338="","B",IF(ISERROR(#REF!),"B",IF(E338=LEFT(#REF!,LEN(E338)),"A","B")))</f>
        <v>B</v>
      </c>
      <c r="H338" s="70" t="str">
        <f t="shared" ca="1" si="103"/>
        <v>B</v>
      </c>
      <c r="I338" s="94">
        <v>4</v>
      </c>
      <c r="J338" s="95">
        <f t="shared" si="117"/>
        <v>2013</v>
      </c>
      <c r="K338" s="93" t="str">
        <f t="shared" si="117"/>
        <v>Test country</v>
      </c>
      <c r="L338" s="93">
        <f t="shared" si="117"/>
        <v>0</v>
      </c>
      <c r="M338" s="93"/>
      <c r="N338" s="93">
        <f t="shared" si="118"/>
        <v>0</v>
      </c>
      <c r="O338" s="64" t="str">
        <f t="shared" si="119"/>
        <v>Other tropical and subtropical fruit</v>
      </c>
      <c r="P338" s="70" t="s">
        <v>1771</v>
      </c>
      <c r="Q338" s="141" t="s">
        <v>1125</v>
      </c>
      <c r="R338" s="362" t="s">
        <v>1126</v>
      </c>
      <c r="S338" s="353" t="s">
        <v>1127</v>
      </c>
      <c r="T338" s="1034" t="s">
        <v>1128</v>
      </c>
      <c r="U338" s="149"/>
      <c r="V338" s="202"/>
      <c r="W338" s="122">
        <f t="shared" si="115"/>
        <v>0</v>
      </c>
      <c r="X338" s="855"/>
      <c r="Y338" s="122"/>
      <c r="Z338" s="122"/>
      <c r="AA338" s="125"/>
      <c r="AB338" s="122"/>
      <c r="AC338" s="122"/>
      <c r="AD338" s="122"/>
      <c r="AE338" s="122"/>
      <c r="AF338" s="122"/>
      <c r="AG338" s="125"/>
      <c r="AH338" s="122">
        <f>AA338* '1 Overview'!$D$19</f>
        <v>0</v>
      </c>
      <c r="AI338" s="122">
        <f>AC338* '1 Overview'!$D$19</f>
        <v>0</v>
      </c>
      <c r="AJ338" s="122">
        <f>AE338* '1 Overview'!$D$19</f>
        <v>0</v>
      </c>
      <c r="AK338" s="125">
        <f>AG338* '1 Overview'!$D$19</f>
        <v>0</v>
      </c>
      <c r="AL338" s="588"/>
    </row>
    <row r="339" spans="1:126" ht="15" customHeight="1" outlineLevel="2" x14ac:dyDescent="0.2">
      <c r="A339" s="93" t="str">
        <f t="shared" si="105"/>
        <v>Z2013</v>
      </c>
      <c r="B339" s="93" t="e">
        <f t="shared" si="105"/>
        <v>#N/A</v>
      </c>
      <c r="C339" s="93" t="e">
        <f t="shared" si="105"/>
        <v>#N/A</v>
      </c>
      <c r="D339" s="93" t="e">
        <f t="shared" si="105"/>
        <v>#N/A</v>
      </c>
      <c r="E339" s="267" t="str">
        <f>VLOOKUP("K|"&amp;Q339,'[2]+termU'!$A$1:$G$65536,6,FALSE)</f>
        <v>L1024</v>
      </c>
      <c r="F339" s="231" t="e">
        <f>VLOOKUP("K|"&amp;O339,'[2]+termU'!$A$1:$G$65536,6,FALSE)</f>
        <v>#N/A</v>
      </c>
      <c r="G339" s="64" t="str">
        <f>IF(Q339="","B",IF(ISERROR(#REF!),"B",IF(E339=LEFT(#REF!,LEN(E339)),"A","B")))</f>
        <v>B</v>
      </c>
      <c r="H339" s="70" t="str">
        <f t="shared" ca="1" si="103"/>
        <v>B</v>
      </c>
      <c r="I339" s="94">
        <v>3</v>
      </c>
      <c r="J339" s="95">
        <f t="shared" si="117"/>
        <v>2013</v>
      </c>
      <c r="K339" s="93" t="str">
        <f t="shared" si="117"/>
        <v>Test country</v>
      </c>
      <c r="L339" s="93">
        <f t="shared" si="117"/>
        <v>0</v>
      </c>
      <c r="M339" s="93"/>
      <c r="N339" s="93">
        <f t="shared" si="118"/>
        <v>0</v>
      </c>
      <c r="O339" s="64" t="str">
        <f t="shared" si="119"/>
        <v>Fruit, no details (only when no detailed information is available)</v>
      </c>
      <c r="P339" s="70" t="s">
        <v>1771</v>
      </c>
      <c r="Q339" s="141" t="s">
        <v>1129</v>
      </c>
      <c r="R339" s="316" t="s">
        <v>2678</v>
      </c>
      <c r="S339" s="676" t="s">
        <v>2402</v>
      </c>
      <c r="T339" s="1033"/>
      <c r="U339" s="1114"/>
      <c r="V339" s="1112"/>
      <c r="W339" s="1113">
        <f t="shared" si="115"/>
        <v>0</v>
      </c>
      <c r="X339" s="1115"/>
      <c r="Y339" s="1113"/>
      <c r="Z339" s="1113"/>
      <c r="AA339" s="1105"/>
      <c r="AB339" s="122"/>
      <c r="AC339" s="122"/>
      <c r="AD339" s="122"/>
      <c r="AE339" s="122"/>
      <c r="AF339" s="122"/>
      <c r="AG339" s="125"/>
      <c r="AH339" s="122">
        <f>AA339* '1 Overview'!$D$19</f>
        <v>0</v>
      </c>
      <c r="AI339" s="122">
        <f>AC339* '1 Overview'!$D$19</f>
        <v>0</v>
      </c>
      <c r="AJ339" s="122">
        <f>AE339* '1 Overview'!$D$19</f>
        <v>0</v>
      </c>
      <c r="AK339" s="125">
        <f>AG339* '1 Overview'!$D$19</f>
        <v>0</v>
      </c>
      <c r="AL339" s="588"/>
    </row>
    <row r="340" spans="1:126" ht="15" customHeight="1" outlineLevel="2" x14ac:dyDescent="0.2">
      <c r="A340" s="93" t="str">
        <f t="shared" si="105"/>
        <v>Z2013</v>
      </c>
      <c r="B340" s="93" t="e">
        <f t="shared" si="105"/>
        <v>#N/A</v>
      </c>
      <c r="C340" s="93" t="e">
        <f t="shared" si="105"/>
        <v>#N/A</v>
      </c>
      <c r="D340" s="93" t="e">
        <f t="shared" si="105"/>
        <v>#N/A</v>
      </c>
      <c r="E340" s="276" t="str">
        <f>VLOOKUP("K|"&amp;Q340,'[2]+termU'!$A$1:$G$65536,6,FALSE)</f>
        <v>L102h</v>
      </c>
      <c r="F340" s="231" t="str">
        <f>VLOOKUP("K|"&amp;O340,'[2]+termU'!$A$1:$G$65536,6,FALSE)</f>
        <v>L102h</v>
      </c>
      <c r="G340" s="64" t="str">
        <f t="shared" ref="G340:G394" si="120">IF(Q340="","B",IF(ISERROR(E341),"B",IF(E340=LEFT(E341,LEN(E340)),"A","B")))</f>
        <v>B</v>
      </c>
      <c r="H340" s="70" t="str">
        <f t="shared" ca="1" si="103"/>
        <v>B</v>
      </c>
      <c r="I340" s="94">
        <v>3</v>
      </c>
      <c r="J340" s="95">
        <f t="shared" si="117"/>
        <v>2013</v>
      </c>
      <c r="K340" s="93" t="str">
        <f t="shared" si="117"/>
        <v>Test country</v>
      </c>
      <c r="L340" s="93">
        <f t="shared" si="117"/>
        <v>0</v>
      </c>
      <c r="M340" s="93"/>
      <c r="N340" s="93">
        <f t="shared" si="118"/>
        <v>0</v>
      </c>
      <c r="O340" s="64" t="str">
        <f t="shared" si="119"/>
        <v>Fruit/nuts/berries, temperate, no details</v>
      </c>
      <c r="P340" s="70" t="s">
        <v>1771</v>
      </c>
      <c r="Q340" s="141" t="s">
        <v>1130</v>
      </c>
      <c r="R340" s="316" t="s">
        <v>1131</v>
      </c>
      <c r="S340" s="653" t="s">
        <v>1130</v>
      </c>
      <c r="T340" s="1033"/>
      <c r="U340" s="1101"/>
      <c r="V340" s="1102"/>
      <c r="W340" s="1103">
        <f t="shared" si="115"/>
        <v>0</v>
      </c>
      <c r="X340" s="1115"/>
      <c r="Y340" s="1103"/>
      <c r="Z340" s="1103"/>
      <c r="AA340" s="1105"/>
      <c r="AB340" s="96"/>
      <c r="AC340" s="96"/>
      <c r="AD340" s="96"/>
      <c r="AE340" s="96"/>
      <c r="AF340" s="96"/>
      <c r="AG340" s="98"/>
      <c r="AH340" s="96">
        <f>AA340* '1 Overview'!$D$19</f>
        <v>0</v>
      </c>
      <c r="AI340" s="96">
        <f>AC340* '1 Overview'!$D$19</f>
        <v>0</v>
      </c>
      <c r="AJ340" s="96">
        <f>AE340* '1 Overview'!$D$19</f>
        <v>0</v>
      </c>
      <c r="AK340" s="98">
        <f>AG340* '1 Overview'!$D$19</f>
        <v>0</v>
      </c>
      <c r="AL340" s="588"/>
    </row>
    <row r="341" spans="1:126" ht="15" customHeight="1" outlineLevel="2" x14ac:dyDescent="0.2">
      <c r="A341" s="93" t="str">
        <f t="shared" si="105"/>
        <v>Z2013</v>
      </c>
      <c r="B341" s="93" t="e">
        <f t="shared" si="105"/>
        <v>#N/A</v>
      </c>
      <c r="C341" s="93" t="e">
        <f t="shared" si="105"/>
        <v>#N/A</v>
      </c>
      <c r="D341" s="93" t="e">
        <f t="shared" si="105"/>
        <v>#N/A</v>
      </c>
      <c r="E341" s="267" t="str">
        <f>VLOOKUP("K|"&amp;Q341,'[2]+termU'!$A$1:$G$65536,6,FALSE)</f>
        <v>L1025</v>
      </c>
      <c r="F341" s="231" t="str">
        <f>VLOOKUP("K|"&amp;O341,'[2]+termU'!$A$1:$G$65536,6,FALSE)</f>
        <v>L1025</v>
      </c>
      <c r="G341" s="64" t="str">
        <f t="shared" si="120"/>
        <v>A</v>
      </c>
      <c r="H341" s="70" t="str">
        <f t="shared" ca="1" si="103"/>
        <v>A</v>
      </c>
      <c r="I341" s="94">
        <v>3</v>
      </c>
      <c r="J341" s="95">
        <f t="shared" si="117"/>
        <v>2013</v>
      </c>
      <c r="K341" s="93" t="str">
        <f t="shared" si="117"/>
        <v>Test country</v>
      </c>
      <c r="L341" s="93">
        <f t="shared" si="117"/>
        <v>0</v>
      </c>
      <c r="M341" s="93"/>
      <c r="N341" s="93">
        <f t="shared" si="118"/>
        <v>0</v>
      </c>
      <c r="O341" s="64" t="str">
        <f t="shared" si="119"/>
        <v>Grapes</v>
      </c>
      <c r="P341" s="70" t="s">
        <v>1771</v>
      </c>
      <c r="Q341" s="141" t="s">
        <v>1132</v>
      </c>
      <c r="R341" s="509" t="s">
        <v>1133</v>
      </c>
      <c r="S341" s="653" t="s">
        <v>1132</v>
      </c>
      <c r="T341" s="1036" t="s">
        <v>1134</v>
      </c>
      <c r="U341" s="150">
        <f t="shared" ref="U341:AG341" si="121">SUBTOTAL(9,U342:U350)</f>
        <v>0</v>
      </c>
      <c r="V341" s="205">
        <f t="shared" si="121"/>
        <v>0</v>
      </c>
      <c r="W341" s="110">
        <f t="shared" si="121"/>
        <v>0</v>
      </c>
      <c r="X341" s="1063">
        <f t="shared" si="121"/>
        <v>0</v>
      </c>
      <c r="Y341" s="110">
        <f t="shared" si="121"/>
        <v>0</v>
      </c>
      <c r="Z341" s="110">
        <f>SUBTOTAL(9,Z342:Z350)</f>
        <v>0</v>
      </c>
      <c r="AA341" s="112">
        <f t="shared" si="121"/>
        <v>0</v>
      </c>
      <c r="AB341" s="110">
        <f t="shared" si="121"/>
        <v>0</v>
      </c>
      <c r="AC341" s="110">
        <f t="shared" si="121"/>
        <v>0</v>
      </c>
      <c r="AD341" s="110">
        <f t="shared" si="121"/>
        <v>0</v>
      </c>
      <c r="AE341" s="110">
        <f t="shared" si="121"/>
        <v>0</v>
      </c>
      <c r="AF341" s="110">
        <f t="shared" si="121"/>
        <v>0</v>
      </c>
      <c r="AG341" s="112">
        <f t="shared" si="121"/>
        <v>0</v>
      </c>
      <c r="AH341" s="110">
        <f>AA341* '1 Overview'!$D$19</f>
        <v>0</v>
      </c>
      <c r="AI341" s="110">
        <f>AC341* '1 Overview'!$D$19</f>
        <v>0</v>
      </c>
      <c r="AJ341" s="110">
        <f>AE341* '1 Overview'!$D$19</f>
        <v>0</v>
      </c>
      <c r="AK341" s="112">
        <f>AG341* '1 Overview'!$D$19</f>
        <v>0</v>
      </c>
      <c r="AL341" s="588"/>
    </row>
    <row r="342" spans="1:126" ht="15" customHeight="1" outlineLevel="2" x14ac:dyDescent="0.2">
      <c r="A342" s="93" t="str">
        <f t="shared" si="105"/>
        <v>Z2013</v>
      </c>
      <c r="B342" s="93" t="e">
        <f t="shared" si="105"/>
        <v>#N/A</v>
      </c>
      <c r="C342" s="93" t="e">
        <f t="shared" si="105"/>
        <v>#N/A</v>
      </c>
      <c r="D342" s="93" t="e">
        <f t="shared" si="105"/>
        <v>#N/A</v>
      </c>
      <c r="E342" s="267" t="str">
        <f>VLOOKUP("K|"&amp;Q342,'[2]+termU'!$A$1:$G$65536,6,FALSE)</f>
        <v>L102500</v>
      </c>
      <c r="F342" s="231" t="str">
        <f>VLOOKUP("K|"&amp;O342,'[2]+termU'!$A$1:$G$65536,6,FALSE)</f>
        <v>L102500</v>
      </c>
      <c r="G342" s="64" t="str">
        <f t="shared" si="120"/>
        <v>B</v>
      </c>
      <c r="H342" s="70" t="str">
        <f t="shared" ca="1" si="103"/>
        <v>B</v>
      </c>
      <c r="I342" s="94">
        <v>4</v>
      </c>
      <c r="J342" s="95">
        <f t="shared" si="117"/>
        <v>2013</v>
      </c>
      <c r="K342" s="93" t="str">
        <f t="shared" si="117"/>
        <v>Test country</v>
      </c>
      <c r="L342" s="93">
        <f t="shared" si="117"/>
        <v>0</v>
      </c>
      <c r="M342" s="93"/>
      <c r="N342" s="93">
        <f t="shared" si="118"/>
        <v>0</v>
      </c>
      <c r="O342" s="64" t="str">
        <f t="shared" si="119"/>
        <v>Grapes, no details</v>
      </c>
      <c r="P342" s="70" t="s">
        <v>1771</v>
      </c>
      <c r="Q342" s="141" t="s">
        <v>1135</v>
      </c>
      <c r="R342" s="919" t="str">
        <f xml:space="preserve"> R341 &amp; IF(ISERROR([2]!hidden(R341)),", sin detalles",IF([2]!hidden(R341),"",", sin detalles"))</f>
        <v>Uvas, sin detalles</v>
      </c>
      <c r="S342" s="354" t="str">
        <f xml:space="preserve"> S341 &amp; IF(ISERROR([2]!hidden(S341)),", no details",IF([2]!hidden(S341),"",", no details"))</f>
        <v>Grapes, no details</v>
      </c>
      <c r="T342" s="103"/>
      <c r="U342" s="149"/>
      <c r="V342" s="202"/>
      <c r="W342" s="122">
        <f>SUM(U342:V342)</f>
        <v>0</v>
      </c>
      <c r="X342" s="1144"/>
      <c r="Y342" s="122"/>
      <c r="Z342" s="122"/>
      <c r="AA342" s="125"/>
      <c r="AB342" s="122"/>
      <c r="AC342" s="122"/>
      <c r="AD342" s="122"/>
      <c r="AE342" s="122"/>
      <c r="AF342" s="122"/>
      <c r="AG342" s="125"/>
      <c r="AH342" s="122">
        <f>AA342* '1 Overview'!$D$19</f>
        <v>0</v>
      </c>
      <c r="AI342" s="122">
        <f>AC342* '1 Overview'!$D$19</f>
        <v>0</v>
      </c>
      <c r="AJ342" s="122">
        <f>AE342* '1 Overview'!$D$19</f>
        <v>0</v>
      </c>
      <c r="AK342" s="125">
        <f>AG342* '1 Overview'!$D$19</f>
        <v>0</v>
      </c>
      <c r="AL342" s="588"/>
    </row>
    <row r="343" spans="1:126" s="167" customFormat="1" ht="15" hidden="1" customHeight="1" outlineLevel="3" x14ac:dyDescent="0.2">
      <c r="A343" s="93" t="str">
        <f t="shared" si="105"/>
        <v>Z2013</v>
      </c>
      <c r="B343" s="93" t="e">
        <f t="shared" si="105"/>
        <v>#N/A</v>
      </c>
      <c r="C343" s="93" t="e">
        <f t="shared" si="105"/>
        <v>#N/A</v>
      </c>
      <c r="D343" s="93" t="e">
        <f t="shared" si="105"/>
        <v>#N/A</v>
      </c>
      <c r="E343" s="267" t="str">
        <f>VLOOKUP("K|"&amp;Q343,'[2]+termU'!$A$1:$G$65536,6,FALSE)</f>
        <v>L102501</v>
      </c>
      <c r="F343" s="231" t="str">
        <f>VLOOKUP("K|"&amp;O343,'[2]+termU'!$A$1:$G$65536,6,FALSE)</f>
        <v>L102501</v>
      </c>
      <c r="G343" s="64" t="str">
        <f t="shared" si="120"/>
        <v>A</v>
      </c>
      <c r="H343" s="70" t="str">
        <f t="shared" ca="1" si="103"/>
        <v>A</v>
      </c>
      <c r="I343" s="115">
        <v>4</v>
      </c>
      <c r="J343" s="95">
        <f t="shared" si="117"/>
        <v>2013</v>
      </c>
      <c r="K343" s="93" t="str">
        <f t="shared" si="117"/>
        <v>Test country</v>
      </c>
      <c r="L343" s="93">
        <f t="shared" si="117"/>
        <v>0</v>
      </c>
      <c r="M343" s="93"/>
      <c r="N343" s="93">
        <f t="shared" si="118"/>
        <v>0</v>
      </c>
      <c r="O343" s="64" t="str">
        <f t="shared" si="119"/>
        <v>Grapes for wine</v>
      </c>
      <c r="P343" s="70" t="s">
        <v>1771</v>
      </c>
      <c r="Q343" s="141" t="s">
        <v>1136</v>
      </c>
      <c r="R343" s="97" t="s">
        <v>2998</v>
      </c>
      <c r="S343" s="117" t="s">
        <v>1137</v>
      </c>
      <c r="T343" s="919"/>
      <c r="U343" s="626">
        <f t="shared" ref="U343:AG343" si="122">SUBTOTAL(9,U344:U346)</f>
        <v>0</v>
      </c>
      <c r="V343" s="625">
        <f t="shared" si="122"/>
        <v>0</v>
      </c>
      <c r="W343" s="116">
        <f t="shared" si="122"/>
        <v>0</v>
      </c>
      <c r="X343" s="842">
        <f t="shared" si="122"/>
        <v>0</v>
      </c>
      <c r="Y343" s="116">
        <f t="shared" si="122"/>
        <v>0</v>
      </c>
      <c r="Z343" s="116">
        <f>SUBTOTAL(9,Z344:Z346)</f>
        <v>0</v>
      </c>
      <c r="AA343" s="117">
        <f t="shared" si="122"/>
        <v>0</v>
      </c>
      <c r="AB343" s="116">
        <f t="shared" si="122"/>
        <v>0</v>
      </c>
      <c r="AC343" s="116">
        <f t="shared" si="122"/>
        <v>0</v>
      </c>
      <c r="AD343" s="116">
        <f t="shared" si="122"/>
        <v>0</v>
      </c>
      <c r="AE343" s="116">
        <f t="shared" si="122"/>
        <v>0</v>
      </c>
      <c r="AF343" s="116">
        <f t="shared" si="122"/>
        <v>0</v>
      </c>
      <c r="AG343" s="117">
        <f t="shared" si="122"/>
        <v>0</v>
      </c>
      <c r="AH343" s="116">
        <f>AA343* '1 Overview'!$D$19</f>
        <v>0</v>
      </c>
      <c r="AI343" s="116">
        <f>AC343* '1 Overview'!$D$19</f>
        <v>0</v>
      </c>
      <c r="AJ343" s="116">
        <f>AE343* '1 Overview'!$D$19</f>
        <v>0</v>
      </c>
      <c r="AK343" s="117">
        <f>AG343* '1 Overview'!$D$19</f>
        <v>0</v>
      </c>
      <c r="AL343" s="591"/>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row>
    <row r="344" spans="1:126" s="108" customFormat="1" ht="15" customHeight="1" outlineLevel="3" x14ac:dyDescent="0.2">
      <c r="A344" s="93" t="str">
        <f t="shared" si="105"/>
        <v>Z2013</v>
      </c>
      <c r="B344" s="93" t="e">
        <f t="shared" si="105"/>
        <v>#N/A</v>
      </c>
      <c r="C344" s="93" t="e">
        <f t="shared" si="105"/>
        <v>#N/A</v>
      </c>
      <c r="D344" s="93" t="e">
        <f t="shared" si="105"/>
        <v>#N/A</v>
      </c>
      <c r="E344" s="267" t="str">
        <f>VLOOKUP("K|"&amp;Q344,'[2]+termU'!$A$1:$G$65536,6,FALSE)</f>
        <v>L1025010</v>
      </c>
      <c r="F344" s="231" t="str">
        <f>VLOOKUP("K|"&amp;O344,'[2]+termU'!$A$1:$G$65536,6,FALSE)</f>
        <v>L102501</v>
      </c>
      <c r="G344" s="64" t="str">
        <f t="shared" si="120"/>
        <v>B</v>
      </c>
      <c r="H344" s="70" t="str">
        <f t="shared" ca="1" si="103"/>
        <v>B</v>
      </c>
      <c r="I344" s="94">
        <v>5</v>
      </c>
      <c r="J344" s="95">
        <f t="shared" si="117"/>
        <v>2013</v>
      </c>
      <c r="K344" s="93" t="str">
        <f t="shared" si="117"/>
        <v>Test country</v>
      </c>
      <c r="L344" s="93">
        <f t="shared" si="117"/>
        <v>0</v>
      </c>
      <c r="M344" s="93"/>
      <c r="N344" s="93">
        <f t="shared" si="118"/>
        <v>0</v>
      </c>
      <c r="O344" s="64" t="str">
        <f t="shared" si="119"/>
        <v>Grapes for wine</v>
      </c>
      <c r="P344" s="70" t="s">
        <v>1771</v>
      </c>
      <c r="Q344" s="141" t="s">
        <v>1138</v>
      </c>
      <c r="R344" s="103" t="s">
        <v>1139</v>
      </c>
      <c r="S344" s="995" t="str">
        <f xml:space="preserve"> S343 &amp; IF(ISERROR([2]!hidden(S343)),", no details",IF([2]!hidden(S343),"",", no details"))</f>
        <v xml:space="preserve">    Grapes for wine</v>
      </c>
      <c r="T344" s="1037" t="s">
        <v>1140</v>
      </c>
      <c r="U344" s="149"/>
      <c r="V344" s="202"/>
      <c r="W344" s="122">
        <f t="shared" ref="W344:W350" si="123">SUM(U344:V344)</f>
        <v>0</v>
      </c>
      <c r="X344" s="844"/>
      <c r="Y344" s="122"/>
      <c r="Z344" s="122"/>
      <c r="AA344" s="125"/>
      <c r="AB344" s="122"/>
      <c r="AC344" s="122"/>
      <c r="AD344" s="122"/>
      <c r="AE344" s="122"/>
      <c r="AF344" s="122"/>
      <c r="AG344" s="125"/>
      <c r="AH344" s="122">
        <f>AA344* '1 Overview'!$D$19</f>
        <v>0</v>
      </c>
      <c r="AI344" s="122">
        <f>AC344* '1 Overview'!$D$19</f>
        <v>0</v>
      </c>
      <c r="AJ344" s="122">
        <f>AE344* '1 Overview'!$D$19</f>
        <v>0</v>
      </c>
      <c r="AK344" s="125">
        <f>AG344* '1 Overview'!$D$19</f>
        <v>0</v>
      </c>
      <c r="AL344" s="590"/>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row>
    <row r="345" spans="1:126" s="140" customFormat="1" ht="15" hidden="1" customHeight="1" outlineLevel="4" x14ac:dyDescent="0.2">
      <c r="A345" s="160" t="str">
        <f t="shared" si="105"/>
        <v>Z2013</v>
      </c>
      <c r="B345" s="160" t="e">
        <f t="shared" si="105"/>
        <v>#N/A</v>
      </c>
      <c r="C345" s="160" t="e">
        <f t="shared" si="105"/>
        <v>#N/A</v>
      </c>
      <c r="D345" s="160" t="e">
        <f t="shared" si="105"/>
        <v>#N/A</v>
      </c>
      <c r="E345" s="274" t="str">
        <f>VLOOKUP("K|"&amp;Q345,'[2]+termU'!$A$1:$G$65536,6,FALSE)</f>
        <v>L1025011</v>
      </c>
      <c r="F345" s="275" t="str">
        <f>VLOOKUP("K|"&amp;O345,'[2]+termU'!$A$1:$G$65536,6,FALSE)</f>
        <v>L1025011</v>
      </c>
      <c r="G345" s="161" t="str">
        <f t="shared" si="120"/>
        <v>B</v>
      </c>
      <c r="H345" s="70" t="str">
        <f t="shared" ca="1" si="103"/>
        <v>B</v>
      </c>
      <c r="I345" s="163">
        <v>5</v>
      </c>
      <c r="J345" s="164">
        <f t="shared" si="117"/>
        <v>2013</v>
      </c>
      <c r="K345" s="160" t="str">
        <f t="shared" si="117"/>
        <v>Test country</v>
      </c>
      <c r="L345" s="160">
        <f t="shared" si="117"/>
        <v>0</v>
      </c>
      <c r="M345" s="160"/>
      <c r="N345" s="160">
        <f t="shared" si="118"/>
        <v>0</v>
      </c>
      <c r="O345" s="161" t="s">
        <v>1141</v>
      </c>
      <c r="P345" s="120" t="s">
        <v>2583</v>
      </c>
      <c r="Q345" s="141" t="s">
        <v>1142</v>
      </c>
      <c r="R345" s="500" t="s">
        <v>1143</v>
      </c>
      <c r="S345" s="504" t="s">
        <v>1144</v>
      </c>
      <c r="T345" s="165"/>
      <c r="U345" s="743"/>
      <c r="V345" s="633"/>
      <c r="W345" s="135">
        <f t="shared" si="123"/>
        <v>0</v>
      </c>
      <c r="X345" s="844"/>
      <c r="Y345" s="135"/>
      <c r="Z345" s="135"/>
      <c r="AA345" s="138"/>
      <c r="AB345" s="135"/>
      <c r="AC345" s="135"/>
      <c r="AD345" s="135"/>
      <c r="AE345" s="135"/>
      <c r="AF345" s="135"/>
      <c r="AG345" s="138"/>
      <c r="AH345" s="135">
        <f>AA345* '1 Overview'!$D$19</f>
        <v>0</v>
      </c>
      <c r="AI345" s="135">
        <f>AC345* '1 Overview'!$D$19</f>
        <v>0</v>
      </c>
      <c r="AJ345" s="135">
        <f>AE345* '1 Overview'!$D$19</f>
        <v>0</v>
      </c>
      <c r="AK345" s="138">
        <f>AG345* '1 Overview'!$D$19</f>
        <v>0</v>
      </c>
      <c r="AL345" s="108"/>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row>
    <row r="346" spans="1:126" s="140" customFormat="1" ht="15" hidden="1" customHeight="1" outlineLevel="4" x14ac:dyDescent="0.2">
      <c r="A346" s="160" t="str">
        <f t="shared" si="105"/>
        <v>Z2013</v>
      </c>
      <c r="B346" s="160" t="e">
        <f t="shared" si="105"/>
        <v>#N/A</v>
      </c>
      <c r="C346" s="160" t="e">
        <f t="shared" si="105"/>
        <v>#N/A</v>
      </c>
      <c r="D346" s="160" t="e">
        <f t="shared" ref="A346:D409" si="124">D$20</f>
        <v>#N/A</v>
      </c>
      <c r="E346" s="274" t="str">
        <f>VLOOKUP("K|"&amp;Q346,'[2]+termU'!$A$1:$G$65536,6,FALSE)</f>
        <v>L102501z</v>
      </c>
      <c r="F346" s="275" t="str">
        <f>VLOOKUP("K|"&amp;O346,'[2]+termU'!$A$1:$G$65536,6,FALSE)</f>
        <v>L102501z</v>
      </c>
      <c r="G346" s="161" t="str">
        <f t="shared" si="120"/>
        <v>B</v>
      </c>
      <c r="H346" s="70" t="str">
        <f t="shared" ca="1" si="103"/>
        <v>B</v>
      </c>
      <c r="I346" s="163">
        <v>5</v>
      </c>
      <c r="J346" s="164">
        <f t="shared" si="117"/>
        <v>2013</v>
      </c>
      <c r="K346" s="160" t="str">
        <f t="shared" si="117"/>
        <v>Test country</v>
      </c>
      <c r="L346" s="160">
        <f t="shared" si="117"/>
        <v>0</v>
      </c>
      <c r="M346" s="160"/>
      <c r="N346" s="160">
        <f t="shared" si="118"/>
        <v>0</v>
      </c>
      <c r="O346" s="161" t="s">
        <v>1145</v>
      </c>
      <c r="P346" s="120" t="s">
        <v>2583</v>
      </c>
      <c r="Q346" s="141" t="s">
        <v>1234</v>
      </c>
      <c r="R346" s="502" t="s">
        <v>1235</v>
      </c>
      <c r="S346" s="503" t="s">
        <v>1236</v>
      </c>
      <c r="T346" s="165"/>
      <c r="U346" s="743"/>
      <c r="V346" s="633"/>
      <c r="W346" s="135">
        <f t="shared" si="123"/>
        <v>0</v>
      </c>
      <c r="X346" s="844"/>
      <c r="Y346" s="135"/>
      <c r="Z346" s="135"/>
      <c r="AA346" s="138"/>
      <c r="AB346" s="135"/>
      <c r="AC346" s="135"/>
      <c r="AD346" s="135"/>
      <c r="AE346" s="135"/>
      <c r="AF346" s="135"/>
      <c r="AG346" s="138"/>
      <c r="AH346" s="135">
        <f>AA346* '1 Overview'!$D$19</f>
        <v>0</v>
      </c>
      <c r="AI346" s="135">
        <f>AC346* '1 Overview'!$D$19</f>
        <v>0</v>
      </c>
      <c r="AJ346" s="135">
        <f>AE346* '1 Overview'!$D$19</f>
        <v>0</v>
      </c>
      <c r="AK346" s="138">
        <f>AG346* '1 Overview'!$D$19</f>
        <v>0</v>
      </c>
      <c r="AL346" s="108"/>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row>
    <row r="347" spans="1:126" ht="15" customHeight="1" outlineLevel="3" x14ac:dyDescent="0.2">
      <c r="A347" s="93" t="str">
        <f t="shared" si="124"/>
        <v>Z2013</v>
      </c>
      <c r="B347" s="93" t="e">
        <f t="shared" si="124"/>
        <v>#N/A</v>
      </c>
      <c r="C347" s="93" t="e">
        <f t="shared" si="124"/>
        <v>#N/A</v>
      </c>
      <c r="D347" s="93" t="e">
        <f t="shared" si="124"/>
        <v>#N/A</v>
      </c>
      <c r="E347" s="267" t="str">
        <f>VLOOKUP("K|"&amp;Q347,'[2]+termU'!$A$1:$G$65536,6,FALSE)</f>
        <v>L102502</v>
      </c>
      <c r="F347" s="231" t="str">
        <f>VLOOKUP("K|"&amp;O347,'[2]+termU'!$A$1:$G$65536,6,FALSE)</f>
        <v>L102502</v>
      </c>
      <c r="G347" s="64" t="str">
        <f t="shared" si="120"/>
        <v>B</v>
      </c>
      <c r="H347" s="70" t="str">
        <f t="shared" ca="1" si="103"/>
        <v>B</v>
      </c>
      <c r="I347" s="94">
        <v>4</v>
      </c>
      <c r="J347" s="95">
        <f t="shared" si="117"/>
        <v>2013</v>
      </c>
      <c r="K347" s="93" t="str">
        <f t="shared" si="117"/>
        <v>Test country</v>
      </c>
      <c r="L347" s="93">
        <f t="shared" si="117"/>
        <v>0</v>
      </c>
      <c r="M347" s="93"/>
      <c r="N347" s="93">
        <f t="shared" si="118"/>
        <v>0</v>
      </c>
      <c r="O347" s="64" t="str">
        <f>TRIM(S347)</f>
        <v>Grapes for table grapes</v>
      </c>
      <c r="P347" s="70" t="s">
        <v>1771</v>
      </c>
      <c r="Q347" s="141" t="s">
        <v>1237</v>
      </c>
      <c r="R347" s="318" t="s">
        <v>1152</v>
      </c>
      <c r="S347" s="348" t="s">
        <v>1153</v>
      </c>
      <c r="T347" s="1034" t="s">
        <v>1154</v>
      </c>
      <c r="U347" s="149"/>
      <c r="V347" s="202"/>
      <c r="W347" s="122">
        <f t="shared" si="123"/>
        <v>0</v>
      </c>
      <c r="X347" s="844"/>
      <c r="Y347" s="122"/>
      <c r="Z347" s="122"/>
      <c r="AA347" s="125"/>
      <c r="AB347" s="122"/>
      <c r="AC347" s="122"/>
      <c r="AD347" s="122"/>
      <c r="AE347" s="122"/>
      <c r="AF347" s="122"/>
      <c r="AG347" s="125"/>
      <c r="AH347" s="122">
        <f>AA347* '1 Overview'!$D$19</f>
        <v>0</v>
      </c>
      <c r="AI347" s="122">
        <f>AC347* '1 Overview'!$D$19</f>
        <v>0</v>
      </c>
      <c r="AJ347" s="122">
        <f>AE347* '1 Overview'!$D$19</f>
        <v>0</v>
      </c>
      <c r="AK347" s="125">
        <f>AG347* '1 Overview'!$D$19</f>
        <v>0</v>
      </c>
      <c r="AL347" s="590"/>
    </row>
    <row r="348" spans="1:126" ht="15" customHeight="1" outlineLevel="3" x14ac:dyDescent="0.2">
      <c r="A348" s="93" t="str">
        <f t="shared" si="124"/>
        <v>Z2013</v>
      </c>
      <c r="B348" s="93" t="e">
        <f t="shared" si="124"/>
        <v>#N/A</v>
      </c>
      <c r="C348" s="93" t="e">
        <f t="shared" si="124"/>
        <v>#N/A</v>
      </c>
      <c r="D348" s="93" t="e">
        <f t="shared" si="124"/>
        <v>#N/A</v>
      </c>
      <c r="E348" s="267" t="str">
        <f>VLOOKUP("K|"&amp;Q348,'[2]+termU'!$A$1:$G$65536,6,FALSE)</f>
        <v>L102503</v>
      </c>
      <c r="F348" s="231" t="str">
        <f>VLOOKUP("K|"&amp;O348,'[2]+termU'!$A$1:$G$65536,6,FALSE)</f>
        <v>L102503</v>
      </c>
      <c r="G348" s="64" t="str">
        <f t="shared" si="120"/>
        <v>B</v>
      </c>
      <c r="H348" s="70" t="str">
        <f t="shared" ref="H348:H411" ca="1" si="125">IF(CELL("protect",U348),"A","B")</f>
        <v>B</v>
      </c>
      <c r="I348" s="94">
        <v>4</v>
      </c>
      <c r="J348" s="95">
        <f t="shared" si="117"/>
        <v>2013</v>
      </c>
      <c r="K348" s="93" t="str">
        <f t="shared" si="117"/>
        <v>Test country</v>
      </c>
      <c r="L348" s="93">
        <f t="shared" si="117"/>
        <v>0</v>
      </c>
      <c r="M348" s="93"/>
      <c r="N348" s="93">
        <f t="shared" si="118"/>
        <v>0</v>
      </c>
      <c r="O348" s="64" t="str">
        <f>TRIM(S348)</f>
        <v>Grapes for raisins</v>
      </c>
      <c r="P348" s="70" t="s">
        <v>1771</v>
      </c>
      <c r="Q348" s="141" t="s">
        <v>1216</v>
      </c>
      <c r="R348" s="318" t="s">
        <v>2954</v>
      </c>
      <c r="S348" s="348" t="s">
        <v>1217</v>
      </c>
      <c r="T348" s="1034" t="s">
        <v>1218</v>
      </c>
      <c r="U348" s="149"/>
      <c r="V348" s="202"/>
      <c r="W348" s="122">
        <f t="shared" si="123"/>
        <v>0</v>
      </c>
      <c r="X348" s="844"/>
      <c r="Y348" s="122"/>
      <c r="Z348" s="122"/>
      <c r="AA348" s="125"/>
      <c r="AB348" s="122"/>
      <c r="AC348" s="122"/>
      <c r="AD348" s="122"/>
      <c r="AE348" s="122"/>
      <c r="AF348" s="122"/>
      <c r="AG348" s="125"/>
      <c r="AH348" s="122">
        <f>AA348* '1 Overview'!$D$19</f>
        <v>0</v>
      </c>
      <c r="AI348" s="122">
        <f>AC348* '1 Overview'!$D$19</f>
        <v>0</v>
      </c>
      <c r="AJ348" s="122">
        <f>AE348* '1 Overview'!$D$19</f>
        <v>0</v>
      </c>
      <c r="AK348" s="125">
        <f>AG348* '1 Overview'!$D$19</f>
        <v>0</v>
      </c>
      <c r="AL348" s="588"/>
    </row>
    <row r="349" spans="1:126" s="108" customFormat="1" ht="15" customHeight="1" outlineLevel="3" x14ac:dyDescent="0.2">
      <c r="A349" s="93" t="str">
        <f t="shared" si="124"/>
        <v>Z2013</v>
      </c>
      <c r="B349" s="93" t="e">
        <f t="shared" si="124"/>
        <v>#N/A</v>
      </c>
      <c r="C349" s="93" t="e">
        <f t="shared" si="124"/>
        <v>#N/A</v>
      </c>
      <c r="D349" s="93" t="e">
        <f t="shared" si="124"/>
        <v>#N/A</v>
      </c>
      <c r="E349" s="267" t="e">
        <f>VLOOKUP("K|"&amp;Q349,'[2]+termU'!$A$1:$G$65536,6,FALSE)</f>
        <v>#N/A</v>
      </c>
      <c r="F349" s="231" t="e">
        <f>VLOOKUP("K|"&amp;O349,'[2]+termU'!$A$1:$G$65536,6,FALSE)</f>
        <v>#N/A</v>
      </c>
      <c r="G349" s="64" t="str">
        <f t="shared" si="120"/>
        <v>B</v>
      </c>
      <c r="H349" s="70" t="str">
        <f t="shared" ca="1" si="125"/>
        <v>B</v>
      </c>
      <c r="I349" s="94">
        <v>4</v>
      </c>
      <c r="J349" s="95">
        <f t="shared" ref="J349:L368" si="126">J$20</f>
        <v>2013</v>
      </c>
      <c r="K349" s="93" t="str">
        <f t="shared" si="126"/>
        <v>Test country</v>
      </c>
      <c r="L349" s="93">
        <f t="shared" si="126"/>
        <v>0</v>
      </c>
      <c r="M349" s="93"/>
      <c r="N349" s="93">
        <f t="shared" si="118"/>
        <v>0</v>
      </c>
      <c r="O349" s="64" t="s">
        <v>1219</v>
      </c>
      <c r="P349" s="120" t="s">
        <v>2583</v>
      </c>
      <c r="Q349" s="141"/>
      <c r="R349" s="531" t="s">
        <v>941</v>
      </c>
      <c r="S349" s="551" t="s">
        <v>942</v>
      </c>
      <c r="T349" s="530"/>
      <c r="U349" s="149"/>
      <c r="V349" s="202"/>
      <c r="W349" s="122">
        <f t="shared" si="123"/>
        <v>0</v>
      </c>
      <c r="X349" s="844"/>
      <c r="Y349" s="122"/>
      <c r="Z349" s="122"/>
      <c r="AA349" s="125"/>
      <c r="AB349" s="122"/>
      <c r="AC349" s="122"/>
      <c r="AD349" s="122"/>
      <c r="AE349" s="122"/>
      <c r="AF349" s="122"/>
      <c r="AG349" s="125"/>
      <c r="AH349" s="122">
        <f>AA349* '1 Overview'!$D$19</f>
        <v>0</v>
      </c>
      <c r="AI349" s="122">
        <f>AC349* '1 Overview'!$D$19</f>
        <v>0</v>
      </c>
      <c r="AJ349" s="122">
        <f>AE349* '1 Overview'!$D$19</f>
        <v>0</v>
      </c>
      <c r="AK349" s="125">
        <f>AG349* '1 Overview'!$D$19</f>
        <v>0</v>
      </c>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row>
    <row r="350" spans="1:126" ht="15" customHeight="1" outlineLevel="3" x14ac:dyDescent="0.2">
      <c r="A350" s="93" t="str">
        <f t="shared" si="124"/>
        <v>Z2013</v>
      </c>
      <c r="B350" s="93" t="e">
        <f t="shared" si="124"/>
        <v>#N/A</v>
      </c>
      <c r="C350" s="93" t="e">
        <f t="shared" si="124"/>
        <v>#N/A</v>
      </c>
      <c r="D350" s="93" t="e">
        <f t="shared" si="124"/>
        <v>#N/A</v>
      </c>
      <c r="E350" s="267" t="str">
        <f>VLOOKUP("K|"&amp;Q350,'[2]+termU'!$A$1:$G$65536,6,FALSE)</f>
        <v>L1025zz</v>
      </c>
      <c r="F350" s="231" t="str">
        <f>VLOOKUP("K|"&amp;O350,'[2]+termU'!$A$1:$G$65536,6,FALSE)</f>
        <v>L1025zz</v>
      </c>
      <c r="G350" s="64" t="str">
        <f t="shared" si="120"/>
        <v>B</v>
      </c>
      <c r="H350" s="70" t="str">
        <f t="shared" ca="1" si="125"/>
        <v>B</v>
      </c>
      <c r="I350" s="94">
        <v>4</v>
      </c>
      <c r="J350" s="95">
        <f t="shared" si="126"/>
        <v>2013</v>
      </c>
      <c r="K350" s="93" t="str">
        <f t="shared" si="126"/>
        <v>Test country</v>
      </c>
      <c r="L350" s="93">
        <f t="shared" si="126"/>
        <v>0</v>
      </c>
      <c r="M350" s="93"/>
      <c r="N350" s="93">
        <f t="shared" si="118"/>
        <v>0</v>
      </c>
      <c r="O350" s="64" t="str">
        <f t="shared" ref="O350:O355" si="127">TRIM(S350)</f>
        <v>Other grapes</v>
      </c>
      <c r="P350" s="70" t="s">
        <v>1771</v>
      </c>
      <c r="Q350" s="141" t="s">
        <v>943</v>
      </c>
      <c r="R350" s="318" t="s">
        <v>2999</v>
      </c>
      <c r="S350" s="353" t="s">
        <v>944</v>
      </c>
      <c r="T350" s="321"/>
      <c r="U350" s="149"/>
      <c r="V350" s="202"/>
      <c r="W350" s="122">
        <f t="shared" si="123"/>
        <v>0</v>
      </c>
      <c r="X350" s="844"/>
      <c r="Y350" s="122"/>
      <c r="Z350" s="122"/>
      <c r="AA350" s="125"/>
      <c r="AB350" s="122"/>
      <c r="AC350" s="122"/>
      <c r="AD350" s="122"/>
      <c r="AE350" s="122"/>
      <c r="AF350" s="122"/>
      <c r="AG350" s="125"/>
      <c r="AH350" s="122">
        <f>AA350* '1 Overview'!$D$19</f>
        <v>0</v>
      </c>
      <c r="AI350" s="122">
        <f>AC350* '1 Overview'!$D$19</f>
        <v>0</v>
      </c>
      <c r="AJ350" s="122">
        <f>AE350* '1 Overview'!$D$19</f>
        <v>0</v>
      </c>
      <c r="AK350" s="125">
        <f>AG350* '1 Overview'!$D$19</f>
        <v>0</v>
      </c>
      <c r="AL350" s="588"/>
    </row>
    <row r="351" spans="1:126" ht="15" customHeight="1" outlineLevel="2" x14ac:dyDescent="0.2">
      <c r="A351" s="93" t="str">
        <f t="shared" si="124"/>
        <v>Z2013</v>
      </c>
      <c r="B351" s="93" t="e">
        <f t="shared" si="124"/>
        <v>#N/A</v>
      </c>
      <c r="C351" s="93" t="e">
        <f t="shared" si="124"/>
        <v>#N/A</v>
      </c>
      <c r="D351" s="93" t="e">
        <f t="shared" si="124"/>
        <v>#N/A</v>
      </c>
      <c r="E351" s="267" t="str">
        <f>VLOOKUP("K|"&amp;Q351,'[2]+termU'!$A$1:$G$65536,6,FALSE)</f>
        <v>L1026</v>
      </c>
      <c r="F351" s="231" t="str">
        <f>VLOOKUP("K|"&amp;O351,'[2]+termU'!$A$1:$G$65536,6,FALSE)</f>
        <v>L1026</v>
      </c>
      <c r="G351" s="64" t="str">
        <f t="shared" si="120"/>
        <v>A</v>
      </c>
      <c r="H351" s="70" t="str">
        <f t="shared" ca="1" si="125"/>
        <v>A</v>
      </c>
      <c r="I351" s="94">
        <v>3</v>
      </c>
      <c r="J351" s="95">
        <f t="shared" si="126"/>
        <v>2013</v>
      </c>
      <c r="K351" s="93" t="str">
        <f t="shared" si="126"/>
        <v>Test country</v>
      </c>
      <c r="L351" s="93">
        <f t="shared" si="126"/>
        <v>0</v>
      </c>
      <c r="M351" s="93"/>
      <c r="N351" s="93">
        <f t="shared" si="118"/>
        <v>0</v>
      </c>
      <c r="O351" s="64" t="str">
        <f t="shared" si="127"/>
        <v>Nuts</v>
      </c>
      <c r="P351" s="70" t="s">
        <v>1771</v>
      </c>
      <c r="Q351" s="141" t="s">
        <v>945</v>
      </c>
      <c r="R351" s="322" t="s">
        <v>946</v>
      </c>
      <c r="S351" s="653" t="s">
        <v>945</v>
      </c>
      <c r="T351" s="1038" t="s">
        <v>1480</v>
      </c>
      <c r="U351" s="150">
        <f t="shared" ref="U351:AG351" si="128">SUBTOTAL(9,U352:U362)</f>
        <v>0</v>
      </c>
      <c r="V351" s="205">
        <f t="shared" si="128"/>
        <v>0</v>
      </c>
      <c r="W351" s="110">
        <f t="shared" si="128"/>
        <v>0</v>
      </c>
      <c r="X351" s="858">
        <f t="shared" si="128"/>
        <v>0</v>
      </c>
      <c r="Y351" s="110">
        <f t="shared" si="128"/>
        <v>0</v>
      </c>
      <c r="Z351" s="110">
        <f>SUBTOTAL(9,Z352:Z362)</f>
        <v>0</v>
      </c>
      <c r="AA351" s="112">
        <f t="shared" si="128"/>
        <v>0</v>
      </c>
      <c r="AB351" s="110">
        <f t="shared" si="128"/>
        <v>0</v>
      </c>
      <c r="AC351" s="110">
        <f t="shared" si="128"/>
        <v>0</v>
      </c>
      <c r="AD351" s="110">
        <f t="shared" si="128"/>
        <v>0</v>
      </c>
      <c r="AE351" s="110">
        <f t="shared" si="128"/>
        <v>0</v>
      </c>
      <c r="AF351" s="110">
        <f t="shared" si="128"/>
        <v>0</v>
      </c>
      <c r="AG351" s="112">
        <f t="shared" si="128"/>
        <v>0</v>
      </c>
      <c r="AH351" s="110">
        <f>AA351* '1 Overview'!$D$19</f>
        <v>0</v>
      </c>
      <c r="AI351" s="110">
        <f>AC351* '1 Overview'!$D$19</f>
        <v>0</v>
      </c>
      <c r="AJ351" s="110">
        <f>AE351* '1 Overview'!$D$19</f>
        <v>0</v>
      </c>
      <c r="AK351" s="112">
        <f>AG351* '1 Overview'!$D$19</f>
        <v>0</v>
      </c>
      <c r="AL351" s="588"/>
    </row>
    <row r="352" spans="1:126" ht="15" customHeight="1" outlineLevel="2" x14ac:dyDescent="0.2">
      <c r="A352" s="93" t="str">
        <f t="shared" si="124"/>
        <v>Z2013</v>
      </c>
      <c r="B352" s="93" t="e">
        <f t="shared" si="124"/>
        <v>#N/A</v>
      </c>
      <c r="C352" s="93" t="e">
        <f t="shared" si="124"/>
        <v>#N/A</v>
      </c>
      <c r="D352" s="93" t="e">
        <f t="shared" si="124"/>
        <v>#N/A</v>
      </c>
      <c r="E352" s="267" t="str">
        <f>VLOOKUP("K|"&amp;Q352,'[2]+termU'!$A$1:$G$65536,6,FALSE)</f>
        <v>L102600</v>
      </c>
      <c r="F352" s="231" t="str">
        <f>VLOOKUP("K|"&amp;O352,'[2]+termU'!$A$1:$G$65536,6,FALSE)</f>
        <v>L102600</v>
      </c>
      <c r="G352" s="64" t="str">
        <f t="shared" si="120"/>
        <v>B</v>
      </c>
      <c r="H352" s="70" t="str">
        <f t="shared" ca="1" si="125"/>
        <v>B</v>
      </c>
      <c r="I352" s="94">
        <v>4</v>
      </c>
      <c r="J352" s="95">
        <f t="shared" si="126"/>
        <v>2013</v>
      </c>
      <c r="K352" s="93" t="str">
        <f t="shared" si="126"/>
        <v>Test country</v>
      </c>
      <c r="L352" s="93">
        <f t="shared" si="126"/>
        <v>0</v>
      </c>
      <c r="M352" s="93"/>
      <c r="N352" s="93">
        <f t="shared" si="118"/>
        <v>0</v>
      </c>
      <c r="O352" s="64" t="str">
        <f t="shared" si="127"/>
        <v>Nuts, no details</v>
      </c>
      <c r="P352" s="70" t="s">
        <v>1771</v>
      </c>
      <c r="Q352" s="141" t="s">
        <v>1481</v>
      </c>
      <c r="R352" s="321" t="str">
        <f xml:space="preserve"> R351 &amp; IF(ISERROR([2]!hidden(R351)),", sin detalles",IF([2]!hidden(R351),"",", sin detalles"))</f>
        <v>Frutos secos, sin detalles</v>
      </c>
      <c r="S352" s="354" t="str">
        <f xml:space="preserve"> S351 &amp; IF(ISERROR([2]!hidden(S351)),", no details",IF([2]!hidden(S351),"",", no details"))</f>
        <v>Nuts, no details</v>
      </c>
      <c r="T352" s="103"/>
      <c r="U352" s="149"/>
      <c r="V352" s="202"/>
      <c r="W352" s="122">
        <f t="shared" ref="W352:W362" si="129">SUM(U352:V352)</f>
        <v>0</v>
      </c>
      <c r="X352" s="855"/>
      <c r="Y352" s="122"/>
      <c r="Z352" s="122"/>
      <c r="AA352" s="125"/>
      <c r="AB352" s="122"/>
      <c r="AC352" s="122"/>
      <c r="AD352" s="122"/>
      <c r="AE352" s="122"/>
      <c r="AF352" s="122"/>
      <c r="AG352" s="125"/>
      <c r="AH352" s="122">
        <f>AA352* '1 Overview'!$D$19</f>
        <v>0</v>
      </c>
      <c r="AI352" s="122">
        <f>AC352* '1 Overview'!$D$19</f>
        <v>0</v>
      </c>
      <c r="AJ352" s="122">
        <f>AE352* '1 Overview'!$D$19</f>
        <v>0</v>
      </c>
      <c r="AK352" s="125">
        <f>AG352* '1 Overview'!$D$19</f>
        <v>0</v>
      </c>
      <c r="AL352" s="588"/>
    </row>
    <row r="353" spans="1:38" ht="15" customHeight="1" outlineLevel="3" x14ac:dyDescent="0.2">
      <c r="A353" s="93" t="str">
        <f t="shared" si="124"/>
        <v>Z2013</v>
      </c>
      <c r="B353" s="93" t="e">
        <f t="shared" si="124"/>
        <v>#N/A</v>
      </c>
      <c r="C353" s="93" t="e">
        <f t="shared" si="124"/>
        <v>#N/A</v>
      </c>
      <c r="D353" s="93" t="e">
        <f t="shared" si="124"/>
        <v>#N/A</v>
      </c>
      <c r="E353" s="267" t="str">
        <f>VLOOKUP("K|"&amp;Q353,'[2]+termU'!$A$1:$G$65536,6,FALSE)</f>
        <v>L102601</v>
      </c>
      <c r="F353" s="231" t="str">
        <f>VLOOKUP("K|"&amp;O353,'[2]+termU'!$A$1:$G$65536,6,FALSE)</f>
        <v>L102601</v>
      </c>
      <c r="G353" s="64" t="str">
        <f t="shared" si="120"/>
        <v>B</v>
      </c>
      <c r="H353" s="70" t="str">
        <f t="shared" ca="1" si="125"/>
        <v>B</v>
      </c>
      <c r="I353" s="94">
        <v>4</v>
      </c>
      <c r="J353" s="95">
        <f t="shared" si="126"/>
        <v>2013</v>
      </c>
      <c r="K353" s="93" t="str">
        <f t="shared" si="126"/>
        <v>Test country</v>
      </c>
      <c r="L353" s="93">
        <f t="shared" si="126"/>
        <v>0</v>
      </c>
      <c r="M353" s="93"/>
      <c r="N353" s="93">
        <f t="shared" si="118"/>
        <v>0</v>
      </c>
      <c r="O353" s="64" t="str">
        <f t="shared" si="127"/>
        <v>Almonds</v>
      </c>
      <c r="P353" s="70" t="s">
        <v>1771</v>
      </c>
      <c r="Q353" s="141" t="s">
        <v>1482</v>
      </c>
      <c r="R353" s="318" t="s">
        <v>1483</v>
      </c>
      <c r="S353" s="348" t="s">
        <v>1484</v>
      </c>
      <c r="T353" s="1037" t="s">
        <v>1485</v>
      </c>
      <c r="U353" s="149"/>
      <c r="V353" s="202"/>
      <c r="W353" s="122">
        <f t="shared" si="129"/>
        <v>0</v>
      </c>
      <c r="X353" s="855"/>
      <c r="Y353" s="122"/>
      <c r="Z353" s="122"/>
      <c r="AA353" s="125"/>
      <c r="AB353" s="122"/>
      <c r="AC353" s="122"/>
      <c r="AD353" s="122"/>
      <c r="AE353" s="122"/>
      <c r="AF353" s="122"/>
      <c r="AG353" s="125"/>
      <c r="AH353" s="122">
        <f>AA353* '1 Overview'!$D$19</f>
        <v>0</v>
      </c>
      <c r="AI353" s="122">
        <f>AC353* '1 Overview'!$D$19</f>
        <v>0</v>
      </c>
      <c r="AJ353" s="122">
        <f>AE353* '1 Overview'!$D$19</f>
        <v>0</v>
      </c>
      <c r="AK353" s="125">
        <f>AG353* '1 Overview'!$D$19</f>
        <v>0</v>
      </c>
      <c r="AL353" s="588"/>
    </row>
    <row r="354" spans="1:38" ht="15" customHeight="1" outlineLevel="3" x14ac:dyDescent="0.2">
      <c r="A354" s="93" t="str">
        <f t="shared" si="124"/>
        <v>Z2013</v>
      </c>
      <c r="B354" s="93" t="e">
        <f t="shared" si="124"/>
        <v>#N/A</v>
      </c>
      <c r="C354" s="93" t="e">
        <f t="shared" si="124"/>
        <v>#N/A</v>
      </c>
      <c r="D354" s="93" t="e">
        <f t="shared" si="124"/>
        <v>#N/A</v>
      </c>
      <c r="E354" s="267" t="str">
        <f>VLOOKUP("K|"&amp;Q354,'[2]+termU'!$A$1:$G$65536,6,FALSE)</f>
        <v>L102602</v>
      </c>
      <c r="F354" s="231" t="str">
        <f>VLOOKUP("K|"&amp;O354,'[2]+termU'!$A$1:$G$65536,6,FALSE)</f>
        <v>L102602</v>
      </c>
      <c r="G354" s="64" t="str">
        <f t="shared" si="120"/>
        <v>B</v>
      </c>
      <c r="H354" s="70" t="str">
        <f t="shared" ca="1" si="125"/>
        <v>B</v>
      </c>
      <c r="I354" s="94">
        <v>4</v>
      </c>
      <c r="J354" s="95">
        <f t="shared" si="126"/>
        <v>2013</v>
      </c>
      <c r="K354" s="93" t="str">
        <f t="shared" si="126"/>
        <v>Test country</v>
      </c>
      <c r="L354" s="93">
        <f t="shared" si="126"/>
        <v>0</v>
      </c>
      <c r="M354" s="93"/>
      <c r="N354" s="93">
        <f t="shared" si="118"/>
        <v>0</v>
      </c>
      <c r="O354" s="64" t="str">
        <f t="shared" si="127"/>
        <v>Chestnuts</v>
      </c>
      <c r="P354" s="70" t="s">
        <v>1771</v>
      </c>
      <c r="Q354" s="141" t="s">
        <v>1486</v>
      </c>
      <c r="R354" s="318" t="s">
        <v>1487</v>
      </c>
      <c r="S354" s="348" t="s">
        <v>1488</v>
      </c>
      <c r="T354" s="1034" t="s">
        <v>1489</v>
      </c>
      <c r="U354" s="149"/>
      <c r="V354" s="202"/>
      <c r="W354" s="122">
        <f t="shared" si="129"/>
        <v>0</v>
      </c>
      <c r="X354" s="855"/>
      <c r="Y354" s="122"/>
      <c r="Z354" s="122"/>
      <c r="AA354" s="125"/>
      <c r="AB354" s="122"/>
      <c r="AC354" s="122"/>
      <c r="AD354" s="122"/>
      <c r="AE354" s="122"/>
      <c r="AF354" s="122"/>
      <c r="AG354" s="125"/>
      <c r="AH354" s="122">
        <f>AA354* '1 Overview'!$D$19</f>
        <v>0</v>
      </c>
      <c r="AI354" s="122">
        <f>AC354* '1 Overview'!$D$19</f>
        <v>0</v>
      </c>
      <c r="AJ354" s="122">
        <f>AE354* '1 Overview'!$D$19</f>
        <v>0</v>
      </c>
      <c r="AK354" s="125">
        <f>AG354* '1 Overview'!$D$19</f>
        <v>0</v>
      </c>
      <c r="AL354" s="588"/>
    </row>
    <row r="355" spans="1:38" ht="15" customHeight="1" outlineLevel="3" x14ac:dyDescent="0.2">
      <c r="A355" s="93" t="str">
        <f t="shared" si="124"/>
        <v>Z2013</v>
      </c>
      <c r="B355" s="93" t="e">
        <f t="shared" si="124"/>
        <v>#N/A</v>
      </c>
      <c r="C355" s="93" t="e">
        <f t="shared" si="124"/>
        <v>#N/A</v>
      </c>
      <c r="D355" s="93" t="e">
        <f t="shared" si="124"/>
        <v>#N/A</v>
      </c>
      <c r="E355" s="267" t="str">
        <f>VLOOKUP("K|"&amp;Q355,'[2]+termU'!$A$1:$G$65536,6,FALSE)</f>
        <v>L102603</v>
      </c>
      <c r="F355" s="231" t="str">
        <f>VLOOKUP("K|"&amp;O355,'[2]+termU'!$A$1:$G$65536,6,FALSE)</f>
        <v>L102603</v>
      </c>
      <c r="G355" s="64" t="str">
        <f t="shared" si="120"/>
        <v>B</v>
      </c>
      <c r="H355" s="70" t="str">
        <f t="shared" ca="1" si="125"/>
        <v>B</v>
      </c>
      <c r="I355" s="94">
        <v>4</v>
      </c>
      <c r="J355" s="95">
        <f t="shared" si="126"/>
        <v>2013</v>
      </c>
      <c r="K355" s="93" t="str">
        <f t="shared" si="126"/>
        <v>Test country</v>
      </c>
      <c r="L355" s="93">
        <f t="shared" si="126"/>
        <v>0</v>
      </c>
      <c r="M355" s="93"/>
      <c r="N355" s="93">
        <f t="shared" si="118"/>
        <v>0</v>
      </c>
      <c r="O355" s="64" t="str">
        <f t="shared" si="127"/>
        <v>Hazelnuts</v>
      </c>
      <c r="P355" s="70" t="s">
        <v>1771</v>
      </c>
      <c r="Q355" s="141" t="s">
        <v>1490</v>
      </c>
      <c r="R355" s="318" t="s">
        <v>1491</v>
      </c>
      <c r="S355" s="348" t="s">
        <v>1492</v>
      </c>
      <c r="T355" s="1037" t="s">
        <v>1493</v>
      </c>
      <c r="U355" s="149"/>
      <c r="V355" s="202"/>
      <c r="W355" s="122">
        <f t="shared" si="129"/>
        <v>0</v>
      </c>
      <c r="X355" s="855"/>
      <c r="Y355" s="122"/>
      <c r="Z355" s="122"/>
      <c r="AA355" s="125"/>
      <c r="AB355" s="122"/>
      <c r="AC355" s="122"/>
      <c r="AD355" s="122"/>
      <c r="AE355" s="122"/>
      <c r="AF355" s="122"/>
      <c r="AG355" s="125"/>
      <c r="AH355" s="122">
        <f>AA355* '1 Overview'!$D$19</f>
        <v>0</v>
      </c>
      <c r="AI355" s="122">
        <f>AC355* '1 Overview'!$D$19</f>
        <v>0</v>
      </c>
      <c r="AJ355" s="122">
        <f>AE355* '1 Overview'!$D$19</f>
        <v>0</v>
      </c>
      <c r="AK355" s="125">
        <f>AG355* '1 Overview'!$D$19</f>
        <v>0</v>
      </c>
      <c r="AL355" s="588"/>
    </row>
    <row r="356" spans="1:38" ht="15" customHeight="1" outlineLevel="3" x14ac:dyDescent="0.2">
      <c r="A356" s="93" t="str">
        <f t="shared" si="124"/>
        <v>Z2013</v>
      </c>
      <c r="B356" s="93" t="e">
        <f t="shared" si="124"/>
        <v>#N/A</v>
      </c>
      <c r="C356" s="93" t="e">
        <f t="shared" si="124"/>
        <v>#N/A</v>
      </c>
      <c r="D356" s="93" t="e">
        <f t="shared" si="124"/>
        <v>#N/A</v>
      </c>
      <c r="E356" s="267" t="str">
        <f>VLOOKUP("K|"&amp;Q356,'[2]+termU'!$A$1:$G$65536,6,FALSE)</f>
        <v>L102604</v>
      </c>
      <c r="F356" s="231" t="str">
        <f>VLOOKUP("K|"&amp;O356,'[2]+termU'!$A$1:$G$65536,6,FALSE)</f>
        <v>L102604</v>
      </c>
      <c r="G356" s="64" t="str">
        <f t="shared" si="120"/>
        <v>B</v>
      </c>
      <c r="H356" s="70" t="str">
        <f t="shared" ca="1" si="125"/>
        <v>B</v>
      </c>
      <c r="I356" s="94">
        <v>4</v>
      </c>
      <c r="J356" s="95">
        <f t="shared" si="126"/>
        <v>2013</v>
      </c>
      <c r="K356" s="93" t="str">
        <f t="shared" si="126"/>
        <v>Test country</v>
      </c>
      <c r="L356" s="93">
        <f t="shared" si="126"/>
        <v>0</v>
      </c>
      <c r="M356" s="93"/>
      <c r="N356" s="93">
        <f t="shared" si="118"/>
        <v>0</v>
      </c>
      <c r="O356" s="64" t="s">
        <v>1494</v>
      </c>
      <c r="P356" s="120" t="s">
        <v>2583</v>
      </c>
      <c r="Q356" s="141" t="s">
        <v>1494</v>
      </c>
      <c r="R356" s="356" t="s">
        <v>2950</v>
      </c>
      <c r="S356" s="519" t="s">
        <v>1495</v>
      </c>
      <c r="T356" s="1039" t="s">
        <v>1496</v>
      </c>
      <c r="U356" s="149"/>
      <c r="V356" s="202"/>
      <c r="W356" s="122">
        <f t="shared" si="129"/>
        <v>0</v>
      </c>
      <c r="X356" s="855"/>
      <c r="Y356" s="122"/>
      <c r="Z356" s="122"/>
      <c r="AA356" s="125"/>
      <c r="AB356" s="122"/>
      <c r="AC356" s="122"/>
      <c r="AD356" s="122"/>
      <c r="AE356" s="122"/>
      <c r="AF356" s="122"/>
      <c r="AG356" s="125"/>
      <c r="AH356" s="122">
        <f>AA356* '1 Overview'!$D$19</f>
        <v>0</v>
      </c>
      <c r="AI356" s="122">
        <f>AC356* '1 Overview'!$D$19</f>
        <v>0</v>
      </c>
      <c r="AJ356" s="122">
        <f>AE356* '1 Overview'!$D$19</f>
        <v>0</v>
      </c>
      <c r="AK356" s="125">
        <f>AG356* '1 Overview'!$D$19</f>
        <v>0</v>
      </c>
    </row>
    <row r="357" spans="1:38" ht="15" customHeight="1" outlineLevel="3" x14ac:dyDescent="0.2">
      <c r="A357" s="93" t="str">
        <f t="shared" si="124"/>
        <v>Z2013</v>
      </c>
      <c r="B357" s="93" t="e">
        <f t="shared" si="124"/>
        <v>#N/A</v>
      </c>
      <c r="C357" s="93" t="e">
        <f t="shared" si="124"/>
        <v>#N/A</v>
      </c>
      <c r="D357" s="93" t="e">
        <f t="shared" si="124"/>
        <v>#N/A</v>
      </c>
      <c r="E357" s="267" t="str">
        <f>VLOOKUP("K|"&amp;Q357,'[2]+termU'!$A$1:$G$65536,6,FALSE)</f>
        <v>L102605</v>
      </c>
      <c r="F357" s="231" t="str">
        <f>VLOOKUP("K|"&amp;O357,'[2]+termU'!$A$1:$G$65536,6,FALSE)</f>
        <v>L102605</v>
      </c>
      <c r="G357" s="64" t="str">
        <f t="shared" si="120"/>
        <v>B</v>
      </c>
      <c r="H357" s="70" t="str">
        <f t="shared" ca="1" si="125"/>
        <v>B</v>
      </c>
      <c r="I357" s="94">
        <v>4</v>
      </c>
      <c r="J357" s="95">
        <f t="shared" si="126"/>
        <v>2013</v>
      </c>
      <c r="K357" s="93" t="str">
        <f t="shared" si="126"/>
        <v>Test country</v>
      </c>
      <c r="L357" s="93">
        <f t="shared" si="126"/>
        <v>0</v>
      </c>
      <c r="M357" s="93"/>
      <c r="N357" s="93">
        <f t="shared" si="118"/>
        <v>0</v>
      </c>
      <c r="O357" s="64" t="str">
        <f>TRIM(S357)</f>
        <v>Walnuts</v>
      </c>
      <c r="P357" s="70" t="s">
        <v>1771</v>
      </c>
      <c r="Q357" s="141" t="s">
        <v>1497</v>
      </c>
      <c r="R357" s="318" t="s">
        <v>2951</v>
      </c>
      <c r="S357" s="348" t="s">
        <v>1498</v>
      </c>
      <c r="T357" s="1037" t="s">
        <v>1499</v>
      </c>
      <c r="U357" s="149"/>
      <c r="V357" s="202"/>
      <c r="W357" s="122">
        <f t="shared" si="129"/>
        <v>0</v>
      </c>
      <c r="X357" s="855"/>
      <c r="Y357" s="122"/>
      <c r="Z357" s="122"/>
      <c r="AA357" s="125"/>
      <c r="AB357" s="122"/>
      <c r="AC357" s="122"/>
      <c r="AD357" s="122"/>
      <c r="AE357" s="122"/>
      <c r="AF357" s="122"/>
      <c r="AG357" s="125"/>
      <c r="AH357" s="122">
        <f>AA357* '1 Overview'!$D$19</f>
        <v>0</v>
      </c>
      <c r="AI357" s="122">
        <f>AC357* '1 Overview'!$D$19</f>
        <v>0</v>
      </c>
      <c r="AJ357" s="122">
        <f>AE357* '1 Overview'!$D$19</f>
        <v>0</v>
      </c>
      <c r="AK357" s="125">
        <f>AG357* '1 Overview'!$D$19</f>
        <v>0</v>
      </c>
      <c r="AL357" s="588"/>
    </row>
    <row r="358" spans="1:38" ht="15" customHeight="1" outlineLevel="3" x14ac:dyDescent="0.2">
      <c r="A358" s="93" t="str">
        <f t="shared" si="124"/>
        <v>Z2013</v>
      </c>
      <c r="B358" s="93" t="e">
        <f t="shared" si="124"/>
        <v>#N/A</v>
      </c>
      <c r="C358" s="93" t="e">
        <f t="shared" si="124"/>
        <v>#N/A</v>
      </c>
      <c r="D358" s="93" t="e">
        <f t="shared" si="124"/>
        <v>#N/A</v>
      </c>
      <c r="E358" s="267" t="str">
        <f>VLOOKUP("K|"&amp;Q358,'[2]+termU'!$A$1:$G$65536,6,FALSE)</f>
        <v>L102606</v>
      </c>
      <c r="F358" s="231" t="str">
        <f>VLOOKUP("K|"&amp;O358,'[2]+termU'!$A$1:$G$65536,6,FALSE)</f>
        <v>L102606</v>
      </c>
      <c r="G358" s="64" t="str">
        <f t="shared" si="120"/>
        <v>B</v>
      </c>
      <c r="H358" s="70" t="str">
        <f t="shared" ca="1" si="125"/>
        <v>B</v>
      </c>
      <c r="I358" s="94">
        <v>4</v>
      </c>
      <c r="J358" s="95">
        <f t="shared" si="126"/>
        <v>2013</v>
      </c>
      <c r="K358" s="93" t="str">
        <f t="shared" si="126"/>
        <v>Test country</v>
      </c>
      <c r="L358" s="93">
        <f t="shared" si="126"/>
        <v>0</v>
      </c>
      <c r="M358" s="93"/>
      <c r="N358" s="93">
        <f t="shared" si="118"/>
        <v>0</v>
      </c>
      <c r="O358" s="64" t="s">
        <v>1500</v>
      </c>
      <c r="P358" s="120" t="s">
        <v>2583</v>
      </c>
      <c r="Q358" s="141" t="s">
        <v>1500</v>
      </c>
      <c r="R358" s="375" t="s">
        <v>3000</v>
      </c>
      <c r="S358" s="376" t="s">
        <v>1501</v>
      </c>
      <c r="T358" s="318"/>
      <c r="U358" s="149"/>
      <c r="V358" s="202"/>
      <c r="W358" s="122">
        <f t="shared" si="129"/>
        <v>0</v>
      </c>
      <c r="X358" s="855"/>
      <c r="Y358" s="122"/>
      <c r="Z358" s="122"/>
      <c r="AA358" s="125"/>
      <c r="AB358" s="122"/>
      <c r="AC358" s="122"/>
      <c r="AD358" s="122"/>
      <c r="AE358" s="122"/>
      <c r="AF358" s="122"/>
      <c r="AG358" s="125"/>
      <c r="AH358" s="122">
        <f>AA358* '1 Overview'!$D$19</f>
        <v>0</v>
      </c>
      <c r="AI358" s="122">
        <f>AC358* '1 Overview'!$D$19</f>
        <v>0</v>
      </c>
      <c r="AJ358" s="122">
        <f>AE358* '1 Overview'!$D$19</f>
        <v>0</v>
      </c>
      <c r="AK358" s="125">
        <f>AG358* '1 Overview'!$D$19</f>
        <v>0</v>
      </c>
    </row>
    <row r="359" spans="1:38" ht="15" customHeight="1" outlineLevel="3" x14ac:dyDescent="0.2">
      <c r="A359" s="93" t="str">
        <f t="shared" si="124"/>
        <v>Z2013</v>
      </c>
      <c r="B359" s="93" t="e">
        <f t="shared" si="124"/>
        <v>#N/A</v>
      </c>
      <c r="C359" s="93" t="e">
        <f t="shared" si="124"/>
        <v>#N/A</v>
      </c>
      <c r="D359" s="93" t="e">
        <f t="shared" si="124"/>
        <v>#N/A</v>
      </c>
      <c r="E359" s="267" t="str">
        <f>VLOOKUP("K|"&amp;Q359,'[2]+termU'!$A$1:$G$65536,6,FALSE)</f>
        <v>L102607</v>
      </c>
      <c r="F359" s="231" t="str">
        <f>VLOOKUP("K|"&amp;O359,'[2]+termU'!$A$1:$G$65536,6,FALSE)</f>
        <v>L102607</v>
      </c>
      <c r="G359" s="64" t="str">
        <f t="shared" si="120"/>
        <v>B</v>
      </c>
      <c r="H359" s="70" t="str">
        <f t="shared" ca="1" si="125"/>
        <v>B</v>
      </c>
      <c r="I359" s="94">
        <v>4</v>
      </c>
      <c r="J359" s="95">
        <f t="shared" si="126"/>
        <v>2013</v>
      </c>
      <c r="K359" s="93" t="str">
        <f t="shared" si="126"/>
        <v>Test country</v>
      </c>
      <c r="L359" s="93">
        <f t="shared" si="126"/>
        <v>0</v>
      </c>
      <c r="M359" s="93"/>
      <c r="N359" s="93">
        <f t="shared" si="118"/>
        <v>0</v>
      </c>
      <c r="O359" s="64" t="s">
        <v>1502</v>
      </c>
      <c r="P359" s="120" t="s">
        <v>2583</v>
      </c>
      <c r="Q359" s="141" t="s">
        <v>1502</v>
      </c>
      <c r="R359" s="318" t="s">
        <v>2952</v>
      </c>
      <c r="S359" s="348" t="s">
        <v>1503</v>
      </c>
      <c r="T359" s="318"/>
      <c r="U359" s="149"/>
      <c r="V359" s="202"/>
      <c r="W359" s="122">
        <f t="shared" si="129"/>
        <v>0</v>
      </c>
      <c r="X359" s="855"/>
      <c r="Y359" s="122"/>
      <c r="Z359" s="122"/>
      <c r="AA359" s="125"/>
      <c r="AB359" s="122"/>
      <c r="AC359" s="122"/>
      <c r="AD359" s="122"/>
      <c r="AE359" s="122"/>
      <c r="AF359" s="122"/>
      <c r="AG359" s="125"/>
      <c r="AH359" s="122">
        <f>AA359* '1 Overview'!$D$19</f>
        <v>0</v>
      </c>
      <c r="AI359" s="122">
        <f>AC359* '1 Overview'!$D$19</f>
        <v>0</v>
      </c>
      <c r="AJ359" s="122">
        <f>AE359* '1 Overview'!$D$19</f>
        <v>0</v>
      </c>
      <c r="AK359" s="125">
        <f>AG359* '1 Overview'!$D$19</f>
        <v>0</v>
      </c>
    </row>
    <row r="360" spans="1:38" ht="15" customHeight="1" outlineLevel="3" x14ac:dyDescent="0.2">
      <c r="A360" s="93" t="str">
        <f t="shared" si="124"/>
        <v>Z2013</v>
      </c>
      <c r="B360" s="93" t="e">
        <f t="shared" si="124"/>
        <v>#N/A</v>
      </c>
      <c r="C360" s="93" t="e">
        <f t="shared" si="124"/>
        <v>#N/A</v>
      </c>
      <c r="D360" s="93" t="e">
        <f t="shared" si="124"/>
        <v>#N/A</v>
      </c>
      <c r="E360" s="267" t="str">
        <f>VLOOKUP("K|"&amp;Q360,'[2]+termU'!$A$1:$G$65536,6,FALSE)</f>
        <v>L102608</v>
      </c>
      <c r="F360" s="231" t="str">
        <f>VLOOKUP("K|"&amp;O360,'[2]+termU'!$A$1:$G$65536,6,FALSE)</f>
        <v>L102608</v>
      </c>
      <c r="G360" s="64" t="str">
        <f t="shared" si="120"/>
        <v>B</v>
      </c>
      <c r="H360" s="70" t="str">
        <f t="shared" ca="1" si="125"/>
        <v>B</v>
      </c>
      <c r="I360" s="94">
        <v>4</v>
      </c>
      <c r="J360" s="95">
        <f t="shared" si="126"/>
        <v>2013</v>
      </c>
      <c r="K360" s="93" t="str">
        <f t="shared" si="126"/>
        <v>Test country</v>
      </c>
      <c r="L360" s="93">
        <f t="shared" si="126"/>
        <v>0</v>
      </c>
      <c r="M360" s="93"/>
      <c r="N360" s="93">
        <f t="shared" si="118"/>
        <v>0</v>
      </c>
      <c r="O360" s="64" t="s">
        <v>1504</v>
      </c>
      <c r="P360" s="120" t="s">
        <v>2583</v>
      </c>
      <c r="Q360" s="141" t="s">
        <v>1504</v>
      </c>
      <c r="R360" s="356" t="s">
        <v>2953</v>
      </c>
      <c r="S360" s="519" t="s">
        <v>1505</v>
      </c>
      <c r="T360" s="318" t="s">
        <v>1506</v>
      </c>
      <c r="U360" s="149"/>
      <c r="V360" s="202"/>
      <c r="W360" s="122">
        <f t="shared" si="129"/>
        <v>0</v>
      </c>
      <c r="X360" s="855"/>
      <c r="Y360" s="122"/>
      <c r="Z360" s="122"/>
      <c r="AA360" s="125"/>
      <c r="AB360" s="122"/>
      <c r="AC360" s="122"/>
      <c r="AD360" s="122"/>
      <c r="AE360" s="122"/>
      <c r="AF360" s="122"/>
      <c r="AG360" s="125"/>
      <c r="AH360" s="122">
        <f>AA360* '1 Overview'!$D$19</f>
        <v>0</v>
      </c>
      <c r="AI360" s="122">
        <f>AC360* '1 Overview'!$D$19</f>
        <v>0</v>
      </c>
      <c r="AJ360" s="122">
        <f>AE360* '1 Overview'!$D$19</f>
        <v>0</v>
      </c>
      <c r="AK360" s="125">
        <f>AG360* '1 Overview'!$D$19</f>
        <v>0</v>
      </c>
    </row>
    <row r="361" spans="1:38" ht="15" customHeight="1" outlineLevel="3" x14ac:dyDescent="0.2">
      <c r="A361" s="93" t="str">
        <f t="shared" si="124"/>
        <v>Z2013</v>
      </c>
      <c r="B361" s="93" t="e">
        <f t="shared" si="124"/>
        <v>#N/A</v>
      </c>
      <c r="C361" s="93" t="e">
        <f t="shared" si="124"/>
        <v>#N/A</v>
      </c>
      <c r="D361" s="93" t="e">
        <f t="shared" si="124"/>
        <v>#N/A</v>
      </c>
      <c r="E361" s="267" t="e">
        <f>VLOOKUP("K|"&amp;Q361,'[2]+termU'!$A$1:$G$65536,6,FALSE)</f>
        <v>#N/A</v>
      </c>
      <c r="F361" s="231" t="e">
        <f>VLOOKUP("K|"&amp;O361,'[2]+termU'!$A$1:$G$65536,6,FALSE)</f>
        <v>#N/A</v>
      </c>
      <c r="G361" s="64" t="str">
        <f t="shared" si="120"/>
        <v>B</v>
      </c>
      <c r="H361" s="70" t="str">
        <f t="shared" ca="1" si="125"/>
        <v>B</v>
      </c>
      <c r="I361" s="94">
        <v>4</v>
      </c>
      <c r="J361" s="95">
        <f t="shared" si="126"/>
        <v>2013</v>
      </c>
      <c r="K361" s="93" t="str">
        <f t="shared" si="126"/>
        <v>Test country</v>
      </c>
      <c r="L361" s="93">
        <f t="shared" si="126"/>
        <v>0</v>
      </c>
      <c r="M361" s="93"/>
      <c r="N361" s="93">
        <f t="shared" si="118"/>
        <v>0</v>
      </c>
      <c r="O361" s="64" t="str">
        <f>TRIM(S361)</f>
        <v>&lt;Nuts, new and important&gt;</v>
      </c>
      <c r="P361" s="70" t="s">
        <v>1771</v>
      </c>
      <c r="Q361" s="141"/>
      <c r="R361" s="533" t="s">
        <v>3001</v>
      </c>
      <c r="S361" s="554" t="s">
        <v>1507</v>
      </c>
      <c r="T361" s="533"/>
      <c r="U361" s="149"/>
      <c r="V361" s="202"/>
      <c r="W361" s="122">
        <f t="shared" si="129"/>
        <v>0</v>
      </c>
      <c r="X361" s="855"/>
      <c r="Y361" s="122"/>
      <c r="Z361" s="122"/>
      <c r="AA361" s="125"/>
      <c r="AB361" s="122"/>
      <c r="AC361" s="122"/>
      <c r="AD361" s="122"/>
      <c r="AE361" s="122"/>
      <c r="AF361" s="122"/>
      <c r="AG361" s="125"/>
      <c r="AH361" s="122">
        <f>AA361* '1 Overview'!$D$19</f>
        <v>0</v>
      </c>
      <c r="AI361" s="122">
        <f>AC361* '1 Overview'!$D$19</f>
        <v>0</v>
      </c>
      <c r="AJ361" s="122">
        <f>AE361* '1 Overview'!$D$19</f>
        <v>0</v>
      </c>
      <c r="AK361" s="125">
        <f>AG361* '1 Overview'!$D$19</f>
        <v>0</v>
      </c>
      <c r="AL361" s="588"/>
    </row>
    <row r="362" spans="1:38" ht="15" customHeight="1" outlineLevel="3" x14ac:dyDescent="0.2">
      <c r="A362" s="93" t="str">
        <f t="shared" si="124"/>
        <v>Z2013</v>
      </c>
      <c r="B362" s="93" t="e">
        <f t="shared" si="124"/>
        <v>#N/A</v>
      </c>
      <c r="C362" s="93" t="e">
        <f t="shared" si="124"/>
        <v>#N/A</v>
      </c>
      <c r="D362" s="93" t="e">
        <f t="shared" si="124"/>
        <v>#N/A</v>
      </c>
      <c r="E362" s="267" t="str">
        <f>VLOOKUP("K|"&amp;Q362,'[2]+termU'!$A$1:$G$65536,6,FALSE)</f>
        <v>L1026zz</v>
      </c>
      <c r="F362" s="231" t="str">
        <f>VLOOKUP("K|"&amp;O362,'[2]+termU'!$A$1:$G$65536,6,FALSE)</f>
        <v>L1026zz</v>
      </c>
      <c r="G362" s="64" t="str">
        <f t="shared" si="120"/>
        <v>B</v>
      </c>
      <c r="H362" s="70" t="str">
        <f t="shared" ca="1" si="125"/>
        <v>B</v>
      </c>
      <c r="I362" s="94">
        <v>4</v>
      </c>
      <c r="J362" s="95">
        <f t="shared" si="126"/>
        <v>2013</v>
      </c>
      <c r="K362" s="93" t="str">
        <f t="shared" si="126"/>
        <v>Test country</v>
      </c>
      <c r="L362" s="93">
        <f t="shared" si="126"/>
        <v>0</v>
      </c>
      <c r="M362" s="93"/>
      <c r="N362" s="93">
        <f t="shared" si="118"/>
        <v>0</v>
      </c>
      <c r="O362" s="64" t="str">
        <f>TRIM(S362)</f>
        <v>Other nuts</v>
      </c>
      <c r="P362" s="70" t="s">
        <v>1771</v>
      </c>
      <c r="Q362" s="141" t="s">
        <v>1508</v>
      </c>
      <c r="R362" s="109" t="s">
        <v>1509</v>
      </c>
      <c r="S362" s="346" t="s">
        <v>1510</v>
      </c>
      <c r="T362" s="102"/>
      <c r="U362" s="149"/>
      <c r="V362" s="202"/>
      <c r="W362" s="122">
        <f t="shared" si="129"/>
        <v>0</v>
      </c>
      <c r="X362" s="880"/>
      <c r="Y362" s="122"/>
      <c r="Z362" s="122"/>
      <c r="AA362" s="125"/>
      <c r="AB362" s="122"/>
      <c r="AC362" s="122"/>
      <c r="AD362" s="122"/>
      <c r="AE362" s="122"/>
      <c r="AF362" s="122"/>
      <c r="AG362" s="125"/>
      <c r="AH362" s="122">
        <f>AA362* '1 Overview'!$D$19</f>
        <v>0</v>
      </c>
      <c r="AI362" s="122">
        <f>AC362* '1 Overview'!$D$19</f>
        <v>0</v>
      </c>
      <c r="AJ362" s="122">
        <f>AE362* '1 Overview'!$D$19</f>
        <v>0</v>
      </c>
      <c r="AK362" s="125">
        <f>AG362* '1 Overview'!$D$19</f>
        <v>0</v>
      </c>
      <c r="AL362" s="588"/>
    </row>
    <row r="363" spans="1:38" ht="15" customHeight="1" outlineLevel="2" x14ac:dyDescent="0.2">
      <c r="A363" s="93" t="str">
        <f t="shared" si="124"/>
        <v>Z2013</v>
      </c>
      <c r="B363" s="93" t="e">
        <f t="shared" si="124"/>
        <v>#N/A</v>
      </c>
      <c r="C363" s="93" t="e">
        <f t="shared" si="124"/>
        <v>#N/A</v>
      </c>
      <c r="D363" s="93" t="e">
        <f t="shared" si="124"/>
        <v>#N/A</v>
      </c>
      <c r="E363" s="267" t="str">
        <f>VLOOKUP("K|"&amp;Q363,'[2]+termU'!$A$1:$G$65536,6,FALSE)</f>
        <v>L1027</v>
      </c>
      <c r="F363" s="231" t="str">
        <f>VLOOKUP("K|"&amp;O363,'[2]+termU'!$A$1:$G$65536,6,FALSE)</f>
        <v>L1027</v>
      </c>
      <c r="G363" s="64" t="str">
        <f t="shared" si="120"/>
        <v>A</v>
      </c>
      <c r="H363" s="70" t="str">
        <f t="shared" ca="1" si="125"/>
        <v>A</v>
      </c>
      <c r="I363" s="94">
        <v>3</v>
      </c>
      <c r="J363" s="95">
        <f t="shared" si="126"/>
        <v>2013</v>
      </c>
      <c r="K363" s="93" t="str">
        <f t="shared" si="126"/>
        <v>Test country</v>
      </c>
      <c r="L363" s="93">
        <f t="shared" si="126"/>
        <v>0</v>
      </c>
      <c r="M363" s="93"/>
      <c r="N363" s="93">
        <f t="shared" si="118"/>
        <v>0</v>
      </c>
      <c r="O363" s="64" t="str">
        <f>TRIM(S363)</f>
        <v>Berries</v>
      </c>
      <c r="P363" s="70" t="s">
        <v>1771</v>
      </c>
      <c r="Q363" s="120" t="s">
        <v>1511</v>
      </c>
      <c r="R363" s="988" t="s">
        <v>2955</v>
      </c>
      <c r="S363" s="670" t="s">
        <v>1511</v>
      </c>
      <c r="T363" s="1038" t="s">
        <v>967</v>
      </c>
      <c r="U363" s="150">
        <f t="shared" ref="U363:AG363" si="130">SUBTOTAL(9,U364:U378)</f>
        <v>0</v>
      </c>
      <c r="V363" s="205">
        <f t="shared" si="130"/>
        <v>0</v>
      </c>
      <c r="W363" s="110">
        <f t="shared" si="130"/>
        <v>0</v>
      </c>
      <c r="X363" s="858">
        <f t="shared" si="130"/>
        <v>0</v>
      </c>
      <c r="Y363" s="110">
        <f t="shared" si="130"/>
        <v>0</v>
      </c>
      <c r="Z363" s="110">
        <f>SUBTOTAL(9,Z364:Z378)</f>
        <v>0</v>
      </c>
      <c r="AA363" s="112">
        <f t="shared" si="130"/>
        <v>0</v>
      </c>
      <c r="AB363" s="110">
        <f t="shared" si="130"/>
        <v>0</v>
      </c>
      <c r="AC363" s="110">
        <f t="shared" si="130"/>
        <v>0</v>
      </c>
      <c r="AD363" s="110">
        <f t="shared" si="130"/>
        <v>0</v>
      </c>
      <c r="AE363" s="110">
        <f t="shared" si="130"/>
        <v>0</v>
      </c>
      <c r="AF363" s="110">
        <f t="shared" si="130"/>
        <v>0</v>
      </c>
      <c r="AG363" s="112">
        <f t="shared" si="130"/>
        <v>0</v>
      </c>
      <c r="AH363" s="110">
        <f>AA363* '1 Overview'!$D$19</f>
        <v>0</v>
      </c>
      <c r="AI363" s="110">
        <f>AC363* '1 Overview'!$D$19</f>
        <v>0</v>
      </c>
      <c r="AJ363" s="110">
        <f>AE363* '1 Overview'!$D$19</f>
        <v>0</v>
      </c>
      <c r="AK363" s="112">
        <f>AG363* '1 Overview'!$D$19</f>
        <v>0</v>
      </c>
      <c r="AL363" s="588"/>
    </row>
    <row r="364" spans="1:38" ht="15" customHeight="1" outlineLevel="2" x14ac:dyDescent="0.2">
      <c r="A364" s="93" t="str">
        <f t="shared" si="124"/>
        <v>Z2013</v>
      </c>
      <c r="B364" s="93" t="e">
        <f t="shared" si="124"/>
        <v>#N/A</v>
      </c>
      <c r="C364" s="93" t="e">
        <f t="shared" si="124"/>
        <v>#N/A</v>
      </c>
      <c r="D364" s="93" t="e">
        <f t="shared" si="124"/>
        <v>#N/A</v>
      </c>
      <c r="E364" s="267" t="str">
        <f>VLOOKUP("K|"&amp;Q364,'[2]+termU'!$A$1:$G$65536,6,FALSE)</f>
        <v>L102700</v>
      </c>
      <c r="F364" s="231" t="str">
        <f>VLOOKUP("K|"&amp;O364,'[2]+termU'!$A$1:$G$65536,6,FALSE)</f>
        <v>L102700</v>
      </c>
      <c r="G364" s="64" t="str">
        <f t="shared" si="120"/>
        <v>B</v>
      </c>
      <c r="H364" s="70" t="str">
        <f t="shared" ca="1" si="125"/>
        <v>B</v>
      </c>
      <c r="I364" s="94">
        <v>4</v>
      </c>
      <c r="J364" s="95">
        <f t="shared" si="126"/>
        <v>2013</v>
      </c>
      <c r="K364" s="93" t="str">
        <f t="shared" si="126"/>
        <v>Test country</v>
      </c>
      <c r="L364" s="93">
        <f t="shared" si="126"/>
        <v>0</v>
      </c>
      <c r="M364" s="93"/>
      <c r="N364" s="93">
        <f t="shared" si="118"/>
        <v>0</v>
      </c>
      <c r="O364" s="64" t="str">
        <f>TRIM(S364)</f>
        <v>Berries, no details</v>
      </c>
      <c r="P364" s="70" t="s">
        <v>1771</v>
      </c>
      <c r="Q364" s="120" t="s">
        <v>968</v>
      </c>
      <c r="R364" s="102" t="str">
        <f xml:space="preserve"> R363 &amp; IF(ISERROR([2]!hidden(R363)),", sin detalles",IF([2]!hidden(R363),"",", sin detalles"))</f>
        <v>Frutillas/Bayas, sin detalles</v>
      </c>
      <c r="S364" s="345" t="str">
        <f xml:space="preserve"> S363 &amp; IF(ISERROR([2]!hidden(S363)),", no details",IF([2]!hidden(S363),"",", no details"))</f>
        <v>Berries, no details</v>
      </c>
      <c r="T364" s="103"/>
      <c r="U364" s="149"/>
      <c r="V364" s="202"/>
      <c r="W364" s="122">
        <f t="shared" ref="W364:W378" si="131">SUM(U364:V364)</f>
        <v>0</v>
      </c>
      <c r="X364" s="856"/>
      <c r="Y364" s="122"/>
      <c r="Z364" s="122"/>
      <c r="AA364" s="125"/>
      <c r="AB364" s="122"/>
      <c r="AC364" s="122"/>
      <c r="AD364" s="122"/>
      <c r="AE364" s="122"/>
      <c r="AF364" s="122"/>
      <c r="AG364" s="125"/>
      <c r="AH364" s="122">
        <f>AA364* '1 Overview'!$D$19</f>
        <v>0</v>
      </c>
      <c r="AI364" s="122">
        <f>AC364* '1 Overview'!$D$19</f>
        <v>0</v>
      </c>
      <c r="AJ364" s="122">
        <f>AE364* '1 Overview'!$D$19</f>
        <v>0</v>
      </c>
      <c r="AK364" s="125">
        <f>AG364* '1 Overview'!$D$19</f>
        <v>0</v>
      </c>
      <c r="AL364" s="588"/>
    </row>
    <row r="365" spans="1:38" ht="15" customHeight="1" outlineLevel="3" x14ac:dyDescent="0.2">
      <c r="A365" s="93" t="str">
        <f t="shared" si="124"/>
        <v>Z2013</v>
      </c>
      <c r="B365" s="93" t="e">
        <f t="shared" si="124"/>
        <v>#N/A</v>
      </c>
      <c r="C365" s="93" t="e">
        <f t="shared" si="124"/>
        <v>#N/A</v>
      </c>
      <c r="D365" s="93" t="e">
        <f t="shared" si="124"/>
        <v>#N/A</v>
      </c>
      <c r="E365" s="267" t="str">
        <f>VLOOKUP("K|"&amp;Q365,'[2]+termU'!$A$1:$G$65536,6,FALSE)</f>
        <v>L102701</v>
      </c>
      <c r="F365" s="231" t="str">
        <f>VLOOKUP("K|"&amp;O365,'[2]+termU'!$A$1:$G$65536,6,FALSE)</f>
        <v>L102701</v>
      </c>
      <c r="G365" s="64" t="str">
        <f t="shared" si="120"/>
        <v>B</v>
      </c>
      <c r="H365" s="70" t="str">
        <f t="shared" ca="1" si="125"/>
        <v>B</v>
      </c>
      <c r="I365" s="94">
        <v>4</v>
      </c>
      <c r="J365" s="95">
        <f t="shared" si="126"/>
        <v>2013</v>
      </c>
      <c r="K365" s="93" t="str">
        <f t="shared" si="126"/>
        <v>Test country</v>
      </c>
      <c r="L365" s="93">
        <f t="shared" si="126"/>
        <v>0</v>
      </c>
      <c r="M365" s="93"/>
      <c r="N365" s="93">
        <f t="shared" si="118"/>
        <v>0</v>
      </c>
      <c r="O365" s="64" t="s">
        <v>969</v>
      </c>
      <c r="P365" s="120" t="s">
        <v>2583</v>
      </c>
      <c r="Q365" s="120" t="s">
        <v>969</v>
      </c>
      <c r="R365" s="363" t="s">
        <v>970</v>
      </c>
      <c r="S365" s="94" t="s">
        <v>971</v>
      </c>
      <c r="T365" s="109"/>
      <c r="U365" s="149"/>
      <c r="V365" s="202"/>
      <c r="W365" s="122">
        <f t="shared" si="131"/>
        <v>0</v>
      </c>
      <c r="X365" s="856"/>
      <c r="Y365" s="122"/>
      <c r="Z365" s="122"/>
      <c r="AA365" s="125"/>
      <c r="AB365" s="122"/>
      <c r="AC365" s="122"/>
      <c r="AD365" s="122"/>
      <c r="AE365" s="122"/>
      <c r="AF365" s="122"/>
      <c r="AG365" s="125"/>
      <c r="AH365" s="122">
        <f>AA365* '1 Overview'!$D$19</f>
        <v>0</v>
      </c>
      <c r="AI365" s="122">
        <f>AC365* '1 Overview'!$D$19</f>
        <v>0</v>
      </c>
      <c r="AJ365" s="122">
        <f>AE365* '1 Overview'!$D$19</f>
        <v>0</v>
      </c>
      <c r="AK365" s="125">
        <f>AG365* '1 Overview'!$D$19</f>
        <v>0</v>
      </c>
    </row>
    <row r="366" spans="1:38" ht="15" customHeight="1" outlineLevel="3" x14ac:dyDescent="0.2">
      <c r="A366" s="93" t="str">
        <f t="shared" si="124"/>
        <v>Z2013</v>
      </c>
      <c r="B366" s="93" t="e">
        <f t="shared" si="124"/>
        <v>#N/A</v>
      </c>
      <c r="C366" s="93" t="e">
        <f t="shared" si="124"/>
        <v>#N/A</v>
      </c>
      <c r="D366" s="93" t="e">
        <f t="shared" si="124"/>
        <v>#N/A</v>
      </c>
      <c r="E366" s="267" t="str">
        <f>VLOOKUP("K|"&amp;Q366,'[2]+termU'!$A$1:$G$65536,6,FALSE)</f>
        <v>L102702</v>
      </c>
      <c r="F366" s="231" t="str">
        <f>VLOOKUP("K|"&amp;O366,'[2]+termU'!$A$1:$G$65536,6,FALSE)</f>
        <v>L102702</v>
      </c>
      <c r="G366" s="64" t="str">
        <f t="shared" si="120"/>
        <v>B</v>
      </c>
      <c r="H366" s="70" t="str">
        <f t="shared" ca="1" si="125"/>
        <v>B</v>
      </c>
      <c r="I366" s="94">
        <v>4</v>
      </c>
      <c r="J366" s="95">
        <f t="shared" si="126"/>
        <v>2013</v>
      </c>
      <c r="K366" s="93" t="str">
        <f t="shared" si="126"/>
        <v>Test country</v>
      </c>
      <c r="L366" s="93">
        <f t="shared" si="126"/>
        <v>0</v>
      </c>
      <c r="M366" s="93"/>
      <c r="N366" s="93">
        <f t="shared" si="118"/>
        <v>0</v>
      </c>
      <c r="O366" s="64" t="str">
        <f>TRIM(S366)</f>
        <v>Black currants</v>
      </c>
      <c r="P366" s="70" t="s">
        <v>1771</v>
      </c>
      <c r="Q366" s="120" t="s">
        <v>972</v>
      </c>
      <c r="R366" s="109" t="s">
        <v>3002</v>
      </c>
      <c r="S366" s="346" t="s">
        <v>973</v>
      </c>
      <c r="T366" s="1037" t="s">
        <v>974</v>
      </c>
      <c r="U366" s="149"/>
      <c r="V366" s="202"/>
      <c r="W366" s="122">
        <f t="shared" si="131"/>
        <v>0</v>
      </c>
      <c r="X366" s="856"/>
      <c r="Y366" s="122"/>
      <c r="Z366" s="122"/>
      <c r="AA366" s="125"/>
      <c r="AB366" s="122"/>
      <c r="AC366" s="122"/>
      <c r="AD366" s="122"/>
      <c r="AE366" s="122"/>
      <c r="AF366" s="122"/>
      <c r="AG366" s="125"/>
      <c r="AH366" s="122">
        <f>AA366* '1 Overview'!$D$19</f>
        <v>0</v>
      </c>
      <c r="AI366" s="122">
        <f>AC366* '1 Overview'!$D$19</f>
        <v>0</v>
      </c>
      <c r="AJ366" s="122">
        <f>AE366* '1 Overview'!$D$19</f>
        <v>0</v>
      </c>
      <c r="AK366" s="125">
        <f>AG366* '1 Overview'!$D$19</f>
        <v>0</v>
      </c>
      <c r="AL366" s="588"/>
    </row>
    <row r="367" spans="1:38" ht="15" customHeight="1" outlineLevel="3" x14ac:dyDescent="0.2">
      <c r="A367" s="93" t="str">
        <f t="shared" si="124"/>
        <v>Z2013</v>
      </c>
      <c r="B367" s="93" t="e">
        <f t="shared" si="124"/>
        <v>#N/A</v>
      </c>
      <c r="C367" s="93" t="e">
        <f t="shared" si="124"/>
        <v>#N/A</v>
      </c>
      <c r="D367" s="93" t="e">
        <f t="shared" si="124"/>
        <v>#N/A</v>
      </c>
      <c r="E367" s="267" t="str">
        <f>VLOOKUP("K|"&amp;Q367,'[2]+termU'!$A$1:$G$65536,6,FALSE)</f>
        <v>L102703</v>
      </c>
      <c r="F367" s="231" t="str">
        <f>VLOOKUP("K|"&amp;O367,'[2]+termU'!$A$1:$G$65536,6,FALSE)</f>
        <v>L102703</v>
      </c>
      <c r="G367" s="64" t="str">
        <f t="shared" si="120"/>
        <v>B</v>
      </c>
      <c r="H367" s="70" t="str">
        <f t="shared" ca="1" si="125"/>
        <v>B</v>
      </c>
      <c r="I367" s="94">
        <v>4</v>
      </c>
      <c r="J367" s="95">
        <f t="shared" si="126"/>
        <v>2013</v>
      </c>
      <c r="K367" s="93" t="str">
        <f t="shared" si="126"/>
        <v>Test country</v>
      </c>
      <c r="L367" s="93">
        <f t="shared" si="126"/>
        <v>0</v>
      </c>
      <c r="M367" s="93"/>
      <c r="N367" s="93">
        <f t="shared" si="118"/>
        <v>0</v>
      </c>
      <c r="O367" s="64" t="s">
        <v>975</v>
      </c>
      <c r="P367" s="120" t="s">
        <v>2583</v>
      </c>
      <c r="Q367" s="120" t="s">
        <v>975</v>
      </c>
      <c r="R367" s="109" t="s">
        <v>976</v>
      </c>
      <c r="S367" s="346" t="s">
        <v>977</v>
      </c>
      <c r="T367" s="109" t="s">
        <v>978</v>
      </c>
      <c r="U367" s="149"/>
      <c r="V367" s="202"/>
      <c r="W367" s="122">
        <f t="shared" si="131"/>
        <v>0</v>
      </c>
      <c r="X367" s="856"/>
      <c r="Y367" s="122"/>
      <c r="Z367" s="122"/>
      <c r="AA367" s="125"/>
      <c r="AB367" s="122"/>
      <c r="AC367" s="122"/>
      <c r="AD367" s="122"/>
      <c r="AE367" s="122"/>
      <c r="AF367" s="122"/>
      <c r="AG367" s="125"/>
      <c r="AH367" s="122">
        <f>AA367* '1 Overview'!$D$19</f>
        <v>0</v>
      </c>
      <c r="AI367" s="122">
        <f>AC367* '1 Overview'!$D$19</f>
        <v>0</v>
      </c>
      <c r="AJ367" s="122">
        <f>AE367* '1 Overview'!$D$19</f>
        <v>0</v>
      </c>
      <c r="AK367" s="125">
        <f>AG367* '1 Overview'!$D$19</f>
        <v>0</v>
      </c>
    </row>
    <row r="368" spans="1:38" ht="15" customHeight="1" outlineLevel="3" x14ac:dyDescent="0.2">
      <c r="A368" s="93" t="str">
        <f t="shared" si="124"/>
        <v>Z2013</v>
      </c>
      <c r="B368" s="93" t="e">
        <f t="shared" si="124"/>
        <v>#N/A</v>
      </c>
      <c r="C368" s="93" t="e">
        <f t="shared" si="124"/>
        <v>#N/A</v>
      </c>
      <c r="D368" s="93" t="e">
        <f t="shared" si="124"/>
        <v>#N/A</v>
      </c>
      <c r="E368" s="267" t="str">
        <f>VLOOKUP("K|"&amp;Q368,'[2]+termU'!$A$1:$G$65536,6,FALSE)</f>
        <v>L102704</v>
      </c>
      <c r="F368" s="231" t="str">
        <f>VLOOKUP("K|"&amp;O368,'[2]+termU'!$A$1:$G$65536,6,FALSE)</f>
        <v>L102704</v>
      </c>
      <c r="G368" s="64" t="str">
        <f t="shared" si="120"/>
        <v>B</v>
      </c>
      <c r="H368" s="70" t="str">
        <f t="shared" ca="1" si="125"/>
        <v>B</v>
      </c>
      <c r="I368" s="94">
        <v>4</v>
      </c>
      <c r="J368" s="95">
        <f t="shared" si="126"/>
        <v>2013</v>
      </c>
      <c r="K368" s="93" t="str">
        <f t="shared" si="126"/>
        <v>Test country</v>
      </c>
      <c r="L368" s="93">
        <f t="shared" si="126"/>
        <v>0</v>
      </c>
      <c r="M368" s="93"/>
      <c r="N368" s="93">
        <f t="shared" si="118"/>
        <v>0</v>
      </c>
      <c r="O368" s="64" t="s">
        <v>979</v>
      </c>
      <c r="P368" s="120" t="s">
        <v>2583</v>
      </c>
      <c r="Q368" s="120" t="s">
        <v>979</v>
      </c>
      <c r="R368" s="363" t="s">
        <v>980</v>
      </c>
      <c r="S368" s="366" t="s">
        <v>981</v>
      </c>
      <c r="T368" s="109"/>
      <c r="U368" s="149"/>
      <c r="V368" s="202"/>
      <c r="W368" s="122">
        <f t="shared" si="131"/>
        <v>0</v>
      </c>
      <c r="X368" s="856"/>
      <c r="Y368" s="122"/>
      <c r="Z368" s="122"/>
      <c r="AA368" s="125"/>
      <c r="AB368" s="122"/>
      <c r="AC368" s="122"/>
      <c r="AD368" s="122"/>
      <c r="AE368" s="122"/>
      <c r="AF368" s="122"/>
      <c r="AG368" s="125"/>
      <c r="AH368" s="122">
        <f>AA368* '1 Overview'!$D$19</f>
        <v>0</v>
      </c>
      <c r="AI368" s="122">
        <f>AC368* '1 Overview'!$D$19</f>
        <v>0</v>
      </c>
      <c r="AJ368" s="122">
        <f>AE368* '1 Overview'!$D$19</f>
        <v>0</v>
      </c>
      <c r="AK368" s="125">
        <f>AG368* '1 Overview'!$D$19</f>
        <v>0</v>
      </c>
    </row>
    <row r="369" spans="1:38" ht="15" customHeight="1" outlineLevel="3" x14ac:dyDescent="0.2">
      <c r="A369" s="93" t="str">
        <f t="shared" si="124"/>
        <v>Z2013</v>
      </c>
      <c r="B369" s="93" t="e">
        <f t="shared" si="124"/>
        <v>#N/A</v>
      </c>
      <c r="C369" s="93" t="e">
        <f t="shared" si="124"/>
        <v>#N/A</v>
      </c>
      <c r="D369" s="93" t="e">
        <f t="shared" si="124"/>
        <v>#N/A</v>
      </c>
      <c r="E369" s="267" t="str">
        <f>VLOOKUP("K|"&amp;Q369,'[2]+termU'!$A$1:$G$65536,6,FALSE)</f>
        <v>L102705</v>
      </c>
      <c r="F369" s="231" t="str">
        <f>VLOOKUP("K|"&amp;O369,'[2]+termU'!$A$1:$G$65536,6,FALSE)</f>
        <v>L102705</v>
      </c>
      <c r="G369" s="64" t="str">
        <f t="shared" si="120"/>
        <v>B</v>
      </c>
      <c r="H369" s="70" t="str">
        <f t="shared" ca="1" si="125"/>
        <v>B</v>
      </c>
      <c r="I369" s="94">
        <v>4</v>
      </c>
      <c r="J369" s="95">
        <f t="shared" ref="J369:L388" si="132">J$20</f>
        <v>2013</v>
      </c>
      <c r="K369" s="93" t="str">
        <f t="shared" si="132"/>
        <v>Test country</v>
      </c>
      <c r="L369" s="93">
        <f t="shared" si="132"/>
        <v>0</v>
      </c>
      <c r="M369" s="93"/>
      <c r="N369" s="93">
        <f t="shared" si="118"/>
        <v>0</v>
      </c>
      <c r="O369" s="64" t="s">
        <v>982</v>
      </c>
      <c r="P369" s="120" t="s">
        <v>2583</v>
      </c>
      <c r="Q369" s="120" t="s">
        <v>982</v>
      </c>
      <c r="R369" s="109" t="s">
        <v>983</v>
      </c>
      <c r="S369" s="346" t="s">
        <v>984</v>
      </c>
      <c r="T369" s="109" t="s">
        <v>985</v>
      </c>
      <c r="U369" s="149"/>
      <c r="V369" s="202"/>
      <c r="W369" s="122">
        <f t="shared" si="131"/>
        <v>0</v>
      </c>
      <c r="X369" s="856"/>
      <c r="Y369" s="122"/>
      <c r="Z369" s="122"/>
      <c r="AA369" s="125"/>
      <c r="AB369" s="122"/>
      <c r="AC369" s="122"/>
      <c r="AD369" s="122"/>
      <c r="AE369" s="122"/>
      <c r="AF369" s="122"/>
      <c r="AG369" s="125"/>
      <c r="AH369" s="122">
        <f>AA369* '1 Overview'!$D$19</f>
        <v>0</v>
      </c>
      <c r="AI369" s="122">
        <f>AC369* '1 Overview'!$D$19</f>
        <v>0</v>
      </c>
      <c r="AJ369" s="122">
        <f>AE369* '1 Overview'!$D$19</f>
        <v>0</v>
      </c>
      <c r="AK369" s="125">
        <f>AG369* '1 Overview'!$D$19</f>
        <v>0</v>
      </c>
    </row>
    <row r="370" spans="1:38" ht="15" customHeight="1" outlineLevel="3" x14ac:dyDescent="0.2">
      <c r="A370" s="93" t="str">
        <f t="shared" si="124"/>
        <v>Z2013</v>
      </c>
      <c r="B370" s="93" t="e">
        <f t="shared" si="124"/>
        <v>#N/A</v>
      </c>
      <c r="C370" s="93" t="e">
        <f t="shared" si="124"/>
        <v>#N/A</v>
      </c>
      <c r="D370" s="93" t="e">
        <f t="shared" si="124"/>
        <v>#N/A</v>
      </c>
      <c r="E370" s="267" t="str">
        <f>VLOOKUP("K|"&amp;Q370,'[2]+termU'!$A$1:$G$65536,6,FALSE)</f>
        <v>L102706</v>
      </c>
      <c r="F370" s="231" t="str">
        <f>VLOOKUP("K|"&amp;O370,'[2]+termU'!$A$1:$G$65536,6,FALSE)</f>
        <v>L102706</v>
      </c>
      <c r="G370" s="64" t="str">
        <f t="shared" si="120"/>
        <v>B</v>
      </c>
      <c r="H370" s="70" t="str">
        <f t="shared" ca="1" si="125"/>
        <v>B</v>
      </c>
      <c r="I370" s="94">
        <v>4</v>
      </c>
      <c r="J370" s="95">
        <f t="shared" si="132"/>
        <v>2013</v>
      </c>
      <c r="K370" s="93" t="str">
        <f t="shared" si="132"/>
        <v>Test country</v>
      </c>
      <c r="L370" s="93">
        <f t="shared" si="132"/>
        <v>0</v>
      </c>
      <c r="M370" s="93"/>
      <c r="N370" s="93">
        <f t="shared" si="118"/>
        <v>0</v>
      </c>
      <c r="O370" s="64" t="s">
        <v>986</v>
      </c>
      <c r="P370" s="120" t="s">
        <v>2583</v>
      </c>
      <c r="Q370" s="120" t="s">
        <v>986</v>
      </c>
      <c r="R370" s="109" t="s">
        <v>3003</v>
      </c>
      <c r="S370" s="346" t="s">
        <v>987</v>
      </c>
      <c r="T370" s="109"/>
      <c r="U370" s="149"/>
      <c r="V370" s="202"/>
      <c r="W370" s="122">
        <f t="shared" si="131"/>
        <v>0</v>
      </c>
      <c r="X370" s="856"/>
      <c r="Y370" s="122"/>
      <c r="Z370" s="122"/>
      <c r="AA370" s="125"/>
      <c r="AB370" s="122"/>
      <c r="AC370" s="122"/>
      <c r="AD370" s="122"/>
      <c r="AE370" s="122"/>
      <c r="AF370" s="122"/>
      <c r="AG370" s="125"/>
      <c r="AH370" s="122">
        <f>AA370* '1 Overview'!$D$19</f>
        <v>0</v>
      </c>
      <c r="AI370" s="122">
        <f>AC370* '1 Overview'!$D$19</f>
        <v>0</v>
      </c>
      <c r="AJ370" s="122">
        <f>AE370* '1 Overview'!$D$19</f>
        <v>0</v>
      </c>
      <c r="AK370" s="125">
        <f>AG370* '1 Overview'!$D$19</f>
        <v>0</v>
      </c>
    </row>
    <row r="371" spans="1:38" ht="15" customHeight="1" outlineLevel="3" x14ac:dyDescent="0.2">
      <c r="A371" s="93" t="str">
        <f t="shared" si="124"/>
        <v>Z2013</v>
      </c>
      <c r="B371" s="93" t="e">
        <f t="shared" si="124"/>
        <v>#N/A</v>
      </c>
      <c r="C371" s="93" t="e">
        <f t="shared" si="124"/>
        <v>#N/A</v>
      </c>
      <c r="D371" s="93" t="e">
        <f t="shared" si="124"/>
        <v>#N/A</v>
      </c>
      <c r="E371" s="267" t="str">
        <f>VLOOKUP("K|"&amp;Q371,'[2]+termU'!$A$1:$G$65536,6,FALSE)</f>
        <v>L102707</v>
      </c>
      <c r="F371" s="231" t="str">
        <f>VLOOKUP("K|"&amp;O371,'[2]+termU'!$A$1:$G$65536,6,FALSE)</f>
        <v>L102707</v>
      </c>
      <c r="G371" s="64" t="str">
        <f t="shared" si="120"/>
        <v>B</v>
      </c>
      <c r="H371" s="70" t="str">
        <f t="shared" ca="1" si="125"/>
        <v>B</v>
      </c>
      <c r="I371" s="94">
        <v>4</v>
      </c>
      <c r="J371" s="95">
        <f t="shared" si="132"/>
        <v>2013</v>
      </c>
      <c r="K371" s="93" t="str">
        <f t="shared" si="132"/>
        <v>Test country</v>
      </c>
      <c r="L371" s="93">
        <f t="shared" si="132"/>
        <v>0</v>
      </c>
      <c r="M371" s="93"/>
      <c r="N371" s="93">
        <f t="shared" si="118"/>
        <v>0</v>
      </c>
      <c r="O371" s="64" t="s">
        <v>988</v>
      </c>
      <c r="P371" s="120" t="s">
        <v>2583</v>
      </c>
      <c r="Q371" s="120" t="s">
        <v>988</v>
      </c>
      <c r="R371" s="109" t="s">
        <v>989</v>
      </c>
      <c r="S371" s="346" t="s">
        <v>990</v>
      </c>
      <c r="T371" s="321" t="s">
        <v>766</v>
      </c>
      <c r="U371" s="149"/>
      <c r="V371" s="202"/>
      <c r="W371" s="122">
        <f t="shared" si="131"/>
        <v>0</v>
      </c>
      <c r="X371" s="880"/>
      <c r="Y371" s="122"/>
      <c r="Z371" s="122"/>
      <c r="AA371" s="125"/>
      <c r="AB371" s="122"/>
      <c r="AC371" s="122"/>
      <c r="AD371" s="122"/>
      <c r="AE371" s="122"/>
      <c r="AF371" s="122"/>
      <c r="AG371" s="125"/>
      <c r="AH371" s="122">
        <f>AA371* '1 Overview'!$D$19</f>
        <v>0</v>
      </c>
      <c r="AI371" s="122">
        <f>AC371* '1 Overview'!$D$19</f>
        <v>0</v>
      </c>
      <c r="AJ371" s="122">
        <f>AE371* '1 Overview'!$D$19</f>
        <v>0</v>
      </c>
      <c r="AK371" s="125">
        <f>AG371* '1 Overview'!$D$19</f>
        <v>0</v>
      </c>
    </row>
    <row r="372" spans="1:38" ht="15" customHeight="1" outlineLevel="3" x14ac:dyDescent="0.2">
      <c r="A372" s="93" t="str">
        <f t="shared" si="124"/>
        <v>Z2013</v>
      </c>
      <c r="B372" s="93" t="e">
        <f t="shared" si="124"/>
        <v>#N/A</v>
      </c>
      <c r="C372" s="93" t="e">
        <f t="shared" si="124"/>
        <v>#N/A</v>
      </c>
      <c r="D372" s="93" t="e">
        <f t="shared" si="124"/>
        <v>#N/A</v>
      </c>
      <c r="E372" s="267" t="str">
        <f>VLOOKUP("K|"&amp;Q372,'[2]+termU'!$A$1:$G$65536,6,FALSE)</f>
        <v>L102708</v>
      </c>
      <c r="F372" s="231" t="str">
        <f>VLOOKUP("K|"&amp;O372,'[2]+termU'!$A$1:$G$65536,6,FALSE)</f>
        <v>L102708</v>
      </c>
      <c r="G372" s="64" t="str">
        <f t="shared" si="120"/>
        <v>B</v>
      </c>
      <c r="H372" s="70" t="str">
        <f t="shared" ca="1" si="125"/>
        <v>B</v>
      </c>
      <c r="I372" s="94">
        <v>4</v>
      </c>
      <c r="J372" s="95">
        <f t="shared" si="132"/>
        <v>2013</v>
      </c>
      <c r="K372" s="93" t="str">
        <f t="shared" si="132"/>
        <v>Test country</v>
      </c>
      <c r="L372" s="93">
        <f t="shared" si="132"/>
        <v>0</v>
      </c>
      <c r="M372" s="93"/>
      <c r="N372" s="93">
        <f t="shared" si="118"/>
        <v>0</v>
      </c>
      <c r="O372" s="64" t="s">
        <v>767</v>
      </c>
      <c r="P372" s="120" t="s">
        <v>2583</v>
      </c>
      <c r="Q372" s="120" t="s">
        <v>767</v>
      </c>
      <c r="R372" s="109" t="s">
        <v>768</v>
      </c>
      <c r="S372" s="346" t="s">
        <v>769</v>
      </c>
      <c r="T372" s="109" t="s">
        <v>770</v>
      </c>
      <c r="U372" s="149"/>
      <c r="V372" s="202"/>
      <c r="W372" s="122">
        <f t="shared" si="131"/>
        <v>0</v>
      </c>
      <c r="X372" s="856"/>
      <c r="Y372" s="122"/>
      <c r="Z372" s="122"/>
      <c r="AA372" s="125"/>
      <c r="AB372" s="122"/>
      <c r="AC372" s="122"/>
      <c r="AD372" s="122"/>
      <c r="AE372" s="122"/>
      <c r="AF372" s="122"/>
      <c r="AG372" s="125"/>
      <c r="AH372" s="122">
        <f>AA372* '1 Overview'!$D$19</f>
        <v>0</v>
      </c>
      <c r="AI372" s="122">
        <f>AC372* '1 Overview'!$D$19</f>
        <v>0</v>
      </c>
      <c r="AJ372" s="122">
        <f>AE372* '1 Overview'!$D$19</f>
        <v>0</v>
      </c>
      <c r="AK372" s="125">
        <f>AG372* '1 Overview'!$D$19</f>
        <v>0</v>
      </c>
    </row>
    <row r="373" spans="1:38" ht="15" customHeight="1" outlineLevel="3" x14ac:dyDescent="0.2">
      <c r="A373" s="93" t="str">
        <f t="shared" si="124"/>
        <v>Z2013</v>
      </c>
      <c r="B373" s="93" t="e">
        <f t="shared" si="124"/>
        <v>#N/A</v>
      </c>
      <c r="C373" s="93" t="e">
        <f t="shared" si="124"/>
        <v>#N/A</v>
      </c>
      <c r="D373" s="93" t="e">
        <f t="shared" si="124"/>
        <v>#N/A</v>
      </c>
      <c r="E373" s="267" t="str">
        <f>VLOOKUP("K|"&amp;Q373,'[2]+termU'!$A$1:$G$65536,6,FALSE)</f>
        <v>L102709</v>
      </c>
      <c r="F373" s="231" t="str">
        <f>VLOOKUP("K|"&amp;O373,'[2]+termU'!$A$1:$G$65536,6,FALSE)</f>
        <v>L102709</v>
      </c>
      <c r="G373" s="64" t="str">
        <f t="shared" si="120"/>
        <v>B</v>
      </c>
      <c r="H373" s="70" t="str">
        <f t="shared" ca="1" si="125"/>
        <v>B</v>
      </c>
      <c r="I373" s="94">
        <v>4</v>
      </c>
      <c r="J373" s="95">
        <f t="shared" si="132"/>
        <v>2013</v>
      </c>
      <c r="K373" s="93" t="str">
        <f t="shared" si="132"/>
        <v>Test country</v>
      </c>
      <c r="L373" s="93">
        <f t="shared" si="132"/>
        <v>0</v>
      </c>
      <c r="M373" s="93"/>
      <c r="N373" s="93">
        <f t="shared" si="118"/>
        <v>0</v>
      </c>
      <c r="O373" s="64" t="s">
        <v>771</v>
      </c>
      <c r="P373" s="120" t="s">
        <v>2583</v>
      </c>
      <c r="Q373" s="120" t="s">
        <v>771</v>
      </c>
      <c r="R373" s="109" t="s">
        <v>772</v>
      </c>
      <c r="S373" s="366" t="s">
        <v>773</v>
      </c>
      <c r="T373" s="109" t="s">
        <v>774</v>
      </c>
      <c r="U373" s="149"/>
      <c r="V373" s="202"/>
      <c r="W373" s="122">
        <f t="shared" si="131"/>
        <v>0</v>
      </c>
      <c r="X373" s="856"/>
      <c r="Y373" s="122"/>
      <c r="Z373" s="122"/>
      <c r="AA373" s="125"/>
      <c r="AB373" s="122"/>
      <c r="AC373" s="122"/>
      <c r="AD373" s="122"/>
      <c r="AE373" s="122"/>
      <c r="AF373" s="122"/>
      <c r="AG373" s="125"/>
      <c r="AH373" s="122">
        <f>AA373* '1 Overview'!$D$19</f>
        <v>0</v>
      </c>
      <c r="AI373" s="122">
        <f>AC373* '1 Overview'!$D$19</f>
        <v>0</v>
      </c>
      <c r="AJ373" s="122">
        <f>AE373* '1 Overview'!$D$19</f>
        <v>0</v>
      </c>
      <c r="AK373" s="125">
        <f>AG373* '1 Overview'!$D$19</f>
        <v>0</v>
      </c>
    </row>
    <row r="374" spans="1:38" ht="15" customHeight="1" outlineLevel="3" x14ac:dyDescent="0.2">
      <c r="A374" s="93" t="str">
        <f t="shared" si="124"/>
        <v>Z2013</v>
      </c>
      <c r="B374" s="93" t="e">
        <f t="shared" si="124"/>
        <v>#N/A</v>
      </c>
      <c r="C374" s="93" t="e">
        <f t="shared" si="124"/>
        <v>#N/A</v>
      </c>
      <c r="D374" s="93" t="e">
        <f t="shared" si="124"/>
        <v>#N/A</v>
      </c>
      <c r="E374" s="267" t="str">
        <f>VLOOKUP("K|"&amp;Q374,'[2]+termU'!$A$1:$G$65536,6,FALSE)</f>
        <v>L102710</v>
      </c>
      <c r="F374" s="231" t="str">
        <f>VLOOKUP("K|"&amp;O374,'[2]+termU'!$A$1:$G$65536,6,FALSE)</f>
        <v>L102710</v>
      </c>
      <c r="G374" s="64" t="str">
        <f t="shared" si="120"/>
        <v>B</v>
      </c>
      <c r="H374" s="70" t="str">
        <f t="shared" ca="1" si="125"/>
        <v>B</v>
      </c>
      <c r="I374" s="94">
        <v>4</v>
      </c>
      <c r="J374" s="95">
        <f t="shared" si="132"/>
        <v>2013</v>
      </c>
      <c r="K374" s="93" t="str">
        <f t="shared" si="132"/>
        <v>Test country</v>
      </c>
      <c r="L374" s="93">
        <f t="shared" si="132"/>
        <v>0</v>
      </c>
      <c r="M374" s="93"/>
      <c r="N374" s="93">
        <f t="shared" si="118"/>
        <v>0</v>
      </c>
      <c r="O374" s="64" t="str">
        <f>TRIM(S374)</f>
        <v>Raspberries</v>
      </c>
      <c r="P374" s="70" t="s">
        <v>1771</v>
      </c>
      <c r="Q374" s="120" t="s">
        <v>775</v>
      </c>
      <c r="R374" s="370" t="s">
        <v>776</v>
      </c>
      <c r="S374" s="346" t="s">
        <v>777</v>
      </c>
      <c r="T374" s="1037" t="s">
        <v>778</v>
      </c>
      <c r="U374" s="149"/>
      <c r="V374" s="202"/>
      <c r="W374" s="122">
        <f t="shared" si="131"/>
        <v>0</v>
      </c>
      <c r="X374" s="856"/>
      <c r="Y374" s="122"/>
      <c r="Z374" s="122"/>
      <c r="AA374" s="125"/>
      <c r="AB374" s="122"/>
      <c r="AC374" s="122"/>
      <c r="AD374" s="122"/>
      <c r="AE374" s="122"/>
      <c r="AF374" s="122"/>
      <c r="AG374" s="125"/>
      <c r="AH374" s="122">
        <f>AA374* '1 Overview'!$D$19</f>
        <v>0</v>
      </c>
      <c r="AI374" s="122">
        <f>AC374* '1 Overview'!$D$19</f>
        <v>0</v>
      </c>
      <c r="AJ374" s="122">
        <f>AE374* '1 Overview'!$D$19</f>
        <v>0</v>
      </c>
      <c r="AK374" s="125">
        <f>AG374* '1 Overview'!$D$19</f>
        <v>0</v>
      </c>
      <c r="AL374" s="588"/>
    </row>
    <row r="375" spans="1:38" ht="15" customHeight="1" outlineLevel="3" x14ac:dyDescent="0.2">
      <c r="A375" s="93" t="str">
        <f t="shared" si="124"/>
        <v>Z2013</v>
      </c>
      <c r="B375" s="93" t="e">
        <f t="shared" si="124"/>
        <v>#N/A</v>
      </c>
      <c r="C375" s="93" t="e">
        <f t="shared" si="124"/>
        <v>#N/A</v>
      </c>
      <c r="D375" s="93" t="e">
        <f t="shared" si="124"/>
        <v>#N/A</v>
      </c>
      <c r="E375" s="267" t="str">
        <f>VLOOKUP("K|"&amp;Q375,'[2]+termU'!$A$1:$G$65536,6,FALSE)</f>
        <v>L102711</v>
      </c>
      <c r="F375" s="231" t="str">
        <f>VLOOKUP("K|"&amp;O375,'[2]+termU'!$A$1:$G$65536,6,FALSE)</f>
        <v>L102711</v>
      </c>
      <c r="G375" s="64" t="str">
        <f t="shared" si="120"/>
        <v>B</v>
      </c>
      <c r="H375" s="70" t="str">
        <f t="shared" ca="1" si="125"/>
        <v>B</v>
      </c>
      <c r="I375" s="94">
        <v>4</v>
      </c>
      <c r="J375" s="95">
        <f t="shared" si="132"/>
        <v>2013</v>
      </c>
      <c r="K375" s="93" t="str">
        <f t="shared" si="132"/>
        <v>Test country</v>
      </c>
      <c r="L375" s="93">
        <f t="shared" si="132"/>
        <v>0</v>
      </c>
      <c r="M375" s="93"/>
      <c r="N375" s="93">
        <f t="shared" si="118"/>
        <v>0</v>
      </c>
      <c r="O375" s="64" t="str">
        <f>TRIM(S375)</f>
        <v>Red currants</v>
      </c>
      <c r="P375" s="70" t="s">
        <v>1771</v>
      </c>
      <c r="Q375" s="120" t="s">
        <v>779</v>
      </c>
      <c r="R375" s="363" t="s">
        <v>780</v>
      </c>
      <c r="S375" s="346" t="s">
        <v>781</v>
      </c>
      <c r="T375" s="102" t="s">
        <v>770</v>
      </c>
      <c r="U375" s="149"/>
      <c r="V375" s="202"/>
      <c r="W375" s="122">
        <f t="shared" si="131"/>
        <v>0</v>
      </c>
      <c r="X375" s="856"/>
      <c r="Y375" s="122"/>
      <c r="Z375" s="122"/>
      <c r="AA375" s="125"/>
      <c r="AB375" s="122"/>
      <c r="AC375" s="122"/>
      <c r="AD375" s="122"/>
      <c r="AE375" s="122"/>
      <c r="AF375" s="122"/>
      <c r="AG375" s="125"/>
      <c r="AH375" s="122">
        <f>AA375* '1 Overview'!$D$19</f>
        <v>0</v>
      </c>
      <c r="AI375" s="122">
        <f>AC375* '1 Overview'!$D$19</f>
        <v>0</v>
      </c>
      <c r="AJ375" s="122">
        <f>AE375* '1 Overview'!$D$19</f>
        <v>0</v>
      </c>
      <c r="AK375" s="125">
        <f>AG375* '1 Overview'!$D$19</f>
        <v>0</v>
      </c>
      <c r="AL375" s="588"/>
    </row>
    <row r="376" spans="1:38" ht="15" customHeight="1" outlineLevel="3" x14ac:dyDescent="0.2">
      <c r="A376" s="93" t="str">
        <f t="shared" si="124"/>
        <v>Z2013</v>
      </c>
      <c r="B376" s="93" t="e">
        <f t="shared" si="124"/>
        <v>#N/A</v>
      </c>
      <c r="C376" s="93" t="e">
        <f t="shared" si="124"/>
        <v>#N/A</v>
      </c>
      <c r="D376" s="93" t="e">
        <f t="shared" si="124"/>
        <v>#N/A</v>
      </c>
      <c r="E376" s="267" t="str">
        <f>VLOOKUP("K|"&amp;Q376,'[2]+termU'!$A$1:$G$65536,6,FALSE)</f>
        <v>L102712</v>
      </c>
      <c r="F376" s="231" t="str">
        <f>VLOOKUP("K|"&amp;O376,'[2]+termU'!$A$1:$G$65536,6,FALSE)</f>
        <v>L102712</v>
      </c>
      <c r="G376" s="64" t="str">
        <f t="shared" si="120"/>
        <v>B</v>
      </c>
      <c r="H376" s="70" t="str">
        <f t="shared" ca="1" si="125"/>
        <v>B</v>
      </c>
      <c r="I376" s="94">
        <v>4</v>
      </c>
      <c r="J376" s="95">
        <f t="shared" si="132"/>
        <v>2013</v>
      </c>
      <c r="K376" s="93" t="str">
        <f t="shared" si="132"/>
        <v>Test country</v>
      </c>
      <c r="L376" s="93">
        <f t="shared" si="132"/>
        <v>0</v>
      </c>
      <c r="M376" s="93"/>
      <c r="N376" s="93">
        <f t="shared" si="118"/>
        <v>0</v>
      </c>
      <c r="O376" s="64" t="s">
        <v>782</v>
      </c>
      <c r="P376" s="120" t="s">
        <v>2583</v>
      </c>
      <c r="Q376" s="120" t="s">
        <v>782</v>
      </c>
      <c r="R376" s="109" t="s">
        <v>3004</v>
      </c>
      <c r="S376" s="372" t="s">
        <v>783</v>
      </c>
      <c r="T376" s="109" t="s">
        <v>770</v>
      </c>
      <c r="U376" s="149"/>
      <c r="V376" s="202"/>
      <c r="W376" s="122">
        <f t="shared" si="131"/>
        <v>0</v>
      </c>
      <c r="X376" s="855"/>
      <c r="Y376" s="122"/>
      <c r="Z376" s="122"/>
      <c r="AA376" s="125"/>
      <c r="AB376" s="122"/>
      <c r="AC376" s="122"/>
      <c r="AD376" s="122"/>
      <c r="AE376" s="122"/>
      <c r="AF376" s="122"/>
      <c r="AG376" s="125"/>
      <c r="AH376" s="122">
        <f>AA376* '1 Overview'!$D$19</f>
        <v>0</v>
      </c>
      <c r="AI376" s="122">
        <f>AC376* '1 Overview'!$D$19</f>
        <v>0</v>
      </c>
      <c r="AJ376" s="122">
        <f>AE376* '1 Overview'!$D$19</f>
        <v>0</v>
      </c>
      <c r="AK376" s="125">
        <f>AG376* '1 Overview'!$D$19</f>
        <v>0</v>
      </c>
    </row>
    <row r="377" spans="1:38" ht="15" customHeight="1" outlineLevel="3" x14ac:dyDescent="0.2">
      <c r="A377" s="93" t="str">
        <f t="shared" si="124"/>
        <v>Z2013</v>
      </c>
      <c r="B377" s="93" t="e">
        <f t="shared" si="124"/>
        <v>#N/A</v>
      </c>
      <c r="C377" s="93" t="e">
        <f t="shared" si="124"/>
        <v>#N/A</v>
      </c>
      <c r="D377" s="93" t="e">
        <f t="shared" si="124"/>
        <v>#N/A</v>
      </c>
      <c r="E377" s="267" t="e">
        <f>VLOOKUP("K|"&amp;Q377,'[2]+termU'!$A$1:$G$65536,6,FALSE)</f>
        <v>#N/A</v>
      </c>
      <c r="F377" s="231" t="e">
        <f>VLOOKUP("K|"&amp;O377,'[2]+termU'!$A$1:$G$65536,6,FALSE)</f>
        <v>#N/A</v>
      </c>
      <c r="G377" s="64" t="str">
        <f t="shared" si="120"/>
        <v>B</v>
      </c>
      <c r="H377" s="70" t="str">
        <f t="shared" ca="1" si="125"/>
        <v>B</v>
      </c>
      <c r="I377" s="94">
        <v>4</v>
      </c>
      <c r="J377" s="95">
        <f t="shared" si="132"/>
        <v>2013</v>
      </c>
      <c r="K377" s="93" t="str">
        <f t="shared" si="132"/>
        <v>Test country</v>
      </c>
      <c r="L377" s="93">
        <f t="shared" si="132"/>
        <v>0</v>
      </c>
      <c r="M377" s="93"/>
      <c r="N377" s="93">
        <f t="shared" si="118"/>
        <v>0</v>
      </c>
      <c r="O377" s="64" t="str">
        <f t="shared" ref="O377:O382" si="133">TRIM(S377)</f>
        <v>&lt;Berries, new and important&gt;</v>
      </c>
      <c r="P377" s="70" t="s">
        <v>1771</v>
      </c>
      <c r="Q377" s="120"/>
      <c r="R377" s="533" t="s">
        <v>784</v>
      </c>
      <c r="S377" s="554" t="s">
        <v>785</v>
      </c>
      <c r="T377" s="533"/>
      <c r="U377" s="149"/>
      <c r="V377" s="202"/>
      <c r="W377" s="122">
        <f t="shared" si="131"/>
        <v>0</v>
      </c>
      <c r="X377" s="855"/>
      <c r="Y377" s="122"/>
      <c r="Z377" s="122"/>
      <c r="AA377" s="125"/>
      <c r="AB377" s="122"/>
      <c r="AC377" s="122"/>
      <c r="AD377" s="122"/>
      <c r="AE377" s="122"/>
      <c r="AF377" s="122"/>
      <c r="AG377" s="125"/>
      <c r="AH377" s="122">
        <f>AA377* '1 Overview'!$D$19</f>
        <v>0</v>
      </c>
      <c r="AI377" s="122">
        <f>AC377* '1 Overview'!$D$19</f>
        <v>0</v>
      </c>
      <c r="AJ377" s="122">
        <f>AE377* '1 Overview'!$D$19</f>
        <v>0</v>
      </c>
      <c r="AK377" s="125">
        <f>AG377* '1 Overview'!$D$19</f>
        <v>0</v>
      </c>
      <c r="AL377" s="588"/>
    </row>
    <row r="378" spans="1:38" ht="15" customHeight="1" outlineLevel="3" x14ac:dyDescent="0.2">
      <c r="A378" s="93" t="str">
        <f t="shared" si="124"/>
        <v>Z2013</v>
      </c>
      <c r="B378" s="93" t="e">
        <f t="shared" si="124"/>
        <v>#N/A</v>
      </c>
      <c r="C378" s="93" t="e">
        <f t="shared" si="124"/>
        <v>#N/A</v>
      </c>
      <c r="D378" s="93" t="e">
        <f t="shared" si="124"/>
        <v>#N/A</v>
      </c>
      <c r="E378" s="267" t="str">
        <f>VLOOKUP("K|"&amp;Q378,'[2]+termU'!$A$1:$G$65536,6,FALSE)</f>
        <v>L1027zz</v>
      </c>
      <c r="F378" s="231" t="e">
        <f>VLOOKUP("K|"&amp;O378,'[2]+termU'!$A$1:$G$65536,6,FALSE)</f>
        <v>#N/A</v>
      </c>
      <c r="G378" s="64" t="str">
        <f t="shared" si="120"/>
        <v>B</v>
      </c>
      <c r="H378" s="70" t="str">
        <f t="shared" ca="1" si="125"/>
        <v>B</v>
      </c>
      <c r="I378" s="94">
        <v>4</v>
      </c>
      <c r="J378" s="95">
        <f t="shared" si="132"/>
        <v>2013</v>
      </c>
      <c r="K378" s="93" t="str">
        <f t="shared" si="132"/>
        <v>Test country</v>
      </c>
      <c r="L378" s="93">
        <f t="shared" si="132"/>
        <v>0</v>
      </c>
      <c r="M378" s="93"/>
      <c r="N378" s="93">
        <f t="shared" si="118"/>
        <v>0</v>
      </c>
      <c r="O378" s="64" t="str">
        <f t="shared" si="133"/>
        <v>Other berries</v>
      </c>
      <c r="P378" s="70" t="s">
        <v>1771</v>
      </c>
      <c r="Q378" s="120" t="s">
        <v>786</v>
      </c>
      <c r="R378" s="370" t="s">
        <v>787</v>
      </c>
      <c r="S378" s="346" t="s">
        <v>788</v>
      </c>
      <c r="T378" s="102" t="s">
        <v>789</v>
      </c>
      <c r="U378" s="149"/>
      <c r="V378" s="202"/>
      <c r="W378" s="122">
        <f t="shared" si="131"/>
        <v>0</v>
      </c>
      <c r="X378" s="855"/>
      <c r="Y378" s="122"/>
      <c r="Z378" s="122"/>
      <c r="AA378" s="125"/>
      <c r="AB378" s="122"/>
      <c r="AC378" s="122"/>
      <c r="AD378" s="122"/>
      <c r="AE378" s="122"/>
      <c r="AF378" s="122"/>
      <c r="AG378" s="125"/>
      <c r="AH378" s="122">
        <f>AA378* '1 Overview'!$D$19</f>
        <v>0</v>
      </c>
      <c r="AI378" s="122">
        <f>AC378* '1 Overview'!$D$19</f>
        <v>0</v>
      </c>
      <c r="AJ378" s="122">
        <f>AE378* '1 Overview'!$D$19</f>
        <v>0</v>
      </c>
      <c r="AK378" s="125">
        <f>AG378* '1 Overview'!$D$19</f>
        <v>0</v>
      </c>
      <c r="AL378" s="588"/>
    </row>
    <row r="379" spans="1:38" ht="15" customHeight="1" outlineLevel="2" x14ac:dyDescent="0.2">
      <c r="A379" s="93" t="str">
        <f t="shared" si="124"/>
        <v>Z2013</v>
      </c>
      <c r="B379" s="93" t="e">
        <f t="shared" si="124"/>
        <v>#N/A</v>
      </c>
      <c r="C379" s="93" t="e">
        <f t="shared" si="124"/>
        <v>#N/A</v>
      </c>
      <c r="D379" s="93" t="e">
        <f t="shared" si="124"/>
        <v>#N/A</v>
      </c>
      <c r="E379" s="267" t="str">
        <f>VLOOKUP("K|"&amp;Q379,'[2]+termU'!$A$1:$G$65536,6,FALSE)</f>
        <v>L1028</v>
      </c>
      <c r="F379" s="231" t="str">
        <f>VLOOKUP("K|"&amp;O379,'[2]+termU'!$A$1:$G$65536,6,FALSE)</f>
        <v>L1028</v>
      </c>
      <c r="G379" s="64" t="str">
        <f t="shared" si="120"/>
        <v>A</v>
      </c>
      <c r="H379" s="70" t="str">
        <f t="shared" ca="1" si="125"/>
        <v>A</v>
      </c>
      <c r="I379" s="94">
        <v>3</v>
      </c>
      <c r="J379" s="95">
        <f t="shared" si="132"/>
        <v>2013</v>
      </c>
      <c r="K379" s="93" t="str">
        <f t="shared" si="132"/>
        <v>Test country</v>
      </c>
      <c r="L379" s="93">
        <f t="shared" si="132"/>
        <v>0</v>
      </c>
      <c r="M379" s="93"/>
      <c r="N379" s="93">
        <f t="shared" si="118"/>
        <v>0</v>
      </c>
      <c r="O379" s="64" t="str">
        <f t="shared" si="133"/>
        <v>Olives</v>
      </c>
      <c r="P379" s="70" t="s">
        <v>1771</v>
      </c>
      <c r="Q379" s="120" t="s">
        <v>790</v>
      </c>
      <c r="R379" s="322" t="s">
        <v>791</v>
      </c>
      <c r="S379" s="676" t="s">
        <v>790</v>
      </c>
      <c r="T379" s="1040" t="s">
        <v>792</v>
      </c>
      <c r="U379" s="150">
        <f t="shared" ref="U379:AG379" si="134">SUBTOTAL(9,U380:U384)</f>
        <v>0</v>
      </c>
      <c r="V379" s="205">
        <f t="shared" si="134"/>
        <v>0</v>
      </c>
      <c r="W379" s="110">
        <f t="shared" si="134"/>
        <v>0</v>
      </c>
      <c r="X379" s="861">
        <f t="shared" si="134"/>
        <v>0</v>
      </c>
      <c r="Y379" s="110">
        <f t="shared" si="134"/>
        <v>0</v>
      </c>
      <c r="Z379" s="110">
        <f>SUBTOTAL(9,Z380:Z384)</f>
        <v>0</v>
      </c>
      <c r="AA379" s="112">
        <f t="shared" si="134"/>
        <v>0</v>
      </c>
      <c r="AB379" s="110">
        <f t="shared" si="134"/>
        <v>0</v>
      </c>
      <c r="AC379" s="110">
        <f t="shared" si="134"/>
        <v>0</v>
      </c>
      <c r="AD379" s="110">
        <f t="shared" si="134"/>
        <v>0</v>
      </c>
      <c r="AE379" s="110">
        <f t="shared" si="134"/>
        <v>0</v>
      </c>
      <c r="AF379" s="110">
        <f t="shared" si="134"/>
        <v>0</v>
      </c>
      <c r="AG379" s="112">
        <f t="shared" si="134"/>
        <v>0</v>
      </c>
      <c r="AH379" s="110">
        <f>AA379* '1 Overview'!$D$19</f>
        <v>0</v>
      </c>
      <c r="AI379" s="110">
        <f>AC379* '1 Overview'!$D$19</f>
        <v>0</v>
      </c>
      <c r="AJ379" s="110">
        <f>AE379* '1 Overview'!$D$19</f>
        <v>0</v>
      </c>
      <c r="AK379" s="112">
        <f>AG379* '1 Overview'!$D$19</f>
        <v>0</v>
      </c>
      <c r="AL379" s="588"/>
    </row>
    <row r="380" spans="1:38" ht="15" customHeight="1" outlineLevel="2" x14ac:dyDescent="0.2">
      <c r="A380" s="93" t="str">
        <f t="shared" si="124"/>
        <v>Z2013</v>
      </c>
      <c r="B380" s="93" t="e">
        <f t="shared" si="124"/>
        <v>#N/A</v>
      </c>
      <c r="C380" s="93" t="e">
        <f t="shared" si="124"/>
        <v>#N/A</v>
      </c>
      <c r="D380" s="93" t="e">
        <f t="shared" si="124"/>
        <v>#N/A</v>
      </c>
      <c r="E380" s="267" t="str">
        <f>VLOOKUP("K|"&amp;Q380,'[2]+termU'!$A$1:$G$65536,6,FALSE)</f>
        <v>L102800</v>
      </c>
      <c r="F380" s="231" t="str">
        <f>VLOOKUP("K|"&amp;O380,'[2]+termU'!$A$1:$G$65536,6,FALSE)</f>
        <v>L102800</v>
      </c>
      <c r="G380" s="64" t="str">
        <f t="shared" si="120"/>
        <v>B</v>
      </c>
      <c r="H380" s="70" t="str">
        <f t="shared" ca="1" si="125"/>
        <v>B</v>
      </c>
      <c r="I380" s="94">
        <v>4</v>
      </c>
      <c r="J380" s="95">
        <f t="shared" si="132"/>
        <v>2013</v>
      </c>
      <c r="K380" s="93" t="str">
        <f t="shared" si="132"/>
        <v>Test country</v>
      </c>
      <c r="L380" s="93">
        <f t="shared" si="132"/>
        <v>0</v>
      </c>
      <c r="M380" s="93"/>
      <c r="N380" s="93">
        <f t="shared" si="118"/>
        <v>0</v>
      </c>
      <c r="O380" s="64" t="str">
        <f t="shared" si="133"/>
        <v>Olives, no details</v>
      </c>
      <c r="P380" s="70" t="s">
        <v>1771</v>
      </c>
      <c r="Q380" s="120" t="s">
        <v>793</v>
      </c>
      <c r="R380" s="321" t="str">
        <f xml:space="preserve"> R379 &amp; IF(ISERROR([2]!hidden(R379)),", sin detalles",IF([2]!hidden(R379),"",", sin detalles"))</f>
        <v>Aceitunas, sin detalles</v>
      </c>
      <c r="S380" s="345" t="str">
        <f xml:space="preserve"> S379 &amp; IF(ISERROR([2]!hidden(S379)),", no details",IF([2]!hidden(S379),"",", no details"))</f>
        <v>Olives, no details</v>
      </c>
      <c r="T380" s="103"/>
      <c r="U380" s="149"/>
      <c r="V380" s="202"/>
      <c r="W380" s="122">
        <f>SUM(U380:V380)</f>
        <v>0</v>
      </c>
      <c r="X380" s="1064"/>
      <c r="Y380" s="122"/>
      <c r="Z380" s="122"/>
      <c r="AA380" s="125"/>
      <c r="AB380" s="122"/>
      <c r="AC380" s="122"/>
      <c r="AD380" s="122"/>
      <c r="AE380" s="122"/>
      <c r="AF380" s="122"/>
      <c r="AG380" s="125"/>
      <c r="AH380" s="122">
        <f>AA380* '1 Overview'!$D$19</f>
        <v>0</v>
      </c>
      <c r="AI380" s="122">
        <f>AC380* '1 Overview'!$D$19</f>
        <v>0</v>
      </c>
      <c r="AJ380" s="122">
        <f>AE380* '1 Overview'!$D$19</f>
        <v>0</v>
      </c>
      <c r="AK380" s="125">
        <f>AG380* '1 Overview'!$D$19</f>
        <v>0</v>
      </c>
      <c r="AL380" s="588"/>
    </row>
    <row r="381" spans="1:38" ht="15" customHeight="1" outlineLevel="3" x14ac:dyDescent="0.2">
      <c r="A381" s="93" t="str">
        <f t="shared" si="124"/>
        <v>Z2013</v>
      </c>
      <c r="B381" s="93" t="e">
        <f t="shared" si="124"/>
        <v>#N/A</v>
      </c>
      <c r="C381" s="93" t="e">
        <f t="shared" si="124"/>
        <v>#N/A</v>
      </c>
      <c r="D381" s="93" t="e">
        <f t="shared" si="124"/>
        <v>#N/A</v>
      </c>
      <c r="E381" s="267" t="str">
        <f>VLOOKUP("K|"&amp;Q381,'[2]+termU'!$A$1:$G$65536,6,FALSE)</f>
        <v>L102801</v>
      </c>
      <c r="F381" s="231" t="str">
        <f>VLOOKUP("K|"&amp;O381,'[2]+termU'!$A$1:$G$65536,6,FALSE)</f>
        <v>L102801</v>
      </c>
      <c r="G381" s="64" t="str">
        <f t="shared" si="120"/>
        <v>B</v>
      </c>
      <c r="H381" s="70" t="str">
        <f t="shared" ca="1" si="125"/>
        <v>B</v>
      </c>
      <c r="I381" s="94">
        <v>4</v>
      </c>
      <c r="J381" s="95">
        <f t="shared" si="132"/>
        <v>2013</v>
      </c>
      <c r="K381" s="93" t="str">
        <f t="shared" si="132"/>
        <v>Test country</v>
      </c>
      <c r="L381" s="93">
        <f t="shared" si="132"/>
        <v>0</v>
      </c>
      <c r="M381" s="93"/>
      <c r="N381" s="93">
        <f t="shared" si="118"/>
        <v>0</v>
      </c>
      <c r="O381" s="64" t="str">
        <f t="shared" si="133"/>
        <v>Table olives</v>
      </c>
      <c r="P381" s="70" t="s">
        <v>1771</v>
      </c>
      <c r="Q381" s="120" t="s">
        <v>794</v>
      </c>
      <c r="R381" s="318" t="s">
        <v>795</v>
      </c>
      <c r="S381" s="348" t="s">
        <v>796</v>
      </c>
      <c r="T381" s="1037" t="s">
        <v>797</v>
      </c>
      <c r="U381" s="149"/>
      <c r="V381" s="202"/>
      <c r="W381" s="122">
        <f>SUM(U381:V381)</f>
        <v>0</v>
      </c>
      <c r="X381" s="1064"/>
      <c r="Y381" s="122"/>
      <c r="Z381" s="122"/>
      <c r="AA381" s="125"/>
      <c r="AB381" s="122"/>
      <c r="AC381" s="122"/>
      <c r="AD381" s="122"/>
      <c r="AE381" s="122"/>
      <c r="AF381" s="122"/>
      <c r="AG381" s="125"/>
      <c r="AH381" s="122">
        <f>AA381* '1 Overview'!$D$19</f>
        <v>0</v>
      </c>
      <c r="AI381" s="122">
        <f>AC381* '1 Overview'!$D$19</f>
        <v>0</v>
      </c>
      <c r="AJ381" s="122">
        <f>AE381* '1 Overview'!$D$19</f>
        <v>0</v>
      </c>
      <c r="AK381" s="125">
        <f>AG381* '1 Overview'!$D$19</f>
        <v>0</v>
      </c>
      <c r="AL381" s="588"/>
    </row>
    <row r="382" spans="1:38" ht="15" customHeight="1" outlineLevel="3" x14ac:dyDescent="0.2">
      <c r="A382" s="93" t="str">
        <f t="shared" si="124"/>
        <v>Z2013</v>
      </c>
      <c r="B382" s="93" t="e">
        <f t="shared" si="124"/>
        <v>#N/A</v>
      </c>
      <c r="C382" s="93" t="e">
        <f t="shared" si="124"/>
        <v>#N/A</v>
      </c>
      <c r="D382" s="93" t="e">
        <f t="shared" si="124"/>
        <v>#N/A</v>
      </c>
      <c r="E382" s="267" t="str">
        <f>VLOOKUP("K|"&amp;Q382,'[2]+termU'!$A$1:$G$65536,6,FALSE)</f>
        <v>L102802</v>
      </c>
      <c r="F382" s="231" t="str">
        <f>VLOOKUP("K|"&amp;O382,'[2]+termU'!$A$1:$G$65536,6,FALSE)</f>
        <v>L102802</v>
      </c>
      <c r="G382" s="64" t="str">
        <f t="shared" si="120"/>
        <v>B</v>
      </c>
      <c r="H382" s="70" t="str">
        <f t="shared" ca="1" si="125"/>
        <v>B</v>
      </c>
      <c r="I382" s="94">
        <v>4</v>
      </c>
      <c r="J382" s="95">
        <f t="shared" si="132"/>
        <v>2013</v>
      </c>
      <c r="K382" s="93" t="str">
        <f t="shared" si="132"/>
        <v>Test country</v>
      </c>
      <c r="L382" s="93">
        <f t="shared" si="132"/>
        <v>0</v>
      </c>
      <c r="M382" s="93"/>
      <c r="N382" s="93">
        <f t="shared" si="118"/>
        <v>0</v>
      </c>
      <c r="O382" s="64" t="str">
        <f t="shared" si="133"/>
        <v>Oil olives</v>
      </c>
      <c r="P382" s="70" t="s">
        <v>1771</v>
      </c>
      <c r="Q382" s="120" t="s">
        <v>798</v>
      </c>
      <c r="R382" s="318" t="s">
        <v>3005</v>
      </c>
      <c r="S382" s="348" t="s">
        <v>799</v>
      </c>
      <c r="T382" s="1037" t="s">
        <v>800</v>
      </c>
      <c r="U382" s="149"/>
      <c r="V382" s="202"/>
      <c r="W382" s="122">
        <f>SUM(U382:V382)</f>
        <v>0</v>
      </c>
      <c r="X382" s="1064"/>
      <c r="Y382" s="122"/>
      <c r="Z382" s="122"/>
      <c r="AA382" s="125"/>
      <c r="AB382" s="122"/>
      <c r="AC382" s="122"/>
      <c r="AD382" s="122"/>
      <c r="AE382" s="122"/>
      <c r="AF382" s="122"/>
      <c r="AG382" s="125"/>
      <c r="AH382" s="122">
        <f>AA382* '1 Overview'!$D$19</f>
        <v>0</v>
      </c>
      <c r="AI382" s="122">
        <f>AC382* '1 Overview'!$D$19</f>
        <v>0</v>
      </c>
      <c r="AJ382" s="122">
        <f>AE382* '1 Overview'!$D$19</f>
        <v>0</v>
      </c>
      <c r="AK382" s="125">
        <f>AG382* '1 Overview'!$D$19</f>
        <v>0</v>
      </c>
      <c r="AL382" s="588"/>
    </row>
    <row r="383" spans="1:38" ht="15" customHeight="1" outlineLevel="3" x14ac:dyDescent="0.2">
      <c r="A383" s="93" t="str">
        <f t="shared" si="124"/>
        <v>Z2013</v>
      </c>
      <c r="B383" s="93" t="e">
        <f t="shared" si="124"/>
        <v>#N/A</v>
      </c>
      <c r="C383" s="93" t="e">
        <f t="shared" si="124"/>
        <v>#N/A</v>
      </c>
      <c r="D383" s="93" t="e">
        <f t="shared" si="124"/>
        <v>#N/A</v>
      </c>
      <c r="E383" s="267" t="e">
        <f>VLOOKUP("K|"&amp;Q383,'[2]+termU'!$A$1:$G$65536,6,FALSE)</f>
        <v>#N/A</v>
      </c>
      <c r="F383" s="231" t="e">
        <f>VLOOKUP("K|"&amp;O383,'[2]+termU'!$A$1:$G$65536,6,FALSE)</f>
        <v>#N/A</v>
      </c>
      <c r="G383" s="64" t="str">
        <f t="shared" si="120"/>
        <v>B</v>
      </c>
      <c r="H383" s="70" t="str">
        <f t="shared" ca="1" si="125"/>
        <v>B</v>
      </c>
      <c r="I383" s="94">
        <v>4</v>
      </c>
      <c r="J383" s="95">
        <f t="shared" si="132"/>
        <v>2013</v>
      </c>
      <c r="K383" s="93" t="str">
        <f t="shared" si="132"/>
        <v>Test country</v>
      </c>
      <c r="L383" s="93">
        <f t="shared" si="132"/>
        <v>0</v>
      </c>
      <c r="M383" s="93"/>
      <c r="N383" s="93">
        <f t="shared" si="118"/>
        <v>0</v>
      </c>
      <c r="O383" s="64" t="s">
        <v>801</v>
      </c>
      <c r="P383" s="120" t="s">
        <v>2583</v>
      </c>
      <c r="Q383" s="120"/>
      <c r="R383" s="921" t="s">
        <v>802</v>
      </c>
      <c r="S383" s="922" t="s">
        <v>803</v>
      </c>
      <c r="T383" s="819"/>
      <c r="U383" s="149"/>
      <c r="V383" s="202"/>
      <c r="W383" s="122">
        <f>SUM(U383:V383)</f>
        <v>0</v>
      </c>
      <c r="X383" s="1064"/>
      <c r="Y383" s="122"/>
      <c r="Z383" s="122"/>
      <c r="AA383" s="125"/>
      <c r="AB383" s="122"/>
      <c r="AC383" s="122"/>
      <c r="AD383" s="122"/>
      <c r="AE383" s="122"/>
      <c r="AF383" s="122"/>
      <c r="AG383" s="125"/>
      <c r="AH383" s="122">
        <f>AA383* '1 Overview'!$D$19</f>
        <v>0</v>
      </c>
      <c r="AI383" s="122">
        <f>AC383* '1 Overview'!$D$19</f>
        <v>0</v>
      </c>
      <c r="AJ383" s="122">
        <f>AE383* '1 Overview'!$D$19</f>
        <v>0</v>
      </c>
      <c r="AK383" s="125">
        <f>AG383* '1 Overview'!$D$19</f>
        <v>0</v>
      </c>
    </row>
    <row r="384" spans="1:38" ht="15" customHeight="1" outlineLevel="3" x14ac:dyDescent="0.2">
      <c r="A384" s="93" t="str">
        <f t="shared" si="124"/>
        <v>Z2013</v>
      </c>
      <c r="B384" s="93" t="e">
        <f t="shared" si="124"/>
        <v>#N/A</v>
      </c>
      <c r="C384" s="93" t="e">
        <f t="shared" si="124"/>
        <v>#N/A</v>
      </c>
      <c r="D384" s="93" t="e">
        <f t="shared" si="124"/>
        <v>#N/A</v>
      </c>
      <c r="E384" s="267" t="str">
        <f>VLOOKUP("K|"&amp;Q384,'[2]+termU'!$A$1:$G$65536,6,FALSE)</f>
        <v>L1028zz</v>
      </c>
      <c r="F384" s="231" t="str">
        <f>VLOOKUP("K|"&amp;O384,'[2]+termU'!$A$1:$G$65536,6,FALSE)</f>
        <v>L1028zz</v>
      </c>
      <c r="G384" s="64" t="str">
        <f t="shared" si="120"/>
        <v>B</v>
      </c>
      <c r="H384" s="70" t="str">
        <f t="shared" ca="1" si="125"/>
        <v>B</v>
      </c>
      <c r="I384" s="94">
        <v>4</v>
      </c>
      <c r="J384" s="95">
        <f t="shared" si="132"/>
        <v>2013</v>
      </c>
      <c r="K384" s="93" t="str">
        <f t="shared" si="132"/>
        <v>Test country</v>
      </c>
      <c r="L384" s="93">
        <f t="shared" si="132"/>
        <v>0</v>
      </c>
      <c r="M384" s="93"/>
      <c r="N384" s="93">
        <f t="shared" si="118"/>
        <v>0</v>
      </c>
      <c r="O384" s="64" t="s">
        <v>804</v>
      </c>
      <c r="P384" s="120" t="s">
        <v>2583</v>
      </c>
      <c r="Q384" s="120" t="s">
        <v>805</v>
      </c>
      <c r="R384" s="318" t="s">
        <v>806</v>
      </c>
      <c r="S384" s="353" t="s">
        <v>807</v>
      </c>
      <c r="T384" s="787"/>
      <c r="U384" s="149"/>
      <c r="V384" s="202"/>
      <c r="W384" s="122">
        <f>SUM(U384:V384)</f>
        <v>0</v>
      </c>
      <c r="X384" s="1064"/>
      <c r="Y384" s="122"/>
      <c r="Z384" s="122"/>
      <c r="AA384" s="125"/>
      <c r="AB384" s="122"/>
      <c r="AC384" s="122"/>
      <c r="AD384" s="122"/>
      <c r="AE384" s="122"/>
      <c r="AF384" s="122"/>
      <c r="AG384" s="125"/>
      <c r="AH384" s="122">
        <f>AA384* '1 Overview'!$D$19</f>
        <v>0</v>
      </c>
      <c r="AI384" s="122">
        <f>AC384* '1 Overview'!$D$19</f>
        <v>0</v>
      </c>
      <c r="AJ384" s="122">
        <f>AE384* '1 Overview'!$D$19</f>
        <v>0</v>
      </c>
      <c r="AK384" s="125">
        <f>AG384* '1 Overview'!$D$19</f>
        <v>0</v>
      </c>
    </row>
    <row r="385" spans="1:126" ht="15" customHeight="1" outlineLevel="2" x14ac:dyDescent="0.2">
      <c r="A385" s="93" t="str">
        <f t="shared" si="124"/>
        <v>Z2013</v>
      </c>
      <c r="B385" s="93" t="e">
        <f t="shared" si="124"/>
        <v>#N/A</v>
      </c>
      <c r="C385" s="93" t="e">
        <f t="shared" si="124"/>
        <v>#N/A</v>
      </c>
      <c r="D385" s="93" t="e">
        <f t="shared" si="124"/>
        <v>#N/A</v>
      </c>
      <c r="E385" s="267" t="str">
        <f>VLOOKUP("K|"&amp;Q385,'[2]+termU'!$A$1:$G$65536,6,FALSE)</f>
        <v>L102a</v>
      </c>
      <c r="F385" s="231" t="str">
        <f>VLOOKUP("K|"&amp;O385,'[2]+termU'!$A$1:$G$65536,6,FALSE)</f>
        <v>L102a</v>
      </c>
      <c r="G385" s="64" t="str">
        <f t="shared" si="120"/>
        <v>A</v>
      </c>
      <c r="H385" s="70" t="str">
        <f t="shared" ca="1" si="125"/>
        <v>A</v>
      </c>
      <c r="I385" s="94">
        <v>3</v>
      </c>
      <c r="J385" s="95">
        <f t="shared" si="132"/>
        <v>2013</v>
      </c>
      <c r="K385" s="93" t="str">
        <f t="shared" si="132"/>
        <v>Test country</v>
      </c>
      <c r="L385" s="93">
        <f t="shared" si="132"/>
        <v>0</v>
      </c>
      <c r="M385" s="93"/>
      <c r="N385" s="93">
        <f t="shared" si="118"/>
        <v>0</v>
      </c>
      <c r="O385" s="64" t="s">
        <v>808</v>
      </c>
      <c r="P385" s="120" t="s">
        <v>2583</v>
      </c>
      <c r="Q385" s="120" t="s">
        <v>808</v>
      </c>
      <c r="R385" s="509" t="s">
        <v>809</v>
      </c>
      <c r="S385" s="653" t="s">
        <v>808</v>
      </c>
      <c r="T385" s="820" t="s">
        <v>810</v>
      </c>
      <c r="U385" s="150">
        <f t="shared" ref="U385:AG385" si="135">SUBTOTAL(9,U386:U391)</f>
        <v>0</v>
      </c>
      <c r="V385" s="205">
        <f t="shared" si="135"/>
        <v>0</v>
      </c>
      <c r="W385" s="110">
        <f t="shared" si="135"/>
        <v>0</v>
      </c>
      <c r="X385" s="858">
        <f t="shared" si="135"/>
        <v>0</v>
      </c>
      <c r="Y385" s="110">
        <f t="shared" si="135"/>
        <v>0</v>
      </c>
      <c r="Z385" s="110">
        <f>SUBTOTAL(9,Z386:Z391)</f>
        <v>0</v>
      </c>
      <c r="AA385" s="112">
        <f t="shared" si="135"/>
        <v>0</v>
      </c>
      <c r="AB385" s="110">
        <f t="shared" si="135"/>
        <v>0</v>
      </c>
      <c r="AC385" s="110">
        <f t="shared" si="135"/>
        <v>0</v>
      </c>
      <c r="AD385" s="110">
        <f t="shared" si="135"/>
        <v>0</v>
      </c>
      <c r="AE385" s="110">
        <f t="shared" si="135"/>
        <v>0</v>
      </c>
      <c r="AF385" s="110">
        <f t="shared" si="135"/>
        <v>0</v>
      </c>
      <c r="AG385" s="112">
        <f t="shared" si="135"/>
        <v>0</v>
      </c>
      <c r="AH385" s="110">
        <f>AA385* '1 Overview'!$D$19</f>
        <v>0</v>
      </c>
      <c r="AI385" s="110">
        <f>AC385* '1 Overview'!$D$19</f>
        <v>0</v>
      </c>
      <c r="AJ385" s="110">
        <f>AE385* '1 Overview'!$D$19</f>
        <v>0</v>
      </c>
      <c r="AK385" s="112">
        <f>AG385* '1 Overview'!$D$19</f>
        <v>0</v>
      </c>
    </row>
    <row r="386" spans="1:126" ht="15" customHeight="1" outlineLevel="2" x14ac:dyDescent="0.2">
      <c r="A386" s="93" t="str">
        <f t="shared" si="124"/>
        <v>Z2013</v>
      </c>
      <c r="B386" s="93" t="e">
        <f t="shared" si="124"/>
        <v>#N/A</v>
      </c>
      <c r="C386" s="93" t="e">
        <f t="shared" si="124"/>
        <v>#N/A</v>
      </c>
      <c r="D386" s="93" t="e">
        <f t="shared" si="124"/>
        <v>#N/A</v>
      </c>
      <c r="E386" s="267" t="str">
        <f>VLOOKUP("K|"&amp;Q386,'[2]+termU'!$A$1:$G$65536,6,FALSE)</f>
        <v>L102a00</v>
      </c>
      <c r="F386" s="231" t="str">
        <f>VLOOKUP("K|"&amp;O386,'[2]+termU'!$A$1:$G$65536,6,FALSE)</f>
        <v>L102a00</v>
      </c>
      <c r="G386" s="64" t="str">
        <f t="shared" si="120"/>
        <v>B</v>
      </c>
      <c r="H386" s="70" t="str">
        <f t="shared" ca="1" si="125"/>
        <v>B</v>
      </c>
      <c r="I386" s="94">
        <v>4</v>
      </c>
      <c r="J386" s="95">
        <f t="shared" si="132"/>
        <v>2013</v>
      </c>
      <c r="K386" s="93" t="str">
        <f t="shared" si="132"/>
        <v>Test country</v>
      </c>
      <c r="L386" s="93">
        <f t="shared" si="132"/>
        <v>0</v>
      </c>
      <c r="M386" s="93"/>
      <c r="N386" s="93">
        <f t="shared" si="118"/>
        <v>0</v>
      </c>
      <c r="O386" s="64" t="s">
        <v>811</v>
      </c>
      <c r="P386" s="120" t="s">
        <v>2583</v>
      </c>
      <c r="Q386" s="120" t="s">
        <v>811</v>
      </c>
      <c r="R386" s="321" t="str">
        <f xml:space="preserve"> R385 &amp; IF(ISERROR([2]!hidden(R385)),", sin detalles",IF([2]!hidden(R385),"",", sin detalles"))</f>
        <v>Café, sin detalles</v>
      </c>
      <c r="S386" s="354" t="str">
        <f xml:space="preserve"> S385 &amp; IF(ISERROR([2]!hidden(S385)),", no details",IF([2]!hidden(S385),"",", no details"))</f>
        <v>Coffee, no details</v>
      </c>
      <c r="T386" s="779"/>
      <c r="U386" s="149"/>
      <c r="V386" s="202"/>
      <c r="W386" s="122">
        <f t="shared" ref="W386:W391" si="136">SUM(U386:V386)</f>
        <v>0</v>
      </c>
      <c r="X386" s="1064"/>
      <c r="Y386" s="122"/>
      <c r="Z386" s="122"/>
      <c r="AA386" s="125"/>
      <c r="AB386" s="122"/>
      <c r="AC386" s="122"/>
      <c r="AD386" s="122"/>
      <c r="AE386" s="122"/>
      <c r="AF386" s="122"/>
      <c r="AG386" s="125"/>
      <c r="AH386" s="122">
        <f>AA386* '1 Overview'!$D$19</f>
        <v>0</v>
      </c>
      <c r="AI386" s="122">
        <f>AC386* '1 Overview'!$D$19</f>
        <v>0</v>
      </c>
      <c r="AJ386" s="122">
        <f>AE386* '1 Overview'!$D$19</f>
        <v>0</v>
      </c>
      <c r="AK386" s="125">
        <f>AG386* '1 Overview'!$D$19</f>
        <v>0</v>
      </c>
    </row>
    <row r="387" spans="1:126" ht="15" customHeight="1" outlineLevel="3" x14ac:dyDescent="0.2">
      <c r="A387" s="93" t="str">
        <f t="shared" si="124"/>
        <v>Z2013</v>
      </c>
      <c r="B387" s="93" t="e">
        <f t="shared" si="124"/>
        <v>#N/A</v>
      </c>
      <c r="C387" s="93" t="e">
        <f t="shared" si="124"/>
        <v>#N/A</v>
      </c>
      <c r="D387" s="93" t="e">
        <f t="shared" si="124"/>
        <v>#N/A</v>
      </c>
      <c r="E387" s="267" t="str">
        <f>VLOOKUP("K|"&amp;Q387,'[2]+termU'!$A$1:$G$65536,6,FALSE)</f>
        <v>L102a01</v>
      </c>
      <c r="F387" s="231" t="str">
        <f>VLOOKUP("K|"&amp;O387,'[2]+termU'!$A$1:$G$65536,6,FALSE)</f>
        <v>L102a01</v>
      </c>
      <c r="G387" s="64" t="str">
        <f t="shared" si="120"/>
        <v>B</v>
      </c>
      <c r="H387" s="70" t="str">
        <f t="shared" ca="1" si="125"/>
        <v>B</v>
      </c>
      <c r="I387" s="94">
        <v>4</v>
      </c>
      <c r="J387" s="95">
        <f t="shared" si="132"/>
        <v>2013</v>
      </c>
      <c r="K387" s="93" t="str">
        <f t="shared" si="132"/>
        <v>Test country</v>
      </c>
      <c r="L387" s="93">
        <f t="shared" si="132"/>
        <v>0</v>
      </c>
      <c r="M387" s="93"/>
      <c r="N387" s="93">
        <f t="shared" si="118"/>
        <v>0</v>
      </c>
      <c r="O387" s="64" t="s">
        <v>812</v>
      </c>
      <c r="Q387" s="120" t="s">
        <v>812</v>
      </c>
      <c r="R387" s="318" t="s">
        <v>3006</v>
      </c>
      <c r="S387" s="348" t="s">
        <v>1393</v>
      </c>
      <c r="T387" s="348"/>
      <c r="U387" s="122"/>
      <c r="V387" s="202"/>
      <c r="W387" s="123">
        <f t="shared" si="136"/>
        <v>0</v>
      </c>
      <c r="X387" s="1064"/>
      <c r="Y387" s="122"/>
      <c r="Z387" s="122"/>
      <c r="AA387" s="125"/>
      <c r="AB387" s="122"/>
      <c r="AC387" s="122"/>
      <c r="AD387" s="122"/>
      <c r="AE387" s="122"/>
      <c r="AF387" s="122"/>
      <c r="AG387" s="125"/>
      <c r="AH387" s="122">
        <f>AA387* '1 Overview'!$D$19</f>
        <v>0</v>
      </c>
      <c r="AI387" s="122">
        <f>AC387* '1 Overview'!$D$19</f>
        <v>0</v>
      </c>
      <c r="AJ387" s="122">
        <f>AE387* '1 Overview'!$D$19</f>
        <v>0</v>
      </c>
      <c r="AK387" s="125">
        <f>AG387* '1 Overview'!$D$19</f>
        <v>0</v>
      </c>
      <c r="AL387" s="108"/>
      <c r="AM387" s="108"/>
      <c r="AN387" s="108"/>
      <c r="AO387" s="108"/>
      <c r="AP387" s="108"/>
      <c r="AQ387" s="108"/>
      <c r="AR387" s="108"/>
      <c r="AS387" s="108"/>
      <c r="AT387" s="108"/>
      <c r="AU387" s="108"/>
      <c r="AV387" s="108"/>
      <c r="AW387" s="108"/>
      <c r="AX387" s="108"/>
      <c r="AY387" s="108"/>
      <c r="AZ387" s="108"/>
      <c r="BA387" s="108"/>
      <c r="BB387" s="108"/>
      <c r="BC387" s="108"/>
      <c r="BD387" s="108"/>
      <c r="BE387" s="108"/>
      <c r="BF387" s="108"/>
      <c r="BG387" s="108"/>
      <c r="BH387" s="108"/>
      <c r="BI387" s="108"/>
      <c r="BJ387" s="108"/>
      <c r="BK387" s="108"/>
      <c r="BL387" s="108"/>
      <c r="BM387" s="108"/>
      <c r="BN387" s="108"/>
      <c r="BO387" s="108"/>
      <c r="BP387" s="108"/>
      <c r="BQ387" s="108"/>
      <c r="BR387" s="108"/>
      <c r="BS387" s="108"/>
      <c r="BT387" s="108"/>
      <c r="BU387" s="108"/>
      <c r="BV387" s="108"/>
      <c r="BW387" s="108"/>
      <c r="BX387" s="108"/>
      <c r="BY387" s="108"/>
      <c r="BZ387" s="108"/>
      <c r="CA387" s="108"/>
      <c r="CB387" s="108"/>
      <c r="CC387" s="108"/>
      <c r="CD387" s="108"/>
      <c r="CE387" s="108"/>
      <c r="CF387" s="73"/>
      <c r="CG387" s="73"/>
      <c r="CH387" s="73"/>
      <c r="CI387" s="73"/>
      <c r="CJ387" s="73"/>
      <c r="CK387" s="73"/>
      <c r="CL387" s="73"/>
      <c r="CM387" s="73"/>
      <c r="CN387" s="73"/>
      <c r="CO387" s="73"/>
      <c r="CP387" s="73"/>
      <c r="CQ387" s="73"/>
      <c r="CR387" s="73"/>
      <c r="CS387" s="73"/>
      <c r="CT387" s="73"/>
      <c r="CU387" s="73"/>
      <c r="CV387" s="73"/>
      <c r="CW387" s="73"/>
      <c r="CX387" s="73"/>
      <c r="CY387" s="73"/>
      <c r="CZ387" s="73"/>
      <c r="DA387" s="73"/>
      <c r="DB387" s="73"/>
      <c r="DC387" s="73"/>
      <c r="DD387" s="73"/>
      <c r="DE387" s="73"/>
      <c r="DF387" s="73"/>
      <c r="DG387" s="73"/>
      <c r="DH387" s="73"/>
      <c r="DI387" s="73"/>
      <c r="DJ387" s="73"/>
      <c r="DK387" s="73"/>
      <c r="DL387" s="73"/>
      <c r="DM387" s="73"/>
      <c r="DN387" s="73"/>
      <c r="DO387" s="73"/>
      <c r="DP387" s="73"/>
      <c r="DQ387" s="73"/>
      <c r="DR387" s="73"/>
      <c r="DS387" s="73"/>
      <c r="DT387" s="73"/>
      <c r="DU387" s="73"/>
      <c r="DV387" s="73"/>
    </row>
    <row r="388" spans="1:126" ht="16.5" customHeight="1" outlineLevel="3" x14ac:dyDescent="0.2">
      <c r="A388" s="93" t="str">
        <f t="shared" si="124"/>
        <v>Z2013</v>
      </c>
      <c r="B388" s="93" t="e">
        <f t="shared" si="124"/>
        <v>#N/A</v>
      </c>
      <c r="C388" s="93" t="e">
        <f t="shared" si="124"/>
        <v>#N/A</v>
      </c>
      <c r="D388" s="93" t="e">
        <f t="shared" si="124"/>
        <v>#N/A</v>
      </c>
      <c r="E388" s="267" t="str">
        <f>VLOOKUP("K|"&amp;Q388,'[2]+termU'!$A$1:$G$65536,6,FALSE)</f>
        <v>L102a02</v>
      </c>
      <c r="F388" s="231" t="str">
        <f>VLOOKUP("K|"&amp;O388,'[2]+termU'!$A$1:$G$65536,6,FALSE)</f>
        <v>L102a02</v>
      </c>
      <c r="G388" s="64" t="str">
        <f t="shared" si="120"/>
        <v>B</v>
      </c>
      <c r="H388" s="70" t="str">
        <f t="shared" ca="1" si="125"/>
        <v>B</v>
      </c>
      <c r="I388" s="94">
        <v>4</v>
      </c>
      <c r="J388" s="95">
        <f t="shared" si="132"/>
        <v>2013</v>
      </c>
      <c r="K388" s="93" t="str">
        <f t="shared" si="132"/>
        <v>Test country</v>
      </c>
      <c r="L388" s="93">
        <f t="shared" si="132"/>
        <v>0</v>
      </c>
      <c r="M388" s="93"/>
      <c r="N388" s="93">
        <f t="shared" si="118"/>
        <v>0</v>
      </c>
      <c r="O388" s="64" t="s">
        <v>1394</v>
      </c>
      <c r="Q388" s="120" t="s">
        <v>1394</v>
      </c>
      <c r="R388" s="318" t="s">
        <v>1395</v>
      </c>
      <c r="S388" s="348" t="s">
        <v>1396</v>
      </c>
      <c r="T388" s="348"/>
      <c r="U388" s="122"/>
      <c r="V388" s="202"/>
      <c r="W388" s="123">
        <f t="shared" si="136"/>
        <v>0</v>
      </c>
      <c r="X388" s="1064"/>
      <c r="Y388" s="122"/>
      <c r="Z388" s="122"/>
      <c r="AA388" s="125"/>
      <c r="AB388" s="122"/>
      <c r="AC388" s="122"/>
      <c r="AD388" s="122"/>
      <c r="AE388" s="122"/>
      <c r="AF388" s="122"/>
      <c r="AG388" s="125"/>
      <c r="AH388" s="122">
        <f>AA388* '1 Overview'!$D$19</f>
        <v>0</v>
      </c>
      <c r="AI388" s="122">
        <f>AC388* '1 Overview'!$D$19</f>
        <v>0</v>
      </c>
      <c r="AJ388" s="122">
        <f>AE388* '1 Overview'!$D$19</f>
        <v>0</v>
      </c>
      <c r="AK388" s="125">
        <f>AG388* '1 Overview'!$D$19</f>
        <v>0</v>
      </c>
      <c r="AL388" s="108"/>
      <c r="AM388" s="108"/>
      <c r="AN388" s="108"/>
      <c r="AO388" s="108"/>
      <c r="AP388" s="108"/>
      <c r="AQ388" s="108"/>
      <c r="AR388" s="108"/>
      <c r="AS388" s="108"/>
      <c r="AT388" s="108"/>
      <c r="AU388" s="108"/>
      <c r="AV388" s="108"/>
      <c r="AW388" s="108"/>
      <c r="AX388" s="108"/>
      <c r="AY388" s="108"/>
      <c r="AZ388" s="108"/>
      <c r="BA388" s="108"/>
      <c r="BB388" s="108"/>
      <c r="BC388" s="108"/>
      <c r="BD388" s="108"/>
      <c r="BE388" s="108"/>
      <c r="BF388" s="108"/>
      <c r="BG388" s="108"/>
      <c r="BH388" s="108"/>
      <c r="BI388" s="108"/>
      <c r="BJ388" s="108"/>
      <c r="BK388" s="108"/>
      <c r="BL388" s="108"/>
      <c r="BM388" s="108"/>
      <c r="BN388" s="108"/>
      <c r="BO388" s="108"/>
      <c r="BP388" s="108"/>
      <c r="BQ388" s="108"/>
      <c r="BR388" s="108"/>
      <c r="BS388" s="108"/>
      <c r="BT388" s="108"/>
      <c r="BU388" s="108"/>
      <c r="BV388" s="108"/>
      <c r="BW388" s="108"/>
      <c r="BX388" s="108"/>
      <c r="BY388" s="108"/>
      <c r="BZ388" s="108"/>
      <c r="CA388" s="108"/>
      <c r="CB388" s="108"/>
      <c r="CC388" s="108"/>
      <c r="CD388" s="108"/>
      <c r="CE388" s="108"/>
      <c r="CF388" s="73"/>
      <c r="CG388" s="73"/>
      <c r="CH388" s="73"/>
      <c r="CI388" s="73"/>
      <c r="CJ388" s="73"/>
      <c r="CK388" s="73"/>
      <c r="CL388" s="73"/>
      <c r="CM388" s="73"/>
      <c r="CN388" s="73"/>
      <c r="CO388" s="73"/>
      <c r="CP388" s="73"/>
      <c r="CQ388" s="73"/>
      <c r="CR388" s="73"/>
      <c r="CS388" s="73"/>
      <c r="CT388" s="73"/>
      <c r="CU388" s="73"/>
      <c r="CV388" s="73"/>
      <c r="CW388" s="73"/>
      <c r="CX388" s="73"/>
      <c r="CY388" s="73"/>
      <c r="CZ388" s="73"/>
      <c r="DA388" s="73"/>
      <c r="DB388" s="73"/>
      <c r="DC388" s="73"/>
      <c r="DD388" s="73"/>
      <c r="DE388" s="73"/>
      <c r="DF388" s="73"/>
      <c r="DG388" s="73"/>
      <c r="DH388" s="73"/>
      <c r="DI388" s="73"/>
      <c r="DJ388" s="73"/>
      <c r="DK388" s="73"/>
      <c r="DL388" s="73"/>
      <c r="DM388" s="73"/>
      <c r="DN388" s="73"/>
      <c r="DO388" s="73"/>
      <c r="DP388" s="73"/>
      <c r="DQ388" s="73"/>
      <c r="DR388" s="73"/>
      <c r="DS388" s="73"/>
      <c r="DT388" s="73"/>
      <c r="DU388" s="73"/>
      <c r="DV388" s="73"/>
    </row>
    <row r="389" spans="1:126" ht="15" customHeight="1" outlineLevel="3" x14ac:dyDescent="0.2">
      <c r="A389" s="93" t="str">
        <f t="shared" si="124"/>
        <v>Z2013</v>
      </c>
      <c r="B389" s="93" t="e">
        <f t="shared" si="124"/>
        <v>#N/A</v>
      </c>
      <c r="C389" s="93" t="e">
        <f t="shared" si="124"/>
        <v>#N/A</v>
      </c>
      <c r="D389" s="93" t="e">
        <f t="shared" si="124"/>
        <v>#N/A</v>
      </c>
      <c r="E389" s="267" t="str">
        <f>VLOOKUP("K|"&amp;Q389,'[2]+termU'!$A$1:$G$65536,6,FALSE)</f>
        <v>L102a03</v>
      </c>
      <c r="F389" s="231" t="str">
        <f>VLOOKUP("K|"&amp;O389,'[2]+termU'!$A$1:$G$65536,6,FALSE)</f>
        <v>L102a03</v>
      </c>
      <c r="G389" s="64" t="str">
        <f t="shared" si="120"/>
        <v>B</v>
      </c>
      <c r="H389" s="70" t="str">
        <f t="shared" ca="1" si="125"/>
        <v>B</v>
      </c>
      <c r="I389" s="94">
        <v>4</v>
      </c>
      <c r="J389" s="95">
        <f t="shared" ref="J389:L408" si="137">J$20</f>
        <v>2013</v>
      </c>
      <c r="K389" s="93" t="str">
        <f t="shared" si="137"/>
        <v>Test country</v>
      </c>
      <c r="L389" s="93">
        <f t="shared" si="137"/>
        <v>0</v>
      </c>
      <c r="M389" s="93"/>
      <c r="N389" s="93">
        <f t="shared" si="118"/>
        <v>0</v>
      </c>
      <c r="O389" s="64" t="s">
        <v>1397</v>
      </c>
      <c r="Q389" s="120" t="s">
        <v>1397</v>
      </c>
      <c r="R389" s="318" t="s">
        <v>1398</v>
      </c>
      <c r="S389" s="348" t="s">
        <v>1399</v>
      </c>
      <c r="T389" s="348"/>
      <c r="U389" s="122"/>
      <c r="V389" s="202"/>
      <c r="W389" s="123">
        <f t="shared" si="136"/>
        <v>0</v>
      </c>
      <c r="X389" s="1064"/>
      <c r="Y389" s="122"/>
      <c r="Z389" s="122"/>
      <c r="AA389" s="125"/>
      <c r="AB389" s="122"/>
      <c r="AC389" s="122"/>
      <c r="AD389" s="122"/>
      <c r="AE389" s="122"/>
      <c r="AF389" s="122"/>
      <c r="AG389" s="125"/>
      <c r="AH389" s="122">
        <f>AA389* '1 Overview'!$D$19</f>
        <v>0</v>
      </c>
      <c r="AI389" s="122">
        <f>AC389* '1 Overview'!$D$19</f>
        <v>0</v>
      </c>
      <c r="AJ389" s="122">
        <f>AE389* '1 Overview'!$D$19</f>
        <v>0</v>
      </c>
      <c r="AK389" s="125">
        <f>AG389* '1 Overview'!$D$19</f>
        <v>0</v>
      </c>
      <c r="AL389" s="108"/>
      <c r="AM389" s="108"/>
      <c r="AN389" s="108"/>
      <c r="AO389" s="108"/>
      <c r="AP389" s="108"/>
      <c r="AQ389" s="108"/>
      <c r="AR389" s="108"/>
      <c r="AS389" s="108"/>
      <c r="AT389" s="108"/>
      <c r="AU389" s="108"/>
      <c r="AV389" s="108"/>
      <c r="AW389" s="108"/>
      <c r="AX389" s="108"/>
      <c r="AY389" s="108"/>
      <c r="AZ389" s="108"/>
      <c r="BA389" s="108"/>
      <c r="BB389" s="108"/>
      <c r="BC389" s="108"/>
      <c r="BD389" s="108"/>
      <c r="BE389" s="108"/>
      <c r="BF389" s="108"/>
      <c r="BG389" s="108"/>
      <c r="BH389" s="108"/>
      <c r="BI389" s="108"/>
      <c r="BJ389" s="108"/>
      <c r="BK389" s="108"/>
      <c r="BL389" s="108"/>
      <c r="BM389" s="108"/>
      <c r="BN389" s="108"/>
      <c r="BO389" s="108"/>
      <c r="BP389" s="108"/>
      <c r="BQ389" s="108"/>
      <c r="BR389" s="108"/>
      <c r="BS389" s="108"/>
      <c r="BT389" s="108"/>
      <c r="BU389" s="108"/>
      <c r="BV389" s="108"/>
      <c r="BW389" s="108"/>
      <c r="BX389" s="108"/>
      <c r="BY389" s="108"/>
      <c r="BZ389" s="108"/>
      <c r="CA389" s="108"/>
      <c r="CB389" s="108"/>
      <c r="CC389" s="108"/>
      <c r="CD389" s="108"/>
      <c r="CE389" s="108"/>
      <c r="CF389" s="73"/>
      <c r="CG389" s="73"/>
      <c r="CH389" s="73"/>
      <c r="CI389" s="73"/>
      <c r="CJ389" s="73"/>
      <c r="CK389" s="73"/>
      <c r="CL389" s="73"/>
      <c r="CM389" s="73"/>
      <c r="CN389" s="73"/>
      <c r="CO389" s="73"/>
      <c r="CP389" s="73"/>
      <c r="CQ389" s="73"/>
      <c r="CR389" s="73"/>
      <c r="CS389" s="73"/>
      <c r="CT389" s="73"/>
      <c r="CU389" s="73"/>
      <c r="CV389" s="73"/>
      <c r="CW389" s="73"/>
      <c r="CX389" s="73"/>
      <c r="CY389" s="73"/>
      <c r="CZ389" s="73"/>
      <c r="DA389" s="73"/>
      <c r="DB389" s="73"/>
      <c r="DC389" s="73"/>
      <c r="DD389" s="73"/>
      <c r="DE389" s="73"/>
      <c r="DF389" s="73"/>
      <c r="DG389" s="73"/>
      <c r="DH389" s="73"/>
      <c r="DI389" s="73"/>
      <c r="DJ389" s="73"/>
      <c r="DK389" s="73"/>
      <c r="DL389" s="73"/>
      <c r="DM389" s="73"/>
      <c r="DN389" s="73"/>
      <c r="DO389" s="73"/>
      <c r="DP389" s="73"/>
      <c r="DQ389" s="73"/>
      <c r="DR389" s="73"/>
      <c r="DS389" s="73"/>
      <c r="DT389" s="73"/>
      <c r="DU389" s="73"/>
      <c r="DV389" s="73"/>
    </row>
    <row r="390" spans="1:126" ht="15.75" customHeight="1" outlineLevel="3" x14ac:dyDescent="0.2">
      <c r="A390" s="93" t="str">
        <f t="shared" si="124"/>
        <v>Z2013</v>
      </c>
      <c r="B390" s="93" t="e">
        <f t="shared" si="124"/>
        <v>#N/A</v>
      </c>
      <c r="C390" s="93" t="e">
        <f t="shared" si="124"/>
        <v>#N/A</v>
      </c>
      <c r="D390" s="93" t="e">
        <f t="shared" si="124"/>
        <v>#N/A</v>
      </c>
      <c r="E390" s="267" t="e">
        <f>VLOOKUP("K|"&amp;Q390,'[2]+termU'!$A$1:$G$65536,6,FALSE)</f>
        <v>#N/A</v>
      </c>
      <c r="F390" s="231" t="e">
        <f>VLOOKUP("K|"&amp;O390,'[2]+termU'!$A$1:$G$65536,6,FALSE)</f>
        <v>#N/A</v>
      </c>
      <c r="G390" s="64" t="str">
        <f t="shared" si="120"/>
        <v>B</v>
      </c>
      <c r="H390" s="70" t="str">
        <f t="shared" ca="1" si="125"/>
        <v>B</v>
      </c>
      <c r="I390" s="94">
        <v>4</v>
      </c>
      <c r="J390" s="95">
        <f t="shared" si="137"/>
        <v>2013</v>
      </c>
      <c r="K390" s="93" t="str">
        <f t="shared" si="137"/>
        <v>Test country</v>
      </c>
      <c r="L390" s="93">
        <f t="shared" si="137"/>
        <v>0</v>
      </c>
      <c r="M390" s="93"/>
      <c r="N390" s="93">
        <f t="shared" si="118"/>
        <v>0</v>
      </c>
      <c r="O390" s="64" t="s">
        <v>1400</v>
      </c>
      <c r="Q390" s="120"/>
      <c r="R390" s="533" t="s">
        <v>1401</v>
      </c>
      <c r="S390" s="554" t="s">
        <v>1402</v>
      </c>
      <c r="T390" s="554"/>
      <c r="U390" s="122"/>
      <c r="V390" s="202"/>
      <c r="W390" s="123">
        <f t="shared" si="136"/>
        <v>0</v>
      </c>
      <c r="X390" s="1064"/>
      <c r="Y390" s="122"/>
      <c r="Z390" s="122"/>
      <c r="AA390" s="125"/>
      <c r="AB390" s="122"/>
      <c r="AC390" s="122"/>
      <c r="AD390" s="122"/>
      <c r="AE390" s="122"/>
      <c r="AF390" s="122"/>
      <c r="AG390" s="125"/>
      <c r="AH390" s="122">
        <f>AA390* '1 Overview'!$D$19</f>
        <v>0</v>
      </c>
      <c r="AI390" s="122">
        <f>AC390* '1 Overview'!$D$19</f>
        <v>0</v>
      </c>
      <c r="AJ390" s="122">
        <f>AE390* '1 Overview'!$D$19</f>
        <v>0</v>
      </c>
      <c r="AK390" s="125">
        <f>AG390* '1 Overview'!$D$19</f>
        <v>0</v>
      </c>
      <c r="AL390" s="108"/>
      <c r="AM390" s="108"/>
      <c r="AN390" s="108"/>
      <c r="AO390" s="108"/>
      <c r="AP390" s="108"/>
      <c r="AQ390" s="108"/>
      <c r="AR390" s="108"/>
      <c r="AS390" s="108"/>
      <c r="AT390" s="108"/>
      <c r="AU390" s="108"/>
      <c r="AV390" s="108"/>
      <c r="AW390" s="108"/>
      <c r="AX390" s="108"/>
      <c r="AY390" s="108"/>
      <c r="AZ390" s="108"/>
      <c r="BA390" s="108"/>
      <c r="BB390" s="108"/>
      <c r="BC390" s="108"/>
      <c r="BD390" s="108"/>
      <c r="BE390" s="108"/>
      <c r="BF390" s="108"/>
      <c r="BG390" s="108"/>
      <c r="BH390" s="108"/>
      <c r="BI390" s="108"/>
      <c r="BJ390" s="108"/>
      <c r="BK390" s="108"/>
      <c r="BL390" s="108"/>
      <c r="BM390" s="108"/>
      <c r="BN390" s="108"/>
      <c r="BO390" s="108"/>
      <c r="BP390" s="108"/>
      <c r="BQ390" s="108"/>
      <c r="BR390" s="108"/>
      <c r="BS390" s="108"/>
      <c r="BT390" s="108"/>
      <c r="BU390" s="108"/>
      <c r="BV390" s="108"/>
      <c r="BW390" s="108"/>
      <c r="BX390" s="108"/>
      <c r="BY390" s="108"/>
      <c r="BZ390" s="108"/>
      <c r="CA390" s="108"/>
      <c r="CB390" s="108"/>
      <c r="CC390" s="108"/>
      <c r="CD390" s="108"/>
      <c r="CE390" s="108"/>
      <c r="CF390" s="73"/>
      <c r="CG390" s="73"/>
      <c r="CH390" s="73"/>
      <c r="CI390" s="73"/>
      <c r="CJ390" s="73"/>
      <c r="CK390" s="73"/>
      <c r="CL390" s="73"/>
      <c r="CM390" s="73"/>
      <c r="CN390" s="73"/>
      <c r="CO390" s="73"/>
      <c r="CP390" s="73"/>
      <c r="CQ390" s="73"/>
      <c r="CR390" s="73"/>
      <c r="CS390" s="73"/>
      <c r="CT390" s="73"/>
      <c r="CU390" s="73"/>
      <c r="CV390" s="73"/>
      <c r="CW390" s="73"/>
      <c r="CX390" s="73"/>
      <c r="CY390" s="73"/>
      <c r="CZ390" s="73"/>
      <c r="DA390" s="73"/>
      <c r="DB390" s="73"/>
      <c r="DC390" s="73"/>
      <c r="DD390" s="73"/>
      <c r="DE390" s="73"/>
      <c r="DF390" s="73"/>
      <c r="DG390" s="73"/>
      <c r="DH390" s="73"/>
      <c r="DI390" s="73"/>
      <c r="DJ390" s="73"/>
      <c r="DK390" s="73"/>
      <c r="DL390" s="73"/>
      <c r="DM390" s="73"/>
      <c r="DN390" s="73"/>
      <c r="DO390" s="73"/>
      <c r="DP390" s="73"/>
      <c r="DQ390" s="73"/>
      <c r="DR390" s="73"/>
      <c r="DS390" s="73"/>
      <c r="DT390" s="73"/>
      <c r="DU390" s="73"/>
      <c r="DV390" s="73"/>
    </row>
    <row r="391" spans="1:126" ht="15" customHeight="1" outlineLevel="3" thickBot="1" x14ac:dyDescent="0.25">
      <c r="A391" s="93" t="str">
        <f t="shared" si="124"/>
        <v>Z2013</v>
      </c>
      <c r="B391" s="93" t="e">
        <f t="shared" si="124"/>
        <v>#N/A</v>
      </c>
      <c r="C391" s="93" t="e">
        <f t="shared" si="124"/>
        <v>#N/A</v>
      </c>
      <c r="D391" s="93" t="e">
        <f t="shared" si="124"/>
        <v>#N/A</v>
      </c>
      <c r="E391" s="267" t="str">
        <f>VLOOKUP("K|"&amp;Q391,'[2]+termU'!$A$1:$G$65536,6,FALSE)</f>
        <v>L102azz</v>
      </c>
      <c r="F391" s="231" t="str">
        <f>VLOOKUP("K|"&amp;O391,'[2]+termU'!$A$1:$G$65536,6,FALSE)</f>
        <v>L102azz</v>
      </c>
      <c r="G391" s="64" t="str">
        <f t="shared" si="120"/>
        <v>B</v>
      </c>
      <c r="H391" s="70" t="str">
        <f t="shared" ca="1" si="125"/>
        <v>B</v>
      </c>
      <c r="I391" s="94">
        <v>4</v>
      </c>
      <c r="J391" s="95">
        <f t="shared" si="137"/>
        <v>2013</v>
      </c>
      <c r="K391" s="93" t="str">
        <f t="shared" si="137"/>
        <v>Test country</v>
      </c>
      <c r="L391" s="93">
        <f t="shared" si="137"/>
        <v>0</v>
      </c>
      <c r="M391" s="93"/>
      <c r="N391" s="93">
        <f t="shared" si="118"/>
        <v>0</v>
      </c>
      <c r="O391" s="64" t="s">
        <v>1403</v>
      </c>
      <c r="Q391" s="120" t="s">
        <v>1404</v>
      </c>
      <c r="R391" s="362" t="s">
        <v>3007</v>
      </c>
      <c r="S391" s="353" t="s">
        <v>1405</v>
      </c>
      <c r="T391" s="353"/>
      <c r="U391" s="122"/>
      <c r="V391" s="202"/>
      <c r="W391" s="123">
        <f t="shared" si="136"/>
        <v>0</v>
      </c>
      <c r="X391" s="1064"/>
      <c r="Y391" s="122"/>
      <c r="Z391" s="122"/>
      <c r="AA391" s="125"/>
      <c r="AB391" s="122"/>
      <c r="AC391" s="122"/>
      <c r="AD391" s="122"/>
      <c r="AE391" s="122"/>
      <c r="AF391" s="122"/>
      <c r="AG391" s="125"/>
      <c r="AH391" s="122">
        <f>AA391* '1 Overview'!$D$19</f>
        <v>0</v>
      </c>
      <c r="AI391" s="122">
        <f>AC391* '1 Overview'!$D$19</f>
        <v>0</v>
      </c>
      <c r="AJ391" s="122">
        <f>AE391* '1 Overview'!$D$19</f>
        <v>0</v>
      </c>
      <c r="AK391" s="125">
        <f>AG391* '1 Overview'!$D$19</f>
        <v>0</v>
      </c>
      <c r="AL391" s="108"/>
      <c r="AM391" s="108"/>
      <c r="AN391" s="108"/>
      <c r="AO391" s="108"/>
      <c r="AP391" s="108"/>
      <c r="AQ391" s="108"/>
      <c r="AR391" s="108"/>
      <c r="AS391" s="108"/>
      <c r="AT391" s="108"/>
      <c r="AU391" s="108"/>
      <c r="AV391" s="108"/>
      <c r="AW391" s="108"/>
      <c r="AX391" s="108"/>
      <c r="AY391" s="108"/>
      <c r="AZ391" s="108"/>
      <c r="BA391" s="108"/>
      <c r="BB391" s="108"/>
      <c r="BC391" s="108"/>
      <c r="BD391" s="108"/>
      <c r="BE391" s="108"/>
      <c r="BF391" s="108"/>
      <c r="BG391" s="108"/>
      <c r="BH391" s="108"/>
      <c r="BI391" s="108"/>
      <c r="BJ391" s="108"/>
      <c r="BK391" s="108"/>
      <c r="BL391" s="108"/>
      <c r="BM391" s="108"/>
      <c r="BN391" s="108"/>
      <c r="BO391" s="108"/>
      <c r="BP391" s="108"/>
      <c r="BQ391" s="108"/>
      <c r="BR391" s="108"/>
      <c r="BS391" s="108"/>
      <c r="BT391" s="108"/>
      <c r="BU391" s="108"/>
      <c r="BV391" s="108"/>
      <c r="BW391" s="108"/>
      <c r="BX391" s="108"/>
      <c r="BY391" s="108"/>
      <c r="BZ391" s="108"/>
      <c r="CA391" s="108"/>
      <c r="CB391" s="108"/>
      <c r="CC391" s="108"/>
      <c r="CD391" s="108"/>
      <c r="CE391" s="108"/>
      <c r="CF391" s="73"/>
      <c r="CG391" s="73"/>
      <c r="CH391" s="73"/>
      <c r="CI391" s="73"/>
      <c r="CJ391" s="73"/>
      <c r="CK391" s="73"/>
      <c r="CL391" s="73"/>
      <c r="CM391" s="73"/>
      <c r="CN391" s="73"/>
      <c r="CO391" s="73"/>
      <c r="CP391" s="73"/>
      <c r="CQ391" s="73"/>
      <c r="CR391" s="73"/>
      <c r="CS391" s="73"/>
      <c r="CT391" s="73"/>
      <c r="CU391" s="73"/>
      <c r="CV391" s="73"/>
      <c r="CW391" s="73"/>
      <c r="CX391" s="73"/>
      <c r="CY391" s="73"/>
      <c r="CZ391" s="73"/>
      <c r="DA391" s="73"/>
      <c r="DB391" s="73"/>
      <c r="DC391" s="73"/>
      <c r="DD391" s="73"/>
      <c r="DE391" s="73"/>
      <c r="DF391" s="73"/>
      <c r="DG391" s="73"/>
      <c r="DH391" s="73"/>
      <c r="DI391" s="73"/>
      <c r="DJ391" s="73"/>
      <c r="DK391" s="73"/>
      <c r="DL391" s="73"/>
      <c r="DM391" s="73"/>
      <c r="DN391" s="73"/>
      <c r="DO391" s="73"/>
      <c r="DP391" s="73"/>
      <c r="DQ391" s="73"/>
      <c r="DR391" s="73"/>
      <c r="DS391" s="73"/>
      <c r="DT391" s="73"/>
      <c r="DU391" s="73"/>
      <c r="DV391" s="73"/>
    </row>
    <row r="392" spans="1:126" ht="15" customHeight="1" outlineLevel="2" x14ac:dyDescent="0.2">
      <c r="A392" s="93" t="str">
        <f t="shared" si="124"/>
        <v>Z2013</v>
      </c>
      <c r="B392" s="93" t="e">
        <f t="shared" si="124"/>
        <v>#N/A</v>
      </c>
      <c r="C392" s="93" t="e">
        <f t="shared" si="124"/>
        <v>#N/A</v>
      </c>
      <c r="D392" s="93" t="e">
        <f t="shared" si="124"/>
        <v>#N/A</v>
      </c>
      <c r="E392" s="267" t="str">
        <f>VLOOKUP("K|"&amp;Q392,'[2]+termU'!$A$1:$G$65536,6,FALSE)</f>
        <v>L102b</v>
      </c>
      <c r="F392" s="231" t="e">
        <f>VLOOKUP("K|"&amp;O392,'[2]+termU'!$A$1:$G$65536,6,FALSE)</f>
        <v>#N/A</v>
      </c>
      <c r="G392" s="64" t="str">
        <f t="shared" si="120"/>
        <v>A</v>
      </c>
      <c r="H392" s="70" t="str">
        <f t="shared" ca="1" si="125"/>
        <v>A</v>
      </c>
      <c r="I392" s="94">
        <v>3</v>
      </c>
      <c r="J392" s="95">
        <f t="shared" si="137"/>
        <v>2013</v>
      </c>
      <c r="K392" s="93" t="str">
        <f t="shared" si="137"/>
        <v>Test country</v>
      </c>
      <c r="L392" s="93">
        <f t="shared" si="137"/>
        <v>0</v>
      </c>
      <c r="M392" s="93"/>
      <c r="N392" s="93">
        <f t="shared" si="118"/>
        <v>0</v>
      </c>
      <c r="O392" s="64" t="str">
        <f>TRIM(S392)</f>
        <v>Black tea/mate</v>
      </c>
      <c r="P392" s="70" t="s">
        <v>1771</v>
      </c>
      <c r="Q392" s="120" t="s">
        <v>1406</v>
      </c>
      <c r="R392" s="316" t="s">
        <v>1407</v>
      </c>
      <c r="S392" s="653" t="s">
        <v>2956</v>
      </c>
      <c r="T392" s="821"/>
      <c r="U392" s="150">
        <f t="shared" ref="U392:AG392" si="138">SUBTOTAL(9,U393:U399)</f>
        <v>0</v>
      </c>
      <c r="V392" s="205">
        <f t="shared" si="138"/>
        <v>0</v>
      </c>
      <c r="W392" s="110">
        <f t="shared" si="138"/>
        <v>0</v>
      </c>
      <c r="X392" s="858">
        <f t="shared" si="138"/>
        <v>0</v>
      </c>
      <c r="Y392" s="110">
        <f t="shared" si="138"/>
        <v>0</v>
      </c>
      <c r="Z392" s="110">
        <f>SUBTOTAL(9,Z393:Z399)</f>
        <v>0</v>
      </c>
      <c r="AA392" s="112">
        <f t="shared" si="138"/>
        <v>0</v>
      </c>
      <c r="AB392" s="110">
        <f t="shared" si="138"/>
        <v>0</v>
      </c>
      <c r="AC392" s="110">
        <f t="shared" si="138"/>
        <v>0</v>
      </c>
      <c r="AD392" s="110">
        <f t="shared" si="138"/>
        <v>0</v>
      </c>
      <c r="AE392" s="110">
        <f t="shared" si="138"/>
        <v>0</v>
      </c>
      <c r="AF392" s="110">
        <f t="shared" si="138"/>
        <v>0</v>
      </c>
      <c r="AG392" s="112">
        <f t="shared" si="138"/>
        <v>0</v>
      </c>
      <c r="AH392" s="110">
        <f>AA392* '1 Overview'!$D$19</f>
        <v>0</v>
      </c>
      <c r="AI392" s="110">
        <f>AC392* '1 Overview'!$D$19</f>
        <v>0</v>
      </c>
      <c r="AJ392" s="110">
        <f>AE392* '1 Overview'!$D$19</f>
        <v>0</v>
      </c>
      <c r="AK392" s="112">
        <f>AG392* '1 Overview'!$D$19</f>
        <v>0</v>
      </c>
      <c r="AL392" s="590"/>
      <c r="AM392" s="1082"/>
      <c r="AN392" s="1082"/>
      <c r="AO392" s="1082"/>
      <c r="AP392" s="1082"/>
      <c r="AQ392" s="1082"/>
      <c r="AR392" s="1082"/>
      <c r="AS392" s="1082"/>
      <c r="AT392" s="1082"/>
      <c r="AU392" s="1082"/>
      <c r="AV392" s="1082"/>
      <c r="AW392" s="1082"/>
      <c r="AX392" s="1082"/>
      <c r="AY392" s="1082"/>
      <c r="AZ392" s="1082"/>
      <c r="BA392" s="1082"/>
      <c r="BB392" s="1082"/>
      <c r="BC392" s="1082"/>
      <c r="BD392" s="1082"/>
      <c r="BE392" s="1082"/>
      <c r="BF392" s="1082"/>
      <c r="BG392" s="1082"/>
      <c r="BH392" s="1082"/>
      <c r="BI392" s="1082"/>
      <c r="BJ392" s="1082"/>
      <c r="BK392" s="1082"/>
      <c r="BL392" s="1082"/>
      <c r="BM392" s="1082"/>
      <c r="BN392" s="1082"/>
      <c r="BO392" s="1082"/>
      <c r="BP392" s="1082"/>
      <c r="BQ392" s="1082"/>
      <c r="BR392" s="1082"/>
      <c r="BS392" s="1082"/>
      <c r="BT392" s="1082"/>
      <c r="BU392" s="1082"/>
      <c r="BV392" s="1082"/>
      <c r="BW392" s="1082"/>
      <c r="BX392" s="1082"/>
      <c r="BY392" s="1082"/>
      <c r="BZ392" s="1082"/>
      <c r="CA392" s="1082"/>
      <c r="CB392" s="1082"/>
      <c r="CC392" s="1082"/>
      <c r="CD392" s="1082"/>
      <c r="CE392" s="1082"/>
    </row>
    <row r="393" spans="1:126" ht="15" customHeight="1" outlineLevel="2" x14ac:dyDescent="0.2">
      <c r="A393" s="93" t="str">
        <f t="shared" si="124"/>
        <v>Z2013</v>
      </c>
      <c r="B393" s="93" t="e">
        <f t="shared" si="124"/>
        <v>#N/A</v>
      </c>
      <c r="C393" s="93" t="e">
        <f t="shared" si="124"/>
        <v>#N/A</v>
      </c>
      <c r="D393" s="93" t="e">
        <f t="shared" si="124"/>
        <v>#N/A</v>
      </c>
      <c r="E393" s="267" t="str">
        <f>VLOOKUP("K|"&amp;Q393,'[2]+termU'!$A$1:$G$65536,6,FALSE)</f>
        <v>L102b00</v>
      </c>
      <c r="F393" s="231" t="e">
        <f>VLOOKUP("K|"&amp;O393,'[2]+termU'!$A$1:$G$65536,6,FALSE)</f>
        <v>#N/A</v>
      </c>
      <c r="G393" s="64" t="str">
        <f t="shared" si="120"/>
        <v>B</v>
      </c>
      <c r="H393" s="70" t="str">
        <f t="shared" ca="1" si="125"/>
        <v>B</v>
      </c>
      <c r="I393" s="94">
        <v>4</v>
      </c>
      <c r="J393" s="95">
        <f t="shared" si="137"/>
        <v>2013</v>
      </c>
      <c r="K393" s="93" t="str">
        <f t="shared" si="137"/>
        <v>Test country</v>
      </c>
      <c r="L393" s="93">
        <f t="shared" si="137"/>
        <v>0</v>
      </c>
      <c r="M393" s="93"/>
      <c r="N393" s="93">
        <f t="shared" si="118"/>
        <v>0</v>
      </c>
      <c r="O393" s="64" t="str">
        <f>TRIM(S393)</f>
        <v>Black tea/mate, no details</v>
      </c>
      <c r="P393" s="70" t="s">
        <v>1771</v>
      </c>
      <c r="Q393" s="120" t="s">
        <v>1550</v>
      </c>
      <c r="R393" s="321" t="str">
        <f xml:space="preserve"> R392 &amp; IF(ISERROR([2]!hidden(R392)),", sin detalles",IF([2]!hidden(R392),"",", sin detalles"))</f>
        <v>Té/Mate, sin detalles</v>
      </c>
      <c r="S393" s="345" t="str">
        <f xml:space="preserve"> S392 &amp; IF(ISERROR([2]!hidden(S392)),", no details",IF([2]!hidden(S392),"",", no details"))</f>
        <v>Black tea/mate, no details</v>
      </c>
      <c r="T393" s="779"/>
      <c r="U393" s="149"/>
      <c r="V393" s="202"/>
      <c r="W393" s="122">
        <f t="shared" ref="W393:W400" si="139">SUM(U393:V393)</f>
        <v>0</v>
      </c>
      <c r="X393" s="859"/>
      <c r="Y393" s="122"/>
      <c r="Z393" s="122"/>
      <c r="AA393" s="125"/>
      <c r="AB393" s="122"/>
      <c r="AC393" s="122"/>
      <c r="AD393" s="122"/>
      <c r="AE393" s="122"/>
      <c r="AF393" s="122"/>
      <c r="AG393" s="125"/>
      <c r="AH393" s="122">
        <f>AA393* '1 Overview'!$D$19</f>
        <v>0</v>
      </c>
      <c r="AI393" s="122">
        <f>AC393* '1 Overview'!$D$19</f>
        <v>0</v>
      </c>
      <c r="AJ393" s="122">
        <f>AE393* '1 Overview'!$D$19</f>
        <v>0</v>
      </c>
      <c r="AK393" s="125">
        <f>AG393* '1 Overview'!$D$19</f>
        <v>0</v>
      </c>
      <c r="AL393" s="590"/>
      <c r="AM393" s="1082"/>
      <c r="AN393" s="1082"/>
      <c r="AO393" s="1082"/>
      <c r="AP393" s="1082"/>
      <c r="AQ393" s="1082"/>
      <c r="AR393" s="1082"/>
      <c r="AS393" s="1082"/>
      <c r="AT393" s="1082"/>
      <c r="AU393" s="1082"/>
      <c r="AV393" s="1082"/>
      <c r="AW393" s="1082"/>
      <c r="AX393" s="1082"/>
      <c r="AY393" s="1082"/>
      <c r="AZ393" s="1082"/>
      <c r="BA393" s="1082"/>
      <c r="BB393" s="1082"/>
      <c r="BC393" s="1082"/>
      <c r="BD393" s="1082"/>
      <c r="BE393" s="1082"/>
      <c r="BF393" s="1082"/>
      <c r="BG393" s="1082"/>
      <c r="BH393" s="1082"/>
      <c r="BI393" s="1082"/>
      <c r="BJ393" s="1082"/>
      <c r="BK393" s="1082"/>
      <c r="BL393" s="1082"/>
      <c r="BM393" s="1082"/>
      <c r="BN393" s="1082"/>
      <c r="BO393" s="1082"/>
      <c r="BP393" s="1082"/>
      <c r="BQ393" s="1082"/>
      <c r="BR393" s="1082"/>
      <c r="BS393" s="1082"/>
      <c r="BT393" s="1082"/>
      <c r="BU393" s="1082"/>
      <c r="BV393" s="1082"/>
      <c r="BW393" s="1082"/>
      <c r="BX393" s="1082"/>
      <c r="BY393" s="1082"/>
      <c r="BZ393" s="1082"/>
      <c r="CA393" s="1082"/>
      <c r="CB393" s="1082"/>
      <c r="CC393" s="1082"/>
      <c r="CD393" s="1082"/>
      <c r="CE393" s="1082"/>
    </row>
    <row r="394" spans="1:126" ht="15" customHeight="1" outlineLevel="3" x14ac:dyDescent="0.2">
      <c r="A394" s="93" t="str">
        <f t="shared" si="124"/>
        <v>Z2013</v>
      </c>
      <c r="B394" s="93" t="e">
        <f t="shared" si="124"/>
        <v>#N/A</v>
      </c>
      <c r="C394" s="93" t="e">
        <f t="shared" si="124"/>
        <v>#N/A</v>
      </c>
      <c r="D394" s="93" t="e">
        <f t="shared" si="124"/>
        <v>#N/A</v>
      </c>
      <c r="E394" s="267" t="str">
        <f>VLOOKUP("K|"&amp;Q394,'[2]+termU'!$A$1:$G$65536,6,FALSE)</f>
        <v>L102b01</v>
      </c>
      <c r="F394" s="231" t="str">
        <f>VLOOKUP("K|"&amp;O394,'[2]+termU'!$A$1:$G$65536,6,FALSE)</f>
        <v>L102b01</v>
      </c>
      <c r="G394" s="64" t="str">
        <f t="shared" si="120"/>
        <v>B</v>
      </c>
      <c r="H394" s="70" t="str">
        <f t="shared" ca="1" si="125"/>
        <v>B</v>
      </c>
      <c r="I394" s="94">
        <v>4</v>
      </c>
      <c r="J394" s="95">
        <f t="shared" si="137"/>
        <v>2013</v>
      </c>
      <c r="K394" s="93" t="str">
        <f t="shared" si="137"/>
        <v>Test country</v>
      </c>
      <c r="L394" s="93">
        <f t="shared" si="137"/>
        <v>0</v>
      </c>
      <c r="M394" s="93"/>
      <c r="N394" s="93">
        <f t="shared" si="118"/>
        <v>0</v>
      </c>
      <c r="O394" s="64" t="str">
        <f>TRIM(S394)</f>
        <v>Black tea</v>
      </c>
      <c r="P394" s="70" t="s">
        <v>1771</v>
      </c>
      <c r="Q394" s="120" t="s">
        <v>1551</v>
      </c>
      <c r="R394" s="318" t="s">
        <v>1552</v>
      </c>
      <c r="S394" s="348" t="s">
        <v>1553</v>
      </c>
      <c r="T394" s="822" t="s">
        <v>2373</v>
      </c>
      <c r="U394" s="149"/>
      <c r="V394" s="202"/>
      <c r="W394" s="122">
        <f t="shared" si="139"/>
        <v>0</v>
      </c>
      <c r="X394" s="859"/>
      <c r="Y394" s="122"/>
      <c r="Z394" s="122"/>
      <c r="AA394" s="125"/>
      <c r="AB394" s="122"/>
      <c r="AC394" s="122"/>
      <c r="AD394" s="122"/>
      <c r="AE394" s="122"/>
      <c r="AF394" s="122"/>
      <c r="AG394" s="125"/>
      <c r="AH394" s="122">
        <f>AA394* '1 Overview'!$D$19</f>
        <v>0</v>
      </c>
      <c r="AI394" s="122">
        <f>AC394* '1 Overview'!$D$19</f>
        <v>0</v>
      </c>
      <c r="AJ394" s="122">
        <f>AE394* '1 Overview'!$D$19</f>
        <v>0</v>
      </c>
      <c r="AK394" s="125">
        <f>AG394* '1 Overview'!$D$19</f>
        <v>0</v>
      </c>
      <c r="AL394" s="590"/>
      <c r="AM394" s="1082"/>
      <c r="AN394" s="1082"/>
      <c r="AO394" s="1082"/>
      <c r="AP394" s="1082"/>
      <c r="AQ394" s="1082"/>
      <c r="AR394" s="1082"/>
      <c r="AS394" s="1082"/>
      <c r="AT394" s="1082"/>
      <c r="AU394" s="1082"/>
      <c r="AV394" s="1082"/>
      <c r="AW394" s="1082"/>
      <c r="AX394" s="1082"/>
      <c r="AY394" s="1082"/>
      <c r="AZ394" s="1082"/>
      <c r="BA394" s="1082"/>
      <c r="BB394" s="1082"/>
      <c r="BC394" s="1082"/>
      <c r="BD394" s="1082"/>
      <c r="BE394" s="1082"/>
      <c r="BF394" s="1082"/>
      <c r="BG394" s="1082"/>
      <c r="BH394" s="1082"/>
      <c r="BI394" s="1082"/>
      <c r="BJ394" s="1082"/>
      <c r="BK394" s="1082"/>
      <c r="BL394" s="1082"/>
      <c r="BM394" s="1082"/>
      <c r="BN394" s="1082"/>
      <c r="BO394" s="1082"/>
      <c r="BP394" s="1082"/>
      <c r="BQ394" s="1082"/>
      <c r="BR394" s="1082"/>
      <c r="BS394" s="1082"/>
      <c r="BT394" s="1082"/>
      <c r="BU394" s="1082"/>
      <c r="BV394" s="1082"/>
      <c r="BW394" s="1082"/>
      <c r="BX394" s="1082"/>
      <c r="BY394" s="1082"/>
      <c r="BZ394" s="1082"/>
      <c r="CA394" s="1082"/>
      <c r="CB394" s="1082"/>
      <c r="CC394" s="1082"/>
      <c r="CD394" s="1082"/>
      <c r="CE394" s="1082"/>
    </row>
    <row r="395" spans="1:126" ht="15" customHeight="1" outlineLevel="3" x14ac:dyDescent="0.2">
      <c r="A395" s="93" t="str">
        <f t="shared" si="124"/>
        <v>Z2013</v>
      </c>
      <c r="B395" s="93" t="e">
        <f t="shared" si="124"/>
        <v>#N/A</v>
      </c>
      <c r="C395" s="93" t="e">
        <f t="shared" si="124"/>
        <v>#N/A</v>
      </c>
      <c r="D395" s="93" t="e">
        <f t="shared" si="124"/>
        <v>#N/A</v>
      </c>
      <c r="E395" s="267" t="str">
        <f>VLOOKUP("K|"&amp;Q395,'[2]+termU'!$A$1:$G$65536,6,FALSE)</f>
        <v>L102b02</v>
      </c>
      <c r="F395" s="231" t="str">
        <f>VLOOKUP("K|"&amp;O395,'[2]+termU'!$A$1:$G$65536,6,FALSE)</f>
        <v>L102b02</v>
      </c>
      <c r="G395" s="64" t="str">
        <f>IF(Q395="","B",IF(ISERROR(E397),"B",IF(E395=LEFT(E397,LEN(E395)),"A","B")))</f>
        <v>B</v>
      </c>
      <c r="H395" s="70" t="str">
        <f t="shared" ca="1" si="125"/>
        <v>B</v>
      </c>
      <c r="I395" s="94">
        <v>4</v>
      </c>
      <c r="J395" s="95">
        <f t="shared" si="137"/>
        <v>2013</v>
      </c>
      <c r="K395" s="93" t="str">
        <f t="shared" si="137"/>
        <v>Test country</v>
      </c>
      <c r="L395" s="93">
        <f t="shared" si="137"/>
        <v>0</v>
      </c>
      <c r="M395" s="93"/>
      <c r="N395" s="93">
        <f t="shared" si="118"/>
        <v>0</v>
      </c>
      <c r="O395" s="64" t="s">
        <v>1554</v>
      </c>
      <c r="P395" s="70" t="s">
        <v>2583</v>
      </c>
      <c r="Q395" s="120" t="s">
        <v>1555</v>
      </c>
      <c r="R395" s="318" t="s">
        <v>1556</v>
      </c>
      <c r="S395" s="352" t="s">
        <v>1557</v>
      </c>
      <c r="T395" s="823" t="s">
        <v>2403</v>
      </c>
      <c r="U395" s="149"/>
      <c r="V395" s="202"/>
      <c r="W395" s="122">
        <f t="shared" si="139"/>
        <v>0</v>
      </c>
      <c r="X395" s="859"/>
      <c r="Y395" s="122"/>
      <c r="Z395" s="122"/>
      <c r="AA395" s="125"/>
      <c r="AB395" s="122"/>
      <c r="AC395" s="122"/>
      <c r="AD395" s="122"/>
      <c r="AE395" s="122"/>
      <c r="AF395" s="122"/>
      <c r="AG395" s="125"/>
      <c r="AH395" s="122">
        <f>AA395* '1 Overview'!$D$19</f>
        <v>0</v>
      </c>
      <c r="AI395" s="122">
        <f>AC395* '1 Overview'!$D$19</f>
        <v>0</v>
      </c>
      <c r="AJ395" s="122">
        <f>AE395* '1 Overview'!$D$19</f>
        <v>0</v>
      </c>
      <c r="AK395" s="125">
        <f>AG395* '1 Overview'!$D$19</f>
        <v>0</v>
      </c>
      <c r="AL395" s="108"/>
      <c r="AM395" s="1082"/>
      <c r="AN395" s="1082"/>
      <c r="AO395" s="1082"/>
      <c r="AP395" s="1082"/>
      <c r="AQ395" s="1082"/>
      <c r="AR395" s="1082"/>
      <c r="AS395" s="1082"/>
      <c r="AT395" s="1082"/>
      <c r="AU395" s="1082"/>
      <c r="AV395" s="1082"/>
      <c r="AW395" s="1082"/>
      <c r="AX395" s="1082"/>
      <c r="AY395" s="1082"/>
      <c r="AZ395" s="1082"/>
      <c r="BA395" s="1082"/>
      <c r="BB395" s="1082"/>
      <c r="BC395" s="1082"/>
      <c r="BD395" s="1082"/>
      <c r="BE395" s="1082"/>
      <c r="BF395" s="1082"/>
      <c r="BG395" s="1082"/>
      <c r="BH395" s="1082"/>
      <c r="BI395" s="1082"/>
      <c r="BJ395" s="1082"/>
      <c r="BK395" s="1082"/>
      <c r="BL395" s="1082"/>
      <c r="BM395" s="1082"/>
      <c r="BN395" s="1082"/>
      <c r="BO395" s="1082"/>
      <c r="BP395" s="1082"/>
      <c r="BQ395" s="1082"/>
      <c r="BR395" s="1082"/>
      <c r="BS395" s="1082"/>
      <c r="BT395" s="1082"/>
      <c r="BU395" s="1082"/>
      <c r="BV395" s="1082"/>
      <c r="BW395" s="1082"/>
      <c r="BX395" s="1082"/>
      <c r="BY395" s="1082"/>
      <c r="BZ395" s="1082"/>
      <c r="CA395" s="1082"/>
      <c r="CB395" s="1082"/>
      <c r="CC395" s="1082"/>
      <c r="CD395" s="1082"/>
      <c r="CE395" s="1082"/>
    </row>
    <row r="396" spans="1:126" ht="15" customHeight="1" outlineLevel="3" x14ac:dyDescent="0.2">
      <c r="A396" s="93" t="str">
        <f t="shared" si="124"/>
        <v>Z2013</v>
      </c>
      <c r="B396" s="93" t="e">
        <f t="shared" si="124"/>
        <v>#N/A</v>
      </c>
      <c r="C396" s="93" t="e">
        <f t="shared" si="124"/>
        <v>#N/A</v>
      </c>
      <c r="D396" s="93" t="e">
        <f t="shared" si="124"/>
        <v>#N/A</v>
      </c>
      <c r="E396" s="267" t="str">
        <f>VLOOKUP("K|"&amp;Q396,'[2]+termU'!$A$1:$G$65536,6,FALSE)</f>
        <v>L102b03</v>
      </c>
      <c r="F396" s="231" t="str">
        <f>VLOOKUP("K|"&amp;O396,'[2]+termU'!$A$1:$G$65536,6,FALSE)</f>
        <v>L102b03</v>
      </c>
      <c r="G396" s="64" t="str">
        <f>IF(Q396="","B",IF(ISERROR(E397),"B",IF(E396=LEFT(E397,LEN(E396)),"A","B")))</f>
        <v>B</v>
      </c>
      <c r="H396" s="70" t="str">
        <f t="shared" ca="1" si="125"/>
        <v>B</v>
      </c>
      <c r="I396" s="94">
        <v>4</v>
      </c>
      <c r="J396" s="95">
        <f t="shared" si="137"/>
        <v>2013</v>
      </c>
      <c r="K396" s="93" t="str">
        <f t="shared" si="137"/>
        <v>Test country</v>
      </c>
      <c r="L396" s="93">
        <f t="shared" si="137"/>
        <v>0</v>
      </c>
      <c r="M396" s="93"/>
      <c r="N396" s="93">
        <f t="shared" si="118"/>
        <v>0</v>
      </c>
      <c r="O396" s="64" t="s">
        <v>1558</v>
      </c>
      <c r="P396" s="70" t="s">
        <v>2583</v>
      </c>
      <c r="Q396" s="120" t="s">
        <v>1558</v>
      </c>
      <c r="R396" s="318" t="s">
        <v>1559</v>
      </c>
      <c r="S396" s="348" t="s">
        <v>1559</v>
      </c>
      <c r="T396" s="787"/>
      <c r="U396" s="149"/>
      <c r="V396" s="202"/>
      <c r="W396" s="122">
        <f t="shared" si="139"/>
        <v>0</v>
      </c>
      <c r="X396" s="855"/>
      <c r="Y396" s="122"/>
      <c r="Z396" s="122"/>
      <c r="AA396" s="125"/>
      <c r="AB396" s="122"/>
      <c r="AC396" s="122"/>
      <c r="AD396" s="122"/>
      <c r="AE396" s="122"/>
      <c r="AF396" s="122"/>
      <c r="AG396" s="125"/>
      <c r="AH396" s="122">
        <f>AA396* '1 Overview'!$D$19</f>
        <v>0</v>
      </c>
      <c r="AI396" s="122">
        <f>AC396* '1 Overview'!$D$19</f>
        <v>0</v>
      </c>
      <c r="AJ396" s="122">
        <f>AE396* '1 Overview'!$D$19</f>
        <v>0</v>
      </c>
      <c r="AK396" s="125">
        <f>AG396* '1 Overview'!$D$19</f>
        <v>0</v>
      </c>
      <c r="AL396" s="108"/>
      <c r="AM396" s="1082"/>
      <c r="AN396" s="1082"/>
      <c r="AO396" s="1082"/>
      <c r="AP396" s="1082"/>
      <c r="AQ396" s="1082"/>
      <c r="AR396" s="1082"/>
      <c r="AS396" s="1082"/>
      <c r="AT396" s="1082"/>
      <c r="AU396" s="1082"/>
      <c r="AV396" s="1082"/>
      <c r="AW396" s="1082"/>
      <c r="AX396" s="1082"/>
      <c r="AY396" s="1082"/>
      <c r="AZ396" s="1082"/>
      <c r="BA396" s="1082"/>
      <c r="BB396" s="1082"/>
      <c r="BC396" s="1082"/>
      <c r="BD396" s="1082"/>
      <c r="BE396" s="1082"/>
      <c r="BF396" s="1082"/>
      <c r="BG396" s="1082"/>
      <c r="BH396" s="1082"/>
      <c r="BI396" s="1082"/>
      <c r="BJ396" s="1082"/>
      <c r="BK396" s="1082"/>
      <c r="BL396" s="1082"/>
      <c r="BM396" s="1082"/>
      <c r="BN396" s="1082"/>
      <c r="BO396" s="1082"/>
      <c r="BP396" s="1082"/>
      <c r="BQ396" s="1082"/>
      <c r="BR396" s="1082"/>
      <c r="BS396" s="1082"/>
      <c r="BT396" s="1082"/>
      <c r="BU396" s="1082"/>
      <c r="BV396" s="1082"/>
      <c r="BW396" s="1082"/>
      <c r="BX396" s="1082"/>
      <c r="BY396" s="1082"/>
      <c r="BZ396" s="1082"/>
      <c r="CA396" s="1082"/>
      <c r="CB396" s="1082"/>
      <c r="CC396" s="1082"/>
      <c r="CD396" s="1082"/>
      <c r="CE396" s="1082"/>
    </row>
    <row r="397" spans="1:126" ht="15" customHeight="1" outlineLevel="3" x14ac:dyDescent="0.2">
      <c r="A397" s="93" t="str">
        <f t="shared" si="124"/>
        <v>Z2013</v>
      </c>
      <c r="B397" s="93" t="e">
        <f t="shared" si="124"/>
        <v>#N/A</v>
      </c>
      <c r="C397" s="93" t="e">
        <f t="shared" si="124"/>
        <v>#N/A</v>
      </c>
      <c r="D397" s="93" t="e">
        <f t="shared" si="124"/>
        <v>#N/A</v>
      </c>
      <c r="E397" s="272" t="str">
        <f>VLOOKUP("K|"&amp;Q397,'[2]+termU'!$A$1:$G$65536,6,FALSE)</f>
        <v>L102b04</v>
      </c>
      <c r="F397" s="273" t="str">
        <f>VLOOKUP("K|"&amp;O397,'[2]+termU'!$A$1:$G$65536,6,FALSE)</f>
        <v>L102b03</v>
      </c>
      <c r="G397" s="158" t="str">
        <f>IF(Q397="","B",IF(ISERROR(E398),"B",IF(E397=LEFT(E398,LEN(E397)),"A","B")))</f>
        <v>B</v>
      </c>
      <c r="H397" s="70" t="str">
        <f t="shared" ca="1" si="125"/>
        <v>B</v>
      </c>
      <c r="I397" s="94">
        <v>4</v>
      </c>
      <c r="J397" s="159">
        <f t="shared" si="137"/>
        <v>2013</v>
      </c>
      <c r="K397" s="157" t="str">
        <f t="shared" si="137"/>
        <v>Test country</v>
      </c>
      <c r="L397" s="157">
        <f t="shared" si="137"/>
        <v>0</v>
      </c>
      <c r="M397" s="157"/>
      <c r="N397" s="157">
        <f t="shared" si="118"/>
        <v>0</v>
      </c>
      <c r="O397" s="158" t="s">
        <v>1558</v>
      </c>
      <c r="P397" s="70" t="s">
        <v>2583</v>
      </c>
      <c r="Q397" s="120" t="s">
        <v>1560</v>
      </c>
      <c r="R397" s="318" t="s">
        <v>1561</v>
      </c>
      <c r="S397" s="348" t="s">
        <v>1562</v>
      </c>
      <c r="T397" s="787"/>
      <c r="U397" s="149"/>
      <c r="V397" s="202"/>
      <c r="W397" s="122">
        <f t="shared" si="139"/>
        <v>0</v>
      </c>
      <c r="X397" s="855"/>
      <c r="Y397" s="122"/>
      <c r="Z397" s="122"/>
      <c r="AA397" s="125"/>
      <c r="AB397" s="122"/>
      <c r="AC397" s="122"/>
      <c r="AD397" s="122"/>
      <c r="AE397" s="122"/>
      <c r="AF397" s="122"/>
      <c r="AG397" s="125"/>
      <c r="AH397" s="122">
        <f>AA397* '1 Overview'!$D$19</f>
        <v>0</v>
      </c>
      <c r="AI397" s="122">
        <f>AC397* '1 Overview'!$D$19</f>
        <v>0</v>
      </c>
      <c r="AJ397" s="122">
        <f>AE397* '1 Overview'!$D$19</f>
        <v>0</v>
      </c>
      <c r="AK397" s="125">
        <f>AG397* '1 Overview'!$D$19</f>
        <v>0</v>
      </c>
      <c r="AL397" s="108"/>
      <c r="AM397" s="1082"/>
      <c r="AN397" s="1082"/>
      <c r="AO397" s="1082"/>
      <c r="AP397" s="1082"/>
      <c r="AQ397" s="1082"/>
      <c r="AR397" s="1082"/>
      <c r="AS397" s="1082"/>
      <c r="AT397" s="1082"/>
      <c r="AU397" s="1082"/>
      <c r="AV397" s="1082"/>
      <c r="AW397" s="1082"/>
      <c r="AX397" s="1082"/>
      <c r="AY397" s="1082"/>
      <c r="AZ397" s="1082"/>
      <c r="BA397" s="1082"/>
      <c r="BB397" s="1082"/>
      <c r="BC397" s="1082"/>
      <c r="BD397" s="1082"/>
      <c r="BE397" s="1082"/>
      <c r="BF397" s="1082"/>
      <c r="BG397" s="1082"/>
      <c r="BH397" s="1082"/>
      <c r="BI397" s="1082"/>
      <c r="BJ397" s="1082"/>
      <c r="BK397" s="1082"/>
      <c r="BL397" s="1082"/>
      <c r="BM397" s="1082"/>
      <c r="BN397" s="1082"/>
      <c r="BO397" s="1082"/>
      <c r="BP397" s="1082"/>
      <c r="BQ397" s="1082"/>
      <c r="BR397" s="1082"/>
      <c r="BS397" s="1082"/>
      <c r="BT397" s="1082"/>
      <c r="BU397" s="1082"/>
      <c r="BV397" s="1082"/>
      <c r="BW397" s="1082"/>
      <c r="BX397" s="1082"/>
      <c r="BY397" s="1082"/>
      <c r="BZ397" s="1082"/>
      <c r="CA397" s="1082"/>
      <c r="CB397" s="1082"/>
      <c r="CC397" s="1082"/>
      <c r="CD397" s="1082"/>
      <c r="CE397" s="1082"/>
    </row>
    <row r="398" spans="1:126" ht="15" customHeight="1" outlineLevel="3" x14ac:dyDescent="0.2">
      <c r="A398" s="93" t="str">
        <f t="shared" si="124"/>
        <v>Z2013</v>
      </c>
      <c r="B398" s="93" t="e">
        <f t="shared" si="124"/>
        <v>#N/A</v>
      </c>
      <c r="C398" s="93" t="e">
        <f t="shared" si="124"/>
        <v>#N/A</v>
      </c>
      <c r="D398" s="93" t="e">
        <f t="shared" si="124"/>
        <v>#N/A</v>
      </c>
      <c r="E398" s="267" t="e">
        <f>VLOOKUP("K|"&amp;Q398,'[2]+termU'!$A$1:$G$65536,6,FALSE)</f>
        <v>#N/A</v>
      </c>
      <c r="F398" s="231" t="e">
        <f>VLOOKUP("K|"&amp;O398,'[2]+termU'!$A$1:$G$65536,6,FALSE)</f>
        <v>#N/A</v>
      </c>
      <c r="G398" s="64" t="str">
        <f>IF(Q398="","B",IF(ISERROR(E399),"B",IF(E398=LEFT(E399,LEN(E398)),"A","B")))</f>
        <v>B</v>
      </c>
      <c r="H398" s="70" t="str">
        <f t="shared" ca="1" si="125"/>
        <v>B</v>
      </c>
      <c r="I398" s="94">
        <v>4</v>
      </c>
      <c r="J398" s="95">
        <f t="shared" si="137"/>
        <v>2013</v>
      </c>
      <c r="K398" s="93" t="str">
        <f t="shared" si="137"/>
        <v>Test country</v>
      </c>
      <c r="L398" s="93">
        <f t="shared" si="137"/>
        <v>0</v>
      </c>
      <c r="M398" s="93"/>
      <c r="N398" s="93">
        <f t="shared" si="118"/>
        <v>0</v>
      </c>
      <c r="O398" s="64" t="s">
        <v>1563</v>
      </c>
      <c r="P398" s="70" t="s">
        <v>2583</v>
      </c>
      <c r="Q398" s="120"/>
      <c r="R398" s="533" t="s">
        <v>1564</v>
      </c>
      <c r="S398" s="554" t="s">
        <v>1565</v>
      </c>
      <c r="T398" s="816"/>
      <c r="U398" s="149"/>
      <c r="V398" s="202"/>
      <c r="W398" s="122">
        <f t="shared" si="139"/>
        <v>0</v>
      </c>
      <c r="X398" s="855"/>
      <c r="Y398" s="122"/>
      <c r="Z398" s="122"/>
      <c r="AA398" s="125"/>
      <c r="AB398" s="122"/>
      <c r="AC398" s="122"/>
      <c r="AD398" s="122"/>
      <c r="AE398" s="122"/>
      <c r="AF398" s="122"/>
      <c r="AG398" s="125"/>
      <c r="AH398" s="122">
        <f>AA398* '1 Overview'!$D$19</f>
        <v>0</v>
      </c>
      <c r="AI398" s="122">
        <f>AC398* '1 Overview'!$D$19</f>
        <v>0</v>
      </c>
      <c r="AJ398" s="122">
        <f>AE398* '1 Overview'!$D$19</f>
        <v>0</v>
      </c>
      <c r="AK398" s="125">
        <f>AG398* '1 Overview'!$D$19</f>
        <v>0</v>
      </c>
      <c r="AL398" s="108"/>
      <c r="AM398" s="1082"/>
      <c r="AN398" s="1082"/>
      <c r="AO398" s="1082"/>
      <c r="AP398" s="1082"/>
      <c r="AQ398" s="1082"/>
      <c r="AR398" s="1082"/>
      <c r="AS398" s="1082"/>
      <c r="AT398" s="1082"/>
      <c r="AU398" s="1082"/>
      <c r="AV398" s="1082"/>
      <c r="AW398" s="1082"/>
      <c r="AX398" s="1082"/>
      <c r="AY398" s="1082"/>
      <c r="AZ398" s="1082"/>
      <c r="BA398" s="1082"/>
      <c r="BB398" s="1082"/>
      <c r="BC398" s="1082"/>
      <c r="BD398" s="1082"/>
      <c r="BE398" s="1082"/>
      <c r="BF398" s="1082"/>
      <c r="BG398" s="1082"/>
      <c r="BH398" s="1082"/>
      <c r="BI398" s="1082"/>
      <c r="BJ398" s="1082"/>
      <c r="BK398" s="1082"/>
      <c r="BL398" s="1082"/>
      <c r="BM398" s="1082"/>
      <c r="BN398" s="1082"/>
      <c r="BO398" s="1082"/>
      <c r="BP398" s="1082"/>
      <c r="BQ398" s="1082"/>
      <c r="BR398" s="1082"/>
      <c r="BS398" s="1082"/>
      <c r="BT398" s="1082"/>
      <c r="BU398" s="1082"/>
      <c r="BV398" s="1082"/>
      <c r="BW398" s="1082"/>
      <c r="BX398" s="1082"/>
      <c r="BY398" s="1082"/>
      <c r="BZ398" s="1082"/>
      <c r="CA398" s="1082"/>
      <c r="CB398" s="1082"/>
      <c r="CC398" s="1082"/>
      <c r="CD398" s="1082"/>
      <c r="CE398" s="1082"/>
    </row>
    <row r="399" spans="1:126" ht="15" customHeight="1" outlineLevel="3" x14ac:dyDescent="0.2">
      <c r="A399" s="93" t="str">
        <f t="shared" si="124"/>
        <v>Z2013</v>
      </c>
      <c r="B399" s="93" t="e">
        <f t="shared" si="124"/>
        <v>#N/A</v>
      </c>
      <c r="C399" s="93" t="e">
        <f t="shared" si="124"/>
        <v>#N/A</v>
      </c>
      <c r="D399" s="93" t="e">
        <f t="shared" si="124"/>
        <v>#N/A</v>
      </c>
      <c r="E399" s="267" t="str">
        <f>VLOOKUP("K|"&amp;Q399,'[2]+termU'!$A$1:$G$65536,6,FALSE)</f>
        <v>L102bzz</v>
      </c>
      <c r="F399" s="231" t="str">
        <f>VLOOKUP("K|"&amp;O399,'[2]+termU'!$A$1:$G$65536,6,FALSE)</f>
        <v>L102bzz</v>
      </c>
      <c r="G399" s="64" t="str">
        <f>IF(Q399="","B",IF(ISERROR(#REF!),"B",IF(E399=LEFT(#REF!,LEN(E399)),"A","B")))</f>
        <v>B</v>
      </c>
      <c r="H399" s="70" t="str">
        <f t="shared" ca="1" si="125"/>
        <v>B</v>
      </c>
      <c r="I399" s="94">
        <v>4</v>
      </c>
      <c r="J399" s="95">
        <f t="shared" si="137"/>
        <v>2013</v>
      </c>
      <c r="K399" s="93" t="str">
        <f t="shared" si="137"/>
        <v>Test country</v>
      </c>
      <c r="L399" s="93">
        <f t="shared" si="137"/>
        <v>0</v>
      </c>
      <c r="M399" s="93"/>
      <c r="N399" s="93">
        <f t="shared" si="118"/>
        <v>0</v>
      </c>
      <c r="O399" s="64" t="s">
        <v>1566</v>
      </c>
      <c r="P399" s="70" t="s">
        <v>2583</v>
      </c>
      <c r="Q399" s="120" t="s">
        <v>1567</v>
      </c>
      <c r="R399" s="318" t="s">
        <v>1568</v>
      </c>
      <c r="S399" s="353" t="s">
        <v>1569</v>
      </c>
      <c r="T399" s="787"/>
      <c r="U399" s="149"/>
      <c r="V399" s="202"/>
      <c r="W399" s="122">
        <f t="shared" si="139"/>
        <v>0</v>
      </c>
      <c r="X399" s="855"/>
      <c r="Y399" s="122"/>
      <c r="Z399" s="122"/>
      <c r="AA399" s="125"/>
      <c r="AB399" s="122"/>
      <c r="AC399" s="122"/>
      <c r="AD399" s="122"/>
      <c r="AE399" s="122"/>
      <c r="AF399" s="122"/>
      <c r="AG399" s="125"/>
      <c r="AH399" s="122">
        <f>AA399* '1 Overview'!$D$19</f>
        <v>0</v>
      </c>
      <c r="AI399" s="122">
        <f>AC399* '1 Overview'!$D$19</f>
        <v>0</v>
      </c>
      <c r="AJ399" s="122">
        <f>AE399* '1 Overview'!$D$19</f>
        <v>0</v>
      </c>
      <c r="AK399" s="125">
        <f>AG399* '1 Overview'!$D$19</f>
        <v>0</v>
      </c>
      <c r="AL399" s="108"/>
      <c r="AM399" s="1082"/>
      <c r="AN399" s="1082"/>
      <c r="AO399" s="1082"/>
      <c r="AP399" s="1082"/>
      <c r="AQ399" s="1082"/>
      <c r="AR399" s="1082"/>
      <c r="AS399" s="1082"/>
      <c r="AT399" s="1082"/>
      <c r="AU399" s="1082"/>
      <c r="AV399" s="1082"/>
      <c r="AW399" s="1082"/>
      <c r="AX399" s="1082"/>
      <c r="AY399" s="1082"/>
      <c r="AZ399" s="1082"/>
      <c r="BA399" s="1082"/>
      <c r="BB399" s="1082"/>
      <c r="BC399" s="1082"/>
      <c r="BD399" s="1082"/>
      <c r="BE399" s="1082"/>
      <c r="BF399" s="1082"/>
      <c r="BG399" s="1082"/>
      <c r="BH399" s="1082"/>
      <c r="BI399" s="1082"/>
      <c r="BJ399" s="1082"/>
      <c r="BK399" s="1082"/>
      <c r="BL399" s="1082"/>
      <c r="BM399" s="1082"/>
      <c r="BN399" s="1082"/>
      <c r="BO399" s="1082"/>
      <c r="BP399" s="1082"/>
      <c r="BQ399" s="1082"/>
      <c r="BR399" s="1082"/>
      <c r="BS399" s="1082"/>
      <c r="BT399" s="1082"/>
      <c r="BU399" s="1082"/>
      <c r="BV399" s="1082"/>
      <c r="BW399" s="1082"/>
      <c r="BX399" s="1082"/>
      <c r="BY399" s="1082"/>
      <c r="BZ399" s="1082"/>
      <c r="CA399" s="1082"/>
      <c r="CB399" s="1082"/>
      <c r="CC399" s="1082"/>
      <c r="CD399" s="1082"/>
      <c r="CE399" s="1082"/>
    </row>
    <row r="400" spans="1:126" ht="15" customHeight="1" outlineLevel="2" x14ac:dyDescent="0.2">
      <c r="A400" s="93" t="str">
        <f t="shared" si="124"/>
        <v>Z2013</v>
      </c>
      <c r="B400" s="93" t="e">
        <f t="shared" si="124"/>
        <v>#N/A</v>
      </c>
      <c r="C400" s="93" t="e">
        <f t="shared" si="124"/>
        <v>#N/A</v>
      </c>
      <c r="D400" s="93" t="e">
        <f t="shared" si="124"/>
        <v>#N/A</v>
      </c>
      <c r="E400" s="267" t="str">
        <f>VLOOKUP("K|"&amp;Q400,'[2]+termU'!$A$1:$G$65536,6,FALSE)</f>
        <v>L102c</v>
      </c>
      <c r="F400" s="231" t="str">
        <f>VLOOKUP("K|"&amp;O400,'[2]+termU'!$A$1:$G$65536,6,FALSE)</f>
        <v>L102c</v>
      </c>
      <c r="G400" s="64" t="s">
        <v>1570</v>
      </c>
      <c r="H400" s="70" t="str">
        <f t="shared" ca="1" si="125"/>
        <v>B</v>
      </c>
      <c r="I400" s="94">
        <v>3</v>
      </c>
      <c r="J400" s="95">
        <f t="shared" si="137"/>
        <v>2013</v>
      </c>
      <c r="K400" s="93" t="str">
        <f t="shared" si="137"/>
        <v>Test country</v>
      </c>
      <c r="L400" s="93">
        <f t="shared" si="137"/>
        <v>0</v>
      </c>
      <c r="M400" s="93"/>
      <c r="N400" s="93">
        <f t="shared" si="118"/>
        <v>0</v>
      </c>
      <c r="O400" s="64" t="s">
        <v>1571</v>
      </c>
      <c r="P400" s="120" t="s">
        <v>2583</v>
      </c>
      <c r="Q400" s="120" t="s">
        <v>1571</v>
      </c>
      <c r="R400" s="316" t="s">
        <v>1572</v>
      </c>
      <c r="S400" s="653" t="s">
        <v>1571</v>
      </c>
      <c r="T400" s="824"/>
      <c r="U400" s="1101"/>
      <c r="V400" s="1102"/>
      <c r="W400" s="1113">
        <f t="shared" si="139"/>
        <v>0</v>
      </c>
      <c r="X400" s="1111"/>
      <c r="Y400" s="1103"/>
      <c r="Z400" s="1103"/>
      <c r="AA400" s="1105"/>
      <c r="AB400" s="96"/>
      <c r="AC400" s="96"/>
      <c r="AD400" s="96"/>
      <c r="AE400" s="96"/>
      <c r="AF400" s="96"/>
      <c r="AG400" s="98"/>
      <c r="AH400" s="96">
        <f>AA400* '1 Overview'!$D$19</f>
        <v>0</v>
      </c>
      <c r="AI400" s="96">
        <f>AC400* '1 Overview'!$D$19</f>
        <v>0</v>
      </c>
      <c r="AJ400" s="96">
        <f>AE400* '1 Overview'!$D$19</f>
        <v>0</v>
      </c>
      <c r="AK400" s="98">
        <f>AG400* '1 Overview'!$D$19</f>
        <v>0</v>
      </c>
      <c r="AL400" s="108"/>
      <c r="AM400" s="1082"/>
      <c r="AN400" s="1082"/>
      <c r="AO400" s="1082"/>
      <c r="AP400" s="1082"/>
      <c r="AQ400" s="1082"/>
      <c r="AR400" s="1082"/>
      <c r="AS400" s="1082"/>
      <c r="AT400" s="1082"/>
      <c r="AU400" s="1082"/>
      <c r="AV400" s="1082"/>
      <c r="AW400" s="1082"/>
      <c r="AX400" s="1082"/>
      <c r="AY400" s="1082"/>
      <c r="AZ400" s="1082"/>
      <c r="BA400" s="1082"/>
      <c r="BB400" s="1082"/>
      <c r="BC400" s="1082"/>
      <c r="BD400" s="1082"/>
      <c r="BE400" s="1082"/>
      <c r="BF400" s="1082"/>
      <c r="BG400" s="1082"/>
      <c r="BH400" s="1082"/>
      <c r="BI400" s="1082"/>
      <c r="BJ400" s="1082"/>
      <c r="BK400" s="1082"/>
      <c r="BL400" s="1082"/>
      <c r="BM400" s="1082"/>
      <c r="BN400" s="1082"/>
      <c r="BO400" s="1082"/>
      <c r="BP400" s="1082"/>
      <c r="BQ400" s="1082"/>
      <c r="BR400" s="1082"/>
      <c r="BS400" s="1082"/>
      <c r="BT400" s="1082"/>
      <c r="BU400" s="1082"/>
      <c r="BV400" s="1082"/>
      <c r="BW400" s="1082"/>
      <c r="BX400" s="1082"/>
      <c r="BY400" s="1082"/>
      <c r="BZ400" s="1082"/>
      <c r="CA400" s="1082"/>
      <c r="CB400" s="1082"/>
      <c r="CC400" s="1082"/>
      <c r="CD400" s="1082"/>
      <c r="CE400" s="1082"/>
    </row>
    <row r="401" spans="1:126" ht="15" customHeight="1" outlineLevel="2" x14ac:dyDescent="0.2">
      <c r="A401" s="93" t="str">
        <f t="shared" si="124"/>
        <v>Z2013</v>
      </c>
      <c r="B401" s="93" t="e">
        <f t="shared" si="124"/>
        <v>#N/A</v>
      </c>
      <c r="C401" s="93" t="e">
        <f t="shared" si="124"/>
        <v>#N/A</v>
      </c>
      <c r="D401" s="93" t="e">
        <f t="shared" si="124"/>
        <v>#N/A</v>
      </c>
      <c r="E401" s="267" t="str">
        <f>VLOOKUP("K|"&amp;Q401,'[2]+termU'!$A$1:$G$65536,6,FALSE)</f>
        <v>L102d</v>
      </c>
      <c r="F401" s="231" t="str">
        <f>VLOOKUP("K|"&amp;O401,'[2]+termU'!$A$1:$G$65536,6,FALSE)</f>
        <v>L102d</v>
      </c>
      <c r="G401" s="64" t="str">
        <f t="shared" ref="G401:G437" si="140">IF(Q401="","B",IF(ISERROR(E402),"B",IF(E401=LEFT(E402,LEN(E401)),"A","B")))</f>
        <v>A</v>
      </c>
      <c r="H401" s="70" t="str">
        <f t="shared" ca="1" si="125"/>
        <v>A</v>
      </c>
      <c r="I401" s="94">
        <v>3</v>
      </c>
      <c r="J401" s="95">
        <f t="shared" si="137"/>
        <v>2013</v>
      </c>
      <c r="K401" s="93" t="str">
        <f t="shared" si="137"/>
        <v>Test country</v>
      </c>
      <c r="L401" s="93">
        <f t="shared" si="137"/>
        <v>0</v>
      </c>
      <c r="M401" s="93"/>
      <c r="N401" s="93">
        <f t="shared" ref="N401:N464" si="141">N$20</f>
        <v>0</v>
      </c>
      <c r="O401" s="64" t="s">
        <v>1573</v>
      </c>
      <c r="P401" s="120" t="s">
        <v>2583</v>
      </c>
      <c r="Q401" s="120" t="s">
        <v>1573</v>
      </c>
      <c r="R401" s="322" t="s">
        <v>1574</v>
      </c>
      <c r="S401" s="653" t="s">
        <v>1573</v>
      </c>
      <c r="T401" s="820"/>
      <c r="U401" s="150">
        <f t="shared" ref="U401:AG401" si="142">SUBTOTAL(9,U402:U406)</f>
        <v>0</v>
      </c>
      <c r="V401" s="205">
        <f t="shared" si="142"/>
        <v>0</v>
      </c>
      <c r="W401" s="110">
        <f t="shared" si="142"/>
        <v>0</v>
      </c>
      <c r="X401" s="858">
        <f t="shared" si="142"/>
        <v>0</v>
      </c>
      <c r="Y401" s="110">
        <f t="shared" si="142"/>
        <v>0</v>
      </c>
      <c r="Z401" s="110">
        <f>SUBTOTAL(9,Z402:Z406)</f>
        <v>0</v>
      </c>
      <c r="AA401" s="112">
        <f t="shared" si="142"/>
        <v>0</v>
      </c>
      <c r="AB401" s="110">
        <f t="shared" si="142"/>
        <v>0</v>
      </c>
      <c r="AC401" s="110">
        <f t="shared" si="142"/>
        <v>0</v>
      </c>
      <c r="AD401" s="110">
        <f t="shared" si="142"/>
        <v>0</v>
      </c>
      <c r="AE401" s="110">
        <f t="shared" si="142"/>
        <v>0</v>
      </c>
      <c r="AF401" s="110">
        <f t="shared" si="142"/>
        <v>0</v>
      </c>
      <c r="AG401" s="112">
        <f t="shared" si="142"/>
        <v>0</v>
      </c>
      <c r="AH401" s="110">
        <f>AA401* '1 Overview'!$D$19</f>
        <v>0</v>
      </c>
      <c r="AI401" s="110">
        <f>AC401* '1 Overview'!$D$19</f>
        <v>0</v>
      </c>
      <c r="AJ401" s="110">
        <f>AE401* '1 Overview'!$D$19</f>
        <v>0</v>
      </c>
      <c r="AK401" s="112">
        <f>AG401* '1 Overview'!$D$19</f>
        <v>0</v>
      </c>
      <c r="AL401" s="108"/>
      <c r="AM401" s="1082"/>
      <c r="AN401" s="1082"/>
      <c r="AO401" s="1082"/>
      <c r="AP401" s="1082"/>
      <c r="AQ401" s="1082"/>
      <c r="AR401" s="1082"/>
      <c r="AS401" s="1082"/>
      <c r="AT401" s="1082"/>
      <c r="AU401" s="1082"/>
      <c r="AV401" s="1082"/>
      <c r="AW401" s="1082"/>
      <c r="AX401" s="1082"/>
      <c r="AY401" s="1082"/>
      <c r="AZ401" s="1082"/>
      <c r="BA401" s="1082"/>
      <c r="BB401" s="1082"/>
      <c r="BC401" s="1082"/>
      <c r="BD401" s="1082"/>
      <c r="BE401" s="1082"/>
      <c r="BF401" s="1082"/>
      <c r="BG401" s="1082"/>
      <c r="BH401" s="1082"/>
      <c r="BI401" s="1082"/>
      <c r="BJ401" s="1082"/>
      <c r="BK401" s="1082"/>
      <c r="BL401" s="1082"/>
      <c r="BM401" s="1082"/>
      <c r="BN401" s="1082"/>
      <c r="BO401" s="1082"/>
      <c r="BP401" s="1082"/>
      <c r="BQ401" s="1082"/>
      <c r="BR401" s="1082"/>
      <c r="BS401" s="1082"/>
      <c r="BT401" s="1082"/>
      <c r="BU401" s="1082"/>
      <c r="BV401" s="1082"/>
      <c r="BW401" s="1082"/>
      <c r="BX401" s="1082"/>
      <c r="BY401" s="1082"/>
      <c r="BZ401" s="1082"/>
      <c r="CA401" s="1082"/>
      <c r="CB401" s="1082"/>
      <c r="CC401" s="1082"/>
      <c r="CD401" s="1082"/>
      <c r="CE401" s="1082"/>
    </row>
    <row r="402" spans="1:126" ht="15" customHeight="1" outlineLevel="2" x14ac:dyDescent="0.2">
      <c r="A402" s="93" t="str">
        <f t="shared" si="124"/>
        <v>Z2013</v>
      </c>
      <c r="B402" s="93" t="e">
        <f t="shared" si="124"/>
        <v>#N/A</v>
      </c>
      <c r="C402" s="93" t="e">
        <f t="shared" si="124"/>
        <v>#N/A</v>
      </c>
      <c r="D402" s="93" t="e">
        <f t="shared" si="124"/>
        <v>#N/A</v>
      </c>
      <c r="E402" s="267" t="str">
        <f>VLOOKUP("K|"&amp;Q402,'[2]+termU'!$A$1:$G$65536,6,FALSE)</f>
        <v>L102d00</v>
      </c>
      <c r="F402" s="231" t="str">
        <f>VLOOKUP("K|"&amp;O402,'[2]+termU'!$A$1:$G$65536,6,FALSE)</f>
        <v>L102d00</v>
      </c>
      <c r="G402" s="64" t="str">
        <f t="shared" si="140"/>
        <v>B</v>
      </c>
      <c r="H402" s="70" t="str">
        <f t="shared" ca="1" si="125"/>
        <v>B</v>
      </c>
      <c r="I402" s="94">
        <v>4</v>
      </c>
      <c r="J402" s="95">
        <f t="shared" si="137"/>
        <v>2013</v>
      </c>
      <c r="K402" s="93" t="str">
        <f t="shared" si="137"/>
        <v>Test country</v>
      </c>
      <c r="L402" s="93">
        <f t="shared" si="137"/>
        <v>0</v>
      </c>
      <c r="M402" s="93"/>
      <c r="N402" s="93">
        <f t="shared" si="141"/>
        <v>0</v>
      </c>
      <c r="O402" s="64" t="s">
        <v>1575</v>
      </c>
      <c r="P402" s="120" t="s">
        <v>2583</v>
      </c>
      <c r="Q402" s="120" t="s">
        <v>1575</v>
      </c>
      <c r="R402" s="321" t="str">
        <f xml:space="preserve"> R401 &amp; IF(ISERROR([2]!hidden(R401)),", sin detalles",IF([2]!hidden(R401),"",", sin detalles"))</f>
        <v>Cocos, sin detalles</v>
      </c>
      <c r="S402" s="354" t="str">
        <f xml:space="preserve"> S401 &amp; IF(ISERROR([2]!hidden(S401)),", no details",IF([2]!hidden(S401),"",", no details"))</f>
        <v>Coconut, no details</v>
      </c>
      <c r="T402" s="779"/>
      <c r="U402" s="104"/>
      <c r="V402" s="196"/>
      <c r="W402" s="106">
        <f>SUM(U402:V402)</f>
        <v>0</v>
      </c>
      <c r="X402" s="855"/>
      <c r="Y402" s="106"/>
      <c r="Z402" s="106"/>
      <c r="AA402" s="107"/>
      <c r="AB402" s="106"/>
      <c r="AC402" s="106"/>
      <c r="AD402" s="106"/>
      <c r="AE402" s="106"/>
      <c r="AF402" s="106"/>
      <c r="AG402" s="107"/>
      <c r="AH402" s="106">
        <f>AA402* '1 Overview'!$D$19</f>
        <v>0</v>
      </c>
      <c r="AI402" s="106">
        <f>AC402* '1 Overview'!$D$19</f>
        <v>0</v>
      </c>
      <c r="AJ402" s="106">
        <f>AE402* '1 Overview'!$D$19</f>
        <v>0</v>
      </c>
      <c r="AK402" s="107">
        <f>AG402* '1 Overview'!$D$19</f>
        <v>0</v>
      </c>
      <c r="AL402" s="108"/>
      <c r="AM402" s="1082"/>
      <c r="AN402" s="1082"/>
      <c r="AO402" s="1082"/>
      <c r="AP402" s="1082"/>
      <c r="AQ402" s="1082"/>
      <c r="AR402" s="1082"/>
      <c r="AS402" s="1082"/>
      <c r="AT402" s="1082"/>
      <c r="AU402" s="1082"/>
      <c r="AV402" s="1082"/>
      <c r="AW402" s="1082"/>
      <c r="AX402" s="1082"/>
      <c r="AY402" s="1082"/>
      <c r="AZ402" s="1082"/>
      <c r="BA402" s="1082"/>
      <c r="BB402" s="1082"/>
      <c r="BC402" s="1082"/>
      <c r="BD402" s="1082"/>
      <c r="BE402" s="1082"/>
      <c r="BF402" s="1082"/>
      <c r="BG402" s="1082"/>
      <c r="BH402" s="1082"/>
      <c r="BI402" s="1082"/>
      <c r="BJ402" s="1082"/>
      <c r="BK402" s="1082"/>
      <c r="BL402" s="1082"/>
      <c r="BM402" s="1082"/>
      <c r="BN402" s="1082"/>
      <c r="BO402" s="1082"/>
      <c r="BP402" s="1082"/>
      <c r="BQ402" s="1082"/>
      <c r="BR402" s="1082"/>
      <c r="BS402" s="1082"/>
      <c r="BT402" s="1082"/>
      <c r="BU402" s="1082"/>
      <c r="BV402" s="1082"/>
      <c r="BW402" s="1082"/>
      <c r="BX402" s="1082"/>
      <c r="BY402" s="1082"/>
      <c r="BZ402" s="1082"/>
      <c r="CA402" s="1082"/>
      <c r="CB402" s="1082"/>
      <c r="CC402" s="1082"/>
      <c r="CD402" s="1082"/>
      <c r="CE402" s="1082"/>
    </row>
    <row r="403" spans="1:126" ht="14.25" customHeight="1" outlineLevel="3" x14ac:dyDescent="0.2">
      <c r="A403" s="93" t="str">
        <f t="shared" si="124"/>
        <v>Z2013</v>
      </c>
      <c r="B403" s="93" t="e">
        <f t="shared" si="124"/>
        <v>#N/A</v>
      </c>
      <c r="C403" s="93" t="e">
        <f t="shared" si="124"/>
        <v>#N/A</v>
      </c>
      <c r="D403" s="93" t="e">
        <f t="shared" si="124"/>
        <v>#N/A</v>
      </c>
      <c r="E403" s="267" t="str">
        <f>VLOOKUP("K|"&amp;Q403,'[2]+termU'!$A$1:$G$65536,6,FALSE)</f>
        <v>L102d01</v>
      </c>
      <c r="F403" s="231" t="e">
        <f>VLOOKUP("K|"&amp;O403,'[2]+termU'!$A$1:$G$65536,6,FALSE)</f>
        <v>#N/A</v>
      </c>
      <c r="G403" s="64" t="str">
        <f t="shared" si="140"/>
        <v>B</v>
      </c>
      <c r="H403" s="70" t="str">
        <f t="shared" ca="1" si="125"/>
        <v>B</v>
      </c>
      <c r="I403" s="94">
        <v>4</v>
      </c>
      <c r="J403" s="95">
        <f t="shared" si="137"/>
        <v>2013</v>
      </c>
      <c r="K403" s="93" t="str">
        <f t="shared" si="137"/>
        <v>Test country</v>
      </c>
      <c r="L403" s="93">
        <f t="shared" si="137"/>
        <v>0</v>
      </c>
      <c r="M403" s="93"/>
      <c r="N403" s="93">
        <f t="shared" si="141"/>
        <v>0</v>
      </c>
      <c r="O403" s="64" t="s">
        <v>1576</v>
      </c>
      <c r="Q403" s="120" t="s">
        <v>1577</v>
      </c>
      <c r="R403" s="109" t="s">
        <v>1273</v>
      </c>
      <c r="S403" s="346" t="s">
        <v>1274</v>
      </c>
      <c r="T403" s="346"/>
      <c r="U403" s="106"/>
      <c r="V403" s="196"/>
      <c r="W403" s="105">
        <f>SUM(U403:V403)</f>
        <v>0</v>
      </c>
      <c r="X403" s="1065"/>
      <c r="Y403" s="106"/>
      <c r="Z403" s="106"/>
      <c r="AA403" s="107"/>
      <c r="AB403" s="106"/>
      <c r="AC403" s="106"/>
      <c r="AD403" s="106"/>
      <c r="AE403" s="106"/>
      <c r="AF403" s="106"/>
      <c r="AG403" s="107"/>
      <c r="AH403" s="106">
        <f>AA403* '1 Overview'!$D$19</f>
        <v>0</v>
      </c>
      <c r="AI403" s="106">
        <f>AC403* '1 Overview'!$D$19</f>
        <v>0</v>
      </c>
      <c r="AJ403" s="106">
        <f>AE403* '1 Overview'!$D$19</f>
        <v>0</v>
      </c>
      <c r="AK403" s="107">
        <f>AG403* '1 Overview'!$D$19</f>
        <v>0</v>
      </c>
      <c r="AL403" s="108"/>
      <c r="AM403" s="108"/>
      <c r="AN403" s="108"/>
      <c r="AO403" s="108"/>
      <c r="AP403" s="108"/>
      <c r="AQ403" s="108"/>
      <c r="AR403" s="108"/>
      <c r="AS403" s="108"/>
      <c r="AT403" s="108"/>
      <c r="AU403" s="108"/>
      <c r="AV403" s="108"/>
      <c r="AW403" s="108"/>
      <c r="AX403" s="108"/>
      <c r="AY403" s="108"/>
      <c r="AZ403" s="108"/>
      <c r="BA403" s="108"/>
      <c r="BB403" s="108"/>
      <c r="BC403" s="108"/>
      <c r="BD403" s="108"/>
      <c r="BE403" s="108"/>
      <c r="BF403" s="108"/>
      <c r="BG403" s="108"/>
      <c r="BH403" s="108"/>
      <c r="BI403" s="108"/>
      <c r="BJ403" s="108"/>
      <c r="BK403" s="108"/>
      <c r="BL403" s="108"/>
      <c r="BM403" s="108"/>
      <c r="BN403" s="108"/>
      <c r="BO403" s="108"/>
      <c r="BP403" s="108"/>
      <c r="BQ403" s="108"/>
      <c r="BR403" s="108"/>
      <c r="BS403" s="108"/>
      <c r="BT403" s="108"/>
      <c r="BU403" s="108"/>
      <c r="BV403" s="108"/>
      <c r="BW403" s="108"/>
      <c r="BX403" s="108"/>
      <c r="BY403" s="108"/>
      <c r="BZ403" s="108"/>
      <c r="CA403" s="108"/>
      <c r="CB403" s="108"/>
      <c r="CC403" s="108"/>
      <c r="CD403" s="108"/>
      <c r="CE403" s="108"/>
      <c r="CF403" s="73"/>
      <c r="CG403" s="73"/>
      <c r="CH403" s="73"/>
      <c r="CI403" s="73"/>
      <c r="CJ403" s="73"/>
      <c r="CK403" s="73"/>
      <c r="CL403" s="73"/>
      <c r="CM403" s="73"/>
      <c r="CN403" s="73"/>
      <c r="CO403" s="73"/>
      <c r="CP403" s="73"/>
      <c r="CQ403" s="73"/>
      <c r="CR403" s="73"/>
      <c r="CS403" s="73"/>
      <c r="CT403" s="73"/>
      <c r="CU403" s="73"/>
      <c r="CV403" s="73"/>
      <c r="CW403" s="73"/>
      <c r="CX403" s="73"/>
      <c r="CY403" s="73"/>
      <c r="CZ403" s="73"/>
      <c r="DA403" s="73"/>
      <c r="DB403" s="73"/>
      <c r="DC403" s="73"/>
      <c r="DD403" s="73"/>
      <c r="DE403" s="73"/>
      <c r="DF403" s="73"/>
      <c r="DG403" s="73"/>
      <c r="DH403" s="73"/>
      <c r="DI403" s="73"/>
      <c r="DJ403" s="73"/>
      <c r="DK403" s="73"/>
      <c r="DL403" s="73"/>
      <c r="DM403" s="73"/>
      <c r="DN403" s="73"/>
      <c r="DO403" s="73"/>
      <c r="DP403" s="73"/>
      <c r="DQ403" s="73"/>
      <c r="DR403" s="73"/>
      <c r="DS403" s="73"/>
      <c r="DT403" s="73"/>
      <c r="DU403" s="73"/>
      <c r="DV403" s="73"/>
    </row>
    <row r="404" spans="1:126" ht="15.75" customHeight="1" outlineLevel="3" x14ac:dyDescent="0.2">
      <c r="A404" s="93" t="str">
        <f t="shared" si="124"/>
        <v>Z2013</v>
      </c>
      <c r="B404" s="93" t="e">
        <f t="shared" si="124"/>
        <v>#N/A</v>
      </c>
      <c r="C404" s="93" t="e">
        <f t="shared" si="124"/>
        <v>#N/A</v>
      </c>
      <c r="D404" s="93" t="e">
        <f t="shared" si="124"/>
        <v>#N/A</v>
      </c>
      <c r="E404" s="267" t="str">
        <f>VLOOKUP("K|"&amp;Q404,'[2]+termU'!$A$1:$G$65536,6,FALSE)</f>
        <v>L102d02</v>
      </c>
      <c r="F404" s="231" t="e">
        <f>VLOOKUP("K|"&amp;O404,'[2]+termU'!$A$1:$G$65536,6,FALSE)</f>
        <v>#N/A</v>
      </c>
      <c r="G404" s="64" t="str">
        <f t="shared" si="140"/>
        <v>B</v>
      </c>
      <c r="H404" s="70" t="str">
        <f t="shared" ca="1" si="125"/>
        <v>B</v>
      </c>
      <c r="I404" s="94">
        <v>4</v>
      </c>
      <c r="J404" s="95">
        <f t="shared" si="137"/>
        <v>2013</v>
      </c>
      <c r="K404" s="93" t="str">
        <f t="shared" si="137"/>
        <v>Test country</v>
      </c>
      <c r="L404" s="93">
        <f t="shared" si="137"/>
        <v>0</v>
      </c>
      <c r="M404" s="93"/>
      <c r="N404" s="93">
        <f t="shared" si="141"/>
        <v>0</v>
      </c>
      <c r="O404" s="64" t="s">
        <v>1275</v>
      </c>
      <c r="Q404" s="120" t="s">
        <v>1003</v>
      </c>
      <c r="R404" s="109" t="s">
        <v>1004</v>
      </c>
      <c r="S404" s="346" t="s">
        <v>1005</v>
      </c>
      <c r="T404" s="346"/>
      <c r="U404" s="106"/>
      <c r="V404" s="196"/>
      <c r="W404" s="105">
        <f>SUM(U404:V404)</f>
        <v>0</v>
      </c>
      <c r="X404" s="1065"/>
      <c r="Y404" s="106"/>
      <c r="Z404" s="106"/>
      <c r="AA404" s="107"/>
      <c r="AB404" s="106"/>
      <c r="AC404" s="106"/>
      <c r="AD404" s="106"/>
      <c r="AE404" s="106"/>
      <c r="AF404" s="106"/>
      <c r="AG404" s="107"/>
      <c r="AH404" s="106">
        <f>AA404* '1 Overview'!$D$19</f>
        <v>0</v>
      </c>
      <c r="AI404" s="106">
        <f>AC404* '1 Overview'!$D$19</f>
        <v>0</v>
      </c>
      <c r="AJ404" s="106">
        <f>AE404* '1 Overview'!$D$19</f>
        <v>0</v>
      </c>
      <c r="AK404" s="107">
        <f>AG404* '1 Overview'!$D$19</f>
        <v>0</v>
      </c>
      <c r="AL404" s="108"/>
      <c r="AM404" s="108"/>
      <c r="AN404" s="108"/>
      <c r="AO404" s="108"/>
      <c r="AP404" s="108"/>
      <c r="AQ404" s="108"/>
      <c r="AR404" s="108"/>
      <c r="AS404" s="108"/>
      <c r="AT404" s="108"/>
      <c r="AU404" s="108"/>
      <c r="AV404" s="108"/>
      <c r="AW404" s="108"/>
      <c r="AX404" s="108"/>
      <c r="AY404" s="108"/>
      <c r="AZ404" s="108"/>
      <c r="BA404" s="108"/>
      <c r="BB404" s="108"/>
      <c r="BC404" s="108"/>
      <c r="BD404" s="108"/>
      <c r="BE404" s="108"/>
      <c r="BF404" s="108"/>
      <c r="BG404" s="108"/>
      <c r="BH404" s="108"/>
      <c r="BI404" s="108"/>
      <c r="BJ404" s="108"/>
      <c r="BK404" s="108"/>
      <c r="BL404" s="108"/>
      <c r="BM404" s="108"/>
      <c r="BN404" s="108"/>
      <c r="BO404" s="108"/>
      <c r="BP404" s="108"/>
      <c r="BQ404" s="108"/>
      <c r="BR404" s="108"/>
      <c r="BS404" s="108"/>
      <c r="BT404" s="108"/>
      <c r="BU404" s="108"/>
      <c r="BV404" s="108"/>
      <c r="BW404" s="108"/>
      <c r="BX404" s="108"/>
      <c r="BY404" s="108"/>
      <c r="BZ404" s="108"/>
      <c r="CA404" s="108"/>
      <c r="CB404" s="108"/>
      <c r="CC404" s="108"/>
      <c r="CD404" s="108"/>
      <c r="CE404" s="108"/>
      <c r="CF404" s="73"/>
      <c r="CG404" s="73"/>
      <c r="CH404" s="73"/>
      <c r="CI404" s="73"/>
      <c r="CJ404" s="73"/>
      <c r="CK404" s="73"/>
      <c r="CL404" s="73"/>
      <c r="CM404" s="73"/>
      <c r="CN404" s="73"/>
      <c r="CO404" s="73"/>
      <c r="CP404" s="73"/>
      <c r="CQ404" s="73"/>
      <c r="CR404" s="73"/>
      <c r="CS404" s="73"/>
      <c r="CT404" s="73"/>
      <c r="CU404" s="73"/>
      <c r="CV404" s="73"/>
      <c r="CW404" s="73"/>
      <c r="CX404" s="73"/>
      <c r="CY404" s="73"/>
      <c r="CZ404" s="73"/>
      <c r="DA404" s="73"/>
      <c r="DB404" s="73"/>
      <c r="DC404" s="73"/>
      <c r="DD404" s="73"/>
      <c r="DE404" s="73"/>
      <c r="DF404" s="73"/>
      <c r="DG404" s="73"/>
      <c r="DH404" s="73"/>
      <c r="DI404" s="73"/>
      <c r="DJ404" s="73"/>
      <c r="DK404" s="73"/>
      <c r="DL404" s="73"/>
      <c r="DM404" s="73"/>
      <c r="DN404" s="73"/>
      <c r="DO404" s="73"/>
      <c r="DP404" s="73"/>
      <c r="DQ404" s="73"/>
      <c r="DR404" s="73"/>
      <c r="DS404" s="73"/>
      <c r="DT404" s="73"/>
      <c r="DU404" s="73"/>
      <c r="DV404" s="73"/>
    </row>
    <row r="405" spans="1:126" ht="17.25" customHeight="1" outlineLevel="3" x14ac:dyDescent="0.2">
      <c r="A405" s="93" t="str">
        <f t="shared" si="124"/>
        <v>Z2013</v>
      </c>
      <c r="B405" s="93" t="e">
        <f t="shared" si="124"/>
        <v>#N/A</v>
      </c>
      <c r="C405" s="93" t="e">
        <f t="shared" si="124"/>
        <v>#N/A</v>
      </c>
      <c r="D405" s="93" t="e">
        <f t="shared" si="124"/>
        <v>#N/A</v>
      </c>
      <c r="E405" s="267" t="e">
        <f>VLOOKUP("K|"&amp;Q405,'[2]+termU'!$A$1:$G$65536,6,FALSE)</f>
        <v>#N/A</v>
      </c>
      <c r="F405" s="231" t="e">
        <f>VLOOKUP("K|"&amp;O405,'[2]+termU'!$A$1:$G$65536,6,FALSE)</f>
        <v>#N/A</v>
      </c>
      <c r="G405" s="64" t="str">
        <f t="shared" si="140"/>
        <v>B</v>
      </c>
      <c r="H405" s="70" t="str">
        <f t="shared" ca="1" si="125"/>
        <v>B</v>
      </c>
      <c r="I405" s="94">
        <v>4</v>
      </c>
      <c r="J405" s="95">
        <f t="shared" si="137"/>
        <v>2013</v>
      </c>
      <c r="K405" s="93" t="str">
        <f t="shared" si="137"/>
        <v>Test country</v>
      </c>
      <c r="L405" s="93">
        <f t="shared" si="137"/>
        <v>0</v>
      </c>
      <c r="M405" s="93"/>
      <c r="N405" s="93">
        <f t="shared" si="141"/>
        <v>0</v>
      </c>
      <c r="O405" s="64" t="s">
        <v>1006</v>
      </c>
      <c r="Q405" s="120"/>
      <c r="R405" s="533" t="s">
        <v>1007</v>
      </c>
      <c r="S405" s="554" t="s">
        <v>1008</v>
      </c>
      <c r="T405" s="554"/>
      <c r="U405" s="122"/>
      <c r="V405" s="202"/>
      <c r="W405" s="123">
        <f>SUM(U405:V405)</f>
        <v>0</v>
      </c>
      <c r="X405" s="1065"/>
      <c r="Y405" s="122"/>
      <c r="Z405" s="122"/>
      <c r="AA405" s="125"/>
      <c r="AB405" s="122"/>
      <c r="AC405" s="122"/>
      <c r="AD405" s="122"/>
      <c r="AE405" s="122"/>
      <c r="AF405" s="122"/>
      <c r="AG405" s="125"/>
      <c r="AH405" s="122">
        <f>AA405* '1 Overview'!$D$19</f>
        <v>0</v>
      </c>
      <c r="AI405" s="122">
        <f>AC405* '1 Overview'!$D$19</f>
        <v>0</v>
      </c>
      <c r="AJ405" s="122">
        <f>AE405* '1 Overview'!$D$19</f>
        <v>0</v>
      </c>
      <c r="AK405" s="125">
        <f>AG405* '1 Overview'!$D$19</f>
        <v>0</v>
      </c>
      <c r="AL405" s="108"/>
      <c r="AM405" s="108"/>
      <c r="AN405" s="108"/>
      <c r="AO405" s="108"/>
      <c r="AP405" s="108"/>
      <c r="AQ405" s="108"/>
      <c r="AR405" s="108"/>
      <c r="AS405" s="108"/>
      <c r="AT405" s="108"/>
      <c r="AU405" s="108"/>
      <c r="AV405" s="108"/>
      <c r="AW405" s="108"/>
      <c r="AX405" s="108"/>
      <c r="AY405" s="108"/>
      <c r="AZ405" s="108"/>
      <c r="BA405" s="108"/>
      <c r="BB405" s="108"/>
      <c r="BC405" s="108"/>
      <c r="BD405" s="108"/>
      <c r="BE405" s="108"/>
      <c r="BF405" s="108"/>
      <c r="BG405" s="108"/>
      <c r="BH405" s="108"/>
      <c r="BI405" s="108"/>
      <c r="BJ405" s="108"/>
      <c r="BK405" s="108"/>
      <c r="BL405" s="108"/>
      <c r="BM405" s="108"/>
      <c r="BN405" s="108"/>
      <c r="BO405" s="108"/>
      <c r="BP405" s="108"/>
      <c r="BQ405" s="108"/>
      <c r="BR405" s="108"/>
      <c r="BS405" s="108"/>
      <c r="BT405" s="108"/>
      <c r="BU405" s="108"/>
      <c r="BV405" s="108"/>
      <c r="BW405" s="108"/>
      <c r="BX405" s="108"/>
      <c r="BY405" s="108"/>
      <c r="BZ405" s="108"/>
      <c r="CA405" s="108"/>
      <c r="CB405" s="108"/>
      <c r="CC405" s="108"/>
      <c r="CD405" s="108"/>
      <c r="CE405" s="108"/>
      <c r="CF405" s="73"/>
      <c r="CG405" s="73"/>
      <c r="CH405" s="73"/>
      <c r="CI405" s="73"/>
      <c r="CJ405" s="73"/>
      <c r="CK405" s="73"/>
      <c r="CL405" s="73"/>
      <c r="CM405" s="73"/>
      <c r="CN405" s="73"/>
      <c r="CO405" s="73"/>
      <c r="CP405" s="73"/>
      <c r="CQ405" s="73"/>
      <c r="CR405" s="73"/>
      <c r="CS405" s="73"/>
      <c r="CT405" s="73"/>
      <c r="CU405" s="73"/>
      <c r="CV405" s="73"/>
      <c r="CW405" s="73"/>
      <c r="CX405" s="73"/>
      <c r="CY405" s="73"/>
      <c r="CZ405" s="73"/>
      <c r="DA405" s="73"/>
      <c r="DB405" s="73"/>
      <c r="DC405" s="73"/>
      <c r="DD405" s="73"/>
      <c r="DE405" s="73"/>
      <c r="DF405" s="73"/>
      <c r="DG405" s="73"/>
      <c r="DH405" s="73"/>
      <c r="DI405" s="73"/>
      <c r="DJ405" s="73"/>
      <c r="DK405" s="73"/>
      <c r="DL405" s="73"/>
      <c r="DM405" s="73"/>
      <c r="DN405" s="73"/>
      <c r="DO405" s="73"/>
      <c r="DP405" s="73"/>
      <c r="DQ405" s="73"/>
      <c r="DR405" s="73"/>
      <c r="DS405" s="73"/>
      <c r="DT405" s="73"/>
      <c r="DU405" s="73"/>
      <c r="DV405" s="73"/>
    </row>
    <row r="406" spans="1:126" s="108" customFormat="1" ht="15.75" customHeight="1" outlineLevel="3" thickBot="1" x14ac:dyDescent="0.25">
      <c r="A406" s="93" t="str">
        <f t="shared" si="124"/>
        <v>Z2013</v>
      </c>
      <c r="B406" s="93" t="e">
        <f t="shared" si="124"/>
        <v>#N/A</v>
      </c>
      <c r="C406" s="93" t="e">
        <f t="shared" si="124"/>
        <v>#N/A</v>
      </c>
      <c r="D406" s="93" t="e">
        <f t="shared" si="124"/>
        <v>#N/A</v>
      </c>
      <c r="E406" s="267" t="str">
        <f>VLOOKUP("K|"&amp;Q406,'[2]+termU'!$A$1:$G$65536,6,FALSE)</f>
        <v>L102dzz</v>
      </c>
      <c r="F406" s="231" t="str">
        <f>VLOOKUP("K|"&amp;O406,'[2]+termU'!$A$1:$G$65536,6,FALSE)</f>
        <v>L102dzz</v>
      </c>
      <c r="G406" s="64" t="str">
        <f t="shared" si="140"/>
        <v>B</v>
      </c>
      <c r="H406" s="70" t="str">
        <f t="shared" ca="1" si="125"/>
        <v>B</v>
      </c>
      <c r="I406" s="94">
        <v>4</v>
      </c>
      <c r="J406" s="95">
        <f t="shared" si="137"/>
        <v>2013</v>
      </c>
      <c r="K406" s="93" t="str">
        <f t="shared" si="137"/>
        <v>Test country</v>
      </c>
      <c r="L406" s="93">
        <f t="shared" si="137"/>
        <v>0</v>
      </c>
      <c r="M406" s="93"/>
      <c r="N406" s="93">
        <f t="shared" si="141"/>
        <v>0</v>
      </c>
      <c r="O406" s="64" t="s">
        <v>1009</v>
      </c>
      <c r="P406" s="70"/>
      <c r="Q406" s="120" t="s">
        <v>1010</v>
      </c>
      <c r="R406" s="363" t="s">
        <v>1011</v>
      </c>
      <c r="S406" s="366" t="s">
        <v>1012</v>
      </c>
      <c r="T406" s="366"/>
      <c r="U406" s="106"/>
      <c r="V406" s="196"/>
      <c r="W406" s="105">
        <f>SUM(U406:V406)</f>
        <v>0</v>
      </c>
      <c r="X406" s="1065"/>
      <c r="Y406" s="106"/>
      <c r="Z406" s="106"/>
      <c r="AA406" s="107"/>
      <c r="AB406" s="106"/>
      <c r="AC406" s="106"/>
      <c r="AD406" s="106"/>
      <c r="AE406" s="106"/>
      <c r="AF406" s="106"/>
      <c r="AG406" s="107"/>
      <c r="AH406" s="106">
        <f>AA406* '1 Overview'!$D$19</f>
        <v>0</v>
      </c>
      <c r="AI406" s="106">
        <f>AC406* '1 Overview'!$D$19</f>
        <v>0</v>
      </c>
      <c r="AJ406" s="106">
        <f>AE406* '1 Overview'!$D$19</f>
        <v>0</v>
      </c>
      <c r="AK406" s="107">
        <f>AG406* '1 Overview'!$D$19</f>
        <v>0</v>
      </c>
    </row>
    <row r="407" spans="1:126" ht="15" customHeight="1" outlineLevel="2" x14ac:dyDescent="0.2">
      <c r="A407" s="93" t="str">
        <f t="shared" si="124"/>
        <v>Z2013</v>
      </c>
      <c r="B407" s="93" t="e">
        <f t="shared" si="124"/>
        <v>#N/A</v>
      </c>
      <c r="C407" s="93" t="e">
        <f t="shared" si="124"/>
        <v>#N/A</v>
      </c>
      <c r="D407" s="93" t="e">
        <f t="shared" si="124"/>
        <v>#N/A</v>
      </c>
      <c r="E407" s="267" t="str">
        <f>VLOOKUP("K|"&amp;Q407,'[2]+termU'!$A$1:$G$65536,6,FALSE)</f>
        <v>L102e</v>
      </c>
      <c r="F407" s="231" t="str">
        <f>VLOOKUP("K|"&amp;O407,'[2]+termU'!$A$1:$G$65536,6,FALSE)</f>
        <v>L102e</v>
      </c>
      <c r="G407" s="64" t="str">
        <f t="shared" si="140"/>
        <v>A</v>
      </c>
      <c r="H407" s="70" t="str">
        <f t="shared" ca="1" si="125"/>
        <v>A</v>
      </c>
      <c r="I407" s="94">
        <v>3</v>
      </c>
      <c r="J407" s="95">
        <f t="shared" si="137"/>
        <v>2013</v>
      </c>
      <c r="K407" s="93" t="str">
        <f t="shared" si="137"/>
        <v>Test country</v>
      </c>
      <c r="L407" s="93">
        <f t="shared" si="137"/>
        <v>0</v>
      </c>
      <c r="M407" s="93"/>
      <c r="N407" s="93">
        <f t="shared" si="141"/>
        <v>0</v>
      </c>
      <c r="O407" s="64" t="str">
        <f>TRIM(S407)</f>
        <v>Permanent flowers and ornamental plants</v>
      </c>
      <c r="P407" s="70" t="s">
        <v>1771</v>
      </c>
      <c r="Q407" s="120" t="s">
        <v>1014</v>
      </c>
      <c r="R407" s="323" t="s">
        <v>1015</v>
      </c>
      <c r="S407" s="676" t="s">
        <v>1013</v>
      </c>
      <c r="T407" s="825"/>
      <c r="U407" s="150">
        <f t="shared" ref="U407:AG407" si="143">SUBTOTAL(9,U408:U411)</f>
        <v>0</v>
      </c>
      <c r="V407" s="205">
        <f t="shared" si="143"/>
        <v>0</v>
      </c>
      <c r="W407" s="110">
        <f t="shared" si="143"/>
        <v>0</v>
      </c>
      <c r="X407" s="858">
        <f t="shared" si="143"/>
        <v>0</v>
      </c>
      <c r="Y407" s="110">
        <f t="shared" si="143"/>
        <v>0</v>
      </c>
      <c r="Z407" s="110">
        <f>SUBTOTAL(9,Z408:Z411)</f>
        <v>0</v>
      </c>
      <c r="AA407" s="112">
        <f t="shared" si="143"/>
        <v>0</v>
      </c>
      <c r="AB407" s="110">
        <f t="shared" si="143"/>
        <v>0</v>
      </c>
      <c r="AC407" s="110">
        <f t="shared" si="143"/>
        <v>0</v>
      </c>
      <c r="AD407" s="110">
        <f t="shared" si="143"/>
        <v>0</v>
      </c>
      <c r="AE407" s="110">
        <f t="shared" si="143"/>
        <v>0</v>
      </c>
      <c r="AF407" s="110">
        <f t="shared" si="143"/>
        <v>0</v>
      </c>
      <c r="AG407" s="112">
        <f t="shared" si="143"/>
        <v>0</v>
      </c>
      <c r="AH407" s="110">
        <f>AA407* '1 Overview'!$D$19</f>
        <v>0</v>
      </c>
      <c r="AI407" s="110">
        <f>AC407* '1 Overview'!$D$19</f>
        <v>0</v>
      </c>
      <c r="AJ407" s="110">
        <f>AE407* '1 Overview'!$D$19</f>
        <v>0</v>
      </c>
      <c r="AK407" s="112">
        <f>AG407* '1 Overview'!$D$19</f>
        <v>0</v>
      </c>
      <c r="AL407" s="590"/>
      <c r="AM407" s="1082"/>
      <c r="AN407" s="1082"/>
      <c r="AO407" s="1082"/>
      <c r="AP407" s="1082"/>
      <c r="AQ407" s="1082"/>
      <c r="AR407" s="1082"/>
      <c r="AS407" s="1082"/>
      <c r="AT407" s="1082"/>
      <c r="AU407" s="1082"/>
      <c r="AV407" s="1082"/>
      <c r="AW407" s="1082"/>
      <c r="AX407" s="1082"/>
      <c r="AY407" s="1082"/>
      <c r="AZ407" s="1082"/>
      <c r="BA407" s="1082"/>
      <c r="BB407" s="1082"/>
      <c r="BC407" s="1082"/>
      <c r="BD407" s="1082"/>
      <c r="BE407" s="1082"/>
      <c r="BF407" s="1082"/>
      <c r="BG407" s="1082"/>
      <c r="BH407" s="1082"/>
      <c r="BI407" s="1082"/>
      <c r="BJ407" s="1082"/>
      <c r="BK407" s="1082"/>
      <c r="BL407" s="1082"/>
      <c r="BM407" s="1082"/>
      <c r="BN407" s="1082"/>
      <c r="BO407" s="1082"/>
      <c r="BP407" s="1082"/>
      <c r="BQ407" s="1082"/>
      <c r="BR407" s="1082"/>
      <c r="BS407" s="1082"/>
      <c r="BT407" s="1082"/>
      <c r="BU407" s="1082"/>
      <c r="BV407" s="1082"/>
      <c r="BW407" s="1082"/>
      <c r="BX407" s="1082"/>
      <c r="BY407" s="1082"/>
      <c r="BZ407" s="1082"/>
      <c r="CA407" s="1082"/>
      <c r="CB407" s="1082"/>
      <c r="CC407" s="1082"/>
      <c r="CD407" s="1082"/>
      <c r="CE407" s="1082"/>
    </row>
    <row r="408" spans="1:126" ht="15" customHeight="1" outlineLevel="2" thickBot="1" x14ac:dyDescent="0.25">
      <c r="A408" s="93" t="str">
        <f t="shared" si="124"/>
        <v>Z2013</v>
      </c>
      <c r="B408" s="93" t="e">
        <f t="shared" si="124"/>
        <v>#N/A</v>
      </c>
      <c r="C408" s="93" t="e">
        <f t="shared" si="124"/>
        <v>#N/A</v>
      </c>
      <c r="D408" s="93" t="e">
        <f t="shared" si="124"/>
        <v>#N/A</v>
      </c>
      <c r="E408" s="267" t="str">
        <f>VLOOKUP("K|"&amp;Q408,'[2]+termU'!$A$1:$G$65536,6,FALSE)</f>
        <v>L102e00</v>
      </c>
      <c r="F408" s="231" t="e">
        <f>VLOOKUP("K|"&amp;O408,'[2]+termU'!$A$1:$G$65536,6,FALSE)</f>
        <v>#N/A</v>
      </c>
      <c r="G408" s="64" t="str">
        <f t="shared" si="140"/>
        <v>B</v>
      </c>
      <c r="H408" s="70" t="str">
        <f t="shared" ca="1" si="125"/>
        <v>B</v>
      </c>
      <c r="I408" s="94">
        <v>4</v>
      </c>
      <c r="J408" s="95">
        <f t="shared" si="137"/>
        <v>2013</v>
      </c>
      <c r="K408" s="93" t="str">
        <f t="shared" si="137"/>
        <v>Test country</v>
      </c>
      <c r="L408" s="93">
        <f t="shared" si="137"/>
        <v>0</v>
      </c>
      <c r="M408" s="93"/>
      <c r="N408" s="93">
        <f t="shared" si="141"/>
        <v>0</v>
      </c>
      <c r="O408" s="64" t="str">
        <f>TRIM(S408)</f>
        <v>Permanent flowers and ornamental plants, no details</v>
      </c>
      <c r="P408" s="70" t="s">
        <v>1771</v>
      </c>
      <c r="Q408" s="120" t="s">
        <v>1016</v>
      </c>
      <c r="R408" s="969" t="str">
        <f xml:space="preserve"> R407 &amp; IF(ISERROR([2]!hidden(R407)),", sin detalles",IF([2]!hidden(R407),"",", sin detalles"))</f>
        <v>Flores permanentes y ornamentales, sin detalles</v>
      </c>
      <c r="S408" s="1001" t="str">
        <f xml:space="preserve"> S407 &amp; IF(ISERROR([2]!hidden(S407)),", no details",IF([2]!hidden(S407),"",", no details"))</f>
        <v>Permanent flowers and ornamental plants, no details</v>
      </c>
      <c r="T408" s="793"/>
      <c r="U408" s="104"/>
      <c r="V408" s="196"/>
      <c r="W408" s="106">
        <f>SUM(U408:V408)</f>
        <v>0</v>
      </c>
      <c r="X408" s="855"/>
      <c r="Y408" s="106"/>
      <c r="Z408" s="106"/>
      <c r="AA408" s="107"/>
      <c r="AB408" s="106"/>
      <c r="AC408" s="106"/>
      <c r="AD408" s="106"/>
      <c r="AE408" s="106"/>
      <c r="AF408" s="106"/>
      <c r="AG408" s="107"/>
      <c r="AH408" s="106">
        <f>AA408* '1 Overview'!$D$19</f>
        <v>0</v>
      </c>
      <c r="AI408" s="106">
        <f>AC408* '1 Overview'!$D$19</f>
        <v>0</v>
      </c>
      <c r="AJ408" s="106">
        <f>AE408* '1 Overview'!$D$19</f>
        <v>0</v>
      </c>
      <c r="AK408" s="107">
        <f>AG408* '1 Overview'!$D$19</f>
        <v>0</v>
      </c>
      <c r="AL408" s="590"/>
      <c r="AM408" s="1082"/>
      <c r="AN408" s="1082"/>
      <c r="AO408" s="1082"/>
      <c r="AP408" s="1082"/>
      <c r="AQ408" s="1082"/>
      <c r="AR408" s="1082"/>
      <c r="AS408" s="1082"/>
      <c r="AT408" s="1082"/>
      <c r="AU408" s="1082"/>
      <c r="AV408" s="1082"/>
      <c r="AW408" s="1082"/>
      <c r="AX408" s="1082"/>
      <c r="AY408" s="1082"/>
      <c r="AZ408" s="1082"/>
      <c r="BA408" s="1082"/>
      <c r="BB408" s="1082"/>
      <c r="BC408" s="1082"/>
      <c r="BD408" s="1082"/>
      <c r="BE408" s="1082"/>
      <c r="BF408" s="1082"/>
      <c r="BG408" s="1082"/>
      <c r="BH408" s="1082"/>
      <c r="BI408" s="1082"/>
      <c r="BJ408" s="1082"/>
      <c r="BK408" s="1082"/>
      <c r="BL408" s="1082"/>
      <c r="BM408" s="1082"/>
      <c r="BN408" s="1082"/>
      <c r="BO408" s="1082"/>
      <c r="BP408" s="1082"/>
      <c r="BQ408" s="1082"/>
      <c r="BR408" s="1082"/>
      <c r="BS408" s="1082"/>
      <c r="BT408" s="1082"/>
      <c r="BU408" s="1082"/>
      <c r="BV408" s="1082"/>
      <c r="BW408" s="1082"/>
      <c r="BX408" s="1082"/>
      <c r="BY408" s="1082"/>
      <c r="BZ408" s="1082"/>
      <c r="CA408" s="1082"/>
      <c r="CB408" s="1082"/>
      <c r="CC408" s="1082"/>
      <c r="CD408" s="1082"/>
      <c r="CE408" s="1082"/>
    </row>
    <row r="409" spans="1:126" s="108" customFormat="1" ht="15" customHeight="1" outlineLevel="3" x14ac:dyDescent="0.2">
      <c r="A409" s="93" t="str">
        <f t="shared" si="124"/>
        <v>Z2013</v>
      </c>
      <c r="B409" s="93" t="e">
        <f t="shared" si="124"/>
        <v>#N/A</v>
      </c>
      <c r="C409" s="93" t="e">
        <f t="shared" si="124"/>
        <v>#N/A</v>
      </c>
      <c r="D409" s="93" t="e">
        <f t="shared" si="124"/>
        <v>#N/A</v>
      </c>
      <c r="E409" s="267" t="str">
        <f>VLOOKUP("K|"&amp;Q409,'[2]+termU'!$A$1:$G$65536,6,FALSE)</f>
        <v>L102e01</v>
      </c>
      <c r="F409" s="231" t="str">
        <f>VLOOKUP("K|"&amp;O409,'[2]+termU'!$A$1:$G$65536,6,FALSE)</f>
        <v>L102e01</v>
      </c>
      <c r="G409" s="64" t="str">
        <f t="shared" si="140"/>
        <v>B</v>
      </c>
      <c r="H409" s="70" t="str">
        <f t="shared" ca="1" si="125"/>
        <v>B</v>
      </c>
      <c r="I409" s="94">
        <v>4</v>
      </c>
      <c r="J409" s="95">
        <f t="shared" ref="J409:L428" si="144">J$20</f>
        <v>2013</v>
      </c>
      <c r="K409" s="93" t="str">
        <f t="shared" si="144"/>
        <v>Test country</v>
      </c>
      <c r="L409" s="93">
        <f t="shared" si="144"/>
        <v>0</v>
      </c>
      <c r="M409" s="93"/>
      <c r="N409" s="93">
        <f t="shared" si="141"/>
        <v>0</v>
      </c>
      <c r="O409" s="64" t="s">
        <v>1017</v>
      </c>
      <c r="P409" s="70" t="s">
        <v>2583</v>
      </c>
      <c r="Q409" s="120" t="s">
        <v>1017</v>
      </c>
      <c r="R409" s="370" t="s">
        <v>1018</v>
      </c>
      <c r="S409" s="372" t="s">
        <v>2957</v>
      </c>
      <c r="T409" s="518"/>
      <c r="U409" s="149"/>
      <c r="V409" s="202"/>
      <c r="W409" s="122">
        <f>SUM(U409:V409)</f>
        <v>0</v>
      </c>
      <c r="X409" s="855"/>
      <c r="Y409" s="122"/>
      <c r="Z409" s="122"/>
      <c r="AA409" s="125"/>
      <c r="AB409" s="122"/>
      <c r="AC409" s="122"/>
      <c r="AD409" s="122"/>
      <c r="AE409" s="122"/>
      <c r="AF409" s="122"/>
      <c r="AG409" s="125"/>
      <c r="AH409" s="122">
        <f>AA409* '1 Overview'!$D$19</f>
        <v>0</v>
      </c>
      <c r="AI409" s="122">
        <f>AC409* '1 Overview'!$D$19</f>
        <v>0</v>
      </c>
      <c r="AJ409" s="122">
        <f>AE409* '1 Overview'!$D$19</f>
        <v>0</v>
      </c>
      <c r="AK409" s="125">
        <f>AG409* '1 Overview'!$D$19</f>
        <v>0</v>
      </c>
      <c r="AM409" s="1082"/>
      <c r="AN409" s="1082"/>
      <c r="AO409" s="1082"/>
      <c r="AP409" s="1082"/>
      <c r="AQ409" s="1082"/>
      <c r="AR409" s="1082"/>
      <c r="AS409" s="1082"/>
      <c r="AT409" s="1082"/>
      <c r="AU409" s="1082"/>
      <c r="AV409" s="1082"/>
      <c r="AW409" s="1082"/>
      <c r="AX409" s="1082"/>
      <c r="AY409" s="1082"/>
      <c r="AZ409" s="1082"/>
      <c r="BA409" s="1082"/>
      <c r="BB409" s="1082"/>
      <c r="BC409" s="1082"/>
      <c r="BD409" s="1082"/>
      <c r="BE409" s="1082"/>
      <c r="BF409" s="1082"/>
      <c r="BG409" s="1082"/>
      <c r="BH409" s="1082"/>
      <c r="BI409" s="1082"/>
      <c r="BJ409" s="1082"/>
      <c r="BK409" s="1082"/>
      <c r="BL409" s="1082"/>
      <c r="BM409" s="1082"/>
      <c r="BN409" s="1082"/>
      <c r="BO409" s="1082"/>
      <c r="BP409" s="1082"/>
      <c r="BQ409" s="1082"/>
      <c r="BR409" s="1082"/>
      <c r="BS409" s="1082"/>
      <c r="BT409" s="1082"/>
      <c r="BU409" s="1082"/>
      <c r="BV409" s="1082"/>
      <c r="BW409" s="1082"/>
      <c r="BX409" s="1082"/>
      <c r="BY409" s="1082"/>
      <c r="BZ409" s="1082"/>
      <c r="CA409" s="1082"/>
      <c r="CB409" s="1082"/>
      <c r="CC409" s="1082"/>
      <c r="CD409" s="1082"/>
      <c r="CE409" s="1082"/>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row>
    <row r="410" spans="1:126" s="108" customFormat="1" ht="13.5" customHeight="1" outlineLevel="3" x14ac:dyDescent="0.2">
      <c r="A410" s="93" t="str">
        <f t="shared" ref="A410:D429" si="145">A$20</f>
        <v>Z2013</v>
      </c>
      <c r="B410" s="93" t="e">
        <f t="shared" si="145"/>
        <v>#N/A</v>
      </c>
      <c r="C410" s="93" t="e">
        <f t="shared" si="145"/>
        <v>#N/A</v>
      </c>
      <c r="D410" s="93" t="e">
        <f t="shared" si="145"/>
        <v>#N/A</v>
      </c>
      <c r="E410" s="267" t="e">
        <f>VLOOKUP("K|"&amp;Q410,'[2]+termU'!$A$1:$G$65536,6,FALSE)</f>
        <v>#N/A</v>
      </c>
      <c r="F410" s="231" t="e">
        <f>VLOOKUP("K|"&amp;O410,'[2]+termU'!$A$1:$G$65536,6,FALSE)</f>
        <v>#N/A</v>
      </c>
      <c r="G410" s="64" t="str">
        <f t="shared" si="140"/>
        <v>B</v>
      </c>
      <c r="H410" s="70" t="str">
        <f t="shared" ca="1" si="125"/>
        <v>B</v>
      </c>
      <c r="I410" s="94">
        <v>4</v>
      </c>
      <c r="J410" s="95">
        <f t="shared" si="144"/>
        <v>2013</v>
      </c>
      <c r="K410" s="93" t="str">
        <f t="shared" si="144"/>
        <v>Test country</v>
      </c>
      <c r="L410" s="93">
        <f t="shared" si="144"/>
        <v>0</v>
      </c>
      <c r="M410" s="93"/>
      <c r="N410" s="93">
        <f t="shared" si="141"/>
        <v>0</v>
      </c>
      <c r="O410" s="64" t="s">
        <v>1019</v>
      </c>
      <c r="P410" s="70"/>
      <c r="Q410" s="120"/>
      <c r="R410" s="530" t="s">
        <v>1020</v>
      </c>
      <c r="S410" s="549" t="s">
        <v>1021</v>
      </c>
      <c r="T410" s="549"/>
      <c r="U410" s="122"/>
      <c r="V410" s="202"/>
      <c r="W410" s="123">
        <f>SUM(U410:V410)</f>
        <v>0</v>
      </c>
      <c r="X410" s="1065"/>
      <c r="Y410" s="122"/>
      <c r="Z410" s="122"/>
      <c r="AA410" s="125"/>
      <c r="AB410" s="122"/>
      <c r="AC410" s="122"/>
      <c r="AD410" s="122"/>
      <c r="AE410" s="122"/>
      <c r="AF410" s="122"/>
      <c r="AG410" s="125"/>
      <c r="AH410" s="122">
        <f>AA410* '1 Overview'!$D$19</f>
        <v>0</v>
      </c>
      <c r="AI410" s="122">
        <f>AC410* '1 Overview'!$D$19</f>
        <v>0</v>
      </c>
      <c r="AJ410" s="122">
        <f>AE410* '1 Overview'!$D$19</f>
        <v>0</v>
      </c>
      <c r="AK410" s="125">
        <f>AG410* '1 Overview'!$D$19</f>
        <v>0</v>
      </c>
    </row>
    <row r="411" spans="1:126" s="108" customFormat="1" ht="14.25" customHeight="1" outlineLevel="3" thickBot="1" x14ac:dyDescent="0.25">
      <c r="A411" s="93" t="str">
        <f t="shared" si="145"/>
        <v>Z2013</v>
      </c>
      <c r="B411" s="93" t="e">
        <f t="shared" si="145"/>
        <v>#N/A</v>
      </c>
      <c r="C411" s="93" t="e">
        <f t="shared" si="145"/>
        <v>#N/A</v>
      </c>
      <c r="D411" s="93" t="e">
        <f t="shared" si="145"/>
        <v>#N/A</v>
      </c>
      <c r="E411" s="267" t="str">
        <f>VLOOKUP("K|"&amp;Q411,'[2]+termU'!$A$1:$G$65536,6,FALSE)</f>
        <v>L102ezz</v>
      </c>
      <c r="F411" s="231" t="str">
        <f>VLOOKUP("K|"&amp;O411,'[2]+termU'!$A$1:$G$65536,6,FALSE)</f>
        <v>L102ezz</v>
      </c>
      <c r="G411" s="64" t="str">
        <f t="shared" si="140"/>
        <v>B</v>
      </c>
      <c r="H411" s="70" t="str">
        <f t="shared" ca="1" si="125"/>
        <v>B</v>
      </c>
      <c r="I411" s="94">
        <v>4</v>
      </c>
      <c r="J411" s="95">
        <f t="shared" si="144"/>
        <v>2013</v>
      </c>
      <c r="K411" s="93" t="str">
        <f t="shared" si="144"/>
        <v>Test country</v>
      </c>
      <c r="L411" s="93">
        <f t="shared" si="144"/>
        <v>0</v>
      </c>
      <c r="M411" s="93"/>
      <c r="N411" s="93">
        <f t="shared" si="141"/>
        <v>0</v>
      </c>
      <c r="O411" s="64" t="s">
        <v>1022</v>
      </c>
      <c r="P411" s="70"/>
      <c r="Q411" s="120" t="s">
        <v>1023</v>
      </c>
      <c r="R411" s="363" t="s">
        <v>1024</v>
      </c>
      <c r="S411" s="366" t="s">
        <v>1025</v>
      </c>
      <c r="T411" s="366"/>
      <c r="U411" s="122"/>
      <c r="V411" s="202"/>
      <c r="W411" s="123">
        <f>SUM(U411:V411)</f>
        <v>0</v>
      </c>
      <c r="X411" s="1065"/>
      <c r="Y411" s="122"/>
      <c r="Z411" s="122"/>
      <c r="AA411" s="125"/>
      <c r="AB411" s="122"/>
      <c r="AC411" s="122"/>
      <c r="AD411" s="122"/>
      <c r="AE411" s="122"/>
      <c r="AF411" s="122"/>
      <c r="AG411" s="125"/>
      <c r="AH411" s="122">
        <f>AA411* '1 Overview'!$D$19</f>
        <v>0</v>
      </c>
      <c r="AI411" s="122">
        <f>AC411* '1 Overview'!$D$19</f>
        <v>0</v>
      </c>
      <c r="AJ411" s="122">
        <f>AE411* '1 Overview'!$D$19</f>
        <v>0</v>
      </c>
      <c r="AK411" s="125">
        <f>AG411* '1 Overview'!$D$19</f>
        <v>0</v>
      </c>
    </row>
    <row r="412" spans="1:126" ht="15" customHeight="1" outlineLevel="2" x14ac:dyDescent="0.2">
      <c r="A412" s="93" t="str">
        <f t="shared" si="145"/>
        <v>Z2013</v>
      </c>
      <c r="B412" s="93" t="e">
        <f t="shared" si="145"/>
        <v>#N/A</v>
      </c>
      <c r="C412" s="93" t="e">
        <f t="shared" si="145"/>
        <v>#N/A</v>
      </c>
      <c r="D412" s="93" t="e">
        <f t="shared" si="145"/>
        <v>#N/A</v>
      </c>
      <c r="E412" s="267" t="str">
        <f>VLOOKUP("K|"&amp;Q412,'[2]+termU'!$A$1:$G$65536,6,FALSE)</f>
        <v>L102f</v>
      </c>
      <c r="F412" s="231" t="str">
        <f>VLOOKUP("K|"&amp;O412,'[2]+termU'!$A$1:$G$65536,6,FALSE)</f>
        <v>L102f</v>
      </c>
      <c r="G412" s="64" t="str">
        <f t="shared" si="140"/>
        <v>A</v>
      </c>
      <c r="H412" s="70" t="str">
        <f t="shared" ref="H412:H475" ca="1" si="146">IF(CELL("protect",U412),"A","B")</f>
        <v>A</v>
      </c>
      <c r="I412" s="94">
        <v>3</v>
      </c>
      <c r="J412" s="95">
        <f t="shared" si="144"/>
        <v>2013</v>
      </c>
      <c r="K412" s="93" t="str">
        <f t="shared" si="144"/>
        <v>Test country</v>
      </c>
      <c r="L412" s="93">
        <f t="shared" si="144"/>
        <v>0</v>
      </c>
      <c r="M412" s="93"/>
      <c r="N412" s="93">
        <f t="shared" si="141"/>
        <v>0</v>
      </c>
      <c r="O412" s="64" t="str">
        <f>TRIM(S412)</f>
        <v>Permanent medicinal and aromatic plants</v>
      </c>
      <c r="P412" s="70" t="s">
        <v>1771</v>
      </c>
      <c r="Q412" s="120" t="s">
        <v>1027</v>
      </c>
      <c r="R412" s="316" t="s">
        <v>1028</v>
      </c>
      <c r="S412" s="653" t="s">
        <v>1026</v>
      </c>
      <c r="T412" s="821"/>
      <c r="U412" s="150">
        <f t="shared" ref="U412:AG412" si="147">SUBTOTAL(9,U413:U438)</f>
        <v>0</v>
      </c>
      <c r="V412" s="205">
        <f t="shared" si="147"/>
        <v>0</v>
      </c>
      <c r="W412" s="110">
        <f t="shared" si="147"/>
        <v>0</v>
      </c>
      <c r="X412" s="858">
        <f t="shared" si="147"/>
        <v>0</v>
      </c>
      <c r="Y412" s="110">
        <f t="shared" si="147"/>
        <v>0</v>
      </c>
      <c r="Z412" s="110">
        <f>SUBTOTAL(9,Z413:Z438)</f>
        <v>0</v>
      </c>
      <c r="AA412" s="112">
        <f t="shared" si="147"/>
        <v>0</v>
      </c>
      <c r="AB412" s="110">
        <f t="shared" si="147"/>
        <v>0</v>
      </c>
      <c r="AC412" s="110">
        <f t="shared" si="147"/>
        <v>0</v>
      </c>
      <c r="AD412" s="110">
        <f t="shared" si="147"/>
        <v>0</v>
      </c>
      <c r="AE412" s="110">
        <f t="shared" si="147"/>
        <v>0</v>
      </c>
      <c r="AF412" s="110">
        <f t="shared" si="147"/>
        <v>0</v>
      </c>
      <c r="AG412" s="112">
        <f t="shared" si="147"/>
        <v>0</v>
      </c>
      <c r="AH412" s="110">
        <f>AA412* '1 Overview'!$D$19</f>
        <v>0</v>
      </c>
      <c r="AI412" s="110">
        <f>AC412* '1 Overview'!$D$19</f>
        <v>0</v>
      </c>
      <c r="AJ412" s="110">
        <f>AE412* '1 Overview'!$D$19</f>
        <v>0</v>
      </c>
      <c r="AK412" s="112">
        <f>AG412* '1 Overview'!$D$19</f>
        <v>0</v>
      </c>
      <c r="AL412" s="590"/>
      <c r="AM412" s="1082"/>
      <c r="AN412" s="1082"/>
      <c r="AO412" s="1082"/>
      <c r="AP412" s="1082"/>
      <c r="AQ412" s="1082"/>
      <c r="AR412" s="1082"/>
      <c r="AS412" s="1082"/>
      <c r="AT412" s="1082"/>
      <c r="AU412" s="1082"/>
      <c r="AV412" s="1082"/>
      <c r="AW412" s="1082"/>
      <c r="AX412" s="1082"/>
      <c r="AY412" s="1082"/>
      <c r="AZ412" s="1082"/>
      <c r="BA412" s="1082"/>
      <c r="BB412" s="1082"/>
      <c r="BC412" s="1082"/>
      <c r="BD412" s="1082"/>
      <c r="BE412" s="1082"/>
      <c r="BF412" s="1082"/>
      <c r="BG412" s="1082"/>
      <c r="BH412" s="1082"/>
      <c r="BI412" s="1082"/>
      <c r="BJ412" s="1082"/>
      <c r="BK412" s="1082"/>
      <c r="BL412" s="1082"/>
      <c r="BM412" s="1082"/>
      <c r="BN412" s="1082"/>
      <c r="BO412" s="1082"/>
      <c r="BP412" s="1082"/>
      <c r="BQ412" s="1082"/>
      <c r="BR412" s="1082"/>
      <c r="BS412" s="1082"/>
      <c r="BT412" s="1082"/>
      <c r="BU412" s="1082"/>
      <c r="BV412" s="1082"/>
      <c r="BW412" s="1082"/>
      <c r="BX412" s="1082"/>
      <c r="BY412" s="1082"/>
      <c r="BZ412" s="1082"/>
      <c r="CA412" s="1082"/>
      <c r="CB412" s="1082"/>
      <c r="CC412" s="1082"/>
      <c r="CD412" s="1082"/>
      <c r="CE412" s="1082"/>
    </row>
    <row r="413" spans="1:126" ht="15" customHeight="1" outlineLevel="2" x14ac:dyDescent="0.2">
      <c r="A413" s="93" t="str">
        <f t="shared" si="145"/>
        <v>Z2013</v>
      </c>
      <c r="B413" s="93" t="e">
        <f t="shared" si="145"/>
        <v>#N/A</v>
      </c>
      <c r="C413" s="93" t="e">
        <f t="shared" si="145"/>
        <v>#N/A</v>
      </c>
      <c r="D413" s="93" t="e">
        <f t="shared" si="145"/>
        <v>#N/A</v>
      </c>
      <c r="E413" s="267" t="str">
        <f>VLOOKUP("K|"&amp;Q413,'[2]+termU'!$A$1:$G$65536,6,FALSE)</f>
        <v>L102f00</v>
      </c>
      <c r="F413" s="231" t="str">
        <f>VLOOKUP("K|"&amp;O413,'[2]+termU'!$A$1:$G$65536,6,FALSE)</f>
        <v>L102f00</v>
      </c>
      <c r="G413" s="64" t="str">
        <f t="shared" si="140"/>
        <v>B</v>
      </c>
      <c r="H413" s="70" t="str">
        <f t="shared" ca="1" si="146"/>
        <v>B</v>
      </c>
      <c r="I413" s="94">
        <v>4</v>
      </c>
      <c r="J413" s="95">
        <f t="shared" si="144"/>
        <v>2013</v>
      </c>
      <c r="K413" s="93" t="str">
        <f t="shared" si="144"/>
        <v>Test country</v>
      </c>
      <c r="L413" s="93">
        <f t="shared" si="144"/>
        <v>0</v>
      </c>
      <c r="M413" s="93"/>
      <c r="N413" s="93">
        <f t="shared" si="141"/>
        <v>0</v>
      </c>
      <c r="O413" s="64" t="str">
        <f>TRIM(S413)</f>
        <v>Permanent medicinal and aromatic plants, no details</v>
      </c>
      <c r="P413" s="70" t="s">
        <v>1771</v>
      </c>
      <c r="Q413" s="120" t="s">
        <v>1029</v>
      </c>
      <c r="R413" s="969" t="str">
        <f xml:space="preserve"> R412 &amp; IF(ISERROR([2]!hidden(R412)),", sin detalles",IF([2]!hidden(R412),"",", sin detalles"))</f>
        <v>Plantas medicinales y aromáticas, sin detalles</v>
      </c>
      <c r="S413" s="345" t="str">
        <f xml:space="preserve"> S412 &amp; IF(ISERROR([2]!hidden(S412)),", no details",IF([2]!hidden(S412),"",", no details"))</f>
        <v>Permanent medicinal and aromatic plants, no details</v>
      </c>
      <c r="T413" s="779"/>
      <c r="U413" s="104"/>
      <c r="V413" s="196"/>
      <c r="W413" s="106">
        <f>SUM(U413:V413)</f>
        <v>0</v>
      </c>
      <c r="X413" s="855"/>
      <c r="Y413" s="106"/>
      <c r="Z413" s="106"/>
      <c r="AA413" s="107"/>
      <c r="AB413" s="106"/>
      <c r="AC413" s="106"/>
      <c r="AD413" s="106"/>
      <c r="AE413" s="106"/>
      <c r="AF413" s="106"/>
      <c r="AG413" s="107"/>
      <c r="AH413" s="106">
        <f>AA413* '1 Overview'!$D$19</f>
        <v>0</v>
      </c>
      <c r="AI413" s="106">
        <f>AC413* '1 Overview'!$D$19</f>
        <v>0</v>
      </c>
      <c r="AJ413" s="106">
        <f>AE413* '1 Overview'!$D$19</f>
        <v>0</v>
      </c>
      <c r="AK413" s="107">
        <f>AG413* '1 Overview'!$D$19</f>
        <v>0</v>
      </c>
      <c r="AL413" s="590"/>
      <c r="AM413" s="1082"/>
      <c r="AN413" s="1082"/>
      <c r="AO413" s="1082"/>
      <c r="AP413" s="1082"/>
      <c r="AQ413" s="1082"/>
      <c r="AR413" s="1082"/>
      <c r="AS413" s="1082"/>
      <c r="AT413" s="1082"/>
      <c r="AU413" s="1082"/>
      <c r="AV413" s="1082"/>
      <c r="AW413" s="1082"/>
      <c r="AX413" s="1082"/>
      <c r="AY413" s="1082"/>
      <c r="AZ413" s="1082"/>
      <c r="BA413" s="1082"/>
      <c r="BB413" s="1082"/>
      <c r="BC413" s="1082"/>
      <c r="BD413" s="1082"/>
      <c r="BE413" s="1082"/>
      <c r="BF413" s="1082"/>
      <c r="BG413" s="1082"/>
      <c r="BH413" s="1082"/>
      <c r="BI413" s="1082"/>
      <c r="BJ413" s="1082"/>
      <c r="BK413" s="1082"/>
      <c r="BL413" s="1082"/>
      <c r="BM413" s="1082"/>
      <c r="BN413" s="1082"/>
      <c r="BO413" s="1082"/>
      <c r="BP413" s="1082"/>
      <c r="BQ413" s="1082"/>
      <c r="BR413" s="1082"/>
      <c r="BS413" s="1082"/>
      <c r="BT413" s="1082"/>
      <c r="BU413" s="1082"/>
      <c r="BV413" s="1082"/>
      <c r="BW413" s="1082"/>
      <c r="BX413" s="1082"/>
      <c r="BY413" s="1082"/>
      <c r="BZ413" s="1082"/>
      <c r="CA413" s="1082"/>
      <c r="CB413" s="1082"/>
      <c r="CC413" s="1082"/>
      <c r="CD413" s="1082"/>
      <c r="CE413" s="1082"/>
    </row>
    <row r="414" spans="1:126" s="167" customFormat="1" ht="15" customHeight="1" outlineLevel="3" x14ac:dyDescent="0.2">
      <c r="A414" s="93" t="str">
        <f t="shared" si="145"/>
        <v>Z2013</v>
      </c>
      <c r="B414" s="93" t="e">
        <f t="shared" si="145"/>
        <v>#N/A</v>
      </c>
      <c r="C414" s="93" t="e">
        <f t="shared" si="145"/>
        <v>#N/A</v>
      </c>
      <c r="D414" s="93" t="e">
        <f t="shared" si="145"/>
        <v>#N/A</v>
      </c>
      <c r="E414" s="267" t="str">
        <f>VLOOKUP("K|"&amp;Q414,'[2]+termU'!$A$1:$G$65536,6,FALSE)</f>
        <v>L102f01</v>
      </c>
      <c r="F414" s="231" t="str">
        <f>VLOOKUP("K|"&amp;O414,'[2]+termU'!$A$1:$G$65536,6,FALSE)</f>
        <v>L102f01</v>
      </c>
      <c r="G414" s="64" t="str">
        <f t="shared" si="140"/>
        <v>A</v>
      </c>
      <c r="H414" s="70" t="str">
        <f t="shared" ca="1" si="146"/>
        <v>A</v>
      </c>
      <c r="I414" s="115">
        <v>4</v>
      </c>
      <c r="J414" s="95">
        <f t="shared" si="144"/>
        <v>2013</v>
      </c>
      <c r="K414" s="93" t="str">
        <f t="shared" si="144"/>
        <v>Test country</v>
      </c>
      <c r="L414" s="93">
        <f t="shared" si="144"/>
        <v>0</v>
      </c>
      <c r="M414" s="93"/>
      <c r="N414" s="93">
        <f t="shared" si="141"/>
        <v>0</v>
      </c>
      <c r="O414" s="64" t="s">
        <v>1030</v>
      </c>
      <c r="P414" s="120" t="s">
        <v>2583</v>
      </c>
      <c r="Q414" s="120" t="s">
        <v>1030</v>
      </c>
      <c r="R414" s="99" t="s">
        <v>762</v>
      </c>
      <c r="S414" s="349" t="s">
        <v>763</v>
      </c>
      <c r="T414" s="795"/>
      <c r="U414" s="215">
        <f t="shared" ref="U414:AG414" si="148">SUBTOTAL(9,U415:U419)</f>
        <v>0</v>
      </c>
      <c r="V414" s="216">
        <f t="shared" si="148"/>
        <v>0</v>
      </c>
      <c r="W414" s="143">
        <f t="shared" si="148"/>
        <v>0</v>
      </c>
      <c r="X414" s="863">
        <f t="shared" si="148"/>
        <v>0</v>
      </c>
      <c r="Y414" s="143">
        <f t="shared" si="148"/>
        <v>0</v>
      </c>
      <c r="Z414" s="143">
        <f>SUBTOTAL(9,Z415:Z419)</f>
        <v>0</v>
      </c>
      <c r="AA414" s="146">
        <f t="shared" si="148"/>
        <v>0</v>
      </c>
      <c r="AB414" s="143">
        <f t="shared" si="148"/>
        <v>0</v>
      </c>
      <c r="AC414" s="143">
        <f t="shared" si="148"/>
        <v>0</v>
      </c>
      <c r="AD414" s="143">
        <f t="shared" si="148"/>
        <v>0</v>
      </c>
      <c r="AE414" s="143">
        <f t="shared" si="148"/>
        <v>0</v>
      </c>
      <c r="AF414" s="143">
        <f t="shared" si="148"/>
        <v>0</v>
      </c>
      <c r="AG414" s="146">
        <f t="shared" si="148"/>
        <v>0</v>
      </c>
      <c r="AH414" s="143">
        <f>AA414* '1 Overview'!$D$19</f>
        <v>0</v>
      </c>
      <c r="AI414" s="143">
        <f>AC414* '1 Overview'!$D$19</f>
        <v>0</v>
      </c>
      <c r="AJ414" s="143">
        <f>AE414* '1 Overview'!$D$19</f>
        <v>0</v>
      </c>
      <c r="AK414" s="146">
        <f>AG414* '1 Overview'!$D$19</f>
        <v>0</v>
      </c>
      <c r="AL414" s="1083"/>
      <c r="AM414" s="1082"/>
      <c r="AN414" s="1082"/>
      <c r="AO414" s="1082"/>
      <c r="AP414" s="1082"/>
      <c r="AQ414" s="1082"/>
      <c r="AR414" s="1082"/>
      <c r="AS414" s="1082"/>
      <c r="AT414" s="1082"/>
      <c r="AU414" s="1082"/>
      <c r="AV414" s="1082"/>
      <c r="AW414" s="1082"/>
      <c r="AX414" s="1082"/>
      <c r="AY414" s="1082"/>
      <c r="AZ414" s="1082"/>
      <c r="BA414" s="1082"/>
      <c r="BB414" s="1082"/>
      <c r="BC414" s="1082"/>
      <c r="BD414" s="1082"/>
      <c r="BE414" s="1082"/>
      <c r="BF414" s="1082"/>
      <c r="BG414" s="1082"/>
      <c r="BH414" s="1082"/>
      <c r="BI414" s="1082"/>
      <c r="BJ414" s="1082"/>
      <c r="BK414" s="1082"/>
      <c r="BL414" s="1082"/>
      <c r="BM414" s="1082"/>
      <c r="BN414" s="1082"/>
      <c r="BO414" s="1082"/>
      <c r="BP414" s="1082"/>
      <c r="BQ414" s="1082"/>
      <c r="BR414" s="1082"/>
      <c r="BS414" s="1082"/>
      <c r="BT414" s="1082"/>
      <c r="BU414" s="1082"/>
      <c r="BV414" s="1082"/>
      <c r="BW414" s="1082"/>
      <c r="BX414" s="1082"/>
      <c r="BY414" s="1082"/>
      <c r="BZ414" s="1082"/>
      <c r="CA414" s="1082"/>
      <c r="CB414" s="1082"/>
      <c r="CC414" s="1082"/>
      <c r="CD414" s="1082"/>
      <c r="CE414" s="1082"/>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row>
    <row r="415" spans="1:126" s="108" customFormat="1" ht="13.5" customHeight="1" outlineLevel="3" x14ac:dyDescent="0.2">
      <c r="A415" s="93" t="str">
        <f t="shared" si="145"/>
        <v>Z2013</v>
      </c>
      <c r="B415" s="93" t="e">
        <f t="shared" si="145"/>
        <v>#N/A</v>
      </c>
      <c r="C415" s="93" t="e">
        <f t="shared" si="145"/>
        <v>#N/A</v>
      </c>
      <c r="D415" s="93" t="e">
        <f t="shared" si="145"/>
        <v>#N/A</v>
      </c>
      <c r="E415" s="267" t="str">
        <f>VLOOKUP("K|"&amp;Q415,'[2]+termU'!$A$1:$G$65536,6,FALSE)</f>
        <v>L102f010</v>
      </c>
      <c r="F415" s="231" t="str">
        <f>VLOOKUP("K|"&amp;O415,'[2]+termU'!$A$1:$G$65536,6,FALSE)</f>
        <v>L102f010</v>
      </c>
      <c r="G415" s="64" t="str">
        <f t="shared" si="140"/>
        <v>B</v>
      </c>
      <c r="H415" s="70" t="str">
        <f t="shared" ca="1" si="146"/>
        <v>B</v>
      </c>
      <c r="I415" s="94">
        <v>5</v>
      </c>
      <c r="J415" s="95">
        <f t="shared" si="144"/>
        <v>2013</v>
      </c>
      <c r="K415" s="93" t="str">
        <f t="shared" si="144"/>
        <v>Test country</v>
      </c>
      <c r="L415" s="93">
        <f t="shared" si="144"/>
        <v>0</v>
      </c>
      <c r="M415" s="93"/>
      <c r="N415" s="93">
        <f t="shared" si="141"/>
        <v>0</v>
      </c>
      <c r="O415" s="64" t="s">
        <v>1408</v>
      </c>
      <c r="P415" s="70"/>
      <c r="Q415" s="120" t="s">
        <v>1671</v>
      </c>
      <c r="R415" s="102" t="str">
        <f xml:space="preserve"> R414 &amp; IF(ISERROR([2]!hidden(R414)),", sin detalles",IF([2]!hidden(R414),"",", sin detalles"))</f>
        <v xml:space="preserve">    Plantas aromáticas permanentes, sin detalles</v>
      </c>
      <c r="S415" s="345" t="str">
        <f xml:space="preserve"> S414 &amp; IF(ISERROR([2]!hidden(S414)),", no details",IF([2]!hidden(S414),"",", no details"))</f>
        <v xml:space="preserve">    Aromatic plants, permanent, no details</v>
      </c>
      <c r="T415" s="672"/>
      <c r="U415" s="122"/>
      <c r="V415" s="202"/>
      <c r="W415" s="123">
        <f>SUM(U415:V415)</f>
        <v>0</v>
      </c>
      <c r="X415" s="1065"/>
      <c r="Y415" s="122"/>
      <c r="Z415" s="122"/>
      <c r="AA415" s="125"/>
      <c r="AB415" s="122"/>
      <c r="AC415" s="122"/>
      <c r="AD415" s="122"/>
      <c r="AE415" s="122"/>
      <c r="AF415" s="122"/>
      <c r="AG415" s="125"/>
      <c r="AH415" s="122">
        <f>AA415* '1 Overview'!$D$19</f>
        <v>0</v>
      </c>
      <c r="AI415" s="122">
        <f>AC415* '1 Overview'!$D$19</f>
        <v>0</v>
      </c>
      <c r="AJ415" s="122">
        <f>AE415* '1 Overview'!$D$19</f>
        <v>0</v>
      </c>
      <c r="AK415" s="125">
        <f>AG415* '1 Overview'!$D$19</f>
        <v>0</v>
      </c>
    </row>
    <row r="416" spans="1:126" s="140" customFormat="1" ht="15" customHeight="1" outlineLevel="4" x14ac:dyDescent="0.2">
      <c r="A416" s="160" t="str">
        <f t="shared" si="145"/>
        <v>Z2013</v>
      </c>
      <c r="B416" s="160" t="e">
        <f t="shared" si="145"/>
        <v>#N/A</v>
      </c>
      <c r="C416" s="160" t="e">
        <f t="shared" si="145"/>
        <v>#N/A</v>
      </c>
      <c r="D416" s="160" t="e">
        <f t="shared" si="145"/>
        <v>#N/A</v>
      </c>
      <c r="E416" s="274" t="str">
        <f>VLOOKUP("K|"&amp;Q416,'[2]+termU'!$A$1:$G$65536,6,FALSE)</f>
        <v>L102f011</v>
      </c>
      <c r="F416" s="275" t="str">
        <f>VLOOKUP("K|"&amp;O416,'[2]+termU'!$A$1:$G$65536,6,FALSE)</f>
        <v>L102f011</v>
      </c>
      <c r="G416" s="161" t="str">
        <f t="shared" si="140"/>
        <v>B</v>
      </c>
      <c r="H416" s="70" t="str">
        <f t="shared" ca="1" si="146"/>
        <v>B</v>
      </c>
      <c r="I416" s="163">
        <v>5</v>
      </c>
      <c r="J416" s="164">
        <f t="shared" si="144"/>
        <v>2013</v>
      </c>
      <c r="K416" s="160" t="str">
        <f t="shared" si="144"/>
        <v>Test country</v>
      </c>
      <c r="L416" s="160">
        <f t="shared" si="144"/>
        <v>0</v>
      </c>
      <c r="M416" s="160"/>
      <c r="N416" s="160">
        <f t="shared" si="141"/>
        <v>0</v>
      </c>
      <c r="O416" s="161" t="s">
        <v>1672</v>
      </c>
      <c r="P416" s="162"/>
      <c r="Q416" s="120" t="s">
        <v>1672</v>
      </c>
      <c r="R416" s="165" t="s">
        <v>1673</v>
      </c>
      <c r="S416" s="351" t="s">
        <v>1674</v>
      </c>
      <c r="T416" s="673"/>
      <c r="U416" s="135"/>
      <c r="V416" s="633"/>
      <c r="W416" s="136">
        <f>SUM(U416:V416)</f>
        <v>0</v>
      </c>
      <c r="X416" s="1065"/>
      <c r="Y416" s="135"/>
      <c r="Z416" s="135"/>
      <c r="AA416" s="138"/>
      <c r="AB416" s="135"/>
      <c r="AC416" s="135"/>
      <c r="AD416" s="135"/>
      <c r="AE416" s="135"/>
      <c r="AF416" s="135"/>
      <c r="AG416" s="138"/>
      <c r="AH416" s="135">
        <f>AA416* '1 Overview'!$D$19</f>
        <v>0</v>
      </c>
      <c r="AI416" s="135">
        <f>AC416* '1 Overview'!$D$19</f>
        <v>0</v>
      </c>
      <c r="AJ416" s="135">
        <f>AE416* '1 Overview'!$D$19</f>
        <v>0</v>
      </c>
      <c r="AK416" s="138">
        <f>AG416* '1 Overview'!$D$19</f>
        <v>0</v>
      </c>
      <c r="AL416" s="108"/>
      <c r="AM416" s="108"/>
      <c r="AN416" s="108"/>
      <c r="AO416" s="108"/>
      <c r="AP416" s="108"/>
      <c r="AQ416" s="108"/>
      <c r="AR416" s="108"/>
      <c r="AS416" s="108"/>
      <c r="AT416" s="108"/>
      <c r="AU416" s="108"/>
      <c r="AV416" s="108"/>
      <c r="AW416" s="108"/>
      <c r="AX416" s="108"/>
      <c r="AY416" s="108"/>
      <c r="AZ416" s="108"/>
      <c r="BA416" s="108"/>
      <c r="BB416" s="108"/>
      <c r="BC416" s="108"/>
      <c r="BD416" s="108"/>
      <c r="BE416" s="108"/>
      <c r="BF416" s="108"/>
      <c r="BG416" s="108"/>
      <c r="BH416" s="108"/>
      <c r="BI416" s="108"/>
      <c r="BJ416" s="108"/>
      <c r="BK416" s="108"/>
      <c r="BL416" s="108"/>
      <c r="BM416" s="108"/>
      <c r="BN416" s="108"/>
      <c r="BO416" s="108"/>
      <c r="BP416" s="108"/>
      <c r="BQ416" s="108"/>
      <c r="BR416" s="108"/>
      <c r="BS416" s="108"/>
      <c r="BT416" s="108"/>
      <c r="BU416" s="108"/>
      <c r="BV416" s="108"/>
      <c r="BW416" s="108"/>
      <c r="BX416" s="108"/>
      <c r="BY416" s="108"/>
      <c r="BZ416" s="108"/>
      <c r="CA416" s="108"/>
      <c r="CB416" s="108"/>
      <c r="CC416" s="108"/>
      <c r="CD416" s="108"/>
      <c r="CE416" s="108"/>
    </row>
    <row r="417" spans="1:126" s="140" customFormat="1" ht="15.75" customHeight="1" outlineLevel="4" x14ac:dyDescent="0.2">
      <c r="A417" s="160" t="str">
        <f t="shared" si="145"/>
        <v>Z2013</v>
      </c>
      <c r="B417" s="160" t="e">
        <f t="shared" si="145"/>
        <v>#N/A</v>
      </c>
      <c r="C417" s="160" t="e">
        <f t="shared" si="145"/>
        <v>#N/A</v>
      </c>
      <c r="D417" s="160" t="e">
        <f t="shared" si="145"/>
        <v>#N/A</v>
      </c>
      <c r="E417" s="274" t="str">
        <f>VLOOKUP("K|"&amp;Q417,'[2]+termU'!$A$1:$G$65536,6,FALSE)</f>
        <v>L102f012</v>
      </c>
      <c r="F417" s="275" t="str">
        <f>VLOOKUP("K|"&amp;O417,'[2]+termU'!$A$1:$G$65536,6,FALSE)</f>
        <v>L102f012</v>
      </c>
      <c r="G417" s="161" t="str">
        <f t="shared" si="140"/>
        <v>B</v>
      </c>
      <c r="H417" s="70" t="str">
        <f t="shared" ca="1" si="146"/>
        <v>B</v>
      </c>
      <c r="I417" s="163">
        <v>5</v>
      </c>
      <c r="J417" s="164">
        <f t="shared" si="144"/>
        <v>2013</v>
      </c>
      <c r="K417" s="160" t="str">
        <f t="shared" si="144"/>
        <v>Test country</v>
      </c>
      <c r="L417" s="160">
        <f t="shared" si="144"/>
        <v>0</v>
      </c>
      <c r="M417" s="160"/>
      <c r="N417" s="160">
        <f t="shared" si="141"/>
        <v>0</v>
      </c>
      <c r="O417" s="161" t="s">
        <v>1675</v>
      </c>
      <c r="P417" s="162"/>
      <c r="Q417" s="120" t="s">
        <v>1675</v>
      </c>
      <c r="R417" s="165" t="s">
        <v>1676</v>
      </c>
      <c r="S417" s="351" t="s">
        <v>1677</v>
      </c>
      <c r="T417" s="673"/>
      <c r="U417" s="135"/>
      <c r="V417" s="633"/>
      <c r="W417" s="136">
        <f>SUM(U417:V417)</f>
        <v>0</v>
      </c>
      <c r="X417" s="1065"/>
      <c r="Y417" s="135"/>
      <c r="Z417" s="135"/>
      <c r="AA417" s="138"/>
      <c r="AB417" s="135"/>
      <c r="AC417" s="135"/>
      <c r="AD417" s="135"/>
      <c r="AE417" s="135"/>
      <c r="AF417" s="135"/>
      <c r="AG417" s="138"/>
      <c r="AH417" s="135">
        <f>AA417* '1 Overview'!$D$19</f>
        <v>0</v>
      </c>
      <c r="AI417" s="135">
        <f>AC417* '1 Overview'!$D$19</f>
        <v>0</v>
      </c>
      <c r="AJ417" s="135">
        <f>AE417* '1 Overview'!$D$19</f>
        <v>0</v>
      </c>
      <c r="AK417" s="138">
        <f>AG417* '1 Overview'!$D$19</f>
        <v>0</v>
      </c>
      <c r="AL417" s="108"/>
      <c r="AM417" s="108"/>
      <c r="AN417" s="108"/>
      <c r="AO417" s="108"/>
      <c r="AP417" s="108"/>
      <c r="AQ417" s="108"/>
      <c r="AR417" s="108"/>
      <c r="AS417" s="108"/>
      <c r="AT417" s="108"/>
      <c r="AU417" s="108"/>
      <c r="AV417" s="108"/>
      <c r="AW417" s="108"/>
      <c r="AX417" s="108"/>
      <c r="AY417" s="108"/>
      <c r="AZ417" s="108"/>
      <c r="BA417" s="108"/>
      <c r="BB417" s="108"/>
      <c r="BC417" s="108"/>
      <c r="BD417" s="108"/>
      <c r="BE417" s="108"/>
      <c r="BF417" s="108"/>
      <c r="BG417" s="108"/>
      <c r="BH417" s="108"/>
      <c r="BI417" s="108"/>
      <c r="BJ417" s="108"/>
      <c r="BK417" s="108"/>
      <c r="BL417" s="108"/>
      <c r="BM417" s="108"/>
      <c r="BN417" s="108"/>
      <c r="BO417" s="108"/>
      <c r="BP417" s="108"/>
      <c r="BQ417" s="108"/>
      <c r="BR417" s="108"/>
      <c r="BS417" s="108"/>
      <c r="BT417" s="108"/>
      <c r="BU417" s="108"/>
      <c r="BV417" s="108"/>
      <c r="BW417" s="108"/>
      <c r="BX417" s="108"/>
      <c r="BY417" s="108"/>
      <c r="BZ417" s="108"/>
      <c r="CA417" s="108"/>
      <c r="CB417" s="108"/>
      <c r="CC417" s="108"/>
      <c r="CD417" s="108"/>
      <c r="CE417" s="108"/>
    </row>
    <row r="418" spans="1:126" s="140" customFormat="1" ht="15.75" customHeight="1" outlineLevel="4" x14ac:dyDescent="0.2">
      <c r="A418" s="160" t="str">
        <f t="shared" si="145"/>
        <v>Z2013</v>
      </c>
      <c r="B418" s="160" t="e">
        <f t="shared" si="145"/>
        <v>#N/A</v>
      </c>
      <c r="C418" s="160" t="e">
        <f t="shared" si="145"/>
        <v>#N/A</v>
      </c>
      <c r="D418" s="160" t="e">
        <f t="shared" si="145"/>
        <v>#N/A</v>
      </c>
      <c r="E418" s="274" t="e">
        <f>VLOOKUP("K|"&amp;Q418,'[2]+termU'!$A$1:$G$65536,6,FALSE)</f>
        <v>#N/A</v>
      </c>
      <c r="F418" s="275" t="e">
        <f>VLOOKUP("K|"&amp;O418,'[2]+termU'!$A$1:$G$65536,6,FALSE)</f>
        <v>#N/A</v>
      </c>
      <c r="G418" s="161" t="str">
        <f t="shared" si="140"/>
        <v>B</v>
      </c>
      <c r="H418" s="70" t="str">
        <f t="shared" ca="1" si="146"/>
        <v>B</v>
      </c>
      <c r="I418" s="163">
        <v>5</v>
      </c>
      <c r="J418" s="164">
        <f t="shared" si="144"/>
        <v>2013</v>
      </c>
      <c r="K418" s="160" t="str">
        <f t="shared" si="144"/>
        <v>Test country</v>
      </c>
      <c r="L418" s="160">
        <f t="shared" si="144"/>
        <v>0</v>
      </c>
      <c r="M418" s="160"/>
      <c r="N418" s="160">
        <f t="shared" si="141"/>
        <v>0</v>
      </c>
      <c r="O418" s="161" t="s">
        <v>1678</v>
      </c>
      <c r="P418" s="162"/>
      <c r="Q418" s="120"/>
      <c r="R418" s="527" t="s">
        <v>1679</v>
      </c>
      <c r="S418" s="550" t="s">
        <v>1680</v>
      </c>
      <c r="T418" s="674"/>
      <c r="U418" s="135"/>
      <c r="V418" s="633"/>
      <c r="W418" s="136">
        <f>SUM(U418:V418)</f>
        <v>0</v>
      </c>
      <c r="X418" s="1065"/>
      <c r="Y418" s="135"/>
      <c r="Z418" s="135"/>
      <c r="AA418" s="138"/>
      <c r="AB418" s="135"/>
      <c r="AC418" s="135"/>
      <c r="AD418" s="135"/>
      <c r="AE418" s="135"/>
      <c r="AF418" s="135"/>
      <c r="AG418" s="138"/>
      <c r="AH418" s="135">
        <f>AA418* '1 Overview'!$D$19</f>
        <v>0</v>
      </c>
      <c r="AI418" s="135">
        <f>AC418* '1 Overview'!$D$19</f>
        <v>0</v>
      </c>
      <c r="AJ418" s="135">
        <f>AE418* '1 Overview'!$D$19</f>
        <v>0</v>
      </c>
      <c r="AK418" s="138">
        <f>AG418* '1 Overview'!$D$19</f>
        <v>0</v>
      </c>
      <c r="AL418" s="108"/>
      <c r="AM418" s="108"/>
      <c r="AN418" s="108"/>
      <c r="AO418" s="108"/>
      <c r="AP418" s="108"/>
      <c r="AQ418" s="108"/>
      <c r="AR418" s="108"/>
      <c r="AS418" s="108"/>
      <c r="AT418" s="108"/>
      <c r="AU418" s="108"/>
      <c r="AV418" s="108"/>
      <c r="AW418" s="108"/>
      <c r="AX418" s="108"/>
      <c r="AY418" s="108"/>
      <c r="AZ418" s="108"/>
      <c r="BA418" s="108"/>
      <c r="BB418" s="108"/>
      <c r="BC418" s="108"/>
      <c r="BD418" s="108"/>
      <c r="BE418" s="108"/>
      <c r="BF418" s="108"/>
      <c r="BG418" s="108"/>
      <c r="BH418" s="108"/>
      <c r="BI418" s="108"/>
      <c r="BJ418" s="108"/>
      <c r="BK418" s="108"/>
      <c r="BL418" s="108"/>
      <c r="BM418" s="108"/>
      <c r="BN418" s="108"/>
      <c r="BO418" s="108"/>
      <c r="BP418" s="108"/>
      <c r="BQ418" s="108"/>
      <c r="BR418" s="108"/>
      <c r="BS418" s="108"/>
      <c r="BT418" s="108"/>
      <c r="BU418" s="108"/>
      <c r="BV418" s="108"/>
      <c r="BW418" s="108"/>
      <c r="BX418" s="108"/>
      <c r="BY418" s="108"/>
      <c r="BZ418" s="108"/>
      <c r="CA418" s="108"/>
      <c r="CB418" s="108"/>
      <c r="CC418" s="108"/>
      <c r="CD418" s="108"/>
      <c r="CE418" s="108"/>
    </row>
    <row r="419" spans="1:126" s="140" customFormat="1" ht="15" customHeight="1" outlineLevel="4" x14ac:dyDescent="0.2">
      <c r="A419" s="160" t="str">
        <f t="shared" si="145"/>
        <v>Z2013</v>
      </c>
      <c r="B419" s="160" t="e">
        <f t="shared" si="145"/>
        <v>#N/A</v>
      </c>
      <c r="C419" s="160" t="e">
        <f t="shared" si="145"/>
        <v>#N/A</v>
      </c>
      <c r="D419" s="160" t="e">
        <f t="shared" si="145"/>
        <v>#N/A</v>
      </c>
      <c r="E419" s="274" t="str">
        <f>VLOOKUP("K|"&amp;Q419,'[2]+termU'!$A$1:$G$65536,6,FALSE)</f>
        <v>L102f01z</v>
      </c>
      <c r="F419" s="275" t="str">
        <f>VLOOKUP("K|"&amp;O419,'[2]+termU'!$A$1:$G$65536,6,FALSE)</f>
        <v>L102f01z</v>
      </c>
      <c r="G419" s="161" t="str">
        <f t="shared" si="140"/>
        <v>B</v>
      </c>
      <c r="H419" s="70" t="str">
        <f t="shared" ca="1" si="146"/>
        <v>B</v>
      </c>
      <c r="I419" s="163">
        <v>5</v>
      </c>
      <c r="J419" s="164">
        <f t="shared" si="144"/>
        <v>2013</v>
      </c>
      <c r="K419" s="160" t="str">
        <f t="shared" si="144"/>
        <v>Test country</v>
      </c>
      <c r="L419" s="160">
        <f t="shared" si="144"/>
        <v>0</v>
      </c>
      <c r="M419" s="160"/>
      <c r="N419" s="160">
        <f t="shared" si="141"/>
        <v>0</v>
      </c>
      <c r="O419" s="161" t="s">
        <v>1681</v>
      </c>
      <c r="P419" s="162"/>
      <c r="Q419" s="120" t="s">
        <v>1682</v>
      </c>
      <c r="R419" s="165" t="s">
        <v>1683</v>
      </c>
      <c r="S419" s="351" t="s">
        <v>1684</v>
      </c>
      <c r="T419" s="673"/>
      <c r="U419" s="135"/>
      <c r="V419" s="633"/>
      <c r="W419" s="136">
        <f>SUM(U419:V419)</f>
        <v>0</v>
      </c>
      <c r="X419" s="1065"/>
      <c r="Y419" s="135"/>
      <c r="Z419" s="135"/>
      <c r="AA419" s="138"/>
      <c r="AB419" s="135"/>
      <c r="AC419" s="135"/>
      <c r="AD419" s="135"/>
      <c r="AE419" s="135"/>
      <c r="AF419" s="135"/>
      <c r="AG419" s="138"/>
      <c r="AH419" s="135">
        <f>AA419* '1 Overview'!$D$19</f>
        <v>0</v>
      </c>
      <c r="AI419" s="135">
        <f>AC419* '1 Overview'!$D$19</f>
        <v>0</v>
      </c>
      <c r="AJ419" s="135">
        <f>AE419* '1 Overview'!$D$19</f>
        <v>0</v>
      </c>
      <c r="AK419" s="138">
        <f>AG419* '1 Overview'!$D$19</f>
        <v>0</v>
      </c>
      <c r="AL419" s="108"/>
      <c r="AM419" s="108"/>
      <c r="AN419" s="108"/>
      <c r="AO419" s="108"/>
      <c r="AP419" s="108"/>
      <c r="AQ419" s="108"/>
      <c r="AR419" s="108"/>
      <c r="AS419" s="108"/>
      <c r="AT419" s="108"/>
      <c r="AU419" s="108"/>
      <c r="AV419" s="108"/>
      <c r="AW419" s="108"/>
      <c r="AX419" s="108"/>
      <c r="AY419" s="108"/>
      <c r="AZ419" s="108"/>
      <c r="BA419" s="108"/>
      <c r="BB419" s="108"/>
      <c r="BC419" s="108"/>
      <c r="BD419" s="108"/>
      <c r="BE419" s="108"/>
      <c r="BF419" s="108"/>
      <c r="BG419" s="108"/>
      <c r="BH419" s="108"/>
      <c r="BI419" s="108"/>
      <c r="BJ419" s="108"/>
      <c r="BK419" s="108"/>
      <c r="BL419" s="108"/>
      <c r="BM419" s="108"/>
      <c r="BN419" s="108"/>
      <c r="BO419" s="108"/>
      <c r="BP419" s="108"/>
      <c r="BQ419" s="108"/>
      <c r="BR419" s="108"/>
      <c r="BS419" s="108"/>
      <c r="BT419" s="108"/>
      <c r="BU419" s="108"/>
      <c r="BV419" s="108"/>
      <c r="BW419" s="108"/>
      <c r="BX419" s="108"/>
      <c r="BY419" s="108"/>
      <c r="BZ419" s="108"/>
      <c r="CA419" s="108"/>
      <c r="CB419" s="108"/>
      <c r="CC419" s="108"/>
      <c r="CD419" s="108"/>
      <c r="CE419" s="108"/>
    </row>
    <row r="420" spans="1:126" s="508" customFormat="1" ht="15" customHeight="1" outlineLevel="3" x14ac:dyDescent="0.2">
      <c r="A420" s="160" t="str">
        <f t="shared" si="145"/>
        <v>Z2013</v>
      </c>
      <c r="B420" s="160" t="e">
        <f t="shared" si="145"/>
        <v>#N/A</v>
      </c>
      <c r="C420" s="160" t="e">
        <f t="shared" si="145"/>
        <v>#N/A</v>
      </c>
      <c r="D420" s="160" t="e">
        <f t="shared" si="145"/>
        <v>#N/A</v>
      </c>
      <c r="E420" s="274" t="str">
        <f>VLOOKUP("K|"&amp;Q420,'[2]+termU'!$A$1:$G$65536,6,FALSE)</f>
        <v>L102f02</v>
      </c>
      <c r="F420" s="275" t="str">
        <f>VLOOKUP("K|"&amp;O420,'[2]+termU'!$A$1:$G$65536,6,FALSE)</f>
        <v>L102f02</v>
      </c>
      <c r="G420" s="161" t="str">
        <f t="shared" si="140"/>
        <v>A</v>
      </c>
      <c r="H420" s="70" t="str">
        <f t="shared" ca="1" si="146"/>
        <v>A</v>
      </c>
      <c r="I420" s="505">
        <v>4</v>
      </c>
      <c r="J420" s="164">
        <f t="shared" si="144"/>
        <v>2013</v>
      </c>
      <c r="K420" s="160" t="str">
        <f t="shared" si="144"/>
        <v>Test country</v>
      </c>
      <c r="L420" s="160">
        <f t="shared" si="144"/>
        <v>0</v>
      </c>
      <c r="M420" s="160"/>
      <c r="N420" s="160">
        <f t="shared" si="141"/>
        <v>0</v>
      </c>
      <c r="O420" s="161" t="s">
        <v>1685</v>
      </c>
      <c r="P420" s="120" t="s">
        <v>2583</v>
      </c>
      <c r="Q420" s="120" t="s">
        <v>1685</v>
      </c>
      <c r="R420" s="975" t="s">
        <v>1686</v>
      </c>
      <c r="S420" s="974" t="s">
        <v>1687</v>
      </c>
      <c r="T420" s="826"/>
      <c r="U420" s="838">
        <f t="shared" ref="U420:AG420" si="149">SUBTOTAL(9,U421:U431)</f>
        <v>0</v>
      </c>
      <c r="V420" s="721">
        <f t="shared" si="149"/>
        <v>0</v>
      </c>
      <c r="W420" s="506">
        <f t="shared" si="149"/>
        <v>0</v>
      </c>
      <c r="X420" s="862">
        <f t="shared" si="149"/>
        <v>0</v>
      </c>
      <c r="Y420" s="506">
        <f t="shared" si="149"/>
        <v>0</v>
      </c>
      <c r="Z420" s="506">
        <f>SUBTOTAL(9,Z421:Z431)</f>
        <v>0</v>
      </c>
      <c r="AA420" s="507">
        <f t="shared" si="149"/>
        <v>0</v>
      </c>
      <c r="AB420" s="506">
        <f t="shared" si="149"/>
        <v>0</v>
      </c>
      <c r="AC420" s="506">
        <f t="shared" si="149"/>
        <v>0</v>
      </c>
      <c r="AD420" s="506">
        <f t="shared" si="149"/>
        <v>0</v>
      </c>
      <c r="AE420" s="506">
        <f t="shared" si="149"/>
        <v>0</v>
      </c>
      <c r="AF420" s="506">
        <f t="shared" si="149"/>
        <v>0</v>
      </c>
      <c r="AG420" s="507">
        <f t="shared" si="149"/>
        <v>0</v>
      </c>
      <c r="AH420" s="506">
        <f>AA420* '1 Overview'!$D$19</f>
        <v>0</v>
      </c>
      <c r="AI420" s="506">
        <f>AC420* '1 Overview'!$D$19</f>
        <v>0</v>
      </c>
      <c r="AJ420" s="506">
        <f>AE420* '1 Overview'!$D$19</f>
        <v>0</v>
      </c>
      <c r="AK420" s="507">
        <f>AG420* '1 Overview'!$D$19</f>
        <v>0</v>
      </c>
      <c r="AL420" s="118"/>
      <c r="AM420" s="1082"/>
      <c r="AN420" s="1082"/>
      <c r="AO420" s="1082"/>
      <c r="AP420" s="1082"/>
      <c r="AQ420" s="1082"/>
      <c r="AR420" s="1082"/>
      <c r="AS420" s="1082"/>
      <c r="AT420" s="1082"/>
      <c r="AU420" s="1082"/>
      <c r="AV420" s="1082"/>
      <c r="AW420" s="1082"/>
      <c r="AX420" s="1082"/>
      <c r="AY420" s="1082"/>
      <c r="AZ420" s="1082"/>
      <c r="BA420" s="1082"/>
      <c r="BB420" s="1082"/>
      <c r="BC420" s="1082"/>
      <c r="BD420" s="1082"/>
      <c r="BE420" s="1082"/>
      <c r="BF420" s="1082"/>
      <c r="BG420" s="1082"/>
      <c r="BH420" s="1082"/>
      <c r="BI420" s="1082"/>
      <c r="BJ420" s="1082"/>
      <c r="BK420" s="1082"/>
      <c r="BL420" s="1082"/>
      <c r="BM420" s="1082"/>
      <c r="BN420" s="1082"/>
      <c r="BO420" s="1082"/>
      <c r="BP420" s="1082"/>
      <c r="BQ420" s="1082"/>
      <c r="BR420" s="1082"/>
      <c r="BS420" s="1082"/>
      <c r="BT420" s="1082"/>
      <c r="BU420" s="1082"/>
      <c r="BV420" s="1082"/>
      <c r="BW420" s="1082"/>
      <c r="BX420" s="1082"/>
      <c r="BY420" s="1082"/>
      <c r="BZ420" s="1082"/>
      <c r="CA420" s="1082"/>
      <c r="CB420" s="1082"/>
      <c r="CC420" s="1082"/>
      <c r="CD420" s="1082"/>
      <c r="CE420" s="1082"/>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row>
    <row r="421" spans="1:126" s="140" customFormat="1" ht="12" customHeight="1" outlineLevel="3" x14ac:dyDescent="0.2">
      <c r="A421" s="160" t="str">
        <f t="shared" si="145"/>
        <v>Z2013</v>
      </c>
      <c r="B421" s="160" t="e">
        <f t="shared" si="145"/>
        <v>#N/A</v>
      </c>
      <c r="C421" s="160" t="e">
        <f t="shared" si="145"/>
        <v>#N/A</v>
      </c>
      <c r="D421" s="160" t="e">
        <f t="shared" si="145"/>
        <v>#N/A</v>
      </c>
      <c r="E421" s="274" t="str">
        <f>VLOOKUP("K|"&amp;Q421,'[2]+termU'!$A$1:$G$65536,6,FALSE)</f>
        <v>L102f020</v>
      </c>
      <c r="F421" s="275" t="str">
        <f>VLOOKUP("K|"&amp;O421,'[2]+termU'!$A$1:$G$65536,6,FALSE)</f>
        <v>L102f020</v>
      </c>
      <c r="G421" s="161" t="str">
        <f t="shared" si="140"/>
        <v>B</v>
      </c>
      <c r="H421" s="70" t="str">
        <f t="shared" ca="1" si="146"/>
        <v>B</v>
      </c>
      <c r="I421" s="163">
        <v>5</v>
      </c>
      <c r="J421" s="164">
        <f t="shared" si="144"/>
        <v>2013</v>
      </c>
      <c r="K421" s="160" t="str">
        <f t="shared" si="144"/>
        <v>Test country</v>
      </c>
      <c r="L421" s="160">
        <f t="shared" si="144"/>
        <v>0</v>
      </c>
      <c r="M421" s="160"/>
      <c r="N421" s="160">
        <f t="shared" si="141"/>
        <v>0</v>
      </c>
      <c r="O421" s="161" t="s">
        <v>1688</v>
      </c>
      <c r="P421" s="162"/>
      <c r="Q421" s="120" t="s">
        <v>1688</v>
      </c>
      <c r="R421" s="102" t="str">
        <f xml:space="preserve"> R420 &amp; IF(ISERROR([2]!hidden(R420)),", sin detalles",IF([2]!hidden(R420),"",", sin detalles"))</f>
        <v xml:space="preserve">    Plantas culinarias y especias permanentes, sin detalles</v>
      </c>
      <c r="S421" s="397" t="str">
        <f xml:space="preserve"> S420 &amp; IF(ISERROR([2]!hidden(S420)),", no details",IF([2]!hidden(S420),"",", no details"))</f>
        <v xml:space="preserve">    Culinary plants and spices, permanent, no details</v>
      </c>
      <c r="T421" s="675"/>
      <c r="U421" s="135"/>
      <c r="V421" s="633"/>
      <c r="W421" s="136">
        <f t="shared" ref="W421:W431" si="150">SUM(U421:V421)</f>
        <v>0</v>
      </c>
      <c r="X421" s="1065"/>
      <c r="Y421" s="135"/>
      <c r="Z421" s="135"/>
      <c r="AA421" s="138"/>
      <c r="AB421" s="135"/>
      <c r="AC421" s="135"/>
      <c r="AD421" s="135"/>
      <c r="AE421" s="135"/>
      <c r="AF421" s="135"/>
      <c r="AG421" s="138"/>
      <c r="AH421" s="135">
        <f>AA421* '1 Overview'!$D$19</f>
        <v>0</v>
      </c>
      <c r="AI421" s="135">
        <f>AC421* '1 Overview'!$D$19</f>
        <v>0</v>
      </c>
      <c r="AJ421" s="135">
        <f>AE421* '1 Overview'!$D$19</f>
        <v>0</v>
      </c>
      <c r="AK421" s="138">
        <f>AG421* '1 Overview'!$D$19</f>
        <v>0</v>
      </c>
      <c r="AL421" s="108"/>
      <c r="AM421" s="108"/>
      <c r="AN421" s="108"/>
      <c r="AO421" s="108"/>
      <c r="AP421" s="108"/>
      <c r="AQ421" s="108"/>
      <c r="AR421" s="108"/>
      <c r="AS421" s="108"/>
      <c r="AT421" s="108"/>
      <c r="AU421" s="108"/>
      <c r="AV421" s="108"/>
      <c r="AW421" s="108"/>
      <c r="AX421" s="108"/>
      <c r="AY421" s="108"/>
      <c r="AZ421" s="108"/>
      <c r="BA421" s="108"/>
      <c r="BB421" s="108"/>
      <c r="BC421" s="108"/>
      <c r="BD421" s="108"/>
      <c r="BE421" s="108"/>
      <c r="BF421" s="108"/>
      <c r="BG421" s="108"/>
      <c r="BH421" s="108"/>
      <c r="BI421" s="108"/>
      <c r="BJ421" s="108"/>
      <c r="BK421" s="108"/>
      <c r="BL421" s="108"/>
      <c r="BM421" s="108"/>
      <c r="BN421" s="108"/>
      <c r="BO421" s="108"/>
      <c r="BP421" s="108"/>
      <c r="BQ421" s="108"/>
      <c r="BR421" s="108"/>
      <c r="BS421" s="108"/>
      <c r="BT421" s="108"/>
      <c r="BU421" s="108"/>
      <c r="BV421" s="108"/>
      <c r="BW421" s="108"/>
      <c r="BX421" s="108"/>
      <c r="BY421" s="108"/>
      <c r="BZ421" s="108"/>
      <c r="CA421" s="108"/>
      <c r="CB421" s="108"/>
      <c r="CC421" s="108"/>
      <c r="CD421" s="108"/>
      <c r="CE421" s="108"/>
    </row>
    <row r="422" spans="1:126" s="140" customFormat="1" ht="15" customHeight="1" outlineLevel="4" x14ac:dyDescent="0.2">
      <c r="A422" s="160" t="str">
        <f t="shared" si="145"/>
        <v>Z2013</v>
      </c>
      <c r="B422" s="160" t="e">
        <f t="shared" si="145"/>
        <v>#N/A</v>
      </c>
      <c r="C422" s="160" t="e">
        <f t="shared" si="145"/>
        <v>#N/A</v>
      </c>
      <c r="D422" s="160" t="e">
        <f t="shared" si="145"/>
        <v>#N/A</v>
      </c>
      <c r="E422" s="274" t="str">
        <f>VLOOKUP("K|"&amp;Q422,'[2]+termU'!$A$1:$G$65536,6,FALSE)</f>
        <v>L102f021</v>
      </c>
      <c r="F422" s="275" t="str">
        <f>VLOOKUP("K|"&amp;O422,'[2]+termU'!$A$1:$G$65536,6,FALSE)</f>
        <v>L102f021</v>
      </c>
      <c r="G422" s="161" t="str">
        <f t="shared" si="140"/>
        <v>B</v>
      </c>
      <c r="H422" s="70" t="str">
        <f t="shared" ca="1" si="146"/>
        <v>B</v>
      </c>
      <c r="I422" s="163">
        <v>5</v>
      </c>
      <c r="J422" s="164">
        <f t="shared" si="144"/>
        <v>2013</v>
      </c>
      <c r="K422" s="160" t="str">
        <f t="shared" si="144"/>
        <v>Test country</v>
      </c>
      <c r="L422" s="160">
        <f t="shared" si="144"/>
        <v>0</v>
      </c>
      <c r="M422" s="160"/>
      <c r="N422" s="160">
        <f t="shared" si="141"/>
        <v>0</v>
      </c>
      <c r="O422" s="161" t="s">
        <v>1689</v>
      </c>
      <c r="P422" s="162" t="s">
        <v>2583</v>
      </c>
      <c r="Q422" s="120" t="s">
        <v>1689</v>
      </c>
      <c r="R422" s="165" t="s">
        <v>1690</v>
      </c>
      <c r="S422" s="351" t="s">
        <v>1691</v>
      </c>
      <c r="T422" s="808"/>
      <c r="U422" s="743"/>
      <c r="V422" s="633"/>
      <c r="W422" s="135">
        <f t="shared" si="150"/>
        <v>0</v>
      </c>
      <c r="X422" s="856"/>
      <c r="Y422" s="135"/>
      <c r="Z422" s="135"/>
      <c r="AA422" s="138"/>
      <c r="AB422" s="135"/>
      <c r="AC422" s="135"/>
      <c r="AD422" s="135"/>
      <c r="AE422" s="135"/>
      <c r="AF422" s="135"/>
      <c r="AG422" s="138"/>
      <c r="AH422" s="135">
        <f>AA422* '1 Overview'!$D$19</f>
        <v>0</v>
      </c>
      <c r="AI422" s="135">
        <f>AC422* '1 Overview'!$D$19</f>
        <v>0</v>
      </c>
      <c r="AJ422" s="135">
        <f>AE422* '1 Overview'!$D$19</f>
        <v>0</v>
      </c>
      <c r="AK422" s="138">
        <f>AG422* '1 Overview'!$D$19</f>
        <v>0</v>
      </c>
      <c r="AL422" s="108"/>
      <c r="AM422" s="1082"/>
      <c r="AN422" s="1082"/>
      <c r="AO422" s="1082"/>
      <c r="AP422" s="1082"/>
      <c r="AQ422" s="1082"/>
      <c r="AR422" s="1082"/>
      <c r="AS422" s="1082"/>
      <c r="AT422" s="1082"/>
      <c r="AU422" s="1082"/>
      <c r="AV422" s="1082"/>
      <c r="AW422" s="1082"/>
      <c r="AX422" s="1082"/>
      <c r="AY422" s="1082"/>
      <c r="AZ422" s="1082"/>
      <c r="BA422" s="1082"/>
      <c r="BB422" s="1082"/>
      <c r="BC422" s="1082"/>
      <c r="BD422" s="1082"/>
      <c r="BE422" s="1082"/>
      <c r="BF422" s="1082"/>
      <c r="BG422" s="1082"/>
      <c r="BH422" s="1082"/>
      <c r="BI422" s="1082"/>
      <c r="BJ422" s="1082"/>
      <c r="BK422" s="1082"/>
      <c r="BL422" s="1082"/>
      <c r="BM422" s="1082"/>
      <c r="BN422" s="1082"/>
      <c r="BO422" s="1082"/>
      <c r="BP422" s="1082"/>
      <c r="BQ422" s="1082"/>
      <c r="BR422" s="1082"/>
      <c r="BS422" s="1082"/>
      <c r="BT422" s="1082"/>
      <c r="BU422" s="1082"/>
      <c r="BV422" s="1082"/>
      <c r="BW422" s="1082"/>
      <c r="BX422" s="1082"/>
      <c r="BY422" s="1082"/>
      <c r="BZ422" s="1082"/>
      <c r="CA422" s="1082"/>
      <c r="CB422" s="1082"/>
      <c r="CC422" s="1082"/>
      <c r="CD422" s="1082"/>
      <c r="CE422" s="108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row>
    <row r="423" spans="1:126" s="140" customFormat="1" ht="15" customHeight="1" outlineLevel="4" x14ac:dyDescent="0.2">
      <c r="A423" s="160" t="str">
        <f t="shared" si="145"/>
        <v>Z2013</v>
      </c>
      <c r="B423" s="160" t="e">
        <f t="shared" si="145"/>
        <v>#N/A</v>
      </c>
      <c r="C423" s="160" t="e">
        <f t="shared" si="145"/>
        <v>#N/A</v>
      </c>
      <c r="D423" s="160" t="e">
        <f t="shared" si="145"/>
        <v>#N/A</v>
      </c>
      <c r="E423" s="274" t="str">
        <f>VLOOKUP("K|"&amp;Q423,'[2]+termU'!$A$1:$G$65536,6,FALSE)</f>
        <v>L102f022</v>
      </c>
      <c r="F423" s="275" t="str">
        <f>VLOOKUP("K|"&amp;O423,'[2]+termU'!$A$1:$G$65536,6,FALSE)</f>
        <v>L102f022</v>
      </c>
      <c r="G423" s="161" t="str">
        <f t="shared" si="140"/>
        <v>B</v>
      </c>
      <c r="H423" s="70" t="str">
        <f t="shared" ca="1" si="146"/>
        <v>B</v>
      </c>
      <c r="I423" s="163">
        <v>5</v>
      </c>
      <c r="J423" s="164">
        <f t="shared" si="144"/>
        <v>2013</v>
      </c>
      <c r="K423" s="160" t="str">
        <f t="shared" si="144"/>
        <v>Test country</v>
      </c>
      <c r="L423" s="160">
        <f t="shared" si="144"/>
        <v>0</v>
      </c>
      <c r="M423" s="160"/>
      <c r="N423" s="160">
        <f t="shared" si="141"/>
        <v>0</v>
      </c>
      <c r="O423" s="161" t="s">
        <v>1692</v>
      </c>
      <c r="P423" s="162" t="s">
        <v>2583</v>
      </c>
      <c r="Q423" s="120" t="s">
        <v>1692</v>
      </c>
      <c r="R423" s="165" t="s">
        <v>1693</v>
      </c>
      <c r="S423" s="351" t="s">
        <v>1694</v>
      </c>
      <c r="T423" s="808"/>
      <c r="U423" s="743"/>
      <c r="V423" s="633"/>
      <c r="W423" s="135">
        <f t="shared" si="150"/>
        <v>0</v>
      </c>
      <c r="X423" s="856"/>
      <c r="Y423" s="135"/>
      <c r="Z423" s="135"/>
      <c r="AA423" s="138"/>
      <c r="AB423" s="135"/>
      <c r="AC423" s="135"/>
      <c r="AD423" s="135"/>
      <c r="AE423" s="135"/>
      <c r="AF423" s="135"/>
      <c r="AG423" s="138"/>
      <c r="AH423" s="135">
        <f>AA423* '1 Overview'!$D$19</f>
        <v>0</v>
      </c>
      <c r="AI423" s="135">
        <f>AC423* '1 Overview'!$D$19</f>
        <v>0</v>
      </c>
      <c r="AJ423" s="135">
        <f>AE423* '1 Overview'!$D$19</f>
        <v>0</v>
      </c>
      <c r="AK423" s="138">
        <f>AG423* '1 Overview'!$D$19</f>
        <v>0</v>
      </c>
      <c r="AL423" s="108"/>
      <c r="AM423" s="1082"/>
      <c r="AN423" s="1082"/>
      <c r="AO423" s="1082"/>
      <c r="AP423" s="1082"/>
      <c r="AQ423" s="1082"/>
      <c r="AR423" s="1082"/>
      <c r="AS423" s="1082"/>
      <c r="AT423" s="1082"/>
      <c r="AU423" s="1082"/>
      <c r="AV423" s="1082"/>
      <c r="AW423" s="1082"/>
      <c r="AX423" s="1082"/>
      <c r="AY423" s="1082"/>
      <c r="AZ423" s="1082"/>
      <c r="BA423" s="1082"/>
      <c r="BB423" s="1082"/>
      <c r="BC423" s="1082"/>
      <c r="BD423" s="1082"/>
      <c r="BE423" s="1082"/>
      <c r="BF423" s="1082"/>
      <c r="BG423" s="1082"/>
      <c r="BH423" s="1082"/>
      <c r="BI423" s="1082"/>
      <c r="BJ423" s="1082"/>
      <c r="BK423" s="1082"/>
      <c r="BL423" s="1082"/>
      <c r="BM423" s="1082"/>
      <c r="BN423" s="1082"/>
      <c r="BO423" s="1082"/>
      <c r="BP423" s="1082"/>
      <c r="BQ423" s="1082"/>
      <c r="BR423" s="1082"/>
      <c r="BS423" s="1082"/>
      <c r="BT423" s="1082"/>
      <c r="BU423" s="1082"/>
      <c r="BV423" s="1082"/>
      <c r="BW423" s="1082"/>
      <c r="BX423" s="1082"/>
      <c r="BY423" s="1082"/>
      <c r="BZ423" s="1082"/>
      <c r="CA423" s="1082"/>
      <c r="CB423" s="1082"/>
      <c r="CC423" s="1082"/>
      <c r="CD423" s="1082"/>
      <c r="CE423" s="1082"/>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row>
    <row r="424" spans="1:126" s="140" customFormat="1" ht="15" customHeight="1" outlineLevel="4" x14ac:dyDescent="0.2">
      <c r="A424" s="160" t="str">
        <f t="shared" si="145"/>
        <v>Z2013</v>
      </c>
      <c r="B424" s="160" t="e">
        <f t="shared" si="145"/>
        <v>#N/A</v>
      </c>
      <c r="C424" s="160" t="e">
        <f t="shared" si="145"/>
        <v>#N/A</v>
      </c>
      <c r="D424" s="160" t="e">
        <f t="shared" si="145"/>
        <v>#N/A</v>
      </c>
      <c r="E424" s="274" t="str">
        <f>VLOOKUP("K|"&amp;Q424,'[2]+termU'!$A$1:$G$65536,6,FALSE)</f>
        <v>L102f023</v>
      </c>
      <c r="F424" s="275" t="str">
        <f>VLOOKUP("K|"&amp;O424,'[2]+termU'!$A$1:$G$65536,6,FALSE)</f>
        <v>L102f023</v>
      </c>
      <c r="G424" s="161" t="str">
        <f t="shared" si="140"/>
        <v>B</v>
      </c>
      <c r="H424" s="70" t="str">
        <f t="shared" ca="1" si="146"/>
        <v>B</v>
      </c>
      <c r="I424" s="163">
        <v>5</v>
      </c>
      <c r="J424" s="164">
        <f t="shared" si="144"/>
        <v>2013</v>
      </c>
      <c r="K424" s="160" t="str">
        <f t="shared" si="144"/>
        <v>Test country</v>
      </c>
      <c r="L424" s="160">
        <f t="shared" si="144"/>
        <v>0</v>
      </c>
      <c r="M424" s="160"/>
      <c r="N424" s="160">
        <f t="shared" si="141"/>
        <v>0</v>
      </c>
      <c r="O424" s="161" t="s">
        <v>1695</v>
      </c>
      <c r="P424" s="162" t="s">
        <v>2583</v>
      </c>
      <c r="Q424" s="120" t="s">
        <v>1695</v>
      </c>
      <c r="R424" s="165" t="s">
        <v>1696</v>
      </c>
      <c r="S424" s="351" t="s">
        <v>1697</v>
      </c>
      <c r="T424" s="808"/>
      <c r="U424" s="743"/>
      <c r="V424" s="633"/>
      <c r="W424" s="135">
        <f t="shared" si="150"/>
        <v>0</v>
      </c>
      <c r="X424" s="856"/>
      <c r="Y424" s="135"/>
      <c r="Z424" s="135"/>
      <c r="AA424" s="138"/>
      <c r="AB424" s="135"/>
      <c r="AC424" s="135"/>
      <c r="AD424" s="135"/>
      <c r="AE424" s="135"/>
      <c r="AF424" s="135"/>
      <c r="AG424" s="138"/>
      <c r="AH424" s="135">
        <f>AA424* '1 Overview'!$D$19</f>
        <v>0</v>
      </c>
      <c r="AI424" s="135">
        <f>AC424* '1 Overview'!$D$19</f>
        <v>0</v>
      </c>
      <c r="AJ424" s="135">
        <f>AE424* '1 Overview'!$D$19</f>
        <v>0</v>
      </c>
      <c r="AK424" s="138">
        <f>AG424* '1 Overview'!$D$19</f>
        <v>0</v>
      </c>
      <c r="AL424" s="108"/>
      <c r="AM424" s="1082"/>
      <c r="AN424" s="1082"/>
      <c r="AO424" s="1082"/>
      <c r="AP424" s="1082"/>
      <c r="AQ424" s="1082"/>
      <c r="AR424" s="1082"/>
      <c r="AS424" s="1082"/>
      <c r="AT424" s="1082"/>
      <c r="AU424" s="1082"/>
      <c r="AV424" s="1082"/>
      <c r="AW424" s="1082"/>
      <c r="AX424" s="1082"/>
      <c r="AY424" s="1082"/>
      <c r="AZ424" s="1082"/>
      <c r="BA424" s="1082"/>
      <c r="BB424" s="1082"/>
      <c r="BC424" s="1082"/>
      <c r="BD424" s="1082"/>
      <c r="BE424" s="1082"/>
      <c r="BF424" s="1082"/>
      <c r="BG424" s="1082"/>
      <c r="BH424" s="1082"/>
      <c r="BI424" s="1082"/>
      <c r="BJ424" s="1082"/>
      <c r="BK424" s="1082"/>
      <c r="BL424" s="1082"/>
      <c r="BM424" s="1082"/>
      <c r="BN424" s="1082"/>
      <c r="BO424" s="1082"/>
      <c r="BP424" s="1082"/>
      <c r="BQ424" s="1082"/>
      <c r="BR424" s="1082"/>
      <c r="BS424" s="1082"/>
      <c r="BT424" s="1082"/>
      <c r="BU424" s="1082"/>
      <c r="BV424" s="1082"/>
      <c r="BW424" s="1082"/>
      <c r="BX424" s="1082"/>
      <c r="BY424" s="1082"/>
      <c r="BZ424" s="1082"/>
      <c r="CA424" s="1082"/>
      <c r="CB424" s="1082"/>
      <c r="CC424" s="1082"/>
      <c r="CD424" s="1082"/>
      <c r="CE424" s="1082"/>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row>
    <row r="425" spans="1:126" s="140" customFormat="1" ht="15" customHeight="1" outlineLevel="4" x14ac:dyDescent="0.2">
      <c r="A425" s="160" t="str">
        <f t="shared" si="145"/>
        <v>Z2013</v>
      </c>
      <c r="B425" s="160" t="e">
        <f t="shared" si="145"/>
        <v>#N/A</v>
      </c>
      <c r="C425" s="160" t="e">
        <f t="shared" si="145"/>
        <v>#N/A</v>
      </c>
      <c r="D425" s="160" t="e">
        <f t="shared" si="145"/>
        <v>#N/A</v>
      </c>
      <c r="E425" s="274" t="str">
        <f>VLOOKUP("K|"&amp;Q425,'[2]+termU'!$A$1:$G$65536,6,FALSE)</f>
        <v>L102f024</v>
      </c>
      <c r="F425" s="275" t="str">
        <f>VLOOKUP("K|"&amp;O425,'[2]+termU'!$A$1:$G$65536,6,FALSE)</f>
        <v>L102f024</v>
      </c>
      <c r="G425" s="161" t="str">
        <f t="shared" si="140"/>
        <v>B</v>
      </c>
      <c r="H425" s="70" t="str">
        <f t="shared" ca="1" si="146"/>
        <v>B</v>
      </c>
      <c r="I425" s="163">
        <v>5</v>
      </c>
      <c r="J425" s="164">
        <f t="shared" si="144"/>
        <v>2013</v>
      </c>
      <c r="K425" s="160" t="str">
        <f t="shared" si="144"/>
        <v>Test country</v>
      </c>
      <c r="L425" s="160">
        <f t="shared" si="144"/>
        <v>0</v>
      </c>
      <c r="M425" s="160"/>
      <c r="N425" s="160">
        <f t="shared" si="141"/>
        <v>0</v>
      </c>
      <c r="O425" s="161" t="s">
        <v>1698</v>
      </c>
      <c r="P425" s="162" t="s">
        <v>2583</v>
      </c>
      <c r="Q425" s="120" t="s">
        <v>1698</v>
      </c>
      <c r="R425" s="165" t="s">
        <v>3008</v>
      </c>
      <c r="S425" s="351" t="s">
        <v>1699</v>
      </c>
      <c r="T425" s="808"/>
      <c r="U425" s="743"/>
      <c r="V425" s="633"/>
      <c r="W425" s="135">
        <f t="shared" si="150"/>
        <v>0</v>
      </c>
      <c r="X425" s="856"/>
      <c r="Y425" s="135"/>
      <c r="Z425" s="135"/>
      <c r="AA425" s="138"/>
      <c r="AB425" s="135"/>
      <c r="AC425" s="135"/>
      <c r="AD425" s="135"/>
      <c r="AE425" s="135"/>
      <c r="AF425" s="135"/>
      <c r="AG425" s="138"/>
      <c r="AH425" s="135">
        <f>AA425* '1 Overview'!$D$19</f>
        <v>0</v>
      </c>
      <c r="AI425" s="135">
        <f>AC425* '1 Overview'!$D$19</f>
        <v>0</v>
      </c>
      <c r="AJ425" s="135">
        <f>AE425* '1 Overview'!$D$19</f>
        <v>0</v>
      </c>
      <c r="AK425" s="138">
        <f>AG425* '1 Overview'!$D$19</f>
        <v>0</v>
      </c>
      <c r="AL425" s="108"/>
      <c r="AM425" s="1082"/>
      <c r="AN425" s="1082"/>
      <c r="AO425" s="1082"/>
      <c r="AP425" s="1082"/>
      <c r="AQ425" s="1082"/>
      <c r="AR425" s="1082"/>
      <c r="AS425" s="1082"/>
      <c r="AT425" s="1082"/>
      <c r="AU425" s="1082"/>
      <c r="AV425" s="1082"/>
      <c r="AW425" s="1082"/>
      <c r="AX425" s="1082"/>
      <c r="AY425" s="1082"/>
      <c r="AZ425" s="1082"/>
      <c r="BA425" s="1082"/>
      <c r="BB425" s="1082"/>
      <c r="BC425" s="1082"/>
      <c r="BD425" s="1082"/>
      <c r="BE425" s="1082"/>
      <c r="BF425" s="1082"/>
      <c r="BG425" s="1082"/>
      <c r="BH425" s="1082"/>
      <c r="BI425" s="1082"/>
      <c r="BJ425" s="1082"/>
      <c r="BK425" s="1082"/>
      <c r="BL425" s="1082"/>
      <c r="BM425" s="1082"/>
      <c r="BN425" s="1082"/>
      <c r="BO425" s="1082"/>
      <c r="BP425" s="1082"/>
      <c r="BQ425" s="1082"/>
      <c r="BR425" s="1082"/>
      <c r="BS425" s="1082"/>
      <c r="BT425" s="1082"/>
      <c r="BU425" s="1082"/>
      <c r="BV425" s="1082"/>
      <c r="BW425" s="1082"/>
      <c r="BX425" s="1082"/>
      <c r="BY425" s="1082"/>
      <c r="BZ425" s="1082"/>
      <c r="CA425" s="1082"/>
      <c r="CB425" s="1082"/>
      <c r="CC425" s="1082"/>
      <c r="CD425" s="1082"/>
      <c r="CE425" s="1082"/>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row>
    <row r="426" spans="1:126" s="140" customFormat="1" ht="15" customHeight="1" outlineLevel="4" x14ac:dyDescent="0.2">
      <c r="A426" s="160" t="str">
        <f t="shared" si="145"/>
        <v>Z2013</v>
      </c>
      <c r="B426" s="160" t="e">
        <f t="shared" si="145"/>
        <v>#N/A</v>
      </c>
      <c r="C426" s="160" t="e">
        <f t="shared" si="145"/>
        <v>#N/A</v>
      </c>
      <c r="D426" s="160" t="e">
        <f t="shared" si="145"/>
        <v>#N/A</v>
      </c>
      <c r="E426" s="274" t="str">
        <f>VLOOKUP("K|"&amp;Q426,'[2]+termU'!$A$1:$G$65536,6,FALSE)</f>
        <v>L102f025</v>
      </c>
      <c r="F426" s="275" t="str">
        <f>VLOOKUP("K|"&amp;O426,'[2]+termU'!$A$1:$G$65536,6,FALSE)</f>
        <v>L102f025</v>
      </c>
      <c r="G426" s="161" t="str">
        <f t="shared" si="140"/>
        <v>B</v>
      </c>
      <c r="H426" s="70" t="str">
        <f t="shared" ca="1" si="146"/>
        <v>B</v>
      </c>
      <c r="I426" s="163">
        <v>5</v>
      </c>
      <c r="J426" s="164">
        <f t="shared" si="144"/>
        <v>2013</v>
      </c>
      <c r="K426" s="160" t="str">
        <f t="shared" si="144"/>
        <v>Test country</v>
      </c>
      <c r="L426" s="160">
        <f t="shared" si="144"/>
        <v>0</v>
      </c>
      <c r="M426" s="160"/>
      <c r="N426" s="160">
        <f t="shared" si="141"/>
        <v>0</v>
      </c>
      <c r="O426" s="161" t="s">
        <v>1700</v>
      </c>
      <c r="P426" s="162" t="s">
        <v>2583</v>
      </c>
      <c r="Q426" s="120" t="s">
        <v>1700</v>
      </c>
      <c r="R426" s="165" t="s">
        <v>1701</v>
      </c>
      <c r="S426" s="351" t="s">
        <v>1702</v>
      </c>
      <c r="T426" s="808"/>
      <c r="U426" s="743"/>
      <c r="V426" s="633"/>
      <c r="W426" s="135">
        <f t="shared" si="150"/>
        <v>0</v>
      </c>
      <c r="X426" s="856"/>
      <c r="Y426" s="135"/>
      <c r="Z426" s="135"/>
      <c r="AA426" s="138"/>
      <c r="AB426" s="135"/>
      <c r="AC426" s="135"/>
      <c r="AD426" s="135"/>
      <c r="AE426" s="135"/>
      <c r="AF426" s="135"/>
      <c r="AG426" s="138"/>
      <c r="AH426" s="135">
        <f>AA426* '1 Overview'!$D$19</f>
        <v>0</v>
      </c>
      <c r="AI426" s="135">
        <f>AC426* '1 Overview'!$D$19</f>
        <v>0</v>
      </c>
      <c r="AJ426" s="135">
        <f>AE426* '1 Overview'!$D$19</f>
        <v>0</v>
      </c>
      <c r="AK426" s="138">
        <f>AG426* '1 Overview'!$D$19</f>
        <v>0</v>
      </c>
      <c r="AL426" s="108"/>
      <c r="AM426" s="1082"/>
      <c r="AN426" s="1082"/>
      <c r="AO426" s="1082"/>
      <c r="AP426" s="1082"/>
      <c r="AQ426" s="1082"/>
      <c r="AR426" s="1082"/>
      <c r="AS426" s="1082"/>
      <c r="AT426" s="1082"/>
      <c r="AU426" s="1082"/>
      <c r="AV426" s="1082"/>
      <c r="AW426" s="1082"/>
      <c r="AX426" s="1082"/>
      <c r="AY426" s="1082"/>
      <c r="AZ426" s="1082"/>
      <c r="BA426" s="1082"/>
      <c r="BB426" s="1082"/>
      <c r="BC426" s="1082"/>
      <c r="BD426" s="1082"/>
      <c r="BE426" s="1082"/>
      <c r="BF426" s="1082"/>
      <c r="BG426" s="1082"/>
      <c r="BH426" s="1082"/>
      <c r="BI426" s="1082"/>
      <c r="BJ426" s="1082"/>
      <c r="BK426" s="1082"/>
      <c r="BL426" s="1082"/>
      <c r="BM426" s="1082"/>
      <c r="BN426" s="1082"/>
      <c r="BO426" s="1082"/>
      <c r="BP426" s="1082"/>
      <c r="BQ426" s="1082"/>
      <c r="BR426" s="1082"/>
      <c r="BS426" s="1082"/>
      <c r="BT426" s="1082"/>
      <c r="BU426" s="1082"/>
      <c r="BV426" s="1082"/>
      <c r="BW426" s="1082"/>
      <c r="BX426" s="1082"/>
      <c r="BY426" s="1082"/>
      <c r="BZ426" s="1082"/>
      <c r="CA426" s="1082"/>
      <c r="CB426" s="1082"/>
      <c r="CC426" s="1082"/>
      <c r="CD426" s="1082"/>
      <c r="CE426" s="1082"/>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row>
    <row r="427" spans="1:126" s="140" customFormat="1" ht="15" customHeight="1" outlineLevel="4" x14ac:dyDescent="0.2">
      <c r="A427" s="160" t="str">
        <f t="shared" si="145"/>
        <v>Z2013</v>
      </c>
      <c r="B427" s="160" t="e">
        <f t="shared" si="145"/>
        <v>#N/A</v>
      </c>
      <c r="C427" s="160" t="e">
        <f t="shared" si="145"/>
        <v>#N/A</v>
      </c>
      <c r="D427" s="160" t="e">
        <f t="shared" si="145"/>
        <v>#N/A</v>
      </c>
      <c r="E427" s="274" t="str">
        <f>VLOOKUP("K|"&amp;Q427,'[2]+termU'!$A$1:$G$65536,6,FALSE)</f>
        <v>L102f026</v>
      </c>
      <c r="F427" s="275" t="str">
        <f>VLOOKUP("K|"&amp;O427,'[2]+termU'!$A$1:$G$65536,6,FALSE)</f>
        <v>L102f026</v>
      </c>
      <c r="G427" s="161" t="str">
        <f t="shared" si="140"/>
        <v>B</v>
      </c>
      <c r="H427" s="70" t="str">
        <f t="shared" ca="1" si="146"/>
        <v>B</v>
      </c>
      <c r="I427" s="163">
        <v>5</v>
      </c>
      <c r="J427" s="164">
        <f t="shared" si="144"/>
        <v>2013</v>
      </c>
      <c r="K427" s="160" t="str">
        <f t="shared" si="144"/>
        <v>Test country</v>
      </c>
      <c r="L427" s="160">
        <f t="shared" si="144"/>
        <v>0</v>
      </c>
      <c r="M427" s="160"/>
      <c r="N427" s="160">
        <f t="shared" si="141"/>
        <v>0</v>
      </c>
      <c r="O427" s="161" t="s">
        <v>1703</v>
      </c>
      <c r="P427" s="162" t="s">
        <v>2583</v>
      </c>
      <c r="Q427" s="120" t="s">
        <v>1703</v>
      </c>
      <c r="R427" s="165" t="s">
        <v>1704</v>
      </c>
      <c r="S427" s="351" t="s">
        <v>1705</v>
      </c>
      <c r="T427" s="808"/>
      <c r="U427" s="743"/>
      <c r="V427" s="633"/>
      <c r="W427" s="135">
        <f t="shared" si="150"/>
        <v>0</v>
      </c>
      <c r="X427" s="856"/>
      <c r="Y427" s="135"/>
      <c r="Z427" s="135"/>
      <c r="AA427" s="138"/>
      <c r="AB427" s="135"/>
      <c r="AC427" s="135"/>
      <c r="AD427" s="135"/>
      <c r="AE427" s="135"/>
      <c r="AF427" s="135"/>
      <c r="AG427" s="138"/>
      <c r="AH427" s="135">
        <f>AA427* '1 Overview'!$D$19</f>
        <v>0</v>
      </c>
      <c r="AI427" s="135">
        <f>AC427* '1 Overview'!$D$19</f>
        <v>0</v>
      </c>
      <c r="AJ427" s="135">
        <f>AE427* '1 Overview'!$D$19</f>
        <v>0</v>
      </c>
      <c r="AK427" s="138">
        <f>AG427* '1 Overview'!$D$19</f>
        <v>0</v>
      </c>
      <c r="AL427" s="108"/>
      <c r="AM427" s="1082"/>
      <c r="AN427" s="1082"/>
      <c r="AO427" s="1082"/>
      <c r="AP427" s="1082"/>
      <c r="AQ427" s="1082"/>
      <c r="AR427" s="1082"/>
      <c r="AS427" s="1082"/>
      <c r="AT427" s="1082"/>
      <c r="AU427" s="1082"/>
      <c r="AV427" s="1082"/>
      <c r="AW427" s="1082"/>
      <c r="AX427" s="1082"/>
      <c r="AY427" s="1082"/>
      <c r="AZ427" s="1082"/>
      <c r="BA427" s="1082"/>
      <c r="BB427" s="1082"/>
      <c r="BC427" s="1082"/>
      <c r="BD427" s="1082"/>
      <c r="BE427" s="1082"/>
      <c r="BF427" s="1082"/>
      <c r="BG427" s="1082"/>
      <c r="BH427" s="1082"/>
      <c r="BI427" s="1082"/>
      <c r="BJ427" s="1082"/>
      <c r="BK427" s="1082"/>
      <c r="BL427" s="1082"/>
      <c r="BM427" s="1082"/>
      <c r="BN427" s="1082"/>
      <c r="BO427" s="1082"/>
      <c r="BP427" s="1082"/>
      <c r="BQ427" s="1082"/>
      <c r="BR427" s="1082"/>
      <c r="BS427" s="1082"/>
      <c r="BT427" s="1082"/>
      <c r="BU427" s="1082"/>
      <c r="BV427" s="1082"/>
      <c r="BW427" s="1082"/>
      <c r="BX427" s="1082"/>
      <c r="BY427" s="1082"/>
      <c r="BZ427" s="1082"/>
      <c r="CA427" s="1082"/>
      <c r="CB427" s="1082"/>
      <c r="CC427" s="1082"/>
      <c r="CD427" s="1082"/>
      <c r="CE427" s="1082"/>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row>
    <row r="428" spans="1:126" s="140" customFormat="1" ht="15" customHeight="1" outlineLevel="4" x14ac:dyDescent="0.2">
      <c r="A428" s="160" t="str">
        <f t="shared" si="145"/>
        <v>Z2013</v>
      </c>
      <c r="B428" s="160" t="e">
        <f t="shared" si="145"/>
        <v>#N/A</v>
      </c>
      <c r="C428" s="160" t="e">
        <f t="shared" si="145"/>
        <v>#N/A</v>
      </c>
      <c r="D428" s="160" t="e">
        <f t="shared" si="145"/>
        <v>#N/A</v>
      </c>
      <c r="E428" s="274" t="str">
        <f>VLOOKUP("K|"&amp;Q428,'[2]+termU'!$A$1:$G$65536,6,FALSE)</f>
        <v>L102f027</v>
      </c>
      <c r="F428" s="275" t="str">
        <f>VLOOKUP("K|"&amp;O428,'[2]+termU'!$A$1:$G$65536,6,FALSE)</f>
        <v>L102f027</v>
      </c>
      <c r="G428" s="161" t="str">
        <f t="shared" si="140"/>
        <v>B</v>
      </c>
      <c r="H428" s="70" t="str">
        <f t="shared" ca="1" si="146"/>
        <v>B</v>
      </c>
      <c r="I428" s="163">
        <v>5</v>
      </c>
      <c r="J428" s="164">
        <f t="shared" si="144"/>
        <v>2013</v>
      </c>
      <c r="K428" s="160" t="str">
        <f t="shared" si="144"/>
        <v>Test country</v>
      </c>
      <c r="L428" s="160">
        <f t="shared" si="144"/>
        <v>0</v>
      </c>
      <c r="M428" s="160"/>
      <c r="N428" s="160">
        <f t="shared" si="141"/>
        <v>0</v>
      </c>
      <c r="O428" s="161" t="s">
        <v>1706</v>
      </c>
      <c r="P428" s="162" t="s">
        <v>2583</v>
      </c>
      <c r="Q428" s="120" t="s">
        <v>1706</v>
      </c>
      <c r="R428" s="165" t="s">
        <v>1707</v>
      </c>
      <c r="S428" s="351" t="s">
        <v>1708</v>
      </c>
      <c r="T428" s="808"/>
      <c r="U428" s="743"/>
      <c r="V428" s="633"/>
      <c r="W428" s="135">
        <f t="shared" si="150"/>
        <v>0</v>
      </c>
      <c r="X428" s="856"/>
      <c r="Y428" s="135"/>
      <c r="Z428" s="135"/>
      <c r="AA428" s="138"/>
      <c r="AB428" s="135"/>
      <c r="AC428" s="135"/>
      <c r="AD428" s="135"/>
      <c r="AE428" s="135"/>
      <c r="AF428" s="135"/>
      <c r="AG428" s="138"/>
      <c r="AH428" s="135">
        <f>AA428* '1 Overview'!$D$19</f>
        <v>0</v>
      </c>
      <c r="AI428" s="135">
        <f>AC428* '1 Overview'!$D$19</f>
        <v>0</v>
      </c>
      <c r="AJ428" s="135">
        <f>AE428* '1 Overview'!$D$19</f>
        <v>0</v>
      </c>
      <c r="AK428" s="138">
        <f>AG428* '1 Overview'!$D$19</f>
        <v>0</v>
      </c>
      <c r="AL428" s="108"/>
      <c r="AM428" s="1082"/>
      <c r="AN428" s="1082"/>
      <c r="AO428" s="1082"/>
      <c r="AP428" s="1082"/>
      <c r="AQ428" s="1082"/>
      <c r="AR428" s="1082"/>
      <c r="AS428" s="1082"/>
      <c r="AT428" s="1082"/>
      <c r="AU428" s="1082"/>
      <c r="AV428" s="1082"/>
      <c r="AW428" s="1082"/>
      <c r="AX428" s="1082"/>
      <c r="AY428" s="1082"/>
      <c r="AZ428" s="1082"/>
      <c r="BA428" s="1082"/>
      <c r="BB428" s="1082"/>
      <c r="BC428" s="1082"/>
      <c r="BD428" s="1082"/>
      <c r="BE428" s="1082"/>
      <c r="BF428" s="1082"/>
      <c r="BG428" s="1082"/>
      <c r="BH428" s="1082"/>
      <c r="BI428" s="1082"/>
      <c r="BJ428" s="1082"/>
      <c r="BK428" s="1082"/>
      <c r="BL428" s="1082"/>
      <c r="BM428" s="1082"/>
      <c r="BN428" s="1082"/>
      <c r="BO428" s="1082"/>
      <c r="BP428" s="1082"/>
      <c r="BQ428" s="1082"/>
      <c r="BR428" s="1082"/>
      <c r="BS428" s="1082"/>
      <c r="BT428" s="1082"/>
      <c r="BU428" s="1082"/>
      <c r="BV428" s="1082"/>
      <c r="BW428" s="1082"/>
      <c r="BX428" s="1082"/>
      <c r="BY428" s="1082"/>
      <c r="BZ428" s="1082"/>
      <c r="CA428" s="1082"/>
      <c r="CB428" s="1082"/>
      <c r="CC428" s="1082"/>
      <c r="CD428" s="1082"/>
      <c r="CE428" s="1082"/>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row>
    <row r="429" spans="1:126" s="140" customFormat="1" ht="15" customHeight="1" outlineLevel="4" x14ac:dyDescent="0.2">
      <c r="A429" s="160" t="str">
        <f t="shared" si="145"/>
        <v>Z2013</v>
      </c>
      <c r="B429" s="160" t="e">
        <f t="shared" si="145"/>
        <v>#N/A</v>
      </c>
      <c r="C429" s="160" t="e">
        <f t="shared" si="145"/>
        <v>#N/A</v>
      </c>
      <c r="D429" s="160" t="e">
        <f t="shared" si="145"/>
        <v>#N/A</v>
      </c>
      <c r="E429" s="274" t="str">
        <f>VLOOKUP("K|"&amp;Q429,'[2]+termU'!$A$1:$G$65536,6,FALSE)</f>
        <v>L102f028</v>
      </c>
      <c r="F429" s="275" t="str">
        <f>VLOOKUP("K|"&amp;O429,'[2]+termU'!$A$1:$G$65536,6,FALSE)</f>
        <v>L102f028</v>
      </c>
      <c r="G429" s="161" t="str">
        <f t="shared" si="140"/>
        <v>B</v>
      </c>
      <c r="H429" s="70" t="str">
        <f t="shared" ca="1" si="146"/>
        <v>B</v>
      </c>
      <c r="I429" s="163">
        <v>5</v>
      </c>
      <c r="J429" s="164">
        <f t="shared" ref="J429:L448" si="151">J$20</f>
        <v>2013</v>
      </c>
      <c r="K429" s="160" t="str">
        <f t="shared" si="151"/>
        <v>Test country</v>
      </c>
      <c r="L429" s="160">
        <f t="shared" si="151"/>
        <v>0</v>
      </c>
      <c r="M429" s="160"/>
      <c r="N429" s="160">
        <f t="shared" si="141"/>
        <v>0</v>
      </c>
      <c r="O429" s="161" t="s">
        <v>1709</v>
      </c>
      <c r="P429" s="162" t="s">
        <v>2583</v>
      </c>
      <c r="Q429" s="120" t="s">
        <v>1709</v>
      </c>
      <c r="R429" s="165" t="s">
        <v>1710</v>
      </c>
      <c r="S429" s="351" t="s">
        <v>1711</v>
      </c>
      <c r="T429" s="808"/>
      <c r="U429" s="743"/>
      <c r="V429" s="633"/>
      <c r="W429" s="135">
        <f t="shared" si="150"/>
        <v>0</v>
      </c>
      <c r="X429" s="856"/>
      <c r="Y429" s="135"/>
      <c r="Z429" s="135"/>
      <c r="AA429" s="138"/>
      <c r="AB429" s="135"/>
      <c r="AC429" s="135"/>
      <c r="AD429" s="135"/>
      <c r="AE429" s="135"/>
      <c r="AF429" s="135"/>
      <c r="AG429" s="138"/>
      <c r="AH429" s="135">
        <f>AA429* '1 Overview'!$D$19</f>
        <v>0</v>
      </c>
      <c r="AI429" s="135">
        <f>AC429* '1 Overview'!$D$19</f>
        <v>0</v>
      </c>
      <c r="AJ429" s="135">
        <f>AE429* '1 Overview'!$D$19</f>
        <v>0</v>
      </c>
      <c r="AK429" s="138">
        <f>AG429* '1 Overview'!$D$19</f>
        <v>0</v>
      </c>
      <c r="AL429" s="108"/>
      <c r="AM429" s="1082"/>
      <c r="AN429" s="1082"/>
      <c r="AO429" s="1082"/>
      <c r="AP429" s="1082"/>
      <c r="AQ429" s="1082"/>
      <c r="AR429" s="1082"/>
      <c r="AS429" s="1082"/>
      <c r="AT429" s="1082"/>
      <c r="AU429" s="1082"/>
      <c r="AV429" s="1082"/>
      <c r="AW429" s="1082"/>
      <c r="AX429" s="1082"/>
      <c r="AY429" s="1082"/>
      <c r="AZ429" s="1082"/>
      <c r="BA429" s="1082"/>
      <c r="BB429" s="1082"/>
      <c r="BC429" s="1082"/>
      <c r="BD429" s="1082"/>
      <c r="BE429" s="1082"/>
      <c r="BF429" s="1082"/>
      <c r="BG429" s="1082"/>
      <c r="BH429" s="1082"/>
      <c r="BI429" s="1082"/>
      <c r="BJ429" s="1082"/>
      <c r="BK429" s="1082"/>
      <c r="BL429" s="1082"/>
      <c r="BM429" s="1082"/>
      <c r="BN429" s="1082"/>
      <c r="BO429" s="1082"/>
      <c r="BP429" s="1082"/>
      <c r="BQ429" s="1082"/>
      <c r="BR429" s="1082"/>
      <c r="BS429" s="1082"/>
      <c r="BT429" s="1082"/>
      <c r="BU429" s="1082"/>
      <c r="BV429" s="1082"/>
      <c r="BW429" s="1082"/>
      <c r="BX429" s="1082"/>
      <c r="BY429" s="1082"/>
      <c r="BZ429" s="1082"/>
      <c r="CA429" s="1082"/>
      <c r="CB429" s="1082"/>
      <c r="CC429" s="1082"/>
      <c r="CD429" s="1082"/>
      <c r="CE429" s="1082"/>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row>
    <row r="430" spans="1:126" s="140" customFormat="1" ht="15" customHeight="1" outlineLevel="4" x14ac:dyDescent="0.2">
      <c r="A430" s="160" t="str">
        <f t="shared" ref="A430:D449" si="152">A$20</f>
        <v>Z2013</v>
      </c>
      <c r="B430" s="160" t="e">
        <f t="shared" si="152"/>
        <v>#N/A</v>
      </c>
      <c r="C430" s="160" t="e">
        <f t="shared" si="152"/>
        <v>#N/A</v>
      </c>
      <c r="D430" s="160" t="e">
        <f t="shared" si="152"/>
        <v>#N/A</v>
      </c>
      <c r="E430" s="274" t="e">
        <f>VLOOKUP("K|"&amp;Q430,'[2]+termU'!$A$1:$G$65536,6,FALSE)</f>
        <v>#N/A</v>
      </c>
      <c r="F430" s="275" t="e">
        <f>VLOOKUP("K|"&amp;O430,'[2]+termU'!$A$1:$G$65536,6,FALSE)</f>
        <v>#N/A</v>
      </c>
      <c r="G430" s="161" t="str">
        <f t="shared" si="140"/>
        <v>B</v>
      </c>
      <c r="H430" s="70" t="str">
        <f t="shared" ca="1" si="146"/>
        <v>B</v>
      </c>
      <c r="I430" s="163">
        <v>5</v>
      </c>
      <c r="J430" s="164">
        <f t="shared" si="151"/>
        <v>2013</v>
      </c>
      <c r="K430" s="160" t="str">
        <f t="shared" si="151"/>
        <v>Test country</v>
      </c>
      <c r="L430" s="160">
        <f t="shared" si="151"/>
        <v>0</v>
      </c>
      <c r="M430" s="160"/>
      <c r="N430" s="160">
        <f t="shared" si="141"/>
        <v>0</v>
      </c>
      <c r="O430" s="161" t="s">
        <v>1712</v>
      </c>
      <c r="P430" s="162"/>
      <c r="Q430" s="120"/>
      <c r="R430" s="527" t="s">
        <v>1713</v>
      </c>
      <c r="S430" s="550" t="s">
        <v>1714</v>
      </c>
      <c r="T430" s="674"/>
      <c r="U430" s="135"/>
      <c r="V430" s="633"/>
      <c r="W430" s="136">
        <f t="shared" si="150"/>
        <v>0</v>
      </c>
      <c r="X430" s="1065"/>
      <c r="Y430" s="135"/>
      <c r="Z430" s="135"/>
      <c r="AA430" s="138"/>
      <c r="AB430" s="135"/>
      <c r="AC430" s="135"/>
      <c r="AD430" s="135"/>
      <c r="AE430" s="135"/>
      <c r="AF430" s="135"/>
      <c r="AG430" s="138"/>
      <c r="AH430" s="135">
        <f>AA430* '1 Overview'!$D$19</f>
        <v>0</v>
      </c>
      <c r="AI430" s="135">
        <f>AC430* '1 Overview'!$D$19</f>
        <v>0</v>
      </c>
      <c r="AJ430" s="135">
        <f>AE430* '1 Overview'!$D$19</f>
        <v>0</v>
      </c>
      <c r="AK430" s="138">
        <f>AG430* '1 Overview'!$D$19</f>
        <v>0</v>
      </c>
      <c r="AL430" s="108"/>
      <c r="AM430" s="108"/>
      <c r="AN430" s="108"/>
      <c r="AO430" s="108"/>
      <c r="AP430" s="108"/>
      <c r="AQ430" s="108"/>
      <c r="AR430" s="108"/>
      <c r="AS430" s="108"/>
      <c r="AT430" s="108"/>
      <c r="AU430" s="108"/>
      <c r="AV430" s="108"/>
      <c r="AW430" s="108"/>
      <c r="AX430" s="108"/>
      <c r="AY430" s="108"/>
      <c r="AZ430" s="108"/>
      <c r="BA430" s="108"/>
      <c r="BB430" s="108"/>
      <c r="BC430" s="108"/>
      <c r="BD430" s="108"/>
      <c r="BE430" s="108"/>
      <c r="BF430" s="108"/>
      <c r="BG430" s="108"/>
      <c r="BH430" s="108"/>
      <c r="BI430" s="108"/>
      <c r="BJ430" s="108"/>
      <c r="BK430" s="108"/>
      <c r="BL430" s="108"/>
      <c r="BM430" s="108"/>
      <c r="BN430" s="108"/>
      <c r="BO430" s="108"/>
      <c r="BP430" s="108"/>
      <c r="BQ430" s="108"/>
      <c r="BR430" s="108"/>
      <c r="BS430" s="108"/>
      <c r="BT430" s="108"/>
      <c r="BU430" s="108"/>
      <c r="BV430" s="108"/>
      <c r="BW430" s="108"/>
      <c r="BX430" s="108"/>
      <c r="BY430" s="108"/>
      <c r="BZ430" s="108"/>
      <c r="CA430" s="108"/>
      <c r="CB430" s="108"/>
      <c r="CC430" s="108"/>
      <c r="CD430" s="108"/>
      <c r="CE430" s="108"/>
    </row>
    <row r="431" spans="1:126" s="140" customFormat="1" ht="13.5" customHeight="1" outlineLevel="4" x14ac:dyDescent="0.2">
      <c r="A431" s="160" t="str">
        <f t="shared" si="152"/>
        <v>Z2013</v>
      </c>
      <c r="B431" s="160" t="e">
        <f t="shared" si="152"/>
        <v>#N/A</v>
      </c>
      <c r="C431" s="160" t="e">
        <f t="shared" si="152"/>
        <v>#N/A</v>
      </c>
      <c r="D431" s="160" t="e">
        <f t="shared" si="152"/>
        <v>#N/A</v>
      </c>
      <c r="E431" s="274" t="str">
        <f>VLOOKUP("K|"&amp;Q431,'[2]+termU'!$A$1:$G$65536,6,FALSE)</f>
        <v>L102f02z</v>
      </c>
      <c r="F431" s="275" t="str">
        <f>VLOOKUP("K|"&amp;O431,'[2]+termU'!$A$1:$G$65536,6,FALSE)</f>
        <v>L102f02z</v>
      </c>
      <c r="G431" s="161" t="str">
        <f t="shared" si="140"/>
        <v>B</v>
      </c>
      <c r="H431" s="70" t="str">
        <f t="shared" ca="1" si="146"/>
        <v>B</v>
      </c>
      <c r="I431" s="163">
        <v>5</v>
      </c>
      <c r="J431" s="164">
        <f t="shared" si="151"/>
        <v>2013</v>
      </c>
      <c r="K431" s="160" t="str">
        <f t="shared" si="151"/>
        <v>Test country</v>
      </c>
      <c r="L431" s="160">
        <f t="shared" si="151"/>
        <v>0</v>
      </c>
      <c r="M431" s="160"/>
      <c r="N431" s="160">
        <f t="shared" si="141"/>
        <v>0</v>
      </c>
      <c r="O431" s="161" t="s">
        <v>1715</v>
      </c>
      <c r="P431" s="162"/>
      <c r="Q431" s="120" t="s">
        <v>1716</v>
      </c>
      <c r="R431" s="165" t="s">
        <v>1717</v>
      </c>
      <c r="S431" s="351" t="s">
        <v>1718</v>
      </c>
      <c r="T431" s="673"/>
      <c r="U431" s="135"/>
      <c r="V431" s="633"/>
      <c r="W431" s="136">
        <f t="shared" si="150"/>
        <v>0</v>
      </c>
      <c r="X431" s="1065"/>
      <c r="Y431" s="135"/>
      <c r="Z431" s="135"/>
      <c r="AA431" s="138"/>
      <c r="AB431" s="135"/>
      <c r="AC431" s="135"/>
      <c r="AD431" s="135"/>
      <c r="AE431" s="135"/>
      <c r="AF431" s="135"/>
      <c r="AG431" s="138"/>
      <c r="AH431" s="135">
        <f>AA431* '1 Overview'!$D$19</f>
        <v>0</v>
      </c>
      <c r="AI431" s="135">
        <f>AC431* '1 Overview'!$D$19</f>
        <v>0</v>
      </c>
      <c r="AJ431" s="135">
        <f>AE431* '1 Overview'!$D$19</f>
        <v>0</v>
      </c>
      <c r="AK431" s="138">
        <f>AG431* '1 Overview'!$D$19</f>
        <v>0</v>
      </c>
      <c r="AL431" s="108"/>
      <c r="AM431" s="108"/>
      <c r="AN431" s="108"/>
      <c r="AO431" s="108"/>
      <c r="AP431" s="108"/>
      <c r="AQ431" s="108"/>
      <c r="AR431" s="108"/>
      <c r="AS431" s="108"/>
      <c r="AT431" s="108"/>
      <c r="AU431" s="108"/>
      <c r="AV431" s="108"/>
      <c r="AW431" s="108"/>
      <c r="AX431" s="108"/>
      <c r="AY431" s="108"/>
      <c r="AZ431" s="108"/>
      <c r="BA431" s="108"/>
      <c r="BB431" s="108"/>
      <c r="BC431" s="108"/>
      <c r="BD431" s="108"/>
      <c r="BE431" s="108"/>
      <c r="BF431" s="108"/>
      <c r="BG431" s="108"/>
      <c r="BH431" s="108"/>
      <c r="BI431" s="108"/>
      <c r="BJ431" s="108"/>
      <c r="BK431" s="108"/>
      <c r="BL431" s="108"/>
      <c r="BM431" s="108"/>
      <c r="BN431" s="108"/>
      <c r="BO431" s="108"/>
      <c r="BP431" s="108"/>
      <c r="BQ431" s="108"/>
      <c r="BR431" s="108"/>
      <c r="BS431" s="108"/>
      <c r="BT431" s="108"/>
      <c r="BU431" s="108"/>
      <c r="BV431" s="108"/>
      <c r="BW431" s="108"/>
      <c r="BX431" s="108"/>
      <c r="BY431" s="108"/>
      <c r="BZ431" s="108"/>
      <c r="CA431" s="108"/>
      <c r="CB431" s="108"/>
      <c r="CC431" s="108"/>
      <c r="CD431" s="108"/>
      <c r="CE431" s="108"/>
    </row>
    <row r="432" spans="1:126" s="508" customFormat="1" ht="15" customHeight="1" outlineLevel="3" x14ac:dyDescent="0.2">
      <c r="A432" s="160" t="str">
        <f t="shared" si="152"/>
        <v>Z2013</v>
      </c>
      <c r="B432" s="160" t="e">
        <f t="shared" si="152"/>
        <v>#N/A</v>
      </c>
      <c r="C432" s="160" t="e">
        <f t="shared" si="152"/>
        <v>#N/A</v>
      </c>
      <c r="D432" s="160" t="e">
        <f t="shared" si="152"/>
        <v>#N/A</v>
      </c>
      <c r="E432" s="274" t="str">
        <f>VLOOKUP("K|"&amp;Q432,'[2]+termU'!$A$1:$G$65536,6,FALSE)</f>
        <v>L102f03</v>
      </c>
      <c r="F432" s="275" t="str">
        <f>VLOOKUP("K|"&amp;O432,'[2]+termU'!$A$1:$G$65536,6,FALSE)</f>
        <v>L102f03</v>
      </c>
      <c r="G432" s="161" t="str">
        <f t="shared" si="140"/>
        <v>A</v>
      </c>
      <c r="H432" s="70" t="str">
        <f t="shared" ca="1" si="146"/>
        <v>A</v>
      </c>
      <c r="I432" s="505">
        <v>4</v>
      </c>
      <c r="J432" s="164">
        <f t="shared" si="151"/>
        <v>2013</v>
      </c>
      <c r="K432" s="160" t="str">
        <f t="shared" si="151"/>
        <v>Test country</v>
      </c>
      <c r="L432" s="160">
        <f t="shared" si="151"/>
        <v>0</v>
      </c>
      <c r="M432" s="160"/>
      <c r="N432" s="160">
        <f t="shared" si="141"/>
        <v>0</v>
      </c>
      <c r="O432" s="161" t="s">
        <v>1719</v>
      </c>
      <c r="P432" s="120" t="s">
        <v>2583</v>
      </c>
      <c r="Q432" s="120" t="s">
        <v>1719</v>
      </c>
      <c r="R432" s="1028" t="s">
        <v>1720</v>
      </c>
      <c r="S432" s="1029" t="s">
        <v>1721</v>
      </c>
      <c r="T432" s="826"/>
      <c r="U432" s="838">
        <f t="shared" ref="U432:AG432" si="153">SUBTOTAL(9,U433:U438)</f>
        <v>0</v>
      </c>
      <c r="V432" s="721">
        <f t="shared" si="153"/>
        <v>0</v>
      </c>
      <c r="W432" s="506">
        <f t="shared" si="153"/>
        <v>0</v>
      </c>
      <c r="X432" s="862">
        <f t="shared" si="153"/>
        <v>0</v>
      </c>
      <c r="Y432" s="506">
        <f t="shared" si="153"/>
        <v>0</v>
      </c>
      <c r="Z432" s="506">
        <f>SUBTOTAL(9,Z433:Z438)</f>
        <v>0</v>
      </c>
      <c r="AA432" s="507">
        <f t="shared" si="153"/>
        <v>0</v>
      </c>
      <c r="AB432" s="506">
        <f t="shared" si="153"/>
        <v>0</v>
      </c>
      <c r="AC432" s="506">
        <f t="shared" si="153"/>
        <v>0</v>
      </c>
      <c r="AD432" s="506">
        <f t="shared" si="153"/>
        <v>0</v>
      </c>
      <c r="AE432" s="506">
        <f t="shared" si="153"/>
        <v>0</v>
      </c>
      <c r="AF432" s="506">
        <f t="shared" si="153"/>
        <v>0</v>
      </c>
      <c r="AG432" s="507">
        <f t="shared" si="153"/>
        <v>0</v>
      </c>
      <c r="AH432" s="506">
        <f>AA432* '1 Overview'!$D$19</f>
        <v>0</v>
      </c>
      <c r="AI432" s="506">
        <f>AC432* '1 Overview'!$D$19</f>
        <v>0</v>
      </c>
      <c r="AJ432" s="506">
        <f>AE432* '1 Overview'!$D$19</f>
        <v>0</v>
      </c>
      <c r="AK432" s="507">
        <f>AG432* '1 Overview'!$D$19</f>
        <v>0</v>
      </c>
      <c r="AL432" s="118"/>
      <c r="AM432" s="1082"/>
      <c r="AN432" s="1082"/>
      <c r="AO432" s="1082"/>
      <c r="AP432" s="1082"/>
      <c r="AQ432" s="1082"/>
      <c r="AR432" s="1082"/>
      <c r="AS432" s="1082"/>
      <c r="AT432" s="1082"/>
      <c r="AU432" s="1082"/>
      <c r="AV432" s="1082"/>
      <c r="AW432" s="1082"/>
      <c r="AX432" s="1082"/>
      <c r="AY432" s="1082"/>
      <c r="AZ432" s="1082"/>
      <c r="BA432" s="1082"/>
      <c r="BB432" s="1082"/>
      <c r="BC432" s="1082"/>
      <c r="BD432" s="1082"/>
      <c r="BE432" s="1082"/>
      <c r="BF432" s="1082"/>
      <c r="BG432" s="1082"/>
      <c r="BH432" s="1082"/>
      <c r="BI432" s="1082"/>
      <c r="BJ432" s="1082"/>
      <c r="BK432" s="1082"/>
      <c r="BL432" s="1082"/>
      <c r="BM432" s="1082"/>
      <c r="BN432" s="1082"/>
      <c r="BO432" s="1082"/>
      <c r="BP432" s="1082"/>
      <c r="BQ432" s="1082"/>
      <c r="BR432" s="1082"/>
      <c r="BS432" s="1082"/>
      <c r="BT432" s="1082"/>
      <c r="BU432" s="1082"/>
      <c r="BV432" s="1082"/>
      <c r="BW432" s="1082"/>
      <c r="BX432" s="1082"/>
      <c r="BY432" s="1082"/>
      <c r="BZ432" s="1082"/>
      <c r="CA432" s="1082"/>
      <c r="CB432" s="1082"/>
      <c r="CC432" s="1082"/>
      <c r="CD432" s="1082"/>
      <c r="CE432" s="108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row>
    <row r="433" spans="1:126" s="140" customFormat="1" ht="12.75" customHeight="1" outlineLevel="3" x14ac:dyDescent="0.2">
      <c r="A433" s="160" t="str">
        <f t="shared" si="152"/>
        <v>Z2013</v>
      </c>
      <c r="B433" s="160" t="e">
        <f t="shared" si="152"/>
        <v>#N/A</v>
      </c>
      <c r="C433" s="160" t="e">
        <f t="shared" si="152"/>
        <v>#N/A</v>
      </c>
      <c r="D433" s="160" t="e">
        <f t="shared" si="152"/>
        <v>#N/A</v>
      </c>
      <c r="E433" s="274" t="str">
        <f>VLOOKUP("K|"&amp;Q433,'[2]+termU'!$A$1:$G$65536,6,FALSE)</f>
        <v>L102f030</v>
      </c>
      <c r="F433" s="275" t="str">
        <f>VLOOKUP("K|"&amp;O433,'[2]+termU'!$A$1:$G$65536,6,FALSE)</f>
        <v>L102f030</v>
      </c>
      <c r="G433" s="161" t="str">
        <f t="shared" si="140"/>
        <v>B</v>
      </c>
      <c r="H433" s="70" t="str">
        <f t="shared" ca="1" si="146"/>
        <v>B</v>
      </c>
      <c r="I433" s="163">
        <v>5</v>
      </c>
      <c r="J433" s="164">
        <f t="shared" si="151"/>
        <v>2013</v>
      </c>
      <c r="K433" s="160" t="str">
        <f t="shared" si="151"/>
        <v>Test country</v>
      </c>
      <c r="L433" s="160">
        <f t="shared" si="151"/>
        <v>0</v>
      </c>
      <c r="M433" s="160"/>
      <c r="N433" s="160">
        <f t="shared" si="141"/>
        <v>0</v>
      </c>
      <c r="O433" s="161" t="s">
        <v>2279</v>
      </c>
      <c r="P433" s="162"/>
      <c r="Q433" s="120" t="s">
        <v>2279</v>
      </c>
      <c r="R433" s="918" t="str">
        <f xml:space="preserve"> R432 &amp; IF(ISERROR([2]!hidden(R432)),", sin detalles",IF([2]!hidden(R432),"",", sin detalles"))</f>
        <v>    Plantas medicinales permanentes, sin detalles</v>
      </c>
      <c r="S433" s="918" t="str">
        <f xml:space="preserve"> S432 &amp; IF(ISERROR([2]!hidden(S432)),", no details",IF([2]!hidden(S432),"",", no details"))</f>
        <v xml:space="preserve">    Medicinal plants, permanent, no details</v>
      </c>
      <c r="T433" s="675"/>
      <c r="U433" s="135"/>
      <c r="V433" s="633"/>
      <c r="W433" s="136">
        <f t="shared" ref="W433:W439" si="154">SUM(U433:V433)</f>
        <v>0</v>
      </c>
      <c r="X433" s="1065"/>
      <c r="Y433" s="135"/>
      <c r="Z433" s="135"/>
      <c r="AA433" s="138"/>
      <c r="AB433" s="135"/>
      <c r="AC433" s="135"/>
      <c r="AD433" s="135"/>
      <c r="AE433" s="135"/>
      <c r="AF433" s="135"/>
      <c r="AG433" s="138"/>
      <c r="AH433" s="135">
        <f>AA433* '1 Overview'!$D$19</f>
        <v>0</v>
      </c>
      <c r="AI433" s="135">
        <f>AC433* '1 Overview'!$D$19</f>
        <v>0</v>
      </c>
      <c r="AJ433" s="135">
        <f>AE433* '1 Overview'!$D$19</f>
        <v>0</v>
      </c>
      <c r="AK433" s="138">
        <f>AG433* '1 Overview'!$D$19</f>
        <v>0</v>
      </c>
      <c r="AL433" s="108"/>
      <c r="AM433" s="108"/>
      <c r="AN433" s="108"/>
      <c r="AO433" s="108"/>
      <c r="AP433" s="108"/>
      <c r="AQ433" s="108"/>
      <c r="AR433" s="108"/>
      <c r="AS433" s="108"/>
      <c r="AT433" s="108"/>
      <c r="AU433" s="108"/>
      <c r="AV433" s="108"/>
      <c r="AW433" s="108"/>
      <c r="AX433" s="108"/>
      <c r="AY433" s="108"/>
      <c r="AZ433" s="108"/>
      <c r="BA433" s="108"/>
      <c r="BB433" s="108"/>
      <c r="BC433" s="108"/>
      <c r="BD433" s="108"/>
      <c r="BE433" s="108"/>
      <c r="BF433" s="108"/>
      <c r="BG433" s="108"/>
      <c r="BH433" s="108"/>
      <c r="BI433" s="108"/>
      <c r="BJ433" s="108"/>
      <c r="BK433" s="108"/>
      <c r="BL433" s="108"/>
      <c r="BM433" s="108"/>
      <c r="BN433" s="108"/>
      <c r="BO433" s="108"/>
      <c r="BP433" s="108"/>
      <c r="BQ433" s="108"/>
      <c r="BR433" s="108"/>
      <c r="BS433" s="108"/>
      <c r="BT433" s="108"/>
      <c r="BU433" s="108"/>
      <c r="BV433" s="108"/>
      <c r="BW433" s="108"/>
      <c r="BX433" s="108"/>
      <c r="BY433" s="108"/>
      <c r="BZ433" s="108"/>
      <c r="CA433" s="108"/>
      <c r="CB433" s="108"/>
      <c r="CC433" s="108"/>
      <c r="CD433" s="108"/>
      <c r="CE433" s="108"/>
    </row>
    <row r="434" spans="1:126" s="140" customFormat="1" ht="15" customHeight="1" outlineLevel="4" x14ac:dyDescent="0.2">
      <c r="A434" s="160" t="str">
        <f t="shared" si="152"/>
        <v>Z2013</v>
      </c>
      <c r="B434" s="160" t="e">
        <f t="shared" si="152"/>
        <v>#N/A</v>
      </c>
      <c r="C434" s="160" t="e">
        <f t="shared" si="152"/>
        <v>#N/A</v>
      </c>
      <c r="D434" s="160" t="e">
        <f t="shared" si="152"/>
        <v>#N/A</v>
      </c>
      <c r="E434" s="274" t="str">
        <f>VLOOKUP("K|"&amp;Q434,'[2]+termU'!$A$1:$G$65536,6,FALSE)</f>
        <v>L102f031</v>
      </c>
      <c r="F434" s="275" t="str">
        <f>VLOOKUP("K|"&amp;O434,'[2]+termU'!$A$1:$G$65536,6,FALSE)</f>
        <v>L102f031</v>
      </c>
      <c r="G434" s="161" t="str">
        <f t="shared" si="140"/>
        <v>B</v>
      </c>
      <c r="H434" s="70" t="str">
        <f t="shared" ca="1" si="146"/>
        <v>B</v>
      </c>
      <c r="I434" s="163">
        <v>5</v>
      </c>
      <c r="J434" s="164">
        <f t="shared" si="151"/>
        <v>2013</v>
      </c>
      <c r="K434" s="160" t="str">
        <f t="shared" si="151"/>
        <v>Test country</v>
      </c>
      <c r="L434" s="160">
        <f t="shared" si="151"/>
        <v>0</v>
      </c>
      <c r="M434" s="160"/>
      <c r="N434" s="160">
        <f t="shared" si="141"/>
        <v>0</v>
      </c>
      <c r="O434" s="161" t="s">
        <v>439</v>
      </c>
      <c r="P434" s="162" t="s">
        <v>2583</v>
      </c>
      <c r="Q434" s="120" t="s">
        <v>439</v>
      </c>
      <c r="R434" s="1030" t="s">
        <v>440</v>
      </c>
      <c r="S434" s="163" t="s">
        <v>441</v>
      </c>
      <c r="T434" s="808"/>
      <c r="U434" s="743"/>
      <c r="V434" s="633"/>
      <c r="W434" s="135">
        <f t="shared" si="154"/>
        <v>0</v>
      </c>
      <c r="X434" s="856"/>
      <c r="Y434" s="135"/>
      <c r="Z434" s="135"/>
      <c r="AA434" s="138"/>
      <c r="AB434" s="135"/>
      <c r="AC434" s="135"/>
      <c r="AD434" s="135"/>
      <c r="AE434" s="135"/>
      <c r="AF434" s="135"/>
      <c r="AG434" s="138"/>
      <c r="AH434" s="135">
        <f>AA434* '1 Overview'!$D$19</f>
        <v>0</v>
      </c>
      <c r="AI434" s="135">
        <f>AC434* '1 Overview'!$D$19</f>
        <v>0</v>
      </c>
      <c r="AJ434" s="135">
        <f>AE434* '1 Overview'!$D$19</f>
        <v>0</v>
      </c>
      <c r="AK434" s="138">
        <f>AG434* '1 Overview'!$D$19</f>
        <v>0</v>
      </c>
      <c r="AL434" s="108"/>
      <c r="AM434" s="1082"/>
      <c r="AN434" s="1082"/>
      <c r="AO434" s="1082"/>
      <c r="AP434" s="1082"/>
      <c r="AQ434" s="1082"/>
      <c r="AR434" s="1082"/>
      <c r="AS434" s="1082"/>
      <c r="AT434" s="1082"/>
      <c r="AU434" s="1082"/>
      <c r="AV434" s="1082"/>
      <c r="AW434" s="1082"/>
      <c r="AX434" s="1082"/>
      <c r="AY434" s="1082"/>
      <c r="AZ434" s="1082"/>
      <c r="BA434" s="1082"/>
      <c r="BB434" s="1082"/>
      <c r="BC434" s="1082"/>
      <c r="BD434" s="1082"/>
      <c r="BE434" s="1082"/>
      <c r="BF434" s="1082"/>
      <c r="BG434" s="1082"/>
      <c r="BH434" s="1082"/>
      <c r="BI434" s="1082"/>
      <c r="BJ434" s="1082"/>
      <c r="BK434" s="1082"/>
      <c r="BL434" s="1082"/>
      <c r="BM434" s="1082"/>
      <c r="BN434" s="1082"/>
      <c r="BO434" s="1082"/>
      <c r="BP434" s="1082"/>
      <c r="BQ434" s="1082"/>
      <c r="BR434" s="1082"/>
      <c r="BS434" s="1082"/>
      <c r="BT434" s="1082"/>
      <c r="BU434" s="1082"/>
      <c r="BV434" s="1082"/>
      <c r="BW434" s="1082"/>
      <c r="BX434" s="1082"/>
      <c r="BY434" s="1082"/>
      <c r="BZ434" s="1082"/>
      <c r="CA434" s="1082"/>
      <c r="CB434" s="1082"/>
      <c r="CC434" s="1082"/>
      <c r="CD434" s="1082"/>
      <c r="CE434" s="1082"/>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row>
    <row r="435" spans="1:126" s="140" customFormat="1" ht="12.75" customHeight="1" outlineLevel="4" x14ac:dyDescent="0.2">
      <c r="A435" s="160" t="str">
        <f t="shared" si="152"/>
        <v>Z2013</v>
      </c>
      <c r="B435" s="160" t="e">
        <f t="shared" si="152"/>
        <v>#N/A</v>
      </c>
      <c r="C435" s="160" t="e">
        <f t="shared" si="152"/>
        <v>#N/A</v>
      </c>
      <c r="D435" s="160" t="e">
        <f t="shared" si="152"/>
        <v>#N/A</v>
      </c>
      <c r="E435" s="274" t="e">
        <f>VLOOKUP("K|"&amp;Q435,'[2]+termU'!$A$1:$G$65536,6,FALSE)</f>
        <v>#N/A</v>
      </c>
      <c r="F435" s="275" t="e">
        <f>VLOOKUP("K|"&amp;O435,'[2]+termU'!$A$1:$G$65536,6,FALSE)</f>
        <v>#N/A</v>
      </c>
      <c r="G435" s="161" t="str">
        <f t="shared" si="140"/>
        <v>B</v>
      </c>
      <c r="H435" s="70" t="str">
        <f t="shared" ca="1" si="146"/>
        <v>B</v>
      </c>
      <c r="I435" s="163">
        <v>5</v>
      </c>
      <c r="J435" s="164">
        <f t="shared" si="151"/>
        <v>2013</v>
      </c>
      <c r="K435" s="160" t="str">
        <f t="shared" si="151"/>
        <v>Test country</v>
      </c>
      <c r="L435" s="160">
        <f t="shared" si="151"/>
        <v>0</v>
      </c>
      <c r="M435" s="160"/>
      <c r="N435" s="160">
        <f t="shared" si="141"/>
        <v>0</v>
      </c>
      <c r="O435" s="161" t="s">
        <v>442</v>
      </c>
      <c r="P435" s="162"/>
      <c r="Q435" s="120"/>
      <c r="R435" s="527" t="s">
        <v>443</v>
      </c>
      <c r="S435" s="527" t="s">
        <v>444</v>
      </c>
      <c r="T435" s="550"/>
      <c r="U435" s="135"/>
      <c r="V435" s="633"/>
      <c r="W435" s="136">
        <f t="shared" si="154"/>
        <v>0</v>
      </c>
      <c r="X435" s="1065"/>
      <c r="Y435" s="135"/>
      <c r="Z435" s="135"/>
      <c r="AA435" s="138"/>
      <c r="AB435" s="135"/>
      <c r="AC435" s="135"/>
      <c r="AD435" s="135"/>
      <c r="AE435" s="135"/>
      <c r="AF435" s="135"/>
      <c r="AG435" s="138"/>
      <c r="AH435" s="135">
        <f>AA435* '1 Overview'!$D$19</f>
        <v>0</v>
      </c>
      <c r="AI435" s="135">
        <f>AC435* '1 Overview'!$D$19</f>
        <v>0</v>
      </c>
      <c r="AJ435" s="135">
        <f>AE435* '1 Overview'!$D$19</f>
        <v>0</v>
      </c>
      <c r="AK435" s="138">
        <f>AG435* '1 Overview'!$D$19</f>
        <v>0</v>
      </c>
      <c r="AL435" s="108"/>
      <c r="AM435" s="108"/>
      <c r="AN435" s="108"/>
      <c r="AO435" s="108"/>
      <c r="AP435" s="108"/>
      <c r="AQ435" s="108"/>
      <c r="AR435" s="108"/>
      <c r="AS435" s="108"/>
      <c r="AT435" s="108"/>
      <c r="AU435" s="108"/>
      <c r="AV435" s="108"/>
      <c r="AW435" s="108"/>
      <c r="AX435" s="108"/>
      <c r="AY435" s="108"/>
      <c r="AZ435" s="108"/>
      <c r="BA435" s="108"/>
      <c r="BB435" s="108"/>
      <c r="BC435" s="108"/>
      <c r="BD435" s="108"/>
      <c r="BE435" s="108"/>
      <c r="BF435" s="108"/>
      <c r="BG435" s="108"/>
      <c r="BH435" s="108"/>
      <c r="BI435" s="108"/>
      <c r="BJ435" s="108"/>
      <c r="BK435" s="108"/>
      <c r="BL435" s="108"/>
      <c r="BM435" s="108"/>
      <c r="BN435" s="108"/>
      <c r="BO435" s="108"/>
      <c r="BP435" s="108"/>
      <c r="BQ435" s="108"/>
      <c r="BR435" s="108"/>
      <c r="BS435" s="108"/>
      <c r="BT435" s="108"/>
      <c r="BU435" s="108"/>
      <c r="BV435" s="108"/>
      <c r="BW435" s="108"/>
      <c r="BX435" s="108"/>
      <c r="BY435" s="108"/>
      <c r="BZ435" s="108"/>
      <c r="CA435" s="108"/>
      <c r="CB435" s="108"/>
      <c r="CC435" s="108"/>
      <c r="CD435" s="108"/>
      <c r="CE435" s="108"/>
    </row>
    <row r="436" spans="1:126" s="140" customFormat="1" ht="15.75" customHeight="1" outlineLevel="4" x14ac:dyDescent="0.2">
      <c r="A436" s="160" t="str">
        <f t="shared" si="152"/>
        <v>Z2013</v>
      </c>
      <c r="B436" s="160" t="e">
        <f t="shared" si="152"/>
        <v>#N/A</v>
      </c>
      <c r="C436" s="160" t="e">
        <f t="shared" si="152"/>
        <v>#N/A</v>
      </c>
      <c r="D436" s="160" t="e">
        <f t="shared" si="152"/>
        <v>#N/A</v>
      </c>
      <c r="E436" s="274" t="str">
        <f>VLOOKUP("K|"&amp;Q436,'[2]+termU'!$A$1:$G$65536,6,FALSE)</f>
        <v>L102f03z</v>
      </c>
      <c r="F436" s="275" t="str">
        <f>VLOOKUP("K|"&amp;O436,'[2]+termU'!$A$1:$G$65536,6,FALSE)</f>
        <v>L102f03z</v>
      </c>
      <c r="G436" s="161" t="str">
        <f t="shared" si="140"/>
        <v>B</v>
      </c>
      <c r="H436" s="70" t="str">
        <f t="shared" ca="1" si="146"/>
        <v>B</v>
      </c>
      <c r="I436" s="163">
        <v>5</v>
      </c>
      <c r="J436" s="164">
        <f t="shared" si="151"/>
        <v>2013</v>
      </c>
      <c r="K436" s="160" t="str">
        <f t="shared" si="151"/>
        <v>Test country</v>
      </c>
      <c r="L436" s="160">
        <f t="shared" si="151"/>
        <v>0</v>
      </c>
      <c r="M436" s="160"/>
      <c r="N436" s="160">
        <f t="shared" si="141"/>
        <v>0</v>
      </c>
      <c r="O436" s="161" t="s">
        <v>445</v>
      </c>
      <c r="P436" s="162"/>
      <c r="Q436" s="120" t="s">
        <v>38</v>
      </c>
      <c r="R436" s="165" t="s">
        <v>39</v>
      </c>
      <c r="S436" s="165" t="s">
        <v>40</v>
      </c>
      <c r="T436" s="351"/>
      <c r="U436" s="135"/>
      <c r="V436" s="633"/>
      <c r="W436" s="136">
        <f t="shared" si="154"/>
        <v>0</v>
      </c>
      <c r="X436" s="1065"/>
      <c r="Y436" s="135"/>
      <c r="Z436" s="135"/>
      <c r="AA436" s="138"/>
      <c r="AB436" s="135"/>
      <c r="AC436" s="135"/>
      <c r="AD436" s="135"/>
      <c r="AE436" s="135"/>
      <c r="AF436" s="135"/>
      <c r="AG436" s="138"/>
      <c r="AH436" s="135">
        <f>AA436* '1 Overview'!$D$19</f>
        <v>0</v>
      </c>
      <c r="AI436" s="135">
        <f>AC436* '1 Overview'!$D$19</f>
        <v>0</v>
      </c>
      <c r="AJ436" s="135">
        <f>AE436* '1 Overview'!$D$19</f>
        <v>0</v>
      </c>
      <c r="AK436" s="138">
        <f>AG436* '1 Overview'!$D$19</f>
        <v>0</v>
      </c>
      <c r="AL436" s="108"/>
      <c r="AM436" s="108"/>
      <c r="AN436" s="108"/>
      <c r="AO436" s="108"/>
      <c r="AP436" s="108"/>
      <c r="AQ436" s="108"/>
      <c r="AR436" s="108"/>
      <c r="AS436" s="108"/>
      <c r="AT436" s="108"/>
      <c r="AU436" s="108"/>
      <c r="AV436" s="108"/>
      <c r="AW436" s="108"/>
      <c r="AX436" s="108"/>
      <c r="AY436" s="108"/>
      <c r="AZ436" s="108"/>
      <c r="BA436" s="108"/>
      <c r="BB436" s="108"/>
      <c r="BC436" s="108"/>
      <c r="BD436" s="108"/>
      <c r="BE436" s="108"/>
      <c r="BF436" s="108"/>
      <c r="BG436" s="108"/>
      <c r="BH436" s="108"/>
      <c r="BI436" s="108"/>
      <c r="BJ436" s="108"/>
      <c r="BK436" s="108"/>
      <c r="BL436" s="108"/>
      <c r="BM436" s="108"/>
      <c r="BN436" s="108"/>
      <c r="BO436" s="108"/>
      <c r="BP436" s="108"/>
      <c r="BQ436" s="108"/>
      <c r="BR436" s="108"/>
      <c r="BS436" s="108"/>
      <c r="BT436" s="108"/>
      <c r="BU436" s="108"/>
      <c r="BV436" s="108"/>
      <c r="BW436" s="108"/>
      <c r="BX436" s="108"/>
      <c r="BY436" s="108"/>
      <c r="BZ436" s="108"/>
      <c r="CA436" s="108"/>
      <c r="CB436" s="108"/>
      <c r="CC436" s="108"/>
      <c r="CD436" s="108"/>
      <c r="CE436" s="108"/>
    </row>
    <row r="437" spans="1:126" s="140" customFormat="1" ht="15" customHeight="1" outlineLevel="4" x14ac:dyDescent="0.2">
      <c r="A437" s="160" t="str">
        <f t="shared" si="152"/>
        <v>Z2013</v>
      </c>
      <c r="B437" s="160" t="e">
        <f t="shared" si="152"/>
        <v>#N/A</v>
      </c>
      <c r="C437" s="160" t="e">
        <f t="shared" si="152"/>
        <v>#N/A</v>
      </c>
      <c r="D437" s="160" t="e">
        <f t="shared" si="152"/>
        <v>#N/A</v>
      </c>
      <c r="E437" s="274" t="e">
        <f>VLOOKUP("K|"&amp;Q437,'[2]+termU'!$A$1:$G$65536,6,FALSE)</f>
        <v>#N/A</v>
      </c>
      <c r="F437" s="275" t="e">
        <f>VLOOKUP("K|"&amp;O437,'[2]+termU'!$A$1:$G$65536,6,FALSE)</f>
        <v>#N/A</v>
      </c>
      <c r="G437" s="161" t="str">
        <f t="shared" si="140"/>
        <v>B</v>
      </c>
      <c r="H437" s="70" t="str">
        <f t="shared" ca="1" si="146"/>
        <v>B</v>
      </c>
      <c r="I437" s="163">
        <v>4</v>
      </c>
      <c r="J437" s="164">
        <f t="shared" si="151"/>
        <v>2013</v>
      </c>
      <c r="K437" s="160" t="str">
        <f t="shared" si="151"/>
        <v>Test country</v>
      </c>
      <c r="L437" s="160">
        <f t="shared" si="151"/>
        <v>0</v>
      </c>
      <c r="M437" s="160"/>
      <c r="N437" s="160">
        <f t="shared" si="141"/>
        <v>0</v>
      </c>
      <c r="O437" s="161" t="s">
        <v>41</v>
      </c>
      <c r="P437" s="162"/>
      <c r="Q437" s="120"/>
      <c r="R437" s="527" t="s">
        <v>42</v>
      </c>
      <c r="S437" s="527" t="s">
        <v>321</v>
      </c>
      <c r="T437" s="550"/>
      <c r="U437" s="135"/>
      <c r="V437" s="633"/>
      <c r="W437" s="136">
        <f t="shared" si="154"/>
        <v>0</v>
      </c>
      <c r="X437" s="1065"/>
      <c r="Y437" s="135"/>
      <c r="Z437" s="135"/>
      <c r="AA437" s="138"/>
      <c r="AB437" s="135"/>
      <c r="AC437" s="135"/>
      <c r="AD437" s="135"/>
      <c r="AE437" s="135"/>
      <c r="AF437" s="135"/>
      <c r="AG437" s="138"/>
      <c r="AH437" s="135">
        <f>AA437* '1 Overview'!$D$19</f>
        <v>0</v>
      </c>
      <c r="AI437" s="135">
        <f>AC437* '1 Overview'!$D$19</f>
        <v>0</v>
      </c>
      <c r="AJ437" s="135">
        <f>AE437* '1 Overview'!$D$19</f>
        <v>0</v>
      </c>
      <c r="AK437" s="138">
        <f>AG437* '1 Overview'!$D$19</f>
        <v>0</v>
      </c>
      <c r="AL437" s="108"/>
      <c r="AM437" s="108"/>
      <c r="AN437" s="108"/>
      <c r="AO437" s="108"/>
      <c r="AP437" s="108"/>
      <c r="AQ437" s="108"/>
      <c r="AR437" s="108"/>
      <c r="AS437" s="108"/>
      <c r="AT437" s="108"/>
      <c r="AU437" s="108"/>
      <c r="AV437" s="108"/>
      <c r="AW437" s="108"/>
      <c r="AX437" s="108"/>
      <c r="AY437" s="108"/>
      <c r="AZ437" s="108"/>
      <c r="BA437" s="108"/>
      <c r="BB437" s="108"/>
      <c r="BC437" s="108"/>
      <c r="BD437" s="108"/>
      <c r="BE437" s="108"/>
      <c r="BF437" s="108"/>
      <c r="BG437" s="108"/>
      <c r="BH437" s="108"/>
      <c r="BI437" s="108"/>
      <c r="BJ437" s="108"/>
      <c r="BK437" s="108"/>
      <c r="BL437" s="108"/>
      <c r="BM437" s="108"/>
      <c r="BN437" s="108"/>
      <c r="BO437" s="108"/>
      <c r="BP437" s="108"/>
      <c r="BQ437" s="108"/>
      <c r="BR437" s="108"/>
      <c r="BS437" s="108"/>
      <c r="BT437" s="108"/>
      <c r="BU437" s="108"/>
      <c r="BV437" s="108"/>
      <c r="BW437" s="108"/>
      <c r="BX437" s="108"/>
      <c r="BY437" s="108"/>
      <c r="BZ437" s="108"/>
      <c r="CA437" s="108"/>
      <c r="CB437" s="108"/>
      <c r="CC437" s="108"/>
      <c r="CD437" s="108"/>
      <c r="CE437" s="108"/>
    </row>
    <row r="438" spans="1:126" s="140" customFormat="1" ht="12.75" customHeight="1" outlineLevel="4" x14ac:dyDescent="0.2">
      <c r="A438" s="160" t="str">
        <f t="shared" si="152"/>
        <v>Z2013</v>
      </c>
      <c r="B438" s="160" t="e">
        <f t="shared" si="152"/>
        <v>#N/A</v>
      </c>
      <c r="C438" s="160" t="e">
        <f t="shared" si="152"/>
        <v>#N/A</v>
      </c>
      <c r="D438" s="160" t="e">
        <f t="shared" si="152"/>
        <v>#N/A</v>
      </c>
      <c r="E438" s="274" t="str">
        <f>VLOOKUP("K|"&amp;Q438,'[2]+termU'!$A$1:$G$65536,6,FALSE)</f>
        <v>L102fzz</v>
      </c>
      <c r="F438" s="275" t="e">
        <f>VLOOKUP("K|"&amp;O438,'[2]+termU'!$A$1:$G$65536,6,FALSE)</f>
        <v>#N/A</v>
      </c>
      <c r="G438" s="161" t="str">
        <f>IF(Q438="","B",IF(ISERROR(#REF!),"B",IF(E438=LEFT(#REF!,LEN(E438)),"A","B")))</f>
        <v>B</v>
      </c>
      <c r="H438" s="70" t="str">
        <f t="shared" ca="1" si="146"/>
        <v>B</v>
      </c>
      <c r="I438" s="163">
        <v>4</v>
      </c>
      <c r="J438" s="164">
        <f t="shared" si="151"/>
        <v>2013</v>
      </c>
      <c r="K438" s="160" t="str">
        <f t="shared" si="151"/>
        <v>Test country</v>
      </c>
      <c r="L438" s="160">
        <f t="shared" si="151"/>
        <v>0</v>
      </c>
      <c r="M438" s="160"/>
      <c r="N438" s="160">
        <f t="shared" si="141"/>
        <v>0</v>
      </c>
      <c r="O438" s="161" t="s">
        <v>322</v>
      </c>
      <c r="P438" s="162"/>
      <c r="Q438" s="120" t="s">
        <v>5</v>
      </c>
      <c r="R438" s="165" t="s">
        <v>6</v>
      </c>
      <c r="S438" s="502" t="s">
        <v>7</v>
      </c>
      <c r="T438" s="351"/>
      <c r="U438" s="135"/>
      <c r="V438" s="633"/>
      <c r="W438" s="136">
        <f t="shared" si="154"/>
        <v>0</v>
      </c>
      <c r="X438" s="1065"/>
      <c r="Y438" s="135"/>
      <c r="Z438" s="135"/>
      <c r="AA438" s="138"/>
      <c r="AB438" s="135"/>
      <c r="AC438" s="135"/>
      <c r="AD438" s="135"/>
      <c r="AE438" s="135"/>
      <c r="AF438" s="135"/>
      <c r="AG438" s="138"/>
      <c r="AH438" s="135">
        <f>AA438* '1 Overview'!$D$19</f>
        <v>0</v>
      </c>
      <c r="AI438" s="135">
        <f>AC438* '1 Overview'!$D$19</f>
        <v>0</v>
      </c>
      <c r="AJ438" s="135">
        <f>AE438* '1 Overview'!$D$19</f>
        <v>0</v>
      </c>
      <c r="AK438" s="138">
        <f>AG438* '1 Overview'!$D$19</f>
        <v>0</v>
      </c>
      <c r="AL438" s="108"/>
      <c r="AM438" s="108"/>
      <c r="AN438" s="108"/>
      <c r="AO438" s="108"/>
      <c r="AP438" s="108"/>
      <c r="AQ438" s="108"/>
      <c r="AR438" s="108"/>
      <c r="AS438" s="108"/>
      <c r="AT438" s="108"/>
      <c r="AU438" s="108"/>
      <c r="AV438" s="108"/>
      <c r="AW438" s="108"/>
      <c r="AX438" s="108"/>
      <c r="AY438" s="108"/>
      <c r="AZ438" s="108"/>
      <c r="BA438" s="108"/>
      <c r="BB438" s="108"/>
      <c r="BC438" s="108"/>
      <c r="BD438" s="108"/>
      <c r="BE438" s="108"/>
      <c r="BF438" s="108"/>
      <c r="BG438" s="108"/>
      <c r="BH438" s="108"/>
      <c r="BI438" s="108"/>
      <c r="BJ438" s="108"/>
      <c r="BK438" s="108"/>
      <c r="BL438" s="108"/>
      <c r="BM438" s="108"/>
      <c r="BN438" s="108"/>
      <c r="BO438" s="108"/>
      <c r="BP438" s="108"/>
      <c r="BQ438" s="108"/>
      <c r="BR438" s="108"/>
      <c r="BS438" s="108"/>
      <c r="BT438" s="108"/>
      <c r="BU438" s="108"/>
      <c r="BV438" s="108"/>
      <c r="BW438" s="108"/>
      <c r="BX438" s="108"/>
      <c r="BY438" s="108"/>
      <c r="BZ438" s="108"/>
      <c r="CA438" s="108"/>
      <c r="CB438" s="108"/>
      <c r="CC438" s="108"/>
      <c r="CD438" s="108"/>
      <c r="CE438" s="108"/>
    </row>
    <row r="439" spans="1:126" ht="15" customHeight="1" outlineLevel="2" thickBot="1" x14ac:dyDescent="0.25">
      <c r="A439" s="93" t="str">
        <f t="shared" si="152"/>
        <v>Z2013</v>
      </c>
      <c r="B439" s="93" t="e">
        <f t="shared" si="152"/>
        <v>#N/A</v>
      </c>
      <c r="C439" s="93" t="e">
        <f t="shared" si="152"/>
        <v>#N/A</v>
      </c>
      <c r="D439" s="93" t="e">
        <f t="shared" si="152"/>
        <v>#N/A</v>
      </c>
      <c r="E439" s="267" t="str">
        <f>VLOOKUP("K|"&amp;Q439,'[2]+termU'!$A$1:$G$65536,6,FALSE)</f>
        <v>L102g</v>
      </c>
      <c r="F439" s="231" t="str">
        <f>VLOOKUP("K|"&amp;O439,'[2]+termU'!$A$1:$G$65536,6,FALSE)</f>
        <v>L102g</v>
      </c>
      <c r="G439" s="64" t="s">
        <v>1570</v>
      </c>
      <c r="H439" s="70" t="str">
        <f t="shared" ca="1" si="146"/>
        <v>B</v>
      </c>
      <c r="I439" s="94">
        <v>3</v>
      </c>
      <c r="J439" s="95">
        <f t="shared" si="151"/>
        <v>2013</v>
      </c>
      <c r="K439" s="93" t="str">
        <f t="shared" si="151"/>
        <v>Test country</v>
      </c>
      <c r="L439" s="93">
        <f t="shared" si="151"/>
        <v>0</v>
      </c>
      <c r="M439" s="93"/>
      <c r="N439" s="93">
        <f t="shared" si="141"/>
        <v>0</v>
      </c>
      <c r="O439" s="64" t="s">
        <v>8</v>
      </c>
      <c r="P439" s="120" t="s">
        <v>2583</v>
      </c>
      <c r="Q439" s="120" t="s">
        <v>8</v>
      </c>
      <c r="R439" s="316" t="s">
        <v>9</v>
      </c>
      <c r="S439" s="653" t="s">
        <v>8</v>
      </c>
      <c r="T439" s="827"/>
      <c r="U439" s="1101"/>
      <c r="V439" s="1102"/>
      <c r="W439" s="1103">
        <f t="shared" si="154"/>
        <v>0</v>
      </c>
      <c r="X439" s="1111"/>
      <c r="Y439" s="1103"/>
      <c r="Z439" s="1103"/>
      <c r="AA439" s="1105"/>
      <c r="AB439" s="96"/>
      <c r="AC439" s="96"/>
      <c r="AD439" s="96"/>
      <c r="AE439" s="96"/>
      <c r="AF439" s="96"/>
      <c r="AG439" s="98"/>
      <c r="AH439" s="96">
        <f>AA439* '1 Overview'!$D$19</f>
        <v>0</v>
      </c>
      <c r="AI439" s="96">
        <f>AC439* '1 Overview'!$D$19</f>
        <v>0</v>
      </c>
      <c r="AJ439" s="96">
        <f>AE439* '1 Overview'!$D$19</f>
        <v>0</v>
      </c>
      <c r="AK439" s="98">
        <f>AG439* '1 Overview'!$D$19</f>
        <v>0</v>
      </c>
      <c r="AL439" s="108"/>
      <c r="AM439" s="1082"/>
      <c r="AN439" s="1082"/>
      <c r="AO439" s="1082"/>
      <c r="AP439" s="1082"/>
      <c r="AQ439" s="1082"/>
      <c r="AR439" s="1082"/>
      <c r="AS439" s="1082"/>
      <c r="AT439" s="1082"/>
      <c r="AU439" s="1082"/>
      <c r="AV439" s="1082"/>
      <c r="AW439" s="1082"/>
      <c r="AX439" s="1082"/>
      <c r="AY439" s="1082"/>
      <c r="AZ439" s="1082"/>
      <c r="BA439" s="1082"/>
      <c r="BB439" s="1082"/>
      <c r="BC439" s="1082"/>
      <c r="BD439" s="1082"/>
      <c r="BE439" s="1082"/>
      <c r="BF439" s="1082"/>
      <c r="BG439" s="1082"/>
      <c r="BH439" s="1082"/>
      <c r="BI439" s="1082"/>
      <c r="BJ439" s="1082"/>
      <c r="BK439" s="1082"/>
      <c r="BL439" s="1082"/>
      <c r="BM439" s="1082"/>
      <c r="BN439" s="1082"/>
      <c r="BO439" s="1082"/>
      <c r="BP439" s="1082"/>
      <c r="BQ439" s="1082"/>
      <c r="BR439" s="1082"/>
      <c r="BS439" s="1082"/>
      <c r="BT439" s="1082"/>
      <c r="BU439" s="1082"/>
      <c r="BV439" s="1082"/>
      <c r="BW439" s="1082"/>
      <c r="BX439" s="1082"/>
      <c r="BY439" s="1082"/>
      <c r="BZ439" s="1082"/>
      <c r="CA439" s="1082"/>
      <c r="CB439" s="1082"/>
      <c r="CC439" s="1082"/>
      <c r="CD439" s="1082"/>
      <c r="CE439" s="1082"/>
    </row>
    <row r="440" spans="1:126" ht="15" customHeight="1" outlineLevel="2" x14ac:dyDescent="0.2">
      <c r="A440" s="93" t="str">
        <f t="shared" si="152"/>
        <v>Z2013</v>
      </c>
      <c r="B440" s="93" t="e">
        <f t="shared" si="152"/>
        <v>#N/A</v>
      </c>
      <c r="C440" s="93" t="e">
        <f t="shared" si="152"/>
        <v>#N/A</v>
      </c>
      <c r="D440" s="93" t="e">
        <f t="shared" si="152"/>
        <v>#N/A</v>
      </c>
      <c r="E440" s="267" t="str">
        <f>VLOOKUP("K|"&amp;Q440,'[2]+termU'!$A$1:$G$65536,6,FALSE)</f>
        <v>L102o</v>
      </c>
      <c r="F440" s="231" t="str">
        <f>VLOOKUP("K|"&amp;O440,'[2]+termU'!$A$1:$G$65536,6,FALSE)</f>
        <v>L102o</v>
      </c>
      <c r="G440" s="64" t="str">
        <f>IF(Q440="","B",IF(ISERROR(E441),"B",IF(E440=LEFT(E441,LEN(E440)),"A","B")))</f>
        <v>A</v>
      </c>
      <c r="H440" s="70" t="str">
        <f t="shared" ca="1" si="146"/>
        <v>A</v>
      </c>
      <c r="I440" s="94">
        <v>3</v>
      </c>
      <c r="J440" s="95">
        <f t="shared" si="151"/>
        <v>2013</v>
      </c>
      <c r="K440" s="93" t="str">
        <f t="shared" si="151"/>
        <v>Test country</v>
      </c>
      <c r="L440" s="93">
        <f t="shared" si="151"/>
        <v>0</v>
      </c>
      <c r="M440" s="93"/>
      <c r="N440" s="93">
        <f t="shared" si="141"/>
        <v>0</v>
      </c>
      <c r="O440" s="64" t="str">
        <f>TRIM(S440)</f>
        <v>Other permanent crops</v>
      </c>
      <c r="P440" s="70" t="s">
        <v>1771</v>
      </c>
      <c r="Q440" s="120" t="s">
        <v>10</v>
      </c>
      <c r="R440" s="323" t="s">
        <v>11</v>
      </c>
      <c r="S440" s="676" t="s">
        <v>10</v>
      </c>
      <c r="T440" s="825"/>
      <c r="U440" s="150">
        <f t="shared" ref="U440:AG440" si="155">SUBTOTAL(9,U441:U451)</f>
        <v>0</v>
      </c>
      <c r="V440" s="205">
        <f t="shared" si="155"/>
        <v>0</v>
      </c>
      <c r="W440" s="110">
        <f t="shared" si="155"/>
        <v>0</v>
      </c>
      <c r="X440" s="858">
        <f t="shared" si="155"/>
        <v>0</v>
      </c>
      <c r="Y440" s="110">
        <f t="shared" si="155"/>
        <v>0</v>
      </c>
      <c r="Z440" s="110">
        <f>SUBTOTAL(9,Z441:Z451)</f>
        <v>0</v>
      </c>
      <c r="AA440" s="112">
        <f t="shared" si="155"/>
        <v>0</v>
      </c>
      <c r="AB440" s="110">
        <f t="shared" si="155"/>
        <v>0</v>
      </c>
      <c r="AC440" s="110">
        <f t="shared" si="155"/>
        <v>0</v>
      </c>
      <c r="AD440" s="110">
        <f t="shared" si="155"/>
        <v>0</v>
      </c>
      <c r="AE440" s="110">
        <f t="shared" si="155"/>
        <v>0</v>
      </c>
      <c r="AF440" s="110">
        <f t="shared" si="155"/>
        <v>0</v>
      </c>
      <c r="AG440" s="112">
        <f t="shared" si="155"/>
        <v>0</v>
      </c>
      <c r="AH440" s="110">
        <f>AA440* '1 Overview'!$D$19</f>
        <v>0</v>
      </c>
      <c r="AI440" s="110">
        <f>AC440* '1 Overview'!$D$19</f>
        <v>0</v>
      </c>
      <c r="AJ440" s="110">
        <f>AE440* '1 Overview'!$D$19</f>
        <v>0</v>
      </c>
      <c r="AK440" s="112">
        <f>AG440* '1 Overview'!$D$19</f>
        <v>0</v>
      </c>
      <c r="AL440" s="588"/>
    </row>
    <row r="441" spans="1:126" ht="15" customHeight="1" outlineLevel="2" thickBot="1" x14ac:dyDescent="0.25">
      <c r="A441" s="93" t="str">
        <f t="shared" si="152"/>
        <v>Z2013</v>
      </c>
      <c r="B441" s="93" t="e">
        <f t="shared" si="152"/>
        <v>#N/A</v>
      </c>
      <c r="C441" s="93" t="e">
        <f t="shared" si="152"/>
        <v>#N/A</v>
      </c>
      <c r="D441" s="93" t="e">
        <f t="shared" si="152"/>
        <v>#N/A</v>
      </c>
      <c r="E441" s="267" t="str">
        <f>VLOOKUP("K|"&amp;Q441,'[2]+termU'!$A$1:$G$65536,6,FALSE)</f>
        <v>L102o00</v>
      </c>
      <c r="F441" s="231" t="str">
        <f>VLOOKUP("K|"&amp;O441,'[2]+termU'!$A$1:$G$65536,6,FALSE)</f>
        <v>L102o00</v>
      </c>
      <c r="G441" s="64" t="str">
        <f>IF(Q441="","B",IF(ISERROR(E442),"B",IF(E441=LEFT(E442,LEN(E441)),"A","B")))</f>
        <v>B</v>
      </c>
      <c r="H441" s="70" t="str">
        <f t="shared" ca="1" si="146"/>
        <v>B</v>
      </c>
      <c r="I441" s="94">
        <v>4</v>
      </c>
      <c r="J441" s="95">
        <f t="shared" si="151"/>
        <v>2013</v>
      </c>
      <c r="K441" s="93" t="str">
        <f t="shared" si="151"/>
        <v>Test country</v>
      </c>
      <c r="L441" s="93">
        <f t="shared" si="151"/>
        <v>0</v>
      </c>
      <c r="M441" s="93"/>
      <c r="N441" s="93">
        <f t="shared" si="141"/>
        <v>0</v>
      </c>
      <c r="O441" s="64" t="str">
        <f>TRIM(S441)</f>
        <v>Other permanent crops, no details</v>
      </c>
      <c r="P441" s="70" t="s">
        <v>1771</v>
      </c>
      <c r="Q441" s="120" t="s">
        <v>12</v>
      </c>
      <c r="R441" s="321" t="str">
        <f xml:space="preserve"> R440 &amp; IF(ISERROR([2]!hidden(R440)),", sin detalles",IF([2]!hidden(R440),"",", sin detalles"))</f>
        <v>Otros cultivos permanentes, sin detalles</v>
      </c>
      <c r="S441" s="1177" t="str">
        <f xml:space="preserve"> S440 &amp; IF(ISERROR([2]!hidden(S440)),", no details",IF([2]!hidden(S440),"",", no details"))</f>
        <v>Other permanent crops, no details</v>
      </c>
      <c r="T441" s="793"/>
      <c r="U441" s="104"/>
      <c r="V441" s="196"/>
      <c r="W441" s="106">
        <f t="shared" ref="W441:W452" si="156">SUM(U441:V441)</f>
        <v>0</v>
      </c>
      <c r="X441" s="855"/>
      <c r="Y441" s="106"/>
      <c r="Z441" s="106"/>
      <c r="AA441" s="107"/>
      <c r="AB441" s="106"/>
      <c r="AC441" s="106"/>
      <c r="AD441" s="106"/>
      <c r="AE441" s="106"/>
      <c r="AF441" s="106"/>
      <c r="AG441" s="107"/>
      <c r="AH441" s="106">
        <f>AA441* '1 Overview'!$D$19</f>
        <v>0</v>
      </c>
      <c r="AI441" s="106">
        <f>AC441* '1 Overview'!$D$19</f>
        <v>0</v>
      </c>
      <c r="AJ441" s="106">
        <f>AE441* '1 Overview'!$D$19</f>
        <v>0</v>
      </c>
      <c r="AK441" s="107">
        <f>AG441* '1 Overview'!$D$19</f>
        <v>0</v>
      </c>
      <c r="AL441" s="588"/>
    </row>
    <row r="442" spans="1:126" ht="15" customHeight="1" outlineLevel="3" x14ac:dyDescent="0.2">
      <c r="A442" s="93" t="str">
        <f t="shared" si="152"/>
        <v>Z2013</v>
      </c>
      <c r="B442" s="93" t="e">
        <f t="shared" si="152"/>
        <v>#N/A</v>
      </c>
      <c r="C442" s="93" t="e">
        <f t="shared" si="152"/>
        <v>#N/A</v>
      </c>
      <c r="D442" s="93" t="e">
        <f t="shared" si="152"/>
        <v>#N/A</v>
      </c>
      <c r="E442" s="267" t="str">
        <f>VLOOKUP("K|"&amp;Q442,'[2]+termU'!$A$1:$G$65536,6,FALSE)</f>
        <v>L102o01</v>
      </c>
      <c r="F442" s="231" t="str">
        <f>VLOOKUP("K|"&amp;O442,'[2]+termU'!$A$1:$G$65536,6,FALSE)</f>
        <v>L102o01</v>
      </c>
      <c r="G442" s="64" t="str">
        <f>IF(Q442="","B",IF(ISERROR(E443),"B",IF(E442=LEFT(E443,LEN(E442)),"A","B")))</f>
        <v>B</v>
      </c>
      <c r="H442" s="70" t="str">
        <f t="shared" ca="1" si="146"/>
        <v>B</v>
      </c>
      <c r="I442" s="94">
        <v>4</v>
      </c>
      <c r="J442" s="95">
        <f t="shared" si="151"/>
        <v>2013</v>
      </c>
      <c r="K442" s="93" t="str">
        <f t="shared" si="151"/>
        <v>Test country</v>
      </c>
      <c r="L442" s="93">
        <f t="shared" si="151"/>
        <v>0</v>
      </c>
      <c r="M442" s="93"/>
      <c r="N442" s="93">
        <f t="shared" si="141"/>
        <v>0</v>
      </c>
      <c r="O442" s="64" t="s">
        <v>13</v>
      </c>
      <c r="P442" s="120" t="s">
        <v>2583</v>
      </c>
      <c r="Q442" s="120" t="s">
        <v>13</v>
      </c>
      <c r="R442" s="318" t="s">
        <v>3010</v>
      </c>
      <c r="S442" s="318" t="s">
        <v>14</v>
      </c>
      <c r="T442" s="786"/>
      <c r="U442" s="104"/>
      <c r="V442" s="196"/>
      <c r="W442" s="106">
        <f t="shared" si="156"/>
        <v>0</v>
      </c>
      <c r="X442" s="855"/>
      <c r="Y442" s="106"/>
      <c r="Z442" s="106"/>
      <c r="AA442" s="107"/>
      <c r="AB442" s="106"/>
      <c r="AC442" s="106"/>
      <c r="AD442" s="106"/>
      <c r="AE442" s="106"/>
      <c r="AF442" s="106"/>
      <c r="AG442" s="107"/>
      <c r="AH442" s="106">
        <f>AA442* '1 Overview'!$D$19</f>
        <v>0</v>
      </c>
      <c r="AI442" s="106">
        <f>AC442* '1 Overview'!$D$19</f>
        <v>0</v>
      </c>
      <c r="AJ442" s="106">
        <f>AE442* '1 Overview'!$D$19</f>
        <v>0</v>
      </c>
      <c r="AK442" s="107">
        <f>AG442* '1 Overview'!$D$19</f>
        <v>0</v>
      </c>
    </row>
    <row r="443" spans="1:126" ht="15" customHeight="1" outlineLevel="3" x14ac:dyDescent="0.2">
      <c r="A443" s="93" t="str">
        <f t="shared" si="152"/>
        <v>Z2013</v>
      </c>
      <c r="B443" s="93" t="e">
        <f t="shared" si="152"/>
        <v>#N/A</v>
      </c>
      <c r="C443" s="93" t="e">
        <f t="shared" si="152"/>
        <v>#N/A</v>
      </c>
      <c r="D443" s="93" t="e">
        <f t="shared" si="152"/>
        <v>#N/A</v>
      </c>
      <c r="E443" s="267" t="str">
        <f>VLOOKUP("K|"&amp;Q443,'[2]+termU'!$A$1:$G$65536,6,FALSE)</f>
        <v>L102o02</v>
      </c>
      <c r="F443" s="231" t="str">
        <f>VLOOKUP("K|"&amp;O443,'[2]+termU'!$A$1:$G$65536,6,FALSE)</f>
        <v>L102o02</v>
      </c>
      <c r="G443" s="64" t="str">
        <f>IF(Q443="","B",IF(ISERROR(E444),"B",IF(E443=LEFT(E444,LEN(E443)),"A","B")))</f>
        <v>B</v>
      </c>
      <c r="H443" s="70" t="str">
        <f t="shared" ca="1" si="146"/>
        <v>B</v>
      </c>
      <c r="I443" s="94">
        <v>4</v>
      </c>
      <c r="J443" s="95">
        <f t="shared" si="151"/>
        <v>2013</v>
      </c>
      <c r="K443" s="93" t="str">
        <f t="shared" si="151"/>
        <v>Test country</v>
      </c>
      <c r="L443" s="93">
        <f t="shared" si="151"/>
        <v>0</v>
      </c>
      <c r="M443" s="93"/>
      <c r="N443" s="93">
        <f t="shared" si="141"/>
        <v>0</v>
      </c>
      <c r="O443" s="64" t="s">
        <v>15</v>
      </c>
      <c r="P443" s="120" t="s">
        <v>2583</v>
      </c>
      <c r="Q443" s="120" t="s">
        <v>15</v>
      </c>
      <c r="R443" s="318" t="s">
        <v>3009</v>
      </c>
      <c r="S443" s="348" t="s">
        <v>16</v>
      </c>
      <c r="T443" s="787"/>
      <c r="U443" s="104"/>
      <c r="V443" s="196"/>
      <c r="W443" s="106">
        <f t="shared" si="156"/>
        <v>0</v>
      </c>
      <c r="X443" s="855"/>
      <c r="Y443" s="106"/>
      <c r="Z443" s="106"/>
      <c r="AA443" s="107"/>
      <c r="AB443" s="106"/>
      <c r="AC443" s="106"/>
      <c r="AD443" s="106"/>
      <c r="AE443" s="106"/>
      <c r="AF443" s="106"/>
      <c r="AG443" s="107"/>
      <c r="AH443" s="106">
        <f>AA443* '1 Overview'!$D$19</f>
        <v>0</v>
      </c>
      <c r="AI443" s="106">
        <f>AC443* '1 Overview'!$D$19</f>
        <v>0</v>
      </c>
      <c r="AJ443" s="106">
        <f>AE443* '1 Overview'!$D$19</f>
        <v>0</v>
      </c>
      <c r="AK443" s="107">
        <f>AG443* '1 Overview'!$D$19</f>
        <v>0</v>
      </c>
    </row>
    <row r="444" spans="1:126" ht="15" customHeight="1" outlineLevel="3" x14ac:dyDescent="0.2">
      <c r="A444" s="93" t="str">
        <f t="shared" si="152"/>
        <v>Z2013</v>
      </c>
      <c r="B444" s="93" t="e">
        <f t="shared" si="152"/>
        <v>#N/A</v>
      </c>
      <c r="C444" s="93" t="e">
        <f t="shared" si="152"/>
        <v>#N/A</v>
      </c>
      <c r="D444" s="93" t="e">
        <f t="shared" si="152"/>
        <v>#N/A</v>
      </c>
      <c r="E444" s="267" t="str">
        <f>VLOOKUP("K|"&amp;Q444,'[2]+termU'!$A$1:$G$65536,6,FALSE)</f>
        <v>L102o03</v>
      </c>
      <c r="F444" s="231" t="str">
        <f>VLOOKUP("K|"&amp;O444,'[2]+termU'!$A$1:$G$65536,6,FALSE)</f>
        <v>L102o03</v>
      </c>
      <c r="G444" s="64" t="str">
        <f>IF(Q444="","B",IF(ISERROR(E445),"B",IF(E444=LEFT(E445,LEN(E444)),"A","B")))</f>
        <v>B</v>
      </c>
      <c r="H444" s="70" t="str">
        <f t="shared" ca="1" si="146"/>
        <v>B</v>
      </c>
      <c r="I444" s="94">
        <v>4</v>
      </c>
      <c r="J444" s="95">
        <f t="shared" si="151"/>
        <v>2013</v>
      </c>
      <c r="K444" s="93" t="str">
        <f t="shared" si="151"/>
        <v>Test country</v>
      </c>
      <c r="L444" s="93">
        <f t="shared" si="151"/>
        <v>0</v>
      </c>
      <c r="M444" s="93"/>
      <c r="N444" s="93">
        <f t="shared" si="141"/>
        <v>0</v>
      </c>
      <c r="O444" s="64" t="s">
        <v>17</v>
      </c>
      <c r="P444" s="120" t="s">
        <v>2583</v>
      </c>
      <c r="Q444" s="120" t="s">
        <v>17</v>
      </c>
      <c r="R444" s="318" t="s">
        <v>18</v>
      </c>
      <c r="S444" s="348" t="s">
        <v>19</v>
      </c>
      <c r="T444" s="787"/>
      <c r="U444" s="104"/>
      <c r="V444" s="196"/>
      <c r="W444" s="106">
        <f t="shared" si="156"/>
        <v>0</v>
      </c>
      <c r="X444" s="855"/>
      <c r="Y444" s="106"/>
      <c r="Z444" s="106"/>
      <c r="AA444" s="107"/>
      <c r="AB444" s="106"/>
      <c r="AC444" s="106"/>
      <c r="AD444" s="106"/>
      <c r="AE444" s="106"/>
      <c r="AF444" s="106"/>
      <c r="AG444" s="107"/>
      <c r="AH444" s="106">
        <f>AA444* '1 Overview'!$D$19</f>
        <v>0</v>
      </c>
      <c r="AI444" s="106">
        <f>AC444* '1 Overview'!$D$19</f>
        <v>0</v>
      </c>
      <c r="AJ444" s="106">
        <f>AE444* '1 Overview'!$D$19</f>
        <v>0</v>
      </c>
      <c r="AK444" s="107">
        <f>AG444* '1 Overview'!$D$19</f>
        <v>0</v>
      </c>
    </row>
    <row r="445" spans="1:126" ht="15" customHeight="1" outlineLevel="3" x14ac:dyDescent="0.2">
      <c r="A445" s="93" t="str">
        <f t="shared" si="152"/>
        <v>Z2013</v>
      </c>
      <c r="B445" s="93" t="e">
        <f t="shared" si="152"/>
        <v>#N/A</v>
      </c>
      <c r="C445" s="93" t="e">
        <f t="shared" si="152"/>
        <v>#N/A</v>
      </c>
      <c r="D445" s="93" t="e">
        <f t="shared" si="152"/>
        <v>#N/A</v>
      </c>
      <c r="E445" s="267" t="str">
        <f>VLOOKUP("K|"&amp;Q445,'[2]+termU'!$A$1:$G$65536,6,FALSE)</f>
        <v>L102o04</v>
      </c>
      <c r="F445" s="231" t="str">
        <f>VLOOKUP("K|"&amp;O445,'[2]+termU'!$A$1:$G$65536,6,FALSE)</f>
        <v>L102o04</v>
      </c>
      <c r="G445" s="64" t="str">
        <f>IF(Q445="","B",IF(ISERROR(E447),"B",IF(E445=LEFT(E447,LEN(E445)),"A","B")))</f>
        <v>B</v>
      </c>
      <c r="H445" s="70" t="str">
        <f t="shared" ca="1" si="146"/>
        <v>B</v>
      </c>
      <c r="I445" s="94">
        <v>4</v>
      </c>
      <c r="J445" s="95">
        <f t="shared" si="151"/>
        <v>2013</v>
      </c>
      <c r="K445" s="93" t="str">
        <f t="shared" si="151"/>
        <v>Test country</v>
      </c>
      <c r="L445" s="93">
        <f t="shared" si="151"/>
        <v>0</v>
      </c>
      <c r="M445" s="93"/>
      <c r="N445" s="93">
        <f t="shared" si="141"/>
        <v>0</v>
      </c>
      <c r="O445" s="64" t="s">
        <v>20</v>
      </c>
      <c r="P445" s="120" t="s">
        <v>2583</v>
      </c>
      <c r="Q445" s="120" t="s">
        <v>20</v>
      </c>
      <c r="R445" s="318" t="s">
        <v>21</v>
      </c>
      <c r="S445" s="348" t="s">
        <v>22</v>
      </c>
      <c r="T445" s="787"/>
      <c r="U445" s="104"/>
      <c r="V445" s="196"/>
      <c r="W445" s="106">
        <f t="shared" si="156"/>
        <v>0</v>
      </c>
      <c r="X445" s="855"/>
      <c r="Y445" s="106"/>
      <c r="Z445" s="106"/>
      <c r="AA445" s="107"/>
      <c r="AB445" s="106"/>
      <c r="AC445" s="106"/>
      <c r="AD445" s="106"/>
      <c r="AE445" s="106"/>
      <c r="AF445" s="106"/>
      <c r="AG445" s="107"/>
      <c r="AH445" s="106">
        <f>AA445* '1 Overview'!$D$19</f>
        <v>0</v>
      </c>
      <c r="AI445" s="106">
        <f>AC445* '1 Overview'!$D$19</f>
        <v>0</v>
      </c>
      <c r="AJ445" s="106">
        <f>AE445* '1 Overview'!$D$19</f>
        <v>0</v>
      </c>
      <c r="AK445" s="107">
        <f>AG445* '1 Overview'!$D$19</f>
        <v>0</v>
      </c>
    </row>
    <row r="446" spans="1:126" ht="15" customHeight="1" outlineLevel="3" x14ac:dyDescent="0.2">
      <c r="A446" s="93" t="str">
        <f t="shared" si="152"/>
        <v>Z2013</v>
      </c>
      <c r="B446" s="93" t="e">
        <f t="shared" si="152"/>
        <v>#N/A</v>
      </c>
      <c r="C446" s="93" t="e">
        <f t="shared" si="152"/>
        <v>#N/A</v>
      </c>
      <c r="D446" s="93" t="e">
        <f t="shared" si="152"/>
        <v>#N/A</v>
      </c>
      <c r="E446" s="267" t="str">
        <f>VLOOKUP("K|"&amp;Q446,'[2]+termU'!$A$1:$G$65536,6,FALSE)</f>
        <v>L102o05</v>
      </c>
      <c r="F446" s="231" t="str">
        <f>VLOOKUP("K|"&amp;O446,'[2]+termU'!$A$1:$G$65536,6,FALSE)</f>
        <v>L102o05</v>
      </c>
      <c r="G446" s="64" t="str">
        <f>IF(Q446="","B",IF(ISERROR(E447),"B",IF(E446=LEFT(E447,LEN(E446)),"A","B")))</f>
        <v>B</v>
      </c>
      <c r="H446" s="70" t="str">
        <f t="shared" ca="1" si="146"/>
        <v>B</v>
      </c>
      <c r="I446" s="94">
        <v>4</v>
      </c>
      <c r="J446" s="95">
        <f t="shared" si="151"/>
        <v>2013</v>
      </c>
      <c r="K446" s="93" t="str">
        <f t="shared" si="151"/>
        <v>Test country</v>
      </c>
      <c r="L446" s="93">
        <f t="shared" si="151"/>
        <v>0</v>
      </c>
      <c r="M446" s="93"/>
      <c r="N446" s="93">
        <f t="shared" si="141"/>
        <v>0</v>
      </c>
      <c r="O446" s="64" t="s">
        <v>23</v>
      </c>
      <c r="P446" s="120" t="s">
        <v>2583</v>
      </c>
      <c r="Q446" s="120" t="s">
        <v>23</v>
      </c>
      <c r="R446" s="318" t="s">
        <v>24</v>
      </c>
      <c r="S446" s="348" t="s">
        <v>25</v>
      </c>
      <c r="T446" s="787"/>
      <c r="U446" s="104"/>
      <c r="V446" s="196"/>
      <c r="W446" s="106">
        <f t="shared" si="156"/>
        <v>0</v>
      </c>
      <c r="X446" s="855"/>
      <c r="Y446" s="106"/>
      <c r="Z446" s="106"/>
      <c r="AA446" s="107"/>
      <c r="AB446" s="106"/>
      <c r="AC446" s="106"/>
      <c r="AD446" s="106"/>
      <c r="AE446" s="106"/>
      <c r="AF446" s="106"/>
      <c r="AG446" s="107"/>
      <c r="AH446" s="106">
        <f>AA446* '1 Overview'!$D$19</f>
        <v>0</v>
      </c>
      <c r="AI446" s="106">
        <f>AC446* '1 Overview'!$D$19</f>
        <v>0</v>
      </c>
      <c r="AJ446" s="106">
        <f>AE446* '1 Overview'!$D$19</f>
        <v>0</v>
      </c>
      <c r="AK446" s="107">
        <f>AG446* '1 Overview'!$D$19</f>
        <v>0</v>
      </c>
    </row>
    <row r="447" spans="1:126" ht="15" customHeight="1" outlineLevel="3" x14ac:dyDescent="0.2">
      <c r="A447" s="93" t="str">
        <f t="shared" si="152"/>
        <v>Z2013</v>
      </c>
      <c r="B447" s="93" t="e">
        <f t="shared" si="152"/>
        <v>#N/A</v>
      </c>
      <c r="C447" s="93" t="e">
        <f t="shared" si="152"/>
        <v>#N/A</v>
      </c>
      <c r="D447" s="93" t="e">
        <f t="shared" si="152"/>
        <v>#N/A</v>
      </c>
      <c r="E447" s="267" t="str">
        <f>VLOOKUP("K|"&amp;Q447,'[2]+termU'!$A$1:$G$65536,6,FALSE)</f>
        <v>L102o08</v>
      </c>
      <c r="F447" s="231" t="str">
        <f>VLOOKUP("K|"&amp;O447,'[2]+termU'!$A$1:$G$65536,6,FALSE)</f>
        <v>L102o08</v>
      </c>
      <c r="G447" s="64" t="str">
        <f>IF(Q447="","B",IF(ISERROR(E448),"B",IF(E447=LEFT(E448,LEN(E447)),"A","B")))</f>
        <v>B</v>
      </c>
      <c r="H447" s="70" t="str">
        <f t="shared" ca="1" si="146"/>
        <v>B</v>
      </c>
      <c r="I447" s="94">
        <v>4</v>
      </c>
      <c r="J447" s="95">
        <f t="shared" si="151"/>
        <v>2013</v>
      </c>
      <c r="K447" s="93" t="str">
        <f t="shared" si="151"/>
        <v>Test country</v>
      </c>
      <c r="L447" s="93">
        <f t="shared" si="151"/>
        <v>0</v>
      </c>
      <c r="M447" s="93"/>
      <c r="N447" s="93">
        <f t="shared" si="141"/>
        <v>0</v>
      </c>
      <c r="O447" s="168" t="s">
        <v>26</v>
      </c>
      <c r="P447" s="120" t="s">
        <v>2583</v>
      </c>
      <c r="Q447" s="120" t="s">
        <v>26</v>
      </c>
      <c r="R447" s="109" t="s">
        <v>3011</v>
      </c>
      <c r="S447" s="346" t="s">
        <v>27</v>
      </c>
      <c r="T447" s="435"/>
      <c r="U447" s="104"/>
      <c r="V447" s="196"/>
      <c r="W447" s="106">
        <f t="shared" si="156"/>
        <v>0</v>
      </c>
      <c r="X447" s="855"/>
      <c r="Y447" s="106"/>
      <c r="Z447" s="106"/>
      <c r="AA447" s="107"/>
      <c r="AB447" s="106"/>
      <c r="AC447" s="106"/>
      <c r="AD447" s="106"/>
      <c r="AE447" s="106"/>
      <c r="AF447" s="106"/>
      <c r="AG447" s="107"/>
      <c r="AH447" s="106">
        <f>AA447* '1 Overview'!$D$19</f>
        <v>0</v>
      </c>
      <c r="AI447" s="106">
        <f>AC447* '1 Overview'!$D$19</f>
        <v>0</v>
      </c>
      <c r="AJ447" s="106">
        <f>AE447* '1 Overview'!$D$19</f>
        <v>0</v>
      </c>
      <c r="AK447" s="107">
        <f>AG447* '1 Overview'!$D$19</f>
        <v>0</v>
      </c>
    </row>
    <row r="448" spans="1:126" ht="15" customHeight="1" outlineLevel="3" x14ac:dyDescent="0.2">
      <c r="A448" s="93" t="str">
        <f t="shared" si="152"/>
        <v>Z2013</v>
      </c>
      <c r="B448" s="93" t="e">
        <f t="shared" si="152"/>
        <v>#N/A</v>
      </c>
      <c r="C448" s="93" t="e">
        <f t="shared" si="152"/>
        <v>#N/A</v>
      </c>
      <c r="D448" s="93" t="e">
        <f t="shared" si="152"/>
        <v>#N/A</v>
      </c>
      <c r="E448" s="267" t="str">
        <f>VLOOKUP("K|"&amp;Q448,'[2]+termU'!$A$1:$G$65536,6,FALSE)</f>
        <v>L102o06</v>
      </c>
      <c r="F448" s="231" t="str">
        <f>VLOOKUP("K|"&amp;O448,'[2]+termU'!$A$1:$G$65536,6,FALSE)</f>
        <v>L102o06</v>
      </c>
      <c r="G448" s="64" t="str">
        <f>IF(Q448="","B",IF(ISERROR(E449),"B",IF(E448=LEFT(E449,LEN(E448)),"A","B")))</f>
        <v>B</v>
      </c>
      <c r="H448" s="70" t="str">
        <f t="shared" ca="1" si="146"/>
        <v>B</v>
      </c>
      <c r="I448" s="94">
        <v>4</v>
      </c>
      <c r="J448" s="95">
        <f t="shared" si="151"/>
        <v>2013</v>
      </c>
      <c r="K448" s="93" t="str">
        <f t="shared" si="151"/>
        <v>Test country</v>
      </c>
      <c r="L448" s="93">
        <f t="shared" si="151"/>
        <v>0</v>
      </c>
      <c r="M448" s="93"/>
      <c r="N448" s="93">
        <f t="shared" si="141"/>
        <v>0</v>
      </c>
      <c r="O448" s="64" t="s">
        <v>28</v>
      </c>
      <c r="P448" s="120" t="s">
        <v>2583</v>
      </c>
      <c r="Q448" s="120" t="s">
        <v>28</v>
      </c>
      <c r="R448" s="318" t="s">
        <v>3013</v>
      </c>
      <c r="S448" s="348" t="s">
        <v>29</v>
      </c>
      <c r="T448" s="787"/>
      <c r="U448" s="104"/>
      <c r="V448" s="196"/>
      <c r="W448" s="106">
        <f t="shared" si="156"/>
        <v>0</v>
      </c>
      <c r="X448" s="855"/>
      <c r="Y448" s="106"/>
      <c r="Z448" s="106"/>
      <c r="AA448" s="107"/>
      <c r="AB448" s="106"/>
      <c r="AC448" s="106"/>
      <c r="AD448" s="106"/>
      <c r="AE448" s="106"/>
      <c r="AF448" s="106"/>
      <c r="AG448" s="107"/>
      <c r="AH448" s="106">
        <f>AA448* '1 Overview'!$D$19</f>
        <v>0</v>
      </c>
      <c r="AI448" s="106">
        <f>AC448* '1 Overview'!$D$19</f>
        <v>0</v>
      </c>
      <c r="AJ448" s="106">
        <f>AE448* '1 Overview'!$D$19</f>
        <v>0</v>
      </c>
      <c r="AK448" s="107">
        <f>AG448* '1 Overview'!$D$19</f>
        <v>0</v>
      </c>
    </row>
    <row r="449" spans="1:126" ht="15" customHeight="1" outlineLevel="3" x14ac:dyDescent="0.2">
      <c r="A449" s="93" t="str">
        <f t="shared" si="152"/>
        <v>Z2013</v>
      </c>
      <c r="B449" s="93" t="e">
        <f t="shared" si="152"/>
        <v>#N/A</v>
      </c>
      <c r="C449" s="93" t="e">
        <f t="shared" si="152"/>
        <v>#N/A</v>
      </c>
      <c r="D449" s="93" t="e">
        <f t="shared" si="152"/>
        <v>#N/A</v>
      </c>
      <c r="E449" s="267" t="str">
        <f>VLOOKUP("K|"&amp;Q449,'[2]+termU'!$A$1:$G$65536,6,FALSE)</f>
        <v>L102o07</v>
      </c>
      <c r="F449" s="231" t="str">
        <f>VLOOKUP("K|"&amp;O449,'[2]+termU'!$A$1:$G$65536,6,FALSE)</f>
        <v>L102o07</v>
      </c>
      <c r="G449" s="64" t="str">
        <f>IF(Q449="","B",IF(ISERROR(E450),"B",IF(E449=LEFT(E450,LEN(E449)),"A","B")))</f>
        <v>B</v>
      </c>
      <c r="H449" s="70" t="str">
        <f t="shared" ca="1" si="146"/>
        <v>B</v>
      </c>
      <c r="I449" s="94">
        <v>4</v>
      </c>
      <c r="J449" s="95">
        <f t="shared" ref="J449:L468" si="157">J$20</f>
        <v>2013</v>
      </c>
      <c r="K449" s="93" t="str">
        <f t="shared" si="157"/>
        <v>Test country</v>
      </c>
      <c r="L449" s="93">
        <f t="shared" si="157"/>
        <v>0</v>
      </c>
      <c r="M449" s="93"/>
      <c r="N449" s="93">
        <f t="shared" si="141"/>
        <v>0</v>
      </c>
      <c r="O449" s="64" t="s">
        <v>30</v>
      </c>
      <c r="P449" s="120" t="s">
        <v>2583</v>
      </c>
      <c r="Q449" s="120" t="s">
        <v>30</v>
      </c>
      <c r="R449" s="318" t="s">
        <v>3012</v>
      </c>
      <c r="S449" s="348" t="s">
        <v>31</v>
      </c>
      <c r="T449" s="787"/>
      <c r="U449" s="104"/>
      <c r="V449" s="196"/>
      <c r="W449" s="106">
        <f t="shared" si="156"/>
        <v>0</v>
      </c>
      <c r="X449" s="855"/>
      <c r="Y449" s="106"/>
      <c r="Z449" s="106"/>
      <c r="AA449" s="107"/>
      <c r="AB449" s="106"/>
      <c r="AC449" s="106"/>
      <c r="AD449" s="106"/>
      <c r="AE449" s="106"/>
      <c r="AF449" s="106"/>
      <c r="AG449" s="107"/>
      <c r="AH449" s="106">
        <f>AA449* '1 Overview'!$D$19</f>
        <v>0</v>
      </c>
      <c r="AI449" s="106">
        <f>AC449* '1 Overview'!$D$19</f>
        <v>0</v>
      </c>
      <c r="AJ449" s="106">
        <f>AE449* '1 Overview'!$D$19</f>
        <v>0</v>
      </c>
      <c r="AK449" s="107">
        <f>AG449* '1 Overview'!$D$19</f>
        <v>0</v>
      </c>
    </row>
    <row r="450" spans="1:126" ht="15" customHeight="1" outlineLevel="3" x14ac:dyDescent="0.2">
      <c r="A450" s="93" t="str">
        <f t="shared" ref="A450:D472" si="158">A$20</f>
        <v>Z2013</v>
      </c>
      <c r="B450" s="93" t="e">
        <f t="shared" si="158"/>
        <v>#N/A</v>
      </c>
      <c r="C450" s="93" t="e">
        <f t="shared" si="158"/>
        <v>#N/A</v>
      </c>
      <c r="D450" s="93" t="e">
        <f t="shared" si="158"/>
        <v>#N/A</v>
      </c>
      <c r="E450" s="267" t="e">
        <f>VLOOKUP("K|"&amp;Q450,'[2]+termU'!$A$1:$G$65536,6,FALSE)</f>
        <v>#N/A</v>
      </c>
      <c r="F450" s="231" t="e">
        <f>VLOOKUP("K|"&amp;O450,'[2]+termU'!$A$1:$G$65536,6,FALSE)</f>
        <v>#N/A</v>
      </c>
      <c r="G450" s="64" t="str">
        <f>IF(Q450="","B",IF(ISERROR(E451),"B",IF(E450=LEFT(E451,LEN(E450)),"A","B")))</f>
        <v>B</v>
      </c>
      <c r="H450" s="70" t="str">
        <f t="shared" ca="1" si="146"/>
        <v>B</v>
      </c>
      <c r="I450" s="94">
        <v>4</v>
      </c>
      <c r="J450" s="95">
        <f t="shared" si="157"/>
        <v>2013</v>
      </c>
      <c r="K450" s="93" t="str">
        <f t="shared" si="157"/>
        <v>Test country</v>
      </c>
      <c r="L450" s="93">
        <f t="shared" si="157"/>
        <v>0</v>
      </c>
      <c r="M450" s="93"/>
      <c r="N450" s="93">
        <f t="shared" si="141"/>
        <v>0</v>
      </c>
      <c r="O450" s="64" t="s">
        <v>32</v>
      </c>
      <c r="P450" s="120" t="s">
        <v>2583</v>
      </c>
      <c r="Q450" s="120"/>
      <c r="R450" s="530" t="s">
        <v>33</v>
      </c>
      <c r="S450" s="549" t="s">
        <v>34</v>
      </c>
      <c r="T450" s="792"/>
      <c r="U450" s="149"/>
      <c r="V450" s="202"/>
      <c r="W450" s="122">
        <f t="shared" si="156"/>
        <v>0</v>
      </c>
      <c r="X450" s="855"/>
      <c r="Y450" s="122"/>
      <c r="Z450" s="122"/>
      <c r="AA450" s="125"/>
      <c r="AB450" s="122"/>
      <c r="AC450" s="122"/>
      <c r="AD450" s="122"/>
      <c r="AE450" s="122"/>
      <c r="AF450" s="122"/>
      <c r="AG450" s="125"/>
      <c r="AH450" s="122">
        <f>AA450* '1 Overview'!$D$19</f>
        <v>0</v>
      </c>
      <c r="AI450" s="122">
        <f>AC450* '1 Overview'!$D$19</f>
        <v>0</v>
      </c>
      <c r="AJ450" s="122">
        <f>AE450* '1 Overview'!$D$19</f>
        <v>0</v>
      </c>
      <c r="AK450" s="125">
        <f>AG450* '1 Overview'!$D$19</f>
        <v>0</v>
      </c>
    </row>
    <row r="451" spans="1:126" ht="15" customHeight="1" outlineLevel="3" thickBot="1" x14ac:dyDescent="0.25">
      <c r="A451" s="93" t="str">
        <f t="shared" si="158"/>
        <v>Z2013</v>
      </c>
      <c r="B451" s="93" t="e">
        <f t="shared" si="158"/>
        <v>#N/A</v>
      </c>
      <c r="C451" s="93" t="e">
        <f t="shared" si="158"/>
        <v>#N/A</v>
      </c>
      <c r="D451" s="93" t="e">
        <f t="shared" si="158"/>
        <v>#N/A</v>
      </c>
      <c r="E451" s="267" t="str">
        <f>VLOOKUP("K|"&amp;Q451,'[2]+termU'!$A$1:$G$65536,6,FALSE)</f>
        <v>L102ozz</v>
      </c>
      <c r="F451" s="231" t="str">
        <f>VLOOKUP("K|"&amp;O451,'[2]+termU'!$A$1:$G$65536,6,FALSE)</f>
        <v>L102ozz</v>
      </c>
      <c r="G451" s="64" t="str">
        <f>IF(Q451="","B",IF(ISERROR(#REF!),"B",IF(E451=LEFT(#REF!,LEN(E451)),"A","B")))</f>
        <v>B</v>
      </c>
      <c r="H451" s="70" t="str">
        <f t="shared" ca="1" si="146"/>
        <v>B</v>
      </c>
      <c r="I451" s="94">
        <v>4</v>
      </c>
      <c r="J451" s="95">
        <f t="shared" si="157"/>
        <v>2013</v>
      </c>
      <c r="K451" s="93" t="str">
        <f t="shared" si="157"/>
        <v>Test country</v>
      </c>
      <c r="L451" s="93">
        <f t="shared" si="157"/>
        <v>0</v>
      </c>
      <c r="M451" s="93"/>
      <c r="N451" s="93">
        <f t="shared" si="141"/>
        <v>0</v>
      </c>
      <c r="O451" s="64" t="s">
        <v>35</v>
      </c>
      <c r="P451" s="120" t="s">
        <v>2583</v>
      </c>
      <c r="Q451" s="120" t="s">
        <v>36</v>
      </c>
      <c r="R451" s="362" t="s">
        <v>3014</v>
      </c>
      <c r="S451" s="353" t="s">
        <v>37</v>
      </c>
      <c r="T451" s="671" t="s">
        <v>1645</v>
      </c>
      <c r="U451" s="104"/>
      <c r="V451" s="196"/>
      <c r="W451" s="106">
        <f t="shared" si="156"/>
        <v>0</v>
      </c>
      <c r="X451" s="855"/>
      <c r="Y451" s="106"/>
      <c r="Z451" s="106"/>
      <c r="AA451" s="107"/>
      <c r="AB451" s="106"/>
      <c r="AC451" s="106"/>
      <c r="AD451" s="106"/>
      <c r="AE451" s="106"/>
      <c r="AF451" s="106"/>
      <c r="AG451" s="107"/>
      <c r="AH451" s="106">
        <f>AA451* '1 Overview'!$D$19</f>
        <v>0</v>
      </c>
      <c r="AI451" s="106">
        <f>AC451* '1 Overview'!$D$19</f>
        <v>0</v>
      </c>
      <c r="AJ451" s="106">
        <f>AE451* '1 Overview'!$D$19</f>
        <v>0</v>
      </c>
      <c r="AK451" s="107">
        <f>AG451* '1 Overview'!$D$19</f>
        <v>0</v>
      </c>
    </row>
    <row r="452" spans="1:126" s="92" customFormat="1" ht="15" customHeight="1" outlineLevel="1" thickBot="1" x14ac:dyDescent="0.25">
      <c r="A452" s="93" t="str">
        <f t="shared" si="158"/>
        <v>Z2013</v>
      </c>
      <c r="B452" s="93" t="e">
        <f t="shared" si="158"/>
        <v>#N/A</v>
      </c>
      <c r="C452" s="93" t="e">
        <f t="shared" si="158"/>
        <v>#N/A</v>
      </c>
      <c r="D452" s="93" t="e">
        <f t="shared" si="158"/>
        <v>#N/A</v>
      </c>
      <c r="E452" s="267" t="str">
        <f>VLOOKUP("K|"&amp;Q452,'[2]+termU'!$A$1:$G$65536,6,FALSE)</f>
        <v>L103</v>
      </c>
      <c r="F452" s="231" t="e">
        <f>VLOOKUP("K|"&amp;O452,'[2]+termU'!$A$1:$G$65536,6,FALSE)</f>
        <v>#N/A</v>
      </c>
      <c r="G452" s="64" t="str">
        <f>IF(Q452="","B",IF(ISERROR(#REF!),"B",IF(E452=LEFT(#REF!,LEN(E452)),"A","B")))</f>
        <v>B</v>
      </c>
      <c r="H452" s="70" t="str">
        <f t="shared" ca="1" si="146"/>
        <v>B</v>
      </c>
      <c r="I452" s="94">
        <v>2</v>
      </c>
      <c r="J452" s="95">
        <f t="shared" si="157"/>
        <v>2013</v>
      </c>
      <c r="K452" s="93" t="str">
        <f t="shared" si="157"/>
        <v>Test country</v>
      </c>
      <c r="L452" s="93">
        <f t="shared" si="157"/>
        <v>0</v>
      </c>
      <c r="M452" s="93"/>
      <c r="N452" s="93">
        <f t="shared" si="141"/>
        <v>0</v>
      </c>
      <c r="O452" s="64" t="str">
        <f>TRIM(S452)</f>
        <v>Cropland, for which no details are available</v>
      </c>
      <c r="P452" s="70" t="s">
        <v>1771</v>
      </c>
      <c r="Q452" s="120" t="s">
        <v>1646</v>
      </c>
      <c r="R452" s="1126" t="s">
        <v>1647</v>
      </c>
      <c r="S452" s="1127" t="s">
        <v>1648</v>
      </c>
      <c r="T452" s="828"/>
      <c r="U452" s="1128"/>
      <c r="V452" s="1129"/>
      <c r="W452" s="1130">
        <f t="shared" si="156"/>
        <v>0</v>
      </c>
      <c r="X452" s="1131"/>
      <c r="Y452" s="1130"/>
      <c r="Z452" s="1130"/>
      <c r="AA452" s="1132"/>
      <c r="AB452" s="106"/>
      <c r="AC452" s="106"/>
      <c r="AD452" s="106"/>
      <c r="AE452" s="106"/>
      <c r="AF452" s="106"/>
      <c r="AG452" s="107"/>
      <c r="AH452" s="106">
        <f>AA452* '1 Overview'!$D$19</f>
        <v>0</v>
      </c>
      <c r="AI452" s="106">
        <f>AC452* '1 Overview'!$D$19</f>
        <v>0</v>
      </c>
      <c r="AJ452" s="106">
        <f>AE452* '1 Overview'!$D$19</f>
        <v>0</v>
      </c>
      <c r="AK452" s="107">
        <f>AG452* '1 Overview'!$D$19</f>
        <v>0</v>
      </c>
      <c r="AL452" s="589"/>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row>
    <row r="453" spans="1:126" s="92" customFormat="1" ht="15" customHeight="1" outlineLevel="1" thickBot="1" x14ac:dyDescent="0.25">
      <c r="A453" s="93" t="str">
        <f t="shared" si="158"/>
        <v>Z2013</v>
      </c>
      <c r="B453" s="93" t="e">
        <f t="shared" si="158"/>
        <v>#N/A</v>
      </c>
      <c r="C453" s="93" t="e">
        <f t="shared" si="158"/>
        <v>#N/A</v>
      </c>
      <c r="D453" s="93" t="e">
        <f t="shared" si="158"/>
        <v>#N/A</v>
      </c>
      <c r="E453" s="267" t="str">
        <f>VLOOKUP("K|"&amp;Q453,'[2]+termU'!$A$1:$G$65536,6,FALSE)</f>
        <v>L104</v>
      </c>
      <c r="F453" s="231" t="e">
        <f>VLOOKUP("K|"&amp;O453,'[2]+termU'!$A$1:$G$65536,6,FALSE)</f>
        <v>#N/A</v>
      </c>
      <c r="G453" s="64" t="str">
        <f>IF(Q453="","B",IF(ISERROR(E454),"B",IF(E453=LEFT(E454,LEN(E453)),"A","B")))</f>
        <v>A</v>
      </c>
      <c r="H453" s="70" t="str">
        <f t="shared" ca="1" si="146"/>
        <v>A</v>
      </c>
      <c r="I453" s="94">
        <v>2</v>
      </c>
      <c r="J453" s="95">
        <f t="shared" si="157"/>
        <v>2013</v>
      </c>
      <c r="K453" s="93" t="str">
        <f t="shared" si="157"/>
        <v>Test country</v>
      </c>
      <c r="L453" s="93">
        <f t="shared" si="157"/>
        <v>0</v>
      </c>
      <c r="M453" s="93"/>
      <c r="N453" s="93">
        <f t="shared" si="141"/>
        <v>0</v>
      </c>
      <c r="O453" s="64" t="str">
        <f>TRIM(S453)</f>
        <v>Permanent grassland/grazing</v>
      </c>
      <c r="P453" s="340" t="s">
        <v>1771</v>
      </c>
      <c r="Q453" s="120" t="s">
        <v>1649</v>
      </c>
      <c r="R453" s="1124" t="s">
        <v>1650</v>
      </c>
      <c r="S453" s="1125" t="s">
        <v>1651</v>
      </c>
      <c r="T453" s="829" t="s">
        <v>0</v>
      </c>
      <c r="U453" s="100">
        <f t="shared" ref="U453:AG453" si="159">SUBTOTAL(9,U454:U461)</f>
        <v>0</v>
      </c>
      <c r="V453" s="197">
        <f t="shared" si="159"/>
        <v>0</v>
      </c>
      <c r="W453" s="101">
        <f t="shared" si="159"/>
        <v>0</v>
      </c>
      <c r="X453" s="864">
        <f t="shared" si="159"/>
        <v>0</v>
      </c>
      <c r="Y453" s="101">
        <f t="shared" si="159"/>
        <v>0</v>
      </c>
      <c r="Z453" s="101">
        <f>SUBTOTAL(9,Z454:Z461)</f>
        <v>0</v>
      </c>
      <c r="AA453" s="166">
        <f t="shared" si="159"/>
        <v>0</v>
      </c>
      <c r="AB453" s="101">
        <f t="shared" si="159"/>
        <v>0</v>
      </c>
      <c r="AC453" s="101">
        <f t="shared" si="159"/>
        <v>0</v>
      </c>
      <c r="AD453" s="101">
        <f t="shared" si="159"/>
        <v>0</v>
      </c>
      <c r="AE453" s="101">
        <f t="shared" si="159"/>
        <v>0</v>
      </c>
      <c r="AF453" s="101">
        <f t="shared" si="159"/>
        <v>0</v>
      </c>
      <c r="AG453" s="166">
        <f t="shared" si="159"/>
        <v>0</v>
      </c>
      <c r="AH453" s="101">
        <f>AA453* '1 Overview'!$D$19</f>
        <v>0</v>
      </c>
      <c r="AI453" s="101">
        <f>AC453* '1 Overview'!$D$19</f>
        <v>0</v>
      </c>
      <c r="AJ453" s="101">
        <f>AE453* '1 Overview'!$D$19</f>
        <v>0</v>
      </c>
      <c r="AK453" s="166">
        <f>AG453* '1 Overview'!$D$19</f>
        <v>0</v>
      </c>
      <c r="AL453" s="589"/>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row>
    <row r="454" spans="1:126" ht="15" customHeight="1" outlineLevel="1" thickBot="1" x14ac:dyDescent="0.25">
      <c r="A454" s="93" t="str">
        <f t="shared" si="158"/>
        <v>Z2013</v>
      </c>
      <c r="B454" s="93" t="e">
        <f t="shared" si="158"/>
        <v>#N/A</v>
      </c>
      <c r="C454" s="93" t="e">
        <f t="shared" si="158"/>
        <v>#N/A</v>
      </c>
      <c r="D454" s="93" t="e">
        <f t="shared" si="158"/>
        <v>#N/A</v>
      </c>
      <c r="E454" s="267" t="str">
        <f>VLOOKUP("K|"&amp;Q454,'[2]+termU'!$A$1:$G$65536,6,FALSE)</f>
        <v>L1040</v>
      </c>
      <c r="F454" s="231" t="e">
        <f>VLOOKUP("K|"&amp;O454,'[2]+termU'!$A$1:$G$65536,6,FALSE)</f>
        <v>#N/A</v>
      </c>
      <c r="G454" s="64" t="str">
        <f>IF(Q454="","B",IF(ISERROR(E455),"B",IF(E454=LEFT(E455,LEN(E454)),"A","B")))</f>
        <v>B</v>
      </c>
      <c r="H454" s="70" t="str">
        <f t="shared" ca="1" si="146"/>
        <v>B</v>
      </c>
      <c r="I454" s="94">
        <v>3</v>
      </c>
      <c r="J454" s="95">
        <f t="shared" si="157"/>
        <v>2013</v>
      </c>
      <c r="K454" s="93" t="str">
        <f t="shared" si="157"/>
        <v>Test country</v>
      </c>
      <c r="L454" s="93">
        <f t="shared" si="157"/>
        <v>0</v>
      </c>
      <c r="M454" s="93"/>
      <c r="N454" s="93">
        <f t="shared" si="141"/>
        <v>0</v>
      </c>
      <c r="O454" s="64" t="str">
        <f>TRIM(S454)</f>
        <v>Permanent grassland/grazing, no details</v>
      </c>
      <c r="P454" s="341" t="s">
        <v>1771</v>
      </c>
      <c r="Q454" s="120" t="s">
        <v>1</v>
      </c>
      <c r="R454" s="969" t="s">
        <v>2</v>
      </c>
      <c r="S454" s="999" t="str">
        <f xml:space="preserve"> S453 &amp; IF(ISERROR([2]!hidden(S453)),", no details",IF([2]!hidden(S453),"",", no details"))</f>
        <v>Permanent grassland/grazing, no details</v>
      </c>
      <c r="T454" s="797"/>
      <c r="U454" s="104"/>
      <c r="V454" s="196"/>
      <c r="W454" s="106">
        <f>SUM(U454:V454)</f>
        <v>0</v>
      </c>
      <c r="X454" s="855"/>
      <c r="Y454" s="106"/>
      <c r="Z454" s="106"/>
      <c r="AA454" s="107"/>
      <c r="AB454" s="106"/>
      <c r="AC454" s="106"/>
      <c r="AD454" s="106"/>
      <c r="AE454" s="106"/>
      <c r="AF454" s="106"/>
      <c r="AG454" s="107"/>
      <c r="AH454" s="106">
        <f>AA454* '1 Overview'!$D$19</f>
        <v>0</v>
      </c>
      <c r="AI454" s="106">
        <f>AC454* '1 Overview'!$D$19</f>
        <v>0</v>
      </c>
      <c r="AJ454" s="106">
        <f>AE454* '1 Overview'!$D$19</f>
        <v>0</v>
      </c>
      <c r="AK454" s="107">
        <f>AG454* '1 Overview'!$D$19</f>
        <v>0</v>
      </c>
      <c r="AL454" s="588"/>
    </row>
    <row r="455" spans="1:126" ht="20.25" customHeight="1" outlineLevel="2" x14ac:dyDescent="0.2">
      <c r="A455" s="93" t="str">
        <f t="shared" si="158"/>
        <v>Z2013</v>
      </c>
      <c r="B455" s="93" t="e">
        <f t="shared" si="158"/>
        <v>#N/A</v>
      </c>
      <c r="C455" s="93" t="e">
        <f t="shared" si="158"/>
        <v>#N/A</v>
      </c>
      <c r="D455" s="93" t="e">
        <f t="shared" si="158"/>
        <v>#N/A</v>
      </c>
      <c r="E455" s="267" t="str">
        <f>VLOOKUP("K|"&amp;Q455,'[2]+termU'!$A$1:$G$65536,6,FALSE)</f>
        <v>L1041</v>
      </c>
      <c r="F455" s="231" t="e">
        <f>VLOOKUP("K|"&amp;O455,'[2]+termU'!$A$1:$G$65536,6,FALSE)</f>
        <v>#N/A</v>
      </c>
      <c r="G455" s="64" t="str">
        <f>IF(Q455="","B",IF(ISERROR(E456),"B",IF(E455=LEFT(E456,LEN(E455)),"A","B")))</f>
        <v>A</v>
      </c>
      <c r="H455" s="70" t="str">
        <f t="shared" ca="1" si="146"/>
        <v>A</v>
      </c>
      <c r="I455" s="94">
        <v>3</v>
      </c>
      <c r="J455" s="95">
        <f t="shared" si="157"/>
        <v>2013</v>
      </c>
      <c r="K455" s="93" t="str">
        <f t="shared" si="157"/>
        <v>Test country</v>
      </c>
      <c r="L455" s="93">
        <f t="shared" si="157"/>
        <v>0</v>
      </c>
      <c r="M455" s="93"/>
      <c r="N455" s="93">
        <f t="shared" si="141"/>
        <v>0</v>
      </c>
      <c r="O455" s="64" t="str">
        <f>TRIM(S455)</f>
        <v>Pastures and meadows (excl rough grazing)</v>
      </c>
      <c r="P455" s="70" t="s">
        <v>1771</v>
      </c>
      <c r="Q455" s="120" t="s">
        <v>3</v>
      </c>
      <c r="R455" s="989" t="s">
        <v>4</v>
      </c>
      <c r="S455" s="1002" t="s">
        <v>2404</v>
      </c>
      <c r="T455" s="788" t="s">
        <v>1370</v>
      </c>
      <c r="U455" s="150">
        <f t="shared" ref="U455:AG455" si="160">SUBTOTAL(9,U456:U458)</f>
        <v>0</v>
      </c>
      <c r="V455" s="205">
        <f t="shared" si="160"/>
        <v>0</v>
      </c>
      <c r="W455" s="110">
        <f t="shared" si="160"/>
        <v>0</v>
      </c>
      <c r="X455" s="858">
        <f t="shared" si="160"/>
        <v>0</v>
      </c>
      <c r="Y455" s="110">
        <f t="shared" si="160"/>
        <v>0</v>
      </c>
      <c r="Z455" s="110">
        <f>SUBTOTAL(9,Z456:Z458)</f>
        <v>0</v>
      </c>
      <c r="AA455" s="112">
        <f t="shared" si="160"/>
        <v>0</v>
      </c>
      <c r="AB455" s="110">
        <f t="shared" si="160"/>
        <v>0</v>
      </c>
      <c r="AC455" s="110">
        <f t="shared" si="160"/>
        <v>0</v>
      </c>
      <c r="AD455" s="110">
        <f t="shared" si="160"/>
        <v>0</v>
      </c>
      <c r="AE455" s="110">
        <f t="shared" si="160"/>
        <v>0</v>
      </c>
      <c r="AF455" s="110">
        <f t="shared" si="160"/>
        <v>0</v>
      </c>
      <c r="AG455" s="112">
        <f t="shared" si="160"/>
        <v>0</v>
      </c>
      <c r="AH455" s="110">
        <f>AA455* '1 Overview'!$D$19</f>
        <v>0</v>
      </c>
      <c r="AI455" s="110">
        <f>AC455* '1 Overview'!$D$19</f>
        <v>0</v>
      </c>
      <c r="AJ455" s="110">
        <f>AE455* '1 Overview'!$D$19</f>
        <v>0</v>
      </c>
      <c r="AK455" s="112">
        <f>AG455* '1 Overview'!$D$19</f>
        <v>0</v>
      </c>
      <c r="AL455" s="588"/>
    </row>
    <row r="456" spans="1:126" ht="15" customHeight="1" outlineLevel="2" x14ac:dyDescent="0.2">
      <c r="A456" s="93" t="str">
        <f t="shared" si="158"/>
        <v>Z2013</v>
      </c>
      <c r="B456" s="93" t="e">
        <f t="shared" si="158"/>
        <v>#N/A</v>
      </c>
      <c r="C456" s="93" t="e">
        <f t="shared" si="158"/>
        <v>#N/A</v>
      </c>
      <c r="D456" s="93" t="e">
        <f t="shared" si="158"/>
        <v>#N/A</v>
      </c>
      <c r="E456" s="267" t="str">
        <f>VLOOKUP("K|"&amp;Q456,'[2]+termU'!$A$1:$G$65536,6,FALSE)</f>
        <v>L104100</v>
      </c>
      <c r="F456" s="231" t="e">
        <f>VLOOKUP("K|"&amp;O456,'[2]+termU'!$A$1:$G$65536,6,FALSE)</f>
        <v>#N/A</v>
      </c>
      <c r="G456" s="64" t="str">
        <f>IF(Q456="","B",IF(ISERROR(E457),"B",IF(E456=LEFT(E457,LEN(E456)),"A","B")))</f>
        <v>B</v>
      </c>
      <c r="H456" s="70" t="str">
        <f t="shared" ca="1" si="146"/>
        <v>B</v>
      </c>
      <c r="I456" s="94">
        <v>4</v>
      </c>
      <c r="J456" s="95">
        <f t="shared" si="157"/>
        <v>2013</v>
      </c>
      <c r="K456" s="93" t="str">
        <f t="shared" si="157"/>
        <v>Test country</v>
      </c>
      <c r="L456" s="93">
        <f t="shared" si="157"/>
        <v>0</v>
      </c>
      <c r="M456" s="93"/>
      <c r="N456" s="93">
        <f t="shared" si="141"/>
        <v>0</v>
      </c>
      <c r="O456" s="64" t="str">
        <f>TRIM(S456)</f>
        <v>Pastures and meadows (excl rough grazing) , no details</v>
      </c>
      <c r="P456" s="70" t="s">
        <v>1771</v>
      </c>
      <c r="Q456" s="120" t="s">
        <v>1371</v>
      </c>
      <c r="R456" s="102" t="str">
        <f xml:space="preserve"> R455 &amp; IF(ISERROR([2]!hidden(R455)),", sin detalles",IF([2]!hidden(R455),"",", sin detalles"))</f>
        <v>Pastos y praderas (excluidos pastos duros), sin detalles</v>
      </c>
      <c r="S456" s="345" t="str">
        <f xml:space="preserve"> S455 &amp; IF(ISERROR([2]!hidden(S455)),", no details",IF([2]!hidden(S455),"",", no details"))</f>
        <v xml:space="preserve">    Pastures and meadows (excl rough grazing) , no details</v>
      </c>
      <c r="T456" s="779"/>
      <c r="U456" s="104"/>
      <c r="V456" s="196"/>
      <c r="W456" s="106">
        <f t="shared" ref="W456:W461" si="161">SUM(U456:V456)</f>
        <v>0</v>
      </c>
      <c r="X456" s="855"/>
      <c r="Y456" s="106"/>
      <c r="Z456" s="106"/>
      <c r="AA456" s="107"/>
      <c r="AB456" s="106"/>
      <c r="AC456" s="106"/>
      <c r="AD456" s="106"/>
      <c r="AE456" s="106"/>
      <c r="AF456" s="106"/>
      <c r="AG456" s="107"/>
      <c r="AH456" s="106">
        <f>AA456* '1 Overview'!$D$19</f>
        <v>0</v>
      </c>
      <c r="AI456" s="106">
        <f>AC456* '1 Overview'!$D$19</f>
        <v>0</v>
      </c>
      <c r="AJ456" s="106">
        <f>AE456* '1 Overview'!$D$19</f>
        <v>0</v>
      </c>
      <c r="AK456" s="107">
        <f>AG456* '1 Overview'!$D$19</f>
        <v>0</v>
      </c>
      <c r="AL456" s="588"/>
    </row>
    <row r="457" spans="1:126" ht="15" customHeight="1" outlineLevel="3" x14ac:dyDescent="0.2">
      <c r="A457" s="93" t="str">
        <f t="shared" si="158"/>
        <v>Z2013</v>
      </c>
      <c r="B457" s="93" t="e">
        <f t="shared" si="158"/>
        <v>#N/A</v>
      </c>
      <c r="C457" s="93" t="e">
        <f t="shared" si="158"/>
        <v>#N/A</v>
      </c>
      <c r="D457" s="93" t="e">
        <f t="shared" si="158"/>
        <v>#N/A</v>
      </c>
      <c r="E457" s="267" t="str">
        <f>VLOOKUP("K|"&amp;Q457,'[2]+termU'!$A$1:$G$65536,6,FALSE)</f>
        <v>L104101</v>
      </c>
      <c r="F457" s="231" t="str">
        <f>VLOOKUP("K|"&amp;O457,'[2]+termU'!$A$1:$G$65536,6,FALSE)</f>
        <v>L104101</v>
      </c>
      <c r="G457" s="64" t="str">
        <f>IF(Q457="","B",IF(ISERROR(E458),"B",IF(E457=LEFT(E458,LEN(E457)),"A","B")))</f>
        <v>B</v>
      </c>
      <c r="H457" s="70" t="str">
        <f t="shared" ca="1" si="146"/>
        <v>B</v>
      </c>
      <c r="I457" s="94">
        <v>4</v>
      </c>
      <c r="J457" s="95">
        <f t="shared" si="157"/>
        <v>2013</v>
      </c>
      <c r="K457" s="93" t="str">
        <f t="shared" si="157"/>
        <v>Test country</v>
      </c>
      <c r="L457" s="93">
        <f t="shared" si="157"/>
        <v>0</v>
      </c>
      <c r="M457" s="93"/>
      <c r="N457" s="93">
        <f t="shared" si="141"/>
        <v>0</v>
      </c>
      <c r="O457" s="64" t="s">
        <v>1372</v>
      </c>
      <c r="P457" s="120" t="s">
        <v>2583</v>
      </c>
      <c r="Q457" s="120" t="s">
        <v>1372</v>
      </c>
      <c r="R457" s="109" t="s">
        <v>1373</v>
      </c>
      <c r="S457" s="346" t="s">
        <v>1374</v>
      </c>
      <c r="T457" s="435"/>
      <c r="U457" s="104"/>
      <c r="V457" s="196"/>
      <c r="W457" s="106">
        <f t="shared" si="161"/>
        <v>0</v>
      </c>
      <c r="X457" s="855"/>
      <c r="Y457" s="106"/>
      <c r="Z457" s="106"/>
      <c r="AA457" s="107"/>
      <c r="AB457" s="106"/>
      <c r="AC457" s="106"/>
      <c r="AD457" s="106"/>
      <c r="AE457" s="106"/>
      <c r="AF457" s="106"/>
      <c r="AG457" s="107"/>
      <c r="AH457" s="106">
        <f>AA457* '1 Overview'!$D$19</f>
        <v>0</v>
      </c>
      <c r="AI457" s="106">
        <f>AC457* '1 Overview'!$D$19</f>
        <v>0</v>
      </c>
      <c r="AJ457" s="106">
        <f>AE457* '1 Overview'!$D$19</f>
        <v>0</v>
      </c>
      <c r="AK457" s="107">
        <f>AG457* '1 Overview'!$D$19</f>
        <v>0</v>
      </c>
    </row>
    <row r="458" spans="1:126" ht="15" customHeight="1" outlineLevel="3" x14ac:dyDescent="0.2">
      <c r="A458" s="93" t="str">
        <f t="shared" si="158"/>
        <v>Z2013</v>
      </c>
      <c r="B458" s="93" t="e">
        <f t="shared" si="158"/>
        <v>#N/A</v>
      </c>
      <c r="C458" s="93" t="e">
        <f t="shared" si="158"/>
        <v>#N/A</v>
      </c>
      <c r="D458" s="93" t="e">
        <f t="shared" si="158"/>
        <v>#N/A</v>
      </c>
      <c r="E458" s="267" t="str">
        <f>VLOOKUP("K|"&amp;Q458,'[2]+termU'!$A$1:$G$65536,6,FALSE)</f>
        <v>L104102</v>
      </c>
      <c r="F458" s="231" t="str">
        <f>VLOOKUP("K|"&amp;O458,'[2]+termU'!$A$1:$G$65536,6,FALSE)</f>
        <v>L104102</v>
      </c>
      <c r="G458" s="64" t="str">
        <f>IF(Q458="","B",IF(ISERROR(#REF!),"B",IF(E458=LEFT(#REF!,LEN(E458)),"A","B")))</f>
        <v>B</v>
      </c>
      <c r="H458" s="70" t="str">
        <f t="shared" ca="1" si="146"/>
        <v>B</v>
      </c>
      <c r="I458" s="94">
        <v>4</v>
      </c>
      <c r="J458" s="95">
        <f t="shared" si="157"/>
        <v>2013</v>
      </c>
      <c r="K458" s="93" t="str">
        <f t="shared" si="157"/>
        <v>Test country</v>
      </c>
      <c r="L458" s="93">
        <f t="shared" si="157"/>
        <v>0</v>
      </c>
      <c r="M458" s="93"/>
      <c r="N458" s="93">
        <f t="shared" si="141"/>
        <v>0</v>
      </c>
      <c r="O458" s="64" t="s">
        <v>1375</v>
      </c>
      <c r="P458" s="120" t="s">
        <v>2583</v>
      </c>
      <c r="Q458" s="120" t="s">
        <v>1375</v>
      </c>
      <c r="R458" s="318" t="s">
        <v>1376</v>
      </c>
      <c r="S458" s="348" t="s">
        <v>1377</v>
      </c>
      <c r="T458" s="787"/>
      <c r="U458" s="104"/>
      <c r="V458" s="196"/>
      <c r="W458" s="106">
        <f t="shared" si="161"/>
        <v>0</v>
      </c>
      <c r="X458" s="855"/>
      <c r="Y458" s="106"/>
      <c r="Z458" s="106"/>
      <c r="AA458" s="107"/>
      <c r="AB458" s="106"/>
      <c r="AC458" s="106"/>
      <c r="AD458" s="106"/>
      <c r="AE458" s="106"/>
      <c r="AF458" s="106"/>
      <c r="AG458" s="107"/>
      <c r="AH458" s="106">
        <f>AA458* '1 Overview'!$D$19</f>
        <v>0</v>
      </c>
      <c r="AI458" s="106">
        <f>AC458* '1 Overview'!$D$19</f>
        <v>0</v>
      </c>
      <c r="AJ458" s="106">
        <f>AE458* '1 Overview'!$D$19</f>
        <v>0</v>
      </c>
      <c r="AK458" s="107">
        <f>AG458* '1 Overview'!$D$19</f>
        <v>0</v>
      </c>
    </row>
    <row r="459" spans="1:126" ht="15" customHeight="1" outlineLevel="2" x14ac:dyDescent="0.2">
      <c r="A459" s="93" t="str">
        <f t="shared" si="158"/>
        <v>Z2013</v>
      </c>
      <c r="B459" s="93" t="e">
        <f t="shared" si="158"/>
        <v>#N/A</v>
      </c>
      <c r="C459" s="93" t="e">
        <f t="shared" si="158"/>
        <v>#N/A</v>
      </c>
      <c r="D459" s="93" t="e">
        <f t="shared" si="158"/>
        <v>#N/A</v>
      </c>
      <c r="E459" s="267" t="str">
        <f>VLOOKUP("K|"&amp;Q459,'[2]+termU'!$A$1:$G$65536,6,FALSE)</f>
        <v>L1042</v>
      </c>
      <c r="F459" s="231" t="str">
        <f>VLOOKUP("K|"&amp;O459,'[2]+termU'!$A$1:$G$65536,6,FALSE)</f>
        <v>L1042</v>
      </c>
      <c r="G459" s="64" t="str">
        <f>IF(Q459="","B",IF(ISERROR(#REF!),"B",IF(E459=LEFT(#REF!,LEN(E459)),"A","B")))</f>
        <v>B</v>
      </c>
      <c r="H459" s="70" t="str">
        <f t="shared" ca="1" si="146"/>
        <v>B</v>
      </c>
      <c r="I459" s="94">
        <v>3</v>
      </c>
      <c r="J459" s="95">
        <f t="shared" si="157"/>
        <v>2013</v>
      </c>
      <c r="K459" s="93" t="str">
        <f t="shared" si="157"/>
        <v>Test country</v>
      </c>
      <c r="L459" s="93">
        <f t="shared" si="157"/>
        <v>0</v>
      </c>
      <c r="M459" s="93"/>
      <c r="N459" s="93">
        <f t="shared" si="141"/>
        <v>0</v>
      </c>
      <c r="O459" s="64" t="str">
        <f>TRIM(S459)</f>
        <v>Rough Grazing</v>
      </c>
      <c r="P459" s="70" t="s">
        <v>1771</v>
      </c>
      <c r="Q459" s="120" t="s">
        <v>1378</v>
      </c>
      <c r="R459" s="316" t="s">
        <v>1379</v>
      </c>
      <c r="S459" s="653" t="s">
        <v>1380</v>
      </c>
      <c r="T459" s="789" t="s">
        <v>1652</v>
      </c>
      <c r="U459" s="1101"/>
      <c r="V459" s="1102"/>
      <c r="W459" s="1103">
        <f t="shared" si="161"/>
        <v>0</v>
      </c>
      <c r="X459" s="1111"/>
      <c r="Y459" s="1103"/>
      <c r="Z459" s="1103"/>
      <c r="AA459" s="1105"/>
      <c r="AB459" s="96"/>
      <c r="AC459" s="96"/>
      <c r="AD459" s="96"/>
      <c r="AE459" s="96"/>
      <c r="AF459" s="96"/>
      <c r="AG459" s="98"/>
      <c r="AH459" s="96">
        <f>AA459* '1 Overview'!$D$19</f>
        <v>0</v>
      </c>
      <c r="AI459" s="96">
        <f>AC459* '1 Overview'!$D$19</f>
        <v>0</v>
      </c>
      <c r="AJ459" s="96">
        <f>AE459* '1 Overview'!$D$19</f>
        <v>0</v>
      </c>
      <c r="AK459" s="98">
        <f>AG459* '1 Overview'!$D$19</f>
        <v>0</v>
      </c>
      <c r="AL459" s="588"/>
    </row>
    <row r="460" spans="1:126" ht="15" customHeight="1" outlineLevel="2" x14ac:dyDescent="0.2">
      <c r="A460" s="93" t="str">
        <f t="shared" si="158"/>
        <v>Z2013</v>
      </c>
      <c r="B460" s="93" t="e">
        <f t="shared" si="158"/>
        <v>#N/A</v>
      </c>
      <c r="C460" s="93" t="e">
        <f t="shared" si="158"/>
        <v>#N/A</v>
      </c>
      <c r="D460" s="93" t="e">
        <f t="shared" si="158"/>
        <v>#N/A</v>
      </c>
      <c r="E460" s="267" t="str">
        <f>VLOOKUP("K|"&amp;Q460,'[2]+termU'!$A$1:$G$65536,6,FALSE)</f>
        <v>L1043</v>
      </c>
      <c r="F460" s="231" t="str">
        <f>VLOOKUP("K|"&amp;O460,'[2]+termU'!$A$1:$G$65536,6,FALSE)</f>
        <v>L1043</v>
      </c>
      <c r="G460" s="64" t="str">
        <f>IF(Q460="","B",IF(ISERROR(#REF!),"B",IF(E460=LEFT(#REF!,LEN(E460)),"A","B")))</f>
        <v>B</v>
      </c>
      <c r="H460" s="70" t="str">
        <f t="shared" ca="1" si="146"/>
        <v>B</v>
      </c>
      <c r="I460" s="94">
        <v>3</v>
      </c>
      <c r="J460" s="95">
        <f t="shared" si="157"/>
        <v>2013</v>
      </c>
      <c r="K460" s="93" t="str">
        <f t="shared" si="157"/>
        <v>Test country</v>
      </c>
      <c r="L460" s="93">
        <f t="shared" si="157"/>
        <v>0</v>
      </c>
      <c r="M460" s="93"/>
      <c r="N460" s="93">
        <f t="shared" si="141"/>
        <v>0</v>
      </c>
      <c r="O460" s="64" t="s">
        <v>1653</v>
      </c>
      <c r="P460" s="120" t="s">
        <v>2583</v>
      </c>
      <c r="Q460" s="120" t="s">
        <v>1654</v>
      </c>
      <c r="R460" s="316" t="s">
        <v>1655</v>
      </c>
      <c r="S460" s="653" t="s">
        <v>1656</v>
      </c>
      <c r="T460" s="824"/>
      <c r="U460" s="1101"/>
      <c r="V460" s="1102"/>
      <c r="W460" s="1103">
        <f t="shared" si="161"/>
        <v>0</v>
      </c>
      <c r="X460" s="1111"/>
      <c r="Y460" s="1103"/>
      <c r="Z460" s="1103"/>
      <c r="AA460" s="1105"/>
      <c r="AB460" s="96"/>
      <c r="AC460" s="96"/>
      <c r="AD460" s="96"/>
      <c r="AE460" s="96"/>
      <c r="AF460" s="96"/>
      <c r="AG460" s="98"/>
      <c r="AH460" s="96">
        <f>AA460* '1 Overview'!$D$19</f>
        <v>0</v>
      </c>
      <c r="AI460" s="96">
        <f>AC460* '1 Overview'!$D$19</f>
        <v>0</v>
      </c>
      <c r="AJ460" s="96">
        <f>AE460* '1 Overview'!$D$19</f>
        <v>0</v>
      </c>
      <c r="AK460" s="98">
        <f>AG460* '1 Overview'!$D$19</f>
        <v>0</v>
      </c>
    </row>
    <row r="461" spans="1:126" ht="15" customHeight="1" outlineLevel="2" thickBot="1" x14ac:dyDescent="0.25">
      <c r="A461" s="93" t="str">
        <f t="shared" si="158"/>
        <v>Z2013</v>
      </c>
      <c r="B461" s="93" t="e">
        <f t="shared" si="158"/>
        <v>#N/A</v>
      </c>
      <c r="C461" s="93" t="e">
        <f t="shared" si="158"/>
        <v>#N/A</v>
      </c>
      <c r="D461" s="93" t="e">
        <f t="shared" si="158"/>
        <v>#N/A</v>
      </c>
      <c r="E461" s="267" t="str">
        <f>VLOOKUP("K|"&amp;Q461,'[2]+termU'!$A$1:$G$65536,6,FALSE)</f>
        <v>L104z</v>
      </c>
      <c r="F461" s="231" t="str">
        <f>VLOOKUP("K|"&amp;O461,'[2]+termU'!$A$1:$G$65536,6,FALSE)</f>
        <v>L104z</v>
      </c>
      <c r="G461" s="64" t="str">
        <f>IF(Q461="","B",IF(ISERROR(#REF!),"B",IF(E461=LEFT(#REF!,LEN(E461)),"A","B")))</f>
        <v>B</v>
      </c>
      <c r="H461" s="70" t="str">
        <f t="shared" ca="1" si="146"/>
        <v>B</v>
      </c>
      <c r="I461" s="94">
        <v>3</v>
      </c>
      <c r="J461" s="95">
        <f t="shared" si="157"/>
        <v>2013</v>
      </c>
      <c r="K461" s="93" t="str">
        <f t="shared" si="157"/>
        <v>Test country</v>
      </c>
      <c r="L461" s="93">
        <f t="shared" si="157"/>
        <v>0</v>
      </c>
      <c r="M461" s="93"/>
      <c r="N461" s="93">
        <f t="shared" si="141"/>
        <v>0</v>
      </c>
      <c r="O461" s="64" t="str">
        <f t="shared" ref="O461:O676" si="162">TRIM(S461)</f>
        <v>Other permanent grassland</v>
      </c>
      <c r="P461" s="70" t="s">
        <v>1771</v>
      </c>
      <c r="Q461" s="120" t="s">
        <v>1657</v>
      </c>
      <c r="R461" s="323" t="s">
        <v>1658</v>
      </c>
      <c r="S461" s="676" t="s">
        <v>1659</v>
      </c>
      <c r="T461" s="784"/>
      <c r="U461" s="1101"/>
      <c r="V461" s="1102"/>
      <c r="W461" s="1103">
        <f t="shared" si="161"/>
        <v>0</v>
      </c>
      <c r="X461" s="1111"/>
      <c r="Y461" s="1103"/>
      <c r="Z461" s="1103"/>
      <c r="AA461" s="1105"/>
      <c r="AB461" s="96"/>
      <c r="AC461" s="96"/>
      <c r="AD461" s="96"/>
      <c r="AE461" s="96"/>
      <c r="AF461" s="96"/>
      <c r="AG461" s="98"/>
      <c r="AH461" s="96">
        <f>AA461* '1 Overview'!$D$19</f>
        <v>0</v>
      </c>
      <c r="AI461" s="96">
        <f>AC461* '1 Overview'!$D$19</f>
        <v>0</v>
      </c>
      <c r="AJ461" s="96">
        <f>AE461* '1 Overview'!$D$19</f>
        <v>0</v>
      </c>
      <c r="AK461" s="98">
        <f>AG461* '1 Overview'!$D$19</f>
        <v>0</v>
      </c>
      <c r="AL461" s="588"/>
    </row>
    <row r="462" spans="1:126" ht="15" customHeight="1" outlineLevel="1" x14ac:dyDescent="0.2">
      <c r="A462" s="93" t="str">
        <f t="shared" si="158"/>
        <v>Z2013</v>
      </c>
      <c r="B462" s="93" t="e">
        <f t="shared" si="158"/>
        <v>#N/A</v>
      </c>
      <c r="C462" s="93" t="e">
        <f t="shared" si="158"/>
        <v>#N/A</v>
      </c>
      <c r="D462" s="93" t="e">
        <f t="shared" si="158"/>
        <v>#N/A</v>
      </c>
      <c r="E462" s="267" t="str">
        <f>VLOOKUP("K|"&amp;Q462,'[2]+termU'!$A$1:$G$65536,6,FALSE)</f>
        <v>L1oo</v>
      </c>
      <c r="F462" s="231" t="e">
        <f>VLOOKUP("K|"&amp;O462,'[2]+termU'!$A$1:$G$65536,6,FALSE)</f>
        <v>#N/A</v>
      </c>
      <c r="G462" s="64" t="str">
        <f t="shared" ref="G462:G468" si="163">IF(Q462="","B",IF(ISERROR(E463),"B",IF(E462=LEFT(E463,LEN(E462)),"A","B")))</f>
        <v>A</v>
      </c>
      <c r="H462" s="70" t="str">
        <f t="shared" ca="1" si="146"/>
        <v>A</v>
      </c>
      <c r="I462" s="94">
        <v>2</v>
      </c>
      <c r="J462" s="95">
        <f t="shared" si="157"/>
        <v>2013</v>
      </c>
      <c r="K462" s="93" t="str">
        <f t="shared" si="157"/>
        <v>Test country</v>
      </c>
      <c r="L462" s="93">
        <f t="shared" si="157"/>
        <v>0</v>
      </c>
      <c r="M462" s="93"/>
      <c r="N462" s="93">
        <f t="shared" si="141"/>
        <v>0</v>
      </c>
      <c r="O462" s="64" t="str">
        <f t="shared" si="162"/>
        <v>Other</v>
      </c>
      <c r="P462" s="70" t="s">
        <v>1771</v>
      </c>
      <c r="Q462" s="120" t="s">
        <v>1661</v>
      </c>
      <c r="R462" s="315" t="s">
        <v>1662</v>
      </c>
      <c r="S462" s="541" t="s">
        <v>1660</v>
      </c>
      <c r="T462" s="814"/>
      <c r="U462" s="100">
        <f t="shared" ref="U462:AG462" si="164">SUBTOTAL(9,U463:U471)</f>
        <v>0</v>
      </c>
      <c r="V462" s="197">
        <f t="shared" si="164"/>
        <v>0</v>
      </c>
      <c r="W462" s="101">
        <f t="shared" si="164"/>
        <v>0</v>
      </c>
      <c r="X462" s="864">
        <f t="shared" si="164"/>
        <v>0</v>
      </c>
      <c r="Y462" s="101">
        <f t="shared" si="164"/>
        <v>0</v>
      </c>
      <c r="Z462" s="101">
        <f>SUBTOTAL(9,Z463:Z471)</f>
        <v>0</v>
      </c>
      <c r="AA462" s="166">
        <f t="shared" si="164"/>
        <v>0</v>
      </c>
      <c r="AB462" s="101">
        <f t="shared" si="164"/>
        <v>0</v>
      </c>
      <c r="AC462" s="101">
        <f t="shared" si="164"/>
        <v>0</v>
      </c>
      <c r="AD462" s="101">
        <f t="shared" si="164"/>
        <v>0</v>
      </c>
      <c r="AE462" s="101">
        <f t="shared" si="164"/>
        <v>0</v>
      </c>
      <c r="AF462" s="101">
        <f t="shared" si="164"/>
        <v>0</v>
      </c>
      <c r="AG462" s="166">
        <f t="shared" si="164"/>
        <v>0</v>
      </c>
      <c r="AH462" s="101">
        <f>AA462* '1 Overview'!$D$19</f>
        <v>0</v>
      </c>
      <c r="AI462" s="101">
        <f>AC462* '1 Overview'!$D$19</f>
        <v>0</v>
      </c>
      <c r="AJ462" s="101">
        <f>AE462* '1 Overview'!$D$19</f>
        <v>0</v>
      </c>
      <c r="AK462" s="166">
        <f>AG462* '1 Overview'!$D$19</f>
        <v>0</v>
      </c>
      <c r="AL462" s="588"/>
    </row>
    <row r="463" spans="1:126" ht="15" customHeight="1" outlineLevel="1" thickBot="1" x14ac:dyDescent="0.25">
      <c r="A463" s="93" t="str">
        <f t="shared" si="158"/>
        <v>Z2013</v>
      </c>
      <c r="B463" s="93" t="e">
        <f t="shared" si="158"/>
        <v>#N/A</v>
      </c>
      <c r="C463" s="93" t="e">
        <f t="shared" si="158"/>
        <v>#N/A</v>
      </c>
      <c r="D463" s="93" t="e">
        <f t="shared" si="158"/>
        <v>#N/A</v>
      </c>
      <c r="E463" s="267" t="str">
        <f>VLOOKUP("K|"&amp;Q463,'[2]+termU'!$A$1:$G$65536,6,FALSE)</f>
        <v>L1oo0</v>
      </c>
      <c r="F463" s="231" t="str">
        <f>VLOOKUP("K|"&amp;O463,'[2]+termU'!$A$1:$G$65536,6,FALSE)</f>
        <v>L1oo0</v>
      </c>
      <c r="G463" s="64" t="str">
        <f t="shared" si="163"/>
        <v>B</v>
      </c>
      <c r="H463" s="70" t="str">
        <f t="shared" ca="1" si="146"/>
        <v>B</v>
      </c>
      <c r="I463" s="94">
        <v>3</v>
      </c>
      <c r="J463" s="95">
        <f t="shared" si="157"/>
        <v>2013</v>
      </c>
      <c r="K463" s="93" t="str">
        <f t="shared" si="157"/>
        <v>Test country</v>
      </c>
      <c r="L463" s="93">
        <f t="shared" si="157"/>
        <v>0</v>
      </c>
      <c r="M463" s="93"/>
      <c r="N463" s="93">
        <f t="shared" si="141"/>
        <v>0</v>
      </c>
      <c r="O463" s="64" t="str">
        <f t="shared" si="162"/>
        <v>Other, no details</v>
      </c>
      <c r="P463" s="70" t="s">
        <v>1771</v>
      </c>
      <c r="Q463" s="120" t="s">
        <v>1663</v>
      </c>
      <c r="R463" s="972" t="str">
        <f xml:space="preserve"> R462 &amp; IF(ISERROR([2]!hidden(R462)),", sin detalles",IF([2]!hidden(R462),"",", sin detalles"))</f>
        <v>Otras, sin detalles</v>
      </c>
      <c r="S463" s="103" t="str">
        <f xml:space="preserve"> S462 &amp; IF(ISERROR([2]!hidden(S462)),", no details",IF([2]!hidden(S462),"",", no details"))</f>
        <v>Other, no details</v>
      </c>
      <c r="T463" s="793"/>
      <c r="U463" s="104"/>
      <c r="V463" s="196"/>
      <c r="W463" s="106">
        <f t="shared" ref="W463:W471" si="165">SUM(U463:V463)</f>
        <v>0</v>
      </c>
      <c r="X463" s="855"/>
      <c r="Y463" s="106"/>
      <c r="Z463" s="106"/>
      <c r="AA463" s="107"/>
      <c r="AB463" s="106"/>
      <c r="AC463" s="106"/>
      <c r="AD463" s="106"/>
      <c r="AE463" s="106"/>
      <c r="AF463" s="106"/>
      <c r="AG463" s="107"/>
      <c r="AH463" s="96">
        <f>AA463* '1 Overview'!$D$19</f>
        <v>0</v>
      </c>
      <c r="AI463" s="106">
        <f>AC463* '1 Overview'!$D$19</f>
        <v>0</v>
      </c>
      <c r="AJ463" s="106">
        <f>AE463* '1 Overview'!$D$19</f>
        <v>0</v>
      </c>
      <c r="AK463" s="107">
        <f>AG463* '1 Overview'!$D$19</f>
        <v>0</v>
      </c>
      <c r="AL463" s="588"/>
    </row>
    <row r="464" spans="1:126" ht="15" customHeight="1" outlineLevel="2" x14ac:dyDescent="0.2">
      <c r="A464" s="93" t="str">
        <f t="shared" si="158"/>
        <v>Z2013</v>
      </c>
      <c r="B464" s="93" t="e">
        <f t="shared" si="158"/>
        <v>#N/A</v>
      </c>
      <c r="C464" s="93" t="e">
        <f t="shared" si="158"/>
        <v>#N/A</v>
      </c>
      <c r="D464" s="93" t="e">
        <f t="shared" si="158"/>
        <v>#N/A</v>
      </c>
      <c r="E464" s="267" t="str">
        <f>VLOOKUP("K|"&amp;Q464,'[2]+termU'!$A$1:$G$65536,6,FALSE)</f>
        <v>L1oo1</v>
      </c>
      <c r="F464" s="231" t="str">
        <f>VLOOKUP("K|"&amp;O464,'[2]+termU'!$A$1:$G$65536,6,FALSE)</f>
        <v>L1oo1</v>
      </c>
      <c r="G464" s="64" t="str">
        <f t="shared" si="163"/>
        <v>B</v>
      </c>
      <c r="H464" s="70" t="str">
        <f t="shared" ca="1" si="146"/>
        <v>B</v>
      </c>
      <c r="I464" s="94">
        <v>3</v>
      </c>
      <c r="J464" s="95">
        <f t="shared" si="157"/>
        <v>2013</v>
      </c>
      <c r="K464" s="93" t="str">
        <f t="shared" si="157"/>
        <v>Test country</v>
      </c>
      <c r="L464" s="93">
        <f t="shared" si="157"/>
        <v>0</v>
      </c>
      <c r="M464" s="93"/>
      <c r="N464" s="93">
        <f t="shared" si="141"/>
        <v>0</v>
      </c>
      <c r="O464" s="64" t="str">
        <f t="shared" si="162"/>
        <v>Home gardens</v>
      </c>
      <c r="P464" s="120" t="s">
        <v>2583</v>
      </c>
      <c r="Q464" s="120" t="s">
        <v>1664</v>
      </c>
      <c r="R464" s="375" t="s">
        <v>1665</v>
      </c>
      <c r="S464" s="376" t="s">
        <v>1944</v>
      </c>
      <c r="T464" s="786"/>
      <c r="U464" s="104"/>
      <c r="V464" s="196"/>
      <c r="W464" s="106">
        <f t="shared" si="165"/>
        <v>0</v>
      </c>
      <c r="X464" s="855"/>
      <c r="Y464" s="106"/>
      <c r="Z464" s="106"/>
      <c r="AA464" s="107"/>
      <c r="AB464" s="106"/>
      <c r="AC464" s="106"/>
      <c r="AD464" s="106"/>
      <c r="AE464" s="106"/>
      <c r="AF464" s="106"/>
      <c r="AG464" s="107"/>
      <c r="AH464" s="96">
        <f>AA464* '1 Overview'!$D$19</f>
        <v>0</v>
      </c>
      <c r="AI464" s="106">
        <f>AC464* '1 Overview'!$D$19</f>
        <v>0</v>
      </c>
      <c r="AJ464" s="106">
        <f>AE464* '1 Overview'!$D$19</f>
        <v>0</v>
      </c>
      <c r="AK464" s="107">
        <f>AG464* '1 Overview'!$D$19</f>
        <v>0</v>
      </c>
    </row>
    <row r="465" spans="1:126" ht="15" customHeight="1" outlineLevel="2" x14ac:dyDescent="0.2">
      <c r="A465" s="93" t="str">
        <f t="shared" si="158"/>
        <v>Z2013</v>
      </c>
      <c r="B465" s="93" t="e">
        <f t="shared" si="158"/>
        <v>#N/A</v>
      </c>
      <c r="C465" s="93" t="e">
        <f t="shared" si="158"/>
        <v>#N/A</v>
      </c>
      <c r="D465" s="93" t="e">
        <f t="shared" si="158"/>
        <v>#N/A</v>
      </c>
      <c r="E465" s="267" t="str">
        <f>VLOOKUP("K|"&amp;Q465,'[2]+termU'!$A$1:$G$65536,6,FALSE)</f>
        <v>L1oo2</v>
      </c>
      <c r="F465" s="231" t="str">
        <f>VLOOKUP("K|"&amp;O465,'[2]+termU'!$A$1:$G$65536,6,FALSE)</f>
        <v>L1oo2</v>
      </c>
      <c r="G465" s="64" t="str">
        <f t="shared" si="163"/>
        <v>B</v>
      </c>
      <c r="H465" s="70" t="str">
        <f t="shared" ca="1" si="146"/>
        <v>B</v>
      </c>
      <c r="I465" s="94">
        <v>3</v>
      </c>
      <c r="J465" s="95">
        <f t="shared" si="157"/>
        <v>2013</v>
      </c>
      <c r="K465" s="93" t="str">
        <f t="shared" si="157"/>
        <v>Test country</v>
      </c>
      <c r="L465" s="93">
        <f t="shared" si="157"/>
        <v>0</v>
      </c>
      <c r="M465" s="93"/>
      <c r="N465" s="93">
        <f t="shared" ref="N465:N676" si="166">N$20</f>
        <v>0</v>
      </c>
      <c r="O465" s="64" t="str">
        <f t="shared" si="162"/>
        <v>Pathways</v>
      </c>
      <c r="P465" s="120" t="s">
        <v>2583</v>
      </c>
      <c r="Q465" s="120" t="s">
        <v>1945</v>
      </c>
      <c r="R465" s="318" t="s">
        <v>1946</v>
      </c>
      <c r="S465" s="348" t="s">
        <v>1947</v>
      </c>
      <c r="T465" s="787"/>
      <c r="U465" s="104"/>
      <c r="V465" s="196"/>
      <c r="W465" s="106">
        <f t="shared" si="165"/>
        <v>0</v>
      </c>
      <c r="X465" s="855"/>
      <c r="Y465" s="106"/>
      <c r="Z465" s="106"/>
      <c r="AA465" s="107"/>
      <c r="AB465" s="106"/>
      <c r="AC465" s="106"/>
      <c r="AD465" s="106"/>
      <c r="AE465" s="106"/>
      <c r="AF465" s="106"/>
      <c r="AG465" s="107"/>
      <c r="AH465" s="96">
        <f>AA465* '1 Overview'!$D$19</f>
        <v>0</v>
      </c>
      <c r="AI465" s="106">
        <f>AC465* '1 Overview'!$D$19</f>
        <v>0</v>
      </c>
      <c r="AJ465" s="106">
        <f>AE465* '1 Overview'!$D$19</f>
        <v>0</v>
      </c>
      <c r="AK465" s="107">
        <f>AG465* '1 Overview'!$D$19</f>
        <v>0</v>
      </c>
    </row>
    <row r="466" spans="1:126" ht="15" customHeight="1" outlineLevel="2" x14ac:dyDescent="0.2">
      <c r="A466" s="93" t="str">
        <f t="shared" si="158"/>
        <v>Z2013</v>
      </c>
      <c r="B466" s="93" t="e">
        <f t="shared" si="158"/>
        <v>#N/A</v>
      </c>
      <c r="C466" s="93" t="e">
        <f t="shared" si="158"/>
        <v>#N/A</v>
      </c>
      <c r="D466" s="93" t="e">
        <f t="shared" si="158"/>
        <v>#N/A</v>
      </c>
      <c r="E466" s="267" t="str">
        <f>VLOOKUP("K|"&amp;Q466,'[2]+termU'!$A$1:$G$65536,6,FALSE)</f>
        <v>L1oo3</v>
      </c>
      <c r="F466" s="231" t="str">
        <f>VLOOKUP("K|"&amp;O466,'[2]+termU'!$A$1:$G$65536,6,FALSE)</f>
        <v>L1oo3</v>
      </c>
      <c r="G466" s="64" t="str">
        <f t="shared" si="163"/>
        <v>B</v>
      </c>
      <c r="H466" s="70" t="str">
        <f t="shared" ca="1" si="146"/>
        <v>B</v>
      </c>
      <c r="I466" s="94">
        <v>3</v>
      </c>
      <c r="J466" s="95">
        <f t="shared" si="157"/>
        <v>2013</v>
      </c>
      <c r="K466" s="93" t="str">
        <f t="shared" si="157"/>
        <v>Test country</v>
      </c>
      <c r="L466" s="93">
        <f t="shared" si="157"/>
        <v>0</v>
      </c>
      <c r="M466" s="93"/>
      <c r="N466" s="93">
        <f t="shared" si="166"/>
        <v>0</v>
      </c>
      <c r="O466" s="64" t="str">
        <f t="shared" si="162"/>
        <v>Hedges</v>
      </c>
      <c r="P466" s="120" t="s">
        <v>2583</v>
      </c>
      <c r="Q466" s="120" t="s">
        <v>1948</v>
      </c>
      <c r="R466" s="318" t="s">
        <v>1949</v>
      </c>
      <c r="S466" s="348" t="s">
        <v>1950</v>
      </c>
      <c r="T466" s="787"/>
      <c r="U466" s="104"/>
      <c r="V466" s="196"/>
      <c r="W466" s="106">
        <f t="shared" si="165"/>
        <v>0</v>
      </c>
      <c r="X466" s="855"/>
      <c r="Y466" s="106"/>
      <c r="Z466" s="106"/>
      <c r="AA466" s="107"/>
      <c r="AB466" s="106"/>
      <c r="AC466" s="106"/>
      <c r="AD466" s="106"/>
      <c r="AE466" s="106"/>
      <c r="AF466" s="106"/>
      <c r="AG466" s="107"/>
      <c r="AH466" s="96">
        <f>AA466* '1 Overview'!$D$19</f>
        <v>0</v>
      </c>
      <c r="AI466" s="106">
        <f>AC466* '1 Overview'!$D$19</f>
        <v>0</v>
      </c>
      <c r="AJ466" s="106">
        <f>AE466* '1 Overview'!$D$19</f>
        <v>0</v>
      </c>
      <c r="AK466" s="107">
        <f>AG466* '1 Overview'!$D$19</f>
        <v>0</v>
      </c>
    </row>
    <row r="467" spans="1:126" ht="15" customHeight="1" outlineLevel="2" x14ac:dyDescent="0.2">
      <c r="A467" s="93" t="str">
        <f t="shared" si="158"/>
        <v>Z2013</v>
      </c>
      <c r="B467" s="93" t="e">
        <f t="shared" si="158"/>
        <v>#N/A</v>
      </c>
      <c r="C467" s="93" t="e">
        <f t="shared" si="158"/>
        <v>#N/A</v>
      </c>
      <c r="D467" s="93" t="e">
        <f t="shared" si="158"/>
        <v>#N/A</v>
      </c>
      <c r="E467" s="267" t="str">
        <f>VLOOKUP("K|"&amp;Q467,'[2]+termU'!$A$1:$G$65536,6,FALSE)</f>
        <v>L1oo4</v>
      </c>
      <c r="F467" s="231" t="str">
        <f>VLOOKUP("K|"&amp;O467,'[2]+termU'!$A$1:$G$65536,6,FALSE)</f>
        <v>L1oo4</v>
      </c>
      <c r="G467" s="64" t="str">
        <f t="shared" si="163"/>
        <v>B</v>
      </c>
      <c r="H467" s="70" t="str">
        <f t="shared" ca="1" si="146"/>
        <v>B</v>
      </c>
      <c r="I467" s="94">
        <v>3</v>
      </c>
      <c r="J467" s="95">
        <f t="shared" si="157"/>
        <v>2013</v>
      </c>
      <c r="K467" s="93" t="str">
        <f t="shared" si="157"/>
        <v>Test country</v>
      </c>
      <c r="L467" s="93">
        <f t="shared" si="157"/>
        <v>0</v>
      </c>
      <c r="M467" s="93"/>
      <c r="N467" s="93">
        <f t="shared" si="166"/>
        <v>0</v>
      </c>
      <c r="O467" s="64" t="str">
        <f t="shared" si="162"/>
        <v>Ponds, water</v>
      </c>
      <c r="P467" s="120" t="s">
        <v>2583</v>
      </c>
      <c r="Q467" s="120" t="s">
        <v>1951</v>
      </c>
      <c r="R467" s="318" t="s">
        <v>1952</v>
      </c>
      <c r="S467" s="348" t="s">
        <v>1953</v>
      </c>
      <c r="T467" s="787"/>
      <c r="U467" s="104"/>
      <c r="V467" s="196"/>
      <c r="W467" s="106">
        <f t="shared" si="165"/>
        <v>0</v>
      </c>
      <c r="X467" s="855"/>
      <c r="Y467" s="106"/>
      <c r="Z467" s="106"/>
      <c r="AA467" s="107"/>
      <c r="AB467" s="106"/>
      <c r="AC467" s="106"/>
      <c r="AD467" s="106"/>
      <c r="AE467" s="106"/>
      <c r="AF467" s="106"/>
      <c r="AG467" s="107"/>
      <c r="AH467" s="96">
        <f>AA467* '1 Overview'!$D$19</f>
        <v>0</v>
      </c>
      <c r="AI467" s="106">
        <f>AC467* '1 Overview'!$D$19</f>
        <v>0</v>
      </c>
      <c r="AJ467" s="106">
        <f>AE467* '1 Overview'!$D$19</f>
        <v>0</v>
      </c>
      <c r="AK467" s="107">
        <f>AG467* '1 Overview'!$D$19</f>
        <v>0</v>
      </c>
    </row>
    <row r="468" spans="1:126" ht="12.75" outlineLevel="2" x14ac:dyDescent="0.2">
      <c r="A468" s="93" t="str">
        <f t="shared" si="158"/>
        <v>Z2013</v>
      </c>
      <c r="B468" s="93" t="e">
        <f t="shared" si="158"/>
        <v>#N/A</v>
      </c>
      <c r="C468" s="93" t="e">
        <f t="shared" si="158"/>
        <v>#N/A</v>
      </c>
      <c r="D468" s="93" t="e">
        <f t="shared" si="158"/>
        <v>#N/A</v>
      </c>
      <c r="E468" s="267" t="str">
        <f>VLOOKUP("K|"&amp;Q468,'[2]+termU'!$A$1:$G$65536,6,FALSE)</f>
        <v>L1ooa</v>
      </c>
      <c r="F468" s="231" t="e">
        <f>VLOOKUP("K|"&amp;O468,'[2]+termU'!$A$1:$G$65536,6,FALSE)</f>
        <v>#N/A</v>
      </c>
      <c r="G468" s="64" t="str">
        <f t="shared" si="163"/>
        <v>B</v>
      </c>
      <c r="H468" s="70" t="str">
        <f t="shared" ca="1" si="146"/>
        <v>B</v>
      </c>
      <c r="I468" s="94">
        <v>3</v>
      </c>
      <c r="J468" s="95">
        <f t="shared" si="157"/>
        <v>2013</v>
      </c>
      <c r="K468" s="93" t="str">
        <f t="shared" si="157"/>
        <v>Test country</v>
      </c>
      <c r="L468" s="93">
        <f t="shared" si="157"/>
        <v>0</v>
      </c>
      <c r="M468" s="93"/>
      <c r="N468" s="93">
        <f t="shared" si="166"/>
        <v>0</v>
      </c>
      <c r="O468" s="64" t="str">
        <f t="shared" si="162"/>
        <v>Unutilized land (fallow land, not part of crop rotation)</v>
      </c>
      <c r="P468" s="70" t="s">
        <v>1771</v>
      </c>
      <c r="Q468" s="120" t="s">
        <v>1954</v>
      </c>
      <c r="R468" s="318" t="s">
        <v>1955</v>
      </c>
      <c r="S468" s="348" t="s">
        <v>266</v>
      </c>
      <c r="T468" s="830"/>
      <c r="U468" s="104"/>
      <c r="V468" s="196"/>
      <c r="W468" s="106">
        <f t="shared" si="165"/>
        <v>0</v>
      </c>
      <c r="X468" s="855"/>
      <c r="Y468" s="106"/>
      <c r="Z468" s="106"/>
      <c r="AA468" s="107"/>
      <c r="AB468" s="106"/>
      <c r="AC468" s="106"/>
      <c r="AD468" s="106"/>
      <c r="AE468" s="106"/>
      <c r="AF468" s="106"/>
      <c r="AG468" s="107"/>
      <c r="AH468" s="96">
        <f>AA468* '1 Overview'!$D$19</f>
        <v>0</v>
      </c>
      <c r="AI468" s="106">
        <f>AC468* '1 Overview'!$D$19</f>
        <v>0</v>
      </c>
      <c r="AJ468" s="106">
        <f>AE468* '1 Overview'!$D$19</f>
        <v>0</v>
      </c>
      <c r="AK468" s="107">
        <f>AG468* '1 Overview'!$D$19</f>
        <v>0</v>
      </c>
      <c r="AL468" s="588"/>
    </row>
    <row r="469" spans="1:126" s="68" customFormat="1" ht="12.75" outlineLevel="2" x14ac:dyDescent="0.2">
      <c r="A469" s="93" t="str">
        <f t="shared" si="158"/>
        <v>Z2013</v>
      </c>
      <c r="B469" s="93" t="e">
        <f t="shared" si="158"/>
        <v>#N/A</v>
      </c>
      <c r="C469" s="93" t="e">
        <f t="shared" si="158"/>
        <v>#N/A</v>
      </c>
      <c r="D469" s="93" t="e">
        <f t="shared" si="158"/>
        <v>#N/A</v>
      </c>
      <c r="E469" s="267" t="str">
        <f>VLOOKUP("K|"&amp;Q469,'[2]+termU'!$A$1:$G$65536,6,FALSE)</f>
        <v>L1oob</v>
      </c>
      <c r="F469" s="231" t="str">
        <f>VLOOKUP("K|"&amp;O469,'[2]+termU'!$A$1:$G$65536,6,FALSE)</f>
        <v>L1oob</v>
      </c>
      <c r="G469" s="64" t="str">
        <f>IF(Q469="","B",IF(ISERROR(E471),"B",IF(E469=LEFT(E471,LEN(E469)),"A","B")))</f>
        <v>B</v>
      </c>
      <c r="H469" s="70" t="str">
        <f t="shared" ca="1" si="146"/>
        <v>B</v>
      </c>
      <c r="I469" s="94">
        <v>3</v>
      </c>
      <c r="J469" s="95">
        <f t="shared" ref="J469:L488" si="167">J$20</f>
        <v>2013</v>
      </c>
      <c r="K469" s="93" t="str">
        <f t="shared" si="167"/>
        <v>Test country</v>
      </c>
      <c r="L469" s="93">
        <f t="shared" si="167"/>
        <v>0</v>
      </c>
      <c r="M469" s="93"/>
      <c r="N469" s="93">
        <f t="shared" si="166"/>
        <v>0</v>
      </c>
      <c r="O469" s="64" t="str">
        <f t="shared" si="162"/>
        <v>Fallow land as part of crop rotation</v>
      </c>
      <c r="P469" s="70" t="s">
        <v>1771</v>
      </c>
      <c r="Q469" s="120" t="s">
        <v>267</v>
      </c>
      <c r="R469" s="318" t="s">
        <v>268</v>
      </c>
      <c r="S469" s="348" t="s">
        <v>269</v>
      </c>
      <c r="T469" s="831" t="s">
        <v>270</v>
      </c>
      <c r="U469" s="104"/>
      <c r="V469" s="196"/>
      <c r="W469" s="106">
        <f t="shared" si="165"/>
        <v>0</v>
      </c>
      <c r="X469" s="855"/>
      <c r="Y469" s="106"/>
      <c r="Z469" s="106"/>
      <c r="AA469" s="107"/>
      <c r="AB469" s="106"/>
      <c r="AC469" s="106"/>
      <c r="AD469" s="106"/>
      <c r="AE469" s="106"/>
      <c r="AF469" s="106"/>
      <c r="AG469" s="107"/>
      <c r="AH469" s="96">
        <f>AA469* '1 Overview'!$D$19</f>
        <v>0</v>
      </c>
      <c r="AI469" s="106">
        <f>AC469* '1 Overview'!$D$19</f>
        <v>0</v>
      </c>
      <c r="AJ469" s="106">
        <f>AE469* '1 Overview'!$D$19</f>
        <v>0</v>
      </c>
      <c r="AK469" s="107">
        <f>AG469* '1 Overview'!$D$19</f>
        <v>0</v>
      </c>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row>
    <row r="470" spans="1:126" ht="12.75" outlineLevel="2" x14ac:dyDescent="0.2">
      <c r="A470" s="93" t="str">
        <f t="shared" si="158"/>
        <v>Z2013</v>
      </c>
      <c r="B470" s="93" t="e">
        <f t="shared" si="158"/>
        <v>#N/A</v>
      </c>
      <c r="C470" s="93" t="e">
        <f t="shared" si="158"/>
        <v>#N/A</v>
      </c>
      <c r="D470" s="93" t="e">
        <f t="shared" si="158"/>
        <v>#N/A</v>
      </c>
      <c r="E470" s="272" t="e">
        <f>VLOOKUP("K|"&amp;Q470,'[2]+termU'!$A$1:$G$65536,6,FALSE)</f>
        <v>#N/A</v>
      </c>
      <c r="F470" s="231" t="e">
        <f>VLOOKUP("K|"&amp;O470,'[2]+termU'!$A$1:$G$65536,6,FALSE)</f>
        <v>#N/A</v>
      </c>
      <c r="G470" s="64" t="str">
        <f t="shared" ref="G470:G482" si="168">IF(Q470="","B",IF(ISERROR(E471),"B",IF(E470=LEFT(E471,LEN(E470)),"A","B")))</f>
        <v>B</v>
      </c>
      <c r="H470" s="70" t="str">
        <f t="shared" ca="1" si="146"/>
        <v>B</v>
      </c>
      <c r="I470" s="94">
        <v>2</v>
      </c>
      <c r="J470" s="95">
        <f t="shared" si="167"/>
        <v>2013</v>
      </c>
      <c r="K470" s="93" t="str">
        <f t="shared" si="167"/>
        <v>Test country</v>
      </c>
      <c r="L470" s="93">
        <f t="shared" si="167"/>
        <v>0</v>
      </c>
      <c r="M470" s="93"/>
      <c r="N470" s="93">
        <f t="shared" si="166"/>
        <v>0</v>
      </c>
      <c r="O470" s="64" t="str">
        <f t="shared" si="162"/>
        <v>&lt;Other, new and important&gt;</v>
      </c>
      <c r="P470" s="120" t="s">
        <v>2583</v>
      </c>
      <c r="Q470" s="120"/>
      <c r="R470" s="533" t="s">
        <v>272</v>
      </c>
      <c r="S470" s="554" t="s">
        <v>273</v>
      </c>
      <c r="T470" s="816"/>
      <c r="U470" s="104"/>
      <c r="V470" s="196"/>
      <c r="W470" s="106">
        <f t="shared" si="165"/>
        <v>0</v>
      </c>
      <c r="X470" s="855"/>
      <c r="Y470" s="106"/>
      <c r="Z470" s="106"/>
      <c r="AA470" s="107"/>
      <c r="AB470" s="106"/>
      <c r="AC470" s="106"/>
      <c r="AD470" s="106"/>
      <c r="AE470" s="106"/>
      <c r="AF470" s="106"/>
      <c r="AG470" s="107"/>
      <c r="AH470" s="96">
        <f>AA470* '1 Overview'!$D$19</f>
        <v>0</v>
      </c>
      <c r="AI470" s="106">
        <f>AC470* '1 Overview'!$D$19</f>
        <v>0</v>
      </c>
      <c r="AJ470" s="106">
        <f>AE470* '1 Overview'!$D$19</f>
        <v>0</v>
      </c>
      <c r="AK470" s="107">
        <f>AG470* '1 Overview'!$D$19</f>
        <v>0</v>
      </c>
    </row>
    <row r="471" spans="1:126" ht="13.5" outlineLevel="2" thickBot="1" x14ac:dyDescent="0.25">
      <c r="A471" s="93" t="str">
        <f t="shared" si="158"/>
        <v>Z2013</v>
      </c>
      <c r="B471" s="93" t="e">
        <f t="shared" si="158"/>
        <v>#N/A</v>
      </c>
      <c r="C471" s="93" t="e">
        <f t="shared" si="158"/>
        <v>#N/A</v>
      </c>
      <c r="D471" s="93" t="e">
        <f t="shared" si="158"/>
        <v>#N/A</v>
      </c>
      <c r="E471" s="267" t="str">
        <f>VLOOKUP("K|"&amp;Q471,'[2]+termU'!$A$1:$G$65536,6,FALSE)</f>
        <v>L1ooz</v>
      </c>
      <c r="F471" s="231" t="e">
        <f>VLOOKUP("K|"&amp;O471,'[2]+termU'!$A$1:$G$65536,6,FALSE)</f>
        <v>#N/A</v>
      </c>
      <c r="G471" s="64" t="str">
        <f t="shared" si="168"/>
        <v>B</v>
      </c>
      <c r="H471" s="70" t="str">
        <f t="shared" ca="1" si="146"/>
        <v>B</v>
      </c>
      <c r="I471" s="94">
        <v>3</v>
      </c>
      <c r="J471" s="95">
        <f t="shared" si="167"/>
        <v>2013</v>
      </c>
      <c r="K471" s="93" t="str">
        <f t="shared" si="167"/>
        <v>Test country</v>
      </c>
      <c r="L471" s="93">
        <f t="shared" si="167"/>
        <v>0</v>
      </c>
      <c r="M471" s="93"/>
      <c r="N471" s="93">
        <f t="shared" si="166"/>
        <v>0</v>
      </c>
      <c r="O471" s="64" t="str">
        <f t="shared" si="162"/>
        <v>Other, other</v>
      </c>
      <c r="P471" s="120" t="s">
        <v>2583</v>
      </c>
      <c r="Q471" s="120" t="s">
        <v>274</v>
      </c>
      <c r="R471" s="362" t="s">
        <v>581</v>
      </c>
      <c r="S471" s="353" t="s">
        <v>582</v>
      </c>
      <c r="T471" s="671"/>
      <c r="U471" s="718"/>
      <c r="V471" s="722"/>
      <c r="W471" s="106">
        <f t="shared" si="165"/>
        <v>0</v>
      </c>
      <c r="X471" s="855"/>
      <c r="Y471" s="169"/>
      <c r="Z471" s="169"/>
      <c r="AA471" s="170"/>
      <c r="AB471" s="169"/>
      <c r="AC471" s="169"/>
      <c r="AD471" s="169"/>
      <c r="AE471" s="169"/>
      <c r="AF471" s="169"/>
      <c r="AG471" s="170"/>
      <c r="AH471" s="96">
        <f>AA471* '1 Overview'!$D$19</f>
        <v>0</v>
      </c>
      <c r="AI471" s="106">
        <f>AC471* '1 Overview'!$D$19</f>
        <v>0</v>
      </c>
      <c r="AJ471" s="106">
        <f>AE471* '1 Overview'!$D$19</f>
        <v>0</v>
      </c>
      <c r="AK471" s="107">
        <f>AG471* '1 Overview'!$D$19</f>
        <v>0</v>
      </c>
    </row>
    <row r="472" spans="1:126" ht="21.75" customHeight="1" thickBot="1" x14ac:dyDescent="0.25">
      <c r="A472" s="93" t="str">
        <f t="shared" si="158"/>
        <v>Z2013</v>
      </c>
      <c r="B472" s="93" t="e">
        <f t="shared" si="158"/>
        <v>#N/A</v>
      </c>
      <c r="C472" s="93" t="e">
        <f t="shared" si="158"/>
        <v>#N/A</v>
      </c>
      <c r="D472" s="93" t="e">
        <f t="shared" si="158"/>
        <v>#N/A</v>
      </c>
      <c r="E472" s="265" t="str">
        <f>VLOOKUP("K|"&amp;Q472,'[2]+termU'!$A$1:$G$65536,6,FALSE)</f>
        <v>L5</v>
      </c>
      <c r="F472" s="266" t="str">
        <f>VLOOKUP("K|"&amp;O472,'[2]+termU'!$A$1:$G$65536,6,FALSE)</f>
        <v>L5</v>
      </c>
      <c r="G472" s="61" t="str">
        <f t="shared" si="168"/>
        <v>A</v>
      </c>
      <c r="H472" s="70" t="str">
        <f t="shared" ca="1" si="146"/>
        <v>A</v>
      </c>
      <c r="I472" s="87">
        <v>1</v>
      </c>
      <c r="J472" s="171">
        <f t="shared" si="167"/>
        <v>2013</v>
      </c>
      <c r="K472" s="86" t="str">
        <f t="shared" si="167"/>
        <v>Test country</v>
      </c>
      <c r="L472" s="86">
        <f t="shared" si="167"/>
        <v>0</v>
      </c>
      <c r="M472" s="86"/>
      <c r="N472" s="93">
        <f t="shared" si="166"/>
        <v>0</v>
      </c>
      <c r="O472" s="64" t="str">
        <f>TRIM(S472)</f>
        <v>Aquaculture</v>
      </c>
      <c r="P472" s="60" t="s">
        <v>1771</v>
      </c>
      <c r="Q472" s="120" t="s">
        <v>583</v>
      </c>
      <c r="R472" s="314" t="s">
        <v>584</v>
      </c>
      <c r="S472" s="1598" t="s">
        <v>583</v>
      </c>
      <c r="T472" s="832"/>
      <c r="U472" s="1133">
        <f t="shared" ref="U472:AG472" si="169">SUBTOTAL(9,U473:U476)</f>
        <v>0</v>
      </c>
      <c r="V472" s="1134">
        <f t="shared" si="169"/>
        <v>0</v>
      </c>
      <c r="W472" s="1135">
        <f t="shared" si="169"/>
        <v>0</v>
      </c>
      <c r="X472" s="1136">
        <f t="shared" si="169"/>
        <v>0</v>
      </c>
      <c r="Y472" s="1135">
        <f t="shared" si="169"/>
        <v>0</v>
      </c>
      <c r="Z472" s="1135">
        <f>SUBTOTAL(9,Z473:Z476)</f>
        <v>0</v>
      </c>
      <c r="AA472" s="1137">
        <f t="shared" si="169"/>
        <v>0</v>
      </c>
      <c r="AB472" s="90">
        <f t="shared" si="169"/>
        <v>0</v>
      </c>
      <c r="AC472" s="90">
        <f t="shared" si="169"/>
        <v>0</v>
      </c>
      <c r="AD472" s="90">
        <f t="shared" si="169"/>
        <v>0</v>
      </c>
      <c r="AE472" s="90">
        <f t="shared" si="169"/>
        <v>0</v>
      </c>
      <c r="AF472" s="90">
        <f t="shared" si="169"/>
        <v>0</v>
      </c>
      <c r="AG472" s="91">
        <f t="shared" si="169"/>
        <v>0</v>
      </c>
      <c r="AH472" s="90">
        <f>AA472* '1 Overview'!$D$19</f>
        <v>0</v>
      </c>
      <c r="AI472" s="90">
        <f>AC472* '1 Overview'!$D$19</f>
        <v>0</v>
      </c>
      <c r="AJ472" s="90">
        <f>AE472* '1 Overview'!$D$19</f>
        <v>0</v>
      </c>
      <c r="AK472" s="91">
        <f>AG472* '1 Overview'!$D$19</f>
        <v>0</v>
      </c>
    </row>
    <row r="473" spans="1:126" s="172" customFormat="1" ht="15" customHeight="1" thickBot="1" x14ac:dyDescent="0.25">
      <c r="A473" s="93" t="str">
        <f>A$20</f>
        <v>Z2013</v>
      </c>
      <c r="B473" s="93" t="e">
        <f>B$20</f>
        <v>#N/A</v>
      </c>
      <c r="C473" s="93" t="e">
        <f>C$20</f>
        <v>#N/A</v>
      </c>
      <c r="D473" s="93" t="e">
        <f t="shared" ref="A473:D536" si="170">D$20</f>
        <v>#N/A</v>
      </c>
      <c r="E473" s="267" t="str">
        <f>VLOOKUP("K|"&amp;Q473,'[2]+termU'!$A$1:$G$65536,6,FALSE)</f>
        <v>L500</v>
      </c>
      <c r="F473" s="231" t="str">
        <f>VLOOKUP("K|"&amp;O473,'[2]+termU'!$A$1:$G$65536,6,FALSE)</f>
        <v>L500</v>
      </c>
      <c r="G473" s="64" t="str">
        <f t="shared" si="168"/>
        <v>B</v>
      </c>
      <c r="H473" s="70" t="str">
        <f t="shared" ca="1" si="146"/>
        <v>B</v>
      </c>
      <c r="I473" s="94">
        <v>2</v>
      </c>
      <c r="J473" s="95">
        <f t="shared" si="167"/>
        <v>2013</v>
      </c>
      <c r="K473" s="93" t="str">
        <f t="shared" si="167"/>
        <v>Test country</v>
      </c>
      <c r="L473" s="93">
        <f t="shared" si="167"/>
        <v>0</v>
      </c>
      <c r="M473" s="93"/>
      <c r="N473" s="93">
        <f t="shared" si="166"/>
        <v>0</v>
      </c>
      <c r="O473" s="64" t="str">
        <f>TRIM(S473)</f>
        <v>Aquaculture, no details</v>
      </c>
      <c r="P473" s="70" t="s">
        <v>1771</v>
      </c>
      <c r="Q473" s="120" t="s">
        <v>585</v>
      </c>
      <c r="R473" s="972" t="str">
        <f xml:space="preserve"> R472 &amp; IF(ISERROR([2]!hidden(R472)),", sin detalles",IF([2]!hidden(R472),"",", sin detalles"))</f>
        <v>Acuicultura, sin detalles</v>
      </c>
      <c r="S473" s="377" t="str">
        <f xml:space="preserve"> S472 &amp; IF(ISERROR([2]!hidden(S472)),", no details",IF([2]!hidden(S472),"",", no details"))</f>
        <v>Aquaculture, no details</v>
      </c>
      <c r="T473" s="800"/>
      <c r="U473" s="631"/>
      <c r="V473" s="244"/>
      <c r="W473" s="96">
        <f>SUM(U473:V473)</f>
        <v>0</v>
      </c>
      <c r="X473" s="855"/>
      <c r="Y473" s="96"/>
      <c r="Z473" s="96"/>
      <c r="AA473" s="98"/>
      <c r="AB473" s="96"/>
      <c r="AC473" s="96"/>
      <c r="AD473" s="96"/>
      <c r="AE473" s="96"/>
      <c r="AF473" s="96"/>
      <c r="AG473" s="98"/>
      <c r="AH473" s="96">
        <f>AA473* '1 Overview'!$D$19</f>
        <v>0</v>
      </c>
      <c r="AI473" s="96">
        <f>AC473* '1 Overview'!$D$19</f>
        <v>0</v>
      </c>
      <c r="AJ473" s="96">
        <f>AE473* '1 Overview'!$D$19</f>
        <v>0</v>
      </c>
      <c r="AK473" s="98">
        <f>AG473* '1 Overview'!$D$19</f>
        <v>0</v>
      </c>
      <c r="AL473" s="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row>
    <row r="474" spans="1:126" ht="15" customHeight="1" outlineLevel="1" x14ac:dyDescent="0.2">
      <c r="A474" s="93" t="str">
        <f t="shared" si="170"/>
        <v>Z2013</v>
      </c>
      <c r="B474" s="93" t="e">
        <f t="shared" si="170"/>
        <v>#N/A</v>
      </c>
      <c r="C474" s="93" t="e">
        <f t="shared" si="170"/>
        <v>#N/A</v>
      </c>
      <c r="D474" s="93" t="e">
        <f t="shared" si="170"/>
        <v>#N/A</v>
      </c>
      <c r="E474" s="272" t="str">
        <f>VLOOKUP("K|"&amp;Q474,'[2]+termU'!$A$1:$G$65536,6,FALSE)</f>
        <v>L501</v>
      </c>
      <c r="F474" s="231" t="str">
        <f>VLOOKUP("K|"&amp;O474,'[2]+termU'!$A$1:$G$65536,6,FALSE)</f>
        <v>L501</v>
      </c>
      <c r="G474" s="64" t="str">
        <f t="shared" si="168"/>
        <v>B</v>
      </c>
      <c r="H474" s="70" t="str">
        <f t="shared" ca="1" si="146"/>
        <v>B</v>
      </c>
      <c r="I474" s="94">
        <v>2</v>
      </c>
      <c r="J474" s="95">
        <f t="shared" si="167"/>
        <v>2013</v>
      </c>
      <c r="K474" s="93" t="str">
        <f t="shared" si="167"/>
        <v>Test country</v>
      </c>
      <c r="L474" s="93">
        <f t="shared" si="167"/>
        <v>0</v>
      </c>
      <c r="M474" s="93"/>
      <c r="N474" s="93">
        <f t="shared" si="166"/>
        <v>0</v>
      </c>
      <c r="O474" s="64" t="s">
        <v>586</v>
      </c>
      <c r="P474" s="120" t="s">
        <v>2583</v>
      </c>
      <c r="Q474" s="120" t="s">
        <v>587</v>
      </c>
      <c r="R474" s="375" t="s">
        <v>588</v>
      </c>
      <c r="S474" s="376" t="s">
        <v>589</v>
      </c>
      <c r="T474" s="786"/>
      <c r="U474" s="104"/>
      <c r="V474" s="106"/>
      <c r="W474" s="106">
        <f>SUM(U474:V474)</f>
        <v>0</v>
      </c>
      <c r="X474" s="855"/>
      <c r="Y474" s="106"/>
      <c r="Z474" s="106"/>
      <c r="AA474" s="107"/>
      <c r="AB474" s="106"/>
      <c r="AC474" s="106"/>
      <c r="AD474" s="106"/>
      <c r="AE474" s="106"/>
      <c r="AF474" s="106"/>
      <c r="AG474" s="107"/>
      <c r="AH474" s="106">
        <f>AA474* '1 Overview'!$D$19</f>
        <v>0</v>
      </c>
      <c r="AI474" s="106">
        <f>AC474* '1 Overview'!$D$19</f>
        <v>0</v>
      </c>
      <c r="AJ474" s="106">
        <f>AE474* '1 Overview'!$D$19</f>
        <v>0</v>
      </c>
      <c r="AK474" s="107">
        <f>AG474* '1 Overview'!$D$19</f>
        <v>0</v>
      </c>
    </row>
    <row r="475" spans="1:126" ht="15" customHeight="1" outlineLevel="1" x14ac:dyDescent="0.2">
      <c r="A475" s="93" t="str">
        <f t="shared" si="170"/>
        <v>Z2013</v>
      </c>
      <c r="B475" s="93" t="e">
        <f t="shared" si="170"/>
        <v>#N/A</v>
      </c>
      <c r="C475" s="93" t="e">
        <f t="shared" si="170"/>
        <v>#N/A</v>
      </c>
      <c r="D475" s="93" t="e">
        <f t="shared" si="170"/>
        <v>#N/A</v>
      </c>
      <c r="E475" s="272" t="e">
        <f>VLOOKUP("K|"&amp;Q475,'[2]+termU'!$A$1:$G$65536,6,FALSE)</f>
        <v>#N/A</v>
      </c>
      <c r="F475" s="231" t="e">
        <f>VLOOKUP("K|"&amp;O475,'[2]+termU'!$A$1:$G$65536,6,FALSE)</f>
        <v>#N/A</v>
      </c>
      <c r="G475" s="64" t="str">
        <f t="shared" si="168"/>
        <v>B</v>
      </c>
      <c r="H475" s="70" t="str">
        <f t="shared" ca="1" si="146"/>
        <v>B</v>
      </c>
      <c r="I475" s="94">
        <v>2</v>
      </c>
      <c r="J475" s="95">
        <f t="shared" si="167"/>
        <v>2013</v>
      </c>
      <c r="K475" s="93" t="str">
        <f t="shared" si="167"/>
        <v>Test country</v>
      </c>
      <c r="L475" s="93">
        <f t="shared" si="167"/>
        <v>0</v>
      </c>
      <c r="M475" s="93"/>
      <c r="N475" s="93">
        <f t="shared" si="166"/>
        <v>0</v>
      </c>
      <c r="O475" s="64" t="s">
        <v>271</v>
      </c>
      <c r="P475" s="120" t="s">
        <v>2583</v>
      </c>
      <c r="Q475" s="120"/>
      <c r="R475" s="533" t="s">
        <v>590</v>
      </c>
      <c r="S475" s="554" t="s">
        <v>591</v>
      </c>
      <c r="T475" s="816"/>
      <c r="U475" s="104"/>
      <c r="V475" s="106"/>
      <c r="W475" s="106">
        <f>SUM(U475:V475)</f>
        <v>0</v>
      </c>
      <c r="X475" s="855"/>
      <c r="Y475" s="106"/>
      <c r="Z475" s="106"/>
      <c r="AA475" s="107"/>
      <c r="AB475" s="106"/>
      <c r="AC475" s="106"/>
      <c r="AD475" s="106"/>
      <c r="AE475" s="106"/>
      <c r="AF475" s="106"/>
      <c r="AG475" s="107"/>
      <c r="AH475" s="106">
        <f>AA475* '1 Overview'!$D$19</f>
        <v>0</v>
      </c>
      <c r="AI475" s="106">
        <f>AC475* '1 Overview'!$D$19</f>
        <v>0</v>
      </c>
      <c r="AJ475" s="106">
        <f>AE475* '1 Overview'!$D$19</f>
        <v>0</v>
      </c>
      <c r="AK475" s="107">
        <f>AG475* '1 Overview'!$D$19</f>
        <v>0</v>
      </c>
    </row>
    <row r="476" spans="1:126" ht="15" customHeight="1" outlineLevel="1" thickBot="1" x14ac:dyDescent="0.25">
      <c r="A476" s="93" t="str">
        <f t="shared" si="170"/>
        <v>Z2013</v>
      </c>
      <c r="B476" s="93" t="e">
        <f t="shared" si="170"/>
        <v>#N/A</v>
      </c>
      <c r="C476" s="93" t="e">
        <f t="shared" si="170"/>
        <v>#N/A</v>
      </c>
      <c r="D476" s="93" t="e">
        <f t="shared" si="170"/>
        <v>#N/A</v>
      </c>
      <c r="E476" s="272" t="str">
        <f>VLOOKUP("K|"&amp;Q476,'[2]+termU'!$A$1:$G$65536,6,FALSE)</f>
        <v>L5zz</v>
      </c>
      <c r="F476" s="231" t="str">
        <f>VLOOKUP("K|"&amp;O476,'[2]+termU'!$A$1:$G$65536,6,FALSE)</f>
        <v>L5zz</v>
      </c>
      <c r="G476" s="64" t="str">
        <f t="shared" si="168"/>
        <v>B</v>
      </c>
      <c r="H476" s="70" t="str">
        <f t="shared" ref="H476:H539" ca="1" si="171">IF(CELL("protect",U476),"A","B")</f>
        <v>B</v>
      </c>
      <c r="I476" s="94">
        <v>2</v>
      </c>
      <c r="J476" s="95">
        <f t="shared" si="167"/>
        <v>2013</v>
      </c>
      <c r="K476" s="93" t="str">
        <f t="shared" si="167"/>
        <v>Test country</v>
      </c>
      <c r="L476" s="93">
        <f t="shared" si="167"/>
        <v>0</v>
      </c>
      <c r="M476" s="93"/>
      <c r="N476" s="93">
        <f t="shared" si="166"/>
        <v>0</v>
      </c>
      <c r="O476" s="64" t="s">
        <v>592</v>
      </c>
      <c r="P476" s="120" t="s">
        <v>2583</v>
      </c>
      <c r="Q476" s="120" t="s">
        <v>2150</v>
      </c>
      <c r="R476" s="318" t="s">
        <v>2151</v>
      </c>
      <c r="S476" s="348" t="s">
        <v>2152</v>
      </c>
      <c r="T476" s="671"/>
      <c r="U476" s="718"/>
      <c r="V476" s="169"/>
      <c r="W476" s="169">
        <f>SUM(U476:V476)</f>
        <v>0</v>
      </c>
      <c r="X476" s="855"/>
      <c r="Y476" s="169"/>
      <c r="Z476" s="169"/>
      <c r="AA476" s="170"/>
      <c r="AB476" s="169"/>
      <c r="AC476" s="169"/>
      <c r="AD476" s="169"/>
      <c r="AE476" s="169"/>
      <c r="AF476" s="169"/>
      <c r="AG476" s="170"/>
      <c r="AH476" s="169">
        <f>AA476* '1 Overview'!$D$19</f>
        <v>0</v>
      </c>
      <c r="AI476" s="169">
        <f>AC476* '1 Overview'!$D$19</f>
        <v>0</v>
      </c>
      <c r="AJ476" s="169">
        <f>AE476* '1 Overview'!$D$19</f>
        <v>0</v>
      </c>
      <c r="AK476" s="170">
        <f>AG476* '1 Overview'!$D$19</f>
        <v>0</v>
      </c>
    </row>
    <row r="477" spans="1:126" ht="21.75" thickBot="1" x14ac:dyDescent="0.25">
      <c r="A477" s="93" t="str">
        <f t="shared" si="170"/>
        <v>Z2013</v>
      </c>
      <c r="B477" s="93" t="e">
        <f t="shared" si="170"/>
        <v>#N/A</v>
      </c>
      <c r="C477" s="93" t="e">
        <f t="shared" si="170"/>
        <v>#N/A</v>
      </c>
      <c r="D477" s="93" t="e">
        <f t="shared" si="170"/>
        <v>#N/A</v>
      </c>
      <c r="E477" s="267" t="str">
        <f>VLOOKUP("K|"&amp;Q477,'[2]+termU'!$A$1:$G$65536,6,FALSE)</f>
        <v>L3</v>
      </c>
      <c r="F477" s="231" t="str">
        <f>VLOOKUP("K|"&amp;O477,'[2]+termU'!$A$1:$G$65536,6,FALSE)</f>
        <v>L3</v>
      </c>
      <c r="G477" s="64" t="str">
        <f t="shared" si="168"/>
        <v>A</v>
      </c>
      <c r="H477" s="70" t="str">
        <f t="shared" ca="1" si="171"/>
        <v>A</v>
      </c>
      <c r="I477" s="94">
        <v>1</v>
      </c>
      <c r="J477" s="95">
        <f t="shared" si="167"/>
        <v>2013</v>
      </c>
      <c r="K477" s="93" t="str">
        <f t="shared" si="167"/>
        <v>Test country</v>
      </c>
      <c r="L477" s="93">
        <f t="shared" si="167"/>
        <v>0</v>
      </c>
      <c r="M477" s="93"/>
      <c r="N477" s="93">
        <f t="shared" si="166"/>
        <v>0</v>
      </c>
      <c r="O477" s="64" t="s">
        <v>2153</v>
      </c>
      <c r="P477" s="120" t="s">
        <v>2583</v>
      </c>
      <c r="Q477" s="120" t="s">
        <v>2153</v>
      </c>
      <c r="R477" s="314" t="s">
        <v>2154</v>
      </c>
      <c r="S477" s="540" t="s">
        <v>2153</v>
      </c>
      <c r="T477" s="833"/>
      <c r="U477" s="214">
        <f t="shared" ref="U477:AG477" si="172">SUBTOTAL(9,U478:U481)</f>
        <v>0</v>
      </c>
      <c r="V477" s="90">
        <f t="shared" si="172"/>
        <v>0</v>
      </c>
      <c r="W477" s="90">
        <f t="shared" si="172"/>
        <v>0</v>
      </c>
      <c r="X477" s="881"/>
      <c r="Y477" s="90">
        <f t="shared" si="172"/>
        <v>0</v>
      </c>
      <c r="Z477" s="90">
        <f>SUBTOTAL(9,Z478:Z481)</f>
        <v>0</v>
      </c>
      <c r="AA477" s="194">
        <f t="shared" si="172"/>
        <v>0</v>
      </c>
      <c r="AB477" s="90">
        <f t="shared" si="172"/>
        <v>0</v>
      </c>
      <c r="AC477" s="90">
        <f t="shared" si="172"/>
        <v>0</v>
      </c>
      <c r="AD477" s="90">
        <f t="shared" si="172"/>
        <v>0</v>
      </c>
      <c r="AE477" s="90">
        <f t="shared" si="172"/>
        <v>0</v>
      </c>
      <c r="AF477" s="90">
        <f t="shared" si="172"/>
        <v>0</v>
      </c>
      <c r="AG477" s="91">
        <f t="shared" si="172"/>
        <v>0</v>
      </c>
      <c r="AH477" s="90">
        <f>AA477* '1 Overview'!$D$19</f>
        <v>0</v>
      </c>
      <c r="AI477" s="90">
        <f>AC477* '1 Overview'!$D$19</f>
        <v>0</v>
      </c>
      <c r="AJ477" s="90">
        <f>AE477* '1 Overview'!$D$19</f>
        <v>0</v>
      </c>
      <c r="AK477" s="91">
        <f>AG477* '1 Overview'!$D$19</f>
        <v>0</v>
      </c>
    </row>
    <row r="478" spans="1:126" ht="12.75" x14ac:dyDescent="0.2">
      <c r="A478" s="93" t="str">
        <f t="shared" si="170"/>
        <v>Z2013</v>
      </c>
      <c r="B478" s="93" t="e">
        <f t="shared" si="170"/>
        <v>#N/A</v>
      </c>
      <c r="C478" s="93" t="e">
        <f t="shared" si="170"/>
        <v>#N/A</v>
      </c>
      <c r="D478" s="93" t="e">
        <f t="shared" si="170"/>
        <v>#N/A</v>
      </c>
      <c r="E478" s="272" t="str">
        <f>VLOOKUP("K|"&amp;Q478,'[2]+termU'!$A$1:$G$65536,6,FALSE)</f>
        <v>L300</v>
      </c>
      <c r="F478" s="231" t="str">
        <f>VLOOKUP("K|"&amp;O478,'[2]+termU'!$A$1:$G$65536,6,FALSE)</f>
        <v>L300</v>
      </c>
      <c r="G478" s="64" t="str">
        <f t="shared" si="168"/>
        <v>B</v>
      </c>
      <c r="H478" s="70" t="str">
        <f t="shared" ca="1" si="171"/>
        <v>B</v>
      </c>
      <c r="I478" s="94">
        <v>2</v>
      </c>
      <c r="J478" s="95">
        <f t="shared" si="167"/>
        <v>2013</v>
      </c>
      <c r="K478" s="93" t="str">
        <f t="shared" si="167"/>
        <v>Test country</v>
      </c>
      <c r="L478" s="93">
        <f t="shared" si="167"/>
        <v>0</v>
      </c>
      <c r="M478" s="93"/>
      <c r="N478" s="93">
        <f t="shared" si="166"/>
        <v>0</v>
      </c>
      <c r="O478" s="64" t="s">
        <v>2155</v>
      </c>
      <c r="P478" s="120" t="s">
        <v>2583</v>
      </c>
      <c r="Q478" s="120" t="s">
        <v>2155</v>
      </c>
      <c r="R478" s="321" t="str">
        <f xml:space="preserve"> R477 &amp; IF(ISERROR([2]!hidden(R477)),", sin detalles",IF([2]!hidden(R477),"",", sin detalles"))</f>
        <v>Bosque, sin detalles</v>
      </c>
      <c r="S478" s="345" t="str">
        <f xml:space="preserve"> S477 &amp; IF(ISERROR([2]!hidden(S477)),", no details",IF([2]!hidden(S477),"",", no details"))</f>
        <v>Forest, no details</v>
      </c>
      <c r="T478" s="813"/>
      <c r="U478" s="631"/>
      <c r="V478" s="96"/>
      <c r="W478" s="96">
        <f>SUM(U478:V478)</f>
        <v>0</v>
      </c>
      <c r="X478" s="859"/>
      <c r="Y478" s="96"/>
      <c r="Z478" s="96"/>
      <c r="AA478" s="98"/>
      <c r="AB478" s="96"/>
      <c r="AC478" s="96"/>
      <c r="AD478" s="96"/>
      <c r="AE478" s="96"/>
      <c r="AF478" s="96"/>
      <c r="AG478" s="98"/>
      <c r="AH478" s="96">
        <f>AA478* '1 Overview'!$D$19</f>
        <v>0</v>
      </c>
      <c r="AI478" s="96">
        <f>AC478* '1 Overview'!$D$19</f>
        <v>0</v>
      </c>
      <c r="AJ478" s="96">
        <f>AE478* '1 Overview'!$D$19</f>
        <v>0</v>
      </c>
      <c r="AK478" s="98">
        <f>AG478* '1 Overview'!$D$19</f>
        <v>0</v>
      </c>
    </row>
    <row r="479" spans="1:126" ht="15" customHeight="1" outlineLevel="1" x14ac:dyDescent="0.2">
      <c r="A479" s="93" t="str">
        <f t="shared" si="170"/>
        <v>Z2013</v>
      </c>
      <c r="B479" s="93" t="e">
        <f t="shared" si="170"/>
        <v>#N/A</v>
      </c>
      <c r="C479" s="93" t="e">
        <f t="shared" si="170"/>
        <v>#N/A</v>
      </c>
      <c r="D479" s="93" t="e">
        <f t="shared" si="170"/>
        <v>#N/A</v>
      </c>
      <c r="E479" s="272" t="str">
        <f>VLOOKUP("K|"&amp;Q479,'[2]+termU'!$A$1:$G$65536,6,FALSE)</f>
        <v>L301</v>
      </c>
      <c r="F479" s="231" t="str">
        <f>VLOOKUP("K|"&amp;O479,'[2]+termU'!$A$1:$G$65536,6,FALSE)</f>
        <v>L301</v>
      </c>
      <c r="G479" s="64" t="str">
        <f t="shared" si="168"/>
        <v>B</v>
      </c>
      <c r="H479" s="70" t="str">
        <f t="shared" ca="1" si="171"/>
        <v>B</v>
      </c>
      <c r="I479" s="94">
        <v>2</v>
      </c>
      <c r="J479" s="95">
        <f t="shared" si="167"/>
        <v>2013</v>
      </c>
      <c r="K479" s="93" t="str">
        <f t="shared" si="167"/>
        <v>Test country</v>
      </c>
      <c r="L479" s="93">
        <f t="shared" si="167"/>
        <v>0</v>
      </c>
      <c r="M479" s="93"/>
      <c r="N479" s="93">
        <f t="shared" si="166"/>
        <v>0</v>
      </c>
      <c r="O479" s="64" t="s">
        <v>2156</v>
      </c>
      <c r="P479" s="120" t="s">
        <v>2583</v>
      </c>
      <c r="Q479" s="120" t="s">
        <v>2157</v>
      </c>
      <c r="R479" s="318" t="s">
        <v>2158</v>
      </c>
      <c r="S479" s="348" t="s">
        <v>2159</v>
      </c>
      <c r="T479" s="787"/>
      <c r="U479" s="104"/>
      <c r="V479" s="106"/>
      <c r="W479" s="106">
        <f>SUM(U479:V479)</f>
        <v>0</v>
      </c>
      <c r="X479" s="855"/>
      <c r="Y479" s="106"/>
      <c r="Z479" s="106"/>
      <c r="AA479" s="107"/>
      <c r="AB479" s="106"/>
      <c r="AC479" s="106"/>
      <c r="AD479" s="106"/>
      <c r="AE479" s="106"/>
      <c r="AF479" s="106"/>
      <c r="AG479" s="107"/>
      <c r="AH479" s="106">
        <f>AA479* '1 Overview'!$D$19</f>
        <v>0</v>
      </c>
      <c r="AI479" s="106">
        <f>AC479* '1 Overview'!$D$19</f>
        <v>0</v>
      </c>
      <c r="AJ479" s="106">
        <f>AE479* '1 Overview'!$D$19</f>
        <v>0</v>
      </c>
      <c r="AK479" s="107">
        <f>AG479* '1 Overview'!$D$19</f>
        <v>0</v>
      </c>
    </row>
    <row r="480" spans="1:126" ht="15" customHeight="1" outlineLevel="1" x14ac:dyDescent="0.2">
      <c r="A480" s="93" t="str">
        <f t="shared" si="170"/>
        <v>Z2013</v>
      </c>
      <c r="B480" s="93" t="e">
        <f t="shared" si="170"/>
        <v>#N/A</v>
      </c>
      <c r="C480" s="93" t="e">
        <f t="shared" si="170"/>
        <v>#N/A</v>
      </c>
      <c r="D480" s="93" t="e">
        <f t="shared" si="170"/>
        <v>#N/A</v>
      </c>
      <c r="E480" s="272" t="str">
        <f>VLOOKUP("K|"&amp;Q480,'[2]+termU'!$A$1:$G$65536,6,FALSE)</f>
        <v>L302</v>
      </c>
      <c r="F480" s="231" t="str">
        <f>VLOOKUP("K|"&amp;O480,'[2]+termU'!$A$1:$G$65536,6,FALSE)</f>
        <v>L302</v>
      </c>
      <c r="G480" s="64" t="str">
        <f t="shared" si="168"/>
        <v>B</v>
      </c>
      <c r="H480" s="70" t="str">
        <f t="shared" ca="1" si="171"/>
        <v>B</v>
      </c>
      <c r="I480" s="94">
        <v>2</v>
      </c>
      <c r="J480" s="95">
        <f t="shared" si="167"/>
        <v>2013</v>
      </c>
      <c r="K480" s="93" t="str">
        <f t="shared" si="167"/>
        <v>Test country</v>
      </c>
      <c r="L480" s="93">
        <f t="shared" si="167"/>
        <v>0</v>
      </c>
      <c r="M480" s="93"/>
      <c r="N480" s="93">
        <f t="shared" si="166"/>
        <v>0</v>
      </c>
      <c r="O480" s="64" t="s">
        <v>2160</v>
      </c>
      <c r="P480" s="120" t="s">
        <v>2583</v>
      </c>
      <c r="Q480" s="120" t="s">
        <v>2161</v>
      </c>
      <c r="R480" s="318" t="s">
        <v>2162</v>
      </c>
      <c r="S480" s="348" t="s">
        <v>2163</v>
      </c>
      <c r="T480" s="787"/>
      <c r="U480" s="104"/>
      <c r="V480" s="106"/>
      <c r="W480" s="106">
        <f>SUM(U480:V480)</f>
        <v>0</v>
      </c>
      <c r="X480" s="855"/>
      <c r="Y480" s="106"/>
      <c r="Z480" s="106"/>
      <c r="AA480" s="107"/>
      <c r="AB480" s="106"/>
      <c r="AC480" s="106"/>
      <c r="AD480" s="106"/>
      <c r="AE480" s="106"/>
      <c r="AF480" s="106"/>
      <c r="AG480" s="107"/>
      <c r="AH480" s="106">
        <f>AA480* '1 Overview'!$D$19</f>
        <v>0</v>
      </c>
      <c r="AI480" s="106">
        <f>AC480* '1 Overview'!$D$19</f>
        <v>0</v>
      </c>
      <c r="AJ480" s="106">
        <f>AE480* '1 Overview'!$D$19</f>
        <v>0</v>
      </c>
      <c r="AK480" s="107">
        <f>AG480* '1 Overview'!$D$19</f>
        <v>0</v>
      </c>
    </row>
    <row r="481" spans="1:126" ht="15" customHeight="1" outlineLevel="1" thickBot="1" x14ac:dyDescent="0.25">
      <c r="A481" s="93" t="str">
        <f t="shared" si="170"/>
        <v>Z2013</v>
      </c>
      <c r="B481" s="93" t="e">
        <f t="shared" si="170"/>
        <v>#N/A</v>
      </c>
      <c r="C481" s="93" t="e">
        <f t="shared" si="170"/>
        <v>#N/A</v>
      </c>
      <c r="D481" s="93" t="e">
        <f t="shared" si="170"/>
        <v>#N/A</v>
      </c>
      <c r="E481" s="272" t="str">
        <f>VLOOKUP("K|"&amp;Q481,'[2]+termU'!$A$1:$G$65536,6,FALSE)</f>
        <v>L3zz</v>
      </c>
      <c r="F481" s="231" t="str">
        <f>VLOOKUP("K|"&amp;O481,'[2]+termU'!$A$1:$G$65536,6,FALSE)</f>
        <v>L3zz</v>
      </c>
      <c r="G481" s="64" t="str">
        <f t="shared" si="168"/>
        <v>B</v>
      </c>
      <c r="H481" s="70" t="str">
        <f t="shared" ca="1" si="171"/>
        <v>B</v>
      </c>
      <c r="I481" s="94">
        <v>2</v>
      </c>
      <c r="J481" s="95">
        <f t="shared" si="167"/>
        <v>2013</v>
      </c>
      <c r="K481" s="93" t="str">
        <f t="shared" si="167"/>
        <v>Test country</v>
      </c>
      <c r="L481" s="93">
        <f t="shared" si="167"/>
        <v>0</v>
      </c>
      <c r="M481" s="93"/>
      <c r="N481" s="93">
        <f t="shared" si="166"/>
        <v>0</v>
      </c>
      <c r="O481" s="64" t="s">
        <v>2164</v>
      </c>
      <c r="P481" s="120" t="s">
        <v>2583</v>
      </c>
      <c r="Q481" s="120" t="s">
        <v>2165</v>
      </c>
      <c r="R481" s="362" t="s">
        <v>2166</v>
      </c>
      <c r="S481" s="353" t="s">
        <v>2167</v>
      </c>
      <c r="T481" s="671"/>
      <c r="U481" s="718"/>
      <c r="V481" s="169"/>
      <c r="W481" s="169">
        <f>SUM(U481:V481)</f>
        <v>0</v>
      </c>
      <c r="X481" s="882"/>
      <c r="Y481" s="169"/>
      <c r="Z481" s="169"/>
      <c r="AA481" s="170"/>
      <c r="AB481" s="169"/>
      <c r="AC481" s="169"/>
      <c r="AD481" s="169"/>
      <c r="AE481" s="169"/>
      <c r="AF481" s="169"/>
      <c r="AG481" s="170"/>
      <c r="AH481" s="169">
        <f>AA481* '1 Overview'!$D$19</f>
        <v>0</v>
      </c>
      <c r="AI481" s="169">
        <f>AC481* '1 Overview'!$D$19</f>
        <v>0</v>
      </c>
      <c r="AJ481" s="169">
        <f>AE481* '1 Overview'!$D$19</f>
        <v>0</v>
      </c>
      <c r="AK481" s="170">
        <f>AG481* '1 Overview'!$D$19</f>
        <v>0</v>
      </c>
    </row>
    <row r="482" spans="1:126" ht="20.25" customHeight="1" thickBot="1" x14ac:dyDescent="0.25">
      <c r="A482" s="93" t="str">
        <f t="shared" si="170"/>
        <v>Z2013</v>
      </c>
      <c r="B482" s="93" t="e">
        <f t="shared" si="170"/>
        <v>#N/A</v>
      </c>
      <c r="C482" s="93" t="e">
        <f t="shared" si="170"/>
        <v>#N/A</v>
      </c>
      <c r="D482" s="93" t="e">
        <f t="shared" si="170"/>
        <v>#N/A</v>
      </c>
      <c r="E482" s="265" t="str">
        <f>VLOOKUP("K|"&amp;Q482,'[2]+termU'!$A$1:$G$65536,6,FALSE)</f>
        <v>L4</v>
      </c>
      <c r="F482" s="266" t="str">
        <f>VLOOKUP("K|"&amp;O482,'[2]+termU'!$A$1:$G$65536,6,FALSE)</f>
        <v>L4</v>
      </c>
      <c r="G482" s="61" t="str">
        <f t="shared" si="168"/>
        <v>A</v>
      </c>
      <c r="H482" s="70" t="str">
        <f t="shared" ca="1" si="171"/>
        <v>A</v>
      </c>
      <c r="I482" s="87">
        <v>1</v>
      </c>
      <c r="J482" s="171">
        <f t="shared" si="167"/>
        <v>2013</v>
      </c>
      <c r="K482" s="86" t="str">
        <f t="shared" si="167"/>
        <v>Test country</v>
      </c>
      <c r="L482" s="86">
        <f t="shared" si="167"/>
        <v>0</v>
      </c>
      <c r="M482" s="86"/>
      <c r="N482" s="86">
        <f t="shared" si="166"/>
        <v>0</v>
      </c>
      <c r="O482" s="64" t="str">
        <f>TRIM(S482)</f>
        <v>Wild collection</v>
      </c>
      <c r="P482" s="60" t="s">
        <v>1771</v>
      </c>
      <c r="Q482" s="120" t="s">
        <v>278</v>
      </c>
      <c r="R482" s="314" t="s">
        <v>279</v>
      </c>
      <c r="S482" s="540" t="s">
        <v>278</v>
      </c>
      <c r="T482" s="832"/>
      <c r="U482" s="1133">
        <f t="shared" ref="U482:AG482" si="173">SUBTOTAL(9,U483:U541)</f>
        <v>0</v>
      </c>
      <c r="V482" s="1134">
        <f t="shared" si="173"/>
        <v>0</v>
      </c>
      <c r="W482" s="1135">
        <f t="shared" si="173"/>
        <v>0</v>
      </c>
      <c r="X482" s="1138"/>
      <c r="Y482" s="1135">
        <f t="shared" si="173"/>
        <v>0</v>
      </c>
      <c r="Z482" s="1135">
        <f>SUBTOTAL(9,Z483:Z541)</f>
        <v>0</v>
      </c>
      <c r="AA482" s="1137">
        <f t="shared" si="173"/>
        <v>0</v>
      </c>
      <c r="AB482" s="90">
        <f t="shared" si="173"/>
        <v>0</v>
      </c>
      <c r="AC482" s="90">
        <f t="shared" si="173"/>
        <v>0</v>
      </c>
      <c r="AD482" s="90">
        <f t="shared" si="173"/>
        <v>0</v>
      </c>
      <c r="AE482" s="90">
        <f t="shared" si="173"/>
        <v>0</v>
      </c>
      <c r="AF482" s="90">
        <f t="shared" si="173"/>
        <v>0</v>
      </c>
      <c r="AG482" s="91">
        <f t="shared" si="173"/>
        <v>0</v>
      </c>
      <c r="AH482" s="90">
        <f>AA482* '1 Overview'!$D$19</f>
        <v>0</v>
      </c>
      <c r="AI482" s="90">
        <f>AC482* '1 Overview'!$D$19</f>
        <v>0</v>
      </c>
      <c r="AJ482" s="90">
        <f>AE482* '1 Overview'!$D$19</f>
        <v>0</v>
      </c>
      <c r="AK482" s="91">
        <f>AG482* '1 Overview'!$D$19</f>
        <v>0</v>
      </c>
    </row>
    <row r="483" spans="1:126" ht="12.75" x14ac:dyDescent="0.2">
      <c r="A483" s="93" t="str">
        <f t="shared" si="170"/>
        <v>Z2013</v>
      </c>
      <c r="B483" s="93" t="e">
        <f t="shared" si="170"/>
        <v>#N/A</v>
      </c>
      <c r="C483" s="93" t="e">
        <f t="shared" si="170"/>
        <v>#N/A</v>
      </c>
      <c r="D483" s="93" t="e">
        <f t="shared" si="170"/>
        <v>#N/A</v>
      </c>
      <c r="E483" s="267" t="str">
        <f>VLOOKUP("K|"&amp;Q483,'[2]+termU'!$A$1:$G$65536,6,FALSE)</f>
        <v>L400</v>
      </c>
      <c r="F483" s="231" t="str">
        <f>VLOOKUP("K|"&amp;O483,'[2]+termU'!$A$1:$G$65536,6,FALSE)</f>
        <v>L400</v>
      </c>
      <c r="G483" s="64" t="str">
        <f>IF(Q483="","B",IF(ISERROR(#REF!),"B",IF(E483=LEFT(#REF!,LEN(E483)),"A","B")))</f>
        <v>B</v>
      </c>
      <c r="H483" s="70" t="str">
        <f t="shared" ca="1" si="171"/>
        <v>B</v>
      </c>
      <c r="I483" s="94">
        <v>2</v>
      </c>
      <c r="J483" s="95">
        <f t="shared" si="167"/>
        <v>2013</v>
      </c>
      <c r="K483" s="93" t="str">
        <f t="shared" si="167"/>
        <v>Test country</v>
      </c>
      <c r="L483" s="93">
        <f t="shared" si="167"/>
        <v>0</v>
      </c>
      <c r="M483" s="93"/>
      <c r="N483" s="93">
        <f t="shared" si="166"/>
        <v>0</v>
      </c>
      <c r="O483" s="64" t="str">
        <f>TRIM(S483)</f>
        <v>Wild collection, no details</v>
      </c>
      <c r="P483" s="70" t="s">
        <v>1771</v>
      </c>
      <c r="Q483" s="120" t="s">
        <v>280</v>
      </c>
      <c r="R483" s="321" t="str">
        <f xml:space="preserve"> R482 &amp; IF(ISERROR([2]!hidden(R482)),", sin detalles",IF([2]!hidden(R482),"",", sin detalles"))</f>
        <v>Recolección silvestre, sin detalles</v>
      </c>
      <c r="S483" s="352" t="str">
        <f xml:space="preserve"> S482 &amp; IF(ISERROR([2]!hidden(S482)),", no details",IF([2]!hidden(S482),"",", no details"))</f>
        <v>Wild collection, no details</v>
      </c>
      <c r="T483" s="813"/>
      <c r="U483" s="631"/>
      <c r="V483" s="244"/>
      <c r="W483" s="633">
        <f>SUM(U483:V483)</f>
        <v>0</v>
      </c>
      <c r="X483" s="859"/>
      <c r="Y483" s="96"/>
      <c r="Z483" s="96"/>
      <c r="AA483" s="98"/>
      <c r="AB483" s="96"/>
      <c r="AC483" s="96"/>
      <c r="AD483" s="96"/>
      <c r="AE483" s="96"/>
      <c r="AF483" s="96"/>
      <c r="AG483" s="98"/>
      <c r="AH483" s="96">
        <f>AA483* '1 Overview'!$D$19</f>
        <v>0</v>
      </c>
      <c r="AI483" s="96">
        <f>AC483* '1 Overview'!$D$19</f>
        <v>0</v>
      </c>
      <c r="AJ483" s="96">
        <f>AE483* '1 Overview'!$D$19</f>
        <v>0</v>
      </c>
      <c r="AK483" s="98">
        <f>AG483* '1 Overview'!$D$19</f>
        <v>0</v>
      </c>
    </row>
    <row r="484" spans="1:126" s="173" customFormat="1" ht="15" customHeight="1" outlineLevel="1" x14ac:dyDescent="0.2">
      <c r="A484" s="93" t="str">
        <f t="shared" si="170"/>
        <v>Z2013</v>
      </c>
      <c r="B484" s="93" t="e">
        <f t="shared" si="170"/>
        <v>#N/A</v>
      </c>
      <c r="C484" s="93" t="e">
        <f t="shared" si="170"/>
        <v>#N/A</v>
      </c>
      <c r="D484" s="93" t="e">
        <f t="shared" si="170"/>
        <v>#N/A</v>
      </c>
      <c r="E484" s="267" t="str">
        <f>VLOOKUP("K|"&amp;Q484,'[2]+termU'!$A$1:$G$65536,6,FALSE)</f>
        <v>L401</v>
      </c>
      <c r="F484" s="231" t="e">
        <f>VLOOKUP("K|"&amp;O484,'[2]+termU'!$A$1:$G$65536,6,FALSE)</f>
        <v>#N/A</v>
      </c>
      <c r="G484" s="64" t="str">
        <f>IF(Q484="","B",IF(ISERROR(#REF!),"B",IF(E484=LEFT(#REF!,LEN(E484)),"A","B")))</f>
        <v>B</v>
      </c>
      <c r="H484" s="70" t="str">
        <f t="shared" ca="1" si="171"/>
        <v>B</v>
      </c>
      <c r="I484" s="94">
        <v>2</v>
      </c>
      <c r="J484" s="95">
        <f t="shared" si="167"/>
        <v>2013</v>
      </c>
      <c r="K484" s="93" t="str">
        <f t="shared" si="167"/>
        <v>Test country</v>
      </c>
      <c r="L484" s="93">
        <f t="shared" si="167"/>
        <v>0</v>
      </c>
      <c r="M484" s="93"/>
      <c r="N484" s="93">
        <f t="shared" si="166"/>
        <v>0</v>
      </c>
      <c r="O484" s="64"/>
      <c r="P484" s="120" t="s">
        <v>2583</v>
      </c>
      <c r="Q484" s="120" t="s">
        <v>281</v>
      </c>
      <c r="R484" s="316" t="s">
        <v>282</v>
      </c>
      <c r="S484" s="653" t="s">
        <v>283</v>
      </c>
      <c r="T484" s="824"/>
      <c r="U484" s="1101"/>
      <c r="V484" s="1102"/>
      <c r="W484" s="1112">
        <f>SUM(U484:V484)</f>
        <v>0</v>
      </c>
      <c r="X484" s="883"/>
      <c r="Y484" s="1103"/>
      <c r="Z484" s="1103"/>
      <c r="AA484" s="1105"/>
      <c r="AB484" s="96"/>
      <c r="AC484" s="96"/>
      <c r="AD484" s="96"/>
      <c r="AE484" s="96"/>
      <c r="AF484" s="96"/>
      <c r="AG484" s="98"/>
      <c r="AH484" s="96">
        <f>AA484* '1 Overview'!$D$19</f>
        <v>0</v>
      </c>
      <c r="AI484" s="96">
        <f>AC484* '1 Overview'!$D$19</f>
        <v>0</v>
      </c>
      <c r="AJ484" s="96">
        <f>AE484* '1 Overview'!$D$19</f>
        <v>0</v>
      </c>
      <c r="AK484" s="98">
        <f>AG484* '1 Overview'!$D$19</f>
        <v>0</v>
      </c>
      <c r="AL484" s="73"/>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row>
    <row r="485" spans="1:126" s="173" customFormat="1" ht="15" customHeight="1" outlineLevel="1" x14ac:dyDescent="0.2">
      <c r="A485" s="93" t="str">
        <f t="shared" si="170"/>
        <v>Z2013</v>
      </c>
      <c r="B485" s="93" t="e">
        <f t="shared" si="170"/>
        <v>#N/A</v>
      </c>
      <c r="C485" s="93" t="e">
        <f t="shared" si="170"/>
        <v>#N/A</v>
      </c>
      <c r="D485" s="93" t="e">
        <f t="shared" si="170"/>
        <v>#N/A</v>
      </c>
      <c r="E485" s="267" t="str">
        <f>VLOOKUP("K|"&amp;Q485,'[2]+termU'!$A$1:$G$65536,6,FALSE)</f>
        <v>L402</v>
      </c>
      <c r="F485" s="231" t="e">
        <f>VLOOKUP("K|"&amp;O485,'[2]+termU'!$A$1:$G$65536,6,FALSE)</f>
        <v>#N/A</v>
      </c>
      <c r="G485" s="64" t="str">
        <f>IF(Q485="","B",IF(ISERROR(#REF!),"B",IF(E485=LEFT(#REF!,LEN(E485)),"A","B")))</f>
        <v>B</v>
      </c>
      <c r="H485" s="70" t="str">
        <f t="shared" ca="1" si="171"/>
        <v>B</v>
      </c>
      <c r="I485" s="94">
        <v>2</v>
      </c>
      <c r="J485" s="95">
        <f t="shared" si="167"/>
        <v>2013</v>
      </c>
      <c r="K485" s="93" t="str">
        <f t="shared" si="167"/>
        <v>Test country</v>
      </c>
      <c r="L485" s="93">
        <f t="shared" si="167"/>
        <v>0</v>
      </c>
      <c r="M485" s="93"/>
      <c r="N485" s="93">
        <f t="shared" si="166"/>
        <v>0</v>
      </c>
      <c r="O485" s="64"/>
      <c r="P485" s="120" t="s">
        <v>2583</v>
      </c>
      <c r="Q485" s="120" t="s">
        <v>284</v>
      </c>
      <c r="R485" s="316" t="s">
        <v>285</v>
      </c>
      <c r="S485" s="653" t="s">
        <v>286</v>
      </c>
      <c r="T485" s="824"/>
      <c r="U485" s="1101"/>
      <c r="V485" s="1102"/>
      <c r="W485" s="1112">
        <f>SUM(U485:V485)</f>
        <v>0</v>
      </c>
      <c r="X485" s="883"/>
      <c r="Y485" s="1103"/>
      <c r="Z485" s="1103"/>
      <c r="AA485" s="1105"/>
      <c r="AB485" s="96"/>
      <c r="AC485" s="96"/>
      <c r="AD485" s="96"/>
      <c r="AE485" s="96"/>
      <c r="AF485" s="96"/>
      <c r="AG485" s="98"/>
      <c r="AH485" s="96">
        <f>AA485* '1 Overview'!$D$19</f>
        <v>0</v>
      </c>
      <c r="AI485" s="96">
        <f>AC485* '1 Overview'!$D$19</f>
        <v>0</v>
      </c>
      <c r="AJ485" s="96">
        <f>AE485* '1 Overview'!$D$19</f>
        <v>0</v>
      </c>
      <c r="AK485" s="98">
        <f>AG485* '1 Overview'!$D$19</f>
        <v>0</v>
      </c>
      <c r="AL485" s="73"/>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row>
    <row r="486" spans="1:126" s="174" customFormat="1" ht="15" customHeight="1" outlineLevel="1" x14ac:dyDescent="0.2">
      <c r="A486" s="93" t="str">
        <f t="shared" si="170"/>
        <v>Z2013</v>
      </c>
      <c r="B486" s="93" t="e">
        <f t="shared" si="170"/>
        <v>#N/A</v>
      </c>
      <c r="C486" s="93" t="e">
        <f t="shared" si="170"/>
        <v>#N/A</v>
      </c>
      <c r="D486" s="93" t="e">
        <f t="shared" si="170"/>
        <v>#N/A</v>
      </c>
      <c r="E486" s="267" t="str">
        <f>VLOOKUP("K|"&amp;Q486,'[2]+termU'!$A$1:$G$65536,6,FALSE)</f>
        <v>L403</v>
      </c>
      <c r="F486" s="231" t="str">
        <f>VLOOKUP("K|"&amp;O486,'[2]+termU'!$A$1:$G$65536,6,FALSE)</f>
        <v>L403</v>
      </c>
      <c r="G486" s="64" t="str">
        <f t="shared" ref="G486:G502" si="174">IF(Q486="","B",IF(ISERROR(E487),"B",IF(E486=LEFT(E487,LEN(E486)),"A","B")))</f>
        <v>A</v>
      </c>
      <c r="H486" s="70" t="str">
        <f t="shared" ca="1" si="171"/>
        <v>A</v>
      </c>
      <c r="I486" s="115">
        <v>2</v>
      </c>
      <c r="J486" s="95">
        <f t="shared" si="167"/>
        <v>2013</v>
      </c>
      <c r="K486" s="93" t="str">
        <f t="shared" si="167"/>
        <v>Test country</v>
      </c>
      <c r="L486" s="93">
        <f t="shared" si="167"/>
        <v>0</v>
      </c>
      <c r="M486" s="93"/>
      <c r="N486" s="93">
        <f t="shared" si="166"/>
        <v>0</v>
      </c>
      <c r="O486" s="64" t="s">
        <v>287</v>
      </c>
      <c r="P486" s="120" t="s">
        <v>2583</v>
      </c>
      <c r="Q486" s="120" t="s">
        <v>287</v>
      </c>
      <c r="R486" s="316" t="s">
        <v>2958</v>
      </c>
      <c r="S486" s="653" t="s">
        <v>288</v>
      </c>
      <c r="T486" s="820"/>
      <c r="U486" s="150">
        <f t="shared" ref="U486:AG486" si="175">SUBTOTAL(9,U487:U494)</f>
        <v>0</v>
      </c>
      <c r="V486" s="205">
        <f t="shared" si="175"/>
        <v>0</v>
      </c>
      <c r="W486" s="110">
        <f t="shared" si="175"/>
        <v>0</v>
      </c>
      <c r="X486" s="883"/>
      <c r="Y486" s="110">
        <f t="shared" si="175"/>
        <v>0</v>
      </c>
      <c r="Z486" s="110">
        <f>SUBTOTAL(9,Z487:Z494)</f>
        <v>0</v>
      </c>
      <c r="AA486" s="112">
        <f t="shared" si="175"/>
        <v>0</v>
      </c>
      <c r="AB486" s="110">
        <f t="shared" si="175"/>
        <v>0</v>
      </c>
      <c r="AC486" s="110">
        <f t="shared" si="175"/>
        <v>0</v>
      </c>
      <c r="AD486" s="110">
        <f t="shared" si="175"/>
        <v>0</v>
      </c>
      <c r="AE486" s="110">
        <f t="shared" si="175"/>
        <v>0</v>
      </c>
      <c r="AF486" s="110">
        <f t="shared" si="175"/>
        <v>0</v>
      </c>
      <c r="AG486" s="112">
        <f t="shared" si="175"/>
        <v>0</v>
      </c>
      <c r="AH486" s="110">
        <f>AA486* '1 Overview'!$D$19</f>
        <v>0</v>
      </c>
      <c r="AI486" s="110">
        <f>AC486* '1 Overview'!$D$19</f>
        <v>0</v>
      </c>
      <c r="AJ486" s="110">
        <f>AE486* '1 Overview'!$D$19</f>
        <v>0</v>
      </c>
      <c r="AK486" s="112">
        <f>AG486* '1 Overview'!$D$19</f>
        <v>0</v>
      </c>
      <c r="AL486" s="73"/>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row>
    <row r="487" spans="1:126" ht="15" customHeight="1" outlineLevel="1" x14ac:dyDescent="0.2">
      <c r="A487" s="93" t="str">
        <f t="shared" si="170"/>
        <v>Z2013</v>
      </c>
      <c r="B487" s="93" t="e">
        <f t="shared" si="170"/>
        <v>#N/A</v>
      </c>
      <c r="C487" s="93" t="e">
        <f t="shared" si="170"/>
        <v>#N/A</v>
      </c>
      <c r="D487" s="93" t="e">
        <f t="shared" si="170"/>
        <v>#N/A</v>
      </c>
      <c r="E487" s="267" t="str">
        <f>VLOOKUP("K|"&amp;Q487,'[2]+termU'!$A$1:$G$65536,6,FALSE)</f>
        <v>L4030</v>
      </c>
      <c r="F487" s="231" t="str">
        <f>VLOOKUP("K|"&amp;O487,'[2]+termU'!$A$1:$G$65536,6,FALSE)</f>
        <v>L4030</v>
      </c>
      <c r="G487" s="64" t="str">
        <f t="shared" si="174"/>
        <v>B</v>
      </c>
      <c r="H487" s="70" t="str">
        <f t="shared" ca="1" si="171"/>
        <v>B</v>
      </c>
      <c r="I487" s="94">
        <v>3</v>
      </c>
      <c r="J487" s="95">
        <f t="shared" si="167"/>
        <v>2013</v>
      </c>
      <c r="K487" s="93" t="str">
        <f t="shared" si="167"/>
        <v>Test country</v>
      </c>
      <c r="L487" s="93">
        <f t="shared" si="167"/>
        <v>0</v>
      </c>
      <c r="M487" s="93"/>
      <c r="N487" s="93">
        <f t="shared" si="166"/>
        <v>0</v>
      </c>
      <c r="O487" s="64" t="s">
        <v>289</v>
      </c>
      <c r="P487" s="120" t="s">
        <v>2583</v>
      </c>
      <c r="Q487" s="120" t="s">
        <v>289</v>
      </c>
      <c r="R487" s="321" t="str">
        <f xml:space="preserve"> R486 &amp; IF(ISERROR([2]!hidden(R486)),", sin detalles",IF([2]!hidden(R486),"",", sin detalles"))</f>
        <v>Frutillas/Bayas, silvestres, sin detalles</v>
      </c>
      <c r="S487" s="345" t="str">
        <f xml:space="preserve"> S486 &amp; IF(ISERROR([2]!hidden(S486)),", no details",IF([2]!hidden(S486),"",", no details"))</f>
        <v xml:space="preserve">    Berries, wild, no details</v>
      </c>
      <c r="T487" s="779"/>
      <c r="U487" s="104"/>
      <c r="V487" s="196"/>
      <c r="W487" s="106">
        <f t="shared" ref="W487:W494" si="176">SUM(U487:V487)</f>
        <v>0</v>
      </c>
      <c r="X487" s="855"/>
      <c r="Y487" s="106"/>
      <c r="Z487" s="106"/>
      <c r="AA487" s="107"/>
      <c r="AB487" s="106"/>
      <c r="AC487" s="106"/>
      <c r="AD487" s="106"/>
      <c r="AE487" s="106"/>
      <c r="AF487" s="106"/>
      <c r="AG487" s="107"/>
      <c r="AH487" s="106">
        <f>AA487* '1 Overview'!$D$19</f>
        <v>0</v>
      </c>
      <c r="AI487" s="106">
        <f>AC487* '1 Overview'!$D$19</f>
        <v>0</v>
      </c>
      <c r="AJ487" s="106">
        <f>AE487* '1 Overview'!$D$19</f>
        <v>0</v>
      </c>
      <c r="AK487" s="107">
        <f>AG487* '1 Overview'!$D$19</f>
        <v>0</v>
      </c>
    </row>
    <row r="488" spans="1:126" ht="15" customHeight="1" outlineLevel="2" x14ac:dyDescent="0.2">
      <c r="A488" s="93" t="str">
        <f t="shared" si="170"/>
        <v>Z2013</v>
      </c>
      <c r="B488" s="93" t="e">
        <f t="shared" si="170"/>
        <v>#N/A</v>
      </c>
      <c r="C488" s="93" t="e">
        <f t="shared" si="170"/>
        <v>#N/A</v>
      </c>
      <c r="D488" s="93" t="e">
        <f t="shared" si="170"/>
        <v>#N/A</v>
      </c>
      <c r="E488" s="267" t="str">
        <f>VLOOKUP("K|"&amp;Q488,'[2]+termU'!$A$1:$G$65536,6,FALSE)</f>
        <v>L4031</v>
      </c>
      <c r="F488" s="231" t="str">
        <f>VLOOKUP("K|"&amp;O488,'[2]+termU'!$A$1:$G$65536,6,FALSE)</f>
        <v>L4031</v>
      </c>
      <c r="G488" s="64" t="str">
        <f t="shared" si="174"/>
        <v>B</v>
      </c>
      <c r="H488" s="70" t="str">
        <f t="shared" ca="1" si="171"/>
        <v>B</v>
      </c>
      <c r="I488" s="94">
        <v>3</v>
      </c>
      <c r="J488" s="95">
        <f t="shared" si="167"/>
        <v>2013</v>
      </c>
      <c r="K488" s="93" t="str">
        <f t="shared" si="167"/>
        <v>Test country</v>
      </c>
      <c r="L488" s="93">
        <f t="shared" si="167"/>
        <v>0</v>
      </c>
      <c r="M488" s="93"/>
      <c r="N488" s="93">
        <f t="shared" si="166"/>
        <v>0</v>
      </c>
      <c r="O488" s="64" t="s">
        <v>290</v>
      </c>
      <c r="P488" s="120" t="s">
        <v>2583</v>
      </c>
      <c r="Q488" s="120" t="s">
        <v>290</v>
      </c>
      <c r="R488" s="318" t="s">
        <v>291</v>
      </c>
      <c r="S488" s="348" t="s">
        <v>292</v>
      </c>
      <c r="T488" s="787"/>
      <c r="U488" s="104"/>
      <c r="V488" s="196"/>
      <c r="W488" s="106">
        <f t="shared" si="176"/>
        <v>0</v>
      </c>
      <c r="X488" s="855"/>
      <c r="Y488" s="106"/>
      <c r="Z488" s="106"/>
      <c r="AA488" s="107"/>
      <c r="AB488" s="106"/>
      <c r="AC488" s="106"/>
      <c r="AD488" s="106"/>
      <c r="AE488" s="106"/>
      <c r="AF488" s="106"/>
      <c r="AG488" s="107"/>
      <c r="AH488" s="106">
        <f>AA488* '1 Overview'!$D$19</f>
        <v>0</v>
      </c>
      <c r="AI488" s="106">
        <f>AC488* '1 Overview'!$D$19</f>
        <v>0</v>
      </c>
      <c r="AJ488" s="106">
        <f>AE488* '1 Overview'!$D$19</f>
        <v>0</v>
      </c>
      <c r="AK488" s="107">
        <f>AG488* '1 Overview'!$D$19</f>
        <v>0</v>
      </c>
    </row>
    <row r="489" spans="1:126" ht="15" customHeight="1" outlineLevel="2" x14ac:dyDescent="0.2">
      <c r="A489" s="93" t="str">
        <f t="shared" si="170"/>
        <v>Z2013</v>
      </c>
      <c r="B489" s="93" t="e">
        <f t="shared" si="170"/>
        <v>#N/A</v>
      </c>
      <c r="C489" s="93" t="e">
        <f t="shared" si="170"/>
        <v>#N/A</v>
      </c>
      <c r="D489" s="93" t="e">
        <f t="shared" si="170"/>
        <v>#N/A</v>
      </c>
      <c r="E489" s="267" t="str">
        <f>VLOOKUP("K|"&amp;Q489,'[2]+termU'!$A$1:$G$65536,6,FALSE)</f>
        <v>L4032</v>
      </c>
      <c r="F489" s="231" t="str">
        <f>VLOOKUP("K|"&amp;O489,'[2]+termU'!$A$1:$G$65536,6,FALSE)</f>
        <v>L4032</v>
      </c>
      <c r="G489" s="64" t="str">
        <f t="shared" si="174"/>
        <v>B</v>
      </c>
      <c r="H489" s="70" t="str">
        <f t="shared" ca="1" si="171"/>
        <v>B</v>
      </c>
      <c r="I489" s="94">
        <v>3</v>
      </c>
      <c r="J489" s="95">
        <f t="shared" ref="J489:L508" si="177">J$20</f>
        <v>2013</v>
      </c>
      <c r="K489" s="93" t="str">
        <f t="shared" si="177"/>
        <v>Test country</v>
      </c>
      <c r="L489" s="93">
        <f t="shared" si="177"/>
        <v>0</v>
      </c>
      <c r="M489" s="93"/>
      <c r="N489" s="93">
        <f t="shared" si="166"/>
        <v>0</v>
      </c>
      <c r="O489" s="64" t="s">
        <v>323</v>
      </c>
      <c r="P489" s="120" t="s">
        <v>2583</v>
      </c>
      <c r="Q489" s="120" t="s">
        <v>323</v>
      </c>
      <c r="R489" s="318" t="s">
        <v>324</v>
      </c>
      <c r="S489" s="348" t="s">
        <v>325</v>
      </c>
      <c r="T489" s="787"/>
      <c r="U489" s="104"/>
      <c r="V489" s="196"/>
      <c r="W489" s="106">
        <f t="shared" si="176"/>
        <v>0</v>
      </c>
      <c r="X489" s="855"/>
      <c r="Y489" s="106"/>
      <c r="Z489" s="106"/>
      <c r="AA489" s="107"/>
      <c r="AB489" s="106"/>
      <c r="AC489" s="106"/>
      <c r="AD489" s="106"/>
      <c r="AE489" s="106"/>
      <c r="AF489" s="106"/>
      <c r="AG489" s="107"/>
      <c r="AH489" s="106">
        <f>AA489* '1 Overview'!$D$19</f>
        <v>0</v>
      </c>
      <c r="AI489" s="106">
        <f>AC489* '1 Overview'!$D$19</f>
        <v>0</v>
      </c>
      <c r="AJ489" s="106">
        <f>AE489* '1 Overview'!$D$19</f>
        <v>0</v>
      </c>
      <c r="AK489" s="107">
        <f>AG489* '1 Overview'!$D$19</f>
        <v>0</v>
      </c>
    </row>
    <row r="490" spans="1:126" ht="15" customHeight="1" outlineLevel="2" x14ac:dyDescent="0.2">
      <c r="A490" s="93" t="str">
        <f t="shared" si="170"/>
        <v>Z2013</v>
      </c>
      <c r="B490" s="93" t="e">
        <f t="shared" si="170"/>
        <v>#N/A</v>
      </c>
      <c r="C490" s="93" t="e">
        <f t="shared" si="170"/>
        <v>#N/A</v>
      </c>
      <c r="D490" s="93" t="e">
        <f t="shared" si="170"/>
        <v>#N/A</v>
      </c>
      <c r="E490" s="267" t="str">
        <f>VLOOKUP("K|"&amp;Q490,'[2]+termU'!$A$1:$G$65536,6,FALSE)</f>
        <v>L4033</v>
      </c>
      <c r="F490" s="231" t="str">
        <f>VLOOKUP("K|"&amp;O490,'[2]+termU'!$A$1:$G$65536,6,FALSE)</f>
        <v>L4033</v>
      </c>
      <c r="G490" s="64" t="str">
        <f t="shared" si="174"/>
        <v>B</v>
      </c>
      <c r="H490" s="70" t="str">
        <f t="shared" ca="1" si="171"/>
        <v>B</v>
      </c>
      <c r="I490" s="94">
        <v>3</v>
      </c>
      <c r="J490" s="95">
        <f t="shared" si="177"/>
        <v>2013</v>
      </c>
      <c r="K490" s="93" t="str">
        <f t="shared" si="177"/>
        <v>Test country</v>
      </c>
      <c r="L490" s="93">
        <f t="shared" si="177"/>
        <v>0</v>
      </c>
      <c r="M490" s="93"/>
      <c r="N490" s="93">
        <f t="shared" si="166"/>
        <v>0</v>
      </c>
      <c r="O490" s="64" t="s">
        <v>326</v>
      </c>
      <c r="P490" s="120" t="s">
        <v>2583</v>
      </c>
      <c r="Q490" s="120" t="s">
        <v>326</v>
      </c>
      <c r="R490" s="318" t="s">
        <v>327</v>
      </c>
      <c r="S490" s="348" t="s">
        <v>328</v>
      </c>
      <c r="T490" s="787"/>
      <c r="U490" s="104"/>
      <c r="V490" s="196"/>
      <c r="W490" s="106">
        <f t="shared" si="176"/>
        <v>0</v>
      </c>
      <c r="X490" s="855"/>
      <c r="Y490" s="106"/>
      <c r="Z490" s="106"/>
      <c r="AA490" s="107"/>
      <c r="AB490" s="106"/>
      <c r="AC490" s="106"/>
      <c r="AD490" s="106"/>
      <c r="AE490" s="106"/>
      <c r="AF490" s="106"/>
      <c r="AG490" s="107"/>
      <c r="AH490" s="106">
        <f>AA490* '1 Overview'!$D$19</f>
        <v>0</v>
      </c>
      <c r="AI490" s="106">
        <f>AC490* '1 Overview'!$D$19</f>
        <v>0</v>
      </c>
      <c r="AJ490" s="106">
        <f>AE490* '1 Overview'!$D$19</f>
        <v>0</v>
      </c>
      <c r="AK490" s="107">
        <f>AG490* '1 Overview'!$D$19</f>
        <v>0</v>
      </c>
    </row>
    <row r="491" spans="1:126" ht="15" customHeight="1" outlineLevel="2" x14ac:dyDescent="0.2">
      <c r="A491" s="93" t="str">
        <f t="shared" si="170"/>
        <v>Z2013</v>
      </c>
      <c r="B491" s="93" t="e">
        <f t="shared" si="170"/>
        <v>#N/A</v>
      </c>
      <c r="C491" s="93" t="e">
        <f t="shared" si="170"/>
        <v>#N/A</v>
      </c>
      <c r="D491" s="93" t="e">
        <f t="shared" si="170"/>
        <v>#N/A</v>
      </c>
      <c r="E491" s="267" t="str">
        <f>VLOOKUP("K|"&amp;Q491,'[2]+termU'!$A$1:$G$65536,6,FALSE)</f>
        <v>L4034</v>
      </c>
      <c r="F491" s="231" t="str">
        <f>VLOOKUP("K|"&amp;O491,'[2]+termU'!$A$1:$G$65536,6,FALSE)</f>
        <v>L4034</v>
      </c>
      <c r="G491" s="64" t="str">
        <f t="shared" si="174"/>
        <v>B</v>
      </c>
      <c r="H491" s="70" t="str">
        <f t="shared" ca="1" si="171"/>
        <v>B</v>
      </c>
      <c r="I491" s="94">
        <v>3</v>
      </c>
      <c r="J491" s="95">
        <f t="shared" si="177"/>
        <v>2013</v>
      </c>
      <c r="K491" s="93" t="str">
        <f t="shared" si="177"/>
        <v>Test country</v>
      </c>
      <c r="L491" s="93">
        <f t="shared" si="177"/>
        <v>0</v>
      </c>
      <c r="M491" s="93"/>
      <c r="N491" s="93">
        <f t="shared" si="166"/>
        <v>0</v>
      </c>
      <c r="O491" s="64" t="s">
        <v>329</v>
      </c>
      <c r="P491" s="120" t="s">
        <v>2583</v>
      </c>
      <c r="Q491" s="120" t="s">
        <v>329</v>
      </c>
      <c r="R491" s="318" t="s">
        <v>330</v>
      </c>
      <c r="S491" s="348" t="s">
        <v>331</v>
      </c>
      <c r="T491" s="787"/>
      <c r="U491" s="104"/>
      <c r="V491" s="196"/>
      <c r="W491" s="106">
        <f t="shared" si="176"/>
        <v>0</v>
      </c>
      <c r="X491" s="855"/>
      <c r="Y491" s="106"/>
      <c r="Z491" s="106"/>
      <c r="AA491" s="107"/>
      <c r="AB491" s="106"/>
      <c r="AC491" s="106"/>
      <c r="AD491" s="106"/>
      <c r="AE491" s="106"/>
      <c r="AF491" s="106"/>
      <c r="AG491" s="107"/>
      <c r="AH491" s="106">
        <f>AA491* '1 Overview'!$D$19</f>
        <v>0</v>
      </c>
      <c r="AI491" s="106">
        <f>AC491* '1 Overview'!$D$19</f>
        <v>0</v>
      </c>
      <c r="AJ491" s="106">
        <f>AE491* '1 Overview'!$D$19</f>
        <v>0</v>
      </c>
      <c r="AK491" s="107">
        <f>AG491* '1 Overview'!$D$19</f>
        <v>0</v>
      </c>
    </row>
    <row r="492" spans="1:126" ht="15" customHeight="1" outlineLevel="2" x14ac:dyDescent="0.2">
      <c r="A492" s="93" t="str">
        <f t="shared" si="170"/>
        <v>Z2013</v>
      </c>
      <c r="B492" s="93" t="e">
        <f t="shared" si="170"/>
        <v>#N/A</v>
      </c>
      <c r="C492" s="93" t="e">
        <f t="shared" si="170"/>
        <v>#N/A</v>
      </c>
      <c r="D492" s="93" t="e">
        <f t="shared" si="170"/>
        <v>#N/A</v>
      </c>
      <c r="E492" s="267" t="str">
        <f>VLOOKUP("K|"&amp;Q492,'[2]+termU'!$A$1:$G$65536,6,FALSE)</f>
        <v>L4035</v>
      </c>
      <c r="F492" s="231" t="str">
        <f>VLOOKUP("K|"&amp;O492,'[2]+termU'!$A$1:$G$65536,6,FALSE)</f>
        <v>L4035</v>
      </c>
      <c r="G492" s="64" t="str">
        <f t="shared" si="174"/>
        <v>B</v>
      </c>
      <c r="H492" s="70" t="str">
        <f t="shared" ca="1" si="171"/>
        <v>B</v>
      </c>
      <c r="I492" s="94">
        <v>3</v>
      </c>
      <c r="J492" s="95">
        <f t="shared" si="177"/>
        <v>2013</v>
      </c>
      <c r="K492" s="93" t="str">
        <f t="shared" si="177"/>
        <v>Test country</v>
      </c>
      <c r="L492" s="93">
        <f t="shared" si="177"/>
        <v>0</v>
      </c>
      <c r="M492" s="93"/>
      <c r="N492" s="93">
        <f t="shared" si="166"/>
        <v>0</v>
      </c>
      <c r="O492" s="64" t="s">
        <v>332</v>
      </c>
      <c r="P492" s="120" t="s">
        <v>2583</v>
      </c>
      <c r="Q492" s="120" t="s">
        <v>332</v>
      </c>
      <c r="R492" s="318" t="s">
        <v>333</v>
      </c>
      <c r="S492" s="348" t="s">
        <v>334</v>
      </c>
      <c r="T492" s="787"/>
      <c r="U492" s="104"/>
      <c r="V492" s="196"/>
      <c r="W492" s="106">
        <f t="shared" si="176"/>
        <v>0</v>
      </c>
      <c r="X492" s="855"/>
      <c r="Y492" s="106"/>
      <c r="Z492" s="106"/>
      <c r="AA492" s="107"/>
      <c r="AB492" s="106"/>
      <c r="AC492" s="106"/>
      <c r="AD492" s="106"/>
      <c r="AE492" s="106"/>
      <c r="AF492" s="106"/>
      <c r="AG492" s="107"/>
      <c r="AH492" s="106">
        <f>AA492* '1 Overview'!$D$19</f>
        <v>0</v>
      </c>
      <c r="AI492" s="106">
        <f>AC492* '1 Overview'!$D$19</f>
        <v>0</v>
      </c>
      <c r="AJ492" s="106">
        <f>AE492* '1 Overview'!$D$19</f>
        <v>0</v>
      </c>
      <c r="AK492" s="107">
        <f>AG492* '1 Overview'!$D$19</f>
        <v>0</v>
      </c>
    </row>
    <row r="493" spans="1:126" ht="15" customHeight="1" outlineLevel="2" x14ac:dyDescent="0.2">
      <c r="A493" s="93" t="str">
        <f t="shared" si="170"/>
        <v>Z2013</v>
      </c>
      <c r="B493" s="93" t="e">
        <f t="shared" si="170"/>
        <v>#N/A</v>
      </c>
      <c r="C493" s="93" t="e">
        <f t="shared" si="170"/>
        <v>#N/A</v>
      </c>
      <c r="D493" s="93" t="e">
        <f t="shared" si="170"/>
        <v>#N/A</v>
      </c>
      <c r="E493" s="267" t="e">
        <f>VLOOKUP("K|"&amp;Q493,'[2]+termU'!$A$1:$G$65536,6,FALSE)</f>
        <v>#N/A</v>
      </c>
      <c r="F493" s="231" t="e">
        <f>VLOOKUP("K|"&amp;O493,'[2]+termU'!$A$1:$G$65536,6,FALSE)</f>
        <v>#N/A</v>
      </c>
      <c r="G493" s="64" t="str">
        <f t="shared" si="174"/>
        <v>B</v>
      </c>
      <c r="H493" s="70" t="str">
        <f t="shared" ca="1" si="171"/>
        <v>B</v>
      </c>
      <c r="I493" s="94">
        <v>3</v>
      </c>
      <c r="J493" s="95">
        <f t="shared" si="177"/>
        <v>2013</v>
      </c>
      <c r="K493" s="93" t="str">
        <f t="shared" si="177"/>
        <v>Test country</v>
      </c>
      <c r="L493" s="93">
        <f t="shared" si="177"/>
        <v>0</v>
      </c>
      <c r="M493" s="93"/>
      <c r="N493" s="93">
        <f t="shared" si="166"/>
        <v>0</v>
      </c>
      <c r="O493" s="64" t="s">
        <v>335</v>
      </c>
      <c r="P493" s="120" t="s">
        <v>2583</v>
      </c>
      <c r="Q493" s="120"/>
      <c r="R493" s="533" t="s">
        <v>336</v>
      </c>
      <c r="S493" s="554" t="s">
        <v>337</v>
      </c>
      <c r="T493" s="816"/>
      <c r="U493" s="149"/>
      <c r="V493" s="202"/>
      <c r="W493" s="122">
        <f t="shared" si="176"/>
        <v>0</v>
      </c>
      <c r="X493" s="855"/>
      <c r="Y493" s="122"/>
      <c r="Z493" s="122"/>
      <c r="AA493" s="125"/>
      <c r="AB493" s="122"/>
      <c r="AC493" s="122"/>
      <c r="AD493" s="122"/>
      <c r="AE493" s="122"/>
      <c r="AF493" s="122"/>
      <c r="AG493" s="125"/>
      <c r="AH493" s="122">
        <f>AA493* '1 Overview'!$D$19</f>
        <v>0</v>
      </c>
      <c r="AI493" s="122">
        <f>AC493* '1 Overview'!$D$19</f>
        <v>0</v>
      </c>
      <c r="AJ493" s="122">
        <f>AE493* '1 Overview'!$D$19</f>
        <v>0</v>
      </c>
      <c r="AK493" s="125">
        <f>AG493* '1 Overview'!$D$19</f>
        <v>0</v>
      </c>
    </row>
    <row r="494" spans="1:126" ht="15" customHeight="1" outlineLevel="2" x14ac:dyDescent="0.2">
      <c r="A494" s="93" t="str">
        <f t="shared" si="170"/>
        <v>Z2013</v>
      </c>
      <c r="B494" s="93" t="e">
        <f t="shared" si="170"/>
        <v>#N/A</v>
      </c>
      <c r="C494" s="93" t="e">
        <f t="shared" si="170"/>
        <v>#N/A</v>
      </c>
      <c r="D494" s="93" t="e">
        <f t="shared" si="170"/>
        <v>#N/A</v>
      </c>
      <c r="E494" s="267" t="str">
        <f>VLOOKUP("K|"&amp;Q494,'[2]+termU'!$A$1:$G$65536,6,FALSE)</f>
        <v>L403z</v>
      </c>
      <c r="F494" s="231" t="e">
        <f>VLOOKUP("K|"&amp;O494,'[2]+termU'!$A$1:$G$65536,6,FALSE)</f>
        <v>#N/A</v>
      </c>
      <c r="G494" s="64" t="str">
        <f t="shared" si="174"/>
        <v>B</v>
      </c>
      <c r="H494" s="70" t="str">
        <f t="shared" ca="1" si="171"/>
        <v>B</v>
      </c>
      <c r="I494" s="94">
        <v>3</v>
      </c>
      <c r="J494" s="95">
        <f t="shared" si="177"/>
        <v>2013</v>
      </c>
      <c r="K494" s="93" t="str">
        <f t="shared" si="177"/>
        <v>Test country</v>
      </c>
      <c r="L494" s="93">
        <f t="shared" si="177"/>
        <v>0</v>
      </c>
      <c r="M494" s="93"/>
      <c r="N494" s="93">
        <f t="shared" si="166"/>
        <v>0</v>
      </c>
      <c r="O494" s="64" t="s">
        <v>338</v>
      </c>
      <c r="P494" s="120" t="s">
        <v>2583</v>
      </c>
      <c r="Q494" s="120" t="s">
        <v>339</v>
      </c>
      <c r="R494" s="318" t="s">
        <v>3015</v>
      </c>
      <c r="S494" s="348" t="s">
        <v>340</v>
      </c>
      <c r="T494" s="787"/>
      <c r="U494" s="104"/>
      <c r="V494" s="196"/>
      <c r="W494" s="106">
        <f t="shared" si="176"/>
        <v>0</v>
      </c>
      <c r="X494" s="855"/>
      <c r="Y494" s="106"/>
      <c r="Z494" s="106"/>
      <c r="AA494" s="107"/>
      <c r="AB494" s="106"/>
      <c r="AC494" s="106"/>
      <c r="AD494" s="106"/>
      <c r="AE494" s="106"/>
      <c r="AF494" s="106"/>
      <c r="AG494" s="107"/>
      <c r="AH494" s="106">
        <f>AA494* '1 Overview'!$D$19</f>
        <v>0</v>
      </c>
      <c r="AI494" s="106">
        <f>AC494* '1 Overview'!$D$19</f>
        <v>0</v>
      </c>
      <c r="AJ494" s="106">
        <f>AE494* '1 Overview'!$D$19</f>
        <v>0</v>
      </c>
      <c r="AK494" s="107">
        <f>AG494* '1 Overview'!$D$19</f>
        <v>0</v>
      </c>
    </row>
    <row r="495" spans="1:126" s="174" customFormat="1" ht="15" customHeight="1" outlineLevel="1" x14ac:dyDescent="0.2">
      <c r="A495" s="93" t="str">
        <f t="shared" si="170"/>
        <v>Z2013</v>
      </c>
      <c r="B495" s="93" t="e">
        <f t="shared" si="170"/>
        <v>#N/A</v>
      </c>
      <c r="C495" s="93" t="e">
        <f t="shared" si="170"/>
        <v>#N/A</v>
      </c>
      <c r="D495" s="93" t="e">
        <f t="shared" si="170"/>
        <v>#N/A</v>
      </c>
      <c r="E495" s="267" t="str">
        <f>VLOOKUP("K|"&amp;Q495,'[2]+termU'!$A$1:$G$65536,6,FALSE)</f>
        <v>L404</v>
      </c>
      <c r="F495" s="231" t="str">
        <f>VLOOKUP("K|"&amp;O495,'[2]+termU'!$A$1:$G$65536,6,FALSE)</f>
        <v>L404</v>
      </c>
      <c r="G495" s="64" t="str">
        <f t="shared" si="174"/>
        <v>A</v>
      </c>
      <c r="H495" s="70" t="str">
        <f t="shared" ca="1" si="171"/>
        <v>A</v>
      </c>
      <c r="I495" s="115">
        <v>2</v>
      </c>
      <c r="J495" s="95">
        <f t="shared" si="177"/>
        <v>2013</v>
      </c>
      <c r="K495" s="93" t="str">
        <f t="shared" si="177"/>
        <v>Test country</v>
      </c>
      <c r="L495" s="93">
        <f t="shared" si="177"/>
        <v>0</v>
      </c>
      <c r="M495" s="93"/>
      <c r="N495" s="93">
        <f t="shared" si="166"/>
        <v>0</v>
      </c>
      <c r="O495" s="64" t="s">
        <v>341</v>
      </c>
      <c r="P495" s="120" t="s">
        <v>2583</v>
      </c>
      <c r="Q495" s="120" t="s">
        <v>341</v>
      </c>
      <c r="R495" s="322" t="s">
        <v>342</v>
      </c>
      <c r="S495" s="663" t="s">
        <v>343</v>
      </c>
      <c r="T495" s="827"/>
      <c r="U495" s="150">
        <f t="shared" ref="U495:AG495" si="178">SUBTOTAL(9,U496:U507)</f>
        <v>0</v>
      </c>
      <c r="V495" s="205">
        <f t="shared" si="178"/>
        <v>0</v>
      </c>
      <c r="W495" s="110">
        <f t="shared" si="178"/>
        <v>0</v>
      </c>
      <c r="X495" s="883"/>
      <c r="Y495" s="110">
        <f t="shared" si="178"/>
        <v>0</v>
      </c>
      <c r="Z495" s="110">
        <f>SUBTOTAL(9,Z496:Z507)</f>
        <v>0</v>
      </c>
      <c r="AA495" s="112">
        <f t="shared" si="178"/>
        <v>0</v>
      </c>
      <c r="AB495" s="110">
        <f t="shared" si="178"/>
        <v>0</v>
      </c>
      <c r="AC495" s="110">
        <f t="shared" si="178"/>
        <v>0</v>
      </c>
      <c r="AD495" s="110">
        <f t="shared" si="178"/>
        <v>0</v>
      </c>
      <c r="AE495" s="110">
        <f t="shared" si="178"/>
        <v>0</v>
      </c>
      <c r="AF495" s="110">
        <f t="shared" si="178"/>
        <v>0</v>
      </c>
      <c r="AG495" s="112">
        <f t="shared" si="178"/>
        <v>0</v>
      </c>
      <c r="AH495" s="110">
        <f>AA495* '1 Overview'!$D$19</f>
        <v>0</v>
      </c>
      <c r="AI495" s="110">
        <f>AC495* '1 Overview'!$D$19</f>
        <v>0</v>
      </c>
      <c r="AJ495" s="110">
        <f>AE495* '1 Overview'!$D$19</f>
        <v>0</v>
      </c>
      <c r="AK495" s="112">
        <f>AG495* '1 Overview'!$D$19</f>
        <v>0</v>
      </c>
      <c r="AL495" s="73"/>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row>
    <row r="496" spans="1:126" ht="15" customHeight="1" outlineLevel="1" x14ac:dyDescent="0.2">
      <c r="A496" s="93" t="str">
        <f t="shared" si="170"/>
        <v>Z2013</v>
      </c>
      <c r="B496" s="93" t="e">
        <f t="shared" si="170"/>
        <v>#N/A</v>
      </c>
      <c r="C496" s="93" t="e">
        <f t="shared" si="170"/>
        <v>#N/A</v>
      </c>
      <c r="D496" s="93" t="e">
        <f t="shared" si="170"/>
        <v>#N/A</v>
      </c>
      <c r="E496" s="267" t="str">
        <f>VLOOKUP("K|"&amp;Q496,'[2]+termU'!$A$1:$G$65536,6,FALSE)</f>
        <v>L4040</v>
      </c>
      <c r="F496" s="231" t="str">
        <f>VLOOKUP("K|"&amp;O496,'[2]+termU'!$A$1:$G$65536,6,FALSE)</f>
        <v>L4040</v>
      </c>
      <c r="G496" s="64" t="str">
        <f t="shared" si="174"/>
        <v>B</v>
      </c>
      <c r="H496" s="70" t="str">
        <f t="shared" ca="1" si="171"/>
        <v>B</v>
      </c>
      <c r="I496" s="94">
        <v>3</v>
      </c>
      <c r="J496" s="95">
        <f t="shared" si="177"/>
        <v>2013</v>
      </c>
      <c r="K496" s="93" t="str">
        <f t="shared" si="177"/>
        <v>Test country</v>
      </c>
      <c r="L496" s="93">
        <f t="shared" si="177"/>
        <v>0</v>
      </c>
      <c r="M496" s="93"/>
      <c r="N496" s="93">
        <f t="shared" si="166"/>
        <v>0</v>
      </c>
      <c r="O496" s="64" t="s">
        <v>344</v>
      </c>
      <c r="P496" s="120" t="s">
        <v>2583</v>
      </c>
      <c r="Q496" s="120" t="s">
        <v>344</v>
      </c>
      <c r="R496" s="102" t="str">
        <f xml:space="preserve"> R495 &amp; IF(ISERROR([2]!hidden(R495)),", sin detalles",IF([2]!hidden(R495),"",", sin detalles"))</f>
        <v>Frutos, silvestres, sin detalles</v>
      </c>
      <c r="S496" s="345" t="str">
        <f xml:space="preserve"> S495 &amp; IF(ISERROR([2]!hidden(S495)),", no details",IF([2]!hidden(S495),"",", no details"))</f>
        <v xml:space="preserve">    Fruit, wild, no details</v>
      </c>
      <c r="T496" s="779"/>
      <c r="U496" s="104"/>
      <c r="V496" s="196"/>
      <c r="W496" s="106">
        <f t="shared" ref="W496:W508" si="179">SUM(U496:V496)</f>
        <v>0</v>
      </c>
      <c r="X496" s="855"/>
      <c r="Y496" s="106"/>
      <c r="Z496" s="106"/>
      <c r="AA496" s="107"/>
      <c r="AB496" s="106"/>
      <c r="AC496" s="106"/>
      <c r="AD496" s="106"/>
      <c r="AE496" s="106"/>
      <c r="AF496" s="106"/>
      <c r="AG496" s="107"/>
      <c r="AH496" s="106">
        <f>AA496* '1 Overview'!$D$19</f>
        <v>0</v>
      </c>
      <c r="AI496" s="106">
        <f>AC496* '1 Overview'!$D$19</f>
        <v>0</v>
      </c>
      <c r="AJ496" s="106">
        <f>AE496* '1 Overview'!$D$19</f>
        <v>0</v>
      </c>
      <c r="AK496" s="107">
        <f>AG496* '1 Overview'!$D$19</f>
        <v>0</v>
      </c>
    </row>
    <row r="497" spans="1:126" ht="15" customHeight="1" outlineLevel="2" x14ac:dyDescent="0.2">
      <c r="A497" s="93" t="str">
        <f t="shared" si="170"/>
        <v>Z2013</v>
      </c>
      <c r="B497" s="93" t="e">
        <f t="shared" si="170"/>
        <v>#N/A</v>
      </c>
      <c r="C497" s="93" t="e">
        <f t="shared" si="170"/>
        <v>#N/A</v>
      </c>
      <c r="D497" s="93" t="e">
        <f t="shared" si="170"/>
        <v>#N/A</v>
      </c>
      <c r="E497" s="267" t="str">
        <f>VLOOKUP("K|"&amp;Q497,'[2]+termU'!$A$1:$G$65536,6,FALSE)</f>
        <v>L4041</v>
      </c>
      <c r="F497" s="231" t="str">
        <f>VLOOKUP("K|"&amp;O497,'[2]+termU'!$A$1:$G$65536,6,FALSE)</f>
        <v>L4041</v>
      </c>
      <c r="G497" s="64" t="str">
        <f t="shared" si="174"/>
        <v>B</v>
      </c>
      <c r="H497" s="70" t="str">
        <f t="shared" ca="1" si="171"/>
        <v>B</v>
      </c>
      <c r="I497" s="94">
        <v>3</v>
      </c>
      <c r="J497" s="95">
        <f t="shared" si="177"/>
        <v>2013</v>
      </c>
      <c r="K497" s="93" t="str">
        <f t="shared" si="177"/>
        <v>Test country</v>
      </c>
      <c r="L497" s="93">
        <f t="shared" si="177"/>
        <v>0</v>
      </c>
      <c r="M497" s="93"/>
      <c r="N497" s="93">
        <f t="shared" si="166"/>
        <v>0</v>
      </c>
      <c r="O497" s="64" t="s">
        <v>345</v>
      </c>
      <c r="P497" s="120" t="s">
        <v>2583</v>
      </c>
      <c r="Q497" s="120" t="s">
        <v>345</v>
      </c>
      <c r="R497" s="318" t="s">
        <v>346</v>
      </c>
      <c r="S497" s="348" t="s">
        <v>347</v>
      </c>
      <c r="T497" s="787"/>
      <c r="U497" s="104"/>
      <c r="V497" s="106"/>
      <c r="W497" s="106">
        <f t="shared" si="179"/>
        <v>0</v>
      </c>
      <c r="X497" s="855"/>
      <c r="Y497" s="106"/>
      <c r="Z497" s="106"/>
      <c r="AA497" s="107"/>
      <c r="AB497" s="106"/>
      <c r="AC497" s="106"/>
      <c r="AD497" s="106"/>
      <c r="AE497" s="106"/>
      <c r="AF497" s="106"/>
      <c r="AG497" s="107"/>
      <c r="AH497" s="106">
        <f>AA497* '1 Overview'!$D$19</f>
        <v>0</v>
      </c>
      <c r="AI497" s="106">
        <f>AC497* '1 Overview'!$D$19</f>
        <v>0</v>
      </c>
      <c r="AJ497" s="106">
        <f>AE497* '1 Overview'!$D$19</f>
        <v>0</v>
      </c>
      <c r="AK497" s="107">
        <f>AG497* '1 Overview'!$D$19</f>
        <v>0</v>
      </c>
    </row>
    <row r="498" spans="1:126" ht="15" customHeight="1" outlineLevel="2" x14ac:dyDescent="0.2">
      <c r="A498" s="93" t="str">
        <f t="shared" si="170"/>
        <v>Z2013</v>
      </c>
      <c r="B498" s="93" t="e">
        <f t="shared" si="170"/>
        <v>#N/A</v>
      </c>
      <c r="C498" s="93" t="e">
        <f t="shared" si="170"/>
        <v>#N/A</v>
      </c>
      <c r="D498" s="93" t="e">
        <f t="shared" si="170"/>
        <v>#N/A</v>
      </c>
      <c r="E498" s="267" t="str">
        <f>VLOOKUP("K|"&amp;Q498,'[2]+termU'!$A$1:$G$65536,6,FALSE)</f>
        <v>L4042</v>
      </c>
      <c r="F498" s="231" t="str">
        <f>VLOOKUP("K|"&amp;O498,'[2]+termU'!$A$1:$G$65536,6,FALSE)</f>
        <v>L4042</v>
      </c>
      <c r="G498" s="64" t="str">
        <f t="shared" si="174"/>
        <v>B</v>
      </c>
      <c r="H498" s="70" t="str">
        <f t="shared" ca="1" si="171"/>
        <v>B</v>
      </c>
      <c r="I498" s="94">
        <v>3</v>
      </c>
      <c r="J498" s="95">
        <f t="shared" si="177"/>
        <v>2013</v>
      </c>
      <c r="K498" s="93" t="str">
        <f t="shared" si="177"/>
        <v>Test country</v>
      </c>
      <c r="L498" s="93">
        <f t="shared" si="177"/>
        <v>0</v>
      </c>
      <c r="M498" s="93"/>
      <c r="N498" s="93">
        <f t="shared" si="166"/>
        <v>0</v>
      </c>
      <c r="O498" s="64" t="s">
        <v>348</v>
      </c>
      <c r="P498" s="120" t="s">
        <v>2583</v>
      </c>
      <c r="Q498" s="120" t="s">
        <v>348</v>
      </c>
      <c r="R498" s="318" t="s">
        <v>349</v>
      </c>
      <c r="S498" s="346" t="s">
        <v>350</v>
      </c>
      <c r="T498" s="435"/>
      <c r="U498" s="104"/>
      <c r="V498" s="106"/>
      <c r="W498" s="106">
        <f t="shared" si="179"/>
        <v>0</v>
      </c>
      <c r="X498" s="855"/>
      <c r="Y498" s="106"/>
      <c r="Z498" s="106"/>
      <c r="AA498" s="107"/>
      <c r="AB498" s="106"/>
      <c r="AC498" s="106"/>
      <c r="AD498" s="106"/>
      <c r="AE498" s="106"/>
      <c r="AF498" s="106"/>
      <c r="AG498" s="107"/>
      <c r="AH498" s="106">
        <f>AA498* '1 Overview'!$D$19</f>
        <v>0</v>
      </c>
      <c r="AI498" s="106">
        <f>AC498* '1 Overview'!$D$19</f>
        <v>0</v>
      </c>
      <c r="AJ498" s="106">
        <f>AE498* '1 Overview'!$D$19</f>
        <v>0</v>
      </c>
      <c r="AK498" s="107">
        <f>AG498* '1 Overview'!$D$19</f>
        <v>0</v>
      </c>
    </row>
    <row r="499" spans="1:126" ht="15" customHeight="1" outlineLevel="2" x14ac:dyDescent="0.2">
      <c r="A499" s="93" t="str">
        <f t="shared" si="170"/>
        <v>Z2013</v>
      </c>
      <c r="B499" s="93" t="e">
        <f t="shared" si="170"/>
        <v>#N/A</v>
      </c>
      <c r="C499" s="93" t="e">
        <f t="shared" si="170"/>
        <v>#N/A</v>
      </c>
      <c r="D499" s="93" t="e">
        <f t="shared" si="170"/>
        <v>#N/A</v>
      </c>
      <c r="E499" s="267" t="str">
        <f>VLOOKUP("K|"&amp;Q499,'[2]+termU'!$A$1:$G$65536,6,FALSE)</f>
        <v>L4043</v>
      </c>
      <c r="F499" s="231" t="str">
        <f>VLOOKUP("K|"&amp;O499,'[2]+termU'!$A$1:$G$65536,6,FALSE)</f>
        <v>L4043</v>
      </c>
      <c r="G499" s="64" t="str">
        <f t="shared" si="174"/>
        <v>B</v>
      </c>
      <c r="H499" s="70" t="str">
        <f t="shared" ca="1" si="171"/>
        <v>B</v>
      </c>
      <c r="I499" s="94">
        <v>3</v>
      </c>
      <c r="J499" s="95">
        <f t="shared" si="177"/>
        <v>2013</v>
      </c>
      <c r="K499" s="93" t="str">
        <f t="shared" si="177"/>
        <v>Test country</v>
      </c>
      <c r="L499" s="93">
        <f t="shared" si="177"/>
        <v>0</v>
      </c>
      <c r="M499" s="93"/>
      <c r="N499" s="93">
        <f t="shared" si="166"/>
        <v>0</v>
      </c>
      <c r="O499" s="64" t="s">
        <v>351</v>
      </c>
      <c r="P499" s="120" t="s">
        <v>2583</v>
      </c>
      <c r="Q499" s="120" t="s">
        <v>351</v>
      </c>
      <c r="R499" s="318" t="s">
        <v>352</v>
      </c>
      <c r="S499" s="348" t="s">
        <v>353</v>
      </c>
      <c r="T499" s="787"/>
      <c r="U499" s="104"/>
      <c r="V499" s="106"/>
      <c r="W499" s="106">
        <f t="shared" si="179"/>
        <v>0</v>
      </c>
      <c r="X499" s="855"/>
      <c r="Y499" s="106"/>
      <c r="Z499" s="106"/>
      <c r="AA499" s="107"/>
      <c r="AB499" s="106"/>
      <c r="AC499" s="106"/>
      <c r="AD499" s="106"/>
      <c r="AE499" s="106"/>
      <c r="AF499" s="106"/>
      <c r="AG499" s="107"/>
      <c r="AH499" s="106">
        <f>AA499* '1 Overview'!$D$19</f>
        <v>0</v>
      </c>
      <c r="AI499" s="106">
        <f>AC499* '1 Overview'!$D$19</f>
        <v>0</v>
      </c>
      <c r="AJ499" s="106">
        <f>AE499* '1 Overview'!$D$19</f>
        <v>0</v>
      </c>
      <c r="AK499" s="107">
        <f>AG499* '1 Overview'!$D$19</f>
        <v>0</v>
      </c>
    </row>
    <row r="500" spans="1:126" ht="15" customHeight="1" outlineLevel="2" x14ac:dyDescent="0.2">
      <c r="A500" s="93" t="str">
        <f t="shared" si="170"/>
        <v>Z2013</v>
      </c>
      <c r="B500" s="93" t="e">
        <f t="shared" si="170"/>
        <v>#N/A</v>
      </c>
      <c r="C500" s="93" t="e">
        <f t="shared" si="170"/>
        <v>#N/A</v>
      </c>
      <c r="D500" s="93" t="e">
        <f t="shared" si="170"/>
        <v>#N/A</v>
      </c>
      <c r="E500" s="267" t="str">
        <f>VLOOKUP("K|"&amp;Q500,'[2]+termU'!$A$1:$G$65536,6,FALSE)</f>
        <v>L4044</v>
      </c>
      <c r="F500" s="231" t="e">
        <f>VLOOKUP("K|"&amp;O500,'[2]+termU'!$A$1:$G$65536,6,FALSE)</f>
        <v>#N/A</v>
      </c>
      <c r="G500" s="64" t="str">
        <f t="shared" si="174"/>
        <v>B</v>
      </c>
      <c r="H500" s="70" t="str">
        <f t="shared" ca="1" si="171"/>
        <v>B</v>
      </c>
      <c r="I500" s="94">
        <v>3</v>
      </c>
      <c r="J500" s="95">
        <f t="shared" si="177"/>
        <v>2013</v>
      </c>
      <c r="K500" s="93" t="str">
        <f t="shared" si="177"/>
        <v>Test country</v>
      </c>
      <c r="L500" s="93">
        <f t="shared" si="177"/>
        <v>0</v>
      </c>
      <c r="M500" s="93"/>
      <c r="N500" s="93">
        <f t="shared" si="166"/>
        <v>0</v>
      </c>
      <c r="O500" s="64" t="s">
        <v>354</v>
      </c>
      <c r="P500" s="120" t="s">
        <v>2583</v>
      </c>
      <c r="Q500" s="120" t="s">
        <v>355</v>
      </c>
      <c r="R500" s="318" t="s">
        <v>2959</v>
      </c>
      <c r="S500" s="348" t="s">
        <v>356</v>
      </c>
      <c r="T500" s="787"/>
      <c r="U500" s="104"/>
      <c r="V500" s="106"/>
      <c r="W500" s="106">
        <f t="shared" si="179"/>
        <v>0</v>
      </c>
      <c r="X500" s="855"/>
      <c r="Y500" s="106"/>
      <c r="Z500" s="106"/>
      <c r="AA500" s="107"/>
      <c r="AB500" s="106"/>
      <c r="AC500" s="106"/>
      <c r="AD500" s="106"/>
      <c r="AE500" s="106"/>
      <c r="AF500" s="106"/>
      <c r="AG500" s="107"/>
      <c r="AH500" s="106">
        <f>AA500* '1 Overview'!$D$19</f>
        <v>0</v>
      </c>
      <c r="AI500" s="106">
        <f>AC500* '1 Overview'!$D$19</f>
        <v>0</v>
      </c>
      <c r="AJ500" s="106">
        <f>AE500* '1 Overview'!$D$19</f>
        <v>0</v>
      </c>
      <c r="AK500" s="107">
        <f>AG500* '1 Overview'!$D$19</f>
        <v>0</v>
      </c>
    </row>
    <row r="501" spans="1:126" ht="15" customHeight="1" outlineLevel="2" x14ac:dyDescent="0.2">
      <c r="A501" s="93" t="str">
        <f t="shared" si="170"/>
        <v>Z2013</v>
      </c>
      <c r="B501" s="93" t="e">
        <f t="shared" si="170"/>
        <v>#N/A</v>
      </c>
      <c r="C501" s="93" t="e">
        <f t="shared" si="170"/>
        <v>#N/A</v>
      </c>
      <c r="D501" s="93" t="e">
        <f t="shared" si="170"/>
        <v>#N/A</v>
      </c>
      <c r="E501" s="267" t="str">
        <f>VLOOKUP("K|"&amp;Q501,'[2]+termU'!$A$1:$G$65536,6,FALSE)</f>
        <v>L4045</v>
      </c>
      <c r="F501" s="231" t="str">
        <f>VLOOKUP("K|"&amp;O501,'[2]+termU'!$A$1:$G$65536,6,FALSE)</f>
        <v>L4045</v>
      </c>
      <c r="G501" s="64" t="str">
        <f t="shared" si="174"/>
        <v>B</v>
      </c>
      <c r="H501" s="70" t="str">
        <f t="shared" ca="1" si="171"/>
        <v>B</v>
      </c>
      <c r="I501" s="94">
        <v>3</v>
      </c>
      <c r="J501" s="95">
        <f t="shared" si="177"/>
        <v>2013</v>
      </c>
      <c r="K501" s="93" t="str">
        <f t="shared" si="177"/>
        <v>Test country</v>
      </c>
      <c r="L501" s="93">
        <f t="shared" si="177"/>
        <v>0</v>
      </c>
      <c r="M501" s="93"/>
      <c r="N501" s="93">
        <f t="shared" si="166"/>
        <v>0</v>
      </c>
      <c r="O501" s="64" t="s">
        <v>357</v>
      </c>
      <c r="P501" s="120" t="s">
        <v>2583</v>
      </c>
      <c r="Q501" s="120" t="s">
        <v>357</v>
      </c>
      <c r="R501" s="318" t="s">
        <v>358</v>
      </c>
      <c r="S501" s="348" t="s">
        <v>359</v>
      </c>
      <c r="T501" s="787"/>
      <c r="U501" s="104"/>
      <c r="V501" s="106"/>
      <c r="W501" s="106">
        <f t="shared" si="179"/>
        <v>0</v>
      </c>
      <c r="X501" s="855"/>
      <c r="Y501" s="106"/>
      <c r="Z501" s="106"/>
      <c r="AA501" s="107"/>
      <c r="AB501" s="106"/>
      <c r="AC501" s="106"/>
      <c r="AD501" s="106"/>
      <c r="AE501" s="106"/>
      <c r="AF501" s="106"/>
      <c r="AG501" s="107"/>
      <c r="AH501" s="106">
        <f>AA501* '1 Overview'!$D$19</f>
        <v>0</v>
      </c>
      <c r="AI501" s="106">
        <f>AC501* '1 Overview'!$D$19</f>
        <v>0</v>
      </c>
      <c r="AJ501" s="106">
        <f>AE501* '1 Overview'!$D$19</f>
        <v>0</v>
      </c>
      <c r="AK501" s="107">
        <f>AG501* '1 Overview'!$D$19</f>
        <v>0</v>
      </c>
    </row>
    <row r="502" spans="1:126" ht="15" customHeight="1" outlineLevel="2" x14ac:dyDescent="0.2">
      <c r="A502" s="93" t="str">
        <f t="shared" si="170"/>
        <v>Z2013</v>
      </c>
      <c r="B502" s="93" t="e">
        <f t="shared" si="170"/>
        <v>#N/A</v>
      </c>
      <c r="C502" s="93" t="e">
        <f t="shared" si="170"/>
        <v>#N/A</v>
      </c>
      <c r="D502" s="93" t="e">
        <f t="shared" si="170"/>
        <v>#N/A</v>
      </c>
      <c r="E502" s="267" t="str">
        <f>VLOOKUP("K|"&amp;Q502,'[2]+termU'!$A$1:$G$65536,6,FALSE)</f>
        <v>L4046</v>
      </c>
      <c r="F502" s="231" t="str">
        <f>VLOOKUP("K|"&amp;O502,'[2]+termU'!$A$1:$G$65536,6,FALSE)</f>
        <v>L4046</v>
      </c>
      <c r="G502" s="64" t="str">
        <f t="shared" si="174"/>
        <v>B</v>
      </c>
      <c r="H502" s="70" t="str">
        <f t="shared" ca="1" si="171"/>
        <v>B</v>
      </c>
      <c r="I502" s="94">
        <v>3</v>
      </c>
      <c r="J502" s="95">
        <f t="shared" si="177"/>
        <v>2013</v>
      </c>
      <c r="K502" s="93" t="str">
        <f t="shared" si="177"/>
        <v>Test country</v>
      </c>
      <c r="L502" s="93">
        <f t="shared" si="177"/>
        <v>0</v>
      </c>
      <c r="M502" s="93"/>
      <c r="N502" s="93">
        <f t="shared" si="166"/>
        <v>0</v>
      </c>
      <c r="O502" s="64" t="s">
        <v>360</v>
      </c>
      <c r="P502" s="120" t="s">
        <v>2583</v>
      </c>
      <c r="Q502" s="120" t="s">
        <v>360</v>
      </c>
      <c r="R502" s="318" t="s">
        <v>361</v>
      </c>
      <c r="S502" s="348" t="s">
        <v>362</v>
      </c>
      <c r="T502" s="787"/>
      <c r="U502" s="104"/>
      <c r="V502" s="106"/>
      <c r="W502" s="106">
        <f t="shared" si="179"/>
        <v>0</v>
      </c>
      <c r="X502" s="855"/>
      <c r="Y502" s="106"/>
      <c r="Z502" s="106"/>
      <c r="AA502" s="107"/>
      <c r="AB502" s="106"/>
      <c r="AC502" s="106"/>
      <c r="AD502" s="106"/>
      <c r="AE502" s="106"/>
      <c r="AF502" s="106"/>
      <c r="AG502" s="107"/>
      <c r="AH502" s="106">
        <f>AA502* '1 Overview'!$D$19</f>
        <v>0</v>
      </c>
      <c r="AI502" s="106">
        <f>AC502* '1 Overview'!$D$19</f>
        <v>0</v>
      </c>
      <c r="AJ502" s="106">
        <f>AE502* '1 Overview'!$D$19</f>
        <v>0</v>
      </c>
      <c r="AK502" s="107">
        <f>AG502* '1 Overview'!$D$19</f>
        <v>0</v>
      </c>
    </row>
    <row r="503" spans="1:126" ht="15" customHeight="1" outlineLevel="2" x14ac:dyDescent="0.2">
      <c r="A503" s="93" t="str">
        <f t="shared" si="170"/>
        <v>Z2013</v>
      </c>
      <c r="B503" s="93" t="e">
        <f t="shared" si="170"/>
        <v>#N/A</v>
      </c>
      <c r="C503" s="93" t="e">
        <f t="shared" si="170"/>
        <v>#N/A</v>
      </c>
      <c r="D503" s="93" t="e">
        <f t="shared" si="170"/>
        <v>#N/A</v>
      </c>
      <c r="E503" s="267" t="str">
        <f>VLOOKUP("K|"&amp;Q503,'[2]+termU'!$A$1:$G$65536,6,FALSE)</f>
        <v>L4047</v>
      </c>
      <c r="F503" s="231" t="str">
        <f>VLOOKUP("K|"&amp;O503,'[2]+termU'!$A$1:$G$65536,6,FALSE)</f>
        <v>L4047</v>
      </c>
      <c r="G503" s="64" t="str">
        <f>IF(Q503="","B",IF(ISERROR(E506),"B",IF(E503=LEFT(E506,LEN(E503)),"A","B")))</f>
        <v>B</v>
      </c>
      <c r="H503" s="70" t="str">
        <f t="shared" ca="1" si="171"/>
        <v>B</v>
      </c>
      <c r="I503" s="94">
        <v>3</v>
      </c>
      <c r="J503" s="95">
        <f t="shared" si="177"/>
        <v>2013</v>
      </c>
      <c r="K503" s="93" t="str">
        <f t="shared" si="177"/>
        <v>Test country</v>
      </c>
      <c r="L503" s="93">
        <f t="shared" si="177"/>
        <v>0</v>
      </c>
      <c r="M503" s="93"/>
      <c r="N503" s="93">
        <f t="shared" si="166"/>
        <v>0</v>
      </c>
      <c r="O503" s="64" t="s">
        <v>363</v>
      </c>
      <c r="P503" s="120" t="s">
        <v>2583</v>
      </c>
      <c r="Q503" s="120" t="s">
        <v>363</v>
      </c>
      <c r="R503" s="318" t="s">
        <v>364</v>
      </c>
      <c r="S503" s="348" t="s">
        <v>365</v>
      </c>
      <c r="T503" s="787"/>
      <c r="U503" s="104"/>
      <c r="V503" s="106"/>
      <c r="W503" s="106">
        <f t="shared" si="179"/>
        <v>0</v>
      </c>
      <c r="X503" s="855"/>
      <c r="Y503" s="106"/>
      <c r="Z503" s="106"/>
      <c r="AA503" s="107"/>
      <c r="AB503" s="106"/>
      <c r="AC503" s="106"/>
      <c r="AD503" s="106"/>
      <c r="AE503" s="106"/>
      <c r="AF503" s="106"/>
      <c r="AG503" s="107"/>
      <c r="AH503" s="106">
        <f>AA503* '1 Overview'!$D$19</f>
        <v>0</v>
      </c>
      <c r="AI503" s="106">
        <f>AC503* '1 Overview'!$D$19</f>
        <v>0</v>
      </c>
      <c r="AJ503" s="106">
        <f>AE503* '1 Overview'!$D$19</f>
        <v>0</v>
      </c>
      <c r="AK503" s="107">
        <f>AG503* '1 Overview'!$D$19</f>
        <v>0</v>
      </c>
    </row>
    <row r="504" spans="1:126" ht="15" customHeight="1" outlineLevel="2" x14ac:dyDescent="0.2">
      <c r="A504" s="93" t="str">
        <f t="shared" si="170"/>
        <v>Z2013</v>
      </c>
      <c r="B504" s="93" t="e">
        <f t="shared" si="170"/>
        <v>#N/A</v>
      </c>
      <c r="C504" s="93" t="e">
        <f t="shared" si="170"/>
        <v>#N/A</v>
      </c>
      <c r="D504" s="93" t="e">
        <f t="shared" si="170"/>
        <v>#N/A</v>
      </c>
      <c r="E504" s="267" t="str">
        <f>VLOOKUP("K|"&amp;Q504,'[2]+termU'!$A$1:$G$65536,6,FALSE)</f>
        <v>L4049</v>
      </c>
      <c r="F504" s="231" t="str">
        <f>VLOOKUP("K|"&amp;O504,'[2]+termU'!$A$1:$G$65536,6,FALSE)</f>
        <v>L4049</v>
      </c>
      <c r="G504" s="64" t="str">
        <f>IF(Q504="","B",IF(ISERROR(E506),"B",IF(E504=LEFT(E506,LEN(E504)),"A","B")))</f>
        <v>B</v>
      </c>
      <c r="H504" s="70" t="str">
        <f t="shared" ca="1" si="171"/>
        <v>B</v>
      </c>
      <c r="I504" s="94">
        <v>3</v>
      </c>
      <c r="J504" s="95">
        <f t="shared" si="177"/>
        <v>2013</v>
      </c>
      <c r="K504" s="93" t="str">
        <f t="shared" si="177"/>
        <v>Test country</v>
      </c>
      <c r="L504" s="93">
        <f t="shared" si="177"/>
        <v>0</v>
      </c>
      <c r="M504" s="93"/>
      <c r="N504" s="93">
        <f t="shared" si="166"/>
        <v>0</v>
      </c>
      <c r="O504" s="64" t="s">
        <v>366</v>
      </c>
      <c r="P504" s="120" t="s">
        <v>2583</v>
      </c>
      <c r="Q504" s="120" t="s">
        <v>366</v>
      </c>
      <c r="R504" s="109" t="s">
        <v>367</v>
      </c>
      <c r="S504" s="346" t="s">
        <v>368</v>
      </c>
      <c r="T504" s="435"/>
      <c r="U504" s="104"/>
      <c r="V504" s="106"/>
      <c r="W504" s="106">
        <f t="shared" si="179"/>
        <v>0</v>
      </c>
      <c r="X504" s="855"/>
      <c r="Y504" s="106"/>
      <c r="Z504" s="106"/>
      <c r="AA504" s="107"/>
      <c r="AB504" s="106"/>
      <c r="AC504" s="106"/>
      <c r="AD504" s="106"/>
      <c r="AE504" s="106"/>
      <c r="AF504" s="106"/>
      <c r="AG504" s="107"/>
      <c r="AH504" s="106">
        <f>AA504* '1 Overview'!$D$19</f>
        <v>0</v>
      </c>
      <c r="AI504" s="106">
        <f>AC504* '1 Overview'!$D$19</f>
        <v>0</v>
      </c>
      <c r="AJ504" s="106">
        <f>AE504* '1 Overview'!$D$19</f>
        <v>0</v>
      </c>
      <c r="AK504" s="107">
        <f>AG504* '1 Overview'!$D$19</f>
        <v>0</v>
      </c>
    </row>
    <row r="505" spans="1:126" ht="15" customHeight="1" outlineLevel="2" x14ac:dyDescent="0.2">
      <c r="A505" s="93" t="str">
        <f t="shared" si="170"/>
        <v>Z2013</v>
      </c>
      <c r="B505" s="93" t="e">
        <f t="shared" si="170"/>
        <v>#N/A</v>
      </c>
      <c r="C505" s="93" t="e">
        <f t="shared" si="170"/>
        <v>#N/A</v>
      </c>
      <c r="D505" s="93" t="e">
        <f t="shared" si="170"/>
        <v>#N/A</v>
      </c>
      <c r="E505" s="267" t="str">
        <f>VLOOKUP("K|"&amp;Q505,'[2]+termU'!$A$1:$G$65536,6,FALSE)</f>
        <v>L4048</v>
      </c>
      <c r="F505" s="231" t="str">
        <f>VLOOKUP("K|"&amp;O505,'[2]+termU'!$A$1:$G$65536,6,FALSE)</f>
        <v>L4048</v>
      </c>
      <c r="G505" s="64" t="str">
        <f>IF(Q505="","B",IF(ISERROR(E506),"B",IF(E505=LEFT(E506,LEN(E505)),"A","B")))</f>
        <v>B</v>
      </c>
      <c r="H505" s="70" t="str">
        <f t="shared" ca="1" si="171"/>
        <v>B</v>
      </c>
      <c r="I505" s="94">
        <v>3</v>
      </c>
      <c r="J505" s="95">
        <f t="shared" si="177"/>
        <v>2013</v>
      </c>
      <c r="K505" s="93" t="str">
        <f t="shared" si="177"/>
        <v>Test country</v>
      </c>
      <c r="L505" s="93">
        <f t="shared" si="177"/>
        <v>0</v>
      </c>
      <c r="M505" s="93"/>
      <c r="N505" s="93">
        <f t="shared" si="166"/>
        <v>0</v>
      </c>
      <c r="O505" s="64" t="s">
        <v>369</v>
      </c>
      <c r="P505" s="120" t="s">
        <v>2583</v>
      </c>
      <c r="Q505" s="120" t="s">
        <v>369</v>
      </c>
      <c r="R505" s="318" t="s">
        <v>370</v>
      </c>
      <c r="S505" s="348" t="s">
        <v>371</v>
      </c>
      <c r="T505" s="787"/>
      <c r="U505" s="104"/>
      <c r="V505" s="106"/>
      <c r="W505" s="106">
        <f t="shared" si="179"/>
        <v>0</v>
      </c>
      <c r="X505" s="855"/>
      <c r="Y505" s="106"/>
      <c r="Z505" s="106"/>
      <c r="AA505" s="107"/>
      <c r="AB505" s="106"/>
      <c r="AC505" s="106"/>
      <c r="AD505" s="106"/>
      <c r="AE505" s="106"/>
      <c r="AF505" s="106"/>
      <c r="AG505" s="107"/>
      <c r="AH505" s="106">
        <f>AA505* '1 Overview'!$D$19</f>
        <v>0</v>
      </c>
      <c r="AI505" s="106">
        <f>AC505* '1 Overview'!$D$19</f>
        <v>0</v>
      </c>
      <c r="AJ505" s="106">
        <f>AE505* '1 Overview'!$D$19</f>
        <v>0</v>
      </c>
      <c r="AK505" s="107">
        <f>AG505* '1 Overview'!$D$19</f>
        <v>0</v>
      </c>
    </row>
    <row r="506" spans="1:126" ht="15" customHeight="1" outlineLevel="2" x14ac:dyDescent="0.2">
      <c r="A506" s="93" t="str">
        <f t="shared" si="170"/>
        <v>Z2013</v>
      </c>
      <c r="B506" s="93" t="e">
        <f t="shared" si="170"/>
        <v>#N/A</v>
      </c>
      <c r="C506" s="93" t="e">
        <f t="shared" si="170"/>
        <v>#N/A</v>
      </c>
      <c r="D506" s="93" t="e">
        <f t="shared" si="170"/>
        <v>#N/A</v>
      </c>
      <c r="E506" s="267" t="e">
        <f>VLOOKUP("K|"&amp;Q506,'[2]+termU'!$A$1:$G$65536,6,FALSE)</f>
        <v>#N/A</v>
      </c>
      <c r="F506" s="231" t="e">
        <f>VLOOKUP("K|"&amp;O506,'[2]+termU'!$A$1:$G$65536,6,FALSE)</f>
        <v>#N/A</v>
      </c>
      <c r="G506" s="64" t="str">
        <f>IF(Q506="","B",IF(ISERROR(E507),"B",IF(E506=LEFT(E507,LEN(E506)),"A","B")))</f>
        <v>B</v>
      </c>
      <c r="H506" s="70" t="str">
        <f t="shared" ca="1" si="171"/>
        <v>B</v>
      </c>
      <c r="I506" s="94">
        <v>3</v>
      </c>
      <c r="J506" s="95">
        <f t="shared" si="177"/>
        <v>2013</v>
      </c>
      <c r="K506" s="93" t="str">
        <f t="shared" si="177"/>
        <v>Test country</v>
      </c>
      <c r="L506" s="93">
        <f t="shared" si="177"/>
        <v>0</v>
      </c>
      <c r="M506" s="93"/>
      <c r="N506" s="93">
        <f t="shared" si="166"/>
        <v>0</v>
      </c>
      <c r="O506" s="64" t="s">
        <v>372</v>
      </c>
      <c r="P506" s="120" t="s">
        <v>2583</v>
      </c>
      <c r="Q506" s="120"/>
      <c r="R506" s="533" t="s">
        <v>3016</v>
      </c>
      <c r="S506" s="554" t="s">
        <v>373</v>
      </c>
      <c r="T506" s="816"/>
      <c r="U506" s="149"/>
      <c r="V506" s="122"/>
      <c r="W506" s="122">
        <f t="shared" si="179"/>
        <v>0</v>
      </c>
      <c r="X506" s="855"/>
      <c r="Y506" s="122"/>
      <c r="Z506" s="122"/>
      <c r="AA506" s="125"/>
      <c r="AB506" s="122"/>
      <c r="AC506" s="122"/>
      <c r="AD506" s="122"/>
      <c r="AE506" s="122"/>
      <c r="AF506" s="122"/>
      <c r="AG506" s="125"/>
      <c r="AH506" s="122">
        <f>AA506* '1 Overview'!$D$19</f>
        <v>0</v>
      </c>
      <c r="AI506" s="122">
        <f>AC506* '1 Overview'!$D$19</f>
        <v>0</v>
      </c>
      <c r="AJ506" s="122">
        <f>AE506* '1 Overview'!$D$19</f>
        <v>0</v>
      </c>
      <c r="AK506" s="125">
        <f>AG506* '1 Overview'!$D$19</f>
        <v>0</v>
      </c>
    </row>
    <row r="507" spans="1:126" ht="15" customHeight="1" outlineLevel="2" x14ac:dyDescent="0.2">
      <c r="A507" s="93" t="str">
        <f t="shared" si="170"/>
        <v>Z2013</v>
      </c>
      <c r="B507" s="93" t="e">
        <f t="shared" si="170"/>
        <v>#N/A</v>
      </c>
      <c r="C507" s="93" t="e">
        <f t="shared" si="170"/>
        <v>#N/A</v>
      </c>
      <c r="D507" s="93" t="e">
        <f t="shared" si="170"/>
        <v>#N/A</v>
      </c>
      <c r="E507" s="267" t="str">
        <f>VLOOKUP("K|"&amp;Q507,'[2]+termU'!$A$1:$G$65536,6,FALSE)</f>
        <v>L404z</v>
      </c>
      <c r="F507" s="231" t="str">
        <f>VLOOKUP("K|"&amp;O507,'[2]+termU'!$A$1:$G$65536,6,FALSE)</f>
        <v>L404z</v>
      </c>
      <c r="G507" s="64" t="str">
        <f>IF(Q507="","B",IF(ISERROR(#REF!),"B",IF(E507=LEFT(#REF!,LEN(E507)),"A","B")))</f>
        <v>B</v>
      </c>
      <c r="H507" s="70" t="str">
        <f t="shared" ca="1" si="171"/>
        <v>B</v>
      </c>
      <c r="I507" s="94">
        <v>3</v>
      </c>
      <c r="J507" s="95">
        <f t="shared" si="177"/>
        <v>2013</v>
      </c>
      <c r="K507" s="93" t="str">
        <f t="shared" si="177"/>
        <v>Test country</v>
      </c>
      <c r="L507" s="93">
        <f t="shared" si="177"/>
        <v>0</v>
      </c>
      <c r="M507" s="93"/>
      <c r="N507" s="93">
        <f t="shared" si="166"/>
        <v>0</v>
      </c>
      <c r="O507" s="64" t="s">
        <v>374</v>
      </c>
      <c r="P507" s="120" t="s">
        <v>2583</v>
      </c>
      <c r="Q507" s="120" t="s">
        <v>375</v>
      </c>
      <c r="R507" s="318" t="s">
        <v>376</v>
      </c>
      <c r="S507" s="348" t="s">
        <v>377</v>
      </c>
      <c r="T507" s="787"/>
      <c r="U507" s="104"/>
      <c r="V507" s="106"/>
      <c r="W507" s="106">
        <f t="shared" si="179"/>
        <v>0</v>
      </c>
      <c r="X507" s="855"/>
      <c r="Y507" s="106"/>
      <c r="Z507" s="106"/>
      <c r="AA507" s="107"/>
      <c r="AB507" s="106"/>
      <c r="AC507" s="106"/>
      <c r="AD507" s="106"/>
      <c r="AE507" s="106"/>
      <c r="AF507" s="106"/>
      <c r="AG507" s="107"/>
      <c r="AH507" s="106">
        <f>AA507* '1 Overview'!$D$19</f>
        <v>0</v>
      </c>
      <c r="AI507" s="106">
        <f>AC507* '1 Overview'!$D$19</f>
        <v>0</v>
      </c>
      <c r="AJ507" s="106">
        <f>AE507* '1 Overview'!$D$19</f>
        <v>0</v>
      </c>
      <c r="AK507" s="107">
        <f>AG507* '1 Overview'!$D$19</f>
        <v>0</v>
      </c>
    </row>
    <row r="508" spans="1:126" s="174" customFormat="1" ht="15" customHeight="1" outlineLevel="1" x14ac:dyDescent="0.2">
      <c r="A508" s="93" t="str">
        <f t="shared" si="170"/>
        <v>Z2013</v>
      </c>
      <c r="B508" s="93" t="e">
        <f t="shared" si="170"/>
        <v>#N/A</v>
      </c>
      <c r="C508" s="93" t="e">
        <f t="shared" si="170"/>
        <v>#N/A</v>
      </c>
      <c r="D508" s="93" t="e">
        <f t="shared" si="170"/>
        <v>#N/A</v>
      </c>
      <c r="E508" s="267" t="str">
        <f>VLOOKUP("K|"&amp;Q508,'[2]+termU'!$A$1:$G$65536,6,FALSE)</f>
        <v>L405</v>
      </c>
      <c r="F508" s="231" t="e">
        <f>VLOOKUP("K|"&amp;O508,'[2]+termU'!$A$1:$G$65536,6,FALSE)</f>
        <v>#N/A</v>
      </c>
      <c r="G508" s="64" t="str">
        <f>IF(Q508="","B",IF(ISERROR(E509),"B",IF(E508=LEFT(E509,LEN(E508)),"A","B")))</f>
        <v>B</v>
      </c>
      <c r="H508" s="70" t="str">
        <f t="shared" ca="1" si="171"/>
        <v>B</v>
      </c>
      <c r="I508" s="115">
        <v>2</v>
      </c>
      <c r="J508" s="95">
        <f t="shared" si="177"/>
        <v>2013</v>
      </c>
      <c r="K508" s="93" t="str">
        <f t="shared" si="177"/>
        <v>Test country</v>
      </c>
      <c r="L508" s="93">
        <f t="shared" si="177"/>
        <v>0</v>
      </c>
      <c r="M508" s="93"/>
      <c r="N508" s="93">
        <f t="shared" si="166"/>
        <v>0</v>
      </c>
      <c r="O508" s="64"/>
      <c r="P508" s="120" t="s">
        <v>2583</v>
      </c>
      <c r="Q508" s="120" t="s">
        <v>1668</v>
      </c>
      <c r="R508" s="316" t="s">
        <v>1669</v>
      </c>
      <c r="S508" s="653" t="s">
        <v>1670</v>
      </c>
      <c r="T508" s="824"/>
      <c r="U508" s="1101"/>
      <c r="V508" s="1102"/>
      <c r="W508" s="1103">
        <f t="shared" si="179"/>
        <v>0</v>
      </c>
      <c r="X508" s="883"/>
      <c r="Y508" s="1103"/>
      <c r="Z508" s="1103"/>
      <c r="AA508" s="1105"/>
      <c r="AB508" s="96"/>
      <c r="AC508" s="96"/>
      <c r="AD508" s="96"/>
      <c r="AE508" s="96"/>
      <c r="AF508" s="96"/>
      <c r="AG508" s="98"/>
      <c r="AH508" s="96">
        <f>AA508* '1 Overview'!$D$19</f>
        <v>0</v>
      </c>
      <c r="AI508" s="96">
        <f>AC508* '1 Overview'!$D$19</f>
        <v>0</v>
      </c>
      <c r="AJ508" s="96">
        <f>AE508* '1 Overview'!$D$19</f>
        <v>0</v>
      </c>
      <c r="AK508" s="98">
        <f>AG508* '1 Overview'!$D$19</f>
        <v>0</v>
      </c>
      <c r="AL508" s="73"/>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row>
    <row r="509" spans="1:126" s="174" customFormat="1" ht="15" customHeight="1" outlineLevel="1" x14ac:dyDescent="0.2">
      <c r="A509" s="93" t="str">
        <f t="shared" si="170"/>
        <v>Z2013</v>
      </c>
      <c r="B509" s="93" t="e">
        <f t="shared" si="170"/>
        <v>#N/A</v>
      </c>
      <c r="C509" s="93" t="e">
        <f t="shared" si="170"/>
        <v>#N/A</v>
      </c>
      <c r="D509" s="93" t="e">
        <f>D$20</f>
        <v>#N/A</v>
      </c>
      <c r="E509" s="267" t="str">
        <f>VLOOKUP("K|"&amp;Q509,'[2]+termU'!$A$1:$G$65536,6,FALSE)</f>
        <v>L406</v>
      </c>
      <c r="F509" s="231" t="str">
        <f>VLOOKUP("K|"&amp;O509,'[2]+termU'!$A$1:$G$65536,6,FALSE)</f>
        <v>L1019</v>
      </c>
      <c r="G509" s="64" t="str">
        <f>IF(Q509="","B",IF(ISERROR(E510),"B",IF(E509=LEFT(E510,LEN(E509)),"A","B")))</f>
        <v>A</v>
      </c>
      <c r="H509" s="70" t="str">
        <f t="shared" ca="1" si="171"/>
        <v>A</v>
      </c>
      <c r="I509" s="115">
        <v>2</v>
      </c>
      <c r="J509" s="95">
        <f t="shared" ref="J509:L528" si="180">J$20</f>
        <v>2013</v>
      </c>
      <c r="K509" s="93" t="str">
        <f t="shared" si="180"/>
        <v>Test country</v>
      </c>
      <c r="L509" s="93">
        <f t="shared" si="180"/>
        <v>0</v>
      </c>
      <c r="M509" s="93"/>
      <c r="N509" s="93">
        <f t="shared" si="166"/>
        <v>0</v>
      </c>
      <c r="O509" s="64" t="s">
        <v>53</v>
      </c>
      <c r="P509" s="120" t="s">
        <v>2583</v>
      </c>
      <c r="Q509" s="120" t="s">
        <v>54</v>
      </c>
      <c r="R509" s="316" t="s">
        <v>55</v>
      </c>
      <c r="S509" s="653" t="s">
        <v>56</v>
      </c>
      <c r="T509" s="820"/>
      <c r="U509" s="150">
        <f t="shared" ref="U509:AG509" si="181">SUBTOTAL(9,U510:U521)</f>
        <v>0</v>
      </c>
      <c r="V509" s="205">
        <f t="shared" si="181"/>
        <v>0</v>
      </c>
      <c r="W509" s="110">
        <f t="shared" si="181"/>
        <v>0</v>
      </c>
      <c r="X509" s="883"/>
      <c r="Y509" s="110">
        <f t="shared" si="181"/>
        <v>0</v>
      </c>
      <c r="Z509" s="110">
        <f>SUBTOTAL(9,Z510:Z521)</f>
        <v>0</v>
      </c>
      <c r="AA509" s="112">
        <f t="shared" si="181"/>
        <v>0</v>
      </c>
      <c r="AB509" s="110">
        <f t="shared" si="181"/>
        <v>0</v>
      </c>
      <c r="AC509" s="110">
        <f t="shared" si="181"/>
        <v>0</v>
      </c>
      <c r="AD509" s="110">
        <f t="shared" si="181"/>
        <v>0</v>
      </c>
      <c r="AE509" s="110">
        <f t="shared" si="181"/>
        <v>0</v>
      </c>
      <c r="AF509" s="110">
        <f t="shared" si="181"/>
        <v>0</v>
      </c>
      <c r="AG509" s="112">
        <f t="shared" si="181"/>
        <v>0</v>
      </c>
      <c r="AH509" s="110">
        <f>AA509* '1 Overview'!$D$19</f>
        <v>0</v>
      </c>
      <c r="AI509" s="110">
        <f>AC509* '1 Overview'!$D$19</f>
        <v>0</v>
      </c>
      <c r="AJ509" s="110">
        <f>AE509* '1 Overview'!$D$19</f>
        <v>0</v>
      </c>
      <c r="AK509" s="112">
        <f>AG509* '1 Overview'!$D$19</f>
        <v>0</v>
      </c>
      <c r="AL509" s="73"/>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row>
    <row r="510" spans="1:126" ht="15" customHeight="1" outlineLevel="1" x14ac:dyDescent="0.2">
      <c r="A510" s="93" t="str">
        <f t="shared" si="170"/>
        <v>Z2013</v>
      </c>
      <c r="B510" s="93" t="e">
        <f t="shared" si="170"/>
        <v>#N/A</v>
      </c>
      <c r="C510" s="93" t="e">
        <f t="shared" si="170"/>
        <v>#N/A</v>
      </c>
      <c r="D510" s="93" t="e">
        <f>D$20</f>
        <v>#N/A</v>
      </c>
      <c r="E510" s="267" t="str">
        <f>VLOOKUP("K|"&amp;Q510,'[2]+termU'!$A$1:$G$65536,6,FALSE)</f>
        <v>L4060</v>
      </c>
      <c r="F510" s="231" t="str">
        <f>VLOOKUP("K|"&amp;O510,'[2]+termU'!$A$1:$G$65536,6,FALSE)</f>
        <v>L4060</v>
      </c>
      <c r="G510" s="64" t="str">
        <f>IF(Q510="","B",IF(ISERROR(E511),"B",IF(E510=LEFT(E511,LEN(E510)),"A","B")))</f>
        <v>B</v>
      </c>
      <c r="H510" s="70" t="str">
        <f t="shared" ca="1" si="171"/>
        <v>B</v>
      </c>
      <c r="I510" s="94">
        <v>3</v>
      </c>
      <c r="J510" s="95">
        <f t="shared" si="180"/>
        <v>2013</v>
      </c>
      <c r="K510" s="93" t="str">
        <f t="shared" si="180"/>
        <v>Test country</v>
      </c>
      <c r="L510" s="93">
        <f t="shared" si="180"/>
        <v>0</v>
      </c>
      <c r="M510" s="93"/>
      <c r="N510" s="93">
        <f t="shared" si="166"/>
        <v>0</v>
      </c>
      <c r="O510" s="64" t="s">
        <v>57</v>
      </c>
      <c r="P510" s="120" t="s">
        <v>2583</v>
      </c>
      <c r="Q510" s="120" t="s">
        <v>58</v>
      </c>
      <c r="R510" s="321" t="str">
        <f xml:space="preserve"> R509 &amp; IF(ISERROR([2]!hidden(R509)),", sin detalles",IF([2]!hidden(R509),"",", sin detalles"))</f>
        <v>Plantas medicinales y aromáticas, silvestres, sin detalles</v>
      </c>
      <c r="S510" s="345" t="str">
        <f xml:space="preserve"> S509 &amp; IF(ISERROR([2]!hidden(S509)),", no details",IF([2]!hidden(S509),"",", no details"))</f>
        <v xml:space="preserve">    Medicinal &amp; aromatic plants, wild, no details</v>
      </c>
      <c r="T510" s="779"/>
      <c r="U510" s="149"/>
      <c r="V510" s="202"/>
      <c r="W510" s="122">
        <f t="shared" ref="W510:W522" si="182">SUM(U510:V510)</f>
        <v>0</v>
      </c>
      <c r="X510" s="855"/>
      <c r="Y510" s="122"/>
      <c r="Z510" s="122"/>
      <c r="AA510" s="125"/>
      <c r="AB510" s="122"/>
      <c r="AC510" s="122"/>
      <c r="AD510" s="122"/>
      <c r="AE510" s="122"/>
      <c r="AF510" s="122"/>
      <c r="AG510" s="125"/>
      <c r="AH510" s="122">
        <f>AA510* '1 Overview'!$D$19</f>
        <v>0</v>
      </c>
      <c r="AI510" s="122">
        <f>AC510* '1 Overview'!$D$19</f>
        <v>0</v>
      </c>
      <c r="AJ510" s="122">
        <f>AE510* '1 Overview'!$D$19</f>
        <v>0</v>
      </c>
      <c r="AK510" s="125">
        <f>AG510* '1 Overview'!$D$19</f>
        <v>0</v>
      </c>
    </row>
    <row r="511" spans="1:126" ht="15" customHeight="1" outlineLevel="2" x14ac:dyDescent="0.2">
      <c r="A511" s="93" t="str">
        <f t="shared" si="170"/>
        <v>Z2013</v>
      </c>
      <c r="B511" s="93" t="e">
        <f t="shared" si="170"/>
        <v>#N/A</v>
      </c>
      <c r="C511" s="93" t="e">
        <f t="shared" si="170"/>
        <v>#N/A</v>
      </c>
      <c r="D511" s="93" t="e">
        <f t="shared" si="170"/>
        <v>#N/A</v>
      </c>
      <c r="E511" s="267" t="str">
        <f>VLOOKUP("K|"&amp;Q511,'[2]+termU'!$A$1:$G$65536,6,FALSE)</f>
        <v>L4061</v>
      </c>
      <c r="F511" s="231" t="e">
        <f>VLOOKUP("K|"&amp;O511,'[2]+termU'!$A$1:$G$65536,6,FALSE)</f>
        <v>#N/A</v>
      </c>
      <c r="G511" s="64" t="str">
        <f>IF(Q511="","B",IF(ISERROR(E512),"B",IF(E511=LEFT(E512,LEN(E511)),"A","B")))</f>
        <v>B</v>
      </c>
      <c r="H511" s="70" t="str">
        <f t="shared" ca="1" si="171"/>
        <v>B</v>
      </c>
      <c r="I511" s="94">
        <v>3</v>
      </c>
      <c r="J511" s="95">
        <f t="shared" si="180"/>
        <v>2013</v>
      </c>
      <c r="K511" s="93" t="str">
        <f t="shared" si="180"/>
        <v>Test country</v>
      </c>
      <c r="L511" s="93">
        <f t="shared" si="180"/>
        <v>0</v>
      </c>
      <c r="M511" s="93"/>
      <c r="N511" s="93">
        <f t="shared" si="166"/>
        <v>0</v>
      </c>
      <c r="O511" s="64" t="s">
        <v>59</v>
      </c>
      <c r="P511" s="120" t="s">
        <v>2583</v>
      </c>
      <c r="Q511" s="120" t="s">
        <v>60</v>
      </c>
      <c r="R511" s="318" t="s">
        <v>61</v>
      </c>
      <c r="S511" s="348" t="s">
        <v>62</v>
      </c>
      <c r="T511" s="787"/>
      <c r="U511" s="149"/>
      <c r="V511" s="122"/>
      <c r="W511" s="122">
        <f t="shared" si="182"/>
        <v>0</v>
      </c>
      <c r="X511" s="855"/>
      <c r="Y511" s="122"/>
      <c r="Z511" s="122"/>
      <c r="AA511" s="125"/>
      <c r="AB511" s="122"/>
      <c r="AC511" s="122"/>
      <c r="AD511" s="122"/>
      <c r="AE511" s="122"/>
      <c r="AF511" s="122"/>
      <c r="AG511" s="125"/>
      <c r="AH511" s="122">
        <f>AA511* '1 Overview'!$D$19</f>
        <v>0</v>
      </c>
      <c r="AI511" s="122">
        <f>AC511* '1 Overview'!$D$19</f>
        <v>0</v>
      </c>
      <c r="AJ511" s="122">
        <f>AE511* '1 Overview'!$D$19</f>
        <v>0</v>
      </c>
      <c r="AK511" s="125">
        <f>AG511* '1 Overview'!$D$19</f>
        <v>0</v>
      </c>
    </row>
    <row r="512" spans="1:126" ht="15" customHeight="1" outlineLevel="2" x14ac:dyDescent="0.2">
      <c r="A512" s="93" t="str">
        <f t="shared" si="170"/>
        <v>Z2013</v>
      </c>
      <c r="B512" s="93" t="e">
        <f t="shared" si="170"/>
        <v>#N/A</v>
      </c>
      <c r="C512" s="93" t="e">
        <f t="shared" si="170"/>
        <v>#N/A</v>
      </c>
      <c r="D512" s="93" t="e">
        <f t="shared" si="170"/>
        <v>#N/A</v>
      </c>
      <c r="E512" s="267" t="str">
        <f>VLOOKUP("K|"&amp;Q512,'[2]+termU'!$A$1:$G$65536,6,FALSE)</f>
        <v>L4062</v>
      </c>
      <c r="F512" s="231" t="e">
        <f>VLOOKUP("K|"&amp;O512,'[2]+termU'!$A$1:$G$65536,6,FALSE)</f>
        <v>#N/A</v>
      </c>
      <c r="G512" s="64" t="str">
        <f>IF(Q512="","B",IF(ISERROR(E513),"B",IF(E512=LEFT(E513,LEN(E512)),"A","B")))</f>
        <v>B</v>
      </c>
      <c r="H512" s="70" t="str">
        <f t="shared" ca="1" si="171"/>
        <v>B</v>
      </c>
      <c r="I512" s="94">
        <v>3</v>
      </c>
      <c r="J512" s="95">
        <f t="shared" si="180"/>
        <v>2013</v>
      </c>
      <c r="K512" s="93" t="str">
        <f t="shared" si="180"/>
        <v>Test country</v>
      </c>
      <c r="L512" s="93">
        <f t="shared" si="180"/>
        <v>0</v>
      </c>
      <c r="M512" s="93"/>
      <c r="N512" s="93">
        <f t="shared" si="166"/>
        <v>0</v>
      </c>
      <c r="O512" s="64" t="s">
        <v>63</v>
      </c>
      <c r="P512" s="120" t="s">
        <v>2583</v>
      </c>
      <c r="Q512" s="120" t="s">
        <v>64</v>
      </c>
      <c r="R512" s="318" t="s">
        <v>2960</v>
      </c>
      <c r="S512" s="348" t="s">
        <v>65</v>
      </c>
      <c r="T512" s="787"/>
      <c r="U512" s="149"/>
      <c r="V512" s="122"/>
      <c r="W512" s="122">
        <f t="shared" si="182"/>
        <v>0</v>
      </c>
      <c r="X512" s="855"/>
      <c r="Y512" s="122"/>
      <c r="Z512" s="122"/>
      <c r="AA512" s="125"/>
      <c r="AB512" s="122"/>
      <c r="AC512" s="122"/>
      <c r="AD512" s="122"/>
      <c r="AE512" s="122"/>
      <c r="AF512" s="122"/>
      <c r="AG512" s="125"/>
      <c r="AH512" s="122">
        <f>AA512* '1 Overview'!$D$19</f>
        <v>0</v>
      </c>
      <c r="AI512" s="122">
        <f>AC512* '1 Overview'!$D$19</f>
        <v>0</v>
      </c>
      <c r="AJ512" s="122">
        <f>AE512* '1 Overview'!$D$19</f>
        <v>0</v>
      </c>
      <c r="AK512" s="125">
        <f>AG512* '1 Overview'!$D$19</f>
        <v>0</v>
      </c>
    </row>
    <row r="513" spans="1:126" ht="15" customHeight="1" outlineLevel="2" x14ac:dyDescent="0.2">
      <c r="A513" s="93" t="str">
        <f t="shared" si="170"/>
        <v>Z2013</v>
      </c>
      <c r="B513" s="93" t="e">
        <f t="shared" si="170"/>
        <v>#N/A</v>
      </c>
      <c r="C513" s="93" t="e">
        <f t="shared" si="170"/>
        <v>#N/A</v>
      </c>
      <c r="D513" s="93" t="e">
        <f t="shared" si="170"/>
        <v>#N/A</v>
      </c>
      <c r="E513" s="267" t="str">
        <f>VLOOKUP("K|"&amp;Q513,'[2]+termU'!$A$1:$G$65536,6,FALSE)</f>
        <v>L4063</v>
      </c>
      <c r="F513" s="231" t="e">
        <f>VLOOKUP("K|"&amp;O513,'[2]+termU'!$A$1:$G$65536,6,FALSE)</f>
        <v>#N/A</v>
      </c>
      <c r="G513" s="64" t="str">
        <f>IF(Q513="","B",IF(ISERROR(E520),"B",IF(E513=LEFT(E520,LEN(E513)),"A","B")))</f>
        <v>B</v>
      </c>
      <c r="H513" s="70" t="str">
        <f t="shared" ca="1" si="171"/>
        <v>B</v>
      </c>
      <c r="I513" s="94">
        <v>3</v>
      </c>
      <c r="J513" s="95">
        <f t="shared" si="180"/>
        <v>2013</v>
      </c>
      <c r="K513" s="93" t="str">
        <f t="shared" si="180"/>
        <v>Test country</v>
      </c>
      <c r="L513" s="93">
        <f t="shared" si="180"/>
        <v>0</v>
      </c>
      <c r="M513" s="93"/>
      <c r="N513" s="93">
        <f t="shared" si="166"/>
        <v>0</v>
      </c>
      <c r="O513" s="64" t="s">
        <v>66</v>
      </c>
      <c r="P513" s="120" t="s">
        <v>2583</v>
      </c>
      <c r="Q513" s="120" t="s">
        <v>67</v>
      </c>
      <c r="R513" s="318" t="s">
        <v>68</v>
      </c>
      <c r="S513" s="348" t="s">
        <v>69</v>
      </c>
      <c r="T513" s="787"/>
      <c r="U513" s="149"/>
      <c r="V513" s="122"/>
      <c r="W513" s="122">
        <f t="shared" si="182"/>
        <v>0</v>
      </c>
      <c r="X513" s="855"/>
      <c r="Y513" s="122"/>
      <c r="Z513" s="122"/>
      <c r="AA513" s="125"/>
      <c r="AB513" s="122"/>
      <c r="AC513" s="122"/>
      <c r="AD513" s="122"/>
      <c r="AE513" s="122"/>
      <c r="AF513" s="122"/>
      <c r="AG513" s="125"/>
      <c r="AH513" s="122">
        <f>AA513* '1 Overview'!$D$19</f>
        <v>0</v>
      </c>
      <c r="AI513" s="122">
        <f>AC513* '1 Overview'!$D$19</f>
        <v>0</v>
      </c>
      <c r="AJ513" s="122">
        <f>AE513* '1 Overview'!$D$19</f>
        <v>0</v>
      </c>
      <c r="AK513" s="125">
        <f>AG513* '1 Overview'!$D$19</f>
        <v>0</v>
      </c>
    </row>
    <row r="514" spans="1:126" ht="15" customHeight="1" outlineLevel="2" x14ac:dyDescent="0.2">
      <c r="A514" s="93" t="str">
        <f t="shared" si="170"/>
        <v>Z2013</v>
      </c>
      <c r="B514" s="93" t="e">
        <f t="shared" si="170"/>
        <v>#N/A</v>
      </c>
      <c r="C514" s="93" t="e">
        <f t="shared" si="170"/>
        <v>#N/A</v>
      </c>
      <c r="D514" s="93" t="e">
        <f t="shared" si="170"/>
        <v>#N/A</v>
      </c>
      <c r="E514" s="267" t="str">
        <f>VLOOKUP("K|"&amp;Q514,'[2]+termU'!$A$1:$G$65536,6,FALSE)</f>
        <v>L4065</v>
      </c>
      <c r="F514" s="231" t="str">
        <f>VLOOKUP("K|"&amp;O514,'[2]+termU'!$A$1:$G$65536,6,FALSE)</f>
        <v>L4065</v>
      </c>
      <c r="G514" s="64" t="str">
        <f>IF(Q514="","B",IF(ISERROR(E520),"B",IF(E514=LEFT(E520,LEN(E514)),"A","B")))</f>
        <v>B</v>
      </c>
      <c r="H514" s="70" t="str">
        <f t="shared" ca="1" si="171"/>
        <v>B</v>
      </c>
      <c r="I514" s="94">
        <v>3</v>
      </c>
      <c r="J514" s="95">
        <f t="shared" si="180"/>
        <v>2013</v>
      </c>
      <c r="K514" s="93" t="str">
        <f t="shared" si="180"/>
        <v>Test country</v>
      </c>
      <c r="L514" s="93">
        <f t="shared" si="180"/>
        <v>0</v>
      </c>
      <c r="M514" s="93"/>
      <c r="N514" s="93">
        <f t="shared" si="166"/>
        <v>0</v>
      </c>
      <c r="O514" s="64" t="s">
        <v>70</v>
      </c>
      <c r="P514" s="120" t="s">
        <v>2583</v>
      </c>
      <c r="Q514" s="120" t="s">
        <v>70</v>
      </c>
      <c r="R514" s="318" t="s">
        <v>71</v>
      </c>
      <c r="S514" s="348" t="s">
        <v>72</v>
      </c>
      <c r="T514" s="787"/>
      <c r="U514" s="149"/>
      <c r="V514" s="122"/>
      <c r="W514" s="122">
        <f t="shared" si="182"/>
        <v>0</v>
      </c>
      <c r="X514" s="855"/>
      <c r="Y514" s="122"/>
      <c r="Z514" s="122"/>
      <c r="AA514" s="125"/>
      <c r="AB514" s="122"/>
      <c r="AC514" s="122"/>
      <c r="AD514" s="122"/>
      <c r="AE514" s="122"/>
      <c r="AF514" s="122"/>
      <c r="AG514" s="125"/>
      <c r="AH514" s="122">
        <f>AA514* '1 Overview'!$D$19</f>
        <v>0</v>
      </c>
      <c r="AI514" s="122">
        <f>AC514* '1 Overview'!$D$19</f>
        <v>0</v>
      </c>
      <c r="AJ514" s="122">
        <f>AE514* '1 Overview'!$D$19</f>
        <v>0</v>
      </c>
      <c r="AK514" s="125">
        <f>AG514* '1 Overview'!$D$19</f>
        <v>0</v>
      </c>
    </row>
    <row r="515" spans="1:126" ht="15" customHeight="1" outlineLevel="2" x14ac:dyDescent="0.2">
      <c r="A515" s="93" t="str">
        <f t="shared" si="170"/>
        <v>Z2013</v>
      </c>
      <c r="B515" s="93" t="e">
        <f t="shared" si="170"/>
        <v>#N/A</v>
      </c>
      <c r="C515" s="93" t="e">
        <f t="shared" si="170"/>
        <v>#N/A</v>
      </c>
      <c r="D515" s="93" t="e">
        <f t="shared" si="170"/>
        <v>#N/A</v>
      </c>
      <c r="E515" s="267" t="str">
        <f>VLOOKUP("K|"&amp;Q515,'[2]+termU'!$A$1:$G$65536,6,FALSE)</f>
        <v>L4066</v>
      </c>
      <c r="F515" s="231" t="str">
        <f>VLOOKUP("K|"&amp;O515,'[2]+termU'!$A$1:$G$65536,6,FALSE)</f>
        <v>L4066</v>
      </c>
      <c r="G515" s="64" t="str">
        <f>IF(Q515="","B",IF(ISERROR(E520),"B",IF(E515=LEFT(E520,LEN(E515)),"A","B")))</f>
        <v>B</v>
      </c>
      <c r="H515" s="70" t="str">
        <f t="shared" ca="1" si="171"/>
        <v>B</v>
      </c>
      <c r="I515" s="94">
        <v>3</v>
      </c>
      <c r="J515" s="95">
        <f t="shared" si="180"/>
        <v>2013</v>
      </c>
      <c r="K515" s="93" t="str">
        <f t="shared" si="180"/>
        <v>Test country</v>
      </c>
      <c r="L515" s="93">
        <f t="shared" si="180"/>
        <v>0</v>
      </c>
      <c r="M515" s="93"/>
      <c r="N515" s="93">
        <f t="shared" si="166"/>
        <v>0</v>
      </c>
      <c r="O515" s="64" t="s">
        <v>73</v>
      </c>
      <c r="P515" s="120" t="s">
        <v>2583</v>
      </c>
      <c r="Q515" s="120" t="s">
        <v>73</v>
      </c>
      <c r="R515" s="318" t="s">
        <v>1742</v>
      </c>
      <c r="S515" s="348" t="s">
        <v>1743</v>
      </c>
      <c r="T515" s="787"/>
      <c r="U515" s="149"/>
      <c r="V515" s="122"/>
      <c r="W515" s="122">
        <f t="shared" si="182"/>
        <v>0</v>
      </c>
      <c r="X515" s="855"/>
      <c r="Y515" s="122"/>
      <c r="Z515" s="122"/>
      <c r="AA515" s="125"/>
      <c r="AB515" s="122"/>
      <c r="AC515" s="122"/>
      <c r="AD515" s="122"/>
      <c r="AE515" s="122"/>
      <c r="AF515" s="122"/>
      <c r="AG515" s="125"/>
      <c r="AH515" s="122">
        <f>AA515* '1 Overview'!$D$19</f>
        <v>0</v>
      </c>
      <c r="AI515" s="122">
        <f>AC515* '1 Overview'!$D$19</f>
        <v>0</v>
      </c>
      <c r="AJ515" s="122">
        <f>AE515* '1 Overview'!$D$19</f>
        <v>0</v>
      </c>
      <c r="AK515" s="125">
        <f>AG515* '1 Overview'!$D$19</f>
        <v>0</v>
      </c>
    </row>
    <row r="516" spans="1:126" ht="15" customHeight="1" outlineLevel="2" x14ac:dyDescent="0.2">
      <c r="A516" s="93" t="str">
        <f t="shared" si="170"/>
        <v>Z2013</v>
      </c>
      <c r="B516" s="93" t="e">
        <f t="shared" si="170"/>
        <v>#N/A</v>
      </c>
      <c r="C516" s="93" t="e">
        <f t="shared" si="170"/>
        <v>#N/A</v>
      </c>
      <c r="D516" s="93" t="e">
        <f t="shared" si="170"/>
        <v>#N/A</v>
      </c>
      <c r="E516" s="267" t="str">
        <f>VLOOKUP("K|"&amp;Q516,'[2]+termU'!$A$1:$G$65536,6,FALSE)</f>
        <v>L4067</v>
      </c>
      <c r="F516" s="231" t="str">
        <f>VLOOKUP("K|"&amp;O516,'[2]+termU'!$A$1:$G$65536,6,FALSE)</f>
        <v>L4067</v>
      </c>
      <c r="G516" s="64" t="str">
        <f>IF(Q516="","B",IF(ISERROR(E520),"B",IF(E516=LEFT(E520,LEN(E516)),"A","B")))</f>
        <v>B</v>
      </c>
      <c r="H516" s="70" t="str">
        <f t="shared" ca="1" si="171"/>
        <v>B</v>
      </c>
      <c r="I516" s="94">
        <v>3</v>
      </c>
      <c r="J516" s="95">
        <f t="shared" si="180"/>
        <v>2013</v>
      </c>
      <c r="K516" s="93" t="str">
        <f t="shared" si="180"/>
        <v>Test country</v>
      </c>
      <c r="L516" s="93">
        <f t="shared" si="180"/>
        <v>0</v>
      </c>
      <c r="M516" s="93"/>
      <c r="N516" s="93">
        <f t="shared" si="166"/>
        <v>0</v>
      </c>
      <c r="O516" s="64" t="s">
        <v>1744</v>
      </c>
      <c r="P516" s="120" t="s">
        <v>2583</v>
      </c>
      <c r="Q516" s="120" t="s">
        <v>1744</v>
      </c>
      <c r="R516" s="318" t="s">
        <v>1745</v>
      </c>
      <c r="S516" s="348" t="s">
        <v>1746</v>
      </c>
      <c r="T516" s="787"/>
      <c r="U516" s="149"/>
      <c r="V516" s="122"/>
      <c r="W516" s="122">
        <f t="shared" si="182"/>
        <v>0</v>
      </c>
      <c r="X516" s="855"/>
      <c r="Y516" s="122"/>
      <c r="Z516" s="122"/>
      <c r="AA516" s="125"/>
      <c r="AB516" s="122"/>
      <c r="AC516" s="122"/>
      <c r="AD516" s="122"/>
      <c r="AE516" s="122"/>
      <c r="AF516" s="122"/>
      <c r="AG516" s="125"/>
      <c r="AH516" s="122">
        <f>AA516* '1 Overview'!$D$19</f>
        <v>0</v>
      </c>
      <c r="AI516" s="122">
        <f>AC516* '1 Overview'!$D$19</f>
        <v>0</v>
      </c>
      <c r="AJ516" s="122">
        <f>AE516* '1 Overview'!$D$19</f>
        <v>0</v>
      </c>
      <c r="AK516" s="125">
        <f>AG516* '1 Overview'!$D$19</f>
        <v>0</v>
      </c>
    </row>
    <row r="517" spans="1:126" ht="15" customHeight="1" outlineLevel="2" x14ac:dyDescent="0.2">
      <c r="A517" s="93" t="str">
        <f t="shared" si="170"/>
        <v>Z2013</v>
      </c>
      <c r="B517" s="93" t="e">
        <f t="shared" si="170"/>
        <v>#N/A</v>
      </c>
      <c r="C517" s="93" t="e">
        <f t="shared" si="170"/>
        <v>#N/A</v>
      </c>
      <c r="D517" s="93" t="e">
        <f t="shared" si="170"/>
        <v>#N/A</v>
      </c>
      <c r="E517" s="267" t="str">
        <f>VLOOKUP("K|"&amp;Q517,'[2]+termU'!$A$1:$G$65536,6,FALSE)</f>
        <v>L4068</v>
      </c>
      <c r="F517" s="231" t="str">
        <f>VLOOKUP("K|"&amp;O517,'[2]+termU'!$A$1:$G$65536,6,FALSE)</f>
        <v>L4068</v>
      </c>
      <c r="G517" s="64" t="str">
        <f>IF(Q517="","B",IF(ISERROR(E520),"B",IF(E517=LEFT(E520,LEN(E517)),"A","B")))</f>
        <v>B</v>
      </c>
      <c r="H517" s="70" t="str">
        <f t="shared" ca="1" si="171"/>
        <v>B</v>
      </c>
      <c r="I517" s="94">
        <v>3</v>
      </c>
      <c r="J517" s="95">
        <f t="shared" si="180"/>
        <v>2013</v>
      </c>
      <c r="K517" s="93" t="str">
        <f t="shared" si="180"/>
        <v>Test country</v>
      </c>
      <c r="L517" s="93">
        <f t="shared" si="180"/>
        <v>0</v>
      </c>
      <c r="M517" s="93"/>
      <c r="N517" s="93">
        <f t="shared" si="166"/>
        <v>0</v>
      </c>
      <c r="O517" s="64" t="s">
        <v>1747</v>
      </c>
      <c r="P517" s="120" t="s">
        <v>2583</v>
      </c>
      <c r="Q517" s="120" t="s">
        <v>1748</v>
      </c>
      <c r="R517" s="318" t="s">
        <v>1749</v>
      </c>
      <c r="S517" s="348" t="s">
        <v>1750</v>
      </c>
      <c r="T517" s="787"/>
      <c r="U517" s="149"/>
      <c r="V517" s="122"/>
      <c r="W517" s="122">
        <f t="shared" si="182"/>
        <v>0</v>
      </c>
      <c r="X517" s="855"/>
      <c r="Y517" s="122"/>
      <c r="Z517" s="122"/>
      <c r="AA517" s="125"/>
      <c r="AB517" s="122"/>
      <c r="AC517" s="122"/>
      <c r="AD517" s="122"/>
      <c r="AE517" s="122"/>
      <c r="AF517" s="122"/>
      <c r="AG517" s="125"/>
      <c r="AH517" s="122">
        <f>AA517* '1 Overview'!$D$19</f>
        <v>0</v>
      </c>
      <c r="AI517" s="122">
        <f>AC517* '1 Overview'!$D$19</f>
        <v>0</v>
      </c>
      <c r="AJ517" s="122">
        <f>AE517* '1 Overview'!$D$19</f>
        <v>0</v>
      </c>
      <c r="AK517" s="125">
        <f>AG517* '1 Overview'!$D$19</f>
        <v>0</v>
      </c>
    </row>
    <row r="518" spans="1:126" ht="15" customHeight="1" outlineLevel="2" x14ac:dyDescent="0.2">
      <c r="A518" s="93" t="str">
        <f t="shared" si="170"/>
        <v>Z2013</v>
      </c>
      <c r="B518" s="93" t="e">
        <f t="shared" si="170"/>
        <v>#N/A</v>
      </c>
      <c r="C518" s="93" t="e">
        <f t="shared" si="170"/>
        <v>#N/A</v>
      </c>
      <c r="D518" s="93" t="e">
        <f t="shared" si="170"/>
        <v>#N/A</v>
      </c>
      <c r="E518" s="267" t="str">
        <f>VLOOKUP("K|"&amp;Q518,'[2]+termU'!$A$1:$G$65536,6,FALSE)</f>
        <v>L4064</v>
      </c>
      <c r="F518" s="231" t="str">
        <f>VLOOKUP("K|"&amp;O518,'[2]+termU'!$A$1:$G$65536,6,FALSE)</f>
        <v>L4064</v>
      </c>
      <c r="G518" s="64" t="str">
        <f>IF(Q518="","B",IF(ISERROR(E520),"B",IF(E518=LEFT(E520,LEN(E518)),"A","B")))</f>
        <v>B</v>
      </c>
      <c r="H518" s="70" t="str">
        <f t="shared" ca="1" si="171"/>
        <v>B</v>
      </c>
      <c r="I518" s="94">
        <v>3</v>
      </c>
      <c r="J518" s="95">
        <f t="shared" si="180"/>
        <v>2013</v>
      </c>
      <c r="K518" s="93" t="str">
        <f t="shared" si="180"/>
        <v>Test country</v>
      </c>
      <c r="L518" s="93">
        <f t="shared" si="180"/>
        <v>0</v>
      </c>
      <c r="M518" s="93"/>
      <c r="N518" s="93">
        <f t="shared" si="166"/>
        <v>0</v>
      </c>
      <c r="O518" s="64" t="s">
        <v>1751</v>
      </c>
      <c r="P518" s="120" t="s">
        <v>2583</v>
      </c>
      <c r="Q518" s="120" t="s">
        <v>1751</v>
      </c>
      <c r="R518" s="318" t="s">
        <v>1752</v>
      </c>
      <c r="S518" s="348" t="s">
        <v>1753</v>
      </c>
      <c r="T518" s="787"/>
      <c r="U518" s="149"/>
      <c r="V518" s="122"/>
      <c r="W518" s="122">
        <f t="shared" si="182"/>
        <v>0</v>
      </c>
      <c r="X518" s="855"/>
      <c r="Y518" s="122"/>
      <c r="Z518" s="122"/>
      <c r="AA518" s="125"/>
      <c r="AB518" s="122"/>
      <c r="AC518" s="122"/>
      <c r="AD518" s="122"/>
      <c r="AE518" s="122"/>
      <c r="AF518" s="122"/>
      <c r="AG518" s="125"/>
      <c r="AH518" s="122">
        <f>AA518* '1 Overview'!$D$19</f>
        <v>0</v>
      </c>
      <c r="AI518" s="122">
        <f>AC518* '1 Overview'!$D$19</f>
        <v>0</v>
      </c>
      <c r="AJ518" s="122">
        <f>AE518* '1 Overview'!$D$19</f>
        <v>0</v>
      </c>
      <c r="AK518" s="125">
        <f>AG518* '1 Overview'!$D$19</f>
        <v>0</v>
      </c>
    </row>
    <row r="519" spans="1:126" ht="15" customHeight="1" outlineLevel="2" x14ac:dyDescent="0.2">
      <c r="A519" s="93" t="str">
        <f t="shared" si="170"/>
        <v>Z2013</v>
      </c>
      <c r="B519" s="93" t="e">
        <f t="shared" si="170"/>
        <v>#N/A</v>
      </c>
      <c r="C519" s="93" t="e">
        <f t="shared" si="170"/>
        <v>#N/A</v>
      </c>
      <c r="D519" s="93" t="e">
        <f t="shared" si="170"/>
        <v>#N/A</v>
      </c>
      <c r="E519" s="267" t="str">
        <f>VLOOKUP("K|"&amp;Q519,'[2]+termU'!$A$1:$G$65536,6,FALSE)</f>
        <v>L4069</v>
      </c>
      <c r="F519" s="231" t="str">
        <f>VLOOKUP("K|"&amp;O519,'[2]+termU'!$A$1:$G$65536,6,FALSE)</f>
        <v>L102b04</v>
      </c>
      <c r="G519" s="64" t="str">
        <f>IF(Q519="","B",IF(ISERROR(E520),"B",IF(E519=LEFT(E520,LEN(E519)),"A","B")))</f>
        <v>B</v>
      </c>
      <c r="H519" s="70" t="str">
        <f t="shared" ca="1" si="171"/>
        <v>B</v>
      </c>
      <c r="I519" s="94">
        <v>3</v>
      </c>
      <c r="J519" s="95">
        <f t="shared" si="180"/>
        <v>2013</v>
      </c>
      <c r="K519" s="93" t="str">
        <f t="shared" si="180"/>
        <v>Test country</v>
      </c>
      <c r="L519" s="93">
        <f t="shared" si="180"/>
        <v>0</v>
      </c>
      <c r="M519" s="93"/>
      <c r="N519" s="93">
        <f t="shared" si="166"/>
        <v>0</v>
      </c>
      <c r="O519" s="64" t="s">
        <v>1560</v>
      </c>
      <c r="P519" s="120" t="s">
        <v>2583</v>
      </c>
      <c r="Q519" s="120" t="s">
        <v>1754</v>
      </c>
      <c r="R519" s="318" t="s">
        <v>1755</v>
      </c>
      <c r="S519" s="348" t="s">
        <v>1756</v>
      </c>
      <c r="T519" s="787"/>
      <c r="U519" s="149"/>
      <c r="V519" s="122"/>
      <c r="W519" s="122">
        <f t="shared" si="182"/>
        <v>0</v>
      </c>
      <c r="X519" s="855"/>
      <c r="Y519" s="122"/>
      <c r="Z519" s="122"/>
      <c r="AA519" s="125"/>
      <c r="AB519" s="122"/>
      <c r="AC519" s="122"/>
      <c r="AD519" s="122"/>
      <c r="AE519" s="122"/>
      <c r="AF519" s="122"/>
      <c r="AG519" s="125"/>
      <c r="AH519" s="122">
        <f>AA519* '1 Overview'!$D$19</f>
        <v>0</v>
      </c>
      <c r="AI519" s="122">
        <f>AC519* '1 Overview'!$D$19</f>
        <v>0</v>
      </c>
      <c r="AJ519" s="122">
        <f>AE519* '1 Overview'!$D$19</f>
        <v>0</v>
      </c>
      <c r="AK519" s="125">
        <f>AG519* '1 Overview'!$D$19</f>
        <v>0</v>
      </c>
    </row>
    <row r="520" spans="1:126" ht="15" customHeight="1" outlineLevel="2" x14ac:dyDescent="0.2">
      <c r="A520" s="93" t="str">
        <f t="shared" si="170"/>
        <v>Z2013</v>
      </c>
      <c r="B520" s="93" t="e">
        <f t="shared" si="170"/>
        <v>#N/A</v>
      </c>
      <c r="C520" s="93" t="e">
        <f t="shared" si="170"/>
        <v>#N/A</v>
      </c>
      <c r="D520" s="93" t="e">
        <f t="shared" si="170"/>
        <v>#N/A</v>
      </c>
      <c r="E520" s="267" t="e">
        <f>VLOOKUP("K|"&amp;Q520,'[2]+termU'!$A$1:$G$65536,6,FALSE)</f>
        <v>#N/A</v>
      </c>
      <c r="F520" s="231" t="e">
        <f>VLOOKUP("K|"&amp;O520,'[2]+termU'!$A$1:$G$65536,6,FALSE)</f>
        <v>#N/A</v>
      </c>
      <c r="G520" s="64" t="str">
        <f>IF(Q520="","B",IF(ISERROR(E521),"B",IF(E520=LEFT(E521,LEN(E520)),"A","B")))</f>
        <v>B</v>
      </c>
      <c r="H520" s="70" t="str">
        <f t="shared" ca="1" si="171"/>
        <v>B</v>
      </c>
      <c r="I520" s="94">
        <v>3</v>
      </c>
      <c r="J520" s="95">
        <f t="shared" si="180"/>
        <v>2013</v>
      </c>
      <c r="K520" s="93" t="str">
        <f t="shared" si="180"/>
        <v>Test country</v>
      </c>
      <c r="L520" s="93">
        <f t="shared" si="180"/>
        <v>0</v>
      </c>
      <c r="M520" s="93"/>
      <c r="N520" s="93">
        <f t="shared" si="166"/>
        <v>0</v>
      </c>
      <c r="O520" s="64" t="s">
        <v>129</v>
      </c>
      <c r="P520" s="120" t="s">
        <v>2583</v>
      </c>
      <c r="Q520" s="120"/>
      <c r="R520" s="533" t="s">
        <v>3017</v>
      </c>
      <c r="S520" s="554" t="s">
        <v>130</v>
      </c>
      <c r="T520" s="816"/>
      <c r="U520" s="149"/>
      <c r="V520" s="122"/>
      <c r="W520" s="122">
        <f t="shared" si="182"/>
        <v>0</v>
      </c>
      <c r="X520" s="855"/>
      <c r="Y520" s="122"/>
      <c r="Z520" s="122"/>
      <c r="AA520" s="125"/>
      <c r="AB520" s="122"/>
      <c r="AC520" s="122"/>
      <c r="AD520" s="122"/>
      <c r="AE520" s="122"/>
      <c r="AF520" s="122"/>
      <c r="AG520" s="125"/>
      <c r="AH520" s="122">
        <f>AA520* '1 Overview'!$D$19</f>
        <v>0</v>
      </c>
      <c r="AI520" s="122">
        <f>AC520* '1 Overview'!$D$19</f>
        <v>0</v>
      </c>
      <c r="AJ520" s="122">
        <f>AE520* '1 Overview'!$D$19</f>
        <v>0</v>
      </c>
      <c r="AK520" s="125">
        <f>AG520* '1 Overview'!$D$19</f>
        <v>0</v>
      </c>
    </row>
    <row r="521" spans="1:126" ht="15" customHeight="1" outlineLevel="2" x14ac:dyDescent="0.2">
      <c r="A521" s="93" t="str">
        <f t="shared" si="170"/>
        <v>Z2013</v>
      </c>
      <c r="B521" s="93" t="e">
        <f t="shared" si="170"/>
        <v>#N/A</v>
      </c>
      <c r="C521" s="93" t="e">
        <f t="shared" si="170"/>
        <v>#N/A</v>
      </c>
      <c r="D521" s="93" t="e">
        <f t="shared" si="170"/>
        <v>#N/A</v>
      </c>
      <c r="E521" s="267" t="str">
        <f>VLOOKUP("K|"&amp;Q521,'[2]+termU'!$A$1:$G$65536,6,FALSE)</f>
        <v>L406z</v>
      </c>
      <c r="F521" s="231" t="e">
        <f>VLOOKUP("K|"&amp;O521,'[2]+termU'!$A$1:$G$65536,6,FALSE)</f>
        <v>#N/A</v>
      </c>
      <c r="G521" s="64" t="str">
        <f>IF(Q521="","B",IF(ISERROR(#REF!),"B",IF(E521=LEFT(#REF!,LEN(E521)),"A","B")))</f>
        <v>B</v>
      </c>
      <c r="H521" s="70" t="str">
        <f t="shared" ca="1" si="171"/>
        <v>B</v>
      </c>
      <c r="I521" s="94">
        <v>3</v>
      </c>
      <c r="J521" s="95">
        <f t="shared" si="180"/>
        <v>2013</v>
      </c>
      <c r="K521" s="93" t="str">
        <f t="shared" si="180"/>
        <v>Test country</v>
      </c>
      <c r="L521" s="93">
        <f t="shared" si="180"/>
        <v>0</v>
      </c>
      <c r="M521" s="93"/>
      <c r="N521" s="93">
        <f t="shared" si="166"/>
        <v>0</v>
      </c>
      <c r="O521" s="64" t="s">
        <v>131</v>
      </c>
      <c r="P521" s="120" t="s">
        <v>2583</v>
      </c>
      <c r="Q521" s="120" t="s">
        <v>132</v>
      </c>
      <c r="R521" s="318" t="s">
        <v>1774</v>
      </c>
      <c r="S521" s="348" t="s">
        <v>1775</v>
      </c>
      <c r="T521" s="787"/>
      <c r="U521" s="149"/>
      <c r="V521" s="122"/>
      <c r="W521" s="122">
        <f t="shared" si="182"/>
        <v>0</v>
      </c>
      <c r="X521" s="855"/>
      <c r="Y521" s="122"/>
      <c r="Z521" s="122"/>
      <c r="AA521" s="125"/>
      <c r="AB521" s="122"/>
      <c r="AC521" s="122"/>
      <c r="AD521" s="122"/>
      <c r="AE521" s="122"/>
      <c r="AF521" s="122"/>
      <c r="AG521" s="125"/>
      <c r="AH521" s="122">
        <f>AA521* '1 Overview'!$D$19</f>
        <v>0</v>
      </c>
      <c r="AI521" s="122">
        <f>AC521* '1 Overview'!$D$19</f>
        <v>0</v>
      </c>
      <c r="AJ521" s="122">
        <f>AE521* '1 Overview'!$D$19</f>
        <v>0</v>
      </c>
      <c r="AK521" s="125">
        <f>AG521* '1 Overview'!$D$19</f>
        <v>0</v>
      </c>
    </row>
    <row r="522" spans="1:126" s="173" customFormat="1" ht="15" customHeight="1" outlineLevel="1" x14ac:dyDescent="0.2">
      <c r="A522" s="93" t="str">
        <f t="shared" si="170"/>
        <v>Z2013</v>
      </c>
      <c r="B522" s="93" t="e">
        <f t="shared" si="170"/>
        <v>#N/A</v>
      </c>
      <c r="C522" s="93" t="e">
        <f t="shared" ref="C522:D524" si="183">C$20</f>
        <v>#N/A</v>
      </c>
      <c r="D522" s="93" t="e">
        <f t="shared" si="183"/>
        <v>#N/A</v>
      </c>
      <c r="E522" s="267" t="str">
        <f>VLOOKUP("K|"&amp;Q522,'[2]+termU'!$A$1:$G$65536,6,FALSE)</f>
        <v>L410</v>
      </c>
      <c r="F522" s="231" t="e">
        <f>VLOOKUP("K|"&amp;O522,'[2]+termU'!$A$1:$G$65536,6,FALSE)</f>
        <v>#N/A</v>
      </c>
      <c r="G522" s="64" t="str">
        <f t="shared" ref="G522:G534" si="184">IF(Q522="","B",IF(ISERROR(E523),"B",IF(E522=LEFT(E523,LEN(E522)),"A","B")))</f>
        <v>B</v>
      </c>
      <c r="H522" s="70" t="str">
        <f t="shared" ca="1" si="171"/>
        <v>B</v>
      </c>
      <c r="I522" s="94">
        <v>2</v>
      </c>
      <c r="J522" s="95">
        <f t="shared" si="180"/>
        <v>2013</v>
      </c>
      <c r="K522" s="93" t="str">
        <f t="shared" si="180"/>
        <v>Test country</v>
      </c>
      <c r="L522" s="93">
        <f t="shared" si="180"/>
        <v>0</v>
      </c>
      <c r="M522" s="93"/>
      <c r="N522" s="93">
        <f t="shared" si="166"/>
        <v>0</v>
      </c>
      <c r="O522" s="64"/>
      <c r="P522" s="120" t="s">
        <v>2583</v>
      </c>
      <c r="Q522" s="120" t="s">
        <v>1776</v>
      </c>
      <c r="R522" s="316" t="s">
        <v>1777</v>
      </c>
      <c r="S522" s="653" t="s">
        <v>1778</v>
      </c>
      <c r="T522" s="824"/>
      <c r="U522" s="1101"/>
      <c r="V522" s="1102"/>
      <c r="W522" s="1103">
        <f t="shared" si="182"/>
        <v>0</v>
      </c>
      <c r="X522" s="883"/>
      <c r="Y522" s="1103"/>
      <c r="Z522" s="1103"/>
      <c r="AA522" s="1105"/>
      <c r="AB522" s="96"/>
      <c r="AC522" s="96"/>
      <c r="AD522" s="96"/>
      <c r="AE522" s="96"/>
      <c r="AF522" s="96"/>
      <c r="AG522" s="98"/>
      <c r="AH522" s="96">
        <f>AA522* '1 Overview'!$D$19</f>
        <v>0</v>
      </c>
      <c r="AI522" s="96">
        <f>AC522* '1 Overview'!$D$19</f>
        <v>0</v>
      </c>
      <c r="AJ522" s="96">
        <f>AE522* '1 Overview'!$D$19</f>
        <v>0</v>
      </c>
      <c r="AK522" s="98">
        <f>AG522* '1 Overview'!$D$19</f>
        <v>0</v>
      </c>
      <c r="AL522" s="73"/>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row>
    <row r="523" spans="1:126" s="174" customFormat="1" ht="15" customHeight="1" outlineLevel="1" x14ac:dyDescent="0.2">
      <c r="A523" s="93" t="str">
        <f t="shared" si="170"/>
        <v>Z2013</v>
      </c>
      <c r="B523" s="93" t="e">
        <f t="shared" si="170"/>
        <v>#N/A</v>
      </c>
      <c r="C523" s="93" t="e">
        <f t="shared" si="183"/>
        <v>#N/A</v>
      </c>
      <c r="D523" s="93" t="e">
        <f t="shared" si="183"/>
        <v>#N/A</v>
      </c>
      <c r="E523" s="267" t="str">
        <f>VLOOKUP("K|"&amp;Q523,'[2]+termU'!$A$1:$G$65536,6,FALSE)</f>
        <v>L411</v>
      </c>
      <c r="F523" s="231" t="str">
        <f>VLOOKUP("K|"&amp;O523,'[2]+termU'!$A$1:$G$65536,6,FALSE)</f>
        <v>L411</v>
      </c>
      <c r="G523" s="64" t="str">
        <f t="shared" si="184"/>
        <v>A</v>
      </c>
      <c r="H523" s="70" t="str">
        <f t="shared" ca="1" si="171"/>
        <v>A</v>
      </c>
      <c r="I523" s="115">
        <v>2</v>
      </c>
      <c r="J523" s="95">
        <f t="shared" si="180"/>
        <v>2013</v>
      </c>
      <c r="K523" s="93" t="str">
        <f t="shared" si="180"/>
        <v>Test country</v>
      </c>
      <c r="L523" s="93">
        <f t="shared" si="180"/>
        <v>0</v>
      </c>
      <c r="M523" s="93"/>
      <c r="N523" s="93">
        <f t="shared" si="166"/>
        <v>0</v>
      </c>
      <c r="O523" s="64" t="s">
        <v>1779</v>
      </c>
      <c r="P523" s="120" t="s">
        <v>2583</v>
      </c>
      <c r="Q523" s="120" t="s">
        <v>1779</v>
      </c>
      <c r="R523" s="322" t="s">
        <v>1780</v>
      </c>
      <c r="S523" s="663" t="s">
        <v>1781</v>
      </c>
      <c r="T523" s="827"/>
      <c r="U523" s="150">
        <f t="shared" ref="U523:AG523" si="185">SUBTOTAL(9,U524:U530)</f>
        <v>0</v>
      </c>
      <c r="V523" s="205">
        <f t="shared" si="185"/>
        <v>0</v>
      </c>
      <c r="W523" s="110">
        <f t="shared" si="185"/>
        <v>0</v>
      </c>
      <c r="X523" s="883"/>
      <c r="Y523" s="110">
        <f t="shared" si="185"/>
        <v>0</v>
      </c>
      <c r="Z523" s="110">
        <f>SUBTOTAL(9,Z524:Z530)</f>
        <v>0</v>
      </c>
      <c r="AA523" s="112">
        <f t="shared" si="185"/>
        <v>0</v>
      </c>
      <c r="AB523" s="110">
        <f t="shared" si="185"/>
        <v>0</v>
      </c>
      <c r="AC523" s="110">
        <f t="shared" si="185"/>
        <v>0</v>
      </c>
      <c r="AD523" s="110">
        <f t="shared" si="185"/>
        <v>0</v>
      </c>
      <c r="AE523" s="110">
        <f t="shared" si="185"/>
        <v>0</v>
      </c>
      <c r="AF523" s="110">
        <f t="shared" si="185"/>
        <v>0</v>
      </c>
      <c r="AG523" s="112">
        <f t="shared" si="185"/>
        <v>0</v>
      </c>
      <c r="AH523" s="110">
        <f>AA523* '1 Overview'!$D$19</f>
        <v>0</v>
      </c>
      <c r="AI523" s="110">
        <f>AC523* '1 Overview'!$D$19</f>
        <v>0</v>
      </c>
      <c r="AJ523" s="110">
        <f>AE523* '1 Overview'!$D$19</f>
        <v>0</v>
      </c>
      <c r="AK523" s="112">
        <f>AG523* '1 Overview'!$D$19</f>
        <v>0</v>
      </c>
      <c r="AL523" s="7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row>
    <row r="524" spans="1:126" ht="15" customHeight="1" outlineLevel="1" x14ac:dyDescent="0.2">
      <c r="A524" s="93" t="str">
        <f t="shared" si="170"/>
        <v>Z2013</v>
      </c>
      <c r="B524" s="93" t="e">
        <f t="shared" si="170"/>
        <v>#N/A</v>
      </c>
      <c r="C524" s="93" t="e">
        <f t="shared" si="183"/>
        <v>#N/A</v>
      </c>
      <c r="D524" s="93" t="e">
        <f t="shared" si="183"/>
        <v>#N/A</v>
      </c>
      <c r="E524" s="267" t="str">
        <f>VLOOKUP("K|"&amp;Q524,'[2]+termU'!$A$1:$G$65536,6,FALSE)</f>
        <v>L4110</v>
      </c>
      <c r="F524" s="231" t="str">
        <f>VLOOKUP("K|"&amp;O524,'[2]+termU'!$A$1:$G$65536,6,FALSE)</f>
        <v>L4110</v>
      </c>
      <c r="G524" s="64" t="str">
        <f t="shared" si="184"/>
        <v>B</v>
      </c>
      <c r="H524" s="70" t="str">
        <f t="shared" ca="1" si="171"/>
        <v>B</v>
      </c>
      <c r="I524" s="94">
        <v>3</v>
      </c>
      <c r="J524" s="95">
        <f t="shared" si="180"/>
        <v>2013</v>
      </c>
      <c r="K524" s="93" t="str">
        <f t="shared" si="180"/>
        <v>Test country</v>
      </c>
      <c r="L524" s="93">
        <f t="shared" si="180"/>
        <v>0</v>
      </c>
      <c r="M524" s="93"/>
      <c r="N524" s="93">
        <f t="shared" si="166"/>
        <v>0</v>
      </c>
      <c r="O524" s="64" t="s">
        <v>1782</v>
      </c>
      <c r="P524" s="120" t="s">
        <v>2583</v>
      </c>
      <c r="Q524" s="120" t="s">
        <v>1782</v>
      </c>
      <c r="R524" s="321" t="str">
        <f xml:space="preserve"> R523 &amp; IF(ISERROR([2]!hidden(R523)),", sin detalles",IF([2]!hidden(R523),"",", sin detalles"))</f>
        <v>Frutos secos, silvestres, sin detalles</v>
      </c>
      <c r="S524" s="345" t="str">
        <f xml:space="preserve"> S523 &amp; IF(ISERROR([2]!hidden(S523)),", no details",IF([2]!hidden(S523),"",", no details"))</f>
        <v xml:space="preserve">    Nuts, wild, no details</v>
      </c>
      <c r="T524" s="779"/>
      <c r="U524" s="149"/>
      <c r="V524" s="202"/>
      <c r="W524" s="122">
        <f t="shared" ref="W524:W530" si="186">SUM(U524:V524)</f>
        <v>0</v>
      </c>
      <c r="X524" s="855"/>
      <c r="Y524" s="122"/>
      <c r="Z524" s="122"/>
      <c r="AA524" s="125"/>
      <c r="AB524" s="122"/>
      <c r="AC524" s="122"/>
      <c r="AD524" s="122"/>
      <c r="AE524" s="122"/>
      <c r="AF524" s="122"/>
      <c r="AG524" s="125"/>
      <c r="AH524" s="122">
        <f>AA524* '1 Overview'!$D$19</f>
        <v>0</v>
      </c>
      <c r="AI524" s="122">
        <f>AC524* '1 Overview'!$D$19</f>
        <v>0</v>
      </c>
      <c r="AJ524" s="122">
        <f>AE524* '1 Overview'!$D$19</f>
        <v>0</v>
      </c>
      <c r="AK524" s="125">
        <f>AG524* '1 Overview'!$D$19</f>
        <v>0</v>
      </c>
    </row>
    <row r="525" spans="1:126" ht="15" customHeight="1" outlineLevel="2" x14ac:dyDescent="0.2">
      <c r="A525" s="93" t="str">
        <f t="shared" si="170"/>
        <v>Z2013</v>
      </c>
      <c r="B525" s="93" t="e">
        <f t="shared" si="170"/>
        <v>#N/A</v>
      </c>
      <c r="C525" s="93" t="e">
        <f t="shared" si="170"/>
        <v>#N/A</v>
      </c>
      <c r="D525" s="93" t="e">
        <f t="shared" si="170"/>
        <v>#N/A</v>
      </c>
      <c r="E525" s="267" t="str">
        <f>VLOOKUP("K|"&amp;Q525,'[2]+termU'!$A$1:$G$65536,6,FALSE)</f>
        <v>L4111</v>
      </c>
      <c r="F525" s="231" t="str">
        <f>VLOOKUP("K|"&amp;O525,'[2]+termU'!$A$1:$G$65536,6,FALSE)</f>
        <v>L102602</v>
      </c>
      <c r="G525" s="64" t="str">
        <f t="shared" si="184"/>
        <v>B</v>
      </c>
      <c r="H525" s="70" t="str">
        <f t="shared" ca="1" si="171"/>
        <v>B</v>
      </c>
      <c r="I525" s="94">
        <v>3</v>
      </c>
      <c r="J525" s="95">
        <f t="shared" si="180"/>
        <v>2013</v>
      </c>
      <c r="K525" s="93" t="str">
        <f t="shared" si="180"/>
        <v>Test country</v>
      </c>
      <c r="L525" s="93">
        <f t="shared" si="180"/>
        <v>0</v>
      </c>
      <c r="M525" s="93"/>
      <c r="N525" s="93">
        <f t="shared" si="166"/>
        <v>0</v>
      </c>
      <c r="O525" s="134" t="s">
        <v>1486</v>
      </c>
      <c r="P525" s="120" t="s">
        <v>2583</v>
      </c>
      <c r="Q525" s="120" t="s">
        <v>1783</v>
      </c>
      <c r="R525" s="318" t="s">
        <v>1487</v>
      </c>
      <c r="S525" s="348" t="s">
        <v>1784</v>
      </c>
      <c r="T525" s="787"/>
      <c r="U525" s="149"/>
      <c r="V525" s="122"/>
      <c r="W525" s="122">
        <f t="shared" si="186"/>
        <v>0</v>
      </c>
      <c r="X525" s="855"/>
      <c r="Y525" s="122"/>
      <c r="Z525" s="122"/>
      <c r="AA525" s="125"/>
      <c r="AB525" s="122"/>
      <c r="AC525" s="122"/>
      <c r="AD525" s="122"/>
      <c r="AE525" s="122"/>
      <c r="AF525" s="122"/>
      <c r="AG525" s="125"/>
      <c r="AH525" s="122">
        <f>AA525* '1 Overview'!$D$19</f>
        <v>0</v>
      </c>
      <c r="AI525" s="122">
        <f>AC525* '1 Overview'!$D$19</f>
        <v>0</v>
      </c>
      <c r="AJ525" s="122">
        <f>AE525* '1 Overview'!$D$19</f>
        <v>0</v>
      </c>
      <c r="AK525" s="125">
        <f>AG525* '1 Overview'!$D$19</f>
        <v>0</v>
      </c>
    </row>
    <row r="526" spans="1:126" ht="15" customHeight="1" outlineLevel="2" x14ac:dyDescent="0.2">
      <c r="A526" s="93" t="str">
        <f t="shared" si="170"/>
        <v>Z2013</v>
      </c>
      <c r="B526" s="93" t="e">
        <f t="shared" si="170"/>
        <v>#N/A</v>
      </c>
      <c r="C526" s="93" t="e">
        <f t="shared" si="170"/>
        <v>#N/A</v>
      </c>
      <c r="D526" s="93" t="e">
        <f t="shared" si="170"/>
        <v>#N/A</v>
      </c>
      <c r="E526" s="267" t="str">
        <f>VLOOKUP("K|"&amp;Q526,'[2]+termU'!$A$1:$G$65536,6,FALSE)</f>
        <v>L4112</v>
      </c>
      <c r="F526" s="231" t="e">
        <f>VLOOKUP("K|"&amp;O526,'[2]+termU'!$A$1:$G$65536,6,FALSE)</f>
        <v>#N/A</v>
      </c>
      <c r="G526" s="64" t="str">
        <f t="shared" si="184"/>
        <v>B</v>
      </c>
      <c r="H526" s="70" t="str">
        <f t="shared" ca="1" si="171"/>
        <v>B</v>
      </c>
      <c r="I526" s="94">
        <v>3</v>
      </c>
      <c r="J526" s="95">
        <f t="shared" si="180"/>
        <v>2013</v>
      </c>
      <c r="K526" s="93" t="str">
        <f t="shared" si="180"/>
        <v>Test country</v>
      </c>
      <c r="L526" s="93">
        <f t="shared" si="180"/>
        <v>0</v>
      </c>
      <c r="M526" s="93"/>
      <c r="N526" s="93">
        <f t="shared" si="166"/>
        <v>0</v>
      </c>
      <c r="O526" s="134" t="s">
        <v>1785</v>
      </c>
      <c r="P526" s="120" t="s">
        <v>2583</v>
      </c>
      <c r="Q526" s="120" t="s">
        <v>1786</v>
      </c>
      <c r="R526" s="318" t="s">
        <v>1787</v>
      </c>
      <c r="S526" s="348" t="s">
        <v>1788</v>
      </c>
      <c r="T526" s="787"/>
      <c r="U526" s="149"/>
      <c r="V526" s="122"/>
      <c r="W526" s="122">
        <f t="shared" si="186"/>
        <v>0</v>
      </c>
      <c r="X526" s="855"/>
      <c r="Y526" s="122"/>
      <c r="Z526" s="122"/>
      <c r="AA526" s="125"/>
      <c r="AB526" s="122"/>
      <c r="AC526" s="122"/>
      <c r="AD526" s="122"/>
      <c r="AE526" s="122"/>
      <c r="AF526" s="122"/>
      <c r="AG526" s="125"/>
      <c r="AH526" s="122">
        <f>AA526* '1 Overview'!$D$19</f>
        <v>0</v>
      </c>
      <c r="AI526" s="122">
        <f>AC526* '1 Overview'!$D$19</f>
        <v>0</v>
      </c>
      <c r="AJ526" s="122">
        <f>AE526* '1 Overview'!$D$19</f>
        <v>0</v>
      </c>
      <c r="AK526" s="125">
        <f>AG526* '1 Overview'!$D$19</f>
        <v>0</v>
      </c>
    </row>
    <row r="527" spans="1:126" ht="15" customHeight="1" outlineLevel="2" x14ac:dyDescent="0.2">
      <c r="A527" s="93" t="str">
        <f t="shared" si="170"/>
        <v>Z2013</v>
      </c>
      <c r="B527" s="93" t="e">
        <f t="shared" si="170"/>
        <v>#N/A</v>
      </c>
      <c r="C527" s="93" t="e">
        <f t="shared" si="170"/>
        <v>#N/A</v>
      </c>
      <c r="D527" s="93" t="e">
        <f t="shared" si="170"/>
        <v>#N/A</v>
      </c>
      <c r="E527" s="267" t="str">
        <f>VLOOKUP("K|"&amp;Q527,'[2]+termU'!$A$1:$G$65536,6,FALSE)</f>
        <v>L4113</v>
      </c>
      <c r="F527" s="231" t="e">
        <f>VLOOKUP("K|"&amp;O527,'[2]+termU'!$A$1:$G$65536,6,FALSE)</f>
        <v>#N/A</v>
      </c>
      <c r="G527" s="64" t="str">
        <f t="shared" si="184"/>
        <v>B</v>
      </c>
      <c r="H527" s="70" t="str">
        <f t="shared" ca="1" si="171"/>
        <v>B</v>
      </c>
      <c r="I527" s="94">
        <v>3</v>
      </c>
      <c r="J527" s="95">
        <f t="shared" si="180"/>
        <v>2013</v>
      </c>
      <c r="K527" s="93" t="str">
        <f t="shared" si="180"/>
        <v>Test country</v>
      </c>
      <c r="L527" s="93">
        <f t="shared" si="180"/>
        <v>0</v>
      </c>
      <c r="M527" s="93"/>
      <c r="N527" s="93">
        <f t="shared" si="166"/>
        <v>0</v>
      </c>
      <c r="O527" s="134" t="s">
        <v>1789</v>
      </c>
      <c r="P527" s="120" t="s">
        <v>2583</v>
      </c>
      <c r="Q527" s="120" t="s">
        <v>1790</v>
      </c>
      <c r="R527" s="318" t="s">
        <v>483</v>
      </c>
      <c r="S527" s="348" t="s">
        <v>484</v>
      </c>
      <c r="T527" s="787"/>
      <c r="U527" s="149"/>
      <c r="V527" s="122"/>
      <c r="W527" s="122">
        <f t="shared" si="186"/>
        <v>0</v>
      </c>
      <c r="X527" s="855"/>
      <c r="Y527" s="122"/>
      <c r="Z527" s="122"/>
      <c r="AA527" s="125"/>
      <c r="AB527" s="122"/>
      <c r="AC527" s="122"/>
      <c r="AD527" s="122"/>
      <c r="AE527" s="122"/>
      <c r="AF527" s="122"/>
      <c r="AG527" s="125"/>
      <c r="AH527" s="122">
        <f>AA527* '1 Overview'!$D$19</f>
        <v>0</v>
      </c>
      <c r="AI527" s="122">
        <f>AC527* '1 Overview'!$D$19</f>
        <v>0</v>
      </c>
      <c r="AJ527" s="122">
        <f>AE527* '1 Overview'!$D$19</f>
        <v>0</v>
      </c>
      <c r="AK527" s="125">
        <f>AG527* '1 Overview'!$D$19</f>
        <v>0</v>
      </c>
    </row>
    <row r="528" spans="1:126" ht="15" customHeight="1" outlineLevel="2" x14ac:dyDescent="0.2">
      <c r="A528" s="93" t="str">
        <f t="shared" si="170"/>
        <v>Z2013</v>
      </c>
      <c r="B528" s="93" t="e">
        <f t="shared" si="170"/>
        <v>#N/A</v>
      </c>
      <c r="C528" s="93" t="e">
        <f t="shared" si="170"/>
        <v>#N/A</v>
      </c>
      <c r="D528" s="93" t="e">
        <f t="shared" si="170"/>
        <v>#N/A</v>
      </c>
      <c r="E528" s="267" t="str">
        <f>VLOOKUP("K|"&amp;Q528,'[2]+termU'!$A$1:$G$65536,6,FALSE)</f>
        <v>L4114</v>
      </c>
      <c r="F528" s="231" t="str">
        <f>VLOOKUP("K|"&amp;O528,'[2]+termU'!$A$1:$G$65536,6,FALSE)</f>
        <v>L102605</v>
      </c>
      <c r="G528" s="64" t="str">
        <f t="shared" si="184"/>
        <v>B</v>
      </c>
      <c r="H528" s="70" t="str">
        <f t="shared" ca="1" si="171"/>
        <v>B</v>
      </c>
      <c r="I528" s="94">
        <v>3</v>
      </c>
      <c r="J528" s="95">
        <f t="shared" si="180"/>
        <v>2013</v>
      </c>
      <c r="K528" s="93" t="str">
        <f t="shared" si="180"/>
        <v>Test country</v>
      </c>
      <c r="L528" s="93">
        <f t="shared" si="180"/>
        <v>0</v>
      </c>
      <c r="M528" s="93"/>
      <c r="N528" s="93">
        <f t="shared" si="166"/>
        <v>0</v>
      </c>
      <c r="O528" s="134" t="s">
        <v>1497</v>
      </c>
      <c r="P528" s="120" t="s">
        <v>2583</v>
      </c>
      <c r="Q528" s="120" t="s">
        <v>485</v>
      </c>
      <c r="R528" s="318" t="s">
        <v>486</v>
      </c>
      <c r="S528" s="348" t="s">
        <v>487</v>
      </c>
      <c r="T528" s="787"/>
      <c r="U528" s="149"/>
      <c r="V528" s="122"/>
      <c r="W528" s="122">
        <f t="shared" si="186"/>
        <v>0</v>
      </c>
      <c r="X528" s="855"/>
      <c r="Y528" s="122"/>
      <c r="Z528" s="122"/>
      <c r="AA528" s="125"/>
      <c r="AB528" s="122"/>
      <c r="AC528" s="122"/>
      <c r="AD528" s="122"/>
      <c r="AE528" s="122"/>
      <c r="AF528" s="122"/>
      <c r="AG528" s="125"/>
      <c r="AH528" s="122">
        <f>AA528* '1 Overview'!$D$19</f>
        <v>0</v>
      </c>
      <c r="AI528" s="122">
        <f>AC528* '1 Overview'!$D$19</f>
        <v>0</v>
      </c>
      <c r="AJ528" s="122">
        <f>AE528* '1 Overview'!$D$19</f>
        <v>0</v>
      </c>
      <c r="AK528" s="125">
        <f>AG528* '1 Overview'!$D$19</f>
        <v>0</v>
      </c>
    </row>
    <row r="529" spans="1:126" ht="15" customHeight="1" outlineLevel="2" x14ac:dyDescent="0.2">
      <c r="A529" s="93" t="str">
        <f t="shared" si="170"/>
        <v>Z2013</v>
      </c>
      <c r="B529" s="93" t="e">
        <f t="shared" si="170"/>
        <v>#N/A</v>
      </c>
      <c r="C529" s="93" t="e">
        <f t="shared" si="170"/>
        <v>#N/A</v>
      </c>
      <c r="D529" s="93" t="e">
        <f t="shared" si="170"/>
        <v>#N/A</v>
      </c>
      <c r="E529" s="267" t="e">
        <f>VLOOKUP("K|"&amp;Q529,'[2]+termU'!$A$1:$G$65536,6,FALSE)</f>
        <v>#N/A</v>
      </c>
      <c r="F529" s="231" t="e">
        <f>VLOOKUP("K|"&amp;O529,'[2]+termU'!$A$1:$G$65536,6,FALSE)</f>
        <v>#N/A</v>
      </c>
      <c r="G529" s="64" t="str">
        <f t="shared" si="184"/>
        <v>B</v>
      </c>
      <c r="H529" s="70" t="str">
        <f t="shared" ca="1" si="171"/>
        <v>B</v>
      </c>
      <c r="I529" s="94">
        <v>3</v>
      </c>
      <c r="J529" s="95">
        <f t="shared" ref="J529:L544" si="187">J$20</f>
        <v>2013</v>
      </c>
      <c r="K529" s="93" t="str">
        <f t="shared" si="187"/>
        <v>Test country</v>
      </c>
      <c r="L529" s="93">
        <f t="shared" si="187"/>
        <v>0</v>
      </c>
      <c r="M529" s="93"/>
      <c r="N529" s="93">
        <f t="shared" ref="N529:N544" si="188">N$20</f>
        <v>0</v>
      </c>
      <c r="O529" s="64" t="s">
        <v>488</v>
      </c>
      <c r="P529" s="120" t="s">
        <v>2583</v>
      </c>
      <c r="Q529" s="120"/>
      <c r="R529" s="533" t="s">
        <v>3018</v>
      </c>
      <c r="S529" s="554" t="s">
        <v>489</v>
      </c>
      <c r="T529" s="816"/>
      <c r="U529" s="149"/>
      <c r="V529" s="122"/>
      <c r="W529" s="122">
        <f t="shared" si="186"/>
        <v>0</v>
      </c>
      <c r="X529" s="855"/>
      <c r="Y529" s="122"/>
      <c r="Z529" s="122"/>
      <c r="AA529" s="125"/>
      <c r="AB529" s="122"/>
      <c r="AC529" s="122"/>
      <c r="AD529" s="122"/>
      <c r="AE529" s="122"/>
      <c r="AF529" s="122"/>
      <c r="AG529" s="125"/>
      <c r="AH529" s="122">
        <f>AA529* '1 Overview'!$D$19</f>
        <v>0</v>
      </c>
      <c r="AI529" s="122">
        <f>AC529* '1 Overview'!$D$19</f>
        <v>0</v>
      </c>
      <c r="AJ529" s="122">
        <f>AE529* '1 Overview'!$D$19</f>
        <v>0</v>
      </c>
      <c r="AK529" s="125">
        <f>AG529* '1 Overview'!$D$19</f>
        <v>0</v>
      </c>
    </row>
    <row r="530" spans="1:126" ht="15" customHeight="1" outlineLevel="2" x14ac:dyDescent="0.2">
      <c r="A530" s="93" t="str">
        <f t="shared" si="170"/>
        <v>Z2013</v>
      </c>
      <c r="B530" s="93" t="e">
        <f t="shared" si="170"/>
        <v>#N/A</v>
      </c>
      <c r="C530" s="93" t="e">
        <f t="shared" si="170"/>
        <v>#N/A</v>
      </c>
      <c r="D530" s="93" t="e">
        <f t="shared" si="170"/>
        <v>#N/A</v>
      </c>
      <c r="E530" s="267" t="str">
        <f>VLOOKUP("K|"&amp;Q530,'[2]+termU'!$A$1:$G$65536,6,FALSE)</f>
        <v>L411z</v>
      </c>
      <c r="F530" s="231" t="str">
        <f>VLOOKUP("K|"&amp;O530,'[2]+termU'!$A$1:$G$65536,6,FALSE)</f>
        <v>L411z</v>
      </c>
      <c r="G530" s="64" t="str">
        <f t="shared" si="184"/>
        <v>B</v>
      </c>
      <c r="H530" s="70" t="str">
        <f t="shared" ca="1" si="171"/>
        <v>B</v>
      </c>
      <c r="I530" s="94">
        <v>3</v>
      </c>
      <c r="J530" s="95">
        <f t="shared" si="187"/>
        <v>2013</v>
      </c>
      <c r="K530" s="93" t="str">
        <f t="shared" si="187"/>
        <v>Test country</v>
      </c>
      <c r="L530" s="93">
        <f t="shared" si="187"/>
        <v>0</v>
      </c>
      <c r="M530" s="93"/>
      <c r="N530" s="93">
        <f t="shared" si="188"/>
        <v>0</v>
      </c>
      <c r="O530" s="64" t="s">
        <v>490</v>
      </c>
      <c r="P530" s="120" t="s">
        <v>2583</v>
      </c>
      <c r="Q530" s="120" t="s">
        <v>491</v>
      </c>
      <c r="R530" s="318" t="s">
        <v>492</v>
      </c>
      <c r="S530" s="348" t="s">
        <v>493</v>
      </c>
      <c r="T530" s="787"/>
      <c r="U530" s="149"/>
      <c r="V530" s="122"/>
      <c r="W530" s="122">
        <f t="shared" si="186"/>
        <v>0</v>
      </c>
      <c r="X530" s="855"/>
      <c r="Y530" s="122"/>
      <c r="Z530" s="122"/>
      <c r="AA530" s="125"/>
      <c r="AB530" s="122"/>
      <c r="AC530" s="122"/>
      <c r="AD530" s="122"/>
      <c r="AE530" s="122"/>
      <c r="AF530" s="122"/>
      <c r="AG530" s="125"/>
      <c r="AH530" s="122">
        <f>AA530* '1 Overview'!$D$19</f>
        <v>0</v>
      </c>
      <c r="AI530" s="122">
        <f>AC530* '1 Overview'!$D$19</f>
        <v>0</v>
      </c>
      <c r="AJ530" s="122">
        <f>AE530* '1 Overview'!$D$19</f>
        <v>0</v>
      </c>
      <c r="AK530" s="125">
        <f>AG530* '1 Overview'!$D$19</f>
        <v>0</v>
      </c>
    </row>
    <row r="531" spans="1:126" s="174" customFormat="1" ht="15" customHeight="1" outlineLevel="1" x14ac:dyDescent="0.2">
      <c r="A531" s="93" t="str">
        <f t="shared" si="170"/>
        <v>Z2013</v>
      </c>
      <c r="B531" s="93" t="e">
        <f t="shared" si="170"/>
        <v>#N/A</v>
      </c>
      <c r="C531" s="93" t="e">
        <f>C$20</f>
        <v>#N/A</v>
      </c>
      <c r="D531" s="93" t="e">
        <f>D$20</f>
        <v>#N/A</v>
      </c>
      <c r="E531" s="267" t="str">
        <f>VLOOKUP("K|"&amp;Q531,'[2]+termU'!$A$1:$G$65536,6,FALSE)</f>
        <v>L412</v>
      </c>
      <c r="F531" s="231" t="str">
        <f>VLOOKUP("K|"&amp;O531,'[2]+termU'!$A$1:$G$65536,6,FALSE)</f>
        <v>L412</v>
      </c>
      <c r="G531" s="64" t="str">
        <f t="shared" si="184"/>
        <v>A</v>
      </c>
      <c r="H531" s="70" t="str">
        <f t="shared" ca="1" si="171"/>
        <v>A</v>
      </c>
      <c r="I531" s="115">
        <v>2</v>
      </c>
      <c r="J531" s="95">
        <f t="shared" si="187"/>
        <v>2013</v>
      </c>
      <c r="K531" s="93" t="str">
        <f t="shared" si="187"/>
        <v>Test country</v>
      </c>
      <c r="L531" s="93">
        <f t="shared" si="187"/>
        <v>0</v>
      </c>
      <c r="M531" s="93"/>
      <c r="N531" s="93">
        <f t="shared" si="188"/>
        <v>0</v>
      </c>
      <c r="O531" s="64" t="s">
        <v>494</v>
      </c>
      <c r="P531" s="120" t="s">
        <v>2583</v>
      </c>
      <c r="Q531" s="120" t="s">
        <v>494</v>
      </c>
      <c r="R531" s="322" t="s">
        <v>495</v>
      </c>
      <c r="S531" s="663" t="s">
        <v>496</v>
      </c>
      <c r="T531" s="827"/>
      <c r="U531" s="150">
        <f t="shared" ref="U531:AG531" si="189">SUBTOTAL(9,U532:U535)</f>
        <v>0</v>
      </c>
      <c r="V531" s="205">
        <f t="shared" si="189"/>
        <v>0</v>
      </c>
      <c r="W531" s="110">
        <f t="shared" si="189"/>
        <v>0</v>
      </c>
      <c r="X531" s="883"/>
      <c r="Y531" s="110">
        <f t="shared" si="189"/>
        <v>0</v>
      </c>
      <c r="Z531" s="110">
        <f>SUBTOTAL(9,Z532:Z535)</f>
        <v>0</v>
      </c>
      <c r="AA531" s="112">
        <f t="shared" si="189"/>
        <v>0</v>
      </c>
      <c r="AB531" s="110">
        <f t="shared" si="189"/>
        <v>0</v>
      </c>
      <c r="AC531" s="110">
        <f t="shared" si="189"/>
        <v>0</v>
      </c>
      <c r="AD531" s="110">
        <f t="shared" si="189"/>
        <v>0</v>
      </c>
      <c r="AE531" s="110">
        <f t="shared" si="189"/>
        <v>0</v>
      </c>
      <c r="AF531" s="110">
        <f t="shared" si="189"/>
        <v>0</v>
      </c>
      <c r="AG531" s="112">
        <f t="shared" si="189"/>
        <v>0</v>
      </c>
      <c r="AH531" s="110">
        <f>AA531* '1 Overview'!$D$19</f>
        <v>0</v>
      </c>
      <c r="AI531" s="110">
        <f>AC531* '1 Overview'!$D$19</f>
        <v>0</v>
      </c>
      <c r="AJ531" s="110">
        <f>AE531* '1 Overview'!$D$19</f>
        <v>0</v>
      </c>
      <c r="AK531" s="112">
        <f>AG531* '1 Overview'!$D$19</f>
        <v>0</v>
      </c>
      <c r="AL531" s="73"/>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row>
    <row r="532" spans="1:126" ht="15" customHeight="1" outlineLevel="1" x14ac:dyDescent="0.2">
      <c r="A532" s="93" t="str">
        <f t="shared" si="170"/>
        <v>Z2013</v>
      </c>
      <c r="B532" s="93" t="e">
        <f t="shared" si="170"/>
        <v>#N/A</v>
      </c>
      <c r="C532" s="93" t="e">
        <f>C$20</f>
        <v>#N/A</v>
      </c>
      <c r="D532" s="93" t="e">
        <f>D$20</f>
        <v>#N/A</v>
      </c>
      <c r="E532" s="267" t="str">
        <f>VLOOKUP("K|"&amp;Q532,'[2]+termU'!$A$1:$G$65536,6,FALSE)</f>
        <v>L4120</v>
      </c>
      <c r="F532" s="231" t="str">
        <f>VLOOKUP("K|"&amp;O532,'[2]+termU'!$A$1:$G$65536,6,FALSE)</f>
        <v>L4120</v>
      </c>
      <c r="G532" s="64" t="str">
        <f t="shared" si="184"/>
        <v>B</v>
      </c>
      <c r="H532" s="70" t="str">
        <f t="shared" ca="1" si="171"/>
        <v>B</v>
      </c>
      <c r="I532" s="94">
        <v>3</v>
      </c>
      <c r="J532" s="95">
        <f t="shared" si="187"/>
        <v>2013</v>
      </c>
      <c r="K532" s="93" t="str">
        <f t="shared" si="187"/>
        <v>Test country</v>
      </c>
      <c r="L532" s="93">
        <f t="shared" si="187"/>
        <v>0</v>
      </c>
      <c r="M532" s="93"/>
      <c r="N532" s="93">
        <f t="shared" si="188"/>
        <v>0</v>
      </c>
      <c r="O532" s="64" t="s">
        <v>497</v>
      </c>
      <c r="P532" s="120" t="s">
        <v>2583</v>
      </c>
      <c r="Q532" s="120" t="s">
        <v>497</v>
      </c>
      <c r="R532" s="321" t="str">
        <f xml:space="preserve"> R531 &amp; IF(ISERROR([2]!hidden(R531)),", sin detalles",IF([2]!hidden(R531),"",", sin detalles"))</f>
        <v>Oleaginosas, silvestres, sin detalles</v>
      </c>
      <c r="S532" s="345" t="str">
        <f xml:space="preserve"> S531 &amp; IF(ISERROR([2]!hidden(S531)),", no details",IF([2]!hidden(S531),"",", no details"))</f>
        <v xml:space="preserve">    Oil plants, wild, no details</v>
      </c>
      <c r="T532" s="779"/>
      <c r="U532" s="149"/>
      <c r="V532" s="202"/>
      <c r="W532" s="122">
        <f t="shared" ref="W532:W544" si="190">SUM(U532:V532)</f>
        <v>0</v>
      </c>
      <c r="X532" s="855"/>
      <c r="Y532" s="122"/>
      <c r="Z532" s="122"/>
      <c r="AA532" s="125"/>
      <c r="AB532" s="122"/>
      <c r="AC532" s="122"/>
      <c r="AD532" s="122"/>
      <c r="AE532" s="122"/>
      <c r="AF532" s="122"/>
      <c r="AG532" s="125"/>
      <c r="AH532" s="122">
        <f>AA532* '1 Overview'!$D$19</f>
        <v>0</v>
      </c>
      <c r="AI532" s="122">
        <f>AC532* '1 Overview'!$D$19</f>
        <v>0</v>
      </c>
      <c r="AJ532" s="122">
        <f>AE532* '1 Overview'!$D$19</f>
        <v>0</v>
      </c>
      <c r="AK532" s="125">
        <f>AG532* '1 Overview'!$D$19</f>
        <v>0</v>
      </c>
    </row>
    <row r="533" spans="1:126" ht="15" customHeight="1" outlineLevel="2" x14ac:dyDescent="0.2">
      <c r="A533" s="93" t="str">
        <f t="shared" si="170"/>
        <v>Z2013</v>
      </c>
      <c r="B533" s="93" t="e">
        <f t="shared" si="170"/>
        <v>#N/A</v>
      </c>
      <c r="C533" s="93" t="e">
        <f t="shared" si="170"/>
        <v>#N/A</v>
      </c>
      <c r="D533" s="93" t="e">
        <f t="shared" si="170"/>
        <v>#N/A</v>
      </c>
      <c r="E533" s="267" t="str">
        <f>VLOOKUP("K|"&amp;Q533,'[2]+termU'!$A$1:$G$65536,6,FALSE)</f>
        <v>L4121</v>
      </c>
      <c r="F533" s="231" t="str">
        <f>VLOOKUP("K|"&amp;O533,'[2]+termU'!$A$1:$G$65536,6,FALSE)</f>
        <v>L805105</v>
      </c>
      <c r="G533" s="64" t="str">
        <f t="shared" si="184"/>
        <v>B</v>
      </c>
      <c r="H533" s="70" t="str">
        <f t="shared" ca="1" si="171"/>
        <v>B</v>
      </c>
      <c r="I533" s="94">
        <v>3</v>
      </c>
      <c r="J533" s="95">
        <f t="shared" si="187"/>
        <v>2013</v>
      </c>
      <c r="K533" s="93" t="str">
        <f t="shared" si="187"/>
        <v>Test country</v>
      </c>
      <c r="L533" s="93">
        <f t="shared" si="187"/>
        <v>0</v>
      </c>
      <c r="M533" s="93"/>
      <c r="N533" s="93">
        <f t="shared" si="188"/>
        <v>0</v>
      </c>
      <c r="O533" s="64" t="s">
        <v>498</v>
      </c>
      <c r="P533" s="120" t="s">
        <v>2583</v>
      </c>
      <c r="Q533" s="120" t="s">
        <v>499</v>
      </c>
      <c r="R533" s="318" t="s">
        <v>500</v>
      </c>
      <c r="S533" s="348" t="s">
        <v>501</v>
      </c>
      <c r="T533" s="787"/>
      <c r="U533" s="149"/>
      <c r="V533" s="122"/>
      <c r="W533" s="122">
        <f t="shared" si="190"/>
        <v>0</v>
      </c>
      <c r="X533" s="855"/>
      <c r="Y533" s="122"/>
      <c r="Z533" s="122"/>
      <c r="AA533" s="125"/>
      <c r="AB533" s="122"/>
      <c r="AC533" s="122"/>
      <c r="AD533" s="122"/>
      <c r="AE533" s="122"/>
      <c r="AF533" s="122"/>
      <c r="AG533" s="125"/>
      <c r="AH533" s="122">
        <f>AA533* '1 Overview'!$D$19</f>
        <v>0</v>
      </c>
      <c r="AI533" s="122">
        <f>AC533* '1 Overview'!$D$19</f>
        <v>0</v>
      </c>
      <c r="AJ533" s="122">
        <f>AE533* '1 Overview'!$D$19</f>
        <v>0</v>
      </c>
      <c r="AK533" s="125">
        <f>AG533* '1 Overview'!$D$19</f>
        <v>0</v>
      </c>
    </row>
    <row r="534" spans="1:126" ht="15" customHeight="1" outlineLevel="2" x14ac:dyDescent="0.2">
      <c r="A534" s="93" t="str">
        <f t="shared" si="170"/>
        <v>Z2013</v>
      </c>
      <c r="B534" s="93" t="e">
        <f t="shared" si="170"/>
        <v>#N/A</v>
      </c>
      <c r="C534" s="93" t="e">
        <f t="shared" si="170"/>
        <v>#N/A</v>
      </c>
      <c r="D534" s="93" t="e">
        <f t="shared" si="170"/>
        <v>#N/A</v>
      </c>
      <c r="E534" s="267" t="e">
        <f>VLOOKUP("K|"&amp;Q534,'[2]+termU'!$A$1:$G$65536,6,FALSE)</f>
        <v>#N/A</v>
      </c>
      <c r="F534" s="231" t="e">
        <f>VLOOKUP("K|"&amp;O534,'[2]+termU'!$A$1:$G$65536,6,FALSE)</f>
        <v>#N/A</v>
      </c>
      <c r="G534" s="64" t="str">
        <f t="shared" si="184"/>
        <v>B</v>
      </c>
      <c r="H534" s="70" t="str">
        <f t="shared" ca="1" si="171"/>
        <v>B</v>
      </c>
      <c r="I534" s="94">
        <v>3</v>
      </c>
      <c r="J534" s="95">
        <f t="shared" si="187"/>
        <v>2013</v>
      </c>
      <c r="K534" s="93" t="str">
        <f t="shared" si="187"/>
        <v>Test country</v>
      </c>
      <c r="L534" s="93">
        <f t="shared" si="187"/>
        <v>0</v>
      </c>
      <c r="M534" s="93"/>
      <c r="N534" s="93">
        <f t="shared" si="188"/>
        <v>0</v>
      </c>
      <c r="O534" s="64" t="s">
        <v>502</v>
      </c>
      <c r="P534" s="120" t="s">
        <v>2583</v>
      </c>
      <c r="Q534" s="120"/>
      <c r="R534" s="533" t="s">
        <v>503</v>
      </c>
      <c r="S534" s="554" t="s">
        <v>504</v>
      </c>
      <c r="T534" s="816"/>
      <c r="U534" s="149"/>
      <c r="V534" s="122"/>
      <c r="W534" s="122">
        <f t="shared" si="190"/>
        <v>0</v>
      </c>
      <c r="X534" s="855"/>
      <c r="Y534" s="122"/>
      <c r="Z534" s="122"/>
      <c r="AA534" s="125"/>
      <c r="AB534" s="122"/>
      <c r="AC534" s="122"/>
      <c r="AD534" s="122"/>
      <c r="AE534" s="122"/>
      <c r="AF534" s="122"/>
      <c r="AG534" s="125"/>
      <c r="AH534" s="122">
        <f>AA534* '1 Overview'!$D$19</f>
        <v>0</v>
      </c>
      <c r="AI534" s="122">
        <f>AC534* '1 Overview'!$D$19</f>
        <v>0</v>
      </c>
      <c r="AJ534" s="122">
        <f>AE534* '1 Overview'!$D$19</f>
        <v>0</v>
      </c>
      <c r="AK534" s="125">
        <f>AG534* '1 Overview'!$D$19</f>
        <v>0</v>
      </c>
    </row>
    <row r="535" spans="1:126" ht="15" customHeight="1" outlineLevel="2" x14ac:dyDescent="0.2">
      <c r="A535" s="93" t="str">
        <f t="shared" si="170"/>
        <v>Z2013</v>
      </c>
      <c r="B535" s="93" t="e">
        <f t="shared" si="170"/>
        <v>#N/A</v>
      </c>
      <c r="C535" s="93" t="e">
        <f t="shared" si="170"/>
        <v>#N/A</v>
      </c>
      <c r="D535" s="93" t="e">
        <f t="shared" si="170"/>
        <v>#N/A</v>
      </c>
      <c r="E535" s="267" t="str">
        <f>VLOOKUP("K|"&amp;Q535,'[2]+termU'!$A$1:$G$65536,6,FALSE)</f>
        <v>L412z</v>
      </c>
      <c r="F535" s="231" t="e">
        <f>VLOOKUP("K|"&amp;O535,'[2]+termU'!$A$1:$G$65536,6,FALSE)</f>
        <v>#N/A</v>
      </c>
      <c r="G535" s="64" t="str">
        <f>IF(Q535="","B",IF(ISERROR(#REF!),"B",IF(E535=LEFT(#REF!,LEN(E535)),"A","B")))</f>
        <v>B</v>
      </c>
      <c r="H535" s="70" t="str">
        <f t="shared" ca="1" si="171"/>
        <v>B</v>
      </c>
      <c r="I535" s="94">
        <v>3</v>
      </c>
      <c r="J535" s="95">
        <f t="shared" si="187"/>
        <v>2013</v>
      </c>
      <c r="K535" s="93" t="str">
        <f t="shared" si="187"/>
        <v>Test country</v>
      </c>
      <c r="L535" s="93">
        <f t="shared" si="187"/>
        <v>0</v>
      </c>
      <c r="M535" s="93"/>
      <c r="N535" s="93">
        <f t="shared" si="188"/>
        <v>0</v>
      </c>
      <c r="O535" s="64" t="s">
        <v>505</v>
      </c>
      <c r="P535" s="120" t="s">
        <v>2583</v>
      </c>
      <c r="Q535" s="120" t="s">
        <v>506</v>
      </c>
      <c r="R535" s="318" t="s">
        <v>507</v>
      </c>
      <c r="S535" s="348" t="s">
        <v>508</v>
      </c>
      <c r="T535" s="787"/>
      <c r="U535" s="149"/>
      <c r="V535" s="122"/>
      <c r="W535" s="122">
        <f t="shared" si="190"/>
        <v>0</v>
      </c>
      <c r="X535" s="855"/>
      <c r="Y535" s="122"/>
      <c r="Z535" s="122"/>
      <c r="AA535" s="125"/>
      <c r="AB535" s="122"/>
      <c r="AC535" s="122"/>
      <c r="AD535" s="122"/>
      <c r="AE535" s="122"/>
      <c r="AF535" s="122"/>
      <c r="AG535" s="125"/>
      <c r="AH535" s="122">
        <f>AA535* '1 Overview'!$D$19</f>
        <v>0</v>
      </c>
      <c r="AI535" s="122">
        <f>AC535* '1 Overview'!$D$19</f>
        <v>0</v>
      </c>
      <c r="AJ535" s="122">
        <f>AE535* '1 Overview'!$D$19</f>
        <v>0</v>
      </c>
      <c r="AK535" s="125">
        <f>AG535* '1 Overview'!$D$19</f>
        <v>0</v>
      </c>
    </row>
    <row r="536" spans="1:126" s="173" customFormat="1" ht="15" customHeight="1" outlineLevel="1" x14ac:dyDescent="0.2">
      <c r="A536" s="93" t="str">
        <f t="shared" si="170"/>
        <v>Z2013</v>
      </c>
      <c r="B536" s="93" t="e">
        <f t="shared" si="170"/>
        <v>#N/A</v>
      </c>
      <c r="C536" s="93" t="e">
        <f t="shared" ref="C536:D544" si="191">C$20</f>
        <v>#N/A</v>
      </c>
      <c r="D536" s="93" t="e">
        <f t="shared" si="191"/>
        <v>#N/A</v>
      </c>
      <c r="E536" s="267" t="str">
        <f>VLOOKUP("K|"&amp;Q536,'[2]+termU'!$A$1:$G$65536,6,FALSE)</f>
        <v>L413</v>
      </c>
      <c r="F536" s="231" t="e">
        <f>VLOOKUP("K|"&amp;O536,'[2]+termU'!$A$1:$G$65536,6,FALSE)</f>
        <v>#N/A</v>
      </c>
      <c r="G536" s="64" t="str">
        <f t="shared" ref="G536:G543" si="192">IF(Q536="","B",IF(ISERROR(E537),"B",IF(E536=LEFT(E537,LEN(E536)),"A","B")))</f>
        <v>B</v>
      </c>
      <c r="H536" s="70" t="str">
        <f t="shared" ca="1" si="171"/>
        <v>B</v>
      </c>
      <c r="I536" s="94">
        <v>2</v>
      </c>
      <c r="J536" s="95">
        <f t="shared" si="187"/>
        <v>2013</v>
      </c>
      <c r="K536" s="93" t="str">
        <f t="shared" si="187"/>
        <v>Test country</v>
      </c>
      <c r="L536" s="93">
        <f t="shared" si="187"/>
        <v>0</v>
      </c>
      <c r="M536" s="93"/>
      <c r="N536" s="93">
        <f t="shared" si="188"/>
        <v>0</v>
      </c>
      <c r="O536" s="64"/>
      <c r="P536" s="120" t="s">
        <v>2583</v>
      </c>
      <c r="Q536" s="120" t="s">
        <v>509</v>
      </c>
      <c r="R536" s="316" t="s">
        <v>510</v>
      </c>
      <c r="S536" s="1100" t="s">
        <v>511</v>
      </c>
      <c r="T536" s="824"/>
      <c r="U536" s="1101"/>
      <c r="V536" s="1102"/>
      <c r="W536" s="1103">
        <f t="shared" si="190"/>
        <v>0</v>
      </c>
      <c r="X536" s="1104"/>
      <c r="Y536" s="1103"/>
      <c r="Z536" s="1103"/>
      <c r="AA536" s="1105"/>
      <c r="AB536" s="96"/>
      <c r="AC536" s="96"/>
      <c r="AD536" s="96"/>
      <c r="AE536" s="96"/>
      <c r="AF536" s="96"/>
      <c r="AG536" s="98"/>
      <c r="AH536" s="96">
        <f>AA536* '1 Overview'!$D$19</f>
        <v>0</v>
      </c>
      <c r="AI536" s="96">
        <f>AC536* '1 Overview'!$D$19</f>
        <v>0</v>
      </c>
      <c r="AJ536" s="96">
        <f>AE536* '1 Overview'!$D$19</f>
        <v>0</v>
      </c>
      <c r="AK536" s="98">
        <f>AG536* '1 Overview'!$D$19</f>
        <v>0</v>
      </c>
      <c r="AL536" s="73"/>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row>
    <row r="537" spans="1:126" s="173" customFormat="1" ht="15" customHeight="1" outlineLevel="1" x14ac:dyDescent="0.2">
      <c r="A537" s="93" t="str">
        <f t="shared" ref="A537:B544" si="193">A$20</f>
        <v>Z2013</v>
      </c>
      <c r="B537" s="93" t="e">
        <f t="shared" si="193"/>
        <v>#N/A</v>
      </c>
      <c r="C537" s="93" t="e">
        <f t="shared" si="191"/>
        <v>#N/A</v>
      </c>
      <c r="D537" s="93" t="e">
        <f t="shared" si="191"/>
        <v>#N/A</v>
      </c>
      <c r="E537" s="267" t="str">
        <f>VLOOKUP("K|"&amp;Q537,'[2]+termU'!$A$1:$G$65536,6,FALSE)</f>
        <v>L414</v>
      </c>
      <c r="F537" s="231" t="e">
        <f>VLOOKUP("K|"&amp;O537,'[2]+termU'!$A$1:$G$65536,6,FALSE)</f>
        <v>#N/A</v>
      </c>
      <c r="G537" s="64" t="str">
        <f t="shared" si="192"/>
        <v>B</v>
      </c>
      <c r="H537" s="70" t="str">
        <f t="shared" ca="1" si="171"/>
        <v>B</v>
      </c>
      <c r="I537" s="94">
        <v>2</v>
      </c>
      <c r="J537" s="95">
        <f t="shared" si="187"/>
        <v>2013</v>
      </c>
      <c r="K537" s="93" t="str">
        <f t="shared" si="187"/>
        <v>Test country</v>
      </c>
      <c r="L537" s="93">
        <f t="shared" si="187"/>
        <v>0</v>
      </c>
      <c r="M537" s="93"/>
      <c r="N537" s="93">
        <f t="shared" si="188"/>
        <v>0</v>
      </c>
      <c r="O537" s="64"/>
      <c r="P537" s="120" t="s">
        <v>2583</v>
      </c>
      <c r="Q537" s="120" t="s">
        <v>512</v>
      </c>
      <c r="R537" s="316" t="s">
        <v>513</v>
      </c>
      <c r="S537" s="653" t="s">
        <v>514</v>
      </c>
      <c r="T537" s="824"/>
      <c r="U537" s="1101"/>
      <c r="V537" s="1102"/>
      <c r="W537" s="1103">
        <f t="shared" si="190"/>
        <v>0</v>
      </c>
      <c r="X537" s="1104"/>
      <c r="Y537" s="1103"/>
      <c r="Z537" s="1103"/>
      <c r="AA537" s="1105"/>
      <c r="AB537" s="96"/>
      <c r="AC537" s="96"/>
      <c r="AD537" s="96"/>
      <c r="AE537" s="96"/>
      <c r="AF537" s="96"/>
      <c r="AG537" s="98"/>
      <c r="AH537" s="96">
        <f>AA537* '1 Overview'!$D$19</f>
        <v>0</v>
      </c>
      <c r="AI537" s="96">
        <f>AC537* '1 Overview'!$D$19</f>
        <v>0</v>
      </c>
      <c r="AJ537" s="96">
        <f>AE537* '1 Overview'!$D$19</f>
        <v>0</v>
      </c>
      <c r="AK537" s="98">
        <f>AG537* '1 Overview'!$D$19</f>
        <v>0</v>
      </c>
      <c r="AL537" s="73"/>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row>
    <row r="538" spans="1:126" s="173" customFormat="1" ht="18" customHeight="1" outlineLevel="1" x14ac:dyDescent="0.2">
      <c r="A538" s="93" t="str">
        <f t="shared" si="193"/>
        <v>Z2013</v>
      </c>
      <c r="B538" s="93" t="e">
        <f t="shared" si="193"/>
        <v>#N/A</v>
      </c>
      <c r="C538" s="93" t="e">
        <f t="shared" si="191"/>
        <v>#N/A</v>
      </c>
      <c r="D538" s="93" t="e">
        <f t="shared" si="191"/>
        <v>#N/A</v>
      </c>
      <c r="E538" s="267" t="str">
        <f>VLOOKUP("K|"&amp;Q538,'[2]+termU'!$A$1:$G$65536,6,FALSE)</f>
        <v>L416</v>
      </c>
      <c r="F538" s="231" t="e">
        <f>VLOOKUP("K|"&amp;O538,'[2]+termU'!$A$1:$G$65536,6,FALSE)</f>
        <v>#N/A</v>
      </c>
      <c r="G538" s="64" t="str">
        <f t="shared" si="192"/>
        <v>B</v>
      </c>
      <c r="H538" s="70" t="str">
        <f t="shared" ca="1" si="171"/>
        <v>B</v>
      </c>
      <c r="I538" s="94">
        <v>2</v>
      </c>
      <c r="J538" s="95">
        <f t="shared" si="187"/>
        <v>2013</v>
      </c>
      <c r="K538" s="93" t="str">
        <f t="shared" si="187"/>
        <v>Test country</v>
      </c>
      <c r="L538" s="93">
        <f t="shared" si="187"/>
        <v>0</v>
      </c>
      <c r="M538" s="93"/>
      <c r="N538" s="93">
        <f t="shared" si="188"/>
        <v>0</v>
      </c>
      <c r="O538" s="64"/>
      <c r="P538" s="120" t="s">
        <v>2583</v>
      </c>
      <c r="Q538" s="120" t="s">
        <v>515</v>
      </c>
      <c r="R538" s="316" t="s">
        <v>516</v>
      </c>
      <c r="S538" s="653" t="s">
        <v>517</v>
      </c>
      <c r="T538" s="824"/>
      <c r="U538" s="1101"/>
      <c r="V538" s="1102"/>
      <c r="W538" s="1103">
        <f t="shared" si="190"/>
        <v>0</v>
      </c>
      <c r="X538" s="1104"/>
      <c r="Y538" s="1103"/>
      <c r="Z538" s="1103"/>
      <c r="AA538" s="1105"/>
      <c r="AB538" s="96"/>
      <c r="AC538" s="96"/>
      <c r="AD538" s="96"/>
      <c r="AE538" s="96"/>
      <c r="AF538" s="96"/>
      <c r="AG538" s="98"/>
      <c r="AH538" s="96">
        <f>AA538* '1 Overview'!$D$19</f>
        <v>0</v>
      </c>
      <c r="AI538" s="96">
        <f>AC538* '1 Overview'!$D$19</f>
        <v>0</v>
      </c>
      <c r="AJ538" s="96">
        <f>AE538* '1 Overview'!$D$19</f>
        <v>0</v>
      </c>
      <c r="AK538" s="98">
        <f>AG538* '1 Overview'!$D$19</f>
        <v>0</v>
      </c>
      <c r="AL538" s="73"/>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row>
    <row r="539" spans="1:126" s="173" customFormat="1" ht="15" customHeight="1" outlineLevel="1" x14ac:dyDescent="0.2">
      <c r="A539" s="93" t="str">
        <f t="shared" si="193"/>
        <v>Z2013</v>
      </c>
      <c r="B539" s="93" t="e">
        <f t="shared" si="193"/>
        <v>#N/A</v>
      </c>
      <c r="C539" s="93" t="e">
        <f t="shared" si="191"/>
        <v>#N/A</v>
      </c>
      <c r="D539" s="93" t="e">
        <f t="shared" si="191"/>
        <v>#N/A</v>
      </c>
      <c r="E539" s="267" t="str">
        <f>VLOOKUP("K|"&amp;Q539,'[2]+termU'!$A$1:$G$65536,6,FALSE)</f>
        <v>L415</v>
      </c>
      <c r="F539" s="231" t="e">
        <f>VLOOKUP("K|"&amp;O539,'[2]+termU'!$A$1:$G$65536,6,FALSE)</f>
        <v>#N/A</v>
      </c>
      <c r="G539" s="64" t="str">
        <f t="shared" si="192"/>
        <v>B</v>
      </c>
      <c r="H539" s="70" t="str">
        <f t="shared" ca="1" si="171"/>
        <v>B</v>
      </c>
      <c r="I539" s="94">
        <v>2</v>
      </c>
      <c r="J539" s="95">
        <f t="shared" si="187"/>
        <v>2013</v>
      </c>
      <c r="K539" s="93" t="str">
        <f t="shared" si="187"/>
        <v>Test country</v>
      </c>
      <c r="L539" s="93">
        <f t="shared" si="187"/>
        <v>0</v>
      </c>
      <c r="M539" s="93"/>
      <c r="N539" s="93">
        <f t="shared" si="188"/>
        <v>0</v>
      </c>
      <c r="O539" s="64"/>
      <c r="P539" s="120" t="s">
        <v>2583</v>
      </c>
      <c r="Q539" s="120" t="s">
        <v>518</v>
      </c>
      <c r="R539" s="316" t="s">
        <v>519</v>
      </c>
      <c r="S539" s="653" t="s">
        <v>520</v>
      </c>
      <c r="T539" s="824"/>
      <c r="U539" s="1101"/>
      <c r="V539" s="1102"/>
      <c r="W539" s="1103">
        <f t="shared" si="190"/>
        <v>0</v>
      </c>
      <c r="X539" s="1104"/>
      <c r="Y539" s="1103"/>
      <c r="Z539" s="1103"/>
      <c r="AA539" s="1105"/>
      <c r="AB539" s="96"/>
      <c r="AC539" s="96"/>
      <c r="AD539" s="96"/>
      <c r="AE539" s="96"/>
      <c r="AF539" s="96"/>
      <c r="AG539" s="98"/>
      <c r="AH539" s="96">
        <f>AA539* '1 Overview'!$D$19</f>
        <v>0</v>
      </c>
      <c r="AI539" s="96">
        <f>AC539* '1 Overview'!$D$19</f>
        <v>0</v>
      </c>
      <c r="AJ539" s="96">
        <f>AE539* '1 Overview'!$D$19</f>
        <v>0</v>
      </c>
      <c r="AK539" s="98">
        <f>AG539* '1 Overview'!$D$19</f>
        <v>0</v>
      </c>
      <c r="AL539" s="73"/>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row>
    <row r="540" spans="1:126" s="173" customFormat="1" ht="15" customHeight="1" outlineLevel="1" x14ac:dyDescent="0.2">
      <c r="A540" s="93" t="str">
        <f t="shared" si="193"/>
        <v>Z2013</v>
      </c>
      <c r="B540" s="93" t="e">
        <f t="shared" si="193"/>
        <v>#N/A</v>
      </c>
      <c r="C540" s="93" t="e">
        <f t="shared" si="191"/>
        <v>#N/A</v>
      </c>
      <c r="D540" s="93" t="e">
        <f t="shared" si="191"/>
        <v>#N/A</v>
      </c>
      <c r="E540" s="267" t="e">
        <f>VLOOKUP("K|"&amp;Q540,'[2]+termU'!$A$1:$G$65536,6,FALSE)</f>
        <v>#N/A</v>
      </c>
      <c r="F540" s="231" t="e">
        <f>VLOOKUP("K|"&amp;O540,'[2]+termU'!$A$1:$G$65536,6,FALSE)</f>
        <v>#N/A</v>
      </c>
      <c r="G540" s="64" t="str">
        <f t="shared" si="192"/>
        <v>B</v>
      </c>
      <c r="H540" s="70" t="str">
        <f t="shared" ref="H540:H603" ca="1" si="194">IF(CELL("protect",U540),"A","B")</f>
        <v>B</v>
      </c>
      <c r="I540" s="94">
        <v>2</v>
      </c>
      <c r="J540" s="95">
        <f t="shared" si="187"/>
        <v>2013</v>
      </c>
      <c r="K540" s="93" t="str">
        <f t="shared" si="187"/>
        <v>Test country</v>
      </c>
      <c r="L540" s="93">
        <f t="shared" si="187"/>
        <v>0</v>
      </c>
      <c r="M540" s="93"/>
      <c r="N540" s="93">
        <f t="shared" si="188"/>
        <v>0</v>
      </c>
      <c r="O540" s="64" t="s">
        <v>2088</v>
      </c>
      <c r="P540" s="120" t="s">
        <v>2583</v>
      </c>
      <c r="Q540" s="120"/>
      <c r="R540" s="535" t="s">
        <v>3019</v>
      </c>
      <c r="S540" s="677" t="s">
        <v>2089</v>
      </c>
      <c r="T540" s="834"/>
      <c r="U540" s="1101"/>
      <c r="V540" s="1102"/>
      <c r="W540" s="1103">
        <f t="shared" si="190"/>
        <v>0</v>
      </c>
      <c r="X540" s="1104"/>
      <c r="Y540" s="1103"/>
      <c r="Z540" s="1103"/>
      <c r="AA540" s="1105"/>
      <c r="AB540" s="96"/>
      <c r="AC540" s="96"/>
      <c r="AD540" s="96"/>
      <c r="AE540" s="96"/>
      <c r="AF540" s="96"/>
      <c r="AG540" s="98"/>
      <c r="AH540" s="96">
        <f>AA540* '1 Overview'!$D$19</f>
        <v>0</v>
      </c>
      <c r="AI540" s="96">
        <f>AC540* '1 Overview'!$D$19</f>
        <v>0</v>
      </c>
      <c r="AJ540" s="96">
        <f>AE540* '1 Overview'!$D$19</f>
        <v>0</v>
      </c>
      <c r="AK540" s="98">
        <f>AG540* '1 Overview'!$D$19</f>
        <v>0</v>
      </c>
      <c r="AL540" s="73"/>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row>
    <row r="541" spans="1:126" s="712" customFormat="1" ht="16.5" customHeight="1" outlineLevel="1" thickBot="1" x14ac:dyDescent="0.25">
      <c r="A541" s="707" t="str">
        <f t="shared" si="193"/>
        <v>Z2013</v>
      </c>
      <c r="B541" s="707" t="e">
        <f t="shared" si="193"/>
        <v>#N/A</v>
      </c>
      <c r="C541" s="93" t="e">
        <f t="shared" si="191"/>
        <v>#N/A</v>
      </c>
      <c r="D541" s="93" t="e">
        <f t="shared" si="191"/>
        <v>#N/A</v>
      </c>
      <c r="E541" s="267" t="str">
        <f>VLOOKUP("K|"&amp;Q541,'[2]+termU'!$A$1:$G$65536,6,FALSE)</f>
        <v>L4zz</v>
      </c>
      <c r="F541" s="231" t="e">
        <f>VLOOKUP("K|"&amp;O541,'[2]+termU'!$A$1:$G$65536,6,FALSE)</f>
        <v>#N/A</v>
      </c>
      <c r="G541" s="64" t="str">
        <f t="shared" si="192"/>
        <v>B</v>
      </c>
      <c r="H541" s="70" t="str">
        <f t="shared" ca="1" si="194"/>
        <v>B</v>
      </c>
      <c r="I541" s="710">
        <v>2</v>
      </c>
      <c r="J541" s="711">
        <f t="shared" si="187"/>
        <v>2013</v>
      </c>
      <c r="K541" s="707" t="str">
        <f t="shared" si="187"/>
        <v>Test country</v>
      </c>
      <c r="L541" s="707">
        <f t="shared" si="187"/>
        <v>0</v>
      </c>
      <c r="M541" s="707"/>
      <c r="N541" s="707">
        <f t="shared" si="188"/>
        <v>0</v>
      </c>
      <c r="O541" s="708"/>
      <c r="P541" s="120" t="s">
        <v>2583</v>
      </c>
      <c r="Q541" s="120" t="s">
        <v>2090</v>
      </c>
      <c r="R541" s="990" t="s">
        <v>2091</v>
      </c>
      <c r="S541" s="676" t="s">
        <v>2092</v>
      </c>
      <c r="T541" s="827"/>
      <c r="U541" s="1106"/>
      <c r="V541" s="1107"/>
      <c r="W541" s="1108">
        <f t="shared" si="190"/>
        <v>0</v>
      </c>
      <c r="X541" s="1109"/>
      <c r="Y541" s="1108"/>
      <c r="Z541" s="1108"/>
      <c r="AA541" s="1110"/>
      <c r="AB541" s="175"/>
      <c r="AC541" s="175"/>
      <c r="AD541" s="175"/>
      <c r="AE541" s="175"/>
      <c r="AF541" s="175"/>
      <c r="AG541" s="177"/>
      <c r="AH541" s="175">
        <f>AA541* '1 Overview'!$D$19</f>
        <v>0</v>
      </c>
      <c r="AI541" s="175">
        <f>AC541* '1 Overview'!$D$19</f>
        <v>0</v>
      </c>
      <c r="AJ541" s="175">
        <f>AE541* '1 Overview'!$D$19</f>
        <v>0</v>
      </c>
      <c r="AK541" s="177">
        <f>AG541* '1 Overview'!$D$19</f>
        <v>0</v>
      </c>
      <c r="AL541" s="73"/>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row>
    <row r="542" spans="1:126" ht="21.75" outlineLevel="2" thickBot="1" x14ac:dyDescent="0.25">
      <c r="A542" s="93" t="str">
        <f t="shared" si="193"/>
        <v>Z2013</v>
      </c>
      <c r="B542" s="93" t="e">
        <f t="shared" si="193"/>
        <v>#N/A</v>
      </c>
      <c r="C542" s="93" t="e">
        <f t="shared" si="191"/>
        <v>#N/A</v>
      </c>
      <c r="D542" s="93" t="e">
        <f t="shared" si="191"/>
        <v>#N/A</v>
      </c>
      <c r="E542" s="267" t="str">
        <f>VLOOKUP("K|"&amp;Q542,'[2]+termU'!$A$1:$G$65536,6,FALSE)</f>
        <v>L6</v>
      </c>
      <c r="F542" s="231" t="e">
        <f>VLOOKUP("K|"&amp;O542,'[2]+termU'!$A$1:$G$65536,6,FALSE)</f>
        <v>#N/A</v>
      </c>
      <c r="G542" s="64" t="str">
        <f t="shared" si="192"/>
        <v>B</v>
      </c>
      <c r="H542" s="70" t="str">
        <f t="shared" ca="1" si="194"/>
        <v>B</v>
      </c>
      <c r="I542" s="156">
        <v>1</v>
      </c>
      <c r="J542" s="71">
        <f t="shared" si="187"/>
        <v>2013</v>
      </c>
      <c r="K542" s="70" t="str">
        <f t="shared" si="187"/>
        <v>Test country</v>
      </c>
      <c r="L542" s="70">
        <f t="shared" si="187"/>
        <v>0</v>
      </c>
      <c r="N542" s="70">
        <f t="shared" si="188"/>
        <v>0</v>
      </c>
      <c r="P542" s="120" t="s">
        <v>2583</v>
      </c>
      <c r="Q542" s="120" t="s">
        <v>2093</v>
      </c>
      <c r="R542" s="1016" t="s">
        <v>2094</v>
      </c>
      <c r="S542" s="991" t="s">
        <v>2093</v>
      </c>
      <c r="T542" s="833"/>
      <c r="U542" s="839"/>
      <c r="V542" s="723"/>
      <c r="W542" s="179">
        <f t="shared" si="190"/>
        <v>0</v>
      </c>
      <c r="X542" s="885"/>
      <c r="Y542" s="179"/>
      <c r="Z542" s="179"/>
      <c r="AA542" s="1066"/>
      <c r="AB542" s="179"/>
      <c r="AC542" s="179"/>
      <c r="AD542" s="179"/>
      <c r="AE542" s="179"/>
      <c r="AF542" s="179"/>
      <c r="AG542" s="179"/>
      <c r="AH542" s="179">
        <f>AA542* '1 Overview'!$D$19</f>
        <v>0</v>
      </c>
      <c r="AI542" s="179">
        <f>AC542* '1 Overview'!$D$19</f>
        <v>0</v>
      </c>
      <c r="AJ542" s="179">
        <f>AE542* '1 Overview'!$D$19</f>
        <v>0</v>
      </c>
      <c r="AK542" s="180">
        <f>AG542* '1 Overview'!$D$19</f>
        <v>0</v>
      </c>
    </row>
    <row r="543" spans="1:126" ht="21.75" outlineLevel="1" thickBot="1" x14ac:dyDescent="0.25">
      <c r="A543" s="93" t="str">
        <f t="shared" si="193"/>
        <v>Z2013</v>
      </c>
      <c r="B543" s="93" t="e">
        <f t="shared" si="193"/>
        <v>#N/A</v>
      </c>
      <c r="C543" s="93" t="e">
        <f t="shared" si="191"/>
        <v>#N/A</v>
      </c>
      <c r="D543" s="93" t="e">
        <f t="shared" si="191"/>
        <v>#N/A</v>
      </c>
      <c r="E543" s="267" t="str">
        <f>VLOOKUP("K|"&amp;Q543,'[2]+termU'!$A$1:$G$65536,6,FALSE)</f>
        <v>L5</v>
      </c>
      <c r="F543" s="231" t="e">
        <f>VLOOKUP("K|"&amp;O543,'[2]+termU'!$A$1:$G$65536,6,FALSE)</f>
        <v>#N/A</v>
      </c>
      <c r="G543" s="64" t="str">
        <f t="shared" si="192"/>
        <v>B</v>
      </c>
      <c r="H543" s="70" t="str">
        <f t="shared" ca="1" si="194"/>
        <v>B</v>
      </c>
      <c r="I543" s="156">
        <v>1</v>
      </c>
      <c r="J543" s="71">
        <f t="shared" si="187"/>
        <v>2013</v>
      </c>
      <c r="K543" s="70" t="str">
        <f t="shared" si="187"/>
        <v>Test country</v>
      </c>
      <c r="L543" s="70">
        <f t="shared" si="187"/>
        <v>0</v>
      </c>
      <c r="N543" s="70">
        <f t="shared" si="188"/>
        <v>0</v>
      </c>
      <c r="P543" s="120" t="s">
        <v>2583</v>
      </c>
      <c r="Q543" s="120" t="s">
        <v>2095</v>
      </c>
      <c r="R543" s="1016" t="s">
        <v>2096</v>
      </c>
      <c r="S543" s="991" t="s">
        <v>2097</v>
      </c>
      <c r="T543" s="833"/>
      <c r="U543" s="1072"/>
      <c r="V543" s="723"/>
      <c r="W543" s="179">
        <f t="shared" si="190"/>
        <v>0</v>
      </c>
      <c r="X543" s="885"/>
      <c r="Y543" s="179"/>
      <c r="Z543" s="179"/>
      <c r="AA543" s="1066"/>
      <c r="AB543" s="179"/>
      <c r="AC543" s="179"/>
      <c r="AD543" s="179"/>
      <c r="AE543" s="179"/>
      <c r="AF543" s="179"/>
      <c r="AG543" s="179"/>
      <c r="AH543" s="179">
        <f>AA543* '1 Overview'!$D$19</f>
        <v>0</v>
      </c>
      <c r="AI543" s="179">
        <f>AC543* '1 Overview'!$D$19</f>
        <v>0</v>
      </c>
      <c r="AJ543" s="179">
        <f>AE543* '1 Overview'!$D$19</f>
        <v>0</v>
      </c>
      <c r="AK543" s="180">
        <f>AG543* '1 Overview'!$D$19</f>
        <v>0</v>
      </c>
    </row>
    <row r="544" spans="1:126" s="588" customFormat="1" ht="21.75" outlineLevel="1" thickBot="1" x14ac:dyDescent="0.25">
      <c r="A544" s="707" t="str">
        <f t="shared" si="193"/>
        <v>Z2013</v>
      </c>
      <c r="B544" s="707" t="e">
        <f t="shared" si="193"/>
        <v>#N/A</v>
      </c>
      <c r="C544" s="93" t="e">
        <f t="shared" si="191"/>
        <v>#N/A</v>
      </c>
      <c r="D544" s="93" t="e">
        <f t="shared" si="191"/>
        <v>#N/A</v>
      </c>
      <c r="E544" s="267" t="e">
        <f>VLOOKUP("K|"&amp;Q544,'[2]+termU'!$A$1:$G$65536,6,FALSE)</f>
        <v>#N/A</v>
      </c>
      <c r="F544" s="231" t="e">
        <f>VLOOKUP("K|"&amp;O544,'[2]+termU'!$A$1:$G$65536,6,FALSE)</f>
        <v>#N/A</v>
      </c>
      <c r="G544" s="64" t="str">
        <f>IF(Q544="","B",IF(ISERROR(#REF!),"B",IF(E544=LEFT(#REF!,LEN(E544)),"A","B")))</f>
        <v>B</v>
      </c>
      <c r="H544" s="70" t="str">
        <f t="shared" ca="1" si="194"/>
        <v>B</v>
      </c>
      <c r="I544" s="678">
        <v>1</v>
      </c>
      <c r="J544" s="713">
        <f t="shared" si="187"/>
        <v>2013</v>
      </c>
      <c r="K544" s="709" t="str">
        <f t="shared" si="187"/>
        <v>Test country</v>
      </c>
      <c r="L544" s="709">
        <f t="shared" si="187"/>
        <v>0</v>
      </c>
      <c r="M544" s="709"/>
      <c r="N544" s="709">
        <f t="shared" si="188"/>
        <v>0</v>
      </c>
      <c r="O544" s="708" t="str">
        <f>TRIM(S544)</f>
        <v>Other non agricultural land</v>
      </c>
      <c r="P544" s="709" t="s">
        <v>1771</v>
      </c>
      <c r="Q544" s="120" t="s">
        <v>2376</v>
      </c>
      <c r="R544" s="1017" t="s">
        <v>2961</v>
      </c>
      <c r="S544" s="991" t="s">
        <v>2375</v>
      </c>
      <c r="T544" s="833"/>
      <c r="U544" s="1072"/>
      <c r="V544" s="1073"/>
      <c r="W544" s="1074">
        <f t="shared" si="190"/>
        <v>0</v>
      </c>
      <c r="X544" s="1075"/>
      <c r="Y544" s="1074"/>
      <c r="Z544" s="1074"/>
      <c r="AA544" s="1076"/>
      <c r="AB544" s="179"/>
      <c r="AC544" s="179"/>
      <c r="AD544" s="179"/>
      <c r="AE544" s="179"/>
      <c r="AF544" s="179"/>
      <c r="AG544" s="180"/>
      <c r="AH544" s="179">
        <f>AA544* '1 Overview'!$D$19</f>
        <v>0</v>
      </c>
      <c r="AI544" s="179">
        <f>AC544* '1 Overview'!$D$19</f>
        <v>0</v>
      </c>
      <c r="AJ544" s="179">
        <f>AE544* '1 Overview'!$D$19</f>
        <v>0</v>
      </c>
      <c r="AK544" s="180">
        <f>AG544* '1 Overview'!$D$19</f>
        <v>0</v>
      </c>
      <c r="AL544" s="73"/>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row>
    <row r="545" spans="1:37" ht="21.75" outlineLevel="2" thickBot="1" x14ac:dyDescent="0.25">
      <c r="A545" s="93" t="str">
        <f>A$20</f>
        <v>Z2013</v>
      </c>
      <c r="B545" s="93" t="e">
        <f>B$20</f>
        <v>#N/A</v>
      </c>
      <c r="C545" s="93" t="e">
        <f>C$20</f>
        <v>#N/A</v>
      </c>
      <c r="D545" s="93" t="e">
        <f>D$20</f>
        <v>#N/A</v>
      </c>
      <c r="E545" s="267" t="str">
        <f>VLOOKUP("K|"&amp;Q545,'[2]+termU'!$A$1:$G$65536,6,FALSE)</f>
        <v>L801</v>
      </c>
      <c r="F545" s="231" t="e">
        <f>VLOOKUP("K|"&amp;O545,'[2]+termU'!$A$1:$G$65536,6,FALSE)</f>
        <v>#N/A</v>
      </c>
      <c r="G545" s="64" t="str">
        <f>IF(Q545="","B",IF(ISERROR(E473),"B",IF(E545=LEFT(E473,LEN(E545)),"A","B")))</f>
        <v>B</v>
      </c>
      <c r="H545" s="70" t="str">
        <f t="shared" ca="1" si="194"/>
        <v>A</v>
      </c>
      <c r="I545" s="94"/>
      <c r="J545" s="95">
        <f t="shared" ref="J545:L564" si="195">J$20</f>
        <v>2013</v>
      </c>
      <c r="K545" s="93" t="str">
        <f t="shared" si="195"/>
        <v>Test country</v>
      </c>
      <c r="L545" s="93">
        <f t="shared" si="195"/>
        <v>0</v>
      </c>
      <c r="M545" s="93"/>
      <c r="N545" s="93">
        <f t="shared" si="166"/>
        <v>0</v>
      </c>
      <c r="O545" s="259" t="str">
        <f>TRIM(R545)</f>
        <v>Alimentos y bebidas</v>
      </c>
      <c r="P545" s="709" t="s">
        <v>1771</v>
      </c>
      <c r="Q545" s="120" t="s">
        <v>2579</v>
      </c>
      <c r="R545" s="992" t="s">
        <v>2621</v>
      </c>
      <c r="S545" s="758" t="s">
        <v>2573</v>
      </c>
      <c r="T545" s="671"/>
      <c r="U545" s="1139">
        <f>SUBTOTAL(9,U546:U676)</f>
        <v>0</v>
      </c>
      <c r="V545" s="1140">
        <f>SUBTOTAL(9,V546:V676)</f>
        <v>0</v>
      </c>
      <c r="W545" s="1140">
        <f>SUBTOTAL(9,W546:W676)</f>
        <v>0</v>
      </c>
      <c r="X545" s="1141"/>
      <c r="Y545" s="1139">
        <f>SUBTOTAL(9,Y546:Y676)</f>
        <v>0</v>
      </c>
      <c r="Z545" s="1142">
        <f>SUBTOTAL(9,Z546:Z676)</f>
        <v>0</v>
      </c>
      <c r="AA545" s="1143">
        <f>SUBTOTAL(9,AA546:AA676)</f>
        <v>0</v>
      </c>
      <c r="AB545" s="1079">
        <f t="shared" ref="AB545:AG545" si="196">SUBTOTAL(9,AB546:AB554)</f>
        <v>0</v>
      </c>
      <c r="AC545" s="1079">
        <f t="shared" si="196"/>
        <v>0</v>
      </c>
      <c r="AD545" s="1079">
        <f t="shared" si="196"/>
        <v>0</v>
      </c>
      <c r="AE545" s="1079">
        <f t="shared" si="196"/>
        <v>0</v>
      </c>
      <c r="AF545" s="1079">
        <f t="shared" si="196"/>
        <v>0</v>
      </c>
      <c r="AG545" s="1079">
        <f t="shared" si="196"/>
        <v>0</v>
      </c>
      <c r="AH545" s="1077">
        <f>AA545* '1 Overview'!$D$19</f>
        <v>0</v>
      </c>
      <c r="AI545" s="1077">
        <f>AC545* '1 Overview'!$D$19</f>
        <v>0</v>
      </c>
      <c r="AJ545" s="1077">
        <f>AE545* '1 Overview'!$D$19</f>
        <v>0</v>
      </c>
      <c r="AK545" s="1078">
        <f>AG545* '1 Overview'!$D$19</f>
        <v>0</v>
      </c>
    </row>
    <row r="546" spans="1:37" ht="12.75" outlineLevel="2" x14ac:dyDescent="0.2">
      <c r="A546" s="93" t="str">
        <f t="shared" ref="A546:D663" si="197">A$20</f>
        <v>Z2013</v>
      </c>
      <c r="B546" s="93" t="e">
        <f t="shared" si="197"/>
        <v>#N/A</v>
      </c>
      <c r="C546" s="93" t="e">
        <f t="shared" si="197"/>
        <v>#N/A</v>
      </c>
      <c r="D546" s="93" t="e">
        <f t="shared" si="197"/>
        <v>#N/A</v>
      </c>
      <c r="E546" s="267" t="e">
        <f>VLOOKUP("K|"&amp;Q546,'[2]+termU'!$A$1:$G$65536,6,FALSE)</f>
        <v>#N/A</v>
      </c>
      <c r="F546" s="231" t="e">
        <f>VLOOKUP("K|"&amp;O546,'[2]+termU'!$A$1:$G$65536,6,FALSE)</f>
        <v>#N/A</v>
      </c>
      <c r="G546" s="64" t="e">
        <f t="shared" ref="G546:G565" si="198">IF(Q546="","B",IF(ISERROR(E473),"B",IF(E546=LEFT(E473,LEN(E546)),"A","B")))</f>
        <v>#N/A</v>
      </c>
      <c r="H546" s="70" t="str">
        <f t="shared" ca="1" si="194"/>
        <v>B</v>
      </c>
      <c r="I546" s="94"/>
      <c r="J546" s="95">
        <f t="shared" si="195"/>
        <v>2013</v>
      </c>
      <c r="K546" s="93" t="str">
        <f t="shared" si="195"/>
        <v>Test country</v>
      </c>
      <c r="L546" s="93">
        <f t="shared" si="195"/>
        <v>0</v>
      </c>
      <c r="M546" s="93"/>
      <c r="N546" s="93">
        <f t="shared" si="166"/>
        <v>0</v>
      </c>
      <c r="O546" s="332" t="str">
        <f>TRIM(R546)</f>
        <v>Productos alimenticios, sin detalles</v>
      </c>
      <c r="P546" s="709" t="s">
        <v>1771</v>
      </c>
      <c r="Q546" s="120" t="s">
        <v>2205</v>
      </c>
      <c r="R546" s="103" t="s">
        <v>2622</v>
      </c>
      <c r="S546" s="345" t="str">
        <f xml:space="preserve"> S545 &amp; IF(ISERROR([2]!hidden(S545)),", no details",IF([2]!hidden(S545),"",", no details"))</f>
        <v>Processed plant products, no details</v>
      </c>
      <c r="T546" s="671"/>
      <c r="U546" s="886"/>
      <c r="V546" s="887"/>
      <c r="W546" s="888"/>
      <c r="X546" s="882"/>
      <c r="Y546" s="169"/>
      <c r="Z546" s="169"/>
      <c r="AA546" s="98"/>
      <c r="AB546" s="471"/>
      <c r="AC546" s="472"/>
      <c r="AD546" s="472"/>
      <c r="AE546" s="472"/>
      <c r="AF546" s="472"/>
      <c r="AG546" s="473"/>
      <c r="AH546" s="96">
        <f>AA546* '1 Overview'!$D$19</f>
        <v>0</v>
      </c>
      <c r="AI546" s="106">
        <f>AC546* '1 Overview'!$D$19</f>
        <v>0</v>
      </c>
      <c r="AJ546" s="106">
        <f>AE546* '1 Overview'!$D$19</f>
        <v>0</v>
      </c>
      <c r="AK546" s="107">
        <f>AG546* '1 Overview'!$D$19</f>
        <v>0</v>
      </c>
    </row>
    <row r="547" spans="1:37" ht="15.75" outlineLevel="2" x14ac:dyDescent="0.2">
      <c r="A547" s="93" t="str">
        <f t="shared" si="197"/>
        <v>Z2013</v>
      </c>
      <c r="B547" s="93" t="e">
        <f t="shared" si="197"/>
        <v>#N/A</v>
      </c>
      <c r="C547" s="93" t="e">
        <f t="shared" si="197"/>
        <v>#N/A</v>
      </c>
      <c r="D547" s="93" t="e">
        <f t="shared" si="197"/>
        <v>#N/A</v>
      </c>
      <c r="E547" s="267" t="str">
        <f>VLOOKUP("K|"&amp;Q547,'[2]+termU'!$A$1:$G$65536,6,FALSE)</f>
        <v>L8013</v>
      </c>
      <c r="F547" s="231" t="e">
        <f>VLOOKUP("K|"&amp;O547,'[2]+termU'!$A$1:$G$65536,6,FALSE)</f>
        <v>#N/A</v>
      </c>
      <c r="G547" s="64" t="str">
        <f t="shared" si="198"/>
        <v>B</v>
      </c>
      <c r="H547" s="70" t="str">
        <f t="shared" ca="1" si="194"/>
        <v>A</v>
      </c>
      <c r="I547" s="94"/>
      <c r="J547" s="95">
        <f t="shared" si="195"/>
        <v>2013</v>
      </c>
      <c r="K547" s="93" t="str">
        <f t="shared" si="195"/>
        <v>Test country</v>
      </c>
      <c r="L547" s="93">
        <f t="shared" si="195"/>
        <v>0</v>
      </c>
      <c r="M547" s="93"/>
      <c r="N547" s="93">
        <f t="shared" si="166"/>
        <v>0</v>
      </c>
      <c r="O547" s="64" t="str">
        <f t="shared" si="162"/>
        <v>Processed vegetables</v>
      </c>
      <c r="P547" s="709" t="s">
        <v>1771</v>
      </c>
      <c r="Q547" s="120" t="s">
        <v>2189</v>
      </c>
      <c r="R547" s="1018" t="s">
        <v>2623</v>
      </c>
      <c r="S547" s="543" t="s">
        <v>1799</v>
      </c>
      <c r="T547" s="724" t="s">
        <v>1799</v>
      </c>
      <c r="U547" s="865">
        <f t="shared" ref="U547:AA547" si="199">SUBTOTAL(9,U548:U554)</f>
        <v>0</v>
      </c>
      <c r="V547" s="866">
        <f t="shared" si="199"/>
        <v>0</v>
      </c>
      <c r="W547" s="867">
        <f t="shared" si="199"/>
        <v>0</v>
      </c>
      <c r="X547" s="883"/>
      <c r="Y547" s="110">
        <f t="shared" si="199"/>
        <v>0</v>
      </c>
      <c r="Z547" s="110">
        <f t="shared" si="199"/>
        <v>0</v>
      </c>
      <c r="AA547" s="112">
        <f t="shared" si="199"/>
        <v>0</v>
      </c>
      <c r="AB547" s="150">
        <f t="shared" ref="AB547:AG547" si="200">SUBTOTAL(9,AB548:AB554)</f>
        <v>0</v>
      </c>
      <c r="AC547" s="205">
        <f t="shared" si="200"/>
        <v>0</v>
      </c>
      <c r="AD547" s="205">
        <f t="shared" si="200"/>
        <v>0</v>
      </c>
      <c r="AE547" s="205">
        <f t="shared" si="200"/>
        <v>0</v>
      </c>
      <c r="AF547" s="205">
        <f t="shared" si="200"/>
        <v>0</v>
      </c>
      <c r="AG547" s="206">
        <f t="shared" si="200"/>
        <v>0</v>
      </c>
      <c r="AH547" s="110">
        <f>AA547* '1 Overview'!$D$19</f>
        <v>0</v>
      </c>
      <c r="AI547" s="110">
        <f>AC547* '1 Overview'!$D$19</f>
        <v>0</v>
      </c>
      <c r="AJ547" s="110">
        <f>AE547* '1 Overview'!$D$19</f>
        <v>0</v>
      </c>
      <c r="AK547" s="112">
        <f>AG547* '1 Overview'!$D$19</f>
        <v>0</v>
      </c>
    </row>
    <row r="548" spans="1:37" outlineLevel="2" x14ac:dyDescent="0.2">
      <c r="A548" s="93" t="str">
        <f t="shared" si="197"/>
        <v>Z2013</v>
      </c>
      <c r="B548" s="93" t="e">
        <f t="shared" si="197"/>
        <v>#N/A</v>
      </c>
      <c r="C548" s="93" t="e">
        <f t="shared" si="197"/>
        <v>#N/A</v>
      </c>
      <c r="D548" s="93" t="e">
        <f t="shared" si="197"/>
        <v>#N/A</v>
      </c>
      <c r="E548" s="267" t="str">
        <f>VLOOKUP("K|"&amp;Q548,'[2]+termU'!$A$1:$G$65536,6,FALSE)</f>
        <v>L801300</v>
      </c>
      <c r="F548" s="231" t="e">
        <f>VLOOKUP("K|"&amp;O548,'[2]+termU'!$A$1:$G$65536,6,FALSE)</f>
        <v>#N/A</v>
      </c>
      <c r="G548" s="64" t="str">
        <f t="shared" si="198"/>
        <v>B</v>
      </c>
      <c r="H548" s="70" t="str">
        <f t="shared" ca="1" si="194"/>
        <v>B</v>
      </c>
      <c r="I548" s="94"/>
      <c r="J548" s="95">
        <f t="shared" si="195"/>
        <v>2013</v>
      </c>
      <c r="K548" s="93" t="str">
        <f t="shared" si="195"/>
        <v>Test country</v>
      </c>
      <c r="L548" s="93">
        <f t="shared" si="195"/>
        <v>0</v>
      </c>
      <c r="M548" s="93"/>
      <c r="N548" s="93">
        <f t="shared" si="166"/>
        <v>0</v>
      </c>
      <c r="O548" s="64" t="str">
        <f t="shared" si="162"/>
        <v>Processed vegetables, no details</v>
      </c>
      <c r="P548" s="709" t="s">
        <v>1771</v>
      </c>
      <c r="Q548" s="120" t="s">
        <v>1807</v>
      </c>
      <c r="R548" s="199" t="str">
        <f ca="1" xml:space="preserve"> R547 &amp; IF(ISERROR([3]!hidden(R547)),", no details",IF([3]!hidden(R547),"",", no details"))</f>
        <v>Vegetales procesados, no details</v>
      </c>
      <c r="S548" s="345" t="str">
        <f xml:space="preserve"> S547 &amp; IF(ISERROR([2]!hidden(S547)),", no details",IF([2]!hidden(S547),"",", no details"))</f>
        <v>Processed vegetables, no details</v>
      </c>
      <c r="T548" s="725" t="str">
        <f xml:space="preserve"> T547 &amp; IF(ISERROR([2]!hidden(T547)),", no details",IF([2]!hidden(T547),"",", no details"))</f>
        <v>Processed vegetables, no details</v>
      </c>
      <c r="U548" s="889"/>
      <c r="V548" s="890"/>
      <c r="W548" s="888"/>
      <c r="X548" s="855"/>
      <c r="Y548" s="106"/>
      <c r="Z548" s="106"/>
      <c r="AA548" s="200"/>
      <c r="AB548" s="104"/>
      <c r="AC548" s="196"/>
      <c r="AD548" s="196"/>
      <c r="AE548" s="196"/>
      <c r="AF548" s="196"/>
      <c r="AG548" s="200"/>
      <c r="AH548" s="96">
        <f>AA548* '1 Overview'!$D$19</f>
        <v>0</v>
      </c>
      <c r="AI548" s="106">
        <f>AC548* '1 Overview'!$D$19</f>
        <v>0</v>
      </c>
      <c r="AJ548" s="106">
        <f>AE548* '1 Overview'!$D$19</f>
        <v>0</v>
      </c>
      <c r="AK548" s="107">
        <f>AG548* '1 Overview'!$D$19</f>
        <v>0</v>
      </c>
    </row>
    <row r="549" spans="1:37" ht="12.75" outlineLevel="2" x14ac:dyDescent="0.2">
      <c r="A549" s="93" t="str">
        <f t="shared" si="197"/>
        <v>Z2013</v>
      </c>
      <c r="B549" s="93" t="e">
        <f t="shared" si="197"/>
        <v>#N/A</v>
      </c>
      <c r="C549" s="93" t="e">
        <f t="shared" si="197"/>
        <v>#N/A</v>
      </c>
      <c r="D549" s="93" t="e">
        <f t="shared" si="197"/>
        <v>#N/A</v>
      </c>
      <c r="E549" s="267" t="str">
        <f>VLOOKUP("K|"&amp;Q549,'[2]+termU'!$A$1:$G$65536,6,FALSE)</f>
        <v>L801302</v>
      </c>
      <c r="F549" s="231" t="str">
        <f>VLOOKUP("K|"&amp;O549,'[2]+termU'!$A$1:$G$65536,6,FALSE)</f>
        <v>L801302</v>
      </c>
      <c r="G549" s="64" t="str">
        <f t="shared" si="198"/>
        <v>B</v>
      </c>
      <c r="H549" s="70" t="str">
        <f t="shared" ca="1" si="194"/>
        <v>B</v>
      </c>
      <c r="I549" s="94"/>
      <c r="J549" s="95">
        <f t="shared" si="195"/>
        <v>2013</v>
      </c>
      <c r="K549" s="93" t="str">
        <f t="shared" si="195"/>
        <v>Test country</v>
      </c>
      <c r="L549" s="93">
        <f t="shared" si="195"/>
        <v>0</v>
      </c>
      <c r="M549" s="93"/>
      <c r="N549" s="93">
        <f t="shared" si="166"/>
        <v>0</v>
      </c>
      <c r="O549" s="64" t="str">
        <f t="shared" si="162"/>
        <v>Dried Vegetables</v>
      </c>
      <c r="P549" s="709" t="s">
        <v>1771</v>
      </c>
      <c r="Q549" s="120" t="s">
        <v>1806</v>
      </c>
      <c r="R549" s="693" t="s">
        <v>2624</v>
      </c>
      <c r="S549" s="995" t="s">
        <v>1800</v>
      </c>
      <c r="T549" s="726" t="s">
        <v>1800</v>
      </c>
      <c r="U549" s="889"/>
      <c r="V549" s="890"/>
      <c r="W549" s="888"/>
      <c r="X549" s="855"/>
      <c r="Y549" s="106"/>
      <c r="Z549" s="106"/>
      <c r="AA549" s="200"/>
      <c r="AB549" s="104"/>
      <c r="AC549" s="196"/>
      <c r="AD549" s="196"/>
      <c r="AE549" s="196"/>
      <c r="AF549" s="196"/>
      <c r="AG549" s="200"/>
      <c r="AH549" s="96">
        <f>AA549* '1 Overview'!$D$19</f>
        <v>0</v>
      </c>
      <c r="AI549" s="106">
        <f>AC549* '1 Overview'!$D$19</f>
        <v>0</v>
      </c>
      <c r="AJ549" s="106">
        <f>AE549* '1 Overview'!$D$19</f>
        <v>0</v>
      </c>
      <c r="AK549" s="107">
        <f>AG549* '1 Overview'!$D$19</f>
        <v>0</v>
      </c>
    </row>
    <row r="550" spans="1:37" ht="12.75" outlineLevel="2" x14ac:dyDescent="0.2">
      <c r="A550" s="93" t="str">
        <f t="shared" si="197"/>
        <v>Z2013</v>
      </c>
      <c r="B550" s="93" t="e">
        <f t="shared" si="197"/>
        <v>#N/A</v>
      </c>
      <c r="C550" s="93" t="e">
        <f t="shared" si="197"/>
        <v>#N/A</v>
      </c>
      <c r="D550" s="93" t="e">
        <f t="shared" si="197"/>
        <v>#N/A</v>
      </c>
      <c r="E550" s="267" t="str">
        <f>VLOOKUP("K|"&amp;Q550,'[2]+termU'!$A$1:$G$65536,6,FALSE)</f>
        <v>L801301</v>
      </c>
      <c r="F550" s="231" t="str">
        <f>VLOOKUP("K|"&amp;O550,'[2]+termU'!$A$1:$G$65536,6,FALSE)</f>
        <v>L801301</v>
      </c>
      <c r="G550" s="64" t="str">
        <f t="shared" si="198"/>
        <v>B</v>
      </c>
      <c r="H550" s="70" t="str">
        <f t="shared" ca="1" si="194"/>
        <v>B</v>
      </c>
      <c r="I550" s="94"/>
      <c r="J550" s="95">
        <f t="shared" si="195"/>
        <v>2013</v>
      </c>
      <c r="K550" s="93" t="str">
        <f t="shared" si="195"/>
        <v>Test country</v>
      </c>
      <c r="L550" s="93">
        <f t="shared" si="195"/>
        <v>0</v>
      </c>
      <c r="M550" s="93"/>
      <c r="N550" s="93">
        <f t="shared" si="166"/>
        <v>0</v>
      </c>
      <c r="O550" s="64" t="str">
        <f t="shared" si="162"/>
        <v>Frozen vegetables</v>
      </c>
      <c r="P550" s="709" t="s">
        <v>1771</v>
      </c>
      <c r="Q550" s="120" t="s">
        <v>2188</v>
      </c>
      <c r="R550" s="693" t="s">
        <v>2625</v>
      </c>
      <c r="S550" s="995" t="s">
        <v>3035</v>
      </c>
      <c r="T550" s="726" t="s">
        <v>1802</v>
      </c>
      <c r="U550" s="889"/>
      <c r="V550" s="890"/>
      <c r="W550" s="888"/>
      <c r="X550" s="855"/>
      <c r="Y550" s="106"/>
      <c r="Z550" s="106"/>
      <c r="AA550" s="200"/>
      <c r="AB550" s="104"/>
      <c r="AC550" s="196"/>
      <c r="AD550" s="196"/>
      <c r="AE550" s="196"/>
      <c r="AF550" s="196"/>
      <c r="AG550" s="200"/>
      <c r="AH550" s="96">
        <f>AA550* '1 Overview'!$D$19</f>
        <v>0</v>
      </c>
      <c r="AI550" s="106">
        <f>AC550* '1 Overview'!$D$19</f>
        <v>0</v>
      </c>
      <c r="AJ550" s="106">
        <f>AE550* '1 Overview'!$D$19</f>
        <v>0</v>
      </c>
      <c r="AK550" s="107">
        <f>AG550* '1 Overview'!$D$19</f>
        <v>0</v>
      </c>
    </row>
    <row r="551" spans="1:37" ht="12.75" outlineLevel="2" x14ac:dyDescent="0.2">
      <c r="A551" s="93" t="str">
        <f t="shared" si="197"/>
        <v>Z2013</v>
      </c>
      <c r="B551" s="93" t="e">
        <f t="shared" si="197"/>
        <v>#N/A</v>
      </c>
      <c r="C551" s="93" t="e">
        <f t="shared" si="197"/>
        <v>#N/A</v>
      </c>
      <c r="D551" s="93" t="e">
        <f t="shared" si="197"/>
        <v>#N/A</v>
      </c>
      <c r="E551" s="267" t="e">
        <f>VLOOKUP("K|"&amp;Q551,'[2]+termU'!$A$1:$G$65536,6,FALSE)</f>
        <v>#N/A</v>
      </c>
      <c r="F551" s="231" t="e">
        <f>VLOOKUP("K|"&amp;O551,'[2]+termU'!$A$1:$G$65536,6,FALSE)</f>
        <v>#N/A</v>
      </c>
      <c r="G551" s="64" t="e">
        <f t="shared" si="198"/>
        <v>#N/A</v>
      </c>
      <c r="H551" s="70" t="str">
        <f t="shared" ca="1" si="194"/>
        <v>B</v>
      </c>
      <c r="I551" s="94"/>
      <c r="J551" s="95">
        <f t="shared" si="195"/>
        <v>2013</v>
      </c>
      <c r="K551" s="93" t="str">
        <f t="shared" si="195"/>
        <v>Test country</v>
      </c>
      <c r="L551" s="93">
        <f t="shared" si="195"/>
        <v>0</v>
      </c>
      <c r="M551" s="93"/>
      <c r="N551" s="93">
        <f t="shared" si="166"/>
        <v>0</v>
      </c>
      <c r="O551" s="64" t="str">
        <f t="shared" si="162"/>
        <v>Vegetable pulps and purees</v>
      </c>
      <c r="P551" s="709" t="s">
        <v>1771</v>
      </c>
      <c r="Q551" s="120" t="s">
        <v>2571</v>
      </c>
      <c r="R551" s="693" t="s">
        <v>2626</v>
      </c>
      <c r="S551" s="995" t="s">
        <v>1801</v>
      </c>
      <c r="T551" s="726" t="s">
        <v>1816</v>
      </c>
      <c r="U551" s="889"/>
      <c r="V551" s="890"/>
      <c r="W551" s="888"/>
      <c r="X551" s="855"/>
      <c r="Y551" s="106"/>
      <c r="Z551" s="106"/>
      <c r="AA551" s="200"/>
      <c r="AB551" s="104"/>
      <c r="AC551" s="196"/>
      <c r="AD551" s="196"/>
      <c r="AE551" s="196"/>
      <c r="AF551" s="196"/>
      <c r="AG551" s="200"/>
      <c r="AH551" s="96">
        <f>AA551* '1 Overview'!$D$19</f>
        <v>0</v>
      </c>
      <c r="AI551" s="106">
        <f>AC551* '1 Overview'!$D$19</f>
        <v>0</v>
      </c>
      <c r="AJ551" s="106">
        <f>AE551* '1 Overview'!$D$19</f>
        <v>0</v>
      </c>
      <c r="AK551" s="107">
        <f>AG551* '1 Overview'!$D$19</f>
        <v>0</v>
      </c>
    </row>
    <row r="552" spans="1:37" ht="12.75" outlineLevel="2" x14ac:dyDescent="0.2">
      <c r="A552" s="93" t="str">
        <f t="shared" si="197"/>
        <v>Z2013</v>
      </c>
      <c r="B552" s="93" t="e">
        <f t="shared" si="197"/>
        <v>#N/A</v>
      </c>
      <c r="C552" s="93" t="e">
        <f t="shared" si="197"/>
        <v>#N/A</v>
      </c>
      <c r="D552" s="93" t="e">
        <f t="shared" si="197"/>
        <v>#N/A</v>
      </c>
      <c r="E552" s="267" t="e">
        <f>VLOOKUP("K|"&amp;Q552,'[2]+termU'!$A$1:$G$65536,6,FALSE)</f>
        <v>#N/A</v>
      </c>
      <c r="F552" s="231" t="e">
        <f>VLOOKUP("K|"&amp;O552,'[2]+termU'!$A$1:$G$65536,6,FALSE)</f>
        <v>#N/A</v>
      </c>
      <c r="G552" s="64" t="e">
        <f t="shared" si="198"/>
        <v>#N/A</v>
      </c>
      <c r="H552" s="70" t="str">
        <f t="shared" ca="1" si="194"/>
        <v>B</v>
      </c>
      <c r="I552" s="94"/>
      <c r="J552" s="95">
        <f t="shared" si="195"/>
        <v>2013</v>
      </c>
      <c r="K552" s="93" t="str">
        <f t="shared" si="195"/>
        <v>Test country</v>
      </c>
      <c r="L552" s="93">
        <f t="shared" si="195"/>
        <v>0</v>
      </c>
      <c r="M552" s="93"/>
      <c r="N552" s="93">
        <f t="shared" si="166"/>
        <v>0</v>
      </c>
      <c r="O552" s="64" t="str">
        <f t="shared" si="162"/>
        <v>Vegetable butters</v>
      </c>
      <c r="P552" s="709" t="s">
        <v>1771</v>
      </c>
      <c r="Q552" s="120" t="s">
        <v>1805</v>
      </c>
      <c r="R552" s="693" t="s">
        <v>2627</v>
      </c>
      <c r="S552" s="995" t="s">
        <v>1803</v>
      </c>
      <c r="T552" s="726" t="s">
        <v>1817</v>
      </c>
      <c r="U552" s="889"/>
      <c r="V552" s="890"/>
      <c r="W552" s="888"/>
      <c r="X552" s="855"/>
      <c r="Y552" s="106"/>
      <c r="Z552" s="106"/>
      <c r="AA552" s="200"/>
      <c r="AB552" s="104"/>
      <c r="AC552" s="196"/>
      <c r="AD552" s="196"/>
      <c r="AE552" s="196"/>
      <c r="AF552" s="196"/>
      <c r="AG552" s="200"/>
      <c r="AH552" s="96">
        <f>AA552* '1 Overview'!$D$19</f>
        <v>0</v>
      </c>
      <c r="AI552" s="106">
        <f>AC552* '1 Overview'!$D$19</f>
        <v>0</v>
      </c>
      <c r="AJ552" s="106">
        <f>AE552* '1 Overview'!$D$19</f>
        <v>0</v>
      </c>
      <c r="AK552" s="107">
        <f>AG552* '1 Overview'!$D$19</f>
        <v>0</v>
      </c>
    </row>
    <row r="553" spans="1:37" ht="12.75" outlineLevel="2" x14ac:dyDescent="0.2">
      <c r="A553" s="93" t="str">
        <f t="shared" si="197"/>
        <v>Z2013</v>
      </c>
      <c r="B553" s="93" t="e">
        <f t="shared" si="197"/>
        <v>#N/A</v>
      </c>
      <c r="C553" s="93" t="e">
        <f t="shared" si="197"/>
        <v>#N/A</v>
      </c>
      <c r="D553" s="93" t="e">
        <f t="shared" si="197"/>
        <v>#N/A</v>
      </c>
      <c r="E553" s="267" t="e">
        <f>VLOOKUP("K|"&amp;Q553,'[2]+termU'!$A$1:$G$65536,6,FALSE)</f>
        <v>#N/A</v>
      </c>
      <c r="F553" s="231" t="e">
        <f>VLOOKUP("K|"&amp;O553,'[2]+termU'!$A$1:$G$65536,6,FALSE)</f>
        <v>#N/A</v>
      </c>
      <c r="G553" s="64" t="str">
        <f t="shared" si="198"/>
        <v>B</v>
      </c>
      <c r="H553" s="70" t="str">
        <f t="shared" ca="1" si="194"/>
        <v>B</v>
      </c>
      <c r="I553" s="94"/>
      <c r="J553" s="95">
        <f t="shared" si="195"/>
        <v>2013</v>
      </c>
      <c r="K553" s="93" t="str">
        <f t="shared" si="195"/>
        <v>Test country</v>
      </c>
      <c r="L553" s="93">
        <f t="shared" si="195"/>
        <v>0</v>
      </c>
      <c r="M553" s="93"/>
      <c r="N553" s="93">
        <f t="shared" si="166"/>
        <v>0</v>
      </c>
      <c r="O553" s="64" t="str">
        <f t="shared" si="162"/>
        <v>&lt;important new product, please enter&gt;</v>
      </c>
      <c r="P553" s="709" t="s">
        <v>1771</v>
      </c>
      <c r="Q553" s="120"/>
      <c r="R553" s="1019" t="s">
        <v>2628</v>
      </c>
      <c r="S553" s="1003" t="s">
        <v>2231</v>
      </c>
      <c r="T553" s="727" t="s">
        <v>2231</v>
      </c>
      <c r="U553" s="889"/>
      <c r="V553" s="890"/>
      <c r="W553" s="888"/>
      <c r="X553" s="855"/>
      <c r="Y553" s="106"/>
      <c r="Z553" s="106"/>
      <c r="AA553" s="200"/>
      <c r="AB553" s="104"/>
      <c r="AC553" s="196"/>
      <c r="AD553" s="196"/>
      <c r="AE553" s="196"/>
      <c r="AF553" s="196"/>
      <c r="AG553" s="200"/>
      <c r="AH553" s="96">
        <f>AA553* '1 Overview'!$D$19</f>
        <v>0</v>
      </c>
      <c r="AI553" s="106">
        <f>AC553* '1 Overview'!$D$19</f>
        <v>0</v>
      </c>
      <c r="AJ553" s="106">
        <f>AE553* '1 Overview'!$D$19</f>
        <v>0</v>
      </c>
      <c r="AK553" s="107">
        <f>AG553* '1 Overview'!$D$19</f>
        <v>0</v>
      </c>
    </row>
    <row r="554" spans="1:37" ht="12.75" outlineLevel="2" x14ac:dyDescent="0.2">
      <c r="A554" s="93" t="str">
        <f t="shared" si="197"/>
        <v>Z2013</v>
      </c>
      <c r="B554" s="93" t="e">
        <f t="shared" si="197"/>
        <v>#N/A</v>
      </c>
      <c r="C554" s="93" t="e">
        <f t="shared" si="197"/>
        <v>#N/A</v>
      </c>
      <c r="D554" s="93" t="e">
        <f t="shared" si="197"/>
        <v>#N/A</v>
      </c>
      <c r="E554" s="267" t="str">
        <f>VLOOKUP("K|"&amp;Q554,'[2]+termU'!$A$1:$G$65536,6,FALSE)</f>
        <v>L801309</v>
      </c>
      <c r="F554" s="231" t="e">
        <f>VLOOKUP("K|"&amp;O554,'[2]+termU'!$A$1:$G$65536,6,FALSE)</f>
        <v>#N/A</v>
      </c>
      <c r="G554" s="64" t="str">
        <f t="shared" si="198"/>
        <v>B</v>
      </c>
      <c r="H554" s="70" t="str">
        <f t="shared" ca="1" si="194"/>
        <v>B</v>
      </c>
      <c r="I554" s="94"/>
      <c r="J554" s="95">
        <f t="shared" si="195"/>
        <v>2013</v>
      </c>
      <c r="K554" s="93" t="str">
        <f t="shared" si="195"/>
        <v>Test country</v>
      </c>
      <c r="L554" s="93">
        <f t="shared" si="195"/>
        <v>0</v>
      </c>
      <c r="M554" s="93"/>
      <c r="N554" s="93">
        <f t="shared" si="166"/>
        <v>0</v>
      </c>
      <c r="O554" s="64" t="str">
        <f t="shared" si="162"/>
        <v>Other processed vegetables</v>
      </c>
      <c r="P554" s="709" t="s">
        <v>1771</v>
      </c>
      <c r="Q554" s="120" t="s">
        <v>1809</v>
      </c>
      <c r="R554" s="693" t="s">
        <v>2629</v>
      </c>
      <c r="S554" s="995" t="s">
        <v>1808</v>
      </c>
      <c r="T554" s="726" t="s">
        <v>1808</v>
      </c>
      <c r="U554" s="889"/>
      <c r="V554" s="890"/>
      <c r="W554" s="888"/>
      <c r="X554" s="884"/>
      <c r="Y554" s="175"/>
      <c r="Z554" s="175"/>
      <c r="AA554" s="107"/>
      <c r="AB554" s="104"/>
      <c r="AC554" s="196"/>
      <c r="AD554" s="196"/>
      <c r="AE554" s="196"/>
      <c r="AF554" s="196"/>
      <c r="AG554" s="200"/>
      <c r="AH554" s="96">
        <f>AA554* '1 Overview'!$D$19</f>
        <v>0</v>
      </c>
      <c r="AI554" s="106">
        <f>AC554* '1 Overview'!$D$19</f>
        <v>0</v>
      </c>
      <c r="AJ554" s="106">
        <f>AE554* '1 Overview'!$D$19</f>
        <v>0</v>
      </c>
      <c r="AK554" s="107">
        <f>AG554* '1 Overview'!$D$19</f>
        <v>0</v>
      </c>
    </row>
    <row r="555" spans="1:37" ht="24" customHeight="1" outlineLevel="2" x14ac:dyDescent="0.2">
      <c r="A555" s="93" t="str">
        <f t="shared" si="197"/>
        <v>Z2013</v>
      </c>
      <c r="B555" s="93" t="e">
        <f t="shared" si="197"/>
        <v>#N/A</v>
      </c>
      <c r="C555" s="93" t="e">
        <f t="shared" si="197"/>
        <v>#N/A</v>
      </c>
      <c r="D555" s="93" t="e">
        <f t="shared" si="197"/>
        <v>#N/A</v>
      </c>
      <c r="E555" s="267" t="str">
        <f>VLOOKUP("K|"&amp;Q555,'[2]+termU'!$A$1:$G$65536,6,FALSE)</f>
        <v>L8012</v>
      </c>
      <c r="F555" s="231" t="e">
        <f>VLOOKUP("K|"&amp;O555,'[2]+termU'!$A$1:$G$65536,6,FALSE)</f>
        <v>#N/A</v>
      </c>
      <c r="G555" s="64" t="str">
        <f t="shared" si="198"/>
        <v>B</v>
      </c>
      <c r="H555" s="70" t="str">
        <f t="shared" ca="1" si="194"/>
        <v>A</v>
      </c>
      <c r="I555" s="94"/>
      <c r="J555" s="95">
        <f t="shared" si="195"/>
        <v>2013</v>
      </c>
      <c r="K555" s="93" t="str">
        <f t="shared" si="195"/>
        <v>Test country</v>
      </c>
      <c r="L555" s="93">
        <f t="shared" si="195"/>
        <v>0</v>
      </c>
      <c r="M555" s="93"/>
      <c r="N555" s="93">
        <f t="shared" si="166"/>
        <v>0</v>
      </c>
      <c r="O555" s="64" t="str">
        <f t="shared" si="162"/>
        <v>Processed fruits, berries and nuts</v>
      </c>
      <c r="P555" s="709" t="s">
        <v>1771</v>
      </c>
      <c r="Q555" s="120" t="s">
        <v>1811</v>
      </c>
      <c r="R555" s="1018" t="s">
        <v>2630</v>
      </c>
      <c r="S555" s="543" t="s">
        <v>1810</v>
      </c>
      <c r="T555" s="724" t="s">
        <v>1820</v>
      </c>
      <c r="U555" s="865">
        <f t="shared" ref="U555:AA555" si="201">SUBTOTAL(9,U556:U563)</f>
        <v>0</v>
      </c>
      <c r="V555" s="866">
        <f t="shared" si="201"/>
        <v>0</v>
      </c>
      <c r="W555" s="867">
        <f t="shared" si="201"/>
        <v>0</v>
      </c>
      <c r="X555" s="883"/>
      <c r="Y555" s="110">
        <f t="shared" si="201"/>
        <v>0</v>
      </c>
      <c r="Z555" s="110">
        <f t="shared" si="201"/>
        <v>0</v>
      </c>
      <c r="AA555" s="112">
        <f t="shared" si="201"/>
        <v>0</v>
      </c>
      <c r="AB555" s="150">
        <f t="shared" ref="AB555:AG555" si="202">SUBTOTAL(9,AB556:AB563)</f>
        <v>0</v>
      </c>
      <c r="AC555" s="205">
        <f t="shared" si="202"/>
        <v>0</v>
      </c>
      <c r="AD555" s="205">
        <f t="shared" si="202"/>
        <v>0</v>
      </c>
      <c r="AE555" s="205">
        <f t="shared" si="202"/>
        <v>0</v>
      </c>
      <c r="AF555" s="205">
        <f t="shared" si="202"/>
        <v>0</v>
      </c>
      <c r="AG555" s="206">
        <f t="shared" si="202"/>
        <v>0</v>
      </c>
      <c r="AH555" s="110">
        <f>AA555* '1 Overview'!$D$19</f>
        <v>0</v>
      </c>
      <c r="AI555" s="110">
        <f>AC555* '1 Overview'!$D$19</f>
        <v>0</v>
      </c>
      <c r="AJ555" s="110">
        <f>AE555* '1 Overview'!$D$19</f>
        <v>0</v>
      </c>
      <c r="AK555" s="112">
        <f>AG555* '1 Overview'!$D$19</f>
        <v>0</v>
      </c>
    </row>
    <row r="556" spans="1:37" outlineLevel="2" x14ac:dyDescent="0.2">
      <c r="A556" s="93" t="str">
        <f t="shared" si="197"/>
        <v>Z2013</v>
      </c>
      <c r="B556" s="93" t="e">
        <f t="shared" si="197"/>
        <v>#N/A</v>
      </c>
      <c r="C556" s="93" t="e">
        <f t="shared" si="197"/>
        <v>#N/A</v>
      </c>
      <c r="D556" s="93" t="e">
        <f t="shared" si="197"/>
        <v>#N/A</v>
      </c>
      <c r="E556" s="267" t="str">
        <f>VLOOKUP("K|"&amp;Q556,'[2]+termU'!$A$1:$G$65536,6,FALSE)</f>
        <v>L801200</v>
      </c>
      <c r="F556" s="231" t="e">
        <f>VLOOKUP("K|"&amp;O556,'[2]+termU'!$A$1:$G$65536,6,FALSE)</f>
        <v>#N/A</v>
      </c>
      <c r="G556" s="64" t="str">
        <f t="shared" si="198"/>
        <v>B</v>
      </c>
      <c r="H556" s="70" t="str">
        <f t="shared" ca="1" si="194"/>
        <v>B</v>
      </c>
      <c r="I556" s="94"/>
      <c r="J556" s="95">
        <f t="shared" si="195"/>
        <v>2013</v>
      </c>
      <c r="K556" s="93" t="str">
        <f t="shared" si="195"/>
        <v>Test country</v>
      </c>
      <c r="L556" s="93">
        <f t="shared" si="195"/>
        <v>0</v>
      </c>
      <c r="M556" s="93"/>
      <c r="N556" s="93">
        <f t="shared" si="166"/>
        <v>0</v>
      </c>
      <c r="O556" s="64" t="str">
        <f t="shared" si="162"/>
        <v>Processed fruits, berries and nuts, no details</v>
      </c>
      <c r="P556" s="709" t="s">
        <v>1771</v>
      </c>
      <c r="Q556" s="120" t="s">
        <v>137</v>
      </c>
      <c r="R556" s="199" t="str">
        <f ca="1" xml:space="preserve"> R555 &amp; IF(ISERROR([3]!hidden(R555)),", no details",IF([3]!hidden(R555),"",", no details"))</f>
        <v>Frutas procesadas, incluyendo baya y frutos secos, no details</v>
      </c>
      <c r="S556" s="345" t="str">
        <f xml:space="preserve"> S555 &amp; IF(ISERROR([2]!hidden(S555)),", no details",IF([2]!hidden(S555),"",", no details"))</f>
        <v>Processed fruits, berries and nuts, no details</v>
      </c>
      <c r="T556" s="725" t="str">
        <f xml:space="preserve"> T555 &amp; IF(ISERROR([2]!hidden(T555)),", no details",IF([2]!hidden(T555),"",", no details"))</f>
        <v>Processed fruits, including berries and nuts, no details</v>
      </c>
      <c r="U556" s="889"/>
      <c r="V556" s="890"/>
      <c r="W556" s="888"/>
      <c r="X556" s="855"/>
      <c r="Y556" s="106"/>
      <c r="Z556" s="106"/>
      <c r="AA556" s="200"/>
      <c r="AB556" s="104"/>
      <c r="AC556" s="196"/>
      <c r="AD556" s="196"/>
      <c r="AE556" s="196"/>
      <c r="AF556" s="196"/>
      <c r="AG556" s="200"/>
      <c r="AH556" s="96">
        <f>AA556* '1 Overview'!$D$19</f>
        <v>0</v>
      </c>
      <c r="AI556" s="106">
        <f>AC556* '1 Overview'!$D$19</f>
        <v>0</v>
      </c>
      <c r="AJ556" s="106">
        <f>AE556* '1 Overview'!$D$19</f>
        <v>0</v>
      </c>
      <c r="AK556" s="107">
        <f>AG556* '1 Overview'!$D$19</f>
        <v>0</v>
      </c>
    </row>
    <row r="557" spans="1:37" ht="12.75" outlineLevel="2" x14ac:dyDescent="0.2">
      <c r="A557" s="93" t="str">
        <f t="shared" si="197"/>
        <v>Z2013</v>
      </c>
      <c r="B557" s="93" t="e">
        <f t="shared" si="197"/>
        <v>#N/A</v>
      </c>
      <c r="C557" s="93" t="e">
        <f t="shared" si="197"/>
        <v>#N/A</v>
      </c>
      <c r="D557" s="93" t="e">
        <f t="shared" si="197"/>
        <v>#N/A</v>
      </c>
      <c r="E557" s="267" t="str">
        <f>VLOOKUP("K|"&amp;Q557,'[2]+termU'!$A$1:$G$65536,6,FALSE)</f>
        <v>L801202</v>
      </c>
      <c r="F557" s="231" t="str">
        <f>VLOOKUP("K|"&amp;O557,'[2]+termU'!$A$1:$G$65536,6,FALSE)</f>
        <v>L801202</v>
      </c>
      <c r="G557" s="64" t="str">
        <f t="shared" si="198"/>
        <v>B</v>
      </c>
      <c r="H557" s="70" t="str">
        <f t="shared" ca="1" si="194"/>
        <v>B</v>
      </c>
      <c r="I557" s="94"/>
      <c r="J557" s="95">
        <f t="shared" si="195"/>
        <v>2013</v>
      </c>
      <c r="K557" s="93" t="str">
        <f t="shared" si="195"/>
        <v>Test country</v>
      </c>
      <c r="L557" s="93">
        <f t="shared" si="195"/>
        <v>0</v>
      </c>
      <c r="M557" s="93"/>
      <c r="N557" s="93">
        <f t="shared" si="166"/>
        <v>0</v>
      </c>
      <c r="O557" s="64" t="str">
        <f t="shared" si="162"/>
        <v>Dried Fruit</v>
      </c>
      <c r="P557" s="709" t="s">
        <v>1771</v>
      </c>
      <c r="Q557" s="120" t="s">
        <v>1814</v>
      </c>
      <c r="R557" s="693" t="s">
        <v>2631</v>
      </c>
      <c r="S557" s="995" t="s">
        <v>1812</v>
      </c>
      <c r="T557" s="726" t="s">
        <v>2507</v>
      </c>
      <c r="U557" s="889"/>
      <c r="V557" s="890"/>
      <c r="W557" s="888"/>
      <c r="X557" s="855"/>
      <c r="Y557" s="106"/>
      <c r="Z557" s="106"/>
      <c r="AA557" s="200"/>
      <c r="AB557" s="104"/>
      <c r="AC557" s="196"/>
      <c r="AD557" s="196"/>
      <c r="AE557" s="196"/>
      <c r="AF557" s="196"/>
      <c r="AG557" s="200"/>
      <c r="AH557" s="96">
        <f>AA557* '1 Overview'!$D$19</f>
        <v>0</v>
      </c>
      <c r="AI557" s="106">
        <f>AC557* '1 Overview'!$D$19</f>
        <v>0</v>
      </c>
      <c r="AJ557" s="106">
        <f>AE557* '1 Overview'!$D$19</f>
        <v>0</v>
      </c>
      <c r="AK557" s="107">
        <f>AG557* '1 Overview'!$D$19</f>
        <v>0</v>
      </c>
    </row>
    <row r="558" spans="1:37" ht="12.75" outlineLevel="2" x14ac:dyDescent="0.2">
      <c r="A558" s="93" t="str">
        <f t="shared" si="197"/>
        <v>Z2013</v>
      </c>
      <c r="B558" s="93" t="e">
        <f t="shared" si="197"/>
        <v>#N/A</v>
      </c>
      <c r="C558" s="93" t="e">
        <f t="shared" si="197"/>
        <v>#N/A</v>
      </c>
      <c r="D558" s="93" t="e">
        <f t="shared" si="197"/>
        <v>#N/A</v>
      </c>
      <c r="E558" s="267" t="str">
        <f>VLOOKUP("K|"&amp;Q558,'[2]+termU'!$A$1:$G$65536,6,FALSE)</f>
        <v>L801203</v>
      </c>
      <c r="F558" s="231" t="str">
        <f>VLOOKUP("K|"&amp;O558,'[2]+termU'!$A$1:$G$65536,6,FALSE)</f>
        <v>L801203</v>
      </c>
      <c r="G558" s="64" t="str">
        <f t="shared" si="198"/>
        <v>B</v>
      </c>
      <c r="H558" s="70" t="str">
        <f t="shared" ca="1" si="194"/>
        <v>B</v>
      </c>
      <c r="I558" s="94"/>
      <c r="J558" s="95">
        <f t="shared" si="195"/>
        <v>2013</v>
      </c>
      <c r="K558" s="93" t="str">
        <f t="shared" si="195"/>
        <v>Test country</v>
      </c>
      <c r="L558" s="93">
        <f t="shared" si="195"/>
        <v>0</v>
      </c>
      <c r="M558" s="93"/>
      <c r="N558" s="93">
        <f t="shared" si="166"/>
        <v>0</v>
      </c>
      <c r="O558" s="64" t="str">
        <f t="shared" si="162"/>
        <v>Frozen fruit</v>
      </c>
      <c r="P558" s="709" t="s">
        <v>1771</v>
      </c>
      <c r="Q558" s="120" t="s">
        <v>1815</v>
      </c>
      <c r="R558" s="693" t="s">
        <v>2632</v>
      </c>
      <c r="S558" s="995" t="s">
        <v>3034</v>
      </c>
      <c r="T558" s="726" t="s">
        <v>2508</v>
      </c>
      <c r="U558" s="889"/>
      <c r="V558" s="890"/>
      <c r="W558" s="888"/>
      <c r="X558" s="855"/>
      <c r="Y558" s="106"/>
      <c r="Z558" s="106"/>
      <c r="AA558" s="200"/>
      <c r="AB558" s="104"/>
      <c r="AC558" s="196"/>
      <c r="AD558" s="196"/>
      <c r="AE558" s="196"/>
      <c r="AF558" s="196"/>
      <c r="AG558" s="200"/>
      <c r="AH558" s="96">
        <f>AA558* '1 Overview'!$D$19</f>
        <v>0</v>
      </c>
      <c r="AI558" s="106">
        <f>AC558* '1 Overview'!$D$19</f>
        <v>0</v>
      </c>
      <c r="AJ558" s="106">
        <f>AE558* '1 Overview'!$D$19</f>
        <v>0</v>
      </c>
      <c r="AK558" s="107">
        <f>AG558* '1 Overview'!$D$19</f>
        <v>0</v>
      </c>
    </row>
    <row r="559" spans="1:37" ht="12.75" outlineLevel="2" x14ac:dyDescent="0.2">
      <c r="A559" s="93" t="str">
        <f t="shared" si="197"/>
        <v>Z2013</v>
      </c>
      <c r="B559" s="93" t="e">
        <f t="shared" si="197"/>
        <v>#N/A</v>
      </c>
      <c r="C559" s="93" t="e">
        <f t="shared" si="197"/>
        <v>#N/A</v>
      </c>
      <c r="D559" s="93" t="e">
        <f t="shared" si="197"/>
        <v>#N/A</v>
      </c>
      <c r="E559" s="267" t="e">
        <f>VLOOKUP("K|"&amp;Q559,'[2]+termU'!$A$1:$G$65536,6,FALSE)</f>
        <v>#N/A</v>
      </c>
      <c r="F559" s="231" t="e">
        <f>VLOOKUP("K|"&amp;O559,'[2]+termU'!$A$1:$G$65536,6,FALSE)</f>
        <v>#N/A</v>
      </c>
      <c r="G559" s="64" t="e">
        <f t="shared" si="198"/>
        <v>#N/A</v>
      </c>
      <c r="H559" s="70" t="str">
        <f t="shared" ca="1" si="194"/>
        <v>B</v>
      </c>
      <c r="I559" s="94"/>
      <c r="J559" s="95">
        <f t="shared" si="195"/>
        <v>2013</v>
      </c>
      <c r="K559" s="93" t="str">
        <f t="shared" si="195"/>
        <v>Test country</v>
      </c>
      <c r="L559" s="93">
        <f t="shared" si="195"/>
        <v>0</v>
      </c>
      <c r="M559" s="93"/>
      <c r="N559" s="93">
        <f t="shared" si="166"/>
        <v>0</v>
      </c>
      <c r="O559" s="64" t="str">
        <f t="shared" si="162"/>
        <v>Fruit pulps and purees</v>
      </c>
      <c r="P559" s="709" t="s">
        <v>1771</v>
      </c>
      <c r="Q559" s="120" t="s">
        <v>140</v>
      </c>
      <c r="R559" s="693" t="s">
        <v>2633</v>
      </c>
      <c r="S559" s="995" t="s">
        <v>136</v>
      </c>
      <c r="T559" s="726" t="s">
        <v>136</v>
      </c>
      <c r="U559" s="889"/>
      <c r="V559" s="890"/>
      <c r="W559" s="888"/>
      <c r="X559" s="855"/>
      <c r="Y559" s="106"/>
      <c r="Z559" s="106"/>
      <c r="AA559" s="200"/>
      <c r="AB559" s="104"/>
      <c r="AC559" s="196"/>
      <c r="AD559" s="196"/>
      <c r="AE559" s="196"/>
      <c r="AF559" s="196"/>
      <c r="AG559" s="200"/>
      <c r="AH559" s="96">
        <f>AA559* '1 Overview'!$D$19</f>
        <v>0</v>
      </c>
      <c r="AI559" s="106">
        <f>AC559* '1 Overview'!$D$19</f>
        <v>0</v>
      </c>
      <c r="AJ559" s="106">
        <f>AE559* '1 Overview'!$D$19</f>
        <v>0</v>
      </c>
      <c r="AK559" s="107">
        <f>AG559* '1 Overview'!$D$19</f>
        <v>0</v>
      </c>
    </row>
    <row r="560" spans="1:37" ht="12.75" outlineLevel="2" x14ac:dyDescent="0.2">
      <c r="A560" s="93" t="str">
        <f t="shared" si="197"/>
        <v>Z2013</v>
      </c>
      <c r="B560" s="93" t="e">
        <f t="shared" si="197"/>
        <v>#N/A</v>
      </c>
      <c r="C560" s="93" t="e">
        <f t="shared" si="197"/>
        <v>#N/A</v>
      </c>
      <c r="D560" s="93" t="e">
        <f t="shared" si="197"/>
        <v>#N/A</v>
      </c>
      <c r="E560" s="267" t="str">
        <f>VLOOKUP("K|"&amp;Q560,'[2]+termU'!$A$1:$G$65536,6,FALSE)</f>
        <v>L801209</v>
      </c>
      <c r="F560" s="231" t="e">
        <f>VLOOKUP("K|"&amp;O560,'[2]+termU'!$A$1:$G$65536,6,FALSE)</f>
        <v>#N/A</v>
      </c>
      <c r="G560" s="64" t="str">
        <f t="shared" si="198"/>
        <v>B</v>
      </c>
      <c r="H560" s="70" t="str">
        <f t="shared" ca="1" si="194"/>
        <v>B</v>
      </c>
      <c r="I560" s="94"/>
      <c r="J560" s="95">
        <f t="shared" si="195"/>
        <v>2013</v>
      </c>
      <c r="K560" s="93" t="str">
        <f t="shared" si="195"/>
        <v>Test country</v>
      </c>
      <c r="L560" s="93">
        <f t="shared" si="195"/>
        <v>0</v>
      </c>
      <c r="M560" s="93"/>
      <c r="N560" s="93">
        <f t="shared" si="166"/>
        <v>0</v>
      </c>
      <c r="O560" s="64" t="str">
        <f t="shared" si="162"/>
        <v>Jams, jellies, marmalade</v>
      </c>
      <c r="P560" s="709" t="s">
        <v>1771</v>
      </c>
      <c r="Q560" s="70" t="s">
        <v>2203</v>
      </c>
      <c r="R560" s="124" t="s">
        <v>2634</v>
      </c>
      <c r="S560" s="154" t="s">
        <v>1813</v>
      </c>
      <c r="T560" s="153" t="s">
        <v>1813</v>
      </c>
      <c r="U560" s="889"/>
      <c r="V560" s="890"/>
      <c r="W560" s="888"/>
      <c r="X560" s="855"/>
      <c r="Y560" s="106"/>
      <c r="Z560" s="106"/>
      <c r="AA560" s="200"/>
      <c r="AB560" s="104"/>
      <c r="AC560" s="196"/>
      <c r="AD560" s="196"/>
      <c r="AE560" s="196"/>
      <c r="AF560" s="196"/>
      <c r="AG560" s="200"/>
      <c r="AH560" s="96">
        <f>AA560* '1 Overview'!$D$19</f>
        <v>0</v>
      </c>
      <c r="AI560" s="106">
        <f>AC560* '1 Overview'!$D$19</f>
        <v>0</v>
      </c>
      <c r="AJ560" s="106">
        <f>AE560* '1 Overview'!$D$19</f>
        <v>0</v>
      </c>
      <c r="AK560" s="107">
        <f>AG560* '1 Overview'!$D$19</f>
        <v>0</v>
      </c>
    </row>
    <row r="561" spans="1:37" ht="12.75" outlineLevel="2" x14ac:dyDescent="0.2">
      <c r="A561" s="93" t="str">
        <f t="shared" si="197"/>
        <v>Z2013</v>
      </c>
      <c r="B561" s="93" t="e">
        <f t="shared" si="197"/>
        <v>#N/A</v>
      </c>
      <c r="C561" s="93" t="e">
        <f t="shared" si="197"/>
        <v>#N/A</v>
      </c>
      <c r="D561" s="93" t="e">
        <f t="shared" si="197"/>
        <v>#N/A</v>
      </c>
      <c r="E561" s="267" t="str">
        <f>VLOOKUP("K|"&amp;Q561,'[2]+termU'!$A$1:$G$65536,6,FALSE)</f>
        <v>L8012011</v>
      </c>
      <c r="F561" s="231" t="str">
        <f>VLOOKUP("K|"&amp;O561,'[2]+termU'!$A$1:$G$65536,6,FALSE)</f>
        <v>L8012011</v>
      </c>
      <c r="G561" s="64" t="str">
        <f t="shared" si="198"/>
        <v>B</v>
      </c>
      <c r="H561" s="70" t="str">
        <f t="shared" ca="1" si="194"/>
        <v>B</v>
      </c>
      <c r="I561" s="94"/>
      <c r="J561" s="95">
        <f t="shared" si="195"/>
        <v>2013</v>
      </c>
      <c r="K561" s="93" t="str">
        <f t="shared" si="195"/>
        <v>Test country</v>
      </c>
      <c r="L561" s="93">
        <f t="shared" si="195"/>
        <v>0</v>
      </c>
      <c r="M561" s="93"/>
      <c r="N561" s="93">
        <f t="shared" si="166"/>
        <v>0</v>
      </c>
      <c r="O561" s="64" t="str">
        <f t="shared" si="162"/>
        <v>Concentrates and sirups, no details</v>
      </c>
      <c r="P561" s="709" t="s">
        <v>1771</v>
      </c>
      <c r="Q561" s="70" t="s">
        <v>1818</v>
      </c>
      <c r="R561" s="124" t="s">
        <v>2635</v>
      </c>
      <c r="S561" s="154" t="s">
        <v>1819</v>
      </c>
      <c r="T561" s="153" t="s">
        <v>1819</v>
      </c>
      <c r="U561" s="889"/>
      <c r="V561" s="890"/>
      <c r="W561" s="888"/>
      <c r="X561" s="855"/>
      <c r="Y561" s="106"/>
      <c r="Z561" s="106"/>
      <c r="AA561" s="200"/>
      <c r="AB561" s="104"/>
      <c r="AC561" s="196"/>
      <c r="AD561" s="196"/>
      <c r="AE561" s="196"/>
      <c r="AF561" s="196"/>
      <c r="AG561" s="200"/>
      <c r="AH561" s="96">
        <f>AA561* '1 Overview'!$D$19</f>
        <v>0</v>
      </c>
      <c r="AI561" s="106">
        <f>AC561* '1 Overview'!$D$19</f>
        <v>0</v>
      </c>
      <c r="AJ561" s="106">
        <f>AE561* '1 Overview'!$D$19</f>
        <v>0</v>
      </c>
      <c r="AK561" s="107">
        <f>AG561* '1 Overview'!$D$19</f>
        <v>0</v>
      </c>
    </row>
    <row r="562" spans="1:37" ht="12.75" outlineLevel="2" x14ac:dyDescent="0.2">
      <c r="A562" s="93" t="str">
        <f t="shared" si="197"/>
        <v>Z2013</v>
      </c>
      <c r="B562" s="93" t="e">
        <f t="shared" si="197"/>
        <v>#N/A</v>
      </c>
      <c r="C562" s="93" t="e">
        <f t="shared" si="197"/>
        <v>#N/A</v>
      </c>
      <c r="D562" s="93" t="e">
        <f t="shared" si="197"/>
        <v>#N/A</v>
      </c>
      <c r="E562" s="267" t="e">
        <f>VLOOKUP("K|"&amp;Q562,'[2]+termU'!$A$1:$G$65536,6,FALSE)</f>
        <v>#N/A</v>
      </c>
      <c r="F562" s="231" t="e">
        <f>VLOOKUP("K|"&amp;O562,'[2]+termU'!$A$1:$G$65536,6,FALSE)</f>
        <v>#N/A</v>
      </c>
      <c r="G562" s="64" t="str">
        <f t="shared" si="198"/>
        <v>B</v>
      </c>
      <c r="H562" s="70" t="str">
        <f t="shared" ca="1" si="194"/>
        <v>B</v>
      </c>
      <c r="I562" s="94"/>
      <c r="J562" s="95">
        <f t="shared" si="195"/>
        <v>2013</v>
      </c>
      <c r="K562" s="93" t="str">
        <f t="shared" si="195"/>
        <v>Test country</v>
      </c>
      <c r="L562" s="93">
        <f t="shared" si="195"/>
        <v>0</v>
      </c>
      <c r="M562" s="93"/>
      <c r="N562" s="93">
        <f t="shared" si="166"/>
        <v>0</v>
      </c>
      <c r="O562" s="64" t="str">
        <f t="shared" si="162"/>
        <v>&lt;important new product, please enter&gt;</v>
      </c>
      <c r="P562" s="709" t="s">
        <v>1771</v>
      </c>
      <c r="Q562" s="120"/>
      <c r="R562" s="1019" t="s">
        <v>2628</v>
      </c>
      <c r="S562" s="1004" t="s">
        <v>2231</v>
      </c>
      <c r="T562" s="727" t="s">
        <v>2231</v>
      </c>
      <c r="U562" s="889"/>
      <c r="V562" s="890"/>
      <c r="W562" s="888"/>
      <c r="X562" s="855"/>
      <c r="Y562" s="106"/>
      <c r="Z562" s="106"/>
      <c r="AA562" s="200"/>
      <c r="AB562" s="104"/>
      <c r="AC562" s="196"/>
      <c r="AD562" s="196"/>
      <c r="AE562" s="196"/>
      <c r="AF562" s="196"/>
      <c r="AG562" s="200"/>
      <c r="AH562" s="96">
        <f>AA562* '1 Overview'!$D$19</f>
        <v>0</v>
      </c>
      <c r="AI562" s="106">
        <f>AC562* '1 Overview'!$D$19</f>
        <v>0</v>
      </c>
      <c r="AJ562" s="106">
        <f>AE562* '1 Overview'!$D$19</f>
        <v>0</v>
      </c>
      <c r="AK562" s="107">
        <f>AG562* '1 Overview'!$D$19</f>
        <v>0</v>
      </c>
    </row>
    <row r="563" spans="1:37" outlineLevel="2" x14ac:dyDescent="0.2">
      <c r="A563" s="93" t="str">
        <f t="shared" si="197"/>
        <v>Z2013</v>
      </c>
      <c r="B563" s="93" t="e">
        <f t="shared" si="197"/>
        <v>#N/A</v>
      </c>
      <c r="C563" s="93" t="e">
        <f t="shared" si="197"/>
        <v>#N/A</v>
      </c>
      <c r="D563" s="93" t="e">
        <f t="shared" si="197"/>
        <v>#N/A</v>
      </c>
      <c r="E563" s="267" t="str">
        <f>VLOOKUP("K|"&amp;Q563,'[2]+termU'!$A$1:$G$65536,6,FALSE)</f>
        <v>L801210</v>
      </c>
      <c r="F563" s="231" t="e">
        <f>VLOOKUP("K|"&amp;O563,'[2]+termU'!$A$1:$G$65536,6,FALSE)</f>
        <v>#N/A</v>
      </c>
      <c r="G563" s="64" t="str">
        <f t="shared" si="198"/>
        <v>B</v>
      </c>
      <c r="H563" s="70" t="str">
        <f t="shared" ca="1" si="194"/>
        <v>B</v>
      </c>
      <c r="I563" s="94"/>
      <c r="J563" s="95">
        <f t="shared" si="195"/>
        <v>2013</v>
      </c>
      <c r="K563" s="93" t="str">
        <f t="shared" si="195"/>
        <v>Test country</v>
      </c>
      <c r="L563" s="93">
        <f t="shared" si="195"/>
        <v>0</v>
      </c>
      <c r="M563" s="93"/>
      <c r="N563" s="93">
        <f t="shared" si="166"/>
        <v>0</v>
      </c>
      <c r="O563" s="64" t="str">
        <f t="shared" si="162"/>
        <v>Other processed fruits, including berries and nuts</v>
      </c>
      <c r="P563" s="709" t="s">
        <v>1771</v>
      </c>
      <c r="Q563" s="120" t="s">
        <v>138</v>
      </c>
      <c r="R563" s="693" t="s">
        <v>2636</v>
      </c>
      <c r="S563" s="1005" t="s">
        <v>139</v>
      </c>
      <c r="T563" s="726" t="s">
        <v>139</v>
      </c>
      <c r="U563" s="889"/>
      <c r="V563" s="890"/>
      <c r="W563" s="888"/>
      <c r="X563" s="855"/>
      <c r="Y563" s="106"/>
      <c r="Z563" s="106"/>
      <c r="AA563" s="200"/>
      <c r="AB563" s="104"/>
      <c r="AC563" s="196"/>
      <c r="AD563" s="196"/>
      <c r="AE563" s="196"/>
      <c r="AF563" s="196"/>
      <c r="AG563" s="200"/>
      <c r="AH563" s="96">
        <f>AA563* '1 Overview'!$D$19</f>
        <v>0</v>
      </c>
      <c r="AI563" s="106">
        <f>AC563* '1 Overview'!$D$19</f>
        <v>0</v>
      </c>
      <c r="AJ563" s="106">
        <f>AE563* '1 Overview'!$D$19</f>
        <v>0</v>
      </c>
      <c r="AK563" s="107">
        <f>AG563* '1 Overview'!$D$19</f>
        <v>0</v>
      </c>
    </row>
    <row r="564" spans="1:37" ht="15.75" outlineLevel="2" x14ac:dyDescent="0.2">
      <c r="A564" s="93" t="str">
        <f t="shared" si="197"/>
        <v>Z2013</v>
      </c>
      <c r="B564" s="93" t="e">
        <f t="shared" si="197"/>
        <v>#N/A</v>
      </c>
      <c r="C564" s="93" t="e">
        <f t="shared" si="197"/>
        <v>#N/A</v>
      </c>
      <c r="D564" s="93" t="e">
        <f t="shared" si="197"/>
        <v>#N/A</v>
      </c>
      <c r="E564" s="267" t="str">
        <f>VLOOKUP("K|"&amp;Q564,'[2]+termU'!$A$1:$G$65536,6,FALSE)</f>
        <v>L801c01</v>
      </c>
      <c r="F564" s="231" t="str">
        <f>VLOOKUP("K|"&amp;O564,'[2]+termU'!$A$1:$G$65536,6,FALSE)</f>
        <v>L801c01</v>
      </c>
      <c r="G564" s="64" t="str">
        <f t="shared" si="198"/>
        <v>B</v>
      </c>
      <c r="H564" s="70" t="str">
        <f t="shared" ca="1" si="194"/>
        <v>A</v>
      </c>
      <c r="I564" s="94"/>
      <c r="J564" s="95">
        <f t="shared" si="195"/>
        <v>2013</v>
      </c>
      <c r="K564" s="93" t="str">
        <f t="shared" si="195"/>
        <v>Test country</v>
      </c>
      <c r="L564" s="93">
        <f t="shared" si="195"/>
        <v>0</v>
      </c>
      <c r="M564" s="93"/>
      <c r="N564" s="93">
        <f t="shared" si="166"/>
        <v>0</v>
      </c>
      <c r="O564" s="64" t="str">
        <f t="shared" si="162"/>
        <v>Oils</v>
      </c>
      <c r="P564" s="709" t="s">
        <v>1771</v>
      </c>
      <c r="Q564" s="70" t="s">
        <v>2276</v>
      </c>
      <c r="R564" s="753" t="s">
        <v>2637</v>
      </c>
      <c r="S564" s="543" t="s">
        <v>2276</v>
      </c>
      <c r="T564" s="318"/>
      <c r="U564" s="865">
        <f t="shared" ref="U564:AA564" si="203">SUBTOTAL(9,U565:U576)</f>
        <v>0</v>
      </c>
      <c r="V564" s="866">
        <f t="shared" si="203"/>
        <v>0</v>
      </c>
      <c r="W564" s="867">
        <f t="shared" si="203"/>
        <v>0</v>
      </c>
      <c r="X564" s="883"/>
      <c r="Y564" s="110">
        <f t="shared" si="203"/>
        <v>0</v>
      </c>
      <c r="Z564" s="110">
        <f t="shared" si="203"/>
        <v>0</v>
      </c>
      <c r="AA564" s="112">
        <f t="shared" si="203"/>
        <v>0</v>
      </c>
      <c r="AB564" s="110">
        <f t="shared" ref="AB564:AG564" si="204">SUBTOTAL(9,AB565:AB570)</f>
        <v>0</v>
      </c>
      <c r="AC564" s="110">
        <f t="shared" si="204"/>
        <v>0</v>
      </c>
      <c r="AD564" s="110">
        <f t="shared" si="204"/>
        <v>0</v>
      </c>
      <c r="AE564" s="110">
        <f t="shared" si="204"/>
        <v>0</v>
      </c>
      <c r="AF564" s="110">
        <f t="shared" si="204"/>
        <v>0</v>
      </c>
      <c r="AG564" s="110">
        <f t="shared" si="204"/>
        <v>0</v>
      </c>
      <c r="AH564" s="110">
        <f>AA564* '1 Overview'!$D$19</f>
        <v>0</v>
      </c>
      <c r="AI564" s="116">
        <f>AC564* '1 Overview'!$D$19</f>
        <v>0</v>
      </c>
      <c r="AJ564" s="116">
        <f>AE564* '1 Overview'!$D$19</f>
        <v>0</v>
      </c>
      <c r="AK564" s="117">
        <f>AG564* '1 Overview'!$D$19</f>
        <v>0</v>
      </c>
    </row>
    <row r="565" spans="1:37" outlineLevel="2" x14ac:dyDescent="0.2">
      <c r="A565" s="93" t="str">
        <f t="shared" si="197"/>
        <v>Z2013</v>
      </c>
      <c r="B565" s="93" t="e">
        <f t="shared" si="197"/>
        <v>#N/A</v>
      </c>
      <c r="C565" s="93" t="e">
        <f t="shared" si="197"/>
        <v>#N/A</v>
      </c>
      <c r="D565" s="93" t="e">
        <f t="shared" si="197"/>
        <v>#N/A</v>
      </c>
      <c r="E565" s="267" t="str">
        <f>VLOOKUP("K|"&amp;Q565,'[2]+termU'!$A$1:$G$65536,6,FALSE)</f>
        <v>L801c010</v>
      </c>
      <c r="F565" s="231" t="str">
        <f>VLOOKUP("K|"&amp;O565,'[2]+termU'!$A$1:$G$65536,6,FALSE)</f>
        <v>L801c010</v>
      </c>
      <c r="G565" s="64" t="str">
        <f t="shared" si="198"/>
        <v>B</v>
      </c>
      <c r="H565" s="70" t="str">
        <f t="shared" ca="1" si="194"/>
        <v>B</v>
      </c>
      <c r="I565" s="94"/>
      <c r="J565" s="95">
        <f t="shared" ref="J565:L582" si="205">J$20</f>
        <v>2013</v>
      </c>
      <c r="K565" s="93" t="str">
        <f t="shared" si="205"/>
        <v>Test country</v>
      </c>
      <c r="L565" s="93">
        <f t="shared" si="205"/>
        <v>0</v>
      </c>
      <c r="M565" s="93"/>
      <c r="N565" s="93">
        <f t="shared" si="166"/>
        <v>0</v>
      </c>
      <c r="O565" s="64" t="str">
        <f t="shared" si="162"/>
        <v>Oils, no details</v>
      </c>
      <c r="P565" s="709" t="s">
        <v>1771</v>
      </c>
      <c r="Q565" s="70" t="s">
        <v>2277</v>
      </c>
      <c r="R565" s="199" t="str">
        <f ca="1" xml:space="preserve"> R564 &amp; IF(ISERROR([3]!hidden(R564)),", sin detalles",IF([3]!hidden(R564),"",", sin detalles"))</f>
        <v>Aceites y grasas, sin detalles</v>
      </c>
      <c r="S565" s="345" t="str">
        <f xml:space="preserve"> S564 &amp; IF(ISERROR([2]!hidden(S564)),", no details",IF([2]!hidden(S564),"",", no details"))</f>
        <v>Oils, no details</v>
      </c>
      <c r="T565" s="318"/>
      <c r="U565" s="889"/>
      <c r="V565" s="890"/>
      <c r="W565" s="888"/>
      <c r="X565" s="855"/>
      <c r="Y565" s="106"/>
      <c r="Z565" s="106"/>
      <c r="AA565" s="200"/>
      <c r="AB565" s="104"/>
      <c r="AC565" s="196"/>
      <c r="AD565" s="196"/>
      <c r="AE565" s="196"/>
      <c r="AF565" s="196"/>
      <c r="AG565" s="200"/>
      <c r="AH565" s="96">
        <f>AA565* '1 Overview'!$D$19</f>
        <v>0</v>
      </c>
      <c r="AI565" s="106">
        <f>AC565* '1 Overview'!$D$19</f>
        <v>0</v>
      </c>
      <c r="AJ565" s="106">
        <f>AE565* '1 Overview'!$D$19</f>
        <v>0</v>
      </c>
      <c r="AK565" s="107">
        <f>AG565* '1 Overview'!$D$19</f>
        <v>0</v>
      </c>
    </row>
    <row r="566" spans="1:37" ht="12.75" outlineLevel="2" x14ac:dyDescent="0.2">
      <c r="A566" s="93" t="str">
        <f t="shared" si="197"/>
        <v>Z2013</v>
      </c>
      <c r="B566" s="93" t="e">
        <f t="shared" si="197"/>
        <v>#N/A</v>
      </c>
      <c r="C566" s="93" t="e">
        <f t="shared" si="197"/>
        <v>#N/A</v>
      </c>
      <c r="D566" s="93" t="e">
        <f t="shared" si="197"/>
        <v>#N/A</v>
      </c>
      <c r="E566" s="267" t="str">
        <f>VLOOKUP("K|"&amp;Q566,'[2]+termU'!$A$1:$G$65536,6,FALSE)</f>
        <v>L801c014</v>
      </c>
      <c r="F566" s="231" t="str">
        <f>VLOOKUP("K|"&amp;O566,'[2]+termU'!$A$1:$G$65536,6,FALSE)</f>
        <v>L801c014</v>
      </c>
      <c r="G566" s="64" t="str">
        <f t="shared" ref="G566:G573" si="206">IF(Q566="","B",IF(ISERROR(E495),"B",IF(E566=LEFT(E495,LEN(E566)),"A","B")))</f>
        <v>B</v>
      </c>
      <c r="H566" s="70" t="str">
        <f t="shared" ca="1" si="194"/>
        <v>B</v>
      </c>
      <c r="I566" s="94"/>
      <c r="J566" s="95">
        <f t="shared" si="205"/>
        <v>2013</v>
      </c>
      <c r="K566" s="93" t="str">
        <f t="shared" si="205"/>
        <v>Test country</v>
      </c>
      <c r="L566" s="93">
        <f t="shared" si="205"/>
        <v>0</v>
      </c>
      <c r="M566" s="93"/>
      <c r="N566" s="93">
        <f t="shared" si="166"/>
        <v>0</v>
      </c>
      <c r="O566" s="64" t="str">
        <f t="shared" si="162"/>
        <v>Soya oil</v>
      </c>
      <c r="P566" s="709" t="s">
        <v>1771</v>
      </c>
      <c r="Q566" s="70" t="s">
        <v>2278</v>
      </c>
      <c r="R566" s="151" t="s">
        <v>2638</v>
      </c>
      <c r="S566" s="350" t="s">
        <v>596</v>
      </c>
      <c r="T566" s="318"/>
      <c r="U566" s="889"/>
      <c r="V566" s="890"/>
      <c r="W566" s="888"/>
      <c r="X566" s="855"/>
      <c r="Y566" s="106"/>
      <c r="Z566" s="106"/>
      <c r="AA566" s="200"/>
      <c r="AB566" s="104"/>
      <c r="AC566" s="196"/>
      <c r="AD566" s="196"/>
      <c r="AE566" s="196"/>
      <c r="AF566" s="196"/>
      <c r="AG566" s="200"/>
      <c r="AH566" s="96">
        <f>AA566* '1 Overview'!$D$19</f>
        <v>0</v>
      </c>
      <c r="AI566" s="106">
        <f>AC566* '1 Overview'!$D$19</f>
        <v>0</v>
      </c>
      <c r="AJ566" s="106">
        <f>AE566* '1 Overview'!$D$19</f>
        <v>0</v>
      </c>
      <c r="AK566" s="107">
        <f>AG566* '1 Overview'!$D$19</f>
        <v>0</v>
      </c>
    </row>
    <row r="567" spans="1:37" ht="12.75" outlineLevel="2" x14ac:dyDescent="0.2">
      <c r="A567" s="93" t="str">
        <f t="shared" si="197"/>
        <v>Z2013</v>
      </c>
      <c r="B567" s="93" t="e">
        <f t="shared" si="197"/>
        <v>#N/A</v>
      </c>
      <c r="C567" s="93" t="e">
        <f t="shared" si="197"/>
        <v>#N/A</v>
      </c>
      <c r="D567" s="93" t="e">
        <f t="shared" si="197"/>
        <v>#N/A</v>
      </c>
      <c r="E567" s="267" t="str">
        <f>VLOOKUP("K|"&amp;Q567,'[2]+termU'!$A$1:$G$65536,6,FALSE)</f>
        <v>L801c012</v>
      </c>
      <c r="F567" s="231" t="e">
        <f>VLOOKUP("K|"&amp;O567,'[2]+termU'!$A$1:$G$65536,6,FALSE)</f>
        <v>#N/A</v>
      </c>
      <c r="G567" s="64" t="str">
        <f t="shared" si="206"/>
        <v>B</v>
      </c>
      <c r="H567" s="70" t="str">
        <f t="shared" ca="1" si="194"/>
        <v>B</v>
      </c>
      <c r="I567" s="94"/>
      <c r="J567" s="95">
        <f t="shared" si="205"/>
        <v>2013</v>
      </c>
      <c r="K567" s="93" t="str">
        <f t="shared" si="205"/>
        <v>Test country</v>
      </c>
      <c r="L567" s="93">
        <f t="shared" si="205"/>
        <v>0</v>
      </c>
      <c r="M567" s="93"/>
      <c r="N567" s="93">
        <f t="shared" si="166"/>
        <v>0</v>
      </c>
      <c r="O567" s="64" t="str">
        <f t="shared" si="162"/>
        <v>Groundnut (peanut oil) oil</v>
      </c>
      <c r="P567" s="120" t="s">
        <v>2583</v>
      </c>
      <c r="Q567" s="70" t="s">
        <v>454</v>
      </c>
      <c r="R567" s="151" t="s">
        <v>2639</v>
      </c>
      <c r="S567" s="350" t="s">
        <v>2512</v>
      </c>
      <c r="T567" s="318"/>
      <c r="U567" s="889"/>
      <c r="V567" s="890"/>
      <c r="W567" s="888"/>
      <c r="X567" s="855"/>
      <c r="Y567" s="106"/>
      <c r="Z567" s="106"/>
      <c r="AA567" s="200"/>
      <c r="AB567" s="104"/>
      <c r="AC567" s="196"/>
      <c r="AD567" s="196"/>
      <c r="AE567" s="196"/>
      <c r="AF567" s="196"/>
      <c r="AG567" s="200"/>
      <c r="AH567" s="96">
        <f>AA567* '1 Overview'!$D$19</f>
        <v>0</v>
      </c>
      <c r="AI567" s="106">
        <f>AC567* '1 Overview'!$D$19</f>
        <v>0</v>
      </c>
      <c r="AJ567" s="106">
        <f>AE567* '1 Overview'!$D$19</f>
        <v>0</v>
      </c>
      <c r="AK567" s="107">
        <f>AG567* '1 Overview'!$D$19</f>
        <v>0</v>
      </c>
    </row>
    <row r="568" spans="1:37" ht="12.75" outlineLevel="2" x14ac:dyDescent="0.2">
      <c r="A568" s="93" t="str">
        <f t="shared" si="197"/>
        <v>Z2013</v>
      </c>
      <c r="B568" s="93" t="e">
        <f t="shared" si="197"/>
        <v>#N/A</v>
      </c>
      <c r="C568" s="93" t="e">
        <f t="shared" si="197"/>
        <v>#N/A</v>
      </c>
      <c r="D568" s="93" t="e">
        <f t="shared" si="197"/>
        <v>#N/A</v>
      </c>
      <c r="E568" s="267" t="str">
        <f>VLOOKUP("K|"&amp;Q568,'[2]+termU'!$A$1:$G$65536,6,FALSE)</f>
        <v>L801c013</v>
      </c>
      <c r="F568" s="231" t="e">
        <f>VLOOKUP("K|"&amp;O568,'[2]+termU'!$A$1:$G$65536,6,FALSE)</f>
        <v>#N/A</v>
      </c>
      <c r="G568" s="64" t="str">
        <f t="shared" si="206"/>
        <v>B</v>
      </c>
      <c r="H568" s="70" t="str">
        <f t="shared" ca="1" si="194"/>
        <v>B</v>
      </c>
      <c r="I568" s="94"/>
      <c r="J568" s="95">
        <f t="shared" si="205"/>
        <v>2013</v>
      </c>
      <c r="K568" s="93" t="str">
        <f t="shared" si="205"/>
        <v>Test country</v>
      </c>
      <c r="L568" s="93">
        <f t="shared" si="205"/>
        <v>0</v>
      </c>
      <c r="M568" s="93"/>
      <c r="N568" s="93">
        <f t="shared" si="166"/>
        <v>0</v>
      </c>
      <c r="O568" s="64" t="str">
        <f t="shared" si="162"/>
        <v>Sunflower seed oil</v>
      </c>
      <c r="P568" s="709" t="s">
        <v>1771</v>
      </c>
      <c r="Q568" s="70" t="s">
        <v>1842</v>
      </c>
      <c r="R568" s="151" t="s">
        <v>2640</v>
      </c>
      <c r="S568" s="350" t="s">
        <v>597</v>
      </c>
      <c r="T568" s="318"/>
      <c r="U568" s="889"/>
      <c r="V568" s="890"/>
      <c r="W568" s="888"/>
      <c r="X568" s="855"/>
      <c r="Y568" s="719"/>
      <c r="Z568" s="719"/>
      <c r="AA568" s="203"/>
      <c r="AB568" s="104"/>
      <c r="AC568" s="196"/>
      <c r="AD568" s="196"/>
      <c r="AE568" s="196"/>
      <c r="AF568" s="196"/>
      <c r="AG568" s="200"/>
      <c r="AH568" s="96">
        <f>AA568* '1 Overview'!$D$19</f>
        <v>0</v>
      </c>
      <c r="AI568" s="106">
        <f>AC568* '1 Overview'!$D$19</f>
        <v>0</v>
      </c>
      <c r="AJ568" s="106">
        <f>AE568* '1 Overview'!$D$19</f>
        <v>0</v>
      </c>
      <c r="AK568" s="107">
        <f>AG568* '1 Overview'!$D$19</f>
        <v>0</v>
      </c>
    </row>
    <row r="569" spans="1:37" ht="12.75" outlineLevel="2" x14ac:dyDescent="0.2">
      <c r="A569" s="93" t="str">
        <f t="shared" si="197"/>
        <v>Z2013</v>
      </c>
      <c r="B569" s="93" t="e">
        <f t="shared" si="197"/>
        <v>#N/A</v>
      </c>
      <c r="C569" s="93" t="e">
        <f t="shared" si="197"/>
        <v>#N/A</v>
      </c>
      <c r="D569" s="93" t="e">
        <f t="shared" si="197"/>
        <v>#N/A</v>
      </c>
      <c r="E569" s="267" t="str">
        <f>VLOOKUP("K|"&amp;Q569,'[2]+termU'!$A$1:$G$65536,6,FALSE)</f>
        <v>L801c01c</v>
      </c>
      <c r="F569" s="231" t="str">
        <f>VLOOKUP("K|"&amp;O569,'[2]+termU'!$A$1:$G$65536,6,FALSE)</f>
        <v>L801c01c</v>
      </c>
      <c r="G569" s="64" t="str">
        <f t="shared" si="206"/>
        <v>B</v>
      </c>
      <c r="H569" s="70" t="str">
        <f t="shared" ca="1" si="194"/>
        <v>B</v>
      </c>
      <c r="I569" s="94"/>
      <c r="J569" s="95">
        <f t="shared" si="205"/>
        <v>2013</v>
      </c>
      <c r="K569" s="93" t="str">
        <f t="shared" si="205"/>
        <v>Test country</v>
      </c>
      <c r="L569" s="93">
        <f t="shared" si="205"/>
        <v>0</v>
      </c>
      <c r="M569" s="93"/>
      <c r="N569" s="93">
        <f t="shared" si="166"/>
        <v>0</v>
      </c>
      <c r="O569" s="64" t="str">
        <f t="shared" si="162"/>
        <v>Rapeseed oil</v>
      </c>
      <c r="P569" s="709" t="s">
        <v>1771</v>
      </c>
      <c r="Q569" s="70" t="s">
        <v>455</v>
      </c>
      <c r="R569" s="151" t="s">
        <v>2641</v>
      </c>
      <c r="S569" s="350" t="s">
        <v>598</v>
      </c>
      <c r="T569" s="318"/>
      <c r="U569" s="889"/>
      <c r="V569" s="890"/>
      <c r="W569" s="888"/>
      <c r="X569" s="855"/>
      <c r="Y569" s="106"/>
      <c r="Z569" s="106"/>
      <c r="AA569" s="200"/>
      <c r="AB569" s="104"/>
      <c r="AC569" s="196"/>
      <c r="AD569" s="196"/>
      <c r="AE569" s="196"/>
      <c r="AF569" s="196"/>
      <c r="AG569" s="200"/>
      <c r="AH569" s="96">
        <f>AA569* '1 Overview'!$D$19</f>
        <v>0</v>
      </c>
      <c r="AI569" s="106">
        <f>AC569* '1 Overview'!$D$19</f>
        <v>0</v>
      </c>
      <c r="AJ569" s="106">
        <f>AE569* '1 Overview'!$D$19</f>
        <v>0</v>
      </c>
      <c r="AK569" s="107">
        <f>AG569* '1 Overview'!$D$19</f>
        <v>0</v>
      </c>
    </row>
    <row r="570" spans="1:37" ht="12.75" outlineLevel="2" x14ac:dyDescent="0.2">
      <c r="A570" s="93" t="str">
        <f t="shared" si="197"/>
        <v>Z2013</v>
      </c>
      <c r="B570" s="93" t="e">
        <f t="shared" si="197"/>
        <v>#N/A</v>
      </c>
      <c r="C570" s="93" t="e">
        <f t="shared" si="197"/>
        <v>#N/A</v>
      </c>
      <c r="D570" s="93" t="e">
        <f t="shared" si="197"/>
        <v>#N/A</v>
      </c>
      <c r="E570" s="267" t="str">
        <f>VLOOKUP("K|"&amp;Q570,'[2]+termU'!$A$1:$G$65536,6,FALSE)</f>
        <v>L801c018</v>
      </c>
      <c r="F570" s="231" t="str">
        <f>VLOOKUP("K|"&amp;O570,'[2]+termU'!$A$1:$G$65536,6,FALSE)</f>
        <v>L801c018</v>
      </c>
      <c r="G570" s="64" t="str">
        <f t="shared" si="206"/>
        <v>B</v>
      </c>
      <c r="H570" s="70" t="str">
        <f t="shared" ca="1" si="194"/>
        <v>B</v>
      </c>
      <c r="I570" s="94"/>
      <c r="J570" s="95">
        <f t="shared" si="205"/>
        <v>2013</v>
      </c>
      <c r="K570" s="93" t="str">
        <f t="shared" si="205"/>
        <v>Test country</v>
      </c>
      <c r="L570" s="93">
        <f t="shared" si="205"/>
        <v>0</v>
      </c>
      <c r="M570" s="93"/>
      <c r="N570" s="93">
        <f t="shared" si="166"/>
        <v>0</v>
      </c>
      <c r="O570" s="64" t="str">
        <f t="shared" si="162"/>
        <v>Palm oil</v>
      </c>
      <c r="P570" s="120" t="s">
        <v>2583</v>
      </c>
      <c r="Q570" s="70" t="s">
        <v>456</v>
      </c>
      <c r="R570" s="151" t="s">
        <v>2642</v>
      </c>
      <c r="S570" s="350" t="s">
        <v>599</v>
      </c>
      <c r="T570" s="318"/>
      <c r="U570" s="889"/>
      <c r="V570" s="890"/>
      <c r="W570" s="888"/>
      <c r="X570" s="855"/>
      <c r="Y570" s="106"/>
      <c r="Z570" s="106"/>
      <c r="AA570" s="200"/>
      <c r="AB570" s="104"/>
      <c r="AC570" s="196"/>
      <c r="AD570" s="196"/>
      <c r="AE570" s="196"/>
      <c r="AF570" s="196"/>
      <c r="AG570" s="200"/>
      <c r="AH570" s="96">
        <f>AA570* '1 Overview'!$D$19</f>
        <v>0</v>
      </c>
      <c r="AI570" s="106">
        <f>AC570* '1 Overview'!$D$19</f>
        <v>0</v>
      </c>
      <c r="AJ570" s="106">
        <f>AE570* '1 Overview'!$D$19</f>
        <v>0</v>
      </c>
      <c r="AK570" s="107">
        <f>AG570* '1 Overview'!$D$19</f>
        <v>0</v>
      </c>
    </row>
    <row r="571" spans="1:37" ht="12.75" outlineLevel="2" x14ac:dyDescent="0.2">
      <c r="A571" s="93" t="str">
        <f t="shared" si="197"/>
        <v>Z2013</v>
      </c>
      <c r="B571" s="93" t="e">
        <f t="shared" si="197"/>
        <v>#N/A</v>
      </c>
      <c r="C571" s="93" t="e">
        <f t="shared" si="197"/>
        <v>#N/A</v>
      </c>
      <c r="D571" s="93" t="e">
        <f t="shared" si="197"/>
        <v>#N/A</v>
      </c>
      <c r="E571" s="267" t="str">
        <f>VLOOKUP("K|"&amp;Q571,'[2]+termU'!$A$1:$G$65536,6,FALSE)</f>
        <v>L801c011</v>
      </c>
      <c r="F571" s="231" t="str">
        <f>VLOOKUP("K|"&amp;O571,'[2]+termU'!$A$1:$G$65536,6,FALSE)</f>
        <v>L801c011</v>
      </c>
      <c r="G571" s="64" t="str">
        <f t="shared" si="206"/>
        <v>B</v>
      </c>
      <c r="H571" s="70" t="str">
        <f t="shared" ca="1" si="194"/>
        <v>B</v>
      </c>
      <c r="I571" s="94"/>
      <c r="J571" s="95">
        <f t="shared" si="205"/>
        <v>2013</v>
      </c>
      <c r="K571" s="93" t="str">
        <f t="shared" si="205"/>
        <v>Test country</v>
      </c>
      <c r="L571" s="93">
        <f t="shared" si="205"/>
        <v>0</v>
      </c>
      <c r="M571" s="93"/>
      <c r="N571" s="93">
        <f t="shared" si="166"/>
        <v>0</v>
      </c>
      <c r="O571" s="64" t="str">
        <f t="shared" si="162"/>
        <v>Olive oil</v>
      </c>
      <c r="P571" s="709" t="s">
        <v>1771</v>
      </c>
      <c r="Q571" s="70" t="s">
        <v>457</v>
      </c>
      <c r="R571" s="151" t="s">
        <v>2643</v>
      </c>
      <c r="S571" s="350" t="s">
        <v>600</v>
      </c>
      <c r="T571" s="318"/>
      <c r="U571" s="889"/>
      <c r="V571" s="890"/>
      <c r="W571" s="888"/>
      <c r="X571" s="855"/>
      <c r="Y571" s="106"/>
      <c r="Z571" s="106"/>
      <c r="AA571" s="200"/>
      <c r="AB571" s="104"/>
      <c r="AC571" s="196"/>
      <c r="AD571" s="196"/>
      <c r="AE571" s="196"/>
      <c r="AF571" s="196"/>
      <c r="AG571" s="200"/>
      <c r="AH571" s="96">
        <f>AA571* '1 Overview'!$D$19</f>
        <v>0</v>
      </c>
      <c r="AI571" s="106">
        <f>AC571* '1 Overview'!$D$19</f>
        <v>0</v>
      </c>
      <c r="AJ571" s="106">
        <f>AE571* '1 Overview'!$D$19</f>
        <v>0</v>
      </c>
      <c r="AK571" s="107">
        <f>AG571* '1 Overview'!$D$19</f>
        <v>0</v>
      </c>
    </row>
    <row r="572" spans="1:37" ht="12.75" outlineLevel="2" x14ac:dyDescent="0.2">
      <c r="A572" s="93" t="str">
        <f t="shared" si="197"/>
        <v>Z2013</v>
      </c>
      <c r="B572" s="93" t="e">
        <f t="shared" si="197"/>
        <v>#N/A</v>
      </c>
      <c r="C572" s="93" t="e">
        <f t="shared" si="197"/>
        <v>#N/A</v>
      </c>
      <c r="D572" s="93" t="e">
        <f t="shared" si="197"/>
        <v>#N/A</v>
      </c>
      <c r="E572" s="267" t="str">
        <f>VLOOKUP("K|"&amp;Q572,'[2]+termU'!$A$1:$G$65536,6,FALSE)</f>
        <v>L801c015</v>
      </c>
      <c r="F572" s="231" t="str">
        <f>VLOOKUP("K|"&amp;O572,'[2]+termU'!$A$1:$G$65536,6,FALSE)</f>
        <v>L801c015</v>
      </c>
      <c r="G572" s="64" t="str">
        <f t="shared" si="206"/>
        <v>B</v>
      </c>
      <c r="H572" s="70" t="str">
        <f t="shared" ca="1" si="194"/>
        <v>B</v>
      </c>
      <c r="I572" s="94"/>
      <c r="J572" s="95">
        <f t="shared" si="205"/>
        <v>2013</v>
      </c>
      <c r="K572" s="93" t="str">
        <f t="shared" si="205"/>
        <v>Test country</v>
      </c>
      <c r="L572" s="93">
        <f t="shared" si="205"/>
        <v>0</v>
      </c>
      <c r="M572" s="93"/>
      <c r="N572" s="93">
        <f t="shared" si="166"/>
        <v>0</v>
      </c>
      <c r="O572" s="64" t="str">
        <f t="shared" si="162"/>
        <v>Pumpkin oil</v>
      </c>
      <c r="P572" s="709" t="s">
        <v>1771</v>
      </c>
      <c r="Q572" s="70" t="s">
        <v>458</v>
      </c>
      <c r="R572" s="151" t="s">
        <v>2644</v>
      </c>
      <c r="S572" s="350" t="s">
        <v>601</v>
      </c>
      <c r="T572" s="318"/>
      <c r="U572" s="889"/>
      <c r="V572" s="890"/>
      <c r="W572" s="888"/>
      <c r="X572" s="855"/>
      <c r="Y572" s="106"/>
      <c r="Z572" s="106"/>
      <c r="AA572" s="200"/>
      <c r="AB572" s="104"/>
      <c r="AC572" s="196"/>
      <c r="AD572" s="196"/>
      <c r="AE572" s="196"/>
      <c r="AF572" s="196"/>
      <c r="AG572" s="200"/>
      <c r="AH572" s="96">
        <f>AA572* '1 Overview'!$D$19</f>
        <v>0</v>
      </c>
      <c r="AI572" s="106">
        <f>AC572* '1 Overview'!$D$19</f>
        <v>0</v>
      </c>
      <c r="AJ572" s="106">
        <f>AE572* '1 Overview'!$D$19</f>
        <v>0</v>
      </c>
      <c r="AK572" s="107">
        <f>AG572* '1 Overview'!$D$19</f>
        <v>0</v>
      </c>
    </row>
    <row r="573" spans="1:37" ht="12.75" outlineLevel="2" x14ac:dyDescent="0.2">
      <c r="A573" s="93" t="str">
        <f t="shared" si="197"/>
        <v>Z2013</v>
      </c>
      <c r="B573" s="93" t="e">
        <f t="shared" si="197"/>
        <v>#N/A</v>
      </c>
      <c r="C573" s="93" t="e">
        <f t="shared" si="197"/>
        <v>#N/A</v>
      </c>
      <c r="D573" s="93" t="e">
        <f t="shared" si="197"/>
        <v>#N/A</v>
      </c>
      <c r="E573" s="267" t="e">
        <f>VLOOKUP("K|"&amp;Q573,'[2]+termU'!$A$1:$G$65536,6,FALSE)</f>
        <v>#N/A</v>
      </c>
      <c r="F573" s="231" t="e">
        <f>VLOOKUP("K|"&amp;O573,'[2]+termU'!$A$1:$G$65536,6,FALSE)</f>
        <v>#N/A</v>
      </c>
      <c r="G573" s="64" t="e">
        <f t="shared" si="206"/>
        <v>#N/A</v>
      </c>
      <c r="H573" s="70" t="str">
        <f t="shared" ca="1" si="194"/>
        <v>B</v>
      </c>
      <c r="I573" s="94"/>
      <c r="J573" s="95">
        <f t="shared" si="205"/>
        <v>2013</v>
      </c>
      <c r="K573" s="93" t="str">
        <f t="shared" si="205"/>
        <v>Test country</v>
      </c>
      <c r="L573" s="93">
        <f t="shared" si="205"/>
        <v>0</v>
      </c>
      <c r="M573" s="93"/>
      <c r="N573" s="93">
        <f t="shared" si="166"/>
        <v>0</v>
      </c>
      <c r="O573" s="64" t="str">
        <f t="shared" si="162"/>
        <v>Mixed oils</v>
      </c>
      <c r="P573" s="709" t="s">
        <v>1771</v>
      </c>
      <c r="Q573" s="70" t="s">
        <v>556</v>
      </c>
      <c r="R573" s="151" t="s">
        <v>2645</v>
      </c>
      <c r="S573" s="350" t="s">
        <v>555</v>
      </c>
      <c r="T573" s="318"/>
      <c r="U573" s="889"/>
      <c r="V573" s="890"/>
      <c r="W573" s="888"/>
      <c r="X573" s="855"/>
      <c r="Y573" s="106"/>
      <c r="Z573" s="106"/>
      <c r="AA573" s="200"/>
      <c r="AB573" s="104"/>
      <c r="AC573" s="196"/>
      <c r="AD573" s="196"/>
      <c r="AE573" s="196"/>
      <c r="AF573" s="196"/>
      <c r="AG573" s="200"/>
      <c r="AH573" s="96">
        <f>AA573* '1 Overview'!$D$19</f>
        <v>0</v>
      </c>
      <c r="AI573" s="106">
        <f>AC573* '1 Overview'!$D$19</f>
        <v>0</v>
      </c>
      <c r="AJ573" s="106">
        <f>AE573* '1 Overview'!$D$19</f>
        <v>0</v>
      </c>
      <c r="AK573" s="107">
        <f>AG573* '1 Overview'!$D$19</f>
        <v>0</v>
      </c>
    </row>
    <row r="574" spans="1:37" ht="12.75" outlineLevel="2" x14ac:dyDescent="0.2">
      <c r="A574" s="93" t="str">
        <f t="shared" si="197"/>
        <v>Z2013</v>
      </c>
      <c r="B574" s="93" t="e">
        <f t="shared" si="197"/>
        <v>#N/A</v>
      </c>
      <c r="C574" s="93" t="e">
        <f t="shared" si="197"/>
        <v>#N/A</v>
      </c>
      <c r="D574" s="93" t="e">
        <f t="shared" si="197"/>
        <v>#N/A</v>
      </c>
      <c r="E574" s="267" t="str">
        <f>VLOOKUP("K|"&amp;Q574,'[2]+termU'!$A$1:$G$65536,6,FALSE)</f>
        <v>L801c01z</v>
      </c>
      <c r="F574" s="231" t="str">
        <f>VLOOKUP("K|"&amp;O574,'[2]+termU'!$A$1:$G$65536,6,FALSE)</f>
        <v>L801c01z</v>
      </c>
      <c r="G574" s="64" t="str">
        <f>IF(Q574="","B",IF(ISERROR(E504),"B",IF(E574=LEFT(E504,LEN(E574)),"A","B")))</f>
        <v>B</v>
      </c>
      <c r="H574" s="70" t="str">
        <f t="shared" ca="1" si="194"/>
        <v>B</v>
      </c>
      <c r="I574" s="94"/>
      <c r="J574" s="95">
        <f t="shared" si="205"/>
        <v>2013</v>
      </c>
      <c r="K574" s="93" t="str">
        <f t="shared" si="205"/>
        <v>Test country</v>
      </c>
      <c r="L574" s="93">
        <f t="shared" si="205"/>
        <v>0</v>
      </c>
      <c r="M574" s="93"/>
      <c r="N574" s="93">
        <f t="shared" si="166"/>
        <v>0</v>
      </c>
      <c r="O574" s="64" t="str">
        <f t="shared" si="162"/>
        <v>Other oils</v>
      </c>
      <c r="P574" s="709" t="s">
        <v>1771</v>
      </c>
      <c r="Q574" s="70" t="s">
        <v>459</v>
      </c>
      <c r="R574" s="124" t="s">
        <v>2646</v>
      </c>
      <c r="S574" s="154" t="s">
        <v>602</v>
      </c>
      <c r="T574" s="318"/>
      <c r="U574" s="889"/>
      <c r="V574" s="890"/>
      <c r="W574" s="888"/>
      <c r="X574" s="855"/>
      <c r="Y574" s="106"/>
      <c r="Z574" s="106"/>
      <c r="AA574" s="200"/>
      <c r="AB574" s="104"/>
      <c r="AC574" s="196"/>
      <c r="AD574" s="196"/>
      <c r="AE574" s="196"/>
      <c r="AF574" s="196"/>
      <c r="AG574" s="200"/>
      <c r="AH574" s="96">
        <f>AA574* '1 Overview'!$D$19</f>
        <v>0</v>
      </c>
      <c r="AI574" s="106">
        <f>AC574* '1 Overview'!$D$19</f>
        <v>0</v>
      </c>
      <c r="AJ574" s="106">
        <f>AE574* '1 Overview'!$D$19</f>
        <v>0</v>
      </c>
      <c r="AK574" s="107">
        <f>AG574* '1 Overview'!$D$19</f>
        <v>0</v>
      </c>
    </row>
    <row r="575" spans="1:37" ht="12.75" outlineLevel="2" x14ac:dyDescent="0.2">
      <c r="A575" s="93" t="str">
        <f t="shared" si="197"/>
        <v>Z2013</v>
      </c>
      <c r="B575" s="93" t="e">
        <f t="shared" si="197"/>
        <v>#N/A</v>
      </c>
      <c r="C575" s="93" t="e">
        <f t="shared" si="197"/>
        <v>#N/A</v>
      </c>
      <c r="D575" s="93" t="e">
        <f t="shared" si="197"/>
        <v>#N/A</v>
      </c>
      <c r="E575" s="267" t="str">
        <f>VLOOKUP("K|"&amp;Q575,'[2]+termU'!$A$1:$G$65536,6,FALSE)</f>
        <v>L801c020</v>
      </c>
      <c r="F575" s="231" t="str">
        <f>VLOOKUP("K|"&amp;O575,'[2]+termU'!$A$1:$G$65536,6,FALSE)</f>
        <v>L801c02</v>
      </c>
      <c r="G575" s="64" t="str">
        <f t="shared" ref="G575:G600" si="207">IF(Q575="","B",IF(ISERROR(E506),"B",IF(E575=LEFT(E506,LEN(E575)),"A","B")))</f>
        <v>B</v>
      </c>
      <c r="H575" s="70" t="str">
        <f t="shared" ca="1" si="194"/>
        <v>B</v>
      </c>
      <c r="I575" s="94"/>
      <c r="J575" s="95">
        <f t="shared" si="205"/>
        <v>2013</v>
      </c>
      <c r="K575" s="93" t="str">
        <f t="shared" si="205"/>
        <v>Test country</v>
      </c>
      <c r="L575" s="93">
        <f t="shared" si="205"/>
        <v>0</v>
      </c>
      <c r="M575" s="93"/>
      <c r="N575" s="93">
        <f t="shared" si="166"/>
        <v>0</v>
      </c>
      <c r="O575" s="64" t="str">
        <f t="shared" si="162"/>
        <v>Margarine and similar preparations</v>
      </c>
      <c r="P575" s="709" t="s">
        <v>1771</v>
      </c>
      <c r="Q575" s="70" t="s">
        <v>460</v>
      </c>
      <c r="R575" s="1020" t="s">
        <v>2647</v>
      </c>
      <c r="S575" s="146" t="s">
        <v>603</v>
      </c>
      <c r="T575" s="318"/>
      <c r="U575" s="889"/>
      <c r="V575" s="890"/>
      <c r="W575" s="888"/>
      <c r="X575" s="855"/>
      <c r="Y575" s="106"/>
      <c r="Z575" s="106"/>
      <c r="AA575" s="200"/>
      <c r="AB575" s="104"/>
      <c r="AC575" s="196"/>
      <c r="AD575" s="196"/>
      <c r="AE575" s="196"/>
      <c r="AF575" s="196"/>
      <c r="AG575" s="200"/>
      <c r="AH575" s="96">
        <f>AA575* '1 Overview'!$D$19</f>
        <v>0</v>
      </c>
      <c r="AI575" s="106">
        <f>AC575* '1 Overview'!$D$19</f>
        <v>0</v>
      </c>
      <c r="AJ575" s="106">
        <f>AE575* '1 Overview'!$D$19</f>
        <v>0</v>
      </c>
      <c r="AK575" s="107">
        <f>AG575* '1 Overview'!$D$19</f>
        <v>0</v>
      </c>
    </row>
    <row r="576" spans="1:37" ht="12.75" outlineLevel="2" x14ac:dyDescent="0.2">
      <c r="A576" s="93" t="str">
        <f t="shared" si="197"/>
        <v>Z2013</v>
      </c>
      <c r="B576" s="93" t="e">
        <f t="shared" si="197"/>
        <v>#N/A</v>
      </c>
      <c r="C576" s="93" t="e">
        <f t="shared" si="197"/>
        <v>#N/A</v>
      </c>
      <c r="D576" s="93" t="e">
        <f t="shared" si="197"/>
        <v>#N/A</v>
      </c>
      <c r="E576" s="267" t="e">
        <f>VLOOKUP("K|"&amp;Q576,'[2]+termU'!$A$1:$G$65536,6,FALSE)</f>
        <v>#N/A</v>
      </c>
      <c r="F576" s="231" t="e">
        <f>VLOOKUP("K|"&amp;O576,'[2]+termU'!$A$1:$G$65536,6,FALSE)</f>
        <v>#N/A</v>
      </c>
      <c r="G576" s="64" t="str">
        <f t="shared" si="207"/>
        <v>B</v>
      </c>
      <c r="H576" s="70" t="str">
        <f t="shared" ca="1" si="194"/>
        <v>B</v>
      </c>
      <c r="I576" s="94"/>
      <c r="J576" s="95">
        <f t="shared" si="205"/>
        <v>2013</v>
      </c>
      <c r="K576" s="93" t="str">
        <f t="shared" si="205"/>
        <v>Test country</v>
      </c>
      <c r="L576" s="93">
        <f t="shared" si="205"/>
        <v>0</v>
      </c>
      <c r="M576" s="93"/>
      <c r="N576" s="93">
        <f t="shared" si="166"/>
        <v>0</v>
      </c>
      <c r="O576" s="64" t="str">
        <f>TRIM(S576)</f>
        <v>&lt;important new product, please enter&gt;</v>
      </c>
      <c r="P576" s="709" t="s">
        <v>1771</v>
      </c>
      <c r="Q576" s="70"/>
      <c r="R576" s="548" t="s">
        <v>2628</v>
      </c>
      <c r="S576" s="1006" t="s">
        <v>401</v>
      </c>
      <c r="T576" s="1032"/>
      <c r="U576" s="889"/>
      <c r="V576" s="890"/>
      <c r="W576" s="888"/>
      <c r="X576" s="855"/>
      <c r="Y576" s="106"/>
      <c r="Z576" s="106"/>
      <c r="AA576" s="200"/>
      <c r="AB576" s="104"/>
      <c r="AC576" s="196"/>
      <c r="AD576" s="196"/>
      <c r="AE576" s="196"/>
      <c r="AF576" s="196"/>
      <c r="AG576" s="200"/>
      <c r="AH576" s="96">
        <f>AA576* '1 Overview'!$D$19</f>
        <v>0</v>
      </c>
      <c r="AI576" s="106">
        <f>AC576* '1 Overview'!$D$19</f>
        <v>0</v>
      </c>
      <c r="AJ576" s="106">
        <f>AE576* '1 Overview'!$D$19</f>
        <v>0</v>
      </c>
      <c r="AK576" s="107">
        <f>AG576* '1 Overview'!$D$19</f>
        <v>0</v>
      </c>
    </row>
    <row r="577" spans="1:37" ht="12.75" outlineLevel="2" x14ac:dyDescent="0.2">
      <c r="A577" s="93" t="str">
        <f>A$20</f>
        <v>Z2013</v>
      </c>
      <c r="B577" s="93" t="e">
        <f>B$20</f>
        <v>#N/A</v>
      </c>
      <c r="C577" s="93" t="e">
        <f>C$20</f>
        <v>#N/A</v>
      </c>
      <c r="D577" s="93" t="e">
        <f>D$20</f>
        <v>#N/A</v>
      </c>
      <c r="E577" s="267" t="str">
        <f>VLOOKUP("K|"&amp;Q577,'[2]+termU'!$A$1:$G$65536,6,FALSE)</f>
        <v>L801czz</v>
      </c>
      <c r="F577" s="231" t="e">
        <f>VLOOKUP("K|"&amp;O577,'[2]+termU'!$A$1:$G$65536,6,FALSE)</f>
        <v>#N/A</v>
      </c>
      <c r="G577" s="64" t="str">
        <f t="shared" si="207"/>
        <v>B</v>
      </c>
      <c r="H577" s="70" t="str">
        <f t="shared" ca="1" si="194"/>
        <v>B</v>
      </c>
      <c r="I577" s="94"/>
      <c r="J577" s="95">
        <f t="shared" si="205"/>
        <v>2013</v>
      </c>
      <c r="K577" s="93" t="str">
        <f t="shared" si="205"/>
        <v>Test country</v>
      </c>
      <c r="L577" s="93">
        <f t="shared" si="205"/>
        <v>0</v>
      </c>
      <c r="M577" s="93"/>
      <c r="N577" s="93">
        <f t="shared" si="166"/>
        <v>0</v>
      </c>
      <c r="O577" s="64" t="str">
        <f>TRIM(S577)</f>
        <v>Other oils and fats</v>
      </c>
      <c r="P577" s="709" t="s">
        <v>1771</v>
      </c>
      <c r="Q577" s="70" t="s">
        <v>87</v>
      </c>
      <c r="R577" s="124" t="s">
        <v>2823</v>
      </c>
      <c r="S577" s="154" t="s">
        <v>88</v>
      </c>
      <c r="T577" s="318"/>
      <c r="U577" s="889"/>
      <c r="V577" s="888"/>
      <c r="W577" s="888"/>
      <c r="X577" s="855"/>
      <c r="Y577" s="106"/>
      <c r="Z577" s="106"/>
      <c r="AA577" s="107"/>
      <c r="AB577" s="104"/>
      <c r="AC577" s="196"/>
      <c r="AD577" s="196"/>
      <c r="AE577" s="196"/>
      <c r="AF577" s="196"/>
      <c r="AG577" s="200"/>
      <c r="AH577" s="96"/>
      <c r="AI577" s="106"/>
      <c r="AJ577" s="106"/>
      <c r="AK577" s="107"/>
    </row>
    <row r="578" spans="1:37" ht="15.75" outlineLevel="2" x14ac:dyDescent="0.2">
      <c r="A578" s="93" t="str">
        <f t="shared" si="197"/>
        <v>Z2013</v>
      </c>
      <c r="B578" s="93" t="e">
        <f t="shared" si="197"/>
        <v>#N/A</v>
      </c>
      <c r="C578" s="93" t="e">
        <f t="shared" si="197"/>
        <v>#N/A</v>
      </c>
      <c r="D578" s="93" t="e">
        <f t="shared" si="197"/>
        <v>#N/A</v>
      </c>
      <c r="E578" s="267" t="str">
        <f>VLOOKUP("K|"&amp;Q578,'[2]+termU'!$A$1:$G$65536,6,FALSE)</f>
        <v>L801b</v>
      </c>
      <c r="F578" s="231" t="str">
        <f>VLOOKUP("K|"&amp;O578,'[2]+termU'!$A$1:$G$65536,6,FALSE)</f>
        <v>L801b</v>
      </c>
      <c r="G578" s="64" t="str">
        <f t="shared" si="207"/>
        <v>B</v>
      </c>
      <c r="H578" s="70" t="str">
        <f t="shared" ca="1" si="194"/>
        <v>A</v>
      </c>
      <c r="I578" s="94"/>
      <c r="J578" s="95">
        <f t="shared" si="205"/>
        <v>2013</v>
      </c>
      <c r="K578" s="93" t="str">
        <f t="shared" si="205"/>
        <v>Test country</v>
      </c>
      <c r="L578" s="93">
        <f t="shared" si="205"/>
        <v>0</v>
      </c>
      <c r="M578" s="93"/>
      <c r="N578" s="93">
        <f t="shared" si="166"/>
        <v>0</v>
      </c>
      <c r="O578" s="64" t="str">
        <f t="shared" si="162"/>
        <v>Sugar</v>
      </c>
      <c r="P578" s="709" t="s">
        <v>1771</v>
      </c>
      <c r="Q578" s="70" t="s">
        <v>613</v>
      </c>
      <c r="R578" s="753" t="s">
        <v>2648</v>
      </c>
      <c r="S578" s="543" t="s">
        <v>613</v>
      </c>
      <c r="T578" s="318"/>
      <c r="U578" s="865">
        <f t="shared" ref="U578:AA578" si="208">SUBTOTAL(9,U579:U585)</f>
        <v>0</v>
      </c>
      <c r="V578" s="867">
        <f t="shared" si="208"/>
        <v>0</v>
      </c>
      <c r="W578" s="867">
        <f t="shared" si="208"/>
        <v>0</v>
      </c>
      <c r="X578" s="883"/>
      <c r="Y578" s="110">
        <f t="shared" si="208"/>
        <v>0</v>
      </c>
      <c r="Z578" s="110">
        <f t="shared" si="208"/>
        <v>0</v>
      </c>
      <c r="AA578" s="112">
        <f t="shared" si="208"/>
        <v>0</v>
      </c>
      <c r="AB578" s="150">
        <f t="shared" ref="AB578:AG578" si="209">SUBTOTAL(9,AB579:AB586)</f>
        <v>0</v>
      </c>
      <c r="AC578" s="205">
        <f t="shared" si="209"/>
        <v>0</v>
      </c>
      <c r="AD578" s="205">
        <f t="shared" si="209"/>
        <v>0</v>
      </c>
      <c r="AE578" s="205">
        <f t="shared" si="209"/>
        <v>0</v>
      </c>
      <c r="AF578" s="205">
        <f t="shared" si="209"/>
        <v>0</v>
      </c>
      <c r="AG578" s="206">
        <f t="shared" si="209"/>
        <v>0</v>
      </c>
      <c r="AH578" s="101">
        <f>AA578* '1 Overview'!$D$19</f>
        <v>0</v>
      </c>
      <c r="AI578" s="116">
        <f>AC578* '1 Overview'!$D$19</f>
        <v>0</v>
      </c>
      <c r="AJ578" s="116">
        <f>AE578* '1 Overview'!$D$19</f>
        <v>0</v>
      </c>
      <c r="AK578" s="117">
        <f>AG578* '1 Overview'!$D$19</f>
        <v>0</v>
      </c>
    </row>
    <row r="579" spans="1:37" outlineLevel="2" x14ac:dyDescent="0.2">
      <c r="A579" s="93" t="str">
        <f t="shared" si="197"/>
        <v>Z2013</v>
      </c>
      <c r="B579" s="93" t="e">
        <f t="shared" si="197"/>
        <v>#N/A</v>
      </c>
      <c r="C579" s="93" t="e">
        <f t="shared" si="197"/>
        <v>#N/A</v>
      </c>
      <c r="D579" s="93" t="e">
        <f t="shared" si="197"/>
        <v>#N/A</v>
      </c>
      <c r="E579" s="267" t="str">
        <f>VLOOKUP("K|"&amp;Q579,'[2]+termU'!$A$1:$G$65536,6,FALSE)</f>
        <v>L801b00</v>
      </c>
      <c r="F579" s="231" t="str">
        <f>VLOOKUP("K|"&amp;O579,'[2]+termU'!$A$1:$G$65536,6,FALSE)</f>
        <v>L801b00</v>
      </c>
      <c r="G579" s="64" t="str">
        <f t="shared" si="207"/>
        <v>B</v>
      </c>
      <c r="H579" s="70" t="str">
        <f t="shared" ca="1" si="194"/>
        <v>B</v>
      </c>
      <c r="I579" s="94"/>
      <c r="J579" s="95">
        <f t="shared" si="205"/>
        <v>2013</v>
      </c>
      <c r="K579" s="93" t="str">
        <f t="shared" si="205"/>
        <v>Test country</v>
      </c>
      <c r="L579" s="93">
        <f t="shared" si="205"/>
        <v>0</v>
      </c>
      <c r="M579" s="93"/>
      <c r="N579" s="93">
        <f t="shared" si="166"/>
        <v>0</v>
      </c>
      <c r="O579" s="64" t="str">
        <f t="shared" si="162"/>
        <v>Sugar, no details</v>
      </c>
      <c r="P579" s="709" t="s">
        <v>1771</v>
      </c>
      <c r="Q579" s="70" t="s">
        <v>469</v>
      </c>
      <c r="R579" s="199" t="str">
        <f ca="1" xml:space="preserve"> R578 &amp; IF(ISERROR([3]!hidden(R578)),", sin detalles",IF([3]!hidden(R578),"",", sin detalles"))</f>
        <v>Azúcar, sin detalles</v>
      </c>
      <c r="S579" s="345" t="str">
        <f xml:space="preserve"> S578 &amp; IF(ISERROR([2]!hidden(S578)),", no details",IF([2]!hidden(S578),"",", no details"))</f>
        <v>Sugar, no details</v>
      </c>
      <c r="T579" s="318"/>
      <c r="U579" s="889"/>
      <c r="V579" s="890"/>
      <c r="W579" s="888"/>
      <c r="X579" s="855"/>
      <c r="Y579" s="106"/>
      <c r="Z579" s="106"/>
      <c r="AA579" s="107"/>
      <c r="AB579" s="104"/>
      <c r="AC579" s="196"/>
      <c r="AD579" s="196"/>
      <c r="AE579" s="196"/>
      <c r="AF579" s="196"/>
      <c r="AG579" s="200"/>
      <c r="AH579" s="96">
        <f>AA579* '1 Overview'!$D$19</f>
        <v>0</v>
      </c>
      <c r="AI579" s="106">
        <f>AC579* '1 Overview'!$D$19</f>
        <v>0</v>
      </c>
      <c r="AJ579" s="106">
        <f>AE579* '1 Overview'!$D$19</f>
        <v>0</v>
      </c>
      <c r="AK579" s="107">
        <f>AG579* '1 Overview'!$D$19</f>
        <v>0</v>
      </c>
    </row>
    <row r="580" spans="1:37" ht="12.75" outlineLevel="2" x14ac:dyDescent="0.2">
      <c r="A580" s="93" t="str">
        <f t="shared" si="197"/>
        <v>Z2013</v>
      </c>
      <c r="B580" s="93" t="e">
        <f t="shared" si="197"/>
        <v>#N/A</v>
      </c>
      <c r="C580" s="93" t="e">
        <f t="shared" si="197"/>
        <v>#N/A</v>
      </c>
      <c r="D580" s="93" t="e">
        <f t="shared" si="197"/>
        <v>#N/A</v>
      </c>
      <c r="E580" s="267" t="e">
        <f>VLOOKUP("K|"&amp;Q580,'[2]+termU'!$A$1:$G$65536,6,FALSE)</f>
        <v>#N/A</v>
      </c>
      <c r="F580" s="231" t="str">
        <f>VLOOKUP("K|"&amp;O580,'[2]+termU'!$A$1:$G$65536,6,FALSE)</f>
        <v>L801b01</v>
      </c>
      <c r="G580" s="64" t="e">
        <f t="shared" si="207"/>
        <v>#N/A</v>
      </c>
      <c r="H580" s="70" t="str">
        <f t="shared" ca="1" si="194"/>
        <v>B</v>
      </c>
      <c r="I580" s="94"/>
      <c r="J580" s="95">
        <f t="shared" si="205"/>
        <v>2013</v>
      </c>
      <c r="K580" s="93" t="str">
        <f t="shared" si="205"/>
        <v>Test country</v>
      </c>
      <c r="L580" s="93">
        <f t="shared" si="205"/>
        <v>0</v>
      </c>
      <c r="M580" s="93"/>
      <c r="N580" s="93">
        <f t="shared" si="166"/>
        <v>0</v>
      </c>
      <c r="O580" s="64" t="str">
        <f>TRIM(S580)</f>
        <v>Raw cane or beet sugar</v>
      </c>
      <c r="P580" s="120" t="s">
        <v>2583</v>
      </c>
      <c r="Q580" s="70" t="s">
        <v>470</v>
      </c>
      <c r="R580" s="124" t="s">
        <v>2649</v>
      </c>
      <c r="S580" s="154" t="s">
        <v>933</v>
      </c>
      <c r="T580" s="318"/>
      <c r="U580" s="889"/>
      <c r="V580" s="890"/>
      <c r="W580" s="888"/>
      <c r="X580" s="855"/>
      <c r="Y580" s="106"/>
      <c r="Z580" s="106"/>
      <c r="AA580" s="107"/>
      <c r="AB580" s="104"/>
      <c r="AC580" s="196"/>
      <c r="AD580" s="196"/>
      <c r="AE580" s="196"/>
      <c r="AF580" s="196"/>
      <c r="AG580" s="200"/>
      <c r="AH580" s="96">
        <f>AA580* '1 Overview'!$D$19</f>
        <v>0</v>
      </c>
      <c r="AI580" s="106">
        <f>AC580* '1 Overview'!$D$19</f>
        <v>0</v>
      </c>
      <c r="AJ580" s="106">
        <f>AE580* '1 Overview'!$D$19</f>
        <v>0</v>
      </c>
      <c r="AK580" s="107">
        <f>AG580* '1 Overview'!$D$19</f>
        <v>0</v>
      </c>
    </row>
    <row r="581" spans="1:37" ht="12.75" outlineLevel="2" x14ac:dyDescent="0.2">
      <c r="A581" s="93" t="str">
        <f t="shared" si="197"/>
        <v>Z2013</v>
      </c>
      <c r="B581" s="93" t="e">
        <f t="shared" si="197"/>
        <v>#N/A</v>
      </c>
      <c r="C581" s="93" t="e">
        <f t="shared" si="197"/>
        <v>#N/A</v>
      </c>
      <c r="D581" s="93" t="e">
        <f t="shared" si="197"/>
        <v>#N/A</v>
      </c>
      <c r="E581" s="267" t="str">
        <f>VLOOKUP("K|"&amp;Q581,'[2]+termU'!$A$1:$G$65536,6,FALSE)</f>
        <v>L801b02</v>
      </c>
      <c r="F581" s="231" t="str">
        <f>VLOOKUP("K|"&amp;O581,'[2]+termU'!$A$1:$G$65536,6,FALSE)</f>
        <v>L801b02</v>
      </c>
      <c r="G581" s="64" t="str">
        <f t="shared" si="207"/>
        <v>B</v>
      </c>
      <c r="H581" s="70" t="str">
        <f t="shared" ca="1" si="194"/>
        <v>B</v>
      </c>
      <c r="I581" s="94"/>
      <c r="J581" s="95">
        <f t="shared" si="205"/>
        <v>2013</v>
      </c>
      <c r="K581" s="93" t="str">
        <f t="shared" si="205"/>
        <v>Test country</v>
      </c>
      <c r="L581" s="93">
        <f t="shared" si="205"/>
        <v>0</v>
      </c>
      <c r="M581" s="93"/>
      <c r="N581" s="93">
        <f t="shared" si="166"/>
        <v>0</v>
      </c>
      <c r="O581" s="64" t="str">
        <f t="shared" si="162"/>
        <v>Cane sugar</v>
      </c>
      <c r="P581" s="120" t="s">
        <v>2583</v>
      </c>
      <c r="Q581" s="70" t="s">
        <v>471</v>
      </c>
      <c r="R581" s="124" t="s">
        <v>2650</v>
      </c>
      <c r="S581" s="154" t="s">
        <v>614</v>
      </c>
      <c r="T581" s="318"/>
      <c r="U581" s="889"/>
      <c r="V581" s="890"/>
      <c r="W581" s="888"/>
      <c r="X581" s="855"/>
      <c r="Y581" s="106"/>
      <c r="Z581" s="106"/>
      <c r="AA581" s="107"/>
      <c r="AB581" s="104"/>
      <c r="AC581" s="196"/>
      <c r="AD581" s="196"/>
      <c r="AE581" s="196"/>
      <c r="AF581" s="196"/>
      <c r="AG581" s="200"/>
      <c r="AH581" s="96">
        <f>AA581* '1 Overview'!$D$19</f>
        <v>0</v>
      </c>
      <c r="AI581" s="106">
        <f>AC581* '1 Overview'!$D$19</f>
        <v>0</v>
      </c>
      <c r="AJ581" s="106">
        <f>AE581* '1 Overview'!$D$19</f>
        <v>0</v>
      </c>
      <c r="AK581" s="107">
        <f>AG581* '1 Overview'!$D$19</f>
        <v>0</v>
      </c>
    </row>
    <row r="582" spans="1:37" ht="12.75" outlineLevel="2" x14ac:dyDescent="0.2">
      <c r="A582" s="93" t="str">
        <f t="shared" si="197"/>
        <v>Z2013</v>
      </c>
      <c r="B582" s="93" t="e">
        <f t="shared" si="197"/>
        <v>#N/A</v>
      </c>
      <c r="C582" s="93" t="e">
        <f t="shared" si="197"/>
        <v>#N/A</v>
      </c>
      <c r="D582" s="93" t="e">
        <f t="shared" si="197"/>
        <v>#N/A</v>
      </c>
      <c r="E582" s="267" t="str">
        <f>VLOOKUP("K|"&amp;Q582,'[2]+termU'!$A$1:$G$65536,6,FALSE)</f>
        <v>L801b03</v>
      </c>
      <c r="F582" s="231" t="str">
        <f>VLOOKUP("K|"&amp;O582,'[2]+termU'!$A$1:$G$65536,6,FALSE)</f>
        <v>L801b03</v>
      </c>
      <c r="G582" s="64" t="str">
        <f t="shared" si="207"/>
        <v>B</v>
      </c>
      <c r="H582" s="70" t="str">
        <f t="shared" ca="1" si="194"/>
        <v>B</v>
      </c>
      <c r="I582" s="94"/>
      <c r="J582" s="95">
        <f t="shared" si="205"/>
        <v>2013</v>
      </c>
      <c r="K582" s="93" t="str">
        <f t="shared" si="205"/>
        <v>Test country</v>
      </c>
      <c r="L582" s="93">
        <f t="shared" si="205"/>
        <v>0</v>
      </c>
      <c r="M582" s="93"/>
      <c r="N582" s="93">
        <f t="shared" si="166"/>
        <v>0</v>
      </c>
      <c r="O582" s="64" t="str">
        <f t="shared" si="162"/>
        <v>Molasses</v>
      </c>
      <c r="P582" s="120" t="s">
        <v>2583</v>
      </c>
      <c r="Q582" s="342" t="s">
        <v>1795</v>
      </c>
      <c r="R582" s="124" t="s">
        <v>2651</v>
      </c>
      <c r="S582" s="154" t="s">
        <v>1794</v>
      </c>
      <c r="T582" s="318"/>
      <c r="U582" s="889"/>
      <c r="V582" s="890"/>
      <c r="W582" s="888"/>
      <c r="X582" s="855"/>
      <c r="Y582" s="106"/>
      <c r="Z582" s="106"/>
      <c r="AA582" s="107"/>
      <c r="AB582" s="104"/>
      <c r="AC582" s="196"/>
      <c r="AD582" s="196"/>
      <c r="AE582" s="196"/>
      <c r="AF582" s="196"/>
      <c r="AG582" s="200"/>
      <c r="AH582" s="96">
        <f>AA582* '1 Overview'!$D$19</f>
        <v>0</v>
      </c>
      <c r="AI582" s="106">
        <f>AC582* '1 Overview'!$D$19</f>
        <v>0</v>
      </c>
      <c r="AJ582" s="106">
        <f>AE582* '1 Overview'!$D$19</f>
        <v>0</v>
      </c>
      <c r="AK582" s="107">
        <f>AG582* '1 Overview'!$D$19</f>
        <v>0</v>
      </c>
    </row>
    <row r="583" spans="1:37" ht="12.75" outlineLevel="2" x14ac:dyDescent="0.2">
      <c r="A583" s="93" t="str">
        <f t="shared" si="197"/>
        <v>Z2013</v>
      </c>
      <c r="B583" s="93" t="e">
        <f t="shared" si="197"/>
        <v>#N/A</v>
      </c>
      <c r="C583" s="93" t="e">
        <f t="shared" si="197"/>
        <v>#N/A</v>
      </c>
      <c r="D583" s="93" t="e">
        <f t="shared" si="197"/>
        <v>#N/A</v>
      </c>
      <c r="E583" s="267" t="e">
        <f>VLOOKUP("K|"&amp;Q583,'[2]+termU'!$A$1:$G$65536,6,FALSE)</f>
        <v>#N/A</v>
      </c>
      <c r="F583" s="231" t="str">
        <f>VLOOKUP("K|"&amp;O583,'[2]+termU'!$A$1:$G$65536,6,FALSE)</f>
        <v>L801b05</v>
      </c>
      <c r="G583" s="64" t="e">
        <f t="shared" si="207"/>
        <v>#N/A</v>
      </c>
      <c r="H583" s="70" t="str">
        <f t="shared" ca="1" si="194"/>
        <v>B</v>
      </c>
      <c r="I583" s="94"/>
      <c r="J583" s="95">
        <f t="shared" ref="J583:K600" si="210">J$20</f>
        <v>2013</v>
      </c>
      <c r="K583" s="93" t="str">
        <f t="shared" si="210"/>
        <v>Test country</v>
      </c>
      <c r="L583" s="93">
        <f t="shared" ref="L583:L676" si="211">L$20</f>
        <v>0</v>
      </c>
      <c r="M583" s="93"/>
      <c r="N583" s="93">
        <f t="shared" si="166"/>
        <v>0</v>
      </c>
      <c r="O583" s="64" t="str">
        <f t="shared" si="162"/>
        <v>Beet sugar</v>
      </c>
      <c r="P583" s="709" t="s">
        <v>1771</v>
      </c>
      <c r="Q583" s="70" t="s">
        <v>472</v>
      </c>
      <c r="R583" s="124" t="s">
        <v>2652</v>
      </c>
      <c r="S583" s="154" t="s">
        <v>615</v>
      </c>
      <c r="T583" s="318"/>
      <c r="U583" s="889"/>
      <c r="V583" s="890"/>
      <c r="W583" s="888"/>
      <c r="X583" s="855"/>
      <c r="Y583" s="106"/>
      <c r="Z583" s="106"/>
      <c r="AA583" s="107"/>
      <c r="AB583" s="104"/>
      <c r="AC583" s="196"/>
      <c r="AD583" s="196"/>
      <c r="AE583" s="196"/>
      <c r="AF583" s="196"/>
      <c r="AG583" s="200"/>
      <c r="AH583" s="96">
        <f>AA583* '1 Overview'!$D$19</f>
        <v>0</v>
      </c>
      <c r="AI583" s="106">
        <f>AC583* '1 Overview'!$D$19</f>
        <v>0</v>
      </c>
      <c r="AJ583" s="106">
        <f>AE583* '1 Overview'!$D$19</f>
        <v>0</v>
      </c>
      <c r="AK583" s="107">
        <f>AG583* '1 Overview'!$D$19</f>
        <v>0</v>
      </c>
    </row>
    <row r="584" spans="1:37" ht="12.75" outlineLevel="2" x14ac:dyDescent="0.2">
      <c r="A584" s="93" t="str">
        <f t="shared" si="197"/>
        <v>Z2013</v>
      </c>
      <c r="B584" s="93" t="e">
        <f t="shared" si="197"/>
        <v>#N/A</v>
      </c>
      <c r="C584" s="93" t="e">
        <f t="shared" si="197"/>
        <v>#N/A</v>
      </c>
      <c r="D584" s="93" t="e">
        <f t="shared" si="197"/>
        <v>#N/A</v>
      </c>
      <c r="E584" s="267" t="e">
        <f>VLOOKUP("K|"&amp;Q584,'[2]+termU'!$A$1:$G$65536,6,FALSE)</f>
        <v>#N/A</v>
      </c>
      <c r="F584" s="231" t="e">
        <f>VLOOKUP("K|"&amp;O584,'[2]+termU'!$A$1:$G$65536,6,FALSE)</f>
        <v>#N/A</v>
      </c>
      <c r="G584" s="64" t="str">
        <f t="shared" si="207"/>
        <v>B</v>
      </c>
      <c r="H584" s="70" t="str">
        <f t="shared" ca="1" si="194"/>
        <v>B</v>
      </c>
      <c r="I584" s="94"/>
      <c r="J584" s="95">
        <f t="shared" si="210"/>
        <v>2013</v>
      </c>
      <c r="K584" s="93" t="str">
        <f t="shared" si="210"/>
        <v>Test country</v>
      </c>
      <c r="L584" s="93">
        <f t="shared" si="211"/>
        <v>0</v>
      </c>
      <c r="M584" s="93"/>
      <c r="N584" s="93">
        <f t="shared" si="166"/>
        <v>0</v>
      </c>
      <c r="O584" s="64" t="str">
        <f t="shared" si="162"/>
        <v>&lt;important new product, please enter&gt;</v>
      </c>
      <c r="P584" s="709" t="s">
        <v>2580</v>
      </c>
      <c r="Q584" s="70"/>
      <c r="R584" s="548" t="s">
        <v>2653</v>
      </c>
      <c r="S584" s="1006" t="s">
        <v>203</v>
      </c>
      <c r="T584" s="1032"/>
      <c r="U584" s="889"/>
      <c r="V584" s="890"/>
      <c r="W584" s="888"/>
      <c r="X584" s="855"/>
      <c r="Y584" s="106"/>
      <c r="Z584" s="106"/>
      <c r="AA584" s="107"/>
      <c r="AB584" s="104"/>
      <c r="AC584" s="196"/>
      <c r="AD584" s="196"/>
      <c r="AE584" s="196"/>
      <c r="AF584" s="196"/>
      <c r="AG584" s="200"/>
      <c r="AH584" s="96">
        <f>AA584* '1 Overview'!$D$19</f>
        <v>0</v>
      </c>
      <c r="AI584" s="106">
        <f>AC584* '1 Overview'!$D$19</f>
        <v>0</v>
      </c>
      <c r="AJ584" s="106">
        <f>AE584* '1 Overview'!$D$19</f>
        <v>0</v>
      </c>
      <c r="AK584" s="107">
        <f>AG584* '1 Overview'!$D$19</f>
        <v>0</v>
      </c>
    </row>
    <row r="585" spans="1:37" ht="12.75" outlineLevel="2" x14ac:dyDescent="0.2">
      <c r="A585" s="93" t="str">
        <f t="shared" si="197"/>
        <v>Z2013</v>
      </c>
      <c r="B585" s="93" t="e">
        <f t="shared" si="197"/>
        <v>#N/A</v>
      </c>
      <c r="C585" s="93" t="e">
        <f t="shared" si="197"/>
        <v>#N/A</v>
      </c>
      <c r="D585" s="93" t="e">
        <f t="shared" si="197"/>
        <v>#N/A</v>
      </c>
      <c r="E585" s="267" t="str">
        <f>VLOOKUP("K|"&amp;Q585,'[2]+termU'!$A$1:$G$65536,6,FALSE)</f>
        <v>L801bzz</v>
      </c>
      <c r="F585" s="231" t="e">
        <f>VLOOKUP("K|"&amp;O585,'[2]+termU'!$A$1:$G$65536,6,FALSE)</f>
        <v>#N/A</v>
      </c>
      <c r="G585" s="64" t="str">
        <f t="shared" si="207"/>
        <v>B</v>
      </c>
      <c r="H585" s="70" t="str">
        <f t="shared" ca="1" si="194"/>
        <v>B</v>
      </c>
      <c r="I585" s="94"/>
      <c r="J585" s="95">
        <f t="shared" si="210"/>
        <v>2013</v>
      </c>
      <c r="K585" s="93" t="str">
        <f t="shared" si="210"/>
        <v>Test country</v>
      </c>
      <c r="L585" s="93">
        <f t="shared" si="211"/>
        <v>0</v>
      </c>
      <c r="M585" s="93"/>
      <c r="N585" s="93">
        <f t="shared" si="166"/>
        <v>0</v>
      </c>
      <c r="O585" s="64" t="str">
        <f t="shared" si="162"/>
        <v>Other sugar</v>
      </c>
      <c r="P585" s="709" t="s">
        <v>1771</v>
      </c>
      <c r="Q585" s="70" t="s">
        <v>1844</v>
      </c>
      <c r="R585" s="731" t="s">
        <v>2654</v>
      </c>
      <c r="S585" s="1007" t="s">
        <v>616</v>
      </c>
      <c r="T585" s="318"/>
      <c r="U585" s="889"/>
      <c r="V585" s="890"/>
      <c r="W585" s="888"/>
      <c r="X585" s="855"/>
      <c r="Y585" s="106"/>
      <c r="Z585" s="106"/>
      <c r="AA585" s="107"/>
      <c r="AB585" s="104"/>
      <c r="AC585" s="196"/>
      <c r="AD585" s="196"/>
      <c r="AE585" s="196"/>
      <c r="AF585" s="196"/>
      <c r="AG585" s="200"/>
      <c r="AH585" s="96">
        <f>AA585* '1 Overview'!$D$19</f>
        <v>0</v>
      </c>
      <c r="AI585" s="106">
        <f>AC585* '1 Overview'!$D$19</f>
        <v>0</v>
      </c>
      <c r="AJ585" s="106">
        <f>AE585* '1 Overview'!$D$19</f>
        <v>0</v>
      </c>
      <c r="AK585" s="107">
        <f>AG585* '1 Overview'!$D$19</f>
        <v>0</v>
      </c>
    </row>
    <row r="586" spans="1:37" ht="15.75" outlineLevel="2" x14ac:dyDescent="0.2">
      <c r="A586" s="93" t="str">
        <f t="shared" si="197"/>
        <v>Z2013</v>
      </c>
      <c r="B586" s="93" t="e">
        <f t="shared" si="197"/>
        <v>#N/A</v>
      </c>
      <c r="C586" s="93" t="e">
        <f t="shared" si="197"/>
        <v>#N/A</v>
      </c>
      <c r="D586" s="93" t="e">
        <f t="shared" si="197"/>
        <v>#N/A</v>
      </c>
      <c r="E586" s="267" t="str">
        <f>VLOOKUP("K|"&amp;Q586,'[2]+termU'!$A$1:$G$65536,6,FALSE)</f>
        <v>L8014</v>
      </c>
      <c r="F586" s="231" t="str">
        <f>VLOOKUP("K|"&amp;O586,'[2]+termU'!$A$1:$G$65536,6,FALSE)</f>
        <v>L8014</v>
      </c>
      <c r="G586" s="64" t="str">
        <f t="shared" si="207"/>
        <v>B</v>
      </c>
      <c r="H586" s="70" t="str">
        <f t="shared" ca="1" si="194"/>
        <v>A</v>
      </c>
      <c r="I586" s="94"/>
      <c r="J586" s="95">
        <f t="shared" si="210"/>
        <v>2013</v>
      </c>
      <c r="K586" s="93" t="str">
        <f t="shared" si="210"/>
        <v>Test country</v>
      </c>
      <c r="L586" s="93">
        <f t="shared" si="211"/>
        <v>0</v>
      </c>
      <c r="M586" s="93"/>
      <c r="N586" s="93">
        <f t="shared" si="166"/>
        <v>0</v>
      </c>
      <c r="O586" s="64" t="str">
        <f t="shared" si="162"/>
        <v>Beverages</v>
      </c>
      <c r="P586" s="709" t="s">
        <v>1771</v>
      </c>
      <c r="Q586" s="70" t="s">
        <v>402</v>
      </c>
      <c r="R586" s="753" t="s">
        <v>2655</v>
      </c>
      <c r="S586" s="543" t="s">
        <v>402</v>
      </c>
      <c r="T586" s="111">
        <f t="shared" ref="T586:AA586" si="212">SUBTOTAL(9,T587:T600)</f>
        <v>0</v>
      </c>
      <c r="U586" s="865">
        <f t="shared" si="212"/>
        <v>0</v>
      </c>
      <c r="V586" s="867">
        <f t="shared" si="212"/>
        <v>0</v>
      </c>
      <c r="W586" s="867">
        <f t="shared" si="212"/>
        <v>0</v>
      </c>
      <c r="X586" s="883"/>
      <c r="Y586" s="1059">
        <f t="shared" si="212"/>
        <v>0</v>
      </c>
      <c r="Z586" s="205">
        <f>SUBTOTAL(9,Z587:Z600)</f>
        <v>0</v>
      </c>
      <c r="AA586" s="112">
        <f t="shared" si="212"/>
        <v>0</v>
      </c>
      <c r="AB586" s="150">
        <f t="shared" ref="AB586:AG586" si="213">SUBTOTAL(9,AB587:AB594)</f>
        <v>0</v>
      </c>
      <c r="AC586" s="205">
        <f t="shared" si="213"/>
        <v>0</v>
      </c>
      <c r="AD586" s="205">
        <f t="shared" si="213"/>
        <v>0</v>
      </c>
      <c r="AE586" s="205">
        <f t="shared" si="213"/>
        <v>0</v>
      </c>
      <c r="AF586" s="205">
        <f t="shared" si="213"/>
        <v>0</v>
      </c>
      <c r="AG586" s="206">
        <f t="shared" si="213"/>
        <v>0</v>
      </c>
      <c r="AH586" s="101">
        <f>AA586* '1 Overview'!$D$19</f>
        <v>0</v>
      </c>
      <c r="AI586" s="116">
        <f>AC586* '1 Overview'!$D$19</f>
        <v>0</v>
      </c>
      <c r="AJ586" s="116">
        <f>AE586* '1 Overview'!$D$19</f>
        <v>0</v>
      </c>
      <c r="AK586" s="117">
        <f>AG586* '1 Overview'!$D$19</f>
        <v>0</v>
      </c>
    </row>
    <row r="587" spans="1:37" outlineLevel="2" x14ac:dyDescent="0.2">
      <c r="A587" s="93" t="str">
        <f t="shared" si="197"/>
        <v>Z2013</v>
      </c>
      <c r="B587" s="93" t="e">
        <f t="shared" si="197"/>
        <v>#N/A</v>
      </c>
      <c r="C587" s="93" t="e">
        <f t="shared" si="197"/>
        <v>#N/A</v>
      </c>
      <c r="D587" s="93" t="e">
        <f t="shared" si="197"/>
        <v>#N/A</v>
      </c>
      <c r="E587" s="267" t="str">
        <f>VLOOKUP("K|"&amp;Q587,'[2]+termU'!$A$1:$G$65536,6,FALSE)</f>
        <v>L801400</v>
      </c>
      <c r="F587" s="231" t="str">
        <f>VLOOKUP("K|"&amp;O587,'[2]+termU'!$A$1:$G$65536,6,FALSE)</f>
        <v>L801400</v>
      </c>
      <c r="G587" s="64" t="str">
        <f t="shared" si="207"/>
        <v>B</v>
      </c>
      <c r="H587" s="70" t="str">
        <f t="shared" ca="1" si="194"/>
        <v>B</v>
      </c>
      <c r="I587" s="94"/>
      <c r="J587" s="95">
        <f t="shared" si="210"/>
        <v>2013</v>
      </c>
      <c r="K587" s="93" t="str">
        <f t="shared" si="210"/>
        <v>Test country</v>
      </c>
      <c r="L587" s="93">
        <f t="shared" si="211"/>
        <v>0</v>
      </c>
      <c r="M587" s="93"/>
      <c r="N587" s="93">
        <f t="shared" si="166"/>
        <v>0</v>
      </c>
      <c r="O587" s="64" t="str">
        <f t="shared" si="162"/>
        <v>Beverages, no details</v>
      </c>
      <c r="P587" s="709" t="s">
        <v>1771</v>
      </c>
      <c r="Q587" s="70" t="s">
        <v>379</v>
      </c>
      <c r="R587" s="199" t="str">
        <f ca="1" xml:space="preserve"> R586 &amp; IF(ISERROR([3]!hidden(R586)),", sin detalles",IF([3]!hidden(R586),"",", sin detalles"))</f>
        <v>Bebidas, sin detalles</v>
      </c>
      <c r="S587" s="345" t="str">
        <f xml:space="preserve"> S586 &amp; IF(ISERROR([2]!hidden(S586)),", no details",IF([2]!hidden(S586),"",", no details"))</f>
        <v>Beverages, no details</v>
      </c>
      <c r="T587" s="124"/>
      <c r="U587" s="889"/>
      <c r="V587" s="890"/>
      <c r="W587" s="888"/>
      <c r="X587" s="855"/>
      <c r="Y587" s="719"/>
      <c r="Z587" s="719"/>
      <c r="AA587" s="200"/>
      <c r="AB587" s="104"/>
      <c r="AC587" s="196"/>
      <c r="AD587" s="196"/>
      <c r="AE587" s="196"/>
      <c r="AF587" s="196"/>
      <c r="AG587" s="200"/>
      <c r="AH587" s="96">
        <f>AA587* '1 Overview'!$D$19</f>
        <v>0</v>
      </c>
      <c r="AI587" s="106">
        <f>AC587* '1 Overview'!$D$19</f>
        <v>0</v>
      </c>
      <c r="AJ587" s="106">
        <f>AE587* '1 Overview'!$D$19</f>
        <v>0</v>
      </c>
      <c r="AK587" s="107">
        <f>AG587* '1 Overview'!$D$19</f>
        <v>0</v>
      </c>
    </row>
    <row r="588" spans="1:37" ht="12.75" outlineLevel="2" x14ac:dyDescent="0.2">
      <c r="A588" s="93" t="str">
        <f t="shared" si="197"/>
        <v>Z2013</v>
      </c>
      <c r="B588" s="93" t="e">
        <f t="shared" si="197"/>
        <v>#N/A</v>
      </c>
      <c r="C588" s="93" t="e">
        <f t="shared" si="197"/>
        <v>#N/A</v>
      </c>
      <c r="D588" s="93" t="e">
        <f t="shared" si="197"/>
        <v>#N/A</v>
      </c>
      <c r="E588" s="267" t="e">
        <f>VLOOKUP("K|"&amp;Q588,'[2]+termU'!$A$1:$G$65536,6,FALSE)</f>
        <v>#N/A</v>
      </c>
      <c r="F588" s="231" t="e">
        <f>VLOOKUP("K|"&amp;O588,'[2]+termU'!$A$1:$G$65536,6,FALSE)</f>
        <v>#N/A</v>
      </c>
      <c r="G588" s="64" t="e">
        <f t="shared" si="207"/>
        <v>#N/A</v>
      </c>
      <c r="H588" s="70" t="str">
        <f t="shared" ca="1" si="194"/>
        <v>A</v>
      </c>
      <c r="I588" s="94"/>
      <c r="J588" s="95">
        <f t="shared" si="210"/>
        <v>2013</v>
      </c>
      <c r="K588" s="93" t="str">
        <f t="shared" si="210"/>
        <v>Test country</v>
      </c>
      <c r="L588" s="93">
        <f t="shared" si="211"/>
        <v>0</v>
      </c>
      <c r="M588" s="93"/>
      <c r="N588" s="93">
        <f t="shared" si="166"/>
        <v>0</v>
      </c>
      <c r="O588" s="64" t="str">
        <f t="shared" si="162"/>
        <v>Non-alcoholic drinks</v>
      </c>
      <c r="P588" s="709" t="s">
        <v>1771</v>
      </c>
      <c r="Q588" s="70" t="s">
        <v>380</v>
      </c>
      <c r="R588" s="1020" t="s">
        <v>2656</v>
      </c>
      <c r="S588" s="146" t="s">
        <v>966</v>
      </c>
      <c r="T588" s="145">
        <f>SUBTOTAL(9,T589:T593)</f>
        <v>0</v>
      </c>
      <c r="U588" s="868">
        <f>SUBTOTAL(9,U589:U593)</f>
        <v>0</v>
      </c>
      <c r="V588" s="869">
        <f t="shared" ref="V588:AG588" si="214">SUBTOTAL(9,V589:V593)</f>
        <v>0</v>
      </c>
      <c r="W588" s="870">
        <f t="shared" si="214"/>
        <v>0</v>
      </c>
      <c r="X588" s="891"/>
      <c r="Y588" s="143">
        <f t="shared" si="214"/>
        <v>0</v>
      </c>
      <c r="Z588" s="143">
        <f>SUBTOTAL(9,Z589:Z593)</f>
        <v>0</v>
      </c>
      <c r="AA588" s="217">
        <f t="shared" si="214"/>
        <v>0</v>
      </c>
      <c r="AB588" s="215">
        <f t="shared" si="214"/>
        <v>0</v>
      </c>
      <c r="AC588" s="216">
        <f t="shared" si="214"/>
        <v>0</v>
      </c>
      <c r="AD588" s="216">
        <f t="shared" si="214"/>
        <v>0</v>
      </c>
      <c r="AE588" s="216">
        <f t="shared" si="214"/>
        <v>0</v>
      </c>
      <c r="AF588" s="216">
        <f t="shared" si="214"/>
        <v>0</v>
      </c>
      <c r="AG588" s="217">
        <f t="shared" si="214"/>
        <v>0</v>
      </c>
      <c r="AH588" s="714">
        <f>AA588* '1 Overview'!$D$19</f>
        <v>0</v>
      </c>
      <c r="AI588" s="116">
        <f>AC588* '1 Overview'!$D$19</f>
        <v>0</v>
      </c>
      <c r="AJ588" s="116">
        <f>AE588* '1 Overview'!$D$19</f>
        <v>0</v>
      </c>
      <c r="AK588" s="117">
        <f>AG588* '1 Overview'!$D$19</f>
        <v>0</v>
      </c>
    </row>
    <row r="589" spans="1:37" ht="12.75" outlineLevel="2" x14ac:dyDescent="0.2">
      <c r="A589" s="93" t="str">
        <f t="shared" si="197"/>
        <v>Z2013</v>
      </c>
      <c r="B589" s="93" t="e">
        <f t="shared" si="197"/>
        <v>#N/A</v>
      </c>
      <c r="C589" s="93" t="e">
        <f t="shared" si="197"/>
        <v>#N/A</v>
      </c>
      <c r="D589" s="93" t="e">
        <f t="shared" si="197"/>
        <v>#N/A</v>
      </c>
      <c r="E589" s="267" t="e">
        <f>VLOOKUP("K|"&amp;Q589,'[2]+termU'!$A$1:$G$65536,6,FALSE)</f>
        <v>#N/A</v>
      </c>
      <c r="F589" s="231" t="e">
        <f>VLOOKUP("K|"&amp;O589,'[2]+termU'!$A$1:$G$65536,6,FALSE)</f>
        <v>#N/A</v>
      </c>
      <c r="G589" s="64" t="str">
        <f t="shared" si="207"/>
        <v>B</v>
      </c>
      <c r="H589" s="70" t="str">
        <f t="shared" ca="1" si="194"/>
        <v>B</v>
      </c>
      <c r="I589" s="94"/>
      <c r="J589" s="95">
        <f t="shared" si="210"/>
        <v>2013</v>
      </c>
      <c r="K589" s="93" t="str">
        <f t="shared" si="210"/>
        <v>Test country</v>
      </c>
      <c r="L589" s="93">
        <f t="shared" si="211"/>
        <v>0</v>
      </c>
      <c r="M589" s="93"/>
      <c r="N589" s="93">
        <f t="shared" si="166"/>
        <v>0</v>
      </c>
      <c r="O589" s="64" t="str">
        <f t="shared" si="162"/>
        <v>Non-alcoholic drinks, no details</v>
      </c>
      <c r="P589" s="709" t="s">
        <v>1771</v>
      </c>
      <c r="Q589" s="70" t="s">
        <v>2204</v>
      </c>
      <c r="R589" s="103" t="str">
        <f ca="1" xml:space="preserve"> R588 &amp; IF(ISERROR([3]!hidden(R588)),", sin detalles",IF([3]!hidden(R588),"",", sin detalles"))</f>
        <v xml:space="preserve">  Bebidas sin alcohol, sin detalles</v>
      </c>
      <c r="S589" s="995" t="str">
        <f xml:space="preserve"> S588 &amp; IF(ISERROR([2]!hidden(S588)),", no details",IF([2]!hidden(S588),"",", no details"))</f>
        <v xml:space="preserve">   Non-alcoholic drinks, no details</v>
      </c>
      <c r="T589" s="124"/>
      <c r="U589" s="889"/>
      <c r="V589" s="890"/>
      <c r="W589" s="888"/>
      <c r="X589" s="855"/>
      <c r="Y589" s="719"/>
      <c r="Z589" s="719"/>
      <c r="AA589" s="689"/>
      <c r="AB589" s="104"/>
      <c r="AC589" s="196"/>
      <c r="AD589" s="196"/>
      <c r="AE589" s="196"/>
      <c r="AF589" s="196"/>
      <c r="AG589" s="200"/>
      <c r="AH589" s="96">
        <f>AA589* '1 Overview'!$D$19</f>
        <v>0</v>
      </c>
      <c r="AI589" s="106">
        <f>AC589* '1 Overview'!$D$19</f>
        <v>0</v>
      </c>
      <c r="AJ589" s="106">
        <f>AE589* '1 Overview'!$D$19</f>
        <v>0</v>
      </c>
      <c r="AK589" s="107">
        <f>AG589* '1 Overview'!$D$19</f>
        <v>0</v>
      </c>
    </row>
    <row r="590" spans="1:37" ht="12.75" outlineLevel="2" x14ac:dyDescent="0.2">
      <c r="A590" s="93" t="str">
        <f t="shared" si="197"/>
        <v>Z2013</v>
      </c>
      <c r="B590" s="93" t="e">
        <f t="shared" si="197"/>
        <v>#N/A</v>
      </c>
      <c r="C590" s="93" t="e">
        <f t="shared" si="197"/>
        <v>#N/A</v>
      </c>
      <c r="D590" s="93" t="e">
        <f t="shared" si="197"/>
        <v>#N/A</v>
      </c>
      <c r="E590" s="267" t="e">
        <f>VLOOKUP("K|"&amp;Q590,'[2]+termU'!$A$1:$G$65536,6,FALSE)</f>
        <v>#N/A</v>
      </c>
      <c r="F590" s="231" t="e">
        <f>VLOOKUP("K|"&amp;O590,'[2]+termU'!$A$1:$G$65536,6,FALSE)</f>
        <v>#N/A</v>
      </c>
      <c r="G590" s="64" t="e">
        <f t="shared" si="207"/>
        <v>#N/A</v>
      </c>
      <c r="H590" s="70" t="str">
        <f t="shared" ca="1" si="194"/>
        <v>B</v>
      </c>
      <c r="I590" s="94"/>
      <c r="J590" s="95">
        <f t="shared" si="210"/>
        <v>2013</v>
      </c>
      <c r="K590" s="93" t="str">
        <f t="shared" si="210"/>
        <v>Test country</v>
      </c>
      <c r="L590" s="93">
        <f t="shared" si="211"/>
        <v>0</v>
      </c>
      <c r="M590" s="93"/>
      <c r="N590" s="93">
        <f t="shared" si="166"/>
        <v>0</v>
      </c>
      <c r="O590" s="64" t="str">
        <f t="shared" si="162"/>
        <v>Fruit drinks and juices</v>
      </c>
      <c r="P590" s="709" t="s">
        <v>1771</v>
      </c>
      <c r="Q590" s="70" t="s">
        <v>2209</v>
      </c>
      <c r="R590" s="693" t="s">
        <v>2657</v>
      </c>
      <c r="S590" s="995" t="s">
        <v>403</v>
      </c>
      <c r="T590" s="124"/>
      <c r="U590" s="889"/>
      <c r="V590" s="890"/>
      <c r="W590" s="888"/>
      <c r="X590" s="855"/>
      <c r="Y590" s="719"/>
      <c r="Z590" s="719"/>
      <c r="AA590" s="689"/>
      <c r="AB590" s="104"/>
      <c r="AC590" s="196"/>
      <c r="AD590" s="196"/>
      <c r="AE590" s="196"/>
      <c r="AF590" s="196"/>
      <c r="AG590" s="200"/>
      <c r="AH590" s="96">
        <f>AA590* '1 Overview'!$D$19</f>
        <v>0</v>
      </c>
      <c r="AI590" s="106">
        <f>AC590* '1 Overview'!$D$19</f>
        <v>0</v>
      </c>
      <c r="AJ590" s="106">
        <f>AE590* '1 Overview'!$D$19</f>
        <v>0</v>
      </c>
      <c r="AK590" s="107">
        <f>AG590* '1 Overview'!$D$19</f>
        <v>0</v>
      </c>
    </row>
    <row r="591" spans="1:37" ht="12.75" outlineLevel="2" x14ac:dyDescent="0.2">
      <c r="A591" s="93" t="str">
        <f t="shared" si="197"/>
        <v>Z2013</v>
      </c>
      <c r="B591" s="93" t="e">
        <f t="shared" si="197"/>
        <v>#N/A</v>
      </c>
      <c r="C591" s="93" t="e">
        <f t="shared" si="197"/>
        <v>#N/A</v>
      </c>
      <c r="D591" s="93" t="e">
        <f t="shared" si="197"/>
        <v>#N/A</v>
      </c>
      <c r="E591" s="267" t="e">
        <f>VLOOKUP("K|"&amp;Q591,'[2]+termU'!$A$1:$G$65536,6,FALSE)</f>
        <v>#N/A</v>
      </c>
      <c r="F591" s="231" t="e">
        <f>VLOOKUP("K|"&amp;O591,'[2]+termU'!$A$1:$G$65536,6,FALSE)</f>
        <v>#N/A</v>
      </c>
      <c r="G591" s="64" t="e">
        <f t="shared" si="207"/>
        <v>#N/A</v>
      </c>
      <c r="H591" s="70" t="str">
        <f t="shared" ca="1" si="194"/>
        <v>B</v>
      </c>
      <c r="I591" s="94"/>
      <c r="J591" s="95">
        <f t="shared" si="210"/>
        <v>2013</v>
      </c>
      <c r="K591" s="93" t="str">
        <f t="shared" si="210"/>
        <v>Test country</v>
      </c>
      <c r="L591" s="93">
        <f t="shared" si="211"/>
        <v>0</v>
      </c>
      <c r="M591" s="93"/>
      <c r="N591" s="93">
        <f t="shared" si="166"/>
        <v>0</v>
      </c>
      <c r="O591" s="64" t="str">
        <f t="shared" si="162"/>
        <v>Vegetable drinks and juices</v>
      </c>
      <c r="P591" s="709" t="s">
        <v>1771</v>
      </c>
      <c r="Q591" s="70" t="s">
        <v>381</v>
      </c>
      <c r="R591" s="693" t="s">
        <v>2658</v>
      </c>
      <c r="S591" s="995" t="s">
        <v>404</v>
      </c>
      <c r="T591" s="124"/>
      <c r="U591" s="889"/>
      <c r="V591" s="890"/>
      <c r="W591" s="888"/>
      <c r="X591" s="855"/>
      <c r="Y591" s="719"/>
      <c r="Z591" s="719"/>
      <c r="AA591" s="689"/>
      <c r="AB591" s="104"/>
      <c r="AC591" s="196"/>
      <c r="AD591" s="196"/>
      <c r="AE591" s="196"/>
      <c r="AF591" s="196"/>
      <c r="AG591" s="200"/>
      <c r="AH591" s="96">
        <f>AA591* '1 Overview'!$D$19</f>
        <v>0</v>
      </c>
      <c r="AI591" s="106">
        <f>AC591* '1 Overview'!$D$19</f>
        <v>0</v>
      </c>
      <c r="AJ591" s="106">
        <f>AE591* '1 Overview'!$D$19</f>
        <v>0</v>
      </c>
      <c r="AK591" s="107">
        <f>AG591* '1 Overview'!$D$19</f>
        <v>0</v>
      </c>
    </row>
    <row r="592" spans="1:37" ht="12.75" outlineLevel="2" x14ac:dyDescent="0.2">
      <c r="A592" s="93" t="str">
        <f t="shared" si="197"/>
        <v>Z2013</v>
      </c>
      <c r="B592" s="93" t="e">
        <f t="shared" si="197"/>
        <v>#N/A</v>
      </c>
      <c r="C592" s="93" t="e">
        <f t="shared" si="197"/>
        <v>#N/A</v>
      </c>
      <c r="D592" s="93" t="e">
        <f t="shared" si="197"/>
        <v>#N/A</v>
      </c>
      <c r="E592" s="267" t="e">
        <f>VLOOKUP("K|"&amp;Q592,'[2]+termU'!$A$1:$G$65536,6,FALSE)</f>
        <v>#N/A</v>
      </c>
      <c r="F592" s="231" t="e">
        <f>VLOOKUP("K|"&amp;O592,'[2]+termU'!$A$1:$G$65536,6,FALSE)</f>
        <v>#N/A</v>
      </c>
      <c r="G592" s="64" t="e">
        <f t="shared" si="207"/>
        <v>#N/A</v>
      </c>
      <c r="H592" s="70" t="str">
        <f t="shared" ca="1" si="194"/>
        <v>B</v>
      </c>
      <c r="I592" s="94"/>
      <c r="J592" s="95">
        <f t="shared" si="210"/>
        <v>2013</v>
      </c>
      <c r="K592" s="93" t="str">
        <f t="shared" si="210"/>
        <v>Test country</v>
      </c>
      <c r="L592" s="93">
        <f t="shared" si="211"/>
        <v>0</v>
      </c>
      <c r="M592" s="93"/>
      <c r="N592" s="93">
        <f t="shared" si="166"/>
        <v>0</v>
      </c>
      <c r="O592" s="64" t="str">
        <f t="shared" si="162"/>
        <v>Soft drinks</v>
      </c>
      <c r="P592" s="709" t="s">
        <v>1771</v>
      </c>
      <c r="Q592" s="70" t="s">
        <v>382</v>
      </c>
      <c r="R592" s="693" t="s">
        <v>2659</v>
      </c>
      <c r="S592" s="995" t="s">
        <v>405</v>
      </c>
      <c r="T592" s="124"/>
      <c r="U592" s="889"/>
      <c r="V592" s="890"/>
      <c r="W592" s="888"/>
      <c r="X592" s="855"/>
      <c r="Y592" s="719"/>
      <c r="Z592" s="719"/>
      <c r="AA592" s="689"/>
      <c r="AB592" s="104"/>
      <c r="AC592" s="196"/>
      <c r="AD592" s="196"/>
      <c r="AE592" s="196"/>
      <c r="AF592" s="196"/>
      <c r="AG592" s="200"/>
      <c r="AH592" s="96">
        <f>AA592* '1 Overview'!$D$19</f>
        <v>0</v>
      </c>
      <c r="AI592" s="106">
        <f>AC592* '1 Overview'!$D$19</f>
        <v>0</v>
      </c>
      <c r="AJ592" s="106">
        <f>AE592* '1 Overview'!$D$19</f>
        <v>0</v>
      </c>
      <c r="AK592" s="107">
        <f>AG592* '1 Overview'!$D$19</f>
        <v>0</v>
      </c>
    </row>
    <row r="593" spans="1:37" ht="12.75" outlineLevel="2" x14ac:dyDescent="0.2">
      <c r="A593" s="93" t="str">
        <f t="shared" si="197"/>
        <v>Z2013</v>
      </c>
      <c r="B593" s="93" t="e">
        <f t="shared" si="197"/>
        <v>#N/A</v>
      </c>
      <c r="C593" s="93" t="e">
        <f t="shared" si="197"/>
        <v>#N/A</v>
      </c>
      <c r="D593" s="93" t="e">
        <f t="shared" si="197"/>
        <v>#N/A</v>
      </c>
      <c r="E593" s="267" t="e">
        <f>VLOOKUP("K|"&amp;Q593,'[2]+termU'!$A$1:$G$65536,6,FALSE)</f>
        <v>#N/A</v>
      </c>
      <c r="F593" s="231" t="e">
        <f>VLOOKUP("K|"&amp;O593,'[2]+termU'!$A$1:$G$65536,6,FALSE)</f>
        <v>#N/A</v>
      </c>
      <c r="G593" s="64" t="e">
        <f t="shared" si="207"/>
        <v>#N/A</v>
      </c>
      <c r="H593" s="70" t="str">
        <f t="shared" ca="1" si="194"/>
        <v>B</v>
      </c>
      <c r="I593" s="94"/>
      <c r="J593" s="95">
        <f t="shared" si="210"/>
        <v>2013</v>
      </c>
      <c r="K593" s="93" t="str">
        <f t="shared" si="210"/>
        <v>Test country</v>
      </c>
      <c r="L593" s="93">
        <f t="shared" si="211"/>
        <v>0</v>
      </c>
      <c r="M593" s="93"/>
      <c r="N593" s="93">
        <f t="shared" si="166"/>
        <v>0</v>
      </c>
      <c r="O593" s="64" t="str">
        <f t="shared" si="162"/>
        <v>Mineral and table waters</v>
      </c>
      <c r="P593" s="709" t="s">
        <v>1771</v>
      </c>
      <c r="Q593" s="70" t="s">
        <v>383</v>
      </c>
      <c r="R593" s="693" t="s">
        <v>2660</v>
      </c>
      <c r="S593" s="995" t="s">
        <v>406</v>
      </c>
      <c r="T593" s="124"/>
      <c r="U593" s="889"/>
      <c r="V593" s="890"/>
      <c r="W593" s="888"/>
      <c r="X593" s="855"/>
      <c r="Y593" s="719"/>
      <c r="Z593" s="719"/>
      <c r="AA593" s="689"/>
      <c r="AB593" s="104"/>
      <c r="AC593" s="196"/>
      <c r="AD593" s="196"/>
      <c r="AE593" s="196"/>
      <c r="AF593" s="196"/>
      <c r="AG593" s="200"/>
      <c r="AH593" s="96">
        <f>AA593* '1 Overview'!$D$19</f>
        <v>0</v>
      </c>
      <c r="AI593" s="106">
        <f>AC593* '1 Overview'!$D$19</f>
        <v>0</v>
      </c>
      <c r="AJ593" s="106">
        <f>AE593* '1 Overview'!$D$19</f>
        <v>0</v>
      </c>
      <c r="AK593" s="107">
        <f>AG593* '1 Overview'!$D$19</f>
        <v>0</v>
      </c>
    </row>
    <row r="594" spans="1:37" ht="12.75" outlineLevel="2" x14ac:dyDescent="0.2">
      <c r="A594" s="93" t="str">
        <f t="shared" si="197"/>
        <v>Z2013</v>
      </c>
      <c r="B594" s="93" t="e">
        <f t="shared" si="197"/>
        <v>#N/A</v>
      </c>
      <c r="C594" s="93" t="e">
        <f t="shared" si="197"/>
        <v>#N/A</v>
      </c>
      <c r="D594" s="93" t="e">
        <f t="shared" si="197"/>
        <v>#N/A</v>
      </c>
      <c r="E594" s="267" t="e">
        <f>VLOOKUP("K|"&amp;Q594,'[2]+termU'!$A$1:$G$65536,6,FALSE)</f>
        <v>#N/A</v>
      </c>
      <c r="F594" s="231" t="e">
        <f>VLOOKUP("K|"&amp;O594,'[2]+termU'!$A$1:$G$65536,6,FALSE)</f>
        <v>#N/A</v>
      </c>
      <c r="G594" s="64" t="e">
        <f t="shared" si="207"/>
        <v>#N/A</v>
      </c>
      <c r="H594" s="70" t="str">
        <f t="shared" ca="1" si="194"/>
        <v>A</v>
      </c>
      <c r="I594" s="94"/>
      <c r="J594" s="95">
        <f t="shared" si="210"/>
        <v>2013</v>
      </c>
      <c r="K594" s="93" t="str">
        <f t="shared" si="210"/>
        <v>Test country</v>
      </c>
      <c r="L594" s="93">
        <f t="shared" si="211"/>
        <v>0</v>
      </c>
      <c r="M594" s="93"/>
      <c r="N594" s="93">
        <f t="shared" si="166"/>
        <v>0</v>
      </c>
      <c r="O594" s="64" t="str">
        <f t="shared" si="162"/>
        <v>Alcoholic beverages</v>
      </c>
      <c r="P594" s="709" t="s">
        <v>1771</v>
      </c>
      <c r="Q594" s="70" t="s">
        <v>384</v>
      </c>
      <c r="R594" s="1020" t="s">
        <v>2661</v>
      </c>
      <c r="S594" s="146" t="s">
        <v>407</v>
      </c>
      <c r="T594" s="145">
        <f t="shared" ref="T594:AA594" si="215">SUBTOTAL(9,T595:T600)</f>
        <v>0</v>
      </c>
      <c r="U594" s="868">
        <f t="shared" si="215"/>
        <v>0</v>
      </c>
      <c r="V594" s="869">
        <f t="shared" si="215"/>
        <v>0</v>
      </c>
      <c r="W594" s="870">
        <f t="shared" si="215"/>
        <v>0</v>
      </c>
      <c r="X594" s="891"/>
      <c r="Y594" s="116">
        <f t="shared" si="215"/>
        <v>0</v>
      </c>
      <c r="Z594" s="116">
        <f>SUBTOTAL(9,Z595:Z600)</f>
        <v>0</v>
      </c>
      <c r="AA594" s="146">
        <f t="shared" si="215"/>
        <v>0</v>
      </c>
      <c r="AB594" s="104"/>
      <c r="AC594" s="196"/>
      <c r="AD594" s="196"/>
      <c r="AE594" s="196"/>
      <c r="AF594" s="196"/>
      <c r="AG594" s="200"/>
      <c r="AH594" s="714">
        <f>AA594* '1 Overview'!$D$19</f>
        <v>0</v>
      </c>
      <c r="AI594" s="116">
        <f>AC594* '1 Overview'!$D$19</f>
        <v>0</v>
      </c>
      <c r="AJ594" s="116">
        <f>AE594* '1 Overview'!$D$19</f>
        <v>0</v>
      </c>
      <c r="AK594" s="117">
        <f>AG594* '1 Overview'!$D$19</f>
        <v>0</v>
      </c>
    </row>
    <row r="595" spans="1:37" ht="12.75" outlineLevel="2" x14ac:dyDescent="0.2">
      <c r="A595" s="93" t="str">
        <f t="shared" si="197"/>
        <v>Z2013</v>
      </c>
      <c r="B595" s="93" t="e">
        <f t="shared" si="197"/>
        <v>#N/A</v>
      </c>
      <c r="C595" s="93" t="e">
        <f t="shared" si="197"/>
        <v>#N/A</v>
      </c>
      <c r="D595" s="93" t="e">
        <f t="shared" si="197"/>
        <v>#N/A</v>
      </c>
      <c r="E595" s="267" t="e">
        <f>VLOOKUP("K|"&amp;Q595,'[2]+termU'!$A$1:$G$65536,6,FALSE)</f>
        <v>#N/A</v>
      </c>
      <c r="F595" s="231" t="e">
        <f>VLOOKUP("K|"&amp;O595,'[2]+termU'!$A$1:$G$65536,6,FALSE)</f>
        <v>#N/A</v>
      </c>
      <c r="G595" s="64" t="e">
        <f t="shared" si="207"/>
        <v>#N/A</v>
      </c>
      <c r="H595" s="70" t="str">
        <f t="shared" ca="1" si="194"/>
        <v>B</v>
      </c>
      <c r="I595" s="94"/>
      <c r="J595" s="95">
        <f t="shared" si="210"/>
        <v>2013</v>
      </c>
      <c r="K595" s="93" t="str">
        <f t="shared" si="210"/>
        <v>Test country</v>
      </c>
      <c r="L595" s="93">
        <f t="shared" si="211"/>
        <v>0</v>
      </c>
      <c r="M595" s="93"/>
      <c r="N595" s="93">
        <f t="shared" si="166"/>
        <v>0</v>
      </c>
      <c r="O595" s="64" t="str">
        <f t="shared" si="162"/>
        <v>Alcoholic beverages, no details</v>
      </c>
      <c r="P595" s="709" t="s">
        <v>1771</v>
      </c>
      <c r="Q595" s="70" t="s">
        <v>385</v>
      </c>
      <c r="R595" s="103" t="str">
        <f ca="1" xml:space="preserve"> R594 &amp; IF(ISERROR([3]!hidden(R594)),", sin detalles",IF([3]!hidden(R594),"",", sin detalles"))</f>
        <v xml:space="preserve">   Bebidas alcohólicas, sin detalles</v>
      </c>
      <c r="S595" s="995" t="str">
        <f xml:space="preserve"> S594 &amp; IF(ISERROR([2]!hidden(S594)),", no details",IF([2]!hidden(S594),"",", no details"))</f>
        <v xml:space="preserve">   Alcoholic beverages, no details</v>
      </c>
      <c r="T595" s="124"/>
      <c r="U595" s="889"/>
      <c r="V595" s="890"/>
      <c r="W595" s="888"/>
      <c r="X595" s="855"/>
      <c r="Y595" s="719"/>
      <c r="Z595" s="719"/>
      <c r="AA595" s="689"/>
      <c r="AB595" s="104"/>
      <c r="AC595" s="196"/>
      <c r="AD595" s="196"/>
      <c r="AE595" s="196"/>
      <c r="AF595" s="196"/>
      <c r="AG595" s="200"/>
      <c r="AH595" s="96">
        <f>AA595* '1 Overview'!$D$19</f>
        <v>0</v>
      </c>
      <c r="AI595" s="106">
        <f>AC595* '1 Overview'!$D$19</f>
        <v>0</v>
      </c>
      <c r="AJ595" s="106">
        <f>AE595* '1 Overview'!$D$19</f>
        <v>0</v>
      </c>
      <c r="AK595" s="107">
        <f>AG595* '1 Overview'!$D$19</f>
        <v>0</v>
      </c>
    </row>
    <row r="596" spans="1:37" ht="12.75" outlineLevel="2" x14ac:dyDescent="0.2">
      <c r="A596" s="93" t="str">
        <f t="shared" si="197"/>
        <v>Z2013</v>
      </c>
      <c r="B596" s="93" t="e">
        <f t="shared" si="197"/>
        <v>#N/A</v>
      </c>
      <c r="C596" s="93" t="e">
        <f t="shared" si="197"/>
        <v>#N/A</v>
      </c>
      <c r="D596" s="93" t="e">
        <f t="shared" si="197"/>
        <v>#N/A</v>
      </c>
      <c r="E596" s="267" t="str">
        <f>VLOOKUP("K|"&amp;Q596,'[2]+termU'!$A$1:$G$65536,6,FALSE)</f>
        <v>L8014012</v>
      </c>
      <c r="F596" s="231" t="str">
        <f>VLOOKUP("K|"&amp;O596,'[2]+termU'!$A$1:$G$65536,6,FALSE)</f>
        <v>L8014012</v>
      </c>
      <c r="G596" s="64" t="str">
        <f t="shared" si="207"/>
        <v>B</v>
      </c>
      <c r="H596" s="70" t="str">
        <f t="shared" ca="1" si="194"/>
        <v>B</v>
      </c>
      <c r="I596" s="94"/>
      <c r="J596" s="95">
        <f t="shared" si="210"/>
        <v>2013</v>
      </c>
      <c r="K596" s="93" t="str">
        <f t="shared" si="210"/>
        <v>Test country</v>
      </c>
      <c r="L596" s="93">
        <f t="shared" si="211"/>
        <v>0</v>
      </c>
      <c r="M596" s="93"/>
      <c r="N596" s="93">
        <f t="shared" si="166"/>
        <v>0</v>
      </c>
      <c r="O596" s="64" t="str">
        <f t="shared" si="162"/>
        <v>Grape wine</v>
      </c>
      <c r="P596" s="709" t="s">
        <v>1771</v>
      </c>
      <c r="Q596" s="70" t="s">
        <v>386</v>
      </c>
      <c r="R596" s="124" t="s">
        <v>2662</v>
      </c>
      <c r="S596" s="154" t="s">
        <v>1973</v>
      </c>
      <c r="T596" s="124"/>
      <c r="U596" s="889"/>
      <c r="V596" s="890"/>
      <c r="W596" s="888"/>
      <c r="X596" s="855"/>
      <c r="Y596" s="719"/>
      <c r="Z596" s="719"/>
      <c r="AA596" s="689"/>
      <c r="AB596" s="104"/>
      <c r="AC596" s="196"/>
      <c r="AD596" s="196"/>
      <c r="AE596" s="196"/>
      <c r="AF596" s="196"/>
      <c r="AG596" s="200"/>
      <c r="AH596" s="96">
        <f>AA596* '1 Overview'!$D$19</f>
        <v>0</v>
      </c>
      <c r="AI596" s="106">
        <f>AC596* '1 Overview'!$D$19</f>
        <v>0</v>
      </c>
      <c r="AJ596" s="106">
        <f>AE596* '1 Overview'!$D$19</f>
        <v>0</v>
      </c>
      <c r="AK596" s="107">
        <f>AG596* '1 Overview'!$D$19</f>
        <v>0</v>
      </c>
    </row>
    <row r="597" spans="1:37" ht="12.75" outlineLevel="2" x14ac:dyDescent="0.2">
      <c r="A597" s="93" t="str">
        <f t="shared" si="197"/>
        <v>Z2013</v>
      </c>
      <c r="B597" s="93" t="e">
        <f t="shared" si="197"/>
        <v>#N/A</v>
      </c>
      <c r="C597" s="93" t="e">
        <f t="shared" si="197"/>
        <v>#N/A</v>
      </c>
      <c r="D597" s="93" t="e">
        <f t="shared" si="197"/>
        <v>#N/A</v>
      </c>
      <c r="E597" s="267" t="e">
        <f>VLOOKUP("K|"&amp;Q597,'[2]+termU'!$A$1:$G$65536,6,FALSE)</f>
        <v>#N/A</v>
      </c>
      <c r="F597" s="231" t="e">
        <f>VLOOKUP("K|"&amp;O597,'[2]+termU'!$A$1:$G$65536,6,FALSE)</f>
        <v>#N/A</v>
      </c>
      <c r="G597" s="64" t="e">
        <f t="shared" si="207"/>
        <v>#N/A</v>
      </c>
      <c r="H597" s="70" t="str">
        <f t="shared" ca="1" si="194"/>
        <v>B</v>
      </c>
      <c r="I597" s="94"/>
      <c r="J597" s="95">
        <f t="shared" si="210"/>
        <v>2013</v>
      </c>
      <c r="K597" s="93" t="str">
        <f t="shared" si="210"/>
        <v>Test country</v>
      </c>
      <c r="L597" s="93">
        <f t="shared" si="211"/>
        <v>0</v>
      </c>
      <c r="M597" s="93"/>
      <c r="N597" s="93">
        <f t="shared" si="166"/>
        <v>0</v>
      </c>
      <c r="O597" s="64" t="str">
        <f t="shared" si="162"/>
        <v>Beer made from malt</v>
      </c>
      <c r="P597" s="709" t="s">
        <v>1771</v>
      </c>
      <c r="Q597" s="70" t="s">
        <v>387</v>
      </c>
      <c r="R597" s="124" t="s">
        <v>2663</v>
      </c>
      <c r="S597" s="154" t="s">
        <v>1974</v>
      </c>
      <c r="T597" s="124"/>
      <c r="U597" s="889"/>
      <c r="V597" s="890"/>
      <c r="W597" s="888"/>
      <c r="X597" s="855"/>
      <c r="Y597" s="719"/>
      <c r="Z597" s="719"/>
      <c r="AA597" s="689"/>
      <c r="AB597" s="104"/>
      <c r="AC597" s="196"/>
      <c r="AD597" s="196"/>
      <c r="AE597" s="196"/>
      <c r="AF597" s="196"/>
      <c r="AG597" s="200"/>
      <c r="AH597" s="96">
        <f>AA597* '1 Overview'!$D$19</f>
        <v>0</v>
      </c>
      <c r="AI597" s="106">
        <f>AC597* '1 Overview'!$D$19</f>
        <v>0</v>
      </c>
      <c r="AJ597" s="106">
        <f>AE597* '1 Overview'!$D$19</f>
        <v>0</v>
      </c>
      <c r="AK597" s="107">
        <f>AG597* '1 Overview'!$D$19</f>
        <v>0</v>
      </c>
    </row>
    <row r="598" spans="1:37" ht="12.75" outlineLevel="2" x14ac:dyDescent="0.2">
      <c r="A598" s="93" t="str">
        <f t="shared" si="197"/>
        <v>Z2013</v>
      </c>
      <c r="B598" s="93" t="e">
        <f t="shared" si="197"/>
        <v>#N/A</v>
      </c>
      <c r="C598" s="93" t="e">
        <f t="shared" si="197"/>
        <v>#N/A</v>
      </c>
      <c r="D598" s="93" t="e">
        <f t="shared" si="197"/>
        <v>#N/A</v>
      </c>
      <c r="E598" s="267" t="e">
        <f>VLOOKUP("K|"&amp;Q598,'[2]+termU'!$A$1:$G$65536,6,FALSE)</f>
        <v>#N/A</v>
      </c>
      <c r="F598" s="231" t="e">
        <f>VLOOKUP("K|"&amp;O598,'[2]+termU'!$A$1:$G$65536,6,FALSE)</f>
        <v>#N/A</v>
      </c>
      <c r="G598" s="64" t="str">
        <f t="shared" si="207"/>
        <v>B</v>
      </c>
      <c r="H598" s="70" t="str">
        <f t="shared" ca="1" si="194"/>
        <v>B</v>
      </c>
      <c r="I598" s="94"/>
      <c r="J598" s="95">
        <f t="shared" si="210"/>
        <v>2013</v>
      </c>
      <c r="K598" s="93" t="str">
        <f t="shared" si="210"/>
        <v>Test country</v>
      </c>
      <c r="L598" s="93">
        <f t="shared" si="211"/>
        <v>0</v>
      </c>
      <c r="M598" s="93"/>
      <c r="N598" s="93">
        <f t="shared" si="166"/>
        <v>0</v>
      </c>
      <c r="O598" s="64" t="str">
        <f t="shared" si="162"/>
        <v>Alcohol and spirits</v>
      </c>
      <c r="P598" s="709" t="s">
        <v>1771</v>
      </c>
      <c r="Q598" s="70" t="s">
        <v>388</v>
      </c>
      <c r="R598" s="124" t="s">
        <v>2664</v>
      </c>
      <c r="S598" s="154" t="s">
        <v>1975</v>
      </c>
      <c r="T598" s="124"/>
      <c r="U598" s="889"/>
      <c r="V598" s="890"/>
      <c r="W598" s="888"/>
      <c r="X598" s="855"/>
      <c r="Y598" s="1068"/>
      <c r="Z598" s="1069"/>
      <c r="AA598" s="689"/>
      <c r="AB598" s="104"/>
      <c r="AC598" s="196"/>
      <c r="AD598" s="196"/>
      <c r="AE598" s="196"/>
      <c r="AF598" s="196"/>
      <c r="AG598" s="200"/>
      <c r="AH598" s="96">
        <f>AA598* '1 Overview'!$D$19</f>
        <v>0</v>
      </c>
      <c r="AI598" s="106">
        <f>AC598* '1 Overview'!$D$19</f>
        <v>0</v>
      </c>
      <c r="AJ598" s="106">
        <f>AE598* '1 Overview'!$D$19</f>
        <v>0</v>
      </c>
      <c r="AK598" s="107">
        <f>AG598* '1 Overview'!$D$19</f>
        <v>0</v>
      </c>
    </row>
    <row r="599" spans="1:37" ht="12.75" outlineLevel="2" x14ac:dyDescent="0.2">
      <c r="A599" s="93" t="str">
        <f t="shared" si="197"/>
        <v>Z2013</v>
      </c>
      <c r="B599" s="93" t="e">
        <f t="shared" si="197"/>
        <v>#N/A</v>
      </c>
      <c r="C599" s="93" t="e">
        <f t="shared" si="197"/>
        <v>#N/A</v>
      </c>
      <c r="D599" s="93" t="e">
        <f t="shared" si="197"/>
        <v>#N/A</v>
      </c>
      <c r="E599" s="267" t="e">
        <f>VLOOKUP("K|"&amp;Q599,'[2]+termU'!$A$1:$G$65536,6,FALSE)</f>
        <v>#N/A</v>
      </c>
      <c r="F599" s="231" t="e">
        <f>VLOOKUP("K|"&amp;O599,'[2]+termU'!$A$1:$G$65536,6,FALSE)</f>
        <v>#N/A</v>
      </c>
      <c r="G599" s="64" t="str">
        <f t="shared" si="207"/>
        <v>B</v>
      </c>
      <c r="H599" s="70" t="str">
        <f t="shared" ca="1" si="194"/>
        <v>B</v>
      </c>
      <c r="I599" s="94"/>
      <c r="J599" s="95">
        <f t="shared" si="210"/>
        <v>2013</v>
      </c>
      <c r="K599" s="93" t="str">
        <f t="shared" si="210"/>
        <v>Test country</v>
      </c>
      <c r="L599" s="93">
        <f t="shared" si="211"/>
        <v>0</v>
      </c>
      <c r="M599" s="93"/>
      <c r="N599" s="93">
        <f t="shared" si="166"/>
        <v>0</v>
      </c>
      <c r="O599" s="64" t="str">
        <f t="shared" si="162"/>
        <v>&lt;important new product, please enter&gt;</v>
      </c>
      <c r="P599" s="709" t="s">
        <v>1771</v>
      </c>
      <c r="Q599" s="610"/>
      <c r="R599" s="548" t="s">
        <v>2665</v>
      </c>
      <c r="S599" s="1006" t="s">
        <v>2231</v>
      </c>
      <c r="T599" s="548"/>
      <c r="U599" s="892"/>
      <c r="V599" s="893"/>
      <c r="W599" s="894"/>
      <c r="X599" s="895"/>
      <c r="Y599" s="1068"/>
      <c r="Z599" s="1069"/>
      <c r="AA599" s="689"/>
      <c r="AB599" s="104"/>
      <c r="AC599" s="196"/>
      <c r="AD599" s="196"/>
      <c r="AE599" s="196"/>
      <c r="AF599" s="196"/>
      <c r="AG599" s="200"/>
      <c r="AH599" s="96">
        <f>AA599* '1 Overview'!$D$19</f>
        <v>0</v>
      </c>
      <c r="AI599" s="106">
        <f>AC599* '1 Overview'!$D$19</f>
        <v>0</v>
      </c>
      <c r="AJ599" s="106">
        <f>AE599* '1 Overview'!$D$19</f>
        <v>0</v>
      </c>
      <c r="AK599" s="107">
        <f>AG599* '1 Overview'!$D$19</f>
        <v>0</v>
      </c>
    </row>
    <row r="600" spans="1:37" ht="12.75" outlineLevel="2" x14ac:dyDescent="0.2">
      <c r="A600" s="93" t="str">
        <f t="shared" si="197"/>
        <v>Z2013</v>
      </c>
      <c r="B600" s="93" t="e">
        <f t="shared" si="197"/>
        <v>#N/A</v>
      </c>
      <c r="C600" s="93" t="e">
        <f t="shared" si="197"/>
        <v>#N/A</v>
      </c>
      <c r="D600" s="93" t="e">
        <f t="shared" si="197"/>
        <v>#N/A</v>
      </c>
      <c r="E600" s="267" t="e">
        <f>VLOOKUP("K|"&amp;Q600,'[2]+termU'!$A$1:$G$65536,6,FALSE)</f>
        <v>#N/A</v>
      </c>
      <c r="F600" s="231" t="e">
        <f>VLOOKUP("K|"&amp;O600,'[2]+termU'!$A$1:$G$65536,6,FALSE)</f>
        <v>#N/A</v>
      </c>
      <c r="G600" s="64" t="e">
        <f t="shared" si="207"/>
        <v>#N/A</v>
      </c>
      <c r="H600" s="70" t="str">
        <f t="shared" ca="1" si="194"/>
        <v>B</v>
      </c>
      <c r="I600" s="94"/>
      <c r="J600" s="95">
        <f t="shared" si="210"/>
        <v>2013</v>
      </c>
      <c r="K600" s="93" t="str">
        <f t="shared" si="210"/>
        <v>Test country</v>
      </c>
      <c r="L600" s="93">
        <f t="shared" si="211"/>
        <v>0</v>
      </c>
      <c r="M600" s="93"/>
      <c r="N600" s="93">
        <f>N$20</f>
        <v>0</v>
      </c>
      <c r="O600" s="64" t="str">
        <f t="shared" si="162"/>
        <v>Alcoholic drinks, other</v>
      </c>
      <c r="P600" s="709" t="s">
        <v>1771</v>
      </c>
      <c r="Q600" s="70" t="s">
        <v>389</v>
      </c>
      <c r="R600" s="1021" t="s">
        <v>2666</v>
      </c>
      <c r="S600" s="154" t="s">
        <v>100</v>
      </c>
      <c r="T600" s="124"/>
      <c r="U600" s="889"/>
      <c r="V600" s="890"/>
      <c r="W600" s="888"/>
      <c r="X600" s="855"/>
      <c r="Y600" s="1068"/>
      <c r="Z600" s="1069"/>
      <c r="AA600" s="689"/>
      <c r="AB600" s="104"/>
      <c r="AC600" s="196"/>
      <c r="AD600" s="196"/>
      <c r="AE600" s="196"/>
      <c r="AF600" s="196"/>
      <c r="AG600" s="200"/>
      <c r="AH600" s="96">
        <f>AA600* '1 Overview'!$D$19</f>
        <v>0</v>
      </c>
      <c r="AI600" s="106">
        <f>AC600* '1 Overview'!$D$19</f>
        <v>0</v>
      </c>
      <c r="AJ600" s="106">
        <f>AE600* '1 Overview'!$D$19</f>
        <v>0</v>
      </c>
      <c r="AK600" s="107">
        <f>AG600* '1 Overview'!$D$19</f>
        <v>0</v>
      </c>
    </row>
    <row r="601" spans="1:37" ht="15.75" outlineLevel="2" x14ac:dyDescent="0.2">
      <c r="A601" s="93" t="str">
        <f t="shared" ref="A601:D610" si="216">A$20</f>
        <v>Z2013</v>
      </c>
      <c r="B601" s="93" t="e">
        <f t="shared" si="216"/>
        <v>#N/A</v>
      </c>
      <c r="C601" s="93" t="e">
        <f t="shared" si="216"/>
        <v>#N/A</v>
      </c>
      <c r="D601" s="93" t="e">
        <f t="shared" si="216"/>
        <v>#N/A</v>
      </c>
      <c r="E601" s="267" t="e">
        <f>VLOOKUP("K|"&amp;Q601,'[2]+termU'!$A$1:$G$65536,6,FALSE)</f>
        <v>#N/A</v>
      </c>
      <c r="F601" s="231" t="e">
        <f>VLOOKUP("K|"&amp;O601,'[2]+termU'!$A$1:$G$65536,6,FALSE)</f>
        <v>#N/A</v>
      </c>
      <c r="G601" s="64" t="e">
        <f t="shared" ref="G601:G610" si="217">IF(Q601="","B",IF(ISERROR(E532),"B",IF(E601=LEFT(E532,LEN(E601)),"A","B")))</f>
        <v>#N/A</v>
      </c>
      <c r="H601" s="70" t="str">
        <f t="shared" ca="1" si="194"/>
        <v>A</v>
      </c>
      <c r="I601" s="94"/>
      <c r="J601" s="95">
        <f t="shared" ref="J601:J610" si="218">J$20</f>
        <v>2013</v>
      </c>
      <c r="K601" s="93" t="str">
        <f t="shared" ref="K601:K610" si="219">K$20</f>
        <v>Test country</v>
      </c>
      <c r="L601" s="93">
        <f t="shared" si="211"/>
        <v>0</v>
      </c>
      <c r="M601" s="93"/>
      <c r="N601" s="93">
        <f t="shared" ref="N601:N610" si="220">N$20</f>
        <v>0</v>
      </c>
      <c r="O601" s="64" t="str">
        <f t="shared" si="162"/>
        <v>Hot beverages (Coffee, tea and cacao etc.)</v>
      </c>
      <c r="P601" s="709" t="s">
        <v>1771</v>
      </c>
      <c r="Q601" s="70" t="s">
        <v>2197</v>
      </c>
      <c r="R601" s="753" t="s">
        <v>2838</v>
      </c>
      <c r="S601" s="543" t="s">
        <v>2197</v>
      </c>
      <c r="T601" s="124"/>
      <c r="U601" s="1098">
        <f t="shared" ref="U601:AA601" si="221">SUBTOTAL(9,U602:U610)</f>
        <v>0</v>
      </c>
      <c r="V601" s="866">
        <f t="shared" si="221"/>
        <v>0</v>
      </c>
      <c r="W601" s="866">
        <f t="shared" si="221"/>
        <v>0</v>
      </c>
      <c r="X601" s="1099">
        <f t="shared" si="221"/>
        <v>0</v>
      </c>
      <c r="Y601" s="1059">
        <f t="shared" si="221"/>
        <v>0</v>
      </c>
      <c r="Z601" s="205">
        <f t="shared" si="221"/>
        <v>0</v>
      </c>
      <c r="AA601" s="112">
        <f t="shared" si="221"/>
        <v>0</v>
      </c>
      <c r="AB601" s="104"/>
      <c r="AC601" s="196"/>
      <c r="AD601" s="196"/>
      <c r="AE601" s="196"/>
      <c r="AF601" s="196"/>
      <c r="AG601" s="200"/>
      <c r="AH601" s="96"/>
      <c r="AI601" s="106"/>
      <c r="AJ601" s="106"/>
      <c r="AK601" s="107"/>
    </row>
    <row r="602" spans="1:37" outlineLevel="2" x14ac:dyDescent="0.2">
      <c r="A602" s="93" t="str">
        <f t="shared" si="216"/>
        <v>Z2013</v>
      </c>
      <c r="B602" s="93" t="e">
        <f t="shared" si="216"/>
        <v>#N/A</v>
      </c>
      <c r="C602" s="93" t="e">
        <f t="shared" si="216"/>
        <v>#N/A</v>
      </c>
      <c r="D602" s="93" t="e">
        <f t="shared" si="216"/>
        <v>#N/A</v>
      </c>
      <c r="E602" s="267" t="e">
        <f>VLOOKUP("K|"&amp;Q602,'[2]+termU'!$A$1:$G$65536,6,FALSE)</f>
        <v>#N/A</v>
      </c>
      <c r="F602" s="231" t="e">
        <f>VLOOKUP("K|"&amp;O602,'[2]+termU'!$A$1:$G$65536,6,FALSE)</f>
        <v>#N/A</v>
      </c>
      <c r="G602" s="64" t="e">
        <f t="shared" si="217"/>
        <v>#N/A</v>
      </c>
      <c r="H602" s="70" t="str">
        <f t="shared" ca="1" si="194"/>
        <v>B</v>
      </c>
      <c r="I602" s="94"/>
      <c r="J602" s="95">
        <f t="shared" si="218"/>
        <v>2013</v>
      </c>
      <c r="K602" s="93" t="str">
        <f t="shared" si="219"/>
        <v>Test country</v>
      </c>
      <c r="L602" s="93">
        <f t="shared" si="211"/>
        <v>0</v>
      </c>
      <c r="M602" s="93"/>
      <c r="N602" s="93">
        <f t="shared" si="220"/>
        <v>0</v>
      </c>
      <c r="O602" s="64" t="str">
        <f t="shared" si="162"/>
        <v>Hot beverages (Coffee, tea and cacao etc.), no details</v>
      </c>
      <c r="P602" s="709" t="s">
        <v>1771</v>
      </c>
      <c r="Q602" s="70" t="s">
        <v>2207</v>
      </c>
      <c r="R602" s="199" t="str">
        <f ca="1" xml:space="preserve"> R601 &amp; IF(ISERROR([3]!hidden(R601)),", sin detalles",IF([3]!hidden(R601),"",", sin detalles"))</f>
        <v>Bebidas calientes (Café, té, cacao, etc.), sin detalles</v>
      </c>
      <c r="S602" s="345" t="str">
        <f xml:space="preserve"> S601 &amp; IF(ISERROR([2]!hidden(S601)),", no details",IF([2]!hidden(S601),"",", no details"))</f>
        <v>Hot beverages (Coffee, tea and cacao etc.), no details</v>
      </c>
      <c r="T602" s="124"/>
      <c r="U602" s="889"/>
      <c r="V602" s="890"/>
      <c r="W602" s="888"/>
      <c r="X602" s="855"/>
      <c r="Y602" s="1068"/>
      <c r="Z602" s="1069"/>
      <c r="AA602" s="689"/>
      <c r="AB602" s="104"/>
      <c r="AC602" s="196"/>
      <c r="AD602" s="196"/>
      <c r="AE602" s="196"/>
      <c r="AF602" s="196"/>
      <c r="AG602" s="200"/>
      <c r="AH602" s="96"/>
      <c r="AI602" s="106"/>
      <c r="AJ602" s="106"/>
      <c r="AK602" s="107"/>
    </row>
    <row r="603" spans="1:37" ht="12.75" outlineLevel="2" x14ac:dyDescent="0.2">
      <c r="A603" s="93" t="str">
        <f t="shared" si="216"/>
        <v>Z2013</v>
      </c>
      <c r="B603" s="93" t="e">
        <f t="shared" si="216"/>
        <v>#N/A</v>
      </c>
      <c r="C603" s="93" t="e">
        <f t="shared" si="216"/>
        <v>#N/A</v>
      </c>
      <c r="D603" s="93" t="e">
        <f t="shared" si="216"/>
        <v>#N/A</v>
      </c>
      <c r="E603" s="267" t="e">
        <f>VLOOKUP("K|"&amp;Q603,'[2]+termU'!$A$1:$G$65536,6,FALSE)</f>
        <v>#N/A</v>
      </c>
      <c r="F603" s="231" t="e">
        <f>VLOOKUP("K|"&amp;O603,'[2]+termU'!$A$1:$G$65536,6,FALSE)</f>
        <v>#N/A</v>
      </c>
      <c r="G603" s="64" t="str">
        <f t="shared" si="217"/>
        <v>B</v>
      </c>
      <c r="H603" s="70" t="str">
        <f t="shared" ca="1" si="194"/>
        <v>B</v>
      </c>
      <c r="I603" s="94"/>
      <c r="J603" s="95">
        <f t="shared" si="218"/>
        <v>2013</v>
      </c>
      <c r="K603" s="93" t="str">
        <f t="shared" si="219"/>
        <v>Test country</v>
      </c>
      <c r="L603" s="93">
        <f t="shared" si="211"/>
        <v>0</v>
      </c>
      <c r="M603" s="93"/>
      <c r="N603" s="93">
        <f t="shared" si="220"/>
        <v>0</v>
      </c>
      <c r="O603" s="64" t="str">
        <f t="shared" si="162"/>
        <v>Coffee, decaffeinated or roasted</v>
      </c>
      <c r="P603" s="709" t="s">
        <v>1771</v>
      </c>
      <c r="Q603" s="70" t="s">
        <v>475</v>
      </c>
      <c r="R603" s="124" t="s">
        <v>2839</v>
      </c>
      <c r="S603" s="154" t="s">
        <v>620</v>
      </c>
      <c r="T603" s="124"/>
      <c r="U603" s="889"/>
      <c r="V603" s="890"/>
      <c r="W603" s="888"/>
      <c r="X603" s="855"/>
      <c r="Y603" s="1068"/>
      <c r="Z603" s="1069"/>
      <c r="AA603" s="689"/>
      <c r="AB603" s="104"/>
      <c r="AC603" s="196"/>
      <c r="AD603" s="196"/>
      <c r="AE603" s="196"/>
      <c r="AF603" s="196"/>
      <c r="AG603" s="200"/>
      <c r="AH603" s="96"/>
      <c r="AI603" s="106"/>
      <c r="AJ603" s="106"/>
      <c r="AK603" s="107"/>
    </row>
    <row r="604" spans="1:37" ht="12.75" outlineLevel="2" x14ac:dyDescent="0.2">
      <c r="A604" s="93" t="str">
        <f t="shared" si="216"/>
        <v>Z2013</v>
      </c>
      <c r="B604" s="93" t="e">
        <f t="shared" si="216"/>
        <v>#N/A</v>
      </c>
      <c r="C604" s="93" t="e">
        <f t="shared" si="216"/>
        <v>#N/A</v>
      </c>
      <c r="D604" s="93" t="e">
        <f t="shared" si="216"/>
        <v>#N/A</v>
      </c>
      <c r="E604" s="267" t="e">
        <f>VLOOKUP("K|"&amp;Q604,'[2]+termU'!$A$1:$G$65536,6,FALSE)</f>
        <v>#N/A</v>
      </c>
      <c r="F604" s="231" t="e">
        <f>VLOOKUP("K|"&amp;O604,'[2]+termU'!$A$1:$G$65536,6,FALSE)</f>
        <v>#N/A</v>
      </c>
      <c r="G604" s="64" t="e">
        <f t="shared" si="217"/>
        <v>#N/A</v>
      </c>
      <c r="H604" s="70" t="str">
        <f t="shared" ref="H604:H667" ca="1" si="222">IF(CELL("protect",U604),"A","B")</f>
        <v>B</v>
      </c>
      <c r="I604" s="94"/>
      <c r="J604" s="95">
        <f t="shared" si="218"/>
        <v>2013</v>
      </c>
      <c r="K604" s="93" t="str">
        <f t="shared" si="219"/>
        <v>Test country</v>
      </c>
      <c r="L604" s="93">
        <f t="shared" si="211"/>
        <v>0</v>
      </c>
      <c r="M604" s="93"/>
      <c r="N604" s="93">
        <f t="shared" si="220"/>
        <v>0</v>
      </c>
      <c r="O604" s="64" t="str">
        <f t="shared" si="162"/>
        <v>Green tea and black tea</v>
      </c>
      <c r="P604" s="709" t="s">
        <v>1771</v>
      </c>
      <c r="Q604" s="70" t="s">
        <v>476</v>
      </c>
      <c r="R604" s="124" t="s">
        <v>2840</v>
      </c>
      <c r="S604" s="154" t="s">
        <v>621</v>
      </c>
      <c r="T604" s="124"/>
      <c r="U604" s="889"/>
      <c r="V604" s="890"/>
      <c r="W604" s="888"/>
      <c r="X604" s="855"/>
      <c r="Y604" s="1068"/>
      <c r="Z604" s="1069"/>
      <c r="AA604" s="689"/>
      <c r="AB604" s="104"/>
      <c r="AC604" s="196"/>
      <c r="AD604" s="196"/>
      <c r="AE604" s="196"/>
      <c r="AF604" s="196"/>
      <c r="AG604" s="200"/>
      <c r="AH604" s="96"/>
      <c r="AI604" s="106"/>
      <c r="AJ604" s="106"/>
      <c r="AK604" s="107"/>
    </row>
    <row r="605" spans="1:37" ht="12.75" outlineLevel="2" x14ac:dyDescent="0.2">
      <c r="A605" s="93" t="str">
        <f t="shared" si="216"/>
        <v>Z2013</v>
      </c>
      <c r="B605" s="93" t="e">
        <f t="shared" si="216"/>
        <v>#N/A</v>
      </c>
      <c r="C605" s="93" t="e">
        <f t="shared" si="216"/>
        <v>#N/A</v>
      </c>
      <c r="D605" s="93" t="e">
        <f t="shared" si="216"/>
        <v>#N/A</v>
      </c>
      <c r="E605" s="267" t="e">
        <f>VLOOKUP("K|"&amp;Q605,'[2]+termU'!$A$1:$G$65536,6,FALSE)</f>
        <v>#N/A</v>
      </c>
      <c r="F605" s="231" t="e">
        <f>VLOOKUP("K|"&amp;O605,'[2]+termU'!$A$1:$G$65536,6,FALSE)</f>
        <v>#N/A</v>
      </c>
      <c r="G605" s="64" t="e">
        <f t="shared" si="217"/>
        <v>#N/A</v>
      </c>
      <c r="H605" s="70" t="str">
        <f t="shared" ca="1" si="222"/>
        <v>B</v>
      </c>
      <c r="I605" s="94"/>
      <c r="J605" s="95">
        <f t="shared" si="218"/>
        <v>2013</v>
      </c>
      <c r="K605" s="93" t="str">
        <f t="shared" si="219"/>
        <v>Test country</v>
      </c>
      <c r="L605" s="93">
        <f t="shared" si="211"/>
        <v>0</v>
      </c>
      <c r="M605" s="93"/>
      <c r="N605" s="93">
        <f t="shared" si="220"/>
        <v>0</v>
      </c>
      <c r="O605" s="64" t="str">
        <f t="shared" si="162"/>
        <v>Herb teas</v>
      </c>
      <c r="P605" s="709" t="s">
        <v>1771</v>
      </c>
      <c r="Q605" s="70" t="s">
        <v>477</v>
      </c>
      <c r="R605" s="124" t="s">
        <v>2841</v>
      </c>
      <c r="S605" s="154" t="s">
        <v>622</v>
      </c>
      <c r="T605" s="124"/>
      <c r="U605" s="889"/>
      <c r="V605" s="890"/>
      <c r="W605" s="888"/>
      <c r="X605" s="855"/>
      <c r="Y605" s="1068"/>
      <c r="Z605" s="1069"/>
      <c r="AA605" s="689"/>
      <c r="AB605" s="104"/>
      <c r="AC605" s="196"/>
      <c r="AD605" s="196"/>
      <c r="AE605" s="196"/>
      <c r="AF605" s="196"/>
      <c r="AG605" s="200"/>
      <c r="AH605" s="96"/>
      <c r="AI605" s="106"/>
      <c r="AJ605" s="106"/>
      <c r="AK605" s="107"/>
    </row>
    <row r="606" spans="1:37" ht="12.75" outlineLevel="2" x14ac:dyDescent="0.2">
      <c r="A606" s="93" t="str">
        <f t="shared" si="216"/>
        <v>Z2013</v>
      </c>
      <c r="B606" s="93" t="e">
        <f t="shared" si="216"/>
        <v>#N/A</v>
      </c>
      <c r="C606" s="93" t="e">
        <f t="shared" si="216"/>
        <v>#N/A</v>
      </c>
      <c r="D606" s="93" t="e">
        <f t="shared" si="216"/>
        <v>#N/A</v>
      </c>
      <c r="E606" s="267" t="str">
        <f>VLOOKUP("K|"&amp;Q606,'[2]+termU'!$A$1:$G$65536,6,FALSE)</f>
        <v>L801506</v>
      </c>
      <c r="F606" s="231" t="str">
        <f>VLOOKUP("K|"&amp;O606,'[2]+termU'!$A$1:$G$65536,6,FALSE)</f>
        <v>L102b03</v>
      </c>
      <c r="G606" s="64" t="str">
        <f t="shared" si="217"/>
        <v>B</v>
      </c>
      <c r="H606" s="70" t="str">
        <f t="shared" ca="1" si="222"/>
        <v>B</v>
      </c>
      <c r="I606" s="94"/>
      <c r="J606" s="95">
        <f t="shared" si="218"/>
        <v>2013</v>
      </c>
      <c r="K606" s="93" t="str">
        <f t="shared" si="219"/>
        <v>Test country</v>
      </c>
      <c r="L606" s="93">
        <f t="shared" si="211"/>
        <v>0</v>
      </c>
      <c r="M606" s="93"/>
      <c r="N606" s="93">
        <f t="shared" si="220"/>
        <v>0</v>
      </c>
      <c r="O606" s="64" t="str">
        <f t="shared" si="162"/>
        <v>Mate</v>
      </c>
      <c r="P606" s="709" t="s">
        <v>1771</v>
      </c>
      <c r="Q606" s="70" t="s">
        <v>277</v>
      </c>
      <c r="R606" s="124" t="s">
        <v>1559</v>
      </c>
      <c r="S606" s="154" t="s">
        <v>1559</v>
      </c>
      <c r="T606" s="124"/>
      <c r="U606" s="889"/>
      <c r="V606" s="890"/>
      <c r="W606" s="888"/>
      <c r="X606" s="855"/>
      <c r="Y606" s="1068"/>
      <c r="Z606" s="1069"/>
      <c r="AA606" s="689"/>
      <c r="AB606" s="104"/>
      <c r="AC606" s="196"/>
      <c r="AD606" s="196"/>
      <c r="AE606" s="196"/>
      <c r="AF606" s="196"/>
      <c r="AG606" s="200"/>
      <c r="AH606" s="96"/>
      <c r="AI606" s="106"/>
      <c r="AJ606" s="106"/>
      <c r="AK606" s="107"/>
    </row>
    <row r="607" spans="1:37" ht="12.75" outlineLevel="2" x14ac:dyDescent="0.2">
      <c r="A607" s="93" t="str">
        <f t="shared" si="216"/>
        <v>Z2013</v>
      </c>
      <c r="B607" s="93" t="e">
        <f t="shared" si="216"/>
        <v>#N/A</v>
      </c>
      <c r="C607" s="93" t="e">
        <f t="shared" si="216"/>
        <v>#N/A</v>
      </c>
      <c r="D607" s="93" t="e">
        <f t="shared" si="216"/>
        <v>#N/A</v>
      </c>
      <c r="E607" s="267" t="str">
        <f>VLOOKUP("K|"&amp;Q607,'[2]+termU'!$A$1:$G$65536,6,FALSE)</f>
        <v>L801505</v>
      </c>
      <c r="F607" s="231" t="str">
        <f>VLOOKUP("K|"&amp;O607,'[2]+termU'!$A$1:$G$65536,6,FALSE)</f>
        <v>L801505</v>
      </c>
      <c r="G607" s="64" t="str">
        <f t="shared" si="217"/>
        <v>B</v>
      </c>
      <c r="H607" s="70" t="str">
        <f t="shared" ca="1" si="222"/>
        <v>B</v>
      </c>
      <c r="I607" s="94"/>
      <c r="J607" s="95">
        <f t="shared" si="218"/>
        <v>2013</v>
      </c>
      <c r="K607" s="93" t="str">
        <f t="shared" si="219"/>
        <v>Test country</v>
      </c>
      <c r="L607" s="93">
        <f t="shared" si="211"/>
        <v>0</v>
      </c>
      <c r="M607" s="93"/>
      <c r="N607" s="93">
        <f t="shared" si="220"/>
        <v>0</v>
      </c>
      <c r="O607" s="64" t="str">
        <f t="shared" si="162"/>
        <v>Extracts, essences and concentrates of tea or mate</v>
      </c>
      <c r="P607" s="709" t="s">
        <v>1771</v>
      </c>
      <c r="Q607" s="70" t="s">
        <v>478</v>
      </c>
      <c r="R607" s="1022" t="s">
        <v>2842</v>
      </c>
      <c r="S607" s="1008" t="s">
        <v>623</v>
      </c>
      <c r="T607" s="124"/>
      <c r="U607" s="889"/>
      <c r="V607" s="890"/>
      <c r="W607" s="888"/>
      <c r="X607" s="855"/>
      <c r="Y607" s="1068"/>
      <c r="Z607" s="1069"/>
      <c r="AA607" s="689"/>
      <c r="AB607" s="104"/>
      <c r="AC607" s="196"/>
      <c r="AD607" s="196"/>
      <c r="AE607" s="196"/>
      <c r="AF607" s="196"/>
      <c r="AG607" s="200"/>
      <c r="AH607" s="96"/>
      <c r="AI607" s="106"/>
      <c r="AJ607" s="106"/>
      <c r="AK607" s="107"/>
    </row>
    <row r="608" spans="1:37" ht="12.75" outlineLevel="2" x14ac:dyDescent="0.2">
      <c r="A608" s="93" t="str">
        <f t="shared" si="216"/>
        <v>Z2013</v>
      </c>
      <c r="B608" s="93" t="e">
        <f t="shared" si="216"/>
        <v>#N/A</v>
      </c>
      <c r="C608" s="93" t="e">
        <f t="shared" si="216"/>
        <v>#N/A</v>
      </c>
      <c r="D608" s="93" t="e">
        <f t="shared" si="216"/>
        <v>#N/A</v>
      </c>
      <c r="E608" s="267" t="e">
        <f>VLOOKUP("K|"&amp;Q608,'[2]+termU'!$A$1:$G$65536,6,FALSE)</f>
        <v>#N/A</v>
      </c>
      <c r="F608" s="231" t="e">
        <f>VLOOKUP("K|"&amp;O608,'[2]+termU'!$A$1:$G$65536,6,FALSE)</f>
        <v>#N/A</v>
      </c>
      <c r="G608" s="64" t="e">
        <f t="shared" si="217"/>
        <v>#N/A</v>
      </c>
      <c r="H608" s="70" t="str">
        <f t="shared" ca="1" si="222"/>
        <v>B</v>
      </c>
      <c r="I608" s="94"/>
      <c r="J608" s="95">
        <f t="shared" si="218"/>
        <v>2013</v>
      </c>
      <c r="K608" s="93" t="str">
        <f t="shared" si="219"/>
        <v>Test country</v>
      </c>
      <c r="L608" s="93">
        <f t="shared" si="211"/>
        <v>0</v>
      </c>
      <c r="M608" s="93"/>
      <c r="N608" s="93">
        <f t="shared" si="220"/>
        <v>0</v>
      </c>
      <c r="O608" s="64" t="str">
        <f t="shared" si="162"/>
        <v>Cocoa powder/drinking chocolate</v>
      </c>
      <c r="P608" s="709" t="s">
        <v>1771</v>
      </c>
      <c r="Q608" s="70" t="s">
        <v>479</v>
      </c>
      <c r="R608" s="1022" t="s">
        <v>2843</v>
      </c>
      <c r="S608" s="1008" t="s">
        <v>391</v>
      </c>
      <c r="T608" s="124"/>
      <c r="U608" s="889"/>
      <c r="V608" s="890"/>
      <c r="W608" s="888"/>
      <c r="X608" s="855"/>
      <c r="Y608" s="1068"/>
      <c r="Z608" s="1069"/>
      <c r="AA608" s="689"/>
      <c r="AB608" s="104"/>
      <c r="AC608" s="196"/>
      <c r="AD608" s="196"/>
      <c r="AE608" s="196"/>
      <c r="AF608" s="196"/>
      <c r="AG608" s="200"/>
      <c r="AH608" s="96"/>
      <c r="AI608" s="106"/>
      <c r="AJ608" s="106"/>
      <c r="AK608" s="107"/>
    </row>
    <row r="609" spans="1:37" ht="12.75" outlineLevel="2" x14ac:dyDescent="0.2">
      <c r="A609" s="93" t="str">
        <f t="shared" si="216"/>
        <v>Z2013</v>
      </c>
      <c r="B609" s="93" t="e">
        <f t="shared" si="216"/>
        <v>#N/A</v>
      </c>
      <c r="C609" s="93" t="e">
        <f t="shared" si="216"/>
        <v>#N/A</v>
      </c>
      <c r="D609" s="93" t="e">
        <f t="shared" si="216"/>
        <v>#N/A</v>
      </c>
      <c r="E609" s="267" t="e">
        <f>VLOOKUP("K|"&amp;Q609,'[2]+termU'!$A$1:$G$65536,6,FALSE)</f>
        <v>#N/A</v>
      </c>
      <c r="F609" s="231" t="e">
        <f>VLOOKUP("K|"&amp;O609,'[2]+termU'!$A$1:$G$65536,6,FALSE)</f>
        <v>#N/A</v>
      </c>
      <c r="G609" s="64" t="str">
        <f t="shared" si="217"/>
        <v>B</v>
      </c>
      <c r="H609" s="70" t="str">
        <f t="shared" ca="1" si="222"/>
        <v>B</v>
      </c>
      <c r="I609" s="94"/>
      <c r="J609" s="95">
        <f t="shared" si="218"/>
        <v>2013</v>
      </c>
      <c r="K609" s="93" t="str">
        <f t="shared" si="219"/>
        <v>Test country</v>
      </c>
      <c r="L609" s="93">
        <f t="shared" si="211"/>
        <v>0</v>
      </c>
      <c r="M609" s="93"/>
      <c r="N609" s="93">
        <f t="shared" si="220"/>
        <v>0</v>
      </c>
      <c r="O609" s="64" t="str">
        <f t="shared" si="162"/>
        <v>&lt;important new product, please enter&gt;</v>
      </c>
      <c r="P609" s="709" t="s">
        <v>1771</v>
      </c>
      <c r="Q609" s="70"/>
      <c r="R609" s="548" t="s">
        <v>2653</v>
      </c>
      <c r="S609" s="1006" t="s">
        <v>203</v>
      </c>
      <c r="T609" s="1097"/>
      <c r="U609" s="889"/>
      <c r="V609" s="890"/>
      <c r="W609" s="888"/>
      <c r="X609" s="855"/>
      <c r="Y609" s="1068"/>
      <c r="Z609" s="1069"/>
      <c r="AA609" s="689"/>
      <c r="AB609" s="104"/>
      <c r="AC609" s="196"/>
      <c r="AD609" s="196"/>
      <c r="AE609" s="196"/>
      <c r="AF609" s="196"/>
      <c r="AG609" s="200"/>
      <c r="AH609" s="96"/>
      <c r="AI609" s="106"/>
      <c r="AJ609" s="106"/>
      <c r="AK609" s="107"/>
    </row>
    <row r="610" spans="1:37" ht="12.75" outlineLevel="2" x14ac:dyDescent="0.2">
      <c r="A610" s="93" t="str">
        <f t="shared" si="216"/>
        <v>Z2013</v>
      </c>
      <c r="B610" s="93" t="e">
        <f t="shared" si="216"/>
        <v>#N/A</v>
      </c>
      <c r="C610" s="93" t="e">
        <f t="shared" si="216"/>
        <v>#N/A</v>
      </c>
      <c r="D610" s="93" t="e">
        <f t="shared" si="216"/>
        <v>#N/A</v>
      </c>
      <c r="E610" s="267" t="e">
        <f>VLOOKUP("K|"&amp;Q610,'[2]+termU'!$A$1:$G$65536,6,FALSE)</f>
        <v>#N/A</v>
      </c>
      <c r="F610" s="231" t="e">
        <f>VLOOKUP("K|"&amp;O610,'[2]+termU'!$A$1:$G$65536,6,FALSE)</f>
        <v>#N/A</v>
      </c>
      <c r="G610" s="64" t="e">
        <f t="shared" si="217"/>
        <v>#N/A</v>
      </c>
      <c r="H610" s="70" t="str">
        <f t="shared" ca="1" si="222"/>
        <v>B</v>
      </c>
      <c r="I610" s="94"/>
      <c r="J610" s="95">
        <f t="shared" si="218"/>
        <v>2013</v>
      </c>
      <c r="K610" s="93" t="str">
        <f t="shared" si="219"/>
        <v>Test country</v>
      </c>
      <c r="L610" s="93">
        <f t="shared" si="211"/>
        <v>0</v>
      </c>
      <c r="M610" s="93"/>
      <c r="N610" s="93">
        <f t="shared" si="220"/>
        <v>0</v>
      </c>
      <c r="O610" s="64" t="str">
        <f t="shared" si="162"/>
        <v>Other hot beverages</v>
      </c>
      <c r="P610" s="709" t="s">
        <v>1771</v>
      </c>
      <c r="Q610" s="70" t="s">
        <v>2195</v>
      </c>
      <c r="R610" s="731" t="s">
        <v>2844</v>
      </c>
      <c r="S610" s="1007" t="s">
        <v>2196</v>
      </c>
      <c r="T610" s="124"/>
      <c r="U610" s="889"/>
      <c r="V610" s="890"/>
      <c r="W610" s="888"/>
      <c r="X610" s="855"/>
      <c r="Y610" s="1068"/>
      <c r="Z610" s="1069"/>
      <c r="AA610" s="689"/>
      <c r="AB610" s="104"/>
      <c r="AC610" s="196"/>
      <c r="AD610" s="196"/>
      <c r="AE610" s="196"/>
      <c r="AF610" s="196"/>
      <c r="AG610" s="200"/>
      <c r="AH610" s="96"/>
      <c r="AI610" s="106"/>
      <c r="AJ610" s="106"/>
      <c r="AK610" s="107"/>
    </row>
    <row r="611" spans="1:37" ht="31.5" outlineLevel="2" x14ac:dyDescent="0.2">
      <c r="A611" s="93" t="str">
        <f t="shared" si="197"/>
        <v>Z2013</v>
      </c>
      <c r="B611" s="93" t="e">
        <f t="shared" si="197"/>
        <v>#N/A</v>
      </c>
      <c r="C611" s="93" t="e">
        <f t="shared" si="197"/>
        <v>#N/A</v>
      </c>
      <c r="D611" s="93" t="e">
        <f t="shared" ref="D611:D659" si="223">D$20</f>
        <v>#N/A</v>
      </c>
      <c r="E611" s="267" t="e">
        <f>VLOOKUP("K|"&amp;Q611,'[2]+termU'!$A$1:$G$65536,6,FALSE)</f>
        <v>#N/A</v>
      </c>
      <c r="F611" s="231" t="e">
        <f>VLOOKUP("K|"&amp;O611,'[2]+termU'!$A$1:$G$65536,6,FALSE)</f>
        <v>#N/A</v>
      </c>
      <c r="G611" s="64" t="e">
        <f t="shared" ref="G611:G637" si="224">IF(Q611="","B",IF(ISERROR(E532),"B",IF(E611=LEFT(E532,LEN(E611)),"A","B")))</f>
        <v>#N/A</v>
      </c>
      <c r="H611" s="70" t="str">
        <f t="shared" ca="1" si="222"/>
        <v>A</v>
      </c>
      <c r="I611" s="94"/>
      <c r="J611" s="95">
        <f t="shared" ref="J611:K618" si="225">J$20</f>
        <v>2013</v>
      </c>
      <c r="K611" s="93" t="str">
        <f t="shared" si="225"/>
        <v>Test country</v>
      </c>
      <c r="L611" s="93">
        <f t="shared" si="211"/>
        <v>0</v>
      </c>
      <c r="M611" s="93"/>
      <c r="N611" s="93">
        <f t="shared" si="166"/>
        <v>0</v>
      </c>
      <c r="O611" s="64" t="str">
        <f t="shared" si="162"/>
        <v>Bread and bakery products</v>
      </c>
      <c r="P611" s="709" t="s">
        <v>1771</v>
      </c>
      <c r="Q611" s="70" t="s">
        <v>2455</v>
      </c>
      <c r="R611" s="1018" t="s">
        <v>2806</v>
      </c>
      <c r="S611" s="1009" t="s">
        <v>2455</v>
      </c>
      <c r="T611" s="124"/>
      <c r="U611" s="1098">
        <f t="shared" ref="U611:AA611" si="226">SUBTOTAL(9,U612:U618)</f>
        <v>0</v>
      </c>
      <c r="V611" s="866">
        <f t="shared" si="226"/>
        <v>0</v>
      </c>
      <c r="W611" s="866">
        <f t="shared" si="226"/>
        <v>0</v>
      </c>
      <c r="X611" s="1099">
        <f t="shared" si="226"/>
        <v>0</v>
      </c>
      <c r="Y611" s="1059">
        <f t="shared" si="226"/>
        <v>0</v>
      </c>
      <c r="Z611" s="205">
        <f t="shared" si="226"/>
        <v>0</v>
      </c>
      <c r="AA611" s="112">
        <f t="shared" si="226"/>
        <v>0</v>
      </c>
      <c r="AB611" s="104"/>
      <c r="AC611" s="196"/>
      <c r="AD611" s="196"/>
      <c r="AE611" s="196"/>
      <c r="AF611" s="196"/>
      <c r="AG611" s="200"/>
      <c r="AH611" s="96"/>
      <c r="AI611" s="106"/>
      <c r="AJ611" s="106"/>
      <c r="AK611" s="107"/>
    </row>
    <row r="612" spans="1:37" ht="12.75" outlineLevel="2" x14ac:dyDescent="0.2">
      <c r="A612" s="93" t="str">
        <f t="shared" si="197"/>
        <v>Z2013</v>
      </c>
      <c r="B612" s="93" t="e">
        <f t="shared" si="197"/>
        <v>#N/A</v>
      </c>
      <c r="C612" s="93" t="e">
        <f t="shared" si="197"/>
        <v>#N/A</v>
      </c>
      <c r="D612" s="93" t="e">
        <f t="shared" si="223"/>
        <v>#N/A</v>
      </c>
      <c r="E612" s="267" t="e">
        <f>VLOOKUP("K|"&amp;Q612,'[2]+termU'!$A$1:$G$65536,6,FALSE)</f>
        <v>#N/A</v>
      </c>
      <c r="F612" s="231" t="e">
        <f>VLOOKUP("K|"&amp;O612,'[2]+termU'!$A$1:$G$65536,6,FALSE)</f>
        <v>#N/A</v>
      </c>
      <c r="G612" s="64" t="e">
        <f t="shared" si="224"/>
        <v>#N/A</v>
      </c>
      <c r="H612" s="70" t="str">
        <f t="shared" ca="1" si="222"/>
        <v>B</v>
      </c>
      <c r="I612" s="94"/>
      <c r="J612" s="95">
        <f t="shared" si="225"/>
        <v>2013</v>
      </c>
      <c r="K612" s="93" t="str">
        <f t="shared" si="225"/>
        <v>Test country</v>
      </c>
      <c r="L612" s="93">
        <f t="shared" si="211"/>
        <v>0</v>
      </c>
      <c r="M612" s="93"/>
      <c r="N612" s="93">
        <f t="shared" si="166"/>
        <v>0</v>
      </c>
      <c r="O612" s="64" t="str">
        <f t="shared" si="162"/>
        <v>Bread and bakery products, no details</v>
      </c>
      <c r="P612" s="709" t="s">
        <v>1771</v>
      </c>
      <c r="Q612" s="70" t="s">
        <v>2456</v>
      </c>
      <c r="R612" s="103" t="str">
        <f ca="1" xml:space="preserve"> R611 &amp; IF(ISERROR([3]!hidden(R611)),", sin detalles",IF([3]!hidden(R611),"",", sin detalles"))</f>
        <v>Panes y productos panificados, sin detalles</v>
      </c>
      <c r="S612" s="354" t="str">
        <f xml:space="preserve"> S611 &amp; IF(ISERROR([2]!hidden(S611)),", no details",IF([2]!hidden(S611),"",", no details"))</f>
        <v>Bread and bakery products, no details</v>
      </c>
      <c r="T612" s="124"/>
      <c r="U612" s="889"/>
      <c r="V612" s="890"/>
      <c r="W612" s="888"/>
      <c r="X612" s="855"/>
      <c r="Y612" s="1068"/>
      <c r="Z612" s="1069"/>
      <c r="AA612" s="689"/>
      <c r="AB612" s="104"/>
      <c r="AC612" s="196"/>
      <c r="AD612" s="196"/>
      <c r="AE612" s="196"/>
      <c r="AF612" s="196"/>
      <c r="AG612" s="200"/>
      <c r="AH612" s="96"/>
      <c r="AI612" s="106"/>
      <c r="AJ612" s="106"/>
      <c r="AK612" s="107"/>
    </row>
    <row r="613" spans="1:37" ht="12.75" outlineLevel="2" x14ac:dyDescent="0.2">
      <c r="A613" s="93" t="str">
        <f t="shared" si="197"/>
        <v>Z2013</v>
      </c>
      <c r="B613" s="93" t="e">
        <f t="shared" si="197"/>
        <v>#N/A</v>
      </c>
      <c r="C613" s="93" t="e">
        <f t="shared" si="197"/>
        <v>#N/A</v>
      </c>
      <c r="D613" s="93" t="e">
        <f t="shared" si="223"/>
        <v>#N/A</v>
      </c>
      <c r="E613" s="267" t="str">
        <f>VLOOKUP("K|"&amp;Q613,'[2]+termU'!$A$1:$G$65536,6,FALSE)</f>
        <v>L801101</v>
      </c>
      <c r="F613" s="231" t="str">
        <f>VLOOKUP("K|"&amp;O613,'[2]+termU'!$A$1:$G$65536,6,FALSE)</f>
        <v>L801101</v>
      </c>
      <c r="G613" s="64" t="str">
        <f t="shared" si="224"/>
        <v>B</v>
      </c>
      <c r="H613" s="70" t="str">
        <f t="shared" ca="1" si="222"/>
        <v>B</v>
      </c>
      <c r="I613" s="94"/>
      <c r="J613" s="95">
        <f t="shared" si="225"/>
        <v>2013</v>
      </c>
      <c r="K613" s="93" t="str">
        <f t="shared" si="225"/>
        <v>Test country</v>
      </c>
      <c r="L613" s="93">
        <f t="shared" si="211"/>
        <v>0</v>
      </c>
      <c r="M613" s="93"/>
      <c r="N613" s="93">
        <f t="shared" si="166"/>
        <v>0</v>
      </c>
      <c r="O613" s="64" t="str">
        <f t="shared" si="162"/>
        <v>Bread</v>
      </c>
      <c r="P613" s="709" t="s">
        <v>1771</v>
      </c>
      <c r="Q613" s="70" t="s">
        <v>2266</v>
      </c>
      <c r="R613" s="693" t="s">
        <v>2807</v>
      </c>
      <c r="S613" s="995" t="s">
        <v>2457</v>
      </c>
      <c r="T613" s="124"/>
      <c r="U613" s="889"/>
      <c r="V613" s="890"/>
      <c r="W613" s="888"/>
      <c r="X613" s="855"/>
      <c r="Y613" s="1068"/>
      <c r="Z613" s="1069"/>
      <c r="AA613" s="689"/>
      <c r="AB613" s="104"/>
      <c r="AC613" s="196"/>
      <c r="AD613" s="196"/>
      <c r="AE613" s="196"/>
      <c r="AF613" s="196"/>
      <c r="AG613" s="200"/>
      <c r="AH613" s="96"/>
      <c r="AI613" s="106"/>
      <c r="AJ613" s="106"/>
      <c r="AK613" s="107"/>
    </row>
    <row r="614" spans="1:37" ht="12.75" outlineLevel="2" x14ac:dyDescent="0.2">
      <c r="A614" s="93" t="str">
        <f t="shared" si="197"/>
        <v>Z2013</v>
      </c>
      <c r="B614" s="93" t="e">
        <f t="shared" si="197"/>
        <v>#N/A</v>
      </c>
      <c r="C614" s="93" t="e">
        <f t="shared" si="197"/>
        <v>#N/A</v>
      </c>
      <c r="D614" s="93" t="e">
        <f t="shared" si="223"/>
        <v>#N/A</v>
      </c>
      <c r="E614" s="267" t="str">
        <f>VLOOKUP("K|"&amp;Q614,'[2]+termU'!$A$1:$G$65536,6,FALSE)</f>
        <v>L801102</v>
      </c>
      <c r="F614" s="231" t="str">
        <f>VLOOKUP("K|"&amp;O614,'[2]+termU'!$A$1:$G$65536,6,FALSE)</f>
        <v>L801102</v>
      </c>
      <c r="G614" s="64" t="str">
        <f t="shared" si="224"/>
        <v>B</v>
      </c>
      <c r="H614" s="70" t="str">
        <f t="shared" ca="1" si="222"/>
        <v>B</v>
      </c>
      <c r="I614" s="94"/>
      <c r="J614" s="95">
        <f t="shared" si="225"/>
        <v>2013</v>
      </c>
      <c r="K614" s="93" t="str">
        <f t="shared" si="225"/>
        <v>Test country</v>
      </c>
      <c r="L614" s="93">
        <f t="shared" si="211"/>
        <v>0</v>
      </c>
      <c r="M614" s="93"/>
      <c r="N614" s="93">
        <f t="shared" si="166"/>
        <v>0</v>
      </c>
      <c r="O614" s="64" t="str">
        <f t="shared" si="162"/>
        <v>Bread rolls</v>
      </c>
      <c r="P614" s="709" t="s">
        <v>1771</v>
      </c>
      <c r="Q614" s="70" t="s">
        <v>2267</v>
      </c>
      <c r="R614" s="693" t="s">
        <v>2808</v>
      </c>
      <c r="S614" s="995" t="s">
        <v>2458</v>
      </c>
      <c r="T614" s="124"/>
      <c r="U614" s="889"/>
      <c r="V614" s="890"/>
      <c r="W614" s="888"/>
      <c r="X614" s="855"/>
      <c r="Y614" s="1068"/>
      <c r="Z614" s="1069"/>
      <c r="AA614" s="689"/>
      <c r="AB614" s="104"/>
      <c r="AC614" s="196"/>
      <c r="AD614" s="196"/>
      <c r="AE614" s="196"/>
      <c r="AF614" s="196"/>
      <c r="AG614" s="200"/>
      <c r="AH614" s="96"/>
      <c r="AI614" s="106"/>
      <c r="AJ614" s="106"/>
      <c r="AK614" s="107"/>
    </row>
    <row r="615" spans="1:37" ht="12.75" outlineLevel="2" x14ac:dyDescent="0.2">
      <c r="A615" s="93" t="str">
        <f t="shared" si="197"/>
        <v>Z2013</v>
      </c>
      <c r="B615" s="93" t="e">
        <f t="shared" si="197"/>
        <v>#N/A</v>
      </c>
      <c r="C615" s="93" t="e">
        <f t="shared" si="197"/>
        <v>#N/A</v>
      </c>
      <c r="D615" s="93" t="e">
        <f t="shared" si="223"/>
        <v>#N/A</v>
      </c>
      <c r="E615" s="267" t="e">
        <f>VLOOKUP("K|"&amp;Q615,'[2]+termU'!$A$1:$G$65536,6,FALSE)</f>
        <v>#N/A</v>
      </c>
      <c r="F615" s="231" t="e">
        <f>VLOOKUP("K|"&amp;O615,'[2]+termU'!$A$1:$G$65536,6,FALSE)</f>
        <v>#N/A</v>
      </c>
      <c r="G615" s="64" t="e">
        <f t="shared" si="224"/>
        <v>#N/A</v>
      </c>
      <c r="H615" s="70" t="str">
        <f t="shared" ca="1" si="222"/>
        <v>B</v>
      </c>
      <c r="I615" s="94"/>
      <c r="J615" s="95">
        <f t="shared" si="225"/>
        <v>2013</v>
      </c>
      <c r="K615" s="93" t="str">
        <f t="shared" si="225"/>
        <v>Test country</v>
      </c>
      <c r="L615" s="93">
        <f t="shared" si="211"/>
        <v>0</v>
      </c>
      <c r="M615" s="93"/>
      <c r="N615" s="93">
        <f t="shared" si="166"/>
        <v>0</v>
      </c>
      <c r="O615" s="64" t="str">
        <f t="shared" si="162"/>
        <v>Crisp bread</v>
      </c>
      <c r="P615" s="709" t="s">
        <v>1771</v>
      </c>
      <c r="Q615" s="70" t="s">
        <v>1798</v>
      </c>
      <c r="R615" s="693" t="s">
        <v>1797</v>
      </c>
      <c r="S615" s="995" t="s">
        <v>1796</v>
      </c>
      <c r="T615" s="124"/>
      <c r="U615" s="889"/>
      <c r="V615" s="890"/>
      <c r="W615" s="888"/>
      <c r="X615" s="855"/>
      <c r="Y615" s="1068"/>
      <c r="Z615" s="1069"/>
      <c r="AA615" s="689"/>
      <c r="AB615" s="104"/>
      <c r="AC615" s="196"/>
      <c r="AD615" s="196"/>
      <c r="AE615" s="196"/>
      <c r="AF615" s="196"/>
      <c r="AG615" s="200"/>
      <c r="AH615" s="96"/>
      <c r="AI615" s="106"/>
      <c r="AJ615" s="106"/>
      <c r="AK615" s="107"/>
    </row>
    <row r="616" spans="1:37" ht="12.75" outlineLevel="2" x14ac:dyDescent="0.2">
      <c r="A616" s="93" t="str">
        <f t="shared" si="197"/>
        <v>Z2013</v>
      </c>
      <c r="B616" s="93" t="e">
        <f t="shared" si="197"/>
        <v>#N/A</v>
      </c>
      <c r="C616" s="93" t="e">
        <f t="shared" si="197"/>
        <v>#N/A</v>
      </c>
      <c r="D616" s="93" t="e">
        <f t="shared" si="223"/>
        <v>#N/A</v>
      </c>
      <c r="E616" s="267" t="str">
        <f>VLOOKUP("K|"&amp;Q616,'[2]+termU'!$A$1:$G$65536,6,FALSE)</f>
        <v>L801103</v>
      </c>
      <c r="F616" s="231" t="str">
        <f>VLOOKUP("K|"&amp;O616,'[2]+termU'!$A$1:$G$65536,6,FALSE)</f>
        <v>L801103</v>
      </c>
      <c r="G616" s="64" t="str">
        <f t="shared" si="224"/>
        <v>B</v>
      </c>
      <c r="H616" s="70" t="str">
        <f t="shared" ca="1" si="222"/>
        <v>B</v>
      </c>
      <c r="I616" s="94"/>
      <c r="J616" s="95">
        <f t="shared" si="225"/>
        <v>2013</v>
      </c>
      <c r="K616" s="93" t="str">
        <f t="shared" si="225"/>
        <v>Test country</v>
      </c>
      <c r="L616" s="93">
        <f t="shared" si="211"/>
        <v>0</v>
      </c>
      <c r="M616" s="93"/>
      <c r="N616" s="93">
        <f t="shared" si="166"/>
        <v>0</v>
      </c>
      <c r="O616" s="64" t="str">
        <f t="shared" si="162"/>
        <v>Pastry goods and cakes</v>
      </c>
      <c r="P616" s="709" t="s">
        <v>1771</v>
      </c>
      <c r="Q616" s="70" t="s">
        <v>2268</v>
      </c>
      <c r="R616" s="693" t="s">
        <v>2809</v>
      </c>
      <c r="S616" s="995" t="s">
        <v>2459</v>
      </c>
      <c r="T616" s="124"/>
      <c r="U616" s="889"/>
      <c r="V616" s="890"/>
      <c r="W616" s="888"/>
      <c r="X616" s="855"/>
      <c r="Y616" s="1068"/>
      <c r="Z616" s="1069"/>
      <c r="AA616" s="689"/>
      <c r="AB616" s="104"/>
      <c r="AC616" s="196"/>
      <c r="AD616" s="196"/>
      <c r="AE616" s="196"/>
      <c r="AF616" s="196"/>
      <c r="AG616" s="200"/>
      <c r="AH616" s="96"/>
      <c r="AI616" s="106"/>
      <c r="AJ616" s="106"/>
      <c r="AK616" s="107"/>
    </row>
    <row r="617" spans="1:37" ht="12.75" outlineLevel="2" x14ac:dyDescent="0.2">
      <c r="A617" s="93" t="str">
        <f t="shared" si="197"/>
        <v>Z2013</v>
      </c>
      <c r="B617" s="93" t="e">
        <f t="shared" si="197"/>
        <v>#N/A</v>
      </c>
      <c r="C617" s="93" t="e">
        <f t="shared" ref="C617:C659" si="227">C$20</f>
        <v>#N/A</v>
      </c>
      <c r="D617" s="93" t="e">
        <f t="shared" si="223"/>
        <v>#N/A</v>
      </c>
      <c r="E617" s="267" t="e">
        <f>VLOOKUP("K|"&amp;Q617,'[2]+termU'!$A$1:$G$65536,6,FALSE)</f>
        <v>#N/A</v>
      </c>
      <c r="F617" s="231" t="e">
        <f>VLOOKUP("K|"&amp;O617,'[2]+termU'!$A$1:$G$65536,6,FALSE)</f>
        <v>#N/A</v>
      </c>
      <c r="G617" s="64" t="str">
        <f t="shared" si="224"/>
        <v>B</v>
      </c>
      <c r="H617" s="70" t="str">
        <f t="shared" ca="1" si="222"/>
        <v>B</v>
      </c>
      <c r="I617" s="94"/>
      <c r="J617" s="95">
        <f t="shared" si="225"/>
        <v>2013</v>
      </c>
      <c r="K617" s="93" t="str">
        <f t="shared" si="225"/>
        <v>Test country</v>
      </c>
      <c r="L617" s="93">
        <f t="shared" si="211"/>
        <v>0</v>
      </c>
      <c r="M617" s="93"/>
      <c r="N617" s="93">
        <f t="shared" si="166"/>
        <v>0</v>
      </c>
      <c r="O617" s="64" t="str">
        <f t="shared" si="162"/>
        <v>&lt;important new product, please enter&gt;</v>
      </c>
      <c r="P617" s="709" t="s">
        <v>1771</v>
      </c>
      <c r="Q617" s="70"/>
      <c r="R617" s="1019" t="s">
        <v>2628</v>
      </c>
      <c r="S617" s="1004" t="s">
        <v>1971</v>
      </c>
      <c r="T617" s="1097"/>
      <c r="U617" s="889"/>
      <c r="V617" s="890"/>
      <c r="W617" s="888"/>
      <c r="X617" s="855"/>
      <c r="Y617" s="1068"/>
      <c r="Z617" s="1069"/>
      <c r="AA617" s="689"/>
      <c r="AB617" s="104"/>
      <c r="AC617" s="196"/>
      <c r="AD617" s="196"/>
      <c r="AE617" s="196"/>
      <c r="AF617" s="196"/>
      <c r="AG617" s="200"/>
      <c r="AH617" s="96"/>
      <c r="AI617" s="106"/>
      <c r="AJ617" s="106"/>
      <c r="AK617" s="107"/>
    </row>
    <row r="618" spans="1:37" ht="12.75" outlineLevel="2" x14ac:dyDescent="0.2">
      <c r="A618" s="93" t="str">
        <f t="shared" si="197"/>
        <v>Z2013</v>
      </c>
      <c r="B618" s="93" t="e">
        <f t="shared" si="197"/>
        <v>#N/A</v>
      </c>
      <c r="C618" s="93" t="e">
        <f t="shared" si="227"/>
        <v>#N/A</v>
      </c>
      <c r="D618" s="93" t="e">
        <f t="shared" si="223"/>
        <v>#N/A</v>
      </c>
      <c r="E618" s="267" t="str">
        <f>VLOOKUP("K|"&amp;Q618,'[2]+termU'!$A$1:$G$65536,6,FALSE)</f>
        <v>L8011zz</v>
      </c>
      <c r="F618" s="231" t="str">
        <f>VLOOKUP("K|"&amp;O618,'[2]+termU'!$A$1:$G$65536,6,FALSE)</f>
        <v>L801100</v>
      </c>
      <c r="G618" s="64" t="str">
        <f t="shared" si="224"/>
        <v>B</v>
      </c>
      <c r="H618" s="70" t="str">
        <f t="shared" ca="1" si="222"/>
        <v>B</v>
      </c>
      <c r="I618" s="94"/>
      <c r="J618" s="95">
        <f t="shared" si="225"/>
        <v>2013</v>
      </c>
      <c r="K618" s="93" t="str">
        <f t="shared" si="225"/>
        <v>Test country</v>
      </c>
      <c r="L618" s="93">
        <f t="shared" si="211"/>
        <v>0</v>
      </c>
      <c r="M618" s="93"/>
      <c r="N618" s="93">
        <f t="shared" si="166"/>
        <v>0</v>
      </c>
      <c r="O618" s="64" t="str">
        <f t="shared" si="162"/>
        <v>Other bakery products</v>
      </c>
      <c r="P618" s="709" t="s">
        <v>1771</v>
      </c>
      <c r="Q618" s="70" t="s">
        <v>2269</v>
      </c>
      <c r="R618" s="693" t="s">
        <v>2810</v>
      </c>
      <c r="S618" s="995" t="s">
        <v>2460</v>
      </c>
      <c r="T618" s="124"/>
      <c r="U618" s="889"/>
      <c r="V618" s="890"/>
      <c r="W618" s="888"/>
      <c r="X618" s="855"/>
      <c r="Y618" s="1068"/>
      <c r="Z618" s="1069"/>
      <c r="AA618" s="689"/>
      <c r="AB618" s="104"/>
      <c r="AC618" s="196"/>
      <c r="AD618" s="196"/>
      <c r="AE618" s="196"/>
      <c r="AF618" s="196"/>
      <c r="AG618" s="200"/>
      <c r="AH618" s="96"/>
      <c r="AI618" s="106"/>
      <c r="AJ618" s="106"/>
      <c r="AK618" s="107"/>
    </row>
    <row r="619" spans="1:37" ht="15.75" outlineLevel="2" x14ac:dyDescent="0.2">
      <c r="A619" s="93" t="str">
        <f t="shared" ref="A619:A659" si="228">A$20</f>
        <v>Z2013</v>
      </c>
      <c r="B619" s="93" t="e">
        <f t="shared" ref="B619:B659" si="229">B$20</f>
        <v>#N/A</v>
      </c>
      <c r="C619" s="93" t="e">
        <f t="shared" si="227"/>
        <v>#N/A</v>
      </c>
      <c r="D619" s="93" t="e">
        <f t="shared" si="223"/>
        <v>#N/A</v>
      </c>
      <c r="E619" s="267" t="str">
        <f>VLOOKUP("K|"&amp;Q619,'[2]+termU'!$A$1:$G$65536,6,FALSE)</f>
        <v>L8019</v>
      </c>
      <c r="F619" s="231" t="str">
        <f>VLOOKUP("K|"&amp;O619,'[2]+termU'!$A$1:$G$65536,6,FALSE)</f>
        <v>L8019</v>
      </c>
      <c r="G619" s="64" t="str">
        <f t="shared" si="224"/>
        <v>B</v>
      </c>
      <c r="H619" s="70" t="str">
        <f t="shared" ca="1" si="222"/>
        <v>A</v>
      </c>
      <c r="I619" s="94"/>
      <c r="J619" s="95">
        <f t="shared" ref="J619:J659" si="230">J$20</f>
        <v>2013</v>
      </c>
      <c r="K619" s="93" t="str">
        <f t="shared" ref="K619:K659" si="231">K$20</f>
        <v>Test country</v>
      </c>
      <c r="L619" s="93">
        <f t="shared" si="211"/>
        <v>0</v>
      </c>
      <c r="M619" s="93"/>
      <c r="N619" s="93">
        <f t="shared" si="166"/>
        <v>0</v>
      </c>
      <c r="O619" s="64" t="str">
        <f t="shared" si="162"/>
        <v>Grain mill products</v>
      </c>
      <c r="P619" s="709" t="s">
        <v>1771</v>
      </c>
      <c r="Q619" s="70" t="s">
        <v>604</v>
      </c>
      <c r="R619" s="753" t="s">
        <v>2824</v>
      </c>
      <c r="S619" s="543" t="s">
        <v>604</v>
      </c>
      <c r="T619" s="124"/>
      <c r="U619" s="1098">
        <f t="shared" ref="U619:AA619" si="232">SUBTOTAL(9,U620:U629)</f>
        <v>0</v>
      </c>
      <c r="V619" s="866">
        <f t="shared" si="232"/>
        <v>0</v>
      </c>
      <c r="W619" s="866">
        <f t="shared" si="232"/>
        <v>0</v>
      </c>
      <c r="X619" s="1099">
        <f t="shared" si="232"/>
        <v>0</v>
      </c>
      <c r="Y619" s="1059">
        <f t="shared" si="232"/>
        <v>0</v>
      </c>
      <c r="Z619" s="205">
        <f t="shared" si="232"/>
        <v>0</v>
      </c>
      <c r="AA619" s="112">
        <f t="shared" si="232"/>
        <v>0</v>
      </c>
      <c r="AB619" s="104"/>
      <c r="AC619" s="196"/>
      <c r="AD619" s="196"/>
      <c r="AE619" s="196"/>
      <c r="AF619" s="196"/>
      <c r="AG619" s="200"/>
      <c r="AH619" s="96"/>
      <c r="AI619" s="106"/>
      <c r="AJ619" s="106"/>
      <c r="AK619" s="107"/>
    </row>
    <row r="620" spans="1:37" ht="12.75" outlineLevel="2" x14ac:dyDescent="0.2">
      <c r="A620" s="93" t="str">
        <f t="shared" si="228"/>
        <v>Z2013</v>
      </c>
      <c r="B620" s="93" t="e">
        <f t="shared" si="229"/>
        <v>#N/A</v>
      </c>
      <c r="C620" s="93" t="e">
        <f t="shared" si="227"/>
        <v>#N/A</v>
      </c>
      <c r="D620" s="93" t="e">
        <f t="shared" si="223"/>
        <v>#N/A</v>
      </c>
      <c r="E620" s="267" t="str">
        <f>VLOOKUP("K|"&amp;Q620,'[2]+termU'!$A$1:$G$65536,6,FALSE)</f>
        <v>L801900</v>
      </c>
      <c r="F620" s="231" t="str">
        <f>VLOOKUP("K|"&amp;O620,'[2]+termU'!$A$1:$G$65536,6,FALSE)</f>
        <v>L801900</v>
      </c>
      <c r="G620" s="64" t="str">
        <f t="shared" si="224"/>
        <v>B</v>
      </c>
      <c r="H620" s="70" t="str">
        <f t="shared" ca="1" si="222"/>
        <v>B</v>
      </c>
      <c r="I620" s="94"/>
      <c r="J620" s="95">
        <f t="shared" si="230"/>
        <v>2013</v>
      </c>
      <c r="K620" s="93" t="str">
        <f t="shared" si="231"/>
        <v>Test country</v>
      </c>
      <c r="L620" s="93">
        <f t="shared" si="211"/>
        <v>0</v>
      </c>
      <c r="M620" s="93"/>
      <c r="N620" s="93">
        <f t="shared" si="166"/>
        <v>0</v>
      </c>
      <c r="O620" s="64" t="str">
        <f t="shared" si="162"/>
        <v>Grain mill products, no details</v>
      </c>
      <c r="P620" s="709" t="s">
        <v>1771</v>
      </c>
      <c r="Q620" s="70" t="s">
        <v>461</v>
      </c>
      <c r="R620" s="103" t="str">
        <f ca="1" xml:space="preserve"> R619 &amp; IF(ISERROR([3]!hidden(R619)),", sin detalles",IF([3]!hidden(R619),"",", sin detalles"))</f>
        <v>Productos de molino, sin detalles</v>
      </c>
      <c r="S620" s="354" t="str">
        <f xml:space="preserve"> S619 &amp; IF(ISERROR([2]!hidden(S619)),", no details",IF([2]!hidden(S619),"",", no details"))</f>
        <v>Grain mill products, no details</v>
      </c>
      <c r="T620" s="124"/>
      <c r="U620" s="889"/>
      <c r="V620" s="890"/>
      <c r="W620" s="888"/>
      <c r="X620" s="855"/>
      <c r="Y620" s="1068"/>
      <c r="Z620" s="1069"/>
      <c r="AA620" s="689"/>
      <c r="AB620" s="104"/>
      <c r="AC620" s="196"/>
      <c r="AD620" s="196"/>
      <c r="AE620" s="196"/>
      <c r="AF620" s="196"/>
      <c r="AG620" s="200"/>
      <c r="AH620" s="96"/>
      <c r="AI620" s="106"/>
      <c r="AJ620" s="106"/>
      <c r="AK620" s="107"/>
    </row>
    <row r="621" spans="1:37" ht="12.75" outlineLevel="2" x14ac:dyDescent="0.2">
      <c r="A621" s="93" t="str">
        <f t="shared" si="228"/>
        <v>Z2013</v>
      </c>
      <c r="B621" s="93" t="e">
        <f t="shared" si="229"/>
        <v>#N/A</v>
      </c>
      <c r="C621" s="93" t="e">
        <f t="shared" si="227"/>
        <v>#N/A</v>
      </c>
      <c r="D621" s="93" t="e">
        <f t="shared" si="223"/>
        <v>#N/A</v>
      </c>
      <c r="E621" s="267" t="str">
        <f>VLOOKUP("K|"&amp;Q621,'[2]+termU'!$A$1:$G$65536,6,FALSE)</f>
        <v>L8019011</v>
      </c>
      <c r="F621" s="231" t="str">
        <f>VLOOKUP("K|"&amp;O621,'[2]+termU'!$A$1:$G$65536,6,FALSE)</f>
        <v>L8019011</v>
      </c>
      <c r="G621" s="64" t="str">
        <f t="shared" si="224"/>
        <v>B</v>
      </c>
      <c r="H621" s="70" t="str">
        <f t="shared" ca="1" si="222"/>
        <v>B</v>
      </c>
      <c r="I621" s="94"/>
      <c r="J621" s="95">
        <f t="shared" si="230"/>
        <v>2013</v>
      </c>
      <c r="K621" s="93" t="str">
        <f t="shared" si="231"/>
        <v>Test country</v>
      </c>
      <c r="L621" s="93">
        <f t="shared" si="211"/>
        <v>0</v>
      </c>
      <c r="M621" s="93"/>
      <c r="N621" s="93">
        <f t="shared" si="166"/>
        <v>0</v>
      </c>
      <c r="O621" s="64" t="str">
        <f t="shared" si="162"/>
        <v>Wheat and meslin flour</v>
      </c>
      <c r="P621" s="709" t="s">
        <v>1771</v>
      </c>
      <c r="Q621" s="70" t="s">
        <v>462</v>
      </c>
      <c r="R621" s="151" t="s">
        <v>2825</v>
      </c>
      <c r="S621" s="350" t="s">
        <v>605</v>
      </c>
      <c r="T621" s="124"/>
      <c r="U621" s="889"/>
      <c r="V621" s="890"/>
      <c r="W621" s="888"/>
      <c r="X621" s="855"/>
      <c r="Y621" s="1068"/>
      <c r="Z621" s="1069"/>
      <c r="AA621" s="689"/>
      <c r="AB621" s="104"/>
      <c r="AC621" s="196"/>
      <c r="AD621" s="196"/>
      <c r="AE621" s="196"/>
      <c r="AF621" s="196"/>
      <c r="AG621" s="200"/>
      <c r="AH621" s="96"/>
      <c r="AI621" s="106"/>
      <c r="AJ621" s="106"/>
      <c r="AK621" s="107"/>
    </row>
    <row r="622" spans="1:37" ht="12.75" outlineLevel="2" x14ac:dyDescent="0.2">
      <c r="A622" s="93" t="str">
        <f t="shared" si="228"/>
        <v>Z2013</v>
      </c>
      <c r="B622" s="93" t="e">
        <f t="shared" si="229"/>
        <v>#N/A</v>
      </c>
      <c r="C622" s="93" t="e">
        <f t="shared" si="227"/>
        <v>#N/A</v>
      </c>
      <c r="D622" s="93" t="e">
        <f t="shared" si="223"/>
        <v>#N/A</v>
      </c>
      <c r="E622" s="267" t="str">
        <f>VLOOKUP("K|"&amp;Q622,'[2]+termU'!$A$1:$G$65536,6,FALSE)</f>
        <v>L8019014</v>
      </c>
      <c r="F622" s="231" t="str">
        <f>VLOOKUP("K|"&amp;O622,'[2]+termU'!$A$1:$G$65536,6,FALSE)</f>
        <v>L8019014</v>
      </c>
      <c r="G622" s="64" t="str">
        <f t="shared" si="224"/>
        <v>B</v>
      </c>
      <c r="H622" s="70" t="str">
        <f t="shared" ca="1" si="222"/>
        <v>B</v>
      </c>
      <c r="I622" s="94"/>
      <c r="J622" s="95">
        <f t="shared" si="230"/>
        <v>2013</v>
      </c>
      <c r="K622" s="93" t="str">
        <f t="shared" si="231"/>
        <v>Test country</v>
      </c>
      <c r="L622" s="93">
        <f t="shared" si="211"/>
        <v>0</v>
      </c>
      <c r="M622" s="93"/>
      <c r="N622" s="93">
        <f t="shared" si="166"/>
        <v>0</v>
      </c>
      <c r="O622" s="64" t="str">
        <f t="shared" si="162"/>
        <v>Corn flour</v>
      </c>
      <c r="P622" s="709" t="s">
        <v>1771</v>
      </c>
      <c r="Q622" s="70" t="s">
        <v>463</v>
      </c>
      <c r="R622" s="151" t="s">
        <v>2826</v>
      </c>
      <c r="S622" s="350" t="s">
        <v>606</v>
      </c>
      <c r="T622" s="124"/>
      <c r="U622" s="889"/>
      <c r="V622" s="890"/>
      <c r="W622" s="888"/>
      <c r="X622" s="855"/>
      <c r="Y622" s="1068"/>
      <c r="Z622" s="1069"/>
      <c r="AA622" s="689"/>
      <c r="AB622" s="104"/>
      <c r="AC622" s="196"/>
      <c r="AD622" s="196"/>
      <c r="AE622" s="196"/>
      <c r="AF622" s="196"/>
      <c r="AG622" s="200"/>
      <c r="AH622" s="96"/>
      <c r="AI622" s="106"/>
      <c r="AJ622" s="106"/>
      <c r="AK622" s="107"/>
    </row>
    <row r="623" spans="1:37" ht="12.75" outlineLevel="2" x14ac:dyDescent="0.2">
      <c r="A623" s="93" t="str">
        <f t="shared" si="228"/>
        <v>Z2013</v>
      </c>
      <c r="B623" s="93" t="e">
        <f t="shared" si="229"/>
        <v>#N/A</v>
      </c>
      <c r="C623" s="93" t="e">
        <f t="shared" si="227"/>
        <v>#N/A</v>
      </c>
      <c r="D623" s="93" t="e">
        <f t="shared" si="223"/>
        <v>#N/A</v>
      </c>
      <c r="E623" s="267" t="e">
        <f>VLOOKUP("K|"&amp;Q623,'[2]+termU'!$A$1:$G$65536,6,FALSE)</f>
        <v>#N/A</v>
      </c>
      <c r="F623" s="231" t="e">
        <f>VLOOKUP("K|"&amp;O623,'[2]+termU'!$A$1:$G$65536,6,FALSE)</f>
        <v>#N/A</v>
      </c>
      <c r="G623" s="64" t="str">
        <f t="shared" si="224"/>
        <v>B</v>
      </c>
      <c r="H623" s="70" t="str">
        <f t="shared" ca="1" si="222"/>
        <v>B</v>
      </c>
      <c r="I623" s="94"/>
      <c r="J623" s="95">
        <f t="shared" si="230"/>
        <v>2013</v>
      </c>
      <c r="K623" s="93" t="str">
        <f t="shared" si="231"/>
        <v>Test country</v>
      </c>
      <c r="L623" s="93">
        <f t="shared" si="211"/>
        <v>0</v>
      </c>
      <c r="M623" s="93"/>
      <c r="N623" s="93">
        <f t="shared" si="166"/>
        <v>0</v>
      </c>
      <c r="O623" s="64" t="str">
        <f t="shared" si="162"/>
        <v>Other cereal flours</v>
      </c>
      <c r="P623" s="709" t="s">
        <v>1771</v>
      </c>
      <c r="Q623" s="70" t="s">
        <v>464</v>
      </c>
      <c r="R623" s="151" t="s">
        <v>2827</v>
      </c>
      <c r="S623" s="350" t="s">
        <v>607</v>
      </c>
      <c r="T623" s="124"/>
      <c r="U623" s="889"/>
      <c r="V623" s="890"/>
      <c r="W623" s="888"/>
      <c r="X623" s="855"/>
      <c r="Y623" s="1068"/>
      <c r="Z623" s="1069"/>
      <c r="AA623" s="689"/>
      <c r="AB623" s="104"/>
      <c r="AC623" s="196"/>
      <c r="AD623" s="196"/>
      <c r="AE623" s="196"/>
      <c r="AF623" s="196"/>
      <c r="AG623" s="200"/>
      <c r="AH623" s="96"/>
      <c r="AI623" s="106"/>
      <c r="AJ623" s="106"/>
      <c r="AK623" s="107"/>
    </row>
    <row r="624" spans="1:37" ht="12.75" outlineLevel="2" x14ac:dyDescent="0.2">
      <c r="A624" s="93" t="str">
        <f t="shared" si="228"/>
        <v>Z2013</v>
      </c>
      <c r="B624" s="93" t="e">
        <f t="shared" si="229"/>
        <v>#N/A</v>
      </c>
      <c r="C624" s="93" t="e">
        <f t="shared" si="227"/>
        <v>#N/A</v>
      </c>
      <c r="D624" s="93" t="e">
        <f t="shared" si="223"/>
        <v>#N/A</v>
      </c>
      <c r="E624" s="267" t="str">
        <f>VLOOKUP("K|"&amp;Q624,'[2]+termU'!$A$1:$G$65536,6,FALSE)</f>
        <v>L801903</v>
      </c>
      <c r="F624" s="231" t="str">
        <f>VLOOKUP("K|"&amp;O624,'[2]+termU'!$A$1:$G$65536,6,FALSE)</f>
        <v>L801903</v>
      </c>
      <c r="G624" s="64" t="str">
        <f t="shared" si="224"/>
        <v>B</v>
      </c>
      <c r="H624" s="70" t="str">
        <f t="shared" ca="1" si="222"/>
        <v>B</v>
      </c>
      <c r="I624" s="94"/>
      <c r="J624" s="95">
        <f t="shared" si="230"/>
        <v>2013</v>
      </c>
      <c r="K624" s="93" t="str">
        <f t="shared" si="231"/>
        <v>Test country</v>
      </c>
      <c r="L624" s="93">
        <f t="shared" si="211"/>
        <v>0</v>
      </c>
      <c r="M624" s="93"/>
      <c r="N624" s="93">
        <f t="shared" si="166"/>
        <v>0</v>
      </c>
      <c r="O624" s="64" t="str">
        <f t="shared" si="162"/>
        <v>Müsli</v>
      </c>
      <c r="P624" s="709" t="s">
        <v>1771</v>
      </c>
      <c r="Q624" s="70" t="s">
        <v>1843</v>
      </c>
      <c r="R624" s="151" t="s">
        <v>2828</v>
      </c>
      <c r="S624" s="350" t="s">
        <v>608</v>
      </c>
      <c r="T624" s="124"/>
      <c r="U624" s="889"/>
      <c r="V624" s="890"/>
      <c r="W624" s="888"/>
      <c r="X624" s="855"/>
      <c r="Y624" s="1068"/>
      <c r="Z624" s="1069"/>
      <c r="AA624" s="689"/>
      <c r="AB624" s="104"/>
      <c r="AC624" s="196"/>
      <c r="AD624" s="196"/>
      <c r="AE624" s="196"/>
      <c r="AF624" s="196"/>
      <c r="AG624" s="200"/>
      <c r="AH624" s="96"/>
      <c r="AI624" s="106"/>
      <c r="AJ624" s="106"/>
      <c r="AK624" s="107"/>
    </row>
    <row r="625" spans="1:37" ht="12.75" outlineLevel="2" x14ac:dyDescent="0.2">
      <c r="A625" s="93" t="str">
        <f t="shared" si="228"/>
        <v>Z2013</v>
      </c>
      <c r="B625" s="93" t="e">
        <f t="shared" si="229"/>
        <v>#N/A</v>
      </c>
      <c r="C625" s="93" t="e">
        <f t="shared" si="227"/>
        <v>#N/A</v>
      </c>
      <c r="D625" s="93" t="e">
        <f t="shared" si="223"/>
        <v>#N/A</v>
      </c>
      <c r="E625" s="267" t="str">
        <f>VLOOKUP("K|"&amp;Q625,'[2]+termU'!$A$1:$G$65536,6,FALSE)</f>
        <v>L801904</v>
      </c>
      <c r="F625" s="231" t="str">
        <f>VLOOKUP("K|"&amp;O625,'[2]+termU'!$A$1:$G$65536,6,FALSE)</f>
        <v>L801904</v>
      </c>
      <c r="G625" s="64" t="str">
        <f t="shared" si="224"/>
        <v>B</v>
      </c>
      <c r="H625" s="70" t="str">
        <f t="shared" ca="1" si="222"/>
        <v>B</v>
      </c>
      <c r="I625" s="94"/>
      <c r="J625" s="95">
        <f t="shared" si="230"/>
        <v>2013</v>
      </c>
      <c r="K625" s="93" t="str">
        <f t="shared" si="231"/>
        <v>Test country</v>
      </c>
      <c r="L625" s="93">
        <f t="shared" si="211"/>
        <v>0</v>
      </c>
      <c r="M625" s="93"/>
      <c r="N625" s="93">
        <f t="shared" si="166"/>
        <v>0</v>
      </c>
      <c r="O625" s="64" t="str">
        <f t="shared" si="162"/>
        <v>Polenta</v>
      </c>
      <c r="P625" s="709" t="s">
        <v>1771</v>
      </c>
      <c r="Q625" s="70" t="s">
        <v>465</v>
      </c>
      <c r="R625" s="151" t="s">
        <v>609</v>
      </c>
      <c r="S625" s="350" t="s">
        <v>609</v>
      </c>
      <c r="T625" s="124"/>
      <c r="U625" s="889"/>
      <c r="V625" s="890"/>
      <c r="W625" s="888"/>
      <c r="X625" s="855"/>
      <c r="Y625" s="1068"/>
      <c r="Z625" s="1069"/>
      <c r="AA625" s="689"/>
      <c r="AB625" s="104"/>
      <c r="AC625" s="196"/>
      <c r="AD625" s="196"/>
      <c r="AE625" s="196"/>
      <c r="AF625" s="196"/>
      <c r="AG625" s="200"/>
      <c r="AH625" s="96"/>
      <c r="AI625" s="106"/>
      <c r="AJ625" s="106"/>
      <c r="AK625" s="107"/>
    </row>
    <row r="626" spans="1:37" ht="12.75" outlineLevel="2" x14ac:dyDescent="0.2">
      <c r="A626" s="93" t="str">
        <f t="shared" si="228"/>
        <v>Z2013</v>
      </c>
      <c r="B626" s="93" t="e">
        <f t="shared" si="229"/>
        <v>#N/A</v>
      </c>
      <c r="C626" s="93" t="e">
        <f t="shared" si="227"/>
        <v>#N/A</v>
      </c>
      <c r="D626" s="93" t="e">
        <f t="shared" si="223"/>
        <v>#N/A</v>
      </c>
      <c r="E626" s="267" t="str">
        <f>VLOOKUP("K|"&amp;Q626,'[2]+termU'!$A$1:$G$65536,6,FALSE)</f>
        <v>L801905</v>
      </c>
      <c r="F626" s="231" t="str">
        <f>VLOOKUP("K|"&amp;O626,'[2]+termU'!$A$1:$G$65536,6,FALSE)</f>
        <v>L801905</v>
      </c>
      <c r="G626" s="64" t="str">
        <f t="shared" si="224"/>
        <v>B</v>
      </c>
      <c r="H626" s="70" t="str">
        <f t="shared" ca="1" si="222"/>
        <v>B</v>
      </c>
      <c r="I626" s="94"/>
      <c r="J626" s="95">
        <f t="shared" si="230"/>
        <v>2013</v>
      </c>
      <c r="K626" s="93" t="str">
        <f t="shared" si="231"/>
        <v>Test country</v>
      </c>
      <c r="L626" s="93">
        <f t="shared" si="211"/>
        <v>0</v>
      </c>
      <c r="M626" s="93"/>
      <c r="N626" s="93">
        <f t="shared" si="166"/>
        <v>0</v>
      </c>
      <c r="O626" s="64" t="str">
        <f t="shared" si="162"/>
        <v>Rice, semi- or wholly milled, or husked</v>
      </c>
      <c r="P626" s="709" t="s">
        <v>1771</v>
      </c>
      <c r="Q626" s="70" t="s">
        <v>466</v>
      </c>
      <c r="R626" s="151" t="s">
        <v>2829</v>
      </c>
      <c r="S626" s="350" t="s">
        <v>610</v>
      </c>
      <c r="T626" s="124"/>
      <c r="U626" s="889"/>
      <c r="V626" s="890"/>
      <c r="W626" s="888"/>
      <c r="X626" s="855"/>
      <c r="Y626" s="1068"/>
      <c r="Z626" s="1069"/>
      <c r="AA626" s="689"/>
      <c r="AB626" s="104"/>
      <c r="AC626" s="196"/>
      <c r="AD626" s="196"/>
      <c r="AE626" s="196"/>
      <c r="AF626" s="196"/>
      <c r="AG626" s="200"/>
      <c r="AH626" s="96"/>
      <c r="AI626" s="106"/>
      <c r="AJ626" s="106"/>
      <c r="AK626" s="107"/>
    </row>
    <row r="627" spans="1:37" ht="12.75" outlineLevel="2" x14ac:dyDescent="0.2">
      <c r="A627" s="93" t="str">
        <f t="shared" si="228"/>
        <v>Z2013</v>
      </c>
      <c r="B627" s="93" t="e">
        <f t="shared" si="229"/>
        <v>#N/A</v>
      </c>
      <c r="C627" s="93" t="e">
        <f t="shared" si="227"/>
        <v>#N/A</v>
      </c>
      <c r="D627" s="93" t="e">
        <f t="shared" si="223"/>
        <v>#N/A</v>
      </c>
      <c r="E627" s="267" t="str">
        <f>VLOOKUP("K|"&amp;Q627,'[2]+termU'!$A$1:$G$65536,6,FALSE)</f>
        <v>L801z09</v>
      </c>
      <c r="F627" s="231" t="str">
        <f>VLOOKUP("K|"&amp;O627,'[2]+termU'!$A$1:$G$65536,6,FALSE)</f>
        <v>L801z09</v>
      </c>
      <c r="G627" s="64" t="str">
        <f t="shared" si="224"/>
        <v>B</v>
      </c>
      <c r="H627" s="70" t="str">
        <f t="shared" ca="1" si="222"/>
        <v>B</v>
      </c>
      <c r="I627" s="94"/>
      <c r="J627" s="95">
        <f t="shared" si="230"/>
        <v>2013</v>
      </c>
      <c r="K627" s="93" t="str">
        <f t="shared" si="231"/>
        <v>Test country</v>
      </c>
      <c r="L627" s="93">
        <f t="shared" si="211"/>
        <v>0</v>
      </c>
      <c r="M627" s="93"/>
      <c r="N627" s="93">
        <f t="shared" si="166"/>
        <v>0</v>
      </c>
      <c r="O627" s="64" t="str">
        <f t="shared" si="162"/>
        <v>Starches</v>
      </c>
      <c r="P627" s="709" t="s">
        <v>1771</v>
      </c>
      <c r="Q627" s="70" t="s">
        <v>467</v>
      </c>
      <c r="R627" s="151" t="s">
        <v>2830</v>
      </c>
      <c r="S627" s="350" t="s">
        <v>611</v>
      </c>
      <c r="T627" s="124"/>
      <c r="U627" s="889"/>
      <c r="V627" s="890"/>
      <c r="W627" s="888"/>
      <c r="X627" s="855"/>
      <c r="Y627" s="1068"/>
      <c r="Z627" s="1069"/>
      <c r="AA627" s="689"/>
      <c r="AB627" s="104"/>
      <c r="AC627" s="196"/>
      <c r="AD627" s="196"/>
      <c r="AE627" s="196"/>
      <c r="AF627" s="196"/>
      <c r="AG627" s="200"/>
      <c r="AH627" s="96"/>
      <c r="AI627" s="106"/>
      <c r="AJ627" s="106"/>
      <c r="AK627" s="107"/>
    </row>
    <row r="628" spans="1:37" ht="12.75" outlineLevel="2" x14ac:dyDescent="0.2">
      <c r="A628" s="93" t="str">
        <f t="shared" si="228"/>
        <v>Z2013</v>
      </c>
      <c r="B628" s="93" t="e">
        <f t="shared" si="229"/>
        <v>#N/A</v>
      </c>
      <c r="C628" s="93" t="e">
        <f t="shared" si="227"/>
        <v>#N/A</v>
      </c>
      <c r="D628" s="93" t="e">
        <f t="shared" si="223"/>
        <v>#N/A</v>
      </c>
      <c r="E628" s="267" t="e">
        <f>VLOOKUP("K|"&amp;Q628,'[2]+termU'!$A$1:$G$65536,6,FALSE)</f>
        <v>#N/A</v>
      </c>
      <c r="F628" s="231" t="e">
        <f>VLOOKUP("K|"&amp;O628,'[2]+termU'!$A$1:$G$65536,6,FALSE)</f>
        <v>#N/A</v>
      </c>
      <c r="G628" s="64" t="str">
        <f t="shared" si="224"/>
        <v>B</v>
      </c>
      <c r="H628" s="70" t="str">
        <f t="shared" ca="1" si="222"/>
        <v>B</v>
      </c>
      <c r="I628" s="94"/>
      <c r="J628" s="95">
        <f t="shared" si="230"/>
        <v>2013</v>
      </c>
      <c r="K628" s="93" t="str">
        <f t="shared" si="231"/>
        <v>Test country</v>
      </c>
      <c r="L628" s="93">
        <f t="shared" si="211"/>
        <v>0</v>
      </c>
      <c r="M628" s="93"/>
      <c r="N628" s="93">
        <f t="shared" si="166"/>
        <v>0</v>
      </c>
      <c r="O628" s="64" t="str">
        <f t="shared" si="162"/>
        <v>&lt;important new product, please enter&gt;</v>
      </c>
      <c r="P628" s="709" t="s">
        <v>1771</v>
      </c>
      <c r="Q628" s="70"/>
      <c r="R628" s="548" t="s">
        <v>2780</v>
      </c>
      <c r="S628" s="1006" t="s">
        <v>203</v>
      </c>
      <c r="T628" s="1097"/>
      <c r="U628" s="889"/>
      <c r="V628" s="890"/>
      <c r="W628" s="888"/>
      <c r="X628" s="855"/>
      <c r="Y628" s="1068"/>
      <c r="Z628" s="1069"/>
      <c r="AA628" s="689"/>
      <c r="AB628" s="104"/>
      <c r="AC628" s="196"/>
      <c r="AD628" s="196"/>
      <c r="AE628" s="196"/>
      <c r="AF628" s="196"/>
      <c r="AG628" s="200"/>
      <c r="AH628" s="96"/>
      <c r="AI628" s="106"/>
      <c r="AJ628" s="106"/>
      <c r="AK628" s="107"/>
    </row>
    <row r="629" spans="1:37" ht="12.75" outlineLevel="2" x14ac:dyDescent="0.2">
      <c r="A629" s="93" t="str">
        <f t="shared" si="228"/>
        <v>Z2013</v>
      </c>
      <c r="B629" s="93" t="e">
        <f t="shared" si="229"/>
        <v>#N/A</v>
      </c>
      <c r="C629" s="93" t="e">
        <f t="shared" si="227"/>
        <v>#N/A</v>
      </c>
      <c r="D629" s="93" t="e">
        <f t="shared" si="223"/>
        <v>#N/A</v>
      </c>
      <c r="E629" s="267" t="str">
        <f>VLOOKUP("K|"&amp;Q629,'[2]+termU'!$A$1:$G$65536,6,FALSE)</f>
        <v>L8019zz</v>
      </c>
      <c r="F629" s="231" t="e">
        <f>VLOOKUP("K|"&amp;O629,'[2]+termU'!$A$1:$G$65536,6,FALSE)</f>
        <v>#N/A</v>
      </c>
      <c r="G629" s="64" t="str">
        <f t="shared" si="224"/>
        <v>B</v>
      </c>
      <c r="H629" s="70" t="str">
        <f t="shared" ca="1" si="222"/>
        <v>B</v>
      </c>
      <c r="I629" s="94"/>
      <c r="J629" s="95">
        <f t="shared" si="230"/>
        <v>2013</v>
      </c>
      <c r="K629" s="93" t="str">
        <f t="shared" si="231"/>
        <v>Test country</v>
      </c>
      <c r="L629" s="93">
        <f t="shared" si="211"/>
        <v>0</v>
      </c>
      <c r="M629" s="93"/>
      <c r="N629" s="93">
        <f t="shared" si="166"/>
        <v>0</v>
      </c>
      <c r="O629" s="64" t="str">
        <f t="shared" si="162"/>
        <v>Other grain mill products</v>
      </c>
      <c r="P629" s="709" t="s">
        <v>1771</v>
      </c>
      <c r="Q629" s="70" t="s">
        <v>468</v>
      </c>
      <c r="R629" s="124" t="s">
        <v>2831</v>
      </c>
      <c r="S629" s="154" t="s">
        <v>612</v>
      </c>
      <c r="T629" s="124"/>
      <c r="U629" s="889"/>
      <c r="V629" s="890"/>
      <c r="W629" s="888"/>
      <c r="X629" s="855"/>
      <c r="Y629" s="1068"/>
      <c r="Z629" s="1069"/>
      <c r="AA629" s="689"/>
      <c r="AB629" s="104"/>
      <c r="AC629" s="196"/>
      <c r="AD629" s="196"/>
      <c r="AE629" s="196"/>
      <c r="AF629" s="196"/>
      <c r="AG629" s="200"/>
      <c r="AH629" s="96"/>
      <c r="AI629" s="106"/>
      <c r="AJ629" s="106"/>
      <c r="AK629" s="107"/>
    </row>
    <row r="630" spans="1:37" ht="15.75" outlineLevel="2" x14ac:dyDescent="0.2">
      <c r="A630" s="93" t="str">
        <f t="shared" si="228"/>
        <v>Z2013</v>
      </c>
      <c r="B630" s="93" t="e">
        <f t="shared" si="229"/>
        <v>#N/A</v>
      </c>
      <c r="C630" s="93" t="e">
        <f t="shared" si="227"/>
        <v>#N/A</v>
      </c>
      <c r="D630" s="93" t="e">
        <f t="shared" si="223"/>
        <v>#N/A</v>
      </c>
      <c r="E630" s="267" t="e">
        <f>VLOOKUP("K|"&amp;Q630,'[2]+termU'!$A$1:$G$65536,6,FALSE)</f>
        <v>#N/A</v>
      </c>
      <c r="F630" s="231" t="e">
        <f>VLOOKUP("K|"&amp;O630,'[2]+termU'!$A$1:$G$65536,6,FALSE)</f>
        <v>#N/A</v>
      </c>
      <c r="G630" s="64" t="str">
        <f t="shared" si="224"/>
        <v>B</v>
      </c>
      <c r="H630" s="70" t="str">
        <f t="shared" ca="1" si="222"/>
        <v>A</v>
      </c>
      <c r="I630" s="94"/>
      <c r="J630" s="95">
        <f t="shared" si="230"/>
        <v>2013</v>
      </c>
      <c r="K630" s="93" t="str">
        <f t="shared" si="231"/>
        <v>Test country</v>
      </c>
      <c r="L630" s="93">
        <f t="shared" si="211"/>
        <v>0</v>
      </c>
      <c r="M630" s="93"/>
      <c r="N630" s="93">
        <f t="shared" si="166"/>
        <v>0</v>
      </c>
      <c r="O630" s="64" t="str">
        <f t="shared" si="162"/>
        <v>Noodles, couscous, etc.</v>
      </c>
      <c r="P630" s="709" t="s">
        <v>1771</v>
      </c>
      <c r="Q630" s="70" t="s">
        <v>2184</v>
      </c>
      <c r="R630" s="753" t="s">
        <v>2832</v>
      </c>
      <c r="S630" s="543" t="s">
        <v>2183</v>
      </c>
      <c r="T630" s="124"/>
      <c r="U630" s="1098">
        <f t="shared" ref="U630:AA630" si="233">SUBTOTAL(9,U631:U637)</f>
        <v>0</v>
      </c>
      <c r="V630" s="866">
        <f t="shared" si="233"/>
        <v>0</v>
      </c>
      <c r="W630" s="866">
        <f t="shared" si="233"/>
        <v>0</v>
      </c>
      <c r="X630" s="1099">
        <f t="shared" si="233"/>
        <v>0</v>
      </c>
      <c r="Y630" s="1059">
        <f t="shared" si="233"/>
        <v>0</v>
      </c>
      <c r="Z630" s="205">
        <f t="shared" si="233"/>
        <v>0</v>
      </c>
      <c r="AA630" s="112">
        <f t="shared" si="233"/>
        <v>0</v>
      </c>
      <c r="AB630" s="104"/>
      <c r="AC630" s="196"/>
      <c r="AD630" s="196"/>
      <c r="AE630" s="196"/>
      <c r="AF630" s="196"/>
      <c r="AG630" s="200"/>
      <c r="AH630" s="96"/>
      <c r="AI630" s="106"/>
      <c r="AJ630" s="106"/>
      <c r="AK630" s="107"/>
    </row>
    <row r="631" spans="1:37" ht="12.75" outlineLevel="2" x14ac:dyDescent="0.2">
      <c r="A631" s="93" t="str">
        <f t="shared" si="228"/>
        <v>Z2013</v>
      </c>
      <c r="B631" s="93" t="e">
        <f t="shared" si="229"/>
        <v>#N/A</v>
      </c>
      <c r="C631" s="93" t="e">
        <f t="shared" si="227"/>
        <v>#N/A</v>
      </c>
      <c r="D631" s="93" t="e">
        <f t="shared" si="223"/>
        <v>#N/A</v>
      </c>
      <c r="E631" s="267" t="e">
        <f>VLOOKUP("K|"&amp;Q631,'[2]+termU'!$A$1:$G$65536,6,FALSE)</f>
        <v>#N/A</v>
      </c>
      <c r="F631" s="231" t="e">
        <f>VLOOKUP("K|"&amp;O631,'[2]+termU'!$A$1:$G$65536,6,FALSE)</f>
        <v>#N/A</v>
      </c>
      <c r="G631" s="64" t="str">
        <f t="shared" si="224"/>
        <v>B</v>
      </c>
      <c r="H631" s="70" t="str">
        <f t="shared" ca="1" si="222"/>
        <v>B</v>
      </c>
      <c r="I631" s="94"/>
      <c r="J631" s="95">
        <f t="shared" si="230"/>
        <v>2013</v>
      </c>
      <c r="K631" s="93" t="str">
        <f t="shared" si="231"/>
        <v>Test country</v>
      </c>
      <c r="L631" s="93">
        <f t="shared" si="211"/>
        <v>0</v>
      </c>
      <c r="M631" s="93"/>
      <c r="N631" s="93">
        <f t="shared" si="166"/>
        <v>0</v>
      </c>
      <c r="O631" s="64" t="str">
        <f t="shared" si="162"/>
        <v>Noodles, couscous, etc., no details</v>
      </c>
      <c r="P631" s="709" t="s">
        <v>1771</v>
      </c>
      <c r="Q631" s="70" t="s">
        <v>2185</v>
      </c>
      <c r="R631" s="103" t="str">
        <f ca="1" xml:space="preserve"> R630 &amp; IF(ISERROR([3]!hidden(R630)),", sin detalles",IF([3]!hidden(R630),"",", sin detalles"))</f>
        <v>Fideos, cuscús, etc., sin detalles</v>
      </c>
      <c r="S631" s="354" t="str">
        <f xml:space="preserve"> S630 &amp; IF(ISERROR([2]!hidden(S630)),", no details",IF([2]!hidden(S630),"",", no details"))</f>
        <v>Noodles, couscous, etc., no details</v>
      </c>
      <c r="T631" s="124"/>
      <c r="U631" s="889"/>
      <c r="V631" s="890"/>
      <c r="W631" s="888"/>
      <c r="X631" s="855"/>
      <c r="Y631" s="1068"/>
      <c r="Z631" s="1069"/>
      <c r="AA631" s="689"/>
      <c r="AB631" s="104"/>
      <c r="AC631" s="196"/>
      <c r="AD631" s="196"/>
      <c r="AE631" s="196"/>
      <c r="AF631" s="196"/>
      <c r="AG631" s="200"/>
      <c r="AH631" s="96"/>
      <c r="AI631" s="106"/>
      <c r="AJ631" s="106"/>
      <c r="AK631" s="107"/>
    </row>
    <row r="632" spans="1:37" ht="12.75" outlineLevel="2" x14ac:dyDescent="0.2">
      <c r="A632" s="93" t="str">
        <f t="shared" si="228"/>
        <v>Z2013</v>
      </c>
      <c r="B632" s="93" t="e">
        <f t="shared" si="229"/>
        <v>#N/A</v>
      </c>
      <c r="C632" s="93" t="e">
        <f t="shared" si="227"/>
        <v>#N/A</v>
      </c>
      <c r="D632" s="93" t="e">
        <f t="shared" si="223"/>
        <v>#N/A</v>
      </c>
      <c r="E632" s="267" t="e">
        <f>VLOOKUP("K|"&amp;Q632,'[2]+termU'!$A$1:$G$65536,6,FALSE)</f>
        <v>#N/A</v>
      </c>
      <c r="F632" s="231" t="e">
        <f>VLOOKUP("K|"&amp;O632,'[2]+termU'!$A$1:$G$65536,6,FALSE)</f>
        <v>#N/A</v>
      </c>
      <c r="G632" s="64" t="str">
        <f t="shared" si="224"/>
        <v>B</v>
      </c>
      <c r="H632" s="70" t="str">
        <f t="shared" ca="1" si="222"/>
        <v>B</v>
      </c>
      <c r="I632" s="94"/>
      <c r="J632" s="95">
        <f t="shared" si="230"/>
        <v>2013</v>
      </c>
      <c r="K632" s="93" t="str">
        <f t="shared" si="231"/>
        <v>Test country</v>
      </c>
      <c r="L632" s="93">
        <f t="shared" si="211"/>
        <v>0</v>
      </c>
      <c r="M632" s="93"/>
      <c r="N632" s="93">
        <f t="shared" si="166"/>
        <v>0</v>
      </c>
      <c r="O632" s="64" t="str">
        <f t="shared" si="162"/>
        <v>Uncooked pasta, not stuffed or otherwise prepared; couscous</v>
      </c>
      <c r="P632" s="709" t="s">
        <v>1771</v>
      </c>
      <c r="Q632" s="70" t="s">
        <v>2194</v>
      </c>
      <c r="R632" s="124" t="s">
        <v>2833</v>
      </c>
      <c r="S632" s="154" t="s">
        <v>2513</v>
      </c>
      <c r="T632" s="124"/>
      <c r="U632" s="889"/>
      <c r="V632" s="890"/>
      <c r="W632" s="888"/>
      <c r="X632" s="855"/>
      <c r="Y632" s="1068"/>
      <c r="Z632" s="1069"/>
      <c r="AA632" s="689"/>
      <c r="AB632" s="104"/>
      <c r="AC632" s="196"/>
      <c r="AD632" s="196"/>
      <c r="AE632" s="196"/>
      <c r="AF632" s="196"/>
      <c r="AG632" s="200"/>
      <c r="AH632" s="96"/>
      <c r="AI632" s="106"/>
      <c r="AJ632" s="106"/>
      <c r="AK632" s="107"/>
    </row>
    <row r="633" spans="1:37" ht="12.75" outlineLevel="2" x14ac:dyDescent="0.2">
      <c r="A633" s="93" t="str">
        <f t="shared" si="228"/>
        <v>Z2013</v>
      </c>
      <c r="B633" s="93" t="e">
        <f t="shared" si="229"/>
        <v>#N/A</v>
      </c>
      <c r="C633" s="93" t="e">
        <f t="shared" si="227"/>
        <v>#N/A</v>
      </c>
      <c r="D633" s="93" t="e">
        <f t="shared" si="223"/>
        <v>#N/A</v>
      </c>
      <c r="E633" s="267" t="str">
        <f>VLOOKUP("K|"&amp;Q633,'[2]+termU'!$A$1:$G$65536,6,FALSE)</f>
        <v>L801d03</v>
      </c>
      <c r="F633" s="231" t="str">
        <f>VLOOKUP("K|"&amp;O633,'[2]+termU'!$A$1:$G$65536,6,FALSE)</f>
        <v>L801d03</v>
      </c>
      <c r="G633" s="64" t="str">
        <f t="shared" si="224"/>
        <v>B</v>
      </c>
      <c r="H633" s="70" t="str">
        <f t="shared" ca="1" si="222"/>
        <v>B</v>
      </c>
      <c r="I633" s="94"/>
      <c r="J633" s="95">
        <f t="shared" si="230"/>
        <v>2013</v>
      </c>
      <c r="K633" s="93" t="str">
        <f t="shared" si="231"/>
        <v>Test country</v>
      </c>
      <c r="L633" s="93">
        <f t="shared" si="211"/>
        <v>0</v>
      </c>
      <c r="M633" s="93"/>
      <c r="N633" s="93">
        <f t="shared" si="166"/>
        <v>0</v>
      </c>
      <c r="O633" s="64" t="str">
        <f t="shared" si="162"/>
        <v>Pasta, cooked, stuffed or otherwise prepared</v>
      </c>
      <c r="P633" s="709" t="s">
        <v>1771</v>
      </c>
      <c r="Q633" s="70" t="s">
        <v>2193</v>
      </c>
      <c r="R633" s="124" t="s">
        <v>2834</v>
      </c>
      <c r="S633" s="154" t="s">
        <v>617</v>
      </c>
      <c r="T633" s="124"/>
      <c r="U633" s="889"/>
      <c r="V633" s="890"/>
      <c r="W633" s="888"/>
      <c r="X633" s="855"/>
      <c r="Y633" s="1068"/>
      <c r="Z633" s="1069"/>
      <c r="AA633" s="689"/>
      <c r="AB633" s="104"/>
      <c r="AC633" s="196"/>
      <c r="AD633" s="196"/>
      <c r="AE633" s="196"/>
      <c r="AF633" s="196"/>
      <c r="AG633" s="200"/>
      <c r="AH633" s="96"/>
      <c r="AI633" s="106"/>
      <c r="AJ633" s="106"/>
      <c r="AK633" s="107"/>
    </row>
    <row r="634" spans="1:37" ht="12.75" outlineLevel="2" x14ac:dyDescent="0.2">
      <c r="A634" s="93" t="str">
        <f t="shared" si="228"/>
        <v>Z2013</v>
      </c>
      <c r="B634" s="93" t="e">
        <f t="shared" si="229"/>
        <v>#N/A</v>
      </c>
      <c r="C634" s="93" t="e">
        <f t="shared" si="227"/>
        <v>#N/A</v>
      </c>
      <c r="D634" s="93" t="e">
        <f t="shared" si="223"/>
        <v>#N/A</v>
      </c>
      <c r="E634" s="267" t="e">
        <f>VLOOKUP("K|"&amp;Q634,'[2]+termU'!$A$1:$G$65536,6,FALSE)</f>
        <v>#N/A</v>
      </c>
      <c r="F634" s="231" t="e">
        <f>VLOOKUP("K|"&amp;O634,'[2]+termU'!$A$1:$G$65536,6,FALSE)</f>
        <v>#N/A</v>
      </c>
      <c r="G634" s="64" t="e">
        <f t="shared" si="224"/>
        <v>#N/A</v>
      </c>
      <c r="H634" s="70" t="str">
        <f t="shared" ca="1" si="222"/>
        <v>B</v>
      </c>
      <c r="I634" s="94"/>
      <c r="J634" s="95">
        <f t="shared" si="230"/>
        <v>2013</v>
      </c>
      <c r="K634" s="93" t="str">
        <f t="shared" si="231"/>
        <v>Test country</v>
      </c>
      <c r="L634" s="93">
        <f t="shared" si="211"/>
        <v>0</v>
      </c>
      <c r="M634" s="93"/>
      <c r="N634" s="93">
        <f t="shared" si="166"/>
        <v>0</v>
      </c>
      <c r="O634" s="64" t="str">
        <f t="shared" si="162"/>
        <v>Prepared dishes containing stuffed pasta; prepared couscous dishes</v>
      </c>
      <c r="P634" s="709" t="s">
        <v>1771</v>
      </c>
      <c r="Q634" s="70" t="s">
        <v>473</v>
      </c>
      <c r="R634" s="124" t="s">
        <v>2835</v>
      </c>
      <c r="S634" s="154" t="s">
        <v>618</v>
      </c>
      <c r="T634" s="124"/>
      <c r="U634" s="889"/>
      <c r="V634" s="890"/>
      <c r="W634" s="888"/>
      <c r="X634" s="855"/>
      <c r="Y634" s="1068"/>
      <c r="Z634" s="1069"/>
      <c r="AA634" s="689"/>
      <c r="AB634" s="104"/>
      <c r="AC634" s="196"/>
      <c r="AD634" s="196"/>
      <c r="AE634" s="196"/>
      <c r="AF634" s="196"/>
      <c r="AG634" s="200"/>
      <c r="AH634" s="96"/>
      <c r="AI634" s="106"/>
      <c r="AJ634" s="106"/>
      <c r="AK634" s="107"/>
    </row>
    <row r="635" spans="1:37" ht="12.75" outlineLevel="2" x14ac:dyDescent="0.2">
      <c r="A635" s="93" t="str">
        <f t="shared" si="228"/>
        <v>Z2013</v>
      </c>
      <c r="B635" s="93" t="e">
        <f t="shared" si="229"/>
        <v>#N/A</v>
      </c>
      <c r="C635" s="93" t="e">
        <f t="shared" si="227"/>
        <v>#N/A</v>
      </c>
      <c r="D635" s="93" t="e">
        <f t="shared" si="223"/>
        <v>#N/A</v>
      </c>
      <c r="E635" s="267" t="str">
        <f>VLOOKUP("K|"&amp;Q635,'[2]+termU'!$A$1:$G$65536,6,FALSE)</f>
        <v>L801d05</v>
      </c>
      <c r="F635" s="231" t="str">
        <f>VLOOKUP("K|"&amp;O635,'[2]+termU'!$A$1:$G$65536,6,FALSE)</f>
        <v>L801d05</v>
      </c>
      <c r="G635" s="64" t="str">
        <f t="shared" si="224"/>
        <v>B</v>
      </c>
      <c r="H635" s="70" t="str">
        <f t="shared" ca="1" si="222"/>
        <v>B</v>
      </c>
      <c r="I635" s="94"/>
      <c r="J635" s="95">
        <f t="shared" si="230"/>
        <v>2013</v>
      </c>
      <c r="K635" s="93" t="str">
        <f t="shared" si="231"/>
        <v>Test country</v>
      </c>
      <c r="L635" s="93">
        <f t="shared" si="211"/>
        <v>0</v>
      </c>
      <c r="M635" s="93"/>
      <c r="N635" s="93">
        <f t="shared" si="166"/>
        <v>0</v>
      </c>
      <c r="O635" s="64" t="str">
        <f t="shared" si="162"/>
        <v>Potato products</v>
      </c>
      <c r="P635" s="709" t="s">
        <v>1771</v>
      </c>
      <c r="Q635" s="70" t="s">
        <v>474</v>
      </c>
      <c r="R635" s="124" t="s">
        <v>2836</v>
      </c>
      <c r="S635" s="154" t="s">
        <v>619</v>
      </c>
      <c r="T635" s="124"/>
      <c r="U635" s="889"/>
      <c r="V635" s="890"/>
      <c r="W635" s="888"/>
      <c r="X635" s="855"/>
      <c r="Y635" s="1068"/>
      <c r="Z635" s="1069"/>
      <c r="AA635" s="689"/>
      <c r="AB635" s="104"/>
      <c r="AC635" s="196"/>
      <c r="AD635" s="196"/>
      <c r="AE635" s="196"/>
      <c r="AF635" s="196"/>
      <c r="AG635" s="200"/>
      <c r="AH635" s="96"/>
      <c r="AI635" s="106"/>
      <c r="AJ635" s="106"/>
      <c r="AK635" s="107"/>
    </row>
    <row r="636" spans="1:37" ht="15.75" customHeight="1" outlineLevel="2" x14ac:dyDescent="0.2">
      <c r="A636" s="93" t="str">
        <f t="shared" si="228"/>
        <v>Z2013</v>
      </c>
      <c r="B636" s="93" t="e">
        <f t="shared" si="229"/>
        <v>#N/A</v>
      </c>
      <c r="C636" s="93" t="e">
        <f t="shared" si="227"/>
        <v>#N/A</v>
      </c>
      <c r="D636" s="93" t="e">
        <f t="shared" si="223"/>
        <v>#N/A</v>
      </c>
      <c r="E636" s="267" t="e">
        <f>VLOOKUP("K|"&amp;Q636,'[2]+termU'!$A$1:$G$65536,6,FALSE)</f>
        <v>#N/A</v>
      </c>
      <c r="F636" s="231" t="e">
        <f>VLOOKUP("K|"&amp;O636,'[2]+termU'!$A$1:$G$65536,6,FALSE)</f>
        <v>#N/A</v>
      </c>
      <c r="G636" s="64" t="str">
        <f t="shared" si="224"/>
        <v>B</v>
      </c>
      <c r="H636" s="70" t="str">
        <f t="shared" ca="1" si="222"/>
        <v>B</v>
      </c>
      <c r="I636" s="94"/>
      <c r="J636" s="95">
        <f t="shared" si="230"/>
        <v>2013</v>
      </c>
      <c r="K636" s="93" t="str">
        <f t="shared" si="231"/>
        <v>Test country</v>
      </c>
      <c r="L636" s="93">
        <f t="shared" si="211"/>
        <v>0</v>
      </c>
      <c r="M636" s="93"/>
      <c r="N636" s="93">
        <f t="shared" si="166"/>
        <v>0</v>
      </c>
      <c r="O636" s="64" t="str">
        <f t="shared" si="162"/>
        <v>&lt;important new product, please enter&gt;</v>
      </c>
      <c r="P636" s="709" t="s">
        <v>1771</v>
      </c>
      <c r="Q636" s="70"/>
      <c r="R636" s="548" t="s">
        <v>2653</v>
      </c>
      <c r="S636" s="1006" t="s">
        <v>203</v>
      </c>
      <c r="T636" s="1097"/>
      <c r="U636" s="889"/>
      <c r="V636" s="890"/>
      <c r="W636" s="888"/>
      <c r="X636" s="855"/>
      <c r="Y636" s="1068"/>
      <c r="Z636" s="1069"/>
      <c r="AA636" s="689"/>
      <c r="AB636" s="104"/>
      <c r="AC636" s="196"/>
      <c r="AD636" s="196"/>
      <c r="AE636" s="196"/>
      <c r="AF636" s="196"/>
      <c r="AG636" s="200"/>
      <c r="AH636" s="96"/>
      <c r="AI636" s="106"/>
      <c r="AJ636" s="106"/>
      <c r="AK636" s="107"/>
    </row>
    <row r="637" spans="1:37" ht="14.25" customHeight="1" outlineLevel="2" x14ac:dyDescent="0.2">
      <c r="A637" s="93" t="str">
        <f t="shared" si="228"/>
        <v>Z2013</v>
      </c>
      <c r="B637" s="93" t="e">
        <f t="shared" si="229"/>
        <v>#N/A</v>
      </c>
      <c r="C637" s="93" t="e">
        <f t="shared" si="227"/>
        <v>#N/A</v>
      </c>
      <c r="D637" s="93" t="e">
        <f t="shared" si="223"/>
        <v>#N/A</v>
      </c>
      <c r="E637" s="267" t="e">
        <f>VLOOKUP("K|"&amp;Q637,'[2]+termU'!$A$1:$G$65536,6,FALSE)</f>
        <v>#N/A</v>
      </c>
      <c r="F637" s="231" t="e">
        <f>VLOOKUP("K|"&amp;O637,'[2]+termU'!$A$1:$G$65536,6,FALSE)</f>
        <v>#N/A</v>
      </c>
      <c r="G637" s="64" t="e">
        <f t="shared" si="224"/>
        <v>#N/A</v>
      </c>
      <c r="H637" s="70" t="str">
        <f t="shared" ca="1" si="222"/>
        <v>B</v>
      </c>
      <c r="I637" s="94"/>
      <c r="J637" s="95">
        <f t="shared" si="230"/>
        <v>2013</v>
      </c>
      <c r="K637" s="93" t="str">
        <f t="shared" si="231"/>
        <v>Test country</v>
      </c>
      <c r="L637" s="93">
        <f t="shared" si="211"/>
        <v>0</v>
      </c>
      <c r="M637" s="93"/>
      <c r="N637" s="93">
        <f t="shared" si="166"/>
        <v>0</v>
      </c>
      <c r="O637" s="64" t="str">
        <f t="shared" si="162"/>
        <v>Other noodles, couscous, etc.</v>
      </c>
      <c r="P637" s="709" t="s">
        <v>1771</v>
      </c>
      <c r="Q637" s="70" t="s">
        <v>2186</v>
      </c>
      <c r="R637" s="731" t="s">
        <v>2837</v>
      </c>
      <c r="S637" s="1007" t="s">
        <v>2187</v>
      </c>
      <c r="T637" s="124"/>
      <c r="U637" s="889"/>
      <c r="V637" s="890"/>
      <c r="W637" s="888"/>
      <c r="X637" s="855"/>
      <c r="Y637" s="1068"/>
      <c r="Z637" s="1069"/>
      <c r="AA637" s="689"/>
      <c r="AB637" s="104"/>
      <c r="AC637" s="196"/>
      <c r="AD637" s="196"/>
      <c r="AE637" s="196"/>
      <c r="AF637" s="196"/>
      <c r="AG637" s="200"/>
      <c r="AH637" s="96"/>
      <c r="AI637" s="106"/>
      <c r="AJ637" s="106"/>
      <c r="AK637" s="107"/>
    </row>
    <row r="638" spans="1:37" ht="24" customHeight="1" outlineLevel="2" x14ac:dyDescent="0.2">
      <c r="A638" s="93" t="str">
        <f t="shared" si="228"/>
        <v>Z2013</v>
      </c>
      <c r="B638" s="93" t="e">
        <f t="shared" si="229"/>
        <v>#N/A</v>
      </c>
      <c r="C638" s="93" t="e">
        <f t="shared" si="227"/>
        <v>#N/A</v>
      </c>
      <c r="D638" s="93" t="e">
        <f t="shared" si="223"/>
        <v>#N/A</v>
      </c>
      <c r="E638" s="267" t="str">
        <f>VLOOKUP("K|"&amp;Q638,'[2]+termU'!$A$1:$G$65536,6,FALSE)</f>
        <v>L801603</v>
      </c>
      <c r="F638" s="231" t="e">
        <f>VLOOKUP("K|"&amp;O638,'[2]+termU'!$A$1:$G$65536,6,FALSE)</f>
        <v>#N/A</v>
      </c>
      <c r="G638" s="64" t="str">
        <f t="shared" ref="G638:G659" si="234">IF(Q638="","B",IF(ISERROR(E559),"B",IF(E638=LEFT(E559,LEN(E638)),"A","B")))</f>
        <v>B</v>
      </c>
      <c r="H638" s="70" t="str">
        <f t="shared" ca="1" si="222"/>
        <v>A</v>
      </c>
      <c r="I638" s="94"/>
      <c r="J638" s="95">
        <f t="shared" si="230"/>
        <v>2013</v>
      </c>
      <c r="K638" s="93" t="str">
        <f t="shared" si="231"/>
        <v>Test country</v>
      </c>
      <c r="L638" s="93">
        <f t="shared" si="211"/>
        <v>0</v>
      </c>
      <c r="M638" s="93"/>
      <c r="N638" s="93">
        <f t="shared" si="166"/>
        <v>0</v>
      </c>
      <c r="O638" s="64" t="str">
        <f t="shared" si="162"/>
        <v>Spices and aromatics</v>
      </c>
      <c r="P638" s="709" t="s">
        <v>1771</v>
      </c>
      <c r="Q638" s="70" t="s">
        <v>480</v>
      </c>
      <c r="R638" s="1018" t="s">
        <v>2845</v>
      </c>
      <c r="S638" s="543" t="s">
        <v>1767</v>
      </c>
      <c r="T638" s="124"/>
      <c r="U638" s="1098">
        <f t="shared" ref="U638:AA638" si="235">SUBTOTAL(9,U639:U645)</f>
        <v>0</v>
      </c>
      <c r="V638" s="866">
        <f t="shared" si="235"/>
        <v>0</v>
      </c>
      <c r="W638" s="866">
        <f t="shared" si="235"/>
        <v>0</v>
      </c>
      <c r="X638" s="1099">
        <f t="shared" si="235"/>
        <v>0</v>
      </c>
      <c r="Y638" s="1059">
        <f t="shared" si="235"/>
        <v>0</v>
      </c>
      <c r="Z638" s="205">
        <f t="shared" si="235"/>
        <v>0</v>
      </c>
      <c r="AA638" s="112">
        <f t="shared" si="235"/>
        <v>0</v>
      </c>
      <c r="AB638" s="104"/>
      <c r="AC638" s="196"/>
      <c r="AD638" s="196"/>
      <c r="AE638" s="196"/>
      <c r="AF638" s="196"/>
      <c r="AG638" s="200"/>
      <c r="AH638" s="96"/>
      <c r="AI638" s="106"/>
      <c r="AJ638" s="106"/>
      <c r="AK638" s="107"/>
    </row>
    <row r="639" spans="1:37" ht="14.25" customHeight="1" outlineLevel="2" x14ac:dyDescent="0.2">
      <c r="A639" s="93" t="str">
        <f t="shared" si="228"/>
        <v>Z2013</v>
      </c>
      <c r="B639" s="93" t="e">
        <f t="shared" si="229"/>
        <v>#N/A</v>
      </c>
      <c r="C639" s="93" t="e">
        <f t="shared" si="227"/>
        <v>#N/A</v>
      </c>
      <c r="D639" s="93" t="e">
        <f t="shared" si="223"/>
        <v>#N/A</v>
      </c>
      <c r="E639" s="267" t="e">
        <f>VLOOKUP("K|"&amp;Q639,'[2]+termU'!$A$1:$G$65536,6,FALSE)</f>
        <v>#N/A</v>
      </c>
      <c r="F639" s="231" t="e">
        <f>VLOOKUP("K|"&amp;O639,'[2]+termU'!$A$1:$G$65536,6,FALSE)</f>
        <v>#N/A</v>
      </c>
      <c r="G639" s="64" t="e">
        <f t="shared" si="234"/>
        <v>#N/A</v>
      </c>
      <c r="H639" s="70" t="str">
        <f t="shared" ca="1" si="222"/>
        <v>B</v>
      </c>
      <c r="I639" s="94"/>
      <c r="J639" s="95">
        <f t="shared" si="230"/>
        <v>2013</v>
      </c>
      <c r="K639" s="93" t="str">
        <f t="shared" si="231"/>
        <v>Test country</v>
      </c>
      <c r="L639" s="93">
        <f t="shared" si="211"/>
        <v>0</v>
      </c>
      <c r="M639" s="93"/>
      <c r="N639" s="93">
        <f t="shared" si="166"/>
        <v>0</v>
      </c>
      <c r="O639" s="64" t="str">
        <f t="shared" si="162"/>
        <v>Spices and aromatics, no details</v>
      </c>
      <c r="P639" s="709" t="s">
        <v>1771</v>
      </c>
      <c r="Q639" s="70" t="s">
        <v>481</v>
      </c>
      <c r="R639" s="103" t="str">
        <f ca="1" xml:space="preserve"> R638 &amp; IF(ISERROR([3]!hidden(R638)),", sin detalles",IF([3]!hidden(R638),"",", sin detalles"))</f>
        <v>Especias y aromáticas procesadas, sin detalles</v>
      </c>
      <c r="S639" s="354" t="str">
        <f xml:space="preserve"> S638 &amp; IF(ISERROR([2]!hidden(S638)),", no details",IF([2]!hidden(S638),"",", no details"))</f>
        <v>Spices and aromatics, no details</v>
      </c>
      <c r="T639" s="124"/>
      <c r="U639" s="889"/>
      <c r="V639" s="890"/>
      <c r="W639" s="888"/>
      <c r="X639" s="855"/>
      <c r="Y639" s="1068"/>
      <c r="Z639" s="1069"/>
      <c r="AA639" s="689"/>
      <c r="AB639" s="104"/>
      <c r="AC639" s="196"/>
      <c r="AD639" s="196"/>
      <c r="AE639" s="196"/>
      <c r="AF639" s="196"/>
      <c r="AG639" s="200"/>
      <c r="AH639" s="96"/>
      <c r="AI639" s="106"/>
      <c r="AJ639" s="106"/>
      <c r="AK639" s="107"/>
    </row>
    <row r="640" spans="1:37" ht="14.25" customHeight="1" outlineLevel="2" x14ac:dyDescent="0.2">
      <c r="A640" s="93" t="str">
        <f t="shared" si="228"/>
        <v>Z2013</v>
      </c>
      <c r="B640" s="93" t="e">
        <f t="shared" si="229"/>
        <v>#N/A</v>
      </c>
      <c r="C640" s="93" t="e">
        <f t="shared" si="227"/>
        <v>#N/A</v>
      </c>
      <c r="D640" s="93" t="e">
        <f t="shared" si="223"/>
        <v>#N/A</v>
      </c>
      <c r="E640" s="267" t="str">
        <f>VLOOKUP("K|"&amp;Q640,'[2]+termU'!$A$1:$G$65536,6,FALSE)</f>
        <v>L801602</v>
      </c>
      <c r="F640" s="231" t="str">
        <f>VLOOKUP("K|"&amp;O640,'[2]+termU'!$A$1:$G$65536,6,FALSE)</f>
        <v>L801602</v>
      </c>
      <c r="G640" s="64" t="str">
        <f t="shared" si="234"/>
        <v>B</v>
      </c>
      <c r="H640" s="70" t="str">
        <f t="shared" ca="1" si="222"/>
        <v>B</v>
      </c>
      <c r="I640" s="94"/>
      <c r="J640" s="95">
        <f t="shared" si="230"/>
        <v>2013</v>
      </c>
      <c r="K640" s="93" t="str">
        <f t="shared" si="231"/>
        <v>Test country</v>
      </c>
      <c r="L640" s="93">
        <f t="shared" si="211"/>
        <v>0</v>
      </c>
      <c r="M640" s="93"/>
      <c r="N640" s="93">
        <f t="shared" si="166"/>
        <v>0</v>
      </c>
      <c r="O640" s="64" t="str">
        <f t="shared" si="162"/>
        <v>Spices and aromatics, dried</v>
      </c>
      <c r="P640" s="709" t="s">
        <v>1771</v>
      </c>
      <c r="Q640" s="70" t="s">
        <v>482</v>
      </c>
      <c r="R640" s="124" t="s">
        <v>2846</v>
      </c>
      <c r="S640" s="154" t="s">
        <v>392</v>
      </c>
      <c r="T640" s="124"/>
      <c r="U640" s="889"/>
      <c r="V640" s="890"/>
      <c r="W640" s="888"/>
      <c r="X640" s="855"/>
      <c r="Y640" s="1068"/>
      <c r="Z640" s="1069"/>
      <c r="AA640" s="689"/>
      <c r="AB640" s="104"/>
      <c r="AC640" s="196"/>
      <c r="AD640" s="196"/>
      <c r="AE640" s="196"/>
      <c r="AF640" s="196"/>
      <c r="AG640" s="200"/>
      <c r="AH640" s="96"/>
      <c r="AI640" s="106"/>
      <c r="AJ640" s="106"/>
      <c r="AK640" s="107"/>
    </row>
    <row r="641" spans="1:37" ht="14.25" customHeight="1" outlineLevel="2" x14ac:dyDescent="0.2">
      <c r="A641" s="93" t="str">
        <f t="shared" si="228"/>
        <v>Z2013</v>
      </c>
      <c r="B641" s="93" t="e">
        <f t="shared" si="229"/>
        <v>#N/A</v>
      </c>
      <c r="C641" s="93" t="e">
        <f t="shared" si="227"/>
        <v>#N/A</v>
      </c>
      <c r="D641" s="93" t="e">
        <f t="shared" si="223"/>
        <v>#N/A</v>
      </c>
      <c r="E641" s="267" t="e">
        <f>VLOOKUP("K|"&amp;Q641,'[2]+termU'!$A$1:$G$65536,6,FALSE)</f>
        <v>#N/A</v>
      </c>
      <c r="F641" s="231" t="e">
        <f>VLOOKUP("K|"&amp;O641,'[2]+termU'!$A$1:$G$65536,6,FALSE)</f>
        <v>#N/A</v>
      </c>
      <c r="G641" s="64" t="str">
        <f t="shared" si="234"/>
        <v>B</v>
      </c>
      <c r="H641" s="70" t="str">
        <f t="shared" ca="1" si="222"/>
        <v>B</v>
      </c>
      <c r="I641" s="94"/>
      <c r="J641" s="95">
        <f t="shared" si="230"/>
        <v>2013</v>
      </c>
      <c r="K641" s="93" t="str">
        <f t="shared" si="231"/>
        <v>Test country</v>
      </c>
      <c r="L641" s="93">
        <f t="shared" si="211"/>
        <v>0</v>
      </c>
      <c r="M641" s="93"/>
      <c r="N641" s="93">
        <f t="shared" si="166"/>
        <v>0</v>
      </c>
      <c r="O641" s="64" t="str">
        <f t="shared" si="162"/>
        <v>Spices and aromatics, frozen</v>
      </c>
      <c r="P641" s="709" t="s">
        <v>1771</v>
      </c>
      <c r="Q641" s="70" t="s">
        <v>2335</v>
      </c>
      <c r="R641" s="124" t="s">
        <v>2847</v>
      </c>
      <c r="S641" s="154" t="s">
        <v>393</v>
      </c>
      <c r="T641" s="124"/>
      <c r="U641" s="889"/>
      <c r="V641" s="890"/>
      <c r="W641" s="888"/>
      <c r="X641" s="855"/>
      <c r="Y641" s="1068"/>
      <c r="Z641" s="1069"/>
      <c r="AA641" s="689"/>
      <c r="AB641" s="104"/>
      <c r="AC641" s="196"/>
      <c r="AD641" s="196"/>
      <c r="AE641" s="196"/>
      <c r="AF641" s="196"/>
      <c r="AG641" s="200"/>
      <c r="AH641" s="96"/>
      <c r="AI641" s="106"/>
      <c r="AJ641" s="106"/>
      <c r="AK641" s="107"/>
    </row>
    <row r="642" spans="1:37" ht="14.25" customHeight="1" outlineLevel="2" x14ac:dyDescent="0.2">
      <c r="A642" s="93" t="str">
        <f t="shared" si="228"/>
        <v>Z2013</v>
      </c>
      <c r="B642" s="93" t="e">
        <f t="shared" si="229"/>
        <v>#N/A</v>
      </c>
      <c r="C642" s="93" t="e">
        <f t="shared" si="227"/>
        <v>#N/A</v>
      </c>
      <c r="D642" s="93" t="e">
        <f t="shared" si="223"/>
        <v>#N/A</v>
      </c>
      <c r="E642" s="267" t="e">
        <f>VLOOKUP("K|"&amp;Q642,'[2]+termU'!$A$1:$G$65536,6,FALSE)</f>
        <v>#N/A</v>
      </c>
      <c r="F642" s="231" t="e">
        <f>VLOOKUP("K|"&amp;O642,'[2]+termU'!$A$1:$G$65536,6,FALSE)</f>
        <v>#N/A</v>
      </c>
      <c r="G642" s="64" t="e">
        <f t="shared" si="234"/>
        <v>#N/A</v>
      </c>
      <c r="H642" s="70" t="str">
        <f t="shared" ca="1" si="222"/>
        <v>B</v>
      </c>
      <c r="I642" s="94"/>
      <c r="J642" s="95">
        <f t="shared" si="230"/>
        <v>2013</v>
      </c>
      <c r="K642" s="93" t="str">
        <f t="shared" si="231"/>
        <v>Test country</v>
      </c>
      <c r="L642" s="93">
        <f t="shared" si="211"/>
        <v>0</v>
      </c>
      <c r="M642" s="93"/>
      <c r="N642" s="93">
        <f t="shared" si="166"/>
        <v>0</v>
      </c>
      <c r="O642" s="64" t="str">
        <f t="shared" si="162"/>
        <v>Stock cubes</v>
      </c>
      <c r="P642" s="709" t="s">
        <v>1771</v>
      </c>
      <c r="Q642" s="70" t="s">
        <v>1821</v>
      </c>
      <c r="R642" s="1023" t="s">
        <v>2848</v>
      </c>
      <c r="S642" s="154" t="s">
        <v>1822</v>
      </c>
      <c r="T642" s="124"/>
      <c r="U642" s="889"/>
      <c r="V642" s="890"/>
      <c r="W642" s="888"/>
      <c r="X642" s="855"/>
      <c r="Y642" s="1068"/>
      <c r="Z642" s="1069"/>
      <c r="AA642" s="689"/>
      <c r="AB642" s="104"/>
      <c r="AC642" s="196"/>
      <c r="AD642" s="196"/>
      <c r="AE642" s="196"/>
      <c r="AF642" s="196"/>
      <c r="AG642" s="200"/>
      <c r="AH642" s="96"/>
      <c r="AI642" s="106"/>
      <c r="AJ642" s="106"/>
      <c r="AK642" s="107"/>
    </row>
    <row r="643" spans="1:37" ht="14.25" customHeight="1" outlineLevel="2" x14ac:dyDescent="0.2">
      <c r="A643" s="93" t="str">
        <f t="shared" si="228"/>
        <v>Z2013</v>
      </c>
      <c r="B643" s="93" t="e">
        <f t="shared" si="229"/>
        <v>#N/A</v>
      </c>
      <c r="C643" s="93" t="e">
        <f t="shared" si="227"/>
        <v>#N/A</v>
      </c>
      <c r="D643" s="93" t="e">
        <f t="shared" si="223"/>
        <v>#N/A</v>
      </c>
      <c r="E643" s="267" t="e">
        <f>VLOOKUP("K|"&amp;Q643,'[2]+termU'!$A$1:$G$65536,6,FALSE)</f>
        <v>#N/A</v>
      </c>
      <c r="F643" s="231" t="e">
        <f>VLOOKUP("K|"&amp;O643,'[2]+termU'!$A$1:$G$65536,6,FALSE)</f>
        <v>#N/A</v>
      </c>
      <c r="G643" s="64" t="e">
        <f t="shared" si="234"/>
        <v>#N/A</v>
      </c>
      <c r="H643" s="70" t="str">
        <f t="shared" ca="1" si="222"/>
        <v>B</v>
      </c>
      <c r="I643" s="94"/>
      <c r="J643" s="95">
        <f t="shared" si="230"/>
        <v>2013</v>
      </c>
      <c r="K643" s="93" t="str">
        <f t="shared" si="231"/>
        <v>Test country</v>
      </c>
      <c r="L643" s="93">
        <f t="shared" si="211"/>
        <v>0</v>
      </c>
      <c r="M643" s="93"/>
      <c r="N643" s="93">
        <f t="shared" si="166"/>
        <v>0</v>
      </c>
      <c r="O643" s="64" t="str">
        <f t="shared" si="162"/>
        <v>Salt</v>
      </c>
      <c r="P643" s="709" t="s">
        <v>1771</v>
      </c>
      <c r="Q643" s="70" t="s">
        <v>2336</v>
      </c>
      <c r="R643" s="767" t="s">
        <v>2849</v>
      </c>
      <c r="S643" s="154" t="s">
        <v>394</v>
      </c>
      <c r="T643" s="124"/>
      <c r="U643" s="889"/>
      <c r="V643" s="890"/>
      <c r="W643" s="888"/>
      <c r="X643" s="855"/>
      <c r="Y643" s="1068"/>
      <c r="Z643" s="1069"/>
      <c r="AA643" s="689"/>
      <c r="AB643" s="104"/>
      <c r="AC643" s="196"/>
      <c r="AD643" s="196"/>
      <c r="AE643" s="196"/>
      <c r="AF643" s="196"/>
      <c r="AG643" s="200"/>
      <c r="AH643" s="96"/>
      <c r="AI643" s="106"/>
      <c r="AJ643" s="106"/>
      <c r="AK643" s="107"/>
    </row>
    <row r="644" spans="1:37" ht="14.25" customHeight="1" outlineLevel="2" x14ac:dyDescent="0.2">
      <c r="A644" s="93" t="str">
        <f t="shared" si="228"/>
        <v>Z2013</v>
      </c>
      <c r="B644" s="93" t="e">
        <f t="shared" si="229"/>
        <v>#N/A</v>
      </c>
      <c r="C644" s="93" t="e">
        <f t="shared" si="227"/>
        <v>#N/A</v>
      </c>
      <c r="D644" s="93" t="e">
        <f t="shared" si="223"/>
        <v>#N/A</v>
      </c>
      <c r="E644" s="267" t="e">
        <f>VLOOKUP("K|"&amp;Q644,'[2]+termU'!$A$1:$G$65536,6,FALSE)</f>
        <v>#N/A</v>
      </c>
      <c r="F644" s="231" t="e">
        <f>VLOOKUP("K|"&amp;O644,'[2]+termU'!$A$1:$G$65536,6,FALSE)</f>
        <v>#N/A</v>
      </c>
      <c r="G644" s="64" t="str">
        <f t="shared" si="234"/>
        <v>B</v>
      </c>
      <c r="H644" s="70" t="str">
        <f t="shared" ca="1" si="222"/>
        <v>B</v>
      </c>
      <c r="I644" s="94"/>
      <c r="J644" s="95">
        <f t="shared" si="230"/>
        <v>2013</v>
      </c>
      <c r="K644" s="93" t="str">
        <f t="shared" si="231"/>
        <v>Test country</v>
      </c>
      <c r="L644" s="93">
        <f t="shared" si="211"/>
        <v>0</v>
      </c>
      <c r="M644" s="93"/>
      <c r="N644" s="93">
        <f t="shared" si="166"/>
        <v>0</v>
      </c>
      <c r="O644" s="64" t="str">
        <f t="shared" si="162"/>
        <v>&lt;important new product, please enter&gt;</v>
      </c>
      <c r="P644" s="709" t="s">
        <v>1771</v>
      </c>
      <c r="Q644" s="70"/>
      <c r="R644" s="548" t="s">
        <v>2780</v>
      </c>
      <c r="S644" s="1006" t="s">
        <v>203</v>
      </c>
      <c r="T644" s="1097"/>
      <c r="U644" s="889"/>
      <c r="V644" s="890"/>
      <c r="W644" s="888"/>
      <c r="X644" s="855"/>
      <c r="Y644" s="1068"/>
      <c r="Z644" s="1069"/>
      <c r="AA644" s="689"/>
      <c r="AB644" s="104"/>
      <c r="AC644" s="196"/>
      <c r="AD644" s="196"/>
      <c r="AE644" s="196"/>
      <c r="AF644" s="196"/>
      <c r="AG644" s="200"/>
      <c r="AH644" s="96"/>
      <c r="AI644" s="106"/>
      <c r="AJ644" s="106"/>
      <c r="AK644" s="107"/>
    </row>
    <row r="645" spans="1:37" ht="14.25" customHeight="1" outlineLevel="2" x14ac:dyDescent="0.2">
      <c r="A645" s="93" t="str">
        <f t="shared" si="228"/>
        <v>Z2013</v>
      </c>
      <c r="B645" s="93" t="e">
        <f t="shared" si="229"/>
        <v>#N/A</v>
      </c>
      <c r="C645" s="93" t="e">
        <f t="shared" si="227"/>
        <v>#N/A</v>
      </c>
      <c r="D645" s="93" t="e">
        <f t="shared" si="223"/>
        <v>#N/A</v>
      </c>
      <c r="E645" s="267" t="e">
        <f>VLOOKUP("K|"&amp;Q645,'[2]+termU'!$A$1:$G$65536,6,FALSE)</f>
        <v>#N/A</v>
      </c>
      <c r="F645" s="231" t="e">
        <f>VLOOKUP("K|"&amp;O645,'[2]+termU'!$A$1:$G$65536,6,FALSE)</f>
        <v>#N/A</v>
      </c>
      <c r="G645" s="64" t="e">
        <f t="shared" si="234"/>
        <v>#N/A</v>
      </c>
      <c r="H645" s="70" t="str">
        <f t="shared" ca="1" si="222"/>
        <v>B</v>
      </c>
      <c r="I645" s="94"/>
      <c r="J645" s="95">
        <f t="shared" si="230"/>
        <v>2013</v>
      </c>
      <c r="K645" s="93" t="str">
        <f t="shared" si="231"/>
        <v>Test country</v>
      </c>
      <c r="L645" s="93">
        <f t="shared" si="211"/>
        <v>0</v>
      </c>
      <c r="M645" s="93"/>
      <c r="N645" s="93">
        <f t="shared" si="166"/>
        <v>0</v>
      </c>
      <c r="O645" s="64" t="str">
        <f t="shared" si="162"/>
        <v>Other spices and aromatics</v>
      </c>
      <c r="P645" s="709" t="s">
        <v>1771</v>
      </c>
      <c r="Q645" s="70" t="s">
        <v>2198</v>
      </c>
      <c r="R645" s="731" t="s">
        <v>2850</v>
      </c>
      <c r="S645" s="1007" t="s">
        <v>1768</v>
      </c>
      <c r="T645" s="124"/>
      <c r="U645" s="889"/>
      <c r="V645" s="890"/>
      <c r="W645" s="888"/>
      <c r="X645" s="855"/>
      <c r="Y645" s="1068"/>
      <c r="Z645" s="1069"/>
      <c r="AA645" s="689"/>
      <c r="AB645" s="104"/>
      <c r="AC645" s="196"/>
      <c r="AD645" s="196"/>
      <c r="AE645" s="196"/>
      <c r="AF645" s="196"/>
      <c r="AG645" s="200"/>
      <c r="AH645" s="96"/>
      <c r="AI645" s="106"/>
      <c r="AJ645" s="106"/>
      <c r="AK645" s="107"/>
    </row>
    <row r="646" spans="1:37" ht="21" customHeight="1" outlineLevel="2" x14ac:dyDescent="0.2">
      <c r="A646" s="93" t="str">
        <f t="shared" si="228"/>
        <v>Z2013</v>
      </c>
      <c r="B646" s="93" t="e">
        <f t="shared" si="229"/>
        <v>#N/A</v>
      </c>
      <c r="C646" s="93" t="e">
        <f t="shared" si="227"/>
        <v>#N/A</v>
      </c>
      <c r="D646" s="93" t="e">
        <f t="shared" si="223"/>
        <v>#N/A</v>
      </c>
      <c r="E646" s="267" t="e">
        <f>VLOOKUP("K|"&amp;Q646,'[2]+termU'!$A$1:$G$65536,6,FALSE)</f>
        <v>#N/A</v>
      </c>
      <c r="F646" s="231" t="e">
        <f>VLOOKUP("K|"&amp;O646,'[2]+termU'!$A$1:$G$65536,6,FALSE)</f>
        <v>#N/A</v>
      </c>
      <c r="G646" s="64" t="e">
        <f t="shared" si="234"/>
        <v>#N/A</v>
      </c>
      <c r="H646" s="70" t="str">
        <f t="shared" ca="1" si="222"/>
        <v>A</v>
      </c>
      <c r="I646" s="94"/>
      <c r="J646" s="95">
        <f t="shared" si="230"/>
        <v>2013</v>
      </c>
      <c r="K646" s="93" t="str">
        <f t="shared" si="231"/>
        <v>Test country</v>
      </c>
      <c r="L646" s="93">
        <f t="shared" si="211"/>
        <v>0</v>
      </c>
      <c r="M646" s="93"/>
      <c r="N646" s="93">
        <f t="shared" si="166"/>
        <v>0</v>
      </c>
      <c r="O646" s="64" t="str">
        <f t="shared" si="162"/>
        <v>Other food products and product groups</v>
      </c>
      <c r="P646" s="709" t="s">
        <v>1771</v>
      </c>
      <c r="Q646" s="70" t="s">
        <v>395</v>
      </c>
      <c r="R646" s="1018" t="s">
        <v>2851</v>
      </c>
      <c r="S646" s="543" t="s">
        <v>395</v>
      </c>
      <c r="T646" s="124"/>
      <c r="U646" s="1098">
        <f t="shared" ref="U646:Z646" si="236">SUBTOTAL(9,U647:U659)</f>
        <v>0</v>
      </c>
      <c r="V646" s="866">
        <f t="shared" si="236"/>
        <v>0</v>
      </c>
      <c r="W646" s="866">
        <f t="shared" si="236"/>
        <v>0</v>
      </c>
      <c r="X646" s="1099">
        <f t="shared" si="236"/>
        <v>0</v>
      </c>
      <c r="Y646" s="1059">
        <f t="shared" si="236"/>
        <v>0</v>
      </c>
      <c r="Z646" s="205">
        <f t="shared" si="236"/>
        <v>0</v>
      </c>
      <c r="AA646" s="112">
        <f>SUBTOTAL(9,AA647:AK659)</f>
        <v>0</v>
      </c>
      <c r="AB646" s="104"/>
      <c r="AC646" s="196"/>
      <c r="AD646" s="196"/>
      <c r="AE646" s="196"/>
      <c r="AF646" s="196"/>
      <c r="AG646" s="200"/>
      <c r="AH646" s="96"/>
      <c r="AI646" s="106"/>
      <c r="AJ646" s="106"/>
      <c r="AK646" s="107"/>
    </row>
    <row r="647" spans="1:37" ht="14.25" customHeight="1" outlineLevel="2" x14ac:dyDescent="0.2">
      <c r="A647" s="93" t="str">
        <f t="shared" si="228"/>
        <v>Z2013</v>
      </c>
      <c r="B647" s="93" t="e">
        <f t="shared" si="229"/>
        <v>#N/A</v>
      </c>
      <c r="C647" s="93" t="e">
        <f t="shared" si="227"/>
        <v>#N/A</v>
      </c>
      <c r="D647" s="93" t="e">
        <f t="shared" si="223"/>
        <v>#N/A</v>
      </c>
      <c r="E647" s="267" t="e">
        <f>VLOOKUP("K|"&amp;Q647,'[2]+termU'!$A$1:$G$65536,6,FALSE)</f>
        <v>#N/A</v>
      </c>
      <c r="F647" s="231" t="e">
        <f>VLOOKUP("K|"&amp;O647,'[2]+termU'!$A$1:$G$65536,6,FALSE)</f>
        <v>#N/A</v>
      </c>
      <c r="G647" s="64" t="e">
        <f t="shared" si="234"/>
        <v>#N/A</v>
      </c>
      <c r="H647" s="70" t="str">
        <f t="shared" ca="1" si="222"/>
        <v>B</v>
      </c>
      <c r="I647" s="94"/>
      <c r="J647" s="95">
        <f t="shared" si="230"/>
        <v>2013</v>
      </c>
      <c r="K647" s="93" t="str">
        <f t="shared" si="231"/>
        <v>Test country</v>
      </c>
      <c r="L647" s="93">
        <f t="shared" si="211"/>
        <v>0</v>
      </c>
      <c r="M647" s="93"/>
      <c r="N647" s="93">
        <f t="shared" si="166"/>
        <v>0</v>
      </c>
      <c r="O647" s="64" t="str">
        <f t="shared" si="162"/>
        <v>Other food products and product groups, no details</v>
      </c>
      <c r="P647" s="709" t="s">
        <v>1771</v>
      </c>
      <c r="Q647" s="70" t="s">
        <v>2337</v>
      </c>
      <c r="R647" s="103" t="str">
        <f ca="1" xml:space="preserve"> R646 &amp; IF(ISERROR([3]!hidden(R646)),", sin detalles",IF([3]!hidden(R646),"",", sin detalles"))</f>
        <v>Otros productos alimenticios y grupo de productos, sin detalles</v>
      </c>
      <c r="S647" s="354" t="str">
        <f xml:space="preserve"> S646 &amp; IF(ISERROR([2]!hidden(S646)),", no details",IF([2]!hidden(S646),"",", no details"))</f>
        <v>Other food products and product groups, no details</v>
      </c>
      <c r="T647" s="124"/>
      <c r="U647" s="889"/>
      <c r="V647" s="890"/>
      <c r="W647" s="888"/>
      <c r="X647" s="855"/>
      <c r="Y647" s="1068"/>
      <c r="Z647" s="1069"/>
      <c r="AA647" s="689"/>
      <c r="AB647" s="104"/>
      <c r="AC647" s="196"/>
      <c r="AD647" s="196"/>
      <c r="AE647" s="196"/>
      <c r="AF647" s="196"/>
      <c r="AG647" s="200"/>
      <c r="AH647" s="96"/>
      <c r="AI647" s="106"/>
      <c r="AJ647" s="106"/>
      <c r="AK647" s="107"/>
    </row>
    <row r="648" spans="1:37" ht="14.25" customHeight="1" outlineLevel="2" x14ac:dyDescent="0.2">
      <c r="A648" s="93" t="str">
        <f t="shared" si="228"/>
        <v>Z2013</v>
      </c>
      <c r="B648" s="93" t="e">
        <f t="shared" si="229"/>
        <v>#N/A</v>
      </c>
      <c r="C648" s="93" t="e">
        <f t="shared" si="227"/>
        <v>#N/A</v>
      </c>
      <c r="D648" s="93" t="e">
        <f t="shared" si="223"/>
        <v>#N/A</v>
      </c>
      <c r="E648" s="267" t="str">
        <f>VLOOKUP("K|"&amp;Q648,'[2]+termU'!$A$1:$G$65536,6,FALSE)</f>
        <v>L801z06</v>
      </c>
      <c r="F648" s="231" t="str">
        <f>VLOOKUP("K|"&amp;O648,'[2]+termU'!$A$1:$G$65536,6,FALSE)</f>
        <v>L801z06</v>
      </c>
      <c r="G648" s="64" t="str">
        <f t="shared" si="234"/>
        <v>B</v>
      </c>
      <c r="H648" s="70" t="str">
        <f t="shared" ca="1" si="222"/>
        <v>B</v>
      </c>
      <c r="I648" s="94"/>
      <c r="J648" s="95">
        <f t="shared" si="230"/>
        <v>2013</v>
      </c>
      <c r="K648" s="93" t="str">
        <f t="shared" si="231"/>
        <v>Test country</v>
      </c>
      <c r="L648" s="93">
        <f t="shared" si="211"/>
        <v>0</v>
      </c>
      <c r="M648" s="93"/>
      <c r="N648" s="93">
        <f t="shared" si="166"/>
        <v>0</v>
      </c>
      <c r="O648" s="64" t="str">
        <f t="shared" si="162"/>
        <v>Baby food</v>
      </c>
      <c r="P648" s="709" t="s">
        <v>1771</v>
      </c>
      <c r="Q648" s="70" t="s">
        <v>2338</v>
      </c>
      <c r="R648" s="124" t="s">
        <v>2852</v>
      </c>
      <c r="S648" s="154" t="s">
        <v>396</v>
      </c>
      <c r="T648" s="124"/>
      <c r="U648" s="889"/>
      <c r="V648" s="890"/>
      <c r="W648" s="888"/>
      <c r="X648" s="855"/>
      <c r="Y648" s="1068"/>
      <c r="Z648" s="1069"/>
      <c r="AA648" s="689"/>
      <c r="AB648" s="104"/>
      <c r="AC648" s="196"/>
      <c r="AD648" s="196"/>
      <c r="AE648" s="196"/>
      <c r="AF648" s="196"/>
      <c r="AG648" s="200"/>
      <c r="AH648" s="96"/>
      <c r="AI648" s="106"/>
      <c r="AJ648" s="106"/>
      <c r="AK648" s="107"/>
    </row>
    <row r="649" spans="1:37" ht="14.25" customHeight="1" outlineLevel="2" x14ac:dyDescent="0.2">
      <c r="A649" s="93" t="str">
        <f t="shared" si="228"/>
        <v>Z2013</v>
      </c>
      <c r="B649" s="93" t="e">
        <f t="shared" si="229"/>
        <v>#N/A</v>
      </c>
      <c r="C649" s="93" t="e">
        <f t="shared" si="227"/>
        <v>#N/A</v>
      </c>
      <c r="D649" s="93" t="e">
        <f t="shared" si="223"/>
        <v>#N/A</v>
      </c>
      <c r="E649" s="267" t="e">
        <f>VLOOKUP("K|"&amp;Q649,'[2]+termU'!$A$1:$G$65536,6,FALSE)</f>
        <v>#N/A</v>
      </c>
      <c r="F649" s="231" t="e">
        <f>VLOOKUP("K|"&amp;O649,'[2]+termU'!$A$1:$G$65536,6,FALSE)</f>
        <v>#N/A</v>
      </c>
      <c r="G649" s="64" t="e">
        <f t="shared" si="234"/>
        <v>#N/A</v>
      </c>
      <c r="H649" s="70" t="str">
        <f t="shared" ca="1" si="222"/>
        <v>B</v>
      </c>
      <c r="I649" s="94"/>
      <c r="J649" s="95">
        <f t="shared" si="230"/>
        <v>2013</v>
      </c>
      <c r="K649" s="93" t="str">
        <f t="shared" si="231"/>
        <v>Test country</v>
      </c>
      <c r="L649" s="93">
        <f t="shared" si="211"/>
        <v>0</v>
      </c>
      <c r="M649" s="93"/>
      <c r="N649" s="93">
        <f t="shared" si="166"/>
        <v>0</v>
      </c>
      <c r="O649" s="64" t="str">
        <f t="shared" si="162"/>
        <v>Tinned food</v>
      </c>
      <c r="P649" s="709" t="s">
        <v>1771</v>
      </c>
      <c r="Q649" s="70" t="s">
        <v>2339</v>
      </c>
      <c r="R649" s="124" t="s">
        <v>2853</v>
      </c>
      <c r="S649" s="154" t="s">
        <v>397</v>
      </c>
      <c r="T649" s="124"/>
      <c r="U649" s="889"/>
      <c r="V649" s="890"/>
      <c r="W649" s="888"/>
      <c r="X649" s="855"/>
      <c r="Y649" s="1068"/>
      <c r="Z649" s="1069"/>
      <c r="AA649" s="689"/>
      <c r="AB649" s="104"/>
      <c r="AC649" s="196"/>
      <c r="AD649" s="196"/>
      <c r="AE649" s="196"/>
      <c r="AF649" s="196"/>
      <c r="AG649" s="200"/>
      <c r="AH649" s="96"/>
      <c r="AI649" s="106"/>
      <c r="AJ649" s="106"/>
      <c r="AK649" s="107"/>
    </row>
    <row r="650" spans="1:37" ht="14.25" customHeight="1" outlineLevel="2" x14ac:dyDescent="0.2">
      <c r="A650" s="93" t="str">
        <f t="shared" si="228"/>
        <v>Z2013</v>
      </c>
      <c r="B650" s="93" t="e">
        <f t="shared" si="229"/>
        <v>#N/A</v>
      </c>
      <c r="C650" s="93" t="e">
        <f t="shared" si="227"/>
        <v>#N/A</v>
      </c>
      <c r="D650" s="93" t="e">
        <f t="shared" si="223"/>
        <v>#N/A</v>
      </c>
      <c r="E650" s="267" t="str">
        <f>VLOOKUP("K|"&amp;Q650,'[2]+termU'!$A$1:$G$65536,6,FALSE)</f>
        <v>L801z05</v>
      </c>
      <c r="F650" s="231" t="str">
        <f>VLOOKUP("K|"&amp;O650,'[2]+termU'!$A$1:$G$65536,6,FALSE)</f>
        <v>L801z05</v>
      </c>
      <c r="G650" s="64" t="str">
        <f t="shared" si="234"/>
        <v>B</v>
      </c>
      <c r="H650" s="70" t="str">
        <f t="shared" ca="1" si="222"/>
        <v>B</v>
      </c>
      <c r="I650" s="94"/>
      <c r="J650" s="95">
        <f t="shared" si="230"/>
        <v>2013</v>
      </c>
      <c r="K650" s="93" t="str">
        <f t="shared" si="231"/>
        <v>Test country</v>
      </c>
      <c r="L650" s="93">
        <f t="shared" si="211"/>
        <v>0</v>
      </c>
      <c r="M650" s="93"/>
      <c r="N650" s="93">
        <f t="shared" si="166"/>
        <v>0</v>
      </c>
      <c r="O650" s="64" t="str">
        <f t="shared" si="162"/>
        <v>Convenience food</v>
      </c>
      <c r="P650" s="709" t="s">
        <v>1771</v>
      </c>
      <c r="Q650" s="70" t="s">
        <v>2340</v>
      </c>
      <c r="R650" s="124" t="s">
        <v>2854</v>
      </c>
      <c r="S650" s="154" t="s">
        <v>398</v>
      </c>
      <c r="T650" s="124"/>
      <c r="U650" s="889"/>
      <c r="V650" s="890"/>
      <c r="W650" s="888"/>
      <c r="X650" s="855"/>
      <c r="Y650" s="1068"/>
      <c r="Z650" s="1069"/>
      <c r="AA650" s="689"/>
      <c r="AB650" s="104"/>
      <c r="AC650" s="196"/>
      <c r="AD650" s="196"/>
      <c r="AE650" s="196"/>
      <c r="AF650" s="196"/>
      <c r="AG650" s="200"/>
      <c r="AH650" s="96"/>
      <c r="AI650" s="106"/>
      <c r="AJ650" s="106"/>
      <c r="AK650" s="107"/>
    </row>
    <row r="651" spans="1:37" ht="14.25" customHeight="1" outlineLevel="2" x14ac:dyDescent="0.2">
      <c r="A651" s="93" t="str">
        <f t="shared" si="228"/>
        <v>Z2013</v>
      </c>
      <c r="B651" s="93" t="e">
        <f t="shared" si="229"/>
        <v>#N/A</v>
      </c>
      <c r="C651" s="93" t="e">
        <f t="shared" si="227"/>
        <v>#N/A</v>
      </c>
      <c r="D651" s="93" t="e">
        <f t="shared" si="223"/>
        <v>#N/A</v>
      </c>
      <c r="E651" s="267" t="e">
        <f>VLOOKUP("K|"&amp;Q651,'[2]+termU'!$A$1:$G$65536,6,FALSE)</f>
        <v>#N/A</v>
      </c>
      <c r="F651" s="231" t="e">
        <f>VLOOKUP("K|"&amp;O651,'[2]+termU'!$A$1:$G$65536,6,FALSE)</f>
        <v>#N/A</v>
      </c>
      <c r="G651" s="64" t="e">
        <f t="shared" si="234"/>
        <v>#N/A</v>
      </c>
      <c r="H651" s="70" t="str">
        <f t="shared" ca="1" si="222"/>
        <v>B</v>
      </c>
      <c r="I651" s="94"/>
      <c r="J651" s="95">
        <f t="shared" si="230"/>
        <v>2013</v>
      </c>
      <c r="K651" s="93" t="str">
        <f t="shared" si="231"/>
        <v>Test country</v>
      </c>
      <c r="L651" s="93">
        <f t="shared" si="211"/>
        <v>0</v>
      </c>
      <c r="M651" s="93"/>
      <c r="N651" s="93">
        <f t="shared" si="166"/>
        <v>0</v>
      </c>
      <c r="O651" s="64" t="str">
        <f t="shared" si="162"/>
        <v>Chocolate and sugar confectionery (sweets)</v>
      </c>
      <c r="P651" s="709" t="s">
        <v>1771</v>
      </c>
      <c r="Q651" s="70" t="s">
        <v>2208</v>
      </c>
      <c r="R651" s="124" t="s">
        <v>2855</v>
      </c>
      <c r="S651" s="154" t="s">
        <v>101</v>
      </c>
      <c r="T651" s="124"/>
      <c r="U651" s="889"/>
      <c r="V651" s="890"/>
      <c r="W651" s="888"/>
      <c r="X651" s="855"/>
      <c r="Y651" s="1068"/>
      <c r="Z651" s="1069"/>
      <c r="AA651" s="689"/>
      <c r="AB651" s="104"/>
      <c r="AC651" s="196"/>
      <c r="AD651" s="196"/>
      <c r="AE651" s="196"/>
      <c r="AF651" s="196"/>
      <c r="AG651" s="200"/>
      <c r="AH651" s="96"/>
      <c r="AI651" s="106"/>
      <c r="AJ651" s="106"/>
      <c r="AK651" s="107"/>
    </row>
    <row r="652" spans="1:37" ht="14.25" customHeight="1" outlineLevel="2" x14ac:dyDescent="0.2">
      <c r="A652" s="93" t="str">
        <f t="shared" si="228"/>
        <v>Z2013</v>
      </c>
      <c r="B652" s="93" t="e">
        <f t="shared" si="229"/>
        <v>#N/A</v>
      </c>
      <c r="C652" s="93" t="e">
        <f t="shared" si="227"/>
        <v>#N/A</v>
      </c>
      <c r="D652" s="93" t="e">
        <f t="shared" si="223"/>
        <v>#N/A</v>
      </c>
      <c r="E652" s="267" t="e">
        <f>VLOOKUP("K|"&amp;Q652,'[2]+termU'!$A$1:$G$65536,6,FALSE)</f>
        <v>#N/A</v>
      </c>
      <c r="F652" s="231" t="e">
        <f>VLOOKUP("K|"&amp;O652,'[2]+termU'!$A$1:$G$65536,6,FALSE)</f>
        <v>#N/A</v>
      </c>
      <c r="G652" s="64" t="str">
        <f t="shared" si="234"/>
        <v>B</v>
      </c>
      <c r="H652" s="70" t="str">
        <f t="shared" ca="1" si="222"/>
        <v>B</v>
      </c>
      <c r="I652" s="94"/>
      <c r="J652" s="95">
        <f t="shared" si="230"/>
        <v>2013</v>
      </c>
      <c r="K652" s="93" t="str">
        <f t="shared" si="231"/>
        <v>Test country</v>
      </c>
      <c r="L652" s="93">
        <f t="shared" si="211"/>
        <v>0</v>
      </c>
      <c r="M652" s="93"/>
      <c r="N652" s="93">
        <f t="shared" si="166"/>
        <v>0</v>
      </c>
      <c r="O652" s="64" t="str">
        <f t="shared" si="162"/>
        <v>Spreads, salted</v>
      </c>
      <c r="P652" s="709" t="s">
        <v>1771</v>
      </c>
      <c r="Q652" s="70" t="s">
        <v>2202</v>
      </c>
      <c r="R652" s="124" t="s">
        <v>2856</v>
      </c>
      <c r="S652" s="154" t="s">
        <v>399</v>
      </c>
      <c r="T652" s="124"/>
      <c r="U652" s="889"/>
      <c r="V652" s="890"/>
      <c r="W652" s="888"/>
      <c r="X652" s="855"/>
      <c r="Y652" s="1068"/>
      <c r="Z652" s="1069"/>
      <c r="AA652" s="689"/>
      <c r="AB652" s="104"/>
      <c r="AC652" s="196"/>
      <c r="AD652" s="196"/>
      <c r="AE652" s="196"/>
      <c r="AF652" s="196"/>
      <c r="AG652" s="200"/>
      <c r="AH652" s="96"/>
      <c r="AI652" s="106"/>
      <c r="AJ652" s="106"/>
      <c r="AK652" s="107"/>
    </row>
    <row r="653" spans="1:37" ht="14.25" customHeight="1" outlineLevel="2" x14ac:dyDescent="0.2">
      <c r="A653" s="93" t="str">
        <f t="shared" si="228"/>
        <v>Z2013</v>
      </c>
      <c r="B653" s="93" t="e">
        <f t="shared" si="229"/>
        <v>#N/A</v>
      </c>
      <c r="C653" s="93" t="e">
        <f t="shared" si="227"/>
        <v>#N/A</v>
      </c>
      <c r="D653" s="93" t="e">
        <f t="shared" si="223"/>
        <v>#N/A</v>
      </c>
      <c r="E653" s="267" t="e">
        <f>VLOOKUP("K|"&amp;Q653,'[2]+termU'!$A$1:$G$65536,6,FALSE)</f>
        <v>#N/A</v>
      </c>
      <c r="F653" s="231" t="e">
        <f>VLOOKUP("K|"&amp;O653,'[2]+termU'!$A$1:$G$65536,6,FALSE)</f>
        <v>#N/A</v>
      </c>
      <c r="G653" s="64" t="e">
        <f t="shared" si="234"/>
        <v>#N/A</v>
      </c>
      <c r="H653" s="70" t="str">
        <f t="shared" ca="1" si="222"/>
        <v>B</v>
      </c>
      <c r="I653" s="94"/>
      <c r="J653" s="95">
        <f t="shared" si="230"/>
        <v>2013</v>
      </c>
      <c r="K653" s="93" t="str">
        <f t="shared" si="231"/>
        <v>Test country</v>
      </c>
      <c r="L653" s="93">
        <f t="shared" si="211"/>
        <v>0</v>
      </c>
      <c r="M653" s="93"/>
      <c r="N653" s="93">
        <f t="shared" si="166"/>
        <v>0</v>
      </c>
      <c r="O653" s="64" t="str">
        <f t="shared" si="162"/>
        <v>Spreads, sweet (except jams etc. and honey)</v>
      </c>
      <c r="P653" s="709" t="s">
        <v>1771</v>
      </c>
      <c r="Q653" s="70" t="s">
        <v>2201</v>
      </c>
      <c r="R653" s="124" t="s">
        <v>2857</v>
      </c>
      <c r="S653" s="154" t="s">
        <v>2514</v>
      </c>
      <c r="T653" s="124"/>
      <c r="U653" s="889"/>
      <c r="V653" s="890"/>
      <c r="W653" s="888"/>
      <c r="X653" s="855"/>
      <c r="Y653" s="1068"/>
      <c r="Z653" s="1069"/>
      <c r="AA653" s="689"/>
      <c r="AB653" s="104"/>
      <c r="AC653" s="196"/>
      <c r="AD653" s="196"/>
      <c r="AE653" s="196"/>
      <c r="AF653" s="196"/>
      <c r="AG653" s="200"/>
      <c r="AH653" s="96"/>
      <c r="AI653" s="106"/>
      <c r="AJ653" s="106"/>
      <c r="AK653" s="107"/>
    </row>
    <row r="654" spans="1:37" ht="14.25" customHeight="1" outlineLevel="2" x14ac:dyDescent="0.2">
      <c r="A654" s="93" t="str">
        <f t="shared" si="228"/>
        <v>Z2013</v>
      </c>
      <c r="B654" s="93" t="e">
        <f t="shared" si="229"/>
        <v>#N/A</v>
      </c>
      <c r="C654" s="93" t="e">
        <f t="shared" si="227"/>
        <v>#N/A</v>
      </c>
      <c r="D654" s="93" t="e">
        <f t="shared" si="223"/>
        <v>#N/A</v>
      </c>
      <c r="E654" s="267" t="str">
        <f>VLOOKUP("K|"&amp;Q654,'[2]+termU'!$A$1:$G$65536,6,FALSE)</f>
        <v>L8zz104</v>
      </c>
      <c r="F654" s="231" t="str">
        <f>VLOOKUP("K|"&amp;O654,'[2]+termU'!$A$1:$G$65536,6,FALSE)</f>
        <v>L8zz104</v>
      </c>
      <c r="G654" s="64" t="str">
        <f t="shared" si="234"/>
        <v>B</v>
      </c>
      <c r="H654" s="70" t="str">
        <f t="shared" ca="1" si="222"/>
        <v>B</v>
      </c>
      <c r="I654" s="94"/>
      <c r="J654" s="95">
        <f t="shared" si="230"/>
        <v>2013</v>
      </c>
      <c r="K654" s="93" t="str">
        <f t="shared" si="231"/>
        <v>Test country</v>
      </c>
      <c r="L654" s="93">
        <f t="shared" si="211"/>
        <v>0</v>
      </c>
      <c r="M654" s="93"/>
      <c r="N654" s="93">
        <f t="shared" si="166"/>
        <v>0</v>
      </c>
      <c r="O654" s="64" t="str">
        <f t="shared" si="162"/>
        <v>Honey</v>
      </c>
      <c r="P654" s="709" t="s">
        <v>1771</v>
      </c>
      <c r="Q654" s="70" t="s">
        <v>2341</v>
      </c>
      <c r="R654" s="124" t="s">
        <v>2858</v>
      </c>
      <c r="S654" s="154" t="s">
        <v>1826</v>
      </c>
      <c r="T654" s="124"/>
      <c r="U654" s="889"/>
      <c r="V654" s="890"/>
      <c r="W654" s="888"/>
      <c r="X654" s="855"/>
      <c r="Y654" s="1068"/>
      <c r="Z654" s="1069"/>
      <c r="AA654" s="689"/>
      <c r="AB654" s="104"/>
      <c r="AC654" s="196"/>
      <c r="AD654" s="196"/>
      <c r="AE654" s="196"/>
      <c r="AF654" s="196"/>
      <c r="AG654" s="200"/>
      <c r="AH654" s="96"/>
      <c r="AI654" s="106"/>
      <c r="AJ654" s="106"/>
      <c r="AK654" s="107"/>
    </row>
    <row r="655" spans="1:37" ht="14.25" customHeight="1" outlineLevel="2" x14ac:dyDescent="0.2">
      <c r="A655" s="93" t="str">
        <f t="shared" si="228"/>
        <v>Z2013</v>
      </c>
      <c r="B655" s="93" t="e">
        <f t="shared" si="229"/>
        <v>#N/A</v>
      </c>
      <c r="C655" s="93" t="e">
        <f t="shared" si="227"/>
        <v>#N/A</v>
      </c>
      <c r="D655" s="93" t="e">
        <f t="shared" si="223"/>
        <v>#N/A</v>
      </c>
      <c r="E655" s="267" t="str">
        <f>VLOOKUP("K|"&amp;Q655,'[2]+termU'!$A$1:$G$65536,6,FALSE)</f>
        <v>L801z08</v>
      </c>
      <c r="F655" s="231" t="str">
        <f>VLOOKUP("K|"&amp;O655,'[2]+termU'!$A$1:$G$65536,6,FALSE)</f>
        <v>L801z08</v>
      </c>
      <c r="G655" s="64" t="str">
        <f t="shared" si="234"/>
        <v>B</v>
      </c>
      <c r="H655" s="70" t="str">
        <f t="shared" ca="1" si="222"/>
        <v>B</v>
      </c>
      <c r="I655" s="94"/>
      <c r="J655" s="95">
        <f t="shared" si="230"/>
        <v>2013</v>
      </c>
      <c r="K655" s="93" t="str">
        <f t="shared" si="231"/>
        <v>Test country</v>
      </c>
      <c r="L655" s="93">
        <f t="shared" si="211"/>
        <v>0</v>
      </c>
      <c r="M655" s="93"/>
      <c r="N655" s="93">
        <f t="shared" si="166"/>
        <v>0</v>
      </c>
      <c r="O655" s="64" t="str">
        <f t="shared" si="162"/>
        <v>Delicatessen</v>
      </c>
      <c r="P655" s="709" t="s">
        <v>1771</v>
      </c>
      <c r="Q655" s="70" t="s">
        <v>2342</v>
      </c>
      <c r="R655" s="124" t="s">
        <v>400</v>
      </c>
      <c r="S655" s="154" t="s">
        <v>144</v>
      </c>
      <c r="T655" s="124"/>
      <c r="U655" s="889"/>
      <c r="V655" s="890"/>
      <c r="W655" s="888"/>
      <c r="X655" s="855"/>
      <c r="Y655" s="1068"/>
      <c r="Z655" s="1069"/>
      <c r="AA655" s="689"/>
      <c r="AB655" s="104"/>
      <c r="AC655" s="196"/>
      <c r="AD655" s="196"/>
      <c r="AE655" s="196"/>
      <c r="AF655" s="196"/>
      <c r="AG655" s="200"/>
      <c r="AH655" s="96"/>
      <c r="AI655" s="106"/>
      <c r="AJ655" s="106"/>
      <c r="AK655" s="107"/>
    </row>
    <row r="656" spans="1:37" ht="14.25" customHeight="1" outlineLevel="2" x14ac:dyDescent="0.2">
      <c r="A656" s="93" t="str">
        <f t="shared" si="228"/>
        <v>Z2013</v>
      </c>
      <c r="B656" s="93" t="e">
        <f t="shared" si="229"/>
        <v>#N/A</v>
      </c>
      <c r="C656" s="93" t="e">
        <f t="shared" si="227"/>
        <v>#N/A</v>
      </c>
      <c r="D656" s="93" t="e">
        <f t="shared" si="223"/>
        <v>#N/A</v>
      </c>
      <c r="E656" s="267" t="e">
        <f>VLOOKUP("K|"&amp;Q656,'[2]+termU'!$A$1:$G$65536,6,FALSE)</f>
        <v>#N/A</v>
      </c>
      <c r="F656" s="231" t="e">
        <f>VLOOKUP("K|"&amp;O656,'[2]+termU'!$A$1:$G$65536,6,FALSE)</f>
        <v>#N/A</v>
      </c>
      <c r="G656" s="64" t="e">
        <f t="shared" si="234"/>
        <v>#N/A</v>
      </c>
      <c r="H656" s="70" t="str">
        <f t="shared" ca="1" si="222"/>
        <v>B</v>
      </c>
      <c r="I656" s="94"/>
      <c r="J656" s="95">
        <f t="shared" si="230"/>
        <v>2013</v>
      </c>
      <c r="K656" s="93" t="str">
        <f t="shared" si="231"/>
        <v>Test country</v>
      </c>
      <c r="L656" s="93">
        <f t="shared" si="211"/>
        <v>0</v>
      </c>
      <c r="M656" s="93"/>
      <c r="N656" s="93">
        <f t="shared" si="166"/>
        <v>0</v>
      </c>
      <c r="O656" s="64" t="str">
        <f t="shared" si="162"/>
        <v>Ketchup, mayonnaise etc.</v>
      </c>
      <c r="P656" s="709" t="s">
        <v>1771</v>
      </c>
      <c r="Q656" s="70" t="s">
        <v>1823</v>
      </c>
      <c r="R656" s="124" t="s">
        <v>2859</v>
      </c>
      <c r="S656" s="154" t="s">
        <v>1824</v>
      </c>
      <c r="T656" s="124"/>
      <c r="U656" s="889"/>
      <c r="V656" s="890"/>
      <c r="W656" s="888"/>
      <c r="X656" s="855"/>
      <c r="Y656" s="1068"/>
      <c r="Z656" s="1069"/>
      <c r="AA656" s="689"/>
      <c r="AB656" s="104"/>
      <c r="AC656" s="196"/>
      <c r="AD656" s="196"/>
      <c r="AE656" s="196"/>
      <c r="AF656" s="196"/>
      <c r="AG656" s="200"/>
      <c r="AH656" s="96"/>
      <c r="AI656" s="106"/>
      <c r="AJ656" s="106"/>
      <c r="AK656" s="107"/>
    </row>
    <row r="657" spans="1:37" ht="14.25" customHeight="1" outlineLevel="2" x14ac:dyDescent="0.2">
      <c r="A657" s="93" t="str">
        <f t="shared" si="228"/>
        <v>Z2013</v>
      </c>
      <c r="B657" s="93" t="e">
        <f t="shared" si="229"/>
        <v>#N/A</v>
      </c>
      <c r="C657" s="93" t="e">
        <f t="shared" si="227"/>
        <v>#N/A</v>
      </c>
      <c r="D657" s="93" t="e">
        <f t="shared" si="223"/>
        <v>#N/A</v>
      </c>
      <c r="E657" s="267" t="str">
        <f>VLOOKUP("K|"&amp;Q657,'[2]+termU'!$A$1:$G$65536,6,FALSE)</f>
        <v>L801601</v>
      </c>
      <c r="F657" s="231" t="str">
        <f>VLOOKUP("K|"&amp;O657,'[2]+termU'!$A$1:$G$65536,6,FALSE)</f>
        <v>L801601</v>
      </c>
      <c r="G657" s="64" t="str">
        <f t="shared" si="234"/>
        <v>B</v>
      </c>
      <c r="H657" s="70" t="str">
        <f t="shared" ca="1" si="222"/>
        <v>B</v>
      </c>
      <c r="I657" s="94"/>
      <c r="J657" s="95">
        <f t="shared" si="230"/>
        <v>2013</v>
      </c>
      <c r="K657" s="93" t="str">
        <f t="shared" si="231"/>
        <v>Test country</v>
      </c>
      <c r="L657" s="93">
        <f t="shared" si="211"/>
        <v>0</v>
      </c>
      <c r="M657" s="93"/>
      <c r="N657" s="93">
        <f t="shared" si="166"/>
        <v>0</v>
      </c>
      <c r="O657" s="64" t="str">
        <f t="shared" si="162"/>
        <v>Vinegars</v>
      </c>
      <c r="P657" s="709" t="s">
        <v>1771</v>
      </c>
      <c r="Q657" s="70" t="s">
        <v>2343</v>
      </c>
      <c r="R657" s="124" t="s">
        <v>2860</v>
      </c>
      <c r="S657" s="154" t="s">
        <v>145</v>
      </c>
      <c r="T657" s="124"/>
      <c r="U657" s="889"/>
      <c r="V657" s="890"/>
      <c r="W657" s="888"/>
      <c r="X657" s="855"/>
      <c r="Y657" s="1068"/>
      <c r="Z657" s="1069"/>
      <c r="AA657" s="689"/>
      <c r="AB657" s="104"/>
      <c r="AC657" s="196"/>
      <c r="AD657" s="196"/>
      <c r="AE657" s="196"/>
      <c r="AF657" s="196"/>
      <c r="AG657" s="200"/>
      <c r="AH657" s="96"/>
      <c r="AI657" s="106"/>
      <c r="AJ657" s="106"/>
      <c r="AK657" s="107"/>
    </row>
    <row r="658" spans="1:37" ht="14.25" customHeight="1" outlineLevel="2" x14ac:dyDescent="0.2">
      <c r="A658" s="93" t="str">
        <f t="shared" si="228"/>
        <v>Z2013</v>
      </c>
      <c r="B658" s="93" t="e">
        <f t="shared" si="229"/>
        <v>#N/A</v>
      </c>
      <c r="C658" s="93" t="e">
        <f t="shared" si="227"/>
        <v>#N/A</v>
      </c>
      <c r="D658" s="93" t="e">
        <f t="shared" si="223"/>
        <v>#N/A</v>
      </c>
      <c r="E658" s="267" t="e">
        <f>VLOOKUP("K|"&amp;Q658,'[2]+termU'!$A$1:$G$65536,6,FALSE)</f>
        <v>#N/A</v>
      </c>
      <c r="F658" s="231" t="e">
        <f>VLOOKUP("K|"&amp;O658,'[2]+termU'!$A$1:$G$65536,6,FALSE)</f>
        <v>#N/A</v>
      </c>
      <c r="G658" s="64" t="str">
        <f t="shared" si="234"/>
        <v>B</v>
      </c>
      <c r="H658" s="70" t="str">
        <f t="shared" ca="1" si="222"/>
        <v>B</v>
      </c>
      <c r="I658" s="94"/>
      <c r="J658" s="95">
        <f t="shared" si="230"/>
        <v>2013</v>
      </c>
      <c r="K658" s="93" t="str">
        <f t="shared" si="231"/>
        <v>Test country</v>
      </c>
      <c r="L658" s="93">
        <f t="shared" si="211"/>
        <v>0</v>
      </c>
      <c r="M658" s="93"/>
      <c r="N658" s="93">
        <f t="shared" si="166"/>
        <v>0</v>
      </c>
      <c r="O658" s="64" t="str">
        <f t="shared" si="162"/>
        <v>&lt;important new product, please enter&gt;</v>
      </c>
      <c r="P658" s="709" t="s">
        <v>1771</v>
      </c>
      <c r="Q658" s="70"/>
      <c r="R658" s="548" t="s">
        <v>2665</v>
      </c>
      <c r="S658" s="1006" t="s">
        <v>1971</v>
      </c>
      <c r="T658" s="1097"/>
      <c r="U658" s="889"/>
      <c r="V658" s="890"/>
      <c r="W658" s="888"/>
      <c r="X658" s="855"/>
      <c r="Y658" s="1068"/>
      <c r="Z658" s="1069"/>
      <c r="AA658" s="689"/>
      <c r="AB658" s="104"/>
      <c r="AC658" s="196"/>
      <c r="AD658" s="196"/>
      <c r="AE658" s="196"/>
      <c r="AF658" s="196"/>
      <c r="AG658" s="200"/>
      <c r="AH658" s="96"/>
      <c r="AI658" s="106"/>
      <c r="AJ658" s="106"/>
      <c r="AK658" s="107"/>
    </row>
    <row r="659" spans="1:37" ht="14.25" customHeight="1" outlineLevel="2" thickBot="1" x14ac:dyDescent="0.25">
      <c r="A659" s="93" t="str">
        <f t="shared" si="228"/>
        <v>Z2013</v>
      </c>
      <c r="B659" s="93" t="e">
        <f t="shared" si="229"/>
        <v>#N/A</v>
      </c>
      <c r="C659" s="93" t="e">
        <f t="shared" si="227"/>
        <v>#N/A</v>
      </c>
      <c r="D659" s="93" t="e">
        <f t="shared" si="223"/>
        <v>#N/A</v>
      </c>
      <c r="E659" s="267" t="e">
        <f>VLOOKUP("K|"&amp;Q659,'[2]+termU'!$A$1:$G$65536,6,FALSE)</f>
        <v>#N/A</v>
      </c>
      <c r="F659" s="231" t="e">
        <f>VLOOKUP("K|"&amp;O659,'[2]+termU'!$A$1:$G$65536,6,FALSE)</f>
        <v>#N/A</v>
      </c>
      <c r="G659" s="64" t="str">
        <f t="shared" si="234"/>
        <v>B</v>
      </c>
      <c r="H659" s="70" t="str">
        <f t="shared" ca="1" si="222"/>
        <v>B</v>
      </c>
      <c r="I659" s="94"/>
      <c r="J659" s="95">
        <f t="shared" si="230"/>
        <v>2013</v>
      </c>
      <c r="K659" s="93" t="str">
        <f t="shared" si="231"/>
        <v>Test country</v>
      </c>
      <c r="L659" s="93">
        <f t="shared" si="211"/>
        <v>0</v>
      </c>
      <c r="M659" s="93"/>
      <c r="N659" s="93">
        <f t="shared" si="166"/>
        <v>0</v>
      </c>
      <c r="O659" s="64" t="str">
        <f t="shared" si="162"/>
        <v>Other food products and product groups</v>
      </c>
      <c r="P659" s="709"/>
      <c r="Q659" s="70" t="s">
        <v>378</v>
      </c>
      <c r="R659" s="731" t="s">
        <v>2861</v>
      </c>
      <c r="S659" s="1007" t="s">
        <v>2515</v>
      </c>
      <c r="T659" s="124"/>
      <c r="U659" s="904"/>
      <c r="V659" s="905"/>
      <c r="W659" s="906"/>
      <c r="X659" s="907"/>
      <c r="Y659" s="1070"/>
      <c r="Z659" s="1071"/>
      <c r="AA659" s="1067"/>
      <c r="AB659" s="585"/>
      <c r="AC659" s="1081"/>
      <c r="AD659" s="1081"/>
      <c r="AE659" s="1081"/>
      <c r="AF659" s="1081"/>
      <c r="AG659" s="586"/>
      <c r="AH659" s="96"/>
      <c r="AI659" s="106"/>
      <c r="AJ659" s="106"/>
      <c r="AK659" s="107"/>
    </row>
    <row r="660" spans="1:37" ht="17.25" customHeight="1" outlineLevel="2" thickBot="1" x14ac:dyDescent="0.25">
      <c r="A660" s="93" t="str">
        <f t="shared" si="197"/>
        <v>Z2013</v>
      </c>
      <c r="B660" s="93" t="e">
        <f t="shared" si="197"/>
        <v>#N/A</v>
      </c>
      <c r="C660" s="93" t="e">
        <f t="shared" si="197"/>
        <v>#N/A</v>
      </c>
      <c r="D660" s="93" t="e">
        <f t="shared" si="197"/>
        <v>#N/A</v>
      </c>
      <c r="E660" s="267" t="str">
        <f>VLOOKUP("K|"&amp;Q660,'[2]+termU'!$A$1:$G$65536,6,FALSE)</f>
        <v>L805</v>
      </c>
      <c r="F660" s="231" t="str">
        <f>VLOOKUP("K|"&amp;O660,'[2]+termU'!$A$1:$G$65536,6,FALSE)</f>
        <v>L805</v>
      </c>
      <c r="G660" s="64" t="str">
        <f>IF(Q660="","B",IF(ISERROR(E532),"B",IF(E660=LEFT(E532,LEN(E660)),"A","B")))</f>
        <v>B</v>
      </c>
      <c r="H660" s="70" t="str">
        <f t="shared" ca="1" si="222"/>
        <v>A</v>
      </c>
      <c r="I660" s="94"/>
      <c r="J660" s="95">
        <f t="shared" ref="J660:K676" si="237">J$20</f>
        <v>2013</v>
      </c>
      <c r="K660" s="93" t="str">
        <f t="shared" si="237"/>
        <v>Test country</v>
      </c>
      <c r="L660" s="93">
        <f t="shared" si="211"/>
        <v>0</v>
      </c>
      <c r="M660" s="93"/>
      <c r="N660" s="93">
        <f t="shared" si="166"/>
        <v>0</v>
      </c>
      <c r="O660" s="64" t="str">
        <f t="shared" si="162"/>
        <v>Non food products</v>
      </c>
      <c r="P660" s="709" t="s">
        <v>1771</v>
      </c>
      <c r="Q660" s="120" t="s">
        <v>143</v>
      </c>
      <c r="R660" s="698" t="s">
        <v>2667</v>
      </c>
      <c r="S660" s="1010" t="s">
        <v>143</v>
      </c>
      <c r="T660" s="1031">
        <f t="shared" ref="T660:AA660" si="238">SUBTOTAL(9,T661:T663)</f>
        <v>0</v>
      </c>
      <c r="U660" s="871">
        <f t="shared" si="238"/>
        <v>0</v>
      </c>
      <c r="V660" s="872">
        <f t="shared" si="238"/>
        <v>0</v>
      </c>
      <c r="W660" s="873">
        <f t="shared" si="238"/>
        <v>0</v>
      </c>
      <c r="X660" s="896"/>
      <c r="Y660" s="716">
        <f t="shared" si="238"/>
        <v>0</v>
      </c>
      <c r="Z660" s="716">
        <f>SUBTOTAL(9,Z661:Z663)</f>
        <v>0</v>
      </c>
      <c r="AA660" s="331">
        <f t="shared" si="238"/>
        <v>0</v>
      </c>
      <c r="AB660" s="1080"/>
      <c r="AC660" s="715">
        <f>SUBTOTAL(9,AC661:AC663)</f>
        <v>0</v>
      </c>
      <c r="AD660" s="175"/>
      <c r="AE660" s="175"/>
      <c r="AF660" s="175"/>
      <c r="AG660" s="177"/>
      <c r="AH660" s="714">
        <f>AA660* '1 Overview'!$D$19</f>
        <v>0</v>
      </c>
      <c r="AI660" s="116">
        <f>AC660* '1 Overview'!$D$19</f>
        <v>0</v>
      </c>
      <c r="AJ660" s="116">
        <f>AE660* '1 Overview'!$D$19</f>
        <v>0</v>
      </c>
      <c r="AK660" s="117">
        <f>AG660* '1 Overview'!$D$19</f>
        <v>0</v>
      </c>
    </row>
    <row r="661" spans="1:37" ht="12.75" outlineLevel="2" x14ac:dyDescent="0.2">
      <c r="A661" s="93" t="str">
        <f t="shared" si="197"/>
        <v>Z2013</v>
      </c>
      <c r="B661" s="93" t="e">
        <f t="shared" si="197"/>
        <v>#N/A</v>
      </c>
      <c r="C661" s="93" t="e">
        <f t="shared" si="197"/>
        <v>#N/A</v>
      </c>
      <c r="D661" s="93" t="e">
        <f t="shared" si="197"/>
        <v>#N/A</v>
      </c>
      <c r="E661" s="267" t="e">
        <f>VLOOKUP("K|"&amp;Q661,'[2]+termU'!$A$1:$G$65536,6,FALSE)</f>
        <v>#N/A</v>
      </c>
      <c r="F661" s="231" t="e">
        <f>VLOOKUP("K|"&amp;O661,'[2]+termU'!$A$1:$G$65536,6,FALSE)</f>
        <v>#N/A</v>
      </c>
      <c r="G661" s="64" t="e">
        <f>IF(Q661="","B",IF(ISERROR(E533),"B",IF(E661=LEFT(E533,LEN(E661)),"A","B")))</f>
        <v>#N/A</v>
      </c>
      <c r="H661" s="70" t="str">
        <f t="shared" ca="1" si="222"/>
        <v>B</v>
      </c>
      <c r="I661" s="94"/>
      <c r="J661" s="95">
        <f t="shared" si="237"/>
        <v>2013</v>
      </c>
      <c r="K661" s="93" t="str">
        <f t="shared" si="237"/>
        <v>Test country</v>
      </c>
      <c r="L661" s="93">
        <f t="shared" si="211"/>
        <v>0</v>
      </c>
      <c r="M661" s="93"/>
      <c r="N661" s="93">
        <f t="shared" si="166"/>
        <v>0</v>
      </c>
      <c r="O661" s="64" t="str">
        <f t="shared" si="162"/>
        <v>Non food products, no details</v>
      </c>
      <c r="P661" s="709" t="s">
        <v>1771</v>
      </c>
      <c r="Q661" s="70" t="s">
        <v>142</v>
      </c>
      <c r="R661" s="103" t="str">
        <f ca="1" xml:space="preserve"> R660 &amp; IF(ISERROR([3]!hidden(R660)),", sin detalles",IF([3]!hidden(R660),"",", sin detalles"))</f>
        <v>Productos no alimenticios, sin detalles</v>
      </c>
      <c r="S661" s="354" t="str">
        <f xml:space="preserve"> S660 &amp; IF(ISERROR([2]!hidden(S660)),", no details",IF([2]!hidden(S660),"",", no details"))</f>
        <v>Non food products, no details</v>
      </c>
      <c r="T661" s="728"/>
      <c r="U661" s="897"/>
      <c r="V661" s="898"/>
      <c r="W661" s="888"/>
      <c r="X661" s="859"/>
      <c r="Y661" s="747"/>
      <c r="Z661" s="747"/>
      <c r="AA661" s="732"/>
      <c r="AB661" s="1052"/>
      <c r="AC661" s="690"/>
      <c r="AD661" s="175"/>
      <c r="AE661" s="175"/>
      <c r="AF661" s="175"/>
      <c r="AG661" s="177"/>
      <c r="AH661" s="96">
        <f>AA661* '1 Overview'!$D$19</f>
        <v>0</v>
      </c>
      <c r="AI661" s="106">
        <f>AC661* '1 Overview'!$D$19</f>
        <v>0</v>
      </c>
      <c r="AJ661" s="106">
        <f>AE661* '1 Overview'!$D$19</f>
        <v>0</v>
      </c>
      <c r="AK661" s="107">
        <f>AG661* '1 Overview'!$D$19</f>
        <v>0</v>
      </c>
    </row>
    <row r="662" spans="1:37" ht="12.75" outlineLevel="2" x14ac:dyDescent="0.2">
      <c r="A662" s="93" t="str">
        <f t="shared" si="197"/>
        <v>Z2013</v>
      </c>
      <c r="B662" s="93" t="e">
        <f t="shared" si="197"/>
        <v>#N/A</v>
      </c>
      <c r="C662" s="93" t="e">
        <f t="shared" si="197"/>
        <v>#N/A</v>
      </c>
      <c r="D662" s="93" t="e">
        <f t="shared" si="197"/>
        <v>#N/A</v>
      </c>
      <c r="E662" s="267" t="e">
        <f>VLOOKUP("K|"&amp;Q662,'[2]+termU'!$A$1:$G$65536,6,FALSE)</f>
        <v>#N/A</v>
      </c>
      <c r="F662" s="231" t="str">
        <f>VLOOKUP("K|"&amp;O662,'[2]+termU'!$A$1:$G$65536,6,FALSE)</f>
        <v>L1016</v>
      </c>
      <c r="G662" s="64" t="str">
        <f>IF(Q662="","B",IF(ISERROR(E534),"B",IF(E662=LEFT(E534,LEN(E662)),"A","B")))</f>
        <v>B</v>
      </c>
      <c r="H662" s="70" t="str">
        <f t="shared" ca="1" si="222"/>
        <v>B</v>
      </c>
      <c r="I662" s="94"/>
      <c r="J662" s="95">
        <f t="shared" si="237"/>
        <v>2013</v>
      </c>
      <c r="K662" s="93" t="str">
        <f t="shared" si="237"/>
        <v>Test country</v>
      </c>
      <c r="L662" s="93">
        <f t="shared" si="211"/>
        <v>0</v>
      </c>
      <c r="M662" s="93"/>
      <c r="N662" s="93">
        <f t="shared" si="166"/>
        <v>0</v>
      </c>
      <c r="O662" s="64" t="str">
        <f t="shared" si="162"/>
        <v>Tobacco</v>
      </c>
      <c r="P662" s="709" t="s">
        <v>1771</v>
      </c>
      <c r="Q662" s="341" t="s">
        <v>141</v>
      </c>
      <c r="R662" s="693" t="s">
        <v>2668</v>
      </c>
      <c r="S662" s="1011" t="s">
        <v>1764</v>
      </c>
      <c r="T662" s="153"/>
      <c r="U662" s="889"/>
      <c r="V662" s="890"/>
      <c r="W662" s="888"/>
      <c r="X662" s="855"/>
      <c r="Y662" s="719"/>
      <c r="Z662" s="719"/>
      <c r="AA662" s="689"/>
      <c r="AB662" s="1053"/>
      <c r="AC662" s="689"/>
      <c r="AD662" s="175"/>
      <c r="AE662" s="175"/>
      <c r="AF662" s="175"/>
      <c r="AG662" s="177"/>
      <c r="AH662" s="96">
        <f>AA662* '1 Overview'!$D$19</f>
        <v>0</v>
      </c>
      <c r="AI662" s="106">
        <f>AC662* '1 Overview'!$D$19</f>
        <v>0</v>
      </c>
      <c r="AJ662" s="106">
        <f>AE662* '1 Overview'!$D$19</f>
        <v>0</v>
      </c>
      <c r="AK662" s="107">
        <f>AG662* '1 Overview'!$D$19</f>
        <v>0</v>
      </c>
    </row>
    <row r="663" spans="1:37" ht="13.5" outlineLevel="2" thickBot="1" x14ac:dyDescent="0.25">
      <c r="A663" s="93" t="str">
        <f t="shared" si="197"/>
        <v>Z2013</v>
      </c>
      <c r="B663" s="93" t="e">
        <f t="shared" si="197"/>
        <v>#N/A</v>
      </c>
      <c r="C663" s="93" t="e">
        <f t="shared" si="197"/>
        <v>#N/A</v>
      </c>
      <c r="D663" s="93" t="e">
        <f t="shared" ref="D663:D676" si="239">D$20</f>
        <v>#N/A</v>
      </c>
      <c r="E663" s="267" t="e">
        <f>VLOOKUP("K|"&amp;Q663,'[2]+termU'!$A$1:$G$65536,6,FALSE)</f>
        <v>#N/A</v>
      </c>
      <c r="F663" s="231" t="e">
        <f>VLOOKUP("K|"&amp;O663,'[2]+termU'!$A$1:$G$65536,6,FALSE)</f>
        <v>#N/A</v>
      </c>
      <c r="G663" s="64" t="str">
        <f t="shared" ref="G663:G671" si="240">IF(Q663="","B",IF(ISERROR(E536),"B",IF(E663=LEFT(E536,LEN(E663)),"A","B")))</f>
        <v>B</v>
      </c>
      <c r="H663" s="70" t="str">
        <f t="shared" ca="1" si="222"/>
        <v>B</v>
      </c>
      <c r="I663" s="94"/>
      <c r="J663" s="95">
        <f t="shared" si="237"/>
        <v>2013</v>
      </c>
      <c r="K663" s="93" t="str">
        <f t="shared" si="237"/>
        <v>Test country</v>
      </c>
      <c r="L663" s="93">
        <f t="shared" si="211"/>
        <v>0</v>
      </c>
      <c r="M663" s="93"/>
      <c r="N663" s="93">
        <f t="shared" si="166"/>
        <v>0</v>
      </c>
      <c r="O663" s="64" t="str">
        <f t="shared" si="162"/>
        <v>&lt;important new product, please enter&gt;</v>
      </c>
      <c r="P663" s="709" t="s">
        <v>1771</v>
      </c>
      <c r="Q663" s="610"/>
      <c r="R663" s="548" t="s">
        <v>2665</v>
      </c>
      <c r="S663" s="665" t="s">
        <v>2231</v>
      </c>
      <c r="T663" s="835"/>
      <c r="U663" s="899"/>
      <c r="V663" s="900"/>
      <c r="W663" s="901"/>
      <c r="X663" s="902"/>
      <c r="Y663" s="748"/>
      <c r="Z663" s="748"/>
      <c r="AA663" s="665"/>
      <c r="AB663" s="1054"/>
      <c r="AC663" s="692"/>
      <c r="AD663" s="175"/>
      <c r="AE663" s="175"/>
      <c r="AF663" s="175"/>
      <c r="AG663" s="177"/>
      <c r="AH663" s="96">
        <f>AA663* '1 Overview'!$D$19</f>
        <v>0</v>
      </c>
      <c r="AI663" s="106">
        <f>AC663* '1 Overview'!$D$19</f>
        <v>0</v>
      </c>
      <c r="AJ663" s="106">
        <f>AE663* '1 Overview'!$D$19</f>
        <v>0</v>
      </c>
      <c r="AK663" s="107">
        <f>AG663* '1 Overview'!$D$19</f>
        <v>0</v>
      </c>
    </row>
    <row r="664" spans="1:37" ht="21.75" outlineLevel="2" thickBot="1" x14ac:dyDescent="0.25">
      <c r="A664" s="93" t="str">
        <f t="shared" ref="A664:C676" si="241">A$20</f>
        <v>Z2013</v>
      </c>
      <c r="B664" s="93" t="e">
        <f t="shared" si="241"/>
        <v>#N/A</v>
      </c>
      <c r="C664" s="93" t="e">
        <f t="shared" si="241"/>
        <v>#N/A</v>
      </c>
      <c r="D664" s="93" t="e">
        <f t="shared" si="239"/>
        <v>#N/A</v>
      </c>
      <c r="E664" s="267" t="str">
        <f>VLOOKUP("K|"&amp;Q664,'[2]+termU'!$A$1:$G$65536,6,FALSE)</f>
        <v>L803</v>
      </c>
      <c r="F664" s="231" t="str">
        <f>VLOOKUP("K|"&amp;O664,'[2]+termU'!$A$1:$G$65536,6,FALSE)</f>
        <v>L803</v>
      </c>
      <c r="G664" s="64" t="str">
        <f t="shared" si="240"/>
        <v>B</v>
      </c>
      <c r="H664" s="70" t="str">
        <f t="shared" ca="1" si="222"/>
        <v>A</v>
      </c>
      <c r="I664" s="94"/>
      <c r="J664" s="95">
        <f t="shared" si="237"/>
        <v>2013</v>
      </c>
      <c r="K664" s="93" t="str">
        <f t="shared" si="237"/>
        <v>Test country</v>
      </c>
      <c r="L664" s="93">
        <f t="shared" si="211"/>
        <v>0</v>
      </c>
      <c r="M664" s="93"/>
      <c r="N664" s="93">
        <f t="shared" si="166"/>
        <v>0</v>
      </c>
      <c r="O664" s="64" t="str">
        <f t="shared" si="162"/>
        <v>Feedstuffs</v>
      </c>
      <c r="P664" s="709" t="s">
        <v>1771</v>
      </c>
      <c r="Q664" s="120" t="s">
        <v>149</v>
      </c>
      <c r="R664" s="698" t="s">
        <v>2669</v>
      </c>
      <c r="S664" s="1010" t="s">
        <v>149</v>
      </c>
      <c r="T664" s="729">
        <f t="shared" ref="T664:AA664" si="242">SUBTOTAL(9,T665:T676)</f>
        <v>0</v>
      </c>
      <c r="U664" s="874">
        <f t="shared" si="242"/>
        <v>0</v>
      </c>
      <c r="V664" s="875">
        <f t="shared" si="242"/>
        <v>0</v>
      </c>
      <c r="W664" s="876">
        <f t="shared" si="242"/>
        <v>0</v>
      </c>
      <c r="X664" s="903"/>
      <c r="Y664" s="467">
        <f t="shared" si="242"/>
        <v>0</v>
      </c>
      <c r="Z664" s="467">
        <f>SUBTOTAL(9,Z665:Z676)</f>
        <v>0</v>
      </c>
      <c r="AA664" s="331">
        <f t="shared" si="242"/>
        <v>0</v>
      </c>
      <c r="AB664" s="1051"/>
      <c r="AC664" s="688">
        <f>SUBTOTAL(9,AC665:AC676)</f>
        <v>0</v>
      </c>
      <c r="AD664" s="175"/>
      <c r="AE664" s="175"/>
      <c r="AF664" s="175"/>
      <c r="AG664" s="177"/>
      <c r="AH664" s="714">
        <f>AA664* '1 Overview'!$D$19</f>
        <v>0</v>
      </c>
      <c r="AI664" s="116">
        <f>AC664* '1 Overview'!$D$19</f>
        <v>0</v>
      </c>
      <c r="AJ664" s="116">
        <f>AE664* '1 Overview'!$D$19</f>
        <v>0</v>
      </c>
      <c r="AK664" s="117">
        <f>AG664* '1 Overview'!$D$19</f>
        <v>0</v>
      </c>
    </row>
    <row r="665" spans="1:37" ht="12.75" outlineLevel="2" x14ac:dyDescent="0.2">
      <c r="A665" s="93" t="str">
        <f t="shared" si="241"/>
        <v>Z2013</v>
      </c>
      <c r="B665" s="93" t="e">
        <f t="shared" si="241"/>
        <v>#N/A</v>
      </c>
      <c r="C665" s="93" t="e">
        <f t="shared" si="241"/>
        <v>#N/A</v>
      </c>
      <c r="D665" s="93" t="e">
        <f t="shared" si="239"/>
        <v>#N/A</v>
      </c>
      <c r="E665" s="267" t="str">
        <f>VLOOKUP("K|"&amp;Q665,'[2]+termU'!$A$1:$G$65536,6,FALSE)</f>
        <v>L8030</v>
      </c>
      <c r="F665" s="231" t="str">
        <f>VLOOKUP("K|"&amp;O665,'[2]+termU'!$A$1:$G$65536,6,FALSE)</f>
        <v>L8030</v>
      </c>
      <c r="G665" s="64" t="str">
        <f t="shared" si="240"/>
        <v>B</v>
      </c>
      <c r="H665" s="70" t="str">
        <f t="shared" ca="1" si="222"/>
        <v>B</v>
      </c>
      <c r="I665" s="94"/>
      <c r="J665" s="95">
        <f t="shared" si="237"/>
        <v>2013</v>
      </c>
      <c r="K665" s="93" t="str">
        <f t="shared" si="237"/>
        <v>Test country</v>
      </c>
      <c r="L665" s="93">
        <f t="shared" si="211"/>
        <v>0</v>
      </c>
      <c r="M665" s="93"/>
      <c r="N665" s="93">
        <f t="shared" si="166"/>
        <v>0</v>
      </c>
      <c r="O665" s="64" t="str">
        <f t="shared" si="162"/>
        <v>Feedstuffs, no details</v>
      </c>
      <c r="P665" s="709" t="s">
        <v>1771</v>
      </c>
      <c r="Q665" s="70" t="s">
        <v>43</v>
      </c>
      <c r="R665" s="103" t="str">
        <f ca="1" xml:space="preserve"> R664 &amp; IF(ISERROR([3]!hidden(R664)),", sin detalles",IF([3]!hidden(R664),"",", sin detalles"))</f>
        <v>Alimento para ganado, sin detalles</v>
      </c>
      <c r="S665" s="354" t="str">
        <f xml:space="preserve"> S664 &amp; IF(ISERROR([2]!hidden(S664)),", no details",IF([2]!hidden(S664),"",", no details"))</f>
        <v>Feedstuffs, no details</v>
      </c>
      <c r="T665" s="728"/>
      <c r="U665" s="897"/>
      <c r="V665" s="898"/>
      <c r="W665" s="888"/>
      <c r="X665" s="859"/>
      <c r="Y665" s="774"/>
      <c r="Z665" s="774"/>
      <c r="AA665" s="690"/>
      <c r="AB665" s="1052"/>
      <c r="AC665" s="690"/>
      <c r="AD665" s="175"/>
      <c r="AE665" s="175"/>
      <c r="AF665" s="175"/>
      <c r="AG665" s="177"/>
      <c r="AH665" s="96">
        <f>AA665* '1 Overview'!$D$19</f>
        <v>0</v>
      </c>
      <c r="AI665" s="106">
        <f>AC665* '1 Overview'!$D$19</f>
        <v>0</v>
      </c>
      <c r="AJ665" s="106">
        <f>AE665* '1 Overview'!$D$19</f>
        <v>0</v>
      </c>
      <c r="AK665" s="107">
        <f>AG665* '1 Overview'!$D$19</f>
        <v>0</v>
      </c>
    </row>
    <row r="666" spans="1:37" ht="12.75" outlineLevel="2" x14ac:dyDescent="0.2">
      <c r="A666" s="93" t="str">
        <f t="shared" si="241"/>
        <v>Z2013</v>
      </c>
      <c r="B666" s="93" t="e">
        <f t="shared" si="241"/>
        <v>#N/A</v>
      </c>
      <c r="C666" s="93" t="e">
        <f t="shared" si="241"/>
        <v>#N/A</v>
      </c>
      <c r="D666" s="93" t="e">
        <f t="shared" si="239"/>
        <v>#N/A</v>
      </c>
      <c r="E666" s="267" t="e">
        <f>VLOOKUP("K|"&amp;Q666,'[2]+termU'!$A$1:$G$65536,6,FALSE)</f>
        <v>#N/A</v>
      </c>
      <c r="F666" s="231" t="e">
        <f>VLOOKUP("K|"&amp;O666,'[2]+termU'!$A$1:$G$65536,6,FALSE)</f>
        <v>#N/A</v>
      </c>
      <c r="G666" s="64" t="e">
        <f t="shared" si="240"/>
        <v>#N/A</v>
      </c>
      <c r="H666" s="70" t="str">
        <f t="shared" ca="1" si="222"/>
        <v>A</v>
      </c>
      <c r="I666" s="94"/>
      <c r="J666" s="95">
        <f t="shared" si="237"/>
        <v>2013</v>
      </c>
      <c r="K666" s="93" t="str">
        <f t="shared" si="237"/>
        <v>Test country</v>
      </c>
      <c r="L666" s="93">
        <f t="shared" si="211"/>
        <v>0</v>
      </c>
      <c r="M666" s="93"/>
      <c r="N666" s="93">
        <f t="shared" si="166"/>
        <v>0</v>
      </c>
      <c r="O666" s="64" t="str">
        <f t="shared" si="162"/>
        <v>Oil-cakes and -shred</v>
      </c>
      <c r="P666" s="709" t="s">
        <v>1771</v>
      </c>
      <c r="Q666" s="70" t="s">
        <v>1830</v>
      </c>
      <c r="R666" s="613" t="s">
        <v>2670</v>
      </c>
      <c r="S666" s="1012" t="s">
        <v>959</v>
      </c>
      <c r="T666" s="144">
        <f t="shared" ref="T666:AA666" si="243">SUBTOTAL(9,T667:T671)</f>
        <v>0</v>
      </c>
      <c r="U666" s="868">
        <f t="shared" si="243"/>
        <v>0</v>
      </c>
      <c r="V666" s="869">
        <f t="shared" si="243"/>
        <v>0</v>
      </c>
      <c r="W666" s="870">
        <f t="shared" si="243"/>
        <v>0</v>
      </c>
      <c r="X666" s="891"/>
      <c r="Y666" s="143">
        <f t="shared" si="243"/>
        <v>0</v>
      </c>
      <c r="Z666" s="143">
        <f>SUBTOTAL(9,Z667:Z671)</f>
        <v>0</v>
      </c>
      <c r="AA666" s="146">
        <f t="shared" si="243"/>
        <v>0</v>
      </c>
      <c r="AB666" s="1055"/>
      <c r="AC666" s="146">
        <f>SUBTOTAL(9,AC667:AC671)</f>
        <v>0</v>
      </c>
      <c r="AD666" s="175"/>
      <c r="AE666" s="175"/>
      <c r="AF666" s="175"/>
      <c r="AG666" s="177"/>
      <c r="AH666" s="714">
        <f>AA666* '1 Overview'!$D$19</f>
        <v>0</v>
      </c>
      <c r="AI666" s="116">
        <f>AC666* '1 Overview'!$D$19</f>
        <v>0</v>
      </c>
      <c r="AJ666" s="116">
        <f>AE666* '1 Overview'!$D$19</f>
        <v>0</v>
      </c>
      <c r="AK666" s="117">
        <f>AG666* '1 Overview'!$D$19</f>
        <v>0</v>
      </c>
    </row>
    <row r="667" spans="1:37" ht="12.75" outlineLevel="2" x14ac:dyDescent="0.2">
      <c r="A667" s="93" t="str">
        <f t="shared" si="241"/>
        <v>Z2013</v>
      </c>
      <c r="B667" s="93" t="e">
        <f t="shared" si="241"/>
        <v>#N/A</v>
      </c>
      <c r="C667" s="93" t="e">
        <f t="shared" si="241"/>
        <v>#N/A</v>
      </c>
      <c r="D667" s="93" t="e">
        <f t="shared" si="239"/>
        <v>#N/A</v>
      </c>
      <c r="E667" s="267" t="e">
        <f>VLOOKUP("K|"&amp;Q667,'[2]+termU'!$A$1:$G$65536,6,FALSE)</f>
        <v>#N/A</v>
      </c>
      <c r="F667" s="231" t="e">
        <f>VLOOKUP("K|"&amp;O667,'[2]+termU'!$A$1:$G$65536,6,FALSE)</f>
        <v>#N/A</v>
      </c>
      <c r="G667" s="64" t="str">
        <f t="shared" si="240"/>
        <v>B</v>
      </c>
      <c r="H667" s="70" t="str">
        <f t="shared" ca="1" si="222"/>
        <v>B</v>
      </c>
      <c r="I667" s="94"/>
      <c r="J667" s="95">
        <f t="shared" si="237"/>
        <v>2013</v>
      </c>
      <c r="K667" s="93" t="str">
        <f t="shared" si="237"/>
        <v>Test country</v>
      </c>
      <c r="L667" s="93">
        <f t="shared" si="211"/>
        <v>0</v>
      </c>
      <c r="M667" s="93"/>
      <c r="N667" s="93">
        <f t="shared" si="166"/>
        <v>0</v>
      </c>
      <c r="O667" s="64" t="str">
        <f t="shared" si="162"/>
        <v>Oil-cakes and -shred, no details</v>
      </c>
      <c r="P667" s="709" t="s">
        <v>1771</v>
      </c>
      <c r="Q667" s="70" t="s">
        <v>44</v>
      </c>
      <c r="R667" s="103" t="str">
        <f ca="1" xml:space="preserve"> R666 &amp; IF(ISERROR([3]!hidden(R666)),", sin detalles",IF([3]!hidden(R666),"",", sin detalles"))</f>
        <v xml:space="preserve">   Tortas y triturado de oleaginosas, sin detalles</v>
      </c>
      <c r="S667" s="995" t="str">
        <f xml:space="preserve"> S666 &amp; IF(ISERROR([2]!hidden(S666)),", no details",IF([2]!hidden(S666),"",", no details"))</f>
        <v xml:space="preserve">   Oil-cakes and -shred, no details</v>
      </c>
      <c r="T667" s="153"/>
      <c r="U667" s="889"/>
      <c r="V667" s="890"/>
      <c r="W667" s="888"/>
      <c r="X667" s="855"/>
      <c r="Y667" s="719"/>
      <c r="Z667" s="719"/>
      <c r="AA667" s="689"/>
      <c r="AB667" s="1053"/>
      <c r="AC667" s="689"/>
      <c r="AD667" s="175"/>
      <c r="AE667" s="175"/>
      <c r="AF667" s="175"/>
      <c r="AG667" s="177"/>
      <c r="AH667" s="96">
        <f>AA667* '1 Overview'!$D$19</f>
        <v>0</v>
      </c>
      <c r="AI667" s="106">
        <f>AC667* '1 Overview'!$D$19</f>
        <v>0</v>
      </c>
      <c r="AJ667" s="106">
        <f>AE667* '1 Overview'!$D$19</f>
        <v>0</v>
      </c>
      <c r="AK667" s="107">
        <f>AG667* '1 Overview'!$D$19</f>
        <v>0</v>
      </c>
    </row>
    <row r="668" spans="1:37" ht="12.75" outlineLevel="2" x14ac:dyDescent="0.2">
      <c r="A668" s="93" t="str">
        <f t="shared" si="241"/>
        <v>Z2013</v>
      </c>
      <c r="B668" s="93" t="e">
        <f t="shared" si="241"/>
        <v>#N/A</v>
      </c>
      <c r="C668" s="93" t="e">
        <f t="shared" si="241"/>
        <v>#N/A</v>
      </c>
      <c r="D668" s="93" t="e">
        <f t="shared" si="239"/>
        <v>#N/A</v>
      </c>
      <c r="E668" s="267" t="e">
        <f>VLOOKUP("K|"&amp;Q668,'[2]+termU'!$A$1:$G$65536,6,FALSE)</f>
        <v>#N/A</v>
      </c>
      <c r="F668" s="231" t="e">
        <f>VLOOKUP("K|"&amp;O668,'[2]+termU'!$A$1:$G$65536,6,FALSE)</f>
        <v>#N/A</v>
      </c>
      <c r="G668" s="64" t="e">
        <f t="shared" si="240"/>
        <v>#N/A</v>
      </c>
      <c r="H668" s="70" t="str">
        <f t="shared" ref="H668:H676" ca="1" si="244">IF(CELL("protect",U668),"A","B")</f>
        <v>B</v>
      </c>
      <c r="I668" s="94"/>
      <c r="J668" s="95">
        <f t="shared" si="237"/>
        <v>2013</v>
      </c>
      <c r="K668" s="93" t="str">
        <f t="shared" si="237"/>
        <v>Test country</v>
      </c>
      <c r="L668" s="93">
        <f t="shared" si="211"/>
        <v>0</v>
      </c>
      <c r="M668" s="93"/>
      <c r="N668" s="93">
        <f t="shared" si="166"/>
        <v>0</v>
      </c>
      <c r="O668" s="64" t="str">
        <f t="shared" si="162"/>
        <v>Rape cake</v>
      </c>
      <c r="P668" s="709" t="s">
        <v>1771</v>
      </c>
      <c r="Q668" s="70" t="s">
        <v>150</v>
      </c>
      <c r="R668" s="612" t="s">
        <v>2671</v>
      </c>
      <c r="S668" s="995" t="s">
        <v>960</v>
      </c>
      <c r="T668" s="153"/>
      <c r="U668" s="889"/>
      <c r="V668" s="890"/>
      <c r="W668" s="888"/>
      <c r="X668" s="855"/>
      <c r="Y668" s="719"/>
      <c r="Z668" s="719"/>
      <c r="AA668" s="689"/>
      <c r="AB668" s="1053"/>
      <c r="AC668" s="689"/>
      <c r="AD668" s="175"/>
      <c r="AE668" s="175"/>
      <c r="AF668" s="175"/>
      <c r="AG668" s="177"/>
      <c r="AH668" s="96">
        <f>AA668* '1 Overview'!$D$19</f>
        <v>0</v>
      </c>
      <c r="AI668" s="106">
        <f>AC668* '1 Overview'!$D$19</f>
        <v>0</v>
      </c>
      <c r="AJ668" s="106">
        <f>AE668* '1 Overview'!$D$19</f>
        <v>0</v>
      </c>
      <c r="AK668" s="107">
        <f>AG668* '1 Overview'!$D$19</f>
        <v>0</v>
      </c>
    </row>
    <row r="669" spans="1:37" ht="12.75" outlineLevel="2" x14ac:dyDescent="0.2">
      <c r="A669" s="93" t="str">
        <f t="shared" si="241"/>
        <v>Z2013</v>
      </c>
      <c r="B669" s="93" t="e">
        <f t="shared" si="241"/>
        <v>#N/A</v>
      </c>
      <c r="C669" s="93" t="e">
        <f t="shared" si="241"/>
        <v>#N/A</v>
      </c>
      <c r="D669" s="93" t="e">
        <f t="shared" si="239"/>
        <v>#N/A</v>
      </c>
      <c r="E669" s="267" t="e">
        <f>VLOOKUP("K|"&amp;Q669,'[2]+termU'!$A$1:$G$65536,6,FALSE)</f>
        <v>#N/A</v>
      </c>
      <c r="F669" s="231" t="e">
        <f>VLOOKUP("K|"&amp;O669,'[2]+termU'!$A$1:$G$65536,6,FALSE)</f>
        <v>#N/A</v>
      </c>
      <c r="G669" s="64" t="e">
        <f t="shared" si="240"/>
        <v>#N/A</v>
      </c>
      <c r="H669" s="70" t="str">
        <f t="shared" ca="1" si="244"/>
        <v>B</v>
      </c>
      <c r="I669" s="94"/>
      <c r="J669" s="95">
        <f t="shared" si="237"/>
        <v>2013</v>
      </c>
      <c r="K669" s="93" t="str">
        <f t="shared" si="237"/>
        <v>Test country</v>
      </c>
      <c r="L669" s="93">
        <f t="shared" si="211"/>
        <v>0</v>
      </c>
      <c r="M669" s="93"/>
      <c r="N669" s="93">
        <f t="shared" si="166"/>
        <v>0</v>
      </c>
      <c r="O669" s="64" t="str">
        <f t="shared" si="162"/>
        <v>Soy cake</v>
      </c>
      <c r="P669" s="709" t="s">
        <v>1771</v>
      </c>
      <c r="Q669" s="70" t="s">
        <v>151</v>
      </c>
      <c r="R669" s="612" t="s">
        <v>2672</v>
      </c>
      <c r="S669" s="995" t="s">
        <v>961</v>
      </c>
      <c r="T669" s="153"/>
      <c r="U669" s="889"/>
      <c r="V669" s="890"/>
      <c r="W669" s="888"/>
      <c r="X669" s="855"/>
      <c r="Y669" s="719"/>
      <c r="Z669" s="719"/>
      <c r="AA669" s="689"/>
      <c r="AB669" s="1053"/>
      <c r="AC669" s="689"/>
      <c r="AD669" s="175"/>
      <c r="AE669" s="175"/>
      <c r="AF669" s="175"/>
      <c r="AG669" s="177"/>
      <c r="AH669" s="96">
        <f>AA669* '1 Overview'!$D$19</f>
        <v>0</v>
      </c>
      <c r="AI669" s="106">
        <f>AC669* '1 Overview'!$D$19</f>
        <v>0</v>
      </c>
      <c r="AJ669" s="106">
        <f>AE669* '1 Overview'!$D$19</f>
        <v>0</v>
      </c>
      <c r="AK669" s="107">
        <f>AG669* '1 Overview'!$D$19</f>
        <v>0</v>
      </c>
    </row>
    <row r="670" spans="1:37" ht="12.75" outlineLevel="2" x14ac:dyDescent="0.2">
      <c r="A670" s="93" t="str">
        <f t="shared" si="241"/>
        <v>Z2013</v>
      </c>
      <c r="B670" s="93" t="e">
        <f t="shared" si="241"/>
        <v>#N/A</v>
      </c>
      <c r="C670" s="93" t="e">
        <f t="shared" si="241"/>
        <v>#N/A</v>
      </c>
      <c r="D670" s="93" t="e">
        <f t="shared" si="239"/>
        <v>#N/A</v>
      </c>
      <c r="E670" s="267" t="e">
        <f>VLOOKUP("K|"&amp;Q670,'[2]+termU'!$A$1:$G$65536,6,FALSE)</f>
        <v>#N/A</v>
      </c>
      <c r="F670" s="231" t="e">
        <f>VLOOKUP("K|"&amp;O670,'[2]+termU'!$A$1:$G$65536,6,FALSE)</f>
        <v>#N/A</v>
      </c>
      <c r="G670" s="64" t="e">
        <f t="shared" si="240"/>
        <v>#N/A</v>
      </c>
      <c r="H670" s="70" t="str">
        <f t="shared" ca="1" si="244"/>
        <v>B</v>
      </c>
      <c r="I670" s="94"/>
      <c r="J670" s="95">
        <f t="shared" si="237"/>
        <v>2013</v>
      </c>
      <c r="K670" s="93" t="str">
        <f t="shared" si="237"/>
        <v>Test country</v>
      </c>
      <c r="L670" s="93">
        <f t="shared" si="211"/>
        <v>0</v>
      </c>
      <c r="M670" s="93"/>
      <c r="N670" s="93">
        <f t="shared" si="166"/>
        <v>0</v>
      </c>
      <c r="O670" s="64" t="str">
        <f t="shared" si="162"/>
        <v>Soy shred</v>
      </c>
      <c r="P670" s="709" t="s">
        <v>1771</v>
      </c>
      <c r="Q670" s="70" t="s">
        <v>152</v>
      </c>
      <c r="R670" s="612" t="s">
        <v>2673</v>
      </c>
      <c r="S670" s="995" t="s">
        <v>962</v>
      </c>
      <c r="T670" s="153"/>
      <c r="U670" s="889"/>
      <c r="V670" s="890"/>
      <c r="W670" s="888"/>
      <c r="X670" s="855"/>
      <c r="Y670" s="719"/>
      <c r="Z670" s="719"/>
      <c r="AA670" s="689"/>
      <c r="AB670" s="1053"/>
      <c r="AC670" s="689"/>
      <c r="AD670" s="175"/>
      <c r="AE670" s="175"/>
      <c r="AF670" s="175"/>
      <c r="AG670" s="177"/>
      <c r="AH670" s="96">
        <f>AA670* '1 Overview'!$D$19</f>
        <v>0</v>
      </c>
      <c r="AI670" s="106">
        <f>AC670* '1 Overview'!$D$19</f>
        <v>0</v>
      </c>
      <c r="AJ670" s="106">
        <f>AE670* '1 Overview'!$D$19</f>
        <v>0</v>
      </c>
      <c r="AK670" s="107">
        <f>AG670* '1 Overview'!$D$19</f>
        <v>0</v>
      </c>
    </row>
    <row r="671" spans="1:37" ht="12.75" outlineLevel="2" x14ac:dyDescent="0.2">
      <c r="A671" s="93" t="str">
        <f t="shared" si="241"/>
        <v>Z2013</v>
      </c>
      <c r="B671" s="93" t="e">
        <f t="shared" si="241"/>
        <v>#N/A</v>
      </c>
      <c r="C671" s="93" t="e">
        <f t="shared" si="241"/>
        <v>#N/A</v>
      </c>
      <c r="D671" s="93" t="e">
        <f t="shared" si="239"/>
        <v>#N/A</v>
      </c>
      <c r="E671" s="267" t="e">
        <f>VLOOKUP("K|"&amp;Q671,'[2]+termU'!$A$1:$G$65536,6,FALSE)</f>
        <v>#N/A</v>
      </c>
      <c r="F671" s="231" t="e">
        <f>VLOOKUP("K|"&amp;O671,'[2]+termU'!$A$1:$G$65536,6,FALSE)</f>
        <v>#N/A</v>
      </c>
      <c r="G671" s="64" t="str">
        <f t="shared" si="240"/>
        <v>B</v>
      </c>
      <c r="H671" s="70" t="str">
        <f t="shared" ca="1" si="244"/>
        <v>B</v>
      </c>
      <c r="I671" s="94"/>
      <c r="J671" s="95">
        <f t="shared" si="237"/>
        <v>2013</v>
      </c>
      <c r="K671" s="93" t="str">
        <f t="shared" si="237"/>
        <v>Test country</v>
      </c>
      <c r="L671" s="93">
        <f t="shared" si="211"/>
        <v>0</v>
      </c>
      <c r="M671" s="93"/>
      <c r="N671" s="93">
        <f t="shared" si="166"/>
        <v>0</v>
      </c>
      <c r="O671" s="64" t="str">
        <f t="shared" si="162"/>
        <v>Sunflower cake</v>
      </c>
      <c r="P671" s="709" t="s">
        <v>1771</v>
      </c>
      <c r="Q671" s="70" t="s">
        <v>1831</v>
      </c>
      <c r="R671" s="612" t="s">
        <v>2674</v>
      </c>
      <c r="S671" s="995" t="s">
        <v>963</v>
      </c>
      <c r="T671" s="153"/>
      <c r="U671" s="889"/>
      <c r="V671" s="890"/>
      <c r="W671" s="888"/>
      <c r="X671" s="855"/>
      <c r="Y671" s="719"/>
      <c r="Z671" s="719"/>
      <c r="AA671" s="689"/>
      <c r="AB671" s="1053"/>
      <c r="AC671" s="689"/>
      <c r="AD671" s="175"/>
      <c r="AE671" s="175"/>
      <c r="AF671" s="175"/>
      <c r="AG671" s="177"/>
      <c r="AH671" s="96">
        <f>AA671* '1 Overview'!$D$19</f>
        <v>0</v>
      </c>
      <c r="AI671" s="106">
        <f>AC671* '1 Overview'!$D$19</f>
        <v>0</v>
      </c>
      <c r="AJ671" s="106">
        <f>AE671* '1 Overview'!$D$19</f>
        <v>0</v>
      </c>
      <c r="AK671" s="107">
        <f>AG671* '1 Overview'!$D$19</f>
        <v>0</v>
      </c>
    </row>
    <row r="672" spans="1:37" ht="12.75" outlineLevel="2" x14ac:dyDescent="0.2">
      <c r="A672" s="93" t="str">
        <f t="shared" si="241"/>
        <v>Z2013</v>
      </c>
      <c r="B672" s="93" t="e">
        <f t="shared" si="241"/>
        <v>#N/A</v>
      </c>
      <c r="C672" s="93" t="e">
        <f t="shared" si="241"/>
        <v>#N/A</v>
      </c>
      <c r="D672" s="93" t="e">
        <f t="shared" si="239"/>
        <v>#N/A</v>
      </c>
      <c r="E672" s="267" t="e">
        <f>VLOOKUP("K|"&amp;Q672,'[2]+termU'!$A$1:$G$65536,6,FALSE)</f>
        <v>#N/A</v>
      </c>
      <c r="F672" s="231" t="e">
        <f>VLOOKUP("K|"&amp;O672,'[2]+termU'!$A$1:$G$65536,6,FALSE)</f>
        <v>#N/A</v>
      </c>
      <c r="G672" s="64" t="str">
        <f>IF(Q672="","B",IF(ISERROR(#REF!),"B",IF(E672=LEFT(#REF!,LEN(E672)),"A","B")))</f>
        <v>B</v>
      </c>
      <c r="H672" s="70" t="str">
        <f t="shared" ca="1" si="244"/>
        <v>A</v>
      </c>
      <c r="I672" s="94"/>
      <c r="J672" s="95">
        <f t="shared" si="237"/>
        <v>2013</v>
      </c>
      <c r="K672" s="93" t="str">
        <f t="shared" si="237"/>
        <v>Test country</v>
      </c>
      <c r="L672" s="93">
        <f t="shared" si="211"/>
        <v>0</v>
      </c>
      <c r="M672" s="93"/>
      <c r="N672" s="93">
        <f t="shared" si="166"/>
        <v>0</v>
      </c>
      <c r="O672" s="64" t="str">
        <f t="shared" si="162"/>
        <v>Other preparations used in animal feeding</v>
      </c>
      <c r="P672" s="709" t="s">
        <v>1771</v>
      </c>
      <c r="Q672" s="70" t="s">
        <v>1832</v>
      </c>
      <c r="R672" s="760" t="s">
        <v>2675</v>
      </c>
      <c r="S672" s="1012" t="s">
        <v>964</v>
      </c>
      <c r="T672" s="144">
        <f>SUBTOTAL(9,T673:T676)</f>
        <v>0</v>
      </c>
      <c r="U672" s="868">
        <f t="shared" ref="U672:AA672" si="245">SUBTOTAL(9,U673:U675)</f>
        <v>0</v>
      </c>
      <c r="V672" s="869">
        <f t="shared" si="245"/>
        <v>0</v>
      </c>
      <c r="W672" s="870">
        <f t="shared" si="245"/>
        <v>0</v>
      </c>
      <c r="X672" s="891"/>
      <c r="Y672" s="143">
        <f t="shared" si="245"/>
        <v>0</v>
      </c>
      <c r="Z672" s="143">
        <f t="shared" si="245"/>
        <v>0</v>
      </c>
      <c r="AA672" s="146">
        <f t="shared" si="245"/>
        <v>0</v>
      </c>
      <c r="AB672" s="1055"/>
      <c r="AC672" s="146">
        <f>SUBTOTAL(9,AC673:AC676)</f>
        <v>0</v>
      </c>
      <c r="AD672" s="175"/>
      <c r="AE672" s="175"/>
      <c r="AF672" s="175"/>
      <c r="AG672" s="177"/>
      <c r="AH672" s="714">
        <f>AA672* '1 Overview'!$D$19</f>
        <v>0</v>
      </c>
      <c r="AI672" s="116">
        <f>AC672* '1 Overview'!$D$19</f>
        <v>0</v>
      </c>
      <c r="AJ672" s="116">
        <f>AE672* '1 Overview'!$D$19</f>
        <v>0</v>
      </c>
      <c r="AK672" s="117">
        <f>AG672* '1 Overview'!$D$19</f>
        <v>0</v>
      </c>
    </row>
    <row r="673" spans="1:126" ht="12.75" outlineLevel="2" x14ac:dyDescent="0.2">
      <c r="A673" s="93" t="str">
        <f t="shared" si="241"/>
        <v>Z2013</v>
      </c>
      <c r="B673" s="93" t="e">
        <f t="shared" si="241"/>
        <v>#N/A</v>
      </c>
      <c r="C673" s="93" t="e">
        <f t="shared" si="241"/>
        <v>#N/A</v>
      </c>
      <c r="D673" s="93" t="e">
        <f t="shared" si="239"/>
        <v>#N/A</v>
      </c>
      <c r="E673" s="267" t="e">
        <f>VLOOKUP("K|"&amp;Q673,'[2]+termU'!$A$1:$G$65536,6,FALSE)</f>
        <v>#N/A</v>
      </c>
      <c r="F673" s="231" t="e">
        <f>VLOOKUP("K|"&amp;O673,'[2]+termU'!$A$1:$G$65536,6,FALSE)</f>
        <v>#N/A</v>
      </c>
      <c r="G673" s="64" t="str">
        <f>IF(Q673="","B",IF(ISERROR(#REF!),"B",IF(E673=LEFT(#REF!,LEN(E673)),"A","B")))</f>
        <v>B</v>
      </c>
      <c r="H673" s="70" t="str">
        <f t="shared" ca="1" si="244"/>
        <v>B</v>
      </c>
      <c r="I673" s="94"/>
      <c r="J673" s="95">
        <f t="shared" si="237"/>
        <v>2013</v>
      </c>
      <c r="K673" s="93" t="str">
        <f t="shared" si="237"/>
        <v>Test country</v>
      </c>
      <c r="L673" s="93">
        <f t="shared" si="211"/>
        <v>0</v>
      </c>
      <c r="M673" s="93"/>
      <c r="N673" s="93">
        <f t="shared" si="166"/>
        <v>0</v>
      </c>
      <c r="O673" s="64" t="str">
        <f t="shared" si="162"/>
        <v>Other preparations used in animal feeding, no details</v>
      </c>
      <c r="P673" s="709" t="s">
        <v>1771</v>
      </c>
      <c r="Q673" s="70" t="s">
        <v>45</v>
      </c>
      <c r="R673" s="103" t="str">
        <f ca="1" xml:space="preserve"> R672 &amp; IF(ISERROR([3]!hidden(R672)),", sin detalles",IF([3]!hidden(R672),"",", sin detalles"))</f>
        <v xml:space="preserve">   Otras preparaciones usadas para comida animal, sin detalles</v>
      </c>
      <c r="S673" s="1013" t="str">
        <f xml:space="preserve"> S672 &amp; IF(ISERROR([2]!hidden(S672)),", no details",IF([2]!hidden(S672),"",", no details"))</f>
        <v xml:space="preserve">   Other preparations used in animal feeding, no details</v>
      </c>
      <c r="T673" s="728"/>
      <c r="U673" s="897"/>
      <c r="V673" s="898"/>
      <c r="W673" s="888"/>
      <c r="X673" s="859"/>
      <c r="Y673" s="747"/>
      <c r="Z673" s="747"/>
      <c r="AA673" s="689"/>
      <c r="AB673" s="1052"/>
      <c r="AC673" s="690"/>
      <c r="AD673" s="175"/>
      <c r="AE673" s="175"/>
      <c r="AF673" s="175"/>
      <c r="AG673" s="177"/>
      <c r="AH673" s="96">
        <f>AA673* '1 Overview'!$D$19</f>
        <v>0</v>
      </c>
      <c r="AI673" s="106">
        <f>AC673* '1 Overview'!$D$19</f>
        <v>0</v>
      </c>
      <c r="AJ673" s="106">
        <f>AE673* '1 Overview'!$D$19</f>
        <v>0</v>
      </c>
      <c r="AK673" s="107">
        <f>AG673* '1 Overview'!$D$19</f>
        <v>0</v>
      </c>
    </row>
    <row r="674" spans="1:126" ht="12.75" outlineLevel="2" x14ac:dyDescent="0.2">
      <c r="A674" s="93" t="str">
        <f t="shared" si="241"/>
        <v>Z2013</v>
      </c>
      <c r="B674" s="93" t="e">
        <f t="shared" si="241"/>
        <v>#N/A</v>
      </c>
      <c r="C674" s="93" t="e">
        <f t="shared" si="241"/>
        <v>#N/A</v>
      </c>
      <c r="D674" s="93" t="e">
        <f t="shared" si="239"/>
        <v>#N/A</v>
      </c>
      <c r="E674" s="267" t="e">
        <f>VLOOKUP("K|"&amp;Q674,'[2]+termU'!$A$1:$G$65536,6,FALSE)</f>
        <v>#N/A</v>
      </c>
      <c r="F674" s="231" t="e">
        <f>VLOOKUP("K|"&amp;O674,'[2]+termU'!$A$1:$G$65536,6,FALSE)</f>
        <v>#N/A</v>
      </c>
      <c r="G674" s="64" t="str">
        <f>IF(Q674="","B",IF(ISERROR(#REF!),"B",IF(E674=LEFT(#REF!,LEN(E674)),"A","B")))</f>
        <v>B</v>
      </c>
      <c r="H674" s="70" t="str">
        <f t="shared" ca="1" si="244"/>
        <v>B</v>
      </c>
      <c r="I674" s="94"/>
      <c r="J674" s="95">
        <f t="shared" si="237"/>
        <v>2013</v>
      </c>
      <c r="K674" s="93" t="str">
        <f t="shared" si="237"/>
        <v>Test country</v>
      </c>
      <c r="L674" s="93">
        <f t="shared" si="211"/>
        <v>0</v>
      </c>
      <c r="M674" s="93"/>
      <c r="N674" s="93">
        <f t="shared" si="166"/>
        <v>0</v>
      </c>
      <c r="O674" s="64" t="str">
        <f t="shared" si="162"/>
        <v>Mineral feed</v>
      </c>
      <c r="P674" s="709" t="s">
        <v>1771</v>
      </c>
      <c r="Q674" s="70" t="s">
        <v>1833</v>
      </c>
      <c r="R674" s="612" t="s">
        <v>2676</v>
      </c>
      <c r="S674" s="995" t="s">
        <v>965</v>
      </c>
      <c r="T674" s="153"/>
      <c r="U674" s="889"/>
      <c r="V674" s="890"/>
      <c r="W674" s="888"/>
      <c r="X674" s="855"/>
      <c r="Y674" s="719"/>
      <c r="Z674" s="719"/>
      <c r="AA674" s="689"/>
      <c r="AB674" s="1053"/>
      <c r="AC674" s="689"/>
      <c r="AD674" s="175"/>
      <c r="AE674" s="175"/>
      <c r="AF674" s="175"/>
      <c r="AG674" s="177"/>
      <c r="AH674" s="96">
        <f>AA674* '1 Overview'!$D$19</f>
        <v>0</v>
      </c>
      <c r="AI674" s="106">
        <f>AC674* '1 Overview'!$D$19</f>
        <v>0</v>
      </c>
      <c r="AJ674" s="106">
        <f>AE674* '1 Overview'!$D$19</f>
        <v>0</v>
      </c>
      <c r="AK674" s="107">
        <f>AG674* '1 Overview'!$D$19</f>
        <v>0</v>
      </c>
    </row>
    <row r="675" spans="1:126" ht="12.75" outlineLevel="2" x14ac:dyDescent="0.2">
      <c r="A675" s="93" t="str">
        <f t="shared" si="241"/>
        <v>Z2013</v>
      </c>
      <c r="B675" s="93" t="e">
        <f t="shared" si="241"/>
        <v>#N/A</v>
      </c>
      <c r="C675" s="93" t="e">
        <f t="shared" si="241"/>
        <v>#N/A</v>
      </c>
      <c r="D675" s="93" t="e">
        <f t="shared" si="239"/>
        <v>#N/A</v>
      </c>
      <c r="E675" s="267" t="e">
        <f>VLOOKUP("K|"&amp;Q675,'[2]+termU'!$A$1:$G$65536,6,FALSE)</f>
        <v>#N/A</v>
      </c>
      <c r="F675" s="231" t="e">
        <f>VLOOKUP("K|"&amp;O675,'[2]+termU'!$A$1:$G$65536,6,FALSE)</f>
        <v>#N/A</v>
      </c>
      <c r="G675" s="64" t="str">
        <f>IF(Q675="","B",IF(ISERROR(#REF!),"B",IF(E675=LEFT(#REF!,LEN(E675)),"A","B")))</f>
        <v>B</v>
      </c>
      <c r="H675" s="70" t="str">
        <f t="shared" ca="1" si="244"/>
        <v>B</v>
      </c>
      <c r="I675" s="94"/>
      <c r="J675" s="95">
        <f t="shared" si="237"/>
        <v>2013</v>
      </c>
      <c r="K675" s="93" t="str">
        <f t="shared" si="237"/>
        <v>Test country</v>
      </c>
      <c r="L675" s="93">
        <f t="shared" si="211"/>
        <v>0</v>
      </c>
      <c r="M675" s="93"/>
      <c r="N675" s="93">
        <f t="shared" si="166"/>
        <v>0</v>
      </c>
      <c r="O675" s="64" t="str">
        <f t="shared" si="162"/>
        <v>Pet food</v>
      </c>
      <c r="P675" s="709" t="s">
        <v>1771</v>
      </c>
      <c r="Q675" s="70" t="s">
        <v>1834</v>
      </c>
      <c r="R675" s="759" t="s">
        <v>2677</v>
      </c>
      <c r="S675" s="1014" t="s">
        <v>2516</v>
      </c>
      <c r="T675" s="153"/>
      <c r="U675" s="889"/>
      <c r="V675" s="890"/>
      <c r="W675" s="888"/>
      <c r="X675" s="855"/>
      <c r="Y675" s="719"/>
      <c r="Z675" s="719"/>
      <c r="AA675" s="689"/>
      <c r="AB675" s="1053"/>
      <c r="AC675" s="689"/>
      <c r="AD675" s="175"/>
      <c r="AE675" s="175"/>
      <c r="AF675" s="175"/>
      <c r="AG675" s="177"/>
      <c r="AH675" s="96">
        <f>AA675* '1 Overview'!$D$19</f>
        <v>0</v>
      </c>
      <c r="AI675" s="106">
        <f>AC675* '1 Overview'!$D$19</f>
        <v>0</v>
      </c>
      <c r="AJ675" s="106">
        <f>AE675* '1 Overview'!$D$19</f>
        <v>0</v>
      </c>
      <c r="AK675" s="107">
        <f>AG675* '1 Overview'!$D$19</f>
        <v>0</v>
      </c>
    </row>
    <row r="676" spans="1:126" ht="13.5" customHeight="1" outlineLevel="2" thickBot="1" x14ac:dyDescent="0.25">
      <c r="A676" s="93" t="str">
        <f t="shared" si="241"/>
        <v>Z2013</v>
      </c>
      <c r="B676" s="93" t="e">
        <f t="shared" si="241"/>
        <v>#N/A</v>
      </c>
      <c r="C676" s="93" t="e">
        <f t="shared" si="241"/>
        <v>#N/A</v>
      </c>
      <c r="D676" s="93" t="e">
        <f t="shared" si="239"/>
        <v>#N/A</v>
      </c>
      <c r="E676" s="267" t="e">
        <f>VLOOKUP("K|"&amp;Q676,'[2]+termU'!$A$1:$G$65536,6,FALSE)</f>
        <v>#N/A</v>
      </c>
      <c r="F676" s="231" t="e">
        <f>VLOOKUP("K|"&amp;O676,'[2]+termU'!$A$1:$G$65536,6,FALSE)</f>
        <v>#N/A</v>
      </c>
      <c r="G676" s="64" t="str">
        <f>IF(Q676="","B",IF(ISERROR(#REF!),"B",IF(E676=LEFT(#REF!,LEN(E676)),"A","B")))</f>
        <v>B</v>
      </c>
      <c r="H676" s="70" t="str">
        <f t="shared" ca="1" si="244"/>
        <v>B</v>
      </c>
      <c r="I676" s="94"/>
      <c r="J676" s="95">
        <f t="shared" si="237"/>
        <v>2013</v>
      </c>
      <c r="K676" s="93" t="str">
        <f t="shared" si="237"/>
        <v>Test country</v>
      </c>
      <c r="L676" s="93">
        <f t="shared" si="211"/>
        <v>0</v>
      </c>
      <c r="M676" s="93"/>
      <c r="N676" s="93">
        <f t="shared" si="166"/>
        <v>0</v>
      </c>
      <c r="O676" s="64" t="str">
        <f t="shared" si="162"/>
        <v>&lt;important new product, please enter&gt;</v>
      </c>
      <c r="P676" s="709" t="s">
        <v>1771</v>
      </c>
      <c r="Q676" s="610"/>
      <c r="R676" s="733" t="s">
        <v>2665</v>
      </c>
      <c r="S676" s="1015" t="s">
        <v>2231</v>
      </c>
      <c r="T676" s="717"/>
      <c r="U676" s="904"/>
      <c r="V676" s="905"/>
      <c r="W676" s="906"/>
      <c r="X676" s="907"/>
      <c r="Y676" s="238"/>
      <c r="Z676" s="238"/>
      <c r="AA676" s="746"/>
      <c r="AB676" s="1056"/>
      <c r="AC676" s="691"/>
      <c r="AD676" s="175"/>
      <c r="AE676" s="175"/>
      <c r="AF676" s="175"/>
      <c r="AG676" s="177"/>
      <c r="AH676" s="96">
        <f>AA676* '1 Overview'!$D$19</f>
        <v>0</v>
      </c>
      <c r="AI676" s="106">
        <f>AC676* '1 Overview'!$D$19</f>
        <v>0</v>
      </c>
      <c r="AJ676" s="106">
        <f>AE676* '1 Overview'!$D$19</f>
        <v>0</v>
      </c>
      <c r="AK676" s="107">
        <f>AG676* '1 Overview'!$D$19</f>
        <v>0</v>
      </c>
    </row>
    <row r="677" spans="1:126" ht="15.75" customHeight="1" x14ac:dyDescent="0.2">
      <c r="S677" s="73"/>
      <c r="T677" s="73"/>
      <c r="U677" s="73"/>
      <c r="V677" s="73"/>
      <c r="W677" s="73"/>
      <c r="X677" s="73"/>
      <c r="Y677" s="73"/>
      <c r="Z677" s="73"/>
      <c r="AA677" s="73"/>
      <c r="AB677" s="73"/>
      <c r="AC677" s="73"/>
      <c r="AD677" s="73"/>
      <c r="AE677" s="73"/>
      <c r="AF677" s="73"/>
      <c r="AG677" s="73"/>
      <c r="AH677" s="73"/>
      <c r="AI677" s="73"/>
      <c r="AJ677" s="73"/>
      <c r="AK677" s="73"/>
      <c r="AM677" s="73"/>
      <c r="AN677" s="73"/>
      <c r="AO677" s="73"/>
      <c r="AP677" s="73"/>
      <c r="AQ677" s="73"/>
      <c r="AR677" s="73"/>
      <c r="AS677" s="73"/>
      <c r="AT677" s="73"/>
      <c r="AU677" s="73"/>
      <c r="AV677" s="73"/>
      <c r="AW677" s="73"/>
      <c r="AX677" s="73"/>
      <c r="AY677" s="73"/>
      <c r="AZ677" s="73"/>
      <c r="BA677" s="73"/>
      <c r="BB677" s="73"/>
      <c r="BC677" s="73"/>
      <c r="BD677" s="73"/>
      <c r="BE677" s="73"/>
      <c r="BF677" s="73"/>
      <c r="BG677" s="73"/>
      <c r="BH677" s="73"/>
      <c r="BI677" s="73"/>
      <c r="BJ677" s="73"/>
      <c r="BK677" s="73"/>
      <c r="BL677" s="73"/>
      <c r="BM677" s="73"/>
      <c r="BN677" s="73"/>
      <c r="BO677" s="73"/>
      <c r="BP677" s="73"/>
      <c r="BQ677" s="73"/>
      <c r="BR677" s="73"/>
      <c r="BS677" s="73"/>
      <c r="BT677" s="73"/>
      <c r="BU677" s="73"/>
      <c r="BV677" s="73"/>
      <c r="BW677" s="73"/>
      <c r="BX677" s="73"/>
      <c r="BY677" s="73"/>
      <c r="BZ677" s="73"/>
      <c r="CA677" s="73"/>
      <c r="CB677" s="73"/>
      <c r="CC677" s="73"/>
      <c r="CD677" s="73"/>
      <c r="CE677" s="73"/>
      <c r="CF677" s="73"/>
      <c r="CG677" s="73"/>
      <c r="CH677" s="73"/>
      <c r="CI677" s="73"/>
      <c r="CJ677" s="73"/>
      <c r="CK677" s="73"/>
      <c r="CL677" s="73"/>
      <c r="CM677" s="73"/>
      <c r="CN677" s="73"/>
      <c r="CO677" s="73"/>
      <c r="CP677" s="73"/>
      <c r="CQ677" s="73"/>
      <c r="CR677" s="73"/>
      <c r="CS677" s="73"/>
      <c r="CT677" s="73"/>
      <c r="CU677" s="73"/>
      <c r="CV677" s="73"/>
      <c r="CW677" s="73"/>
      <c r="CX677" s="73"/>
      <c r="CY677" s="73"/>
      <c r="CZ677" s="73"/>
      <c r="DA677" s="73"/>
      <c r="DB677" s="73"/>
      <c r="DC677" s="73"/>
      <c r="DD677" s="73"/>
      <c r="DE677" s="73"/>
      <c r="DF677" s="73"/>
      <c r="DG677" s="73"/>
      <c r="DH677" s="73"/>
      <c r="DI677" s="73"/>
      <c r="DJ677" s="73"/>
      <c r="DK677" s="73"/>
      <c r="DL677" s="73"/>
      <c r="DM677" s="73"/>
      <c r="DN677" s="73"/>
      <c r="DO677" s="73"/>
      <c r="DP677" s="73"/>
      <c r="DQ677" s="73"/>
      <c r="DR677" s="73"/>
      <c r="DS677" s="73"/>
      <c r="DT677" s="73"/>
      <c r="DU677" s="73"/>
      <c r="DV677" s="73"/>
    </row>
    <row r="678" spans="1:126" ht="15.75" customHeight="1" x14ac:dyDescent="0.2">
      <c r="S678" s="73"/>
      <c r="T678" s="73"/>
      <c r="U678" s="73"/>
      <c r="V678" s="73"/>
      <c r="W678" s="73"/>
      <c r="X678" s="73"/>
      <c r="Y678" s="73"/>
      <c r="Z678" s="73"/>
      <c r="AA678" s="73"/>
      <c r="AB678" s="73"/>
      <c r="AC678" s="73"/>
      <c r="AD678" s="73"/>
      <c r="AE678" s="73"/>
      <c r="AF678" s="73"/>
      <c r="AG678" s="73"/>
      <c r="AH678" s="73"/>
      <c r="AI678" s="73"/>
      <c r="AJ678" s="73"/>
      <c r="AK678" s="73"/>
      <c r="AM678" s="73"/>
      <c r="AN678" s="73"/>
      <c r="AO678" s="73"/>
      <c r="AP678" s="73"/>
      <c r="AQ678" s="73"/>
      <c r="AR678" s="73"/>
      <c r="AS678" s="73"/>
      <c r="AT678" s="73"/>
      <c r="AU678" s="73"/>
      <c r="AV678" s="73"/>
      <c r="AW678" s="73"/>
      <c r="AX678" s="73"/>
      <c r="AY678" s="73"/>
      <c r="AZ678" s="73"/>
      <c r="BA678" s="73"/>
      <c r="BB678" s="73"/>
      <c r="BC678" s="73"/>
      <c r="BD678" s="73"/>
      <c r="BE678" s="73"/>
      <c r="BF678" s="73"/>
      <c r="BG678" s="73"/>
      <c r="BH678" s="73"/>
      <c r="BI678" s="73"/>
      <c r="BJ678" s="73"/>
      <c r="BK678" s="73"/>
      <c r="BL678" s="73"/>
      <c r="BM678" s="73"/>
      <c r="BN678" s="73"/>
      <c r="BO678" s="73"/>
      <c r="BP678" s="73"/>
      <c r="BQ678" s="73"/>
      <c r="BR678" s="73"/>
      <c r="BS678" s="73"/>
      <c r="BT678" s="73"/>
      <c r="BU678" s="73"/>
      <c r="BV678" s="73"/>
      <c r="BW678" s="73"/>
      <c r="BX678" s="73"/>
      <c r="BY678" s="73"/>
      <c r="BZ678" s="73"/>
      <c r="CA678" s="73"/>
      <c r="CB678" s="73"/>
      <c r="CC678" s="73"/>
      <c r="CD678" s="73"/>
      <c r="CE678" s="73"/>
      <c r="CF678" s="73"/>
      <c r="CG678" s="73"/>
      <c r="CH678" s="73"/>
      <c r="CI678" s="73"/>
      <c r="CJ678" s="73"/>
      <c r="CK678" s="73"/>
      <c r="CL678" s="73"/>
      <c r="CM678" s="73"/>
      <c r="CN678" s="73"/>
      <c r="CO678" s="73"/>
      <c r="CP678" s="73"/>
      <c r="CQ678" s="73"/>
      <c r="CR678" s="73"/>
      <c r="CS678" s="73"/>
      <c r="CT678" s="73"/>
      <c r="CU678" s="73"/>
      <c r="CV678" s="73"/>
      <c r="CW678" s="73"/>
      <c r="CX678" s="73"/>
      <c r="CY678" s="73"/>
      <c r="CZ678" s="73"/>
      <c r="DA678" s="73"/>
      <c r="DB678" s="73"/>
      <c r="DC678" s="73"/>
      <c r="DD678" s="73"/>
      <c r="DE678" s="73"/>
      <c r="DF678" s="73"/>
      <c r="DG678" s="73"/>
      <c r="DH678" s="73"/>
      <c r="DI678" s="73"/>
      <c r="DJ678" s="73"/>
      <c r="DK678" s="73"/>
      <c r="DL678" s="73"/>
      <c r="DM678" s="73"/>
      <c r="DN678" s="73"/>
      <c r="DO678" s="73"/>
      <c r="DP678" s="73"/>
      <c r="DQ678" s="73"/>
      <c r="DR678" s="73"/>
      <c r="DS678" s="73"/>
      <c r="DT678" s="73"/>
      <c r="DU678" s="73"/>
      <c r="DV678" s="73"/>
    </row>
    <row r="679" spans="1:126" ht="15.75" customHeight="1" x14ac:dyDescent="0.2">
      <c r="S679" s="73"/>
      <c r="T679" s="73"/>
      <c r="U679" s="73"/>
      <c r="V679" s="73"/>
      <c r="W679" s="73"/>
      <c r="X679" s="73"/>
      <c r="Y679" s="73"/>
      <c r="Z679" s="73"/>
      <c r="AA679" s="73"/>
      <c r="AB679" s="73"/>
      <c r="AC679" s="73"/>
      <c r="AD679" s="73"/>
      <c r="AE679" s="73"/>
      <c r="AF679" s="73"/>
      <c r="AG679" s="73"/>
      <c r="AH679" s="73"/>
      <c r="AI679" s="73"/>
      <c r="AJ679" s="73"/>
      <c r="AK679" s="73"/>
      <c r="AM679" s="73"/>
      <c r="AN679" s="73"/>
      <c r="AO679" s="73"/>
      <c r="AP679" s="73"/>
      <c r="AQ679" s="73"/>
      <c r="AR679" s="73"/>
      <c r="AS679" s="73"/>
      <c r="AT679" s="73"/>
      <c r="AU679" s="73"/>
      <c r="AV679" s="73"/>
      <c r="AW679" s="73"/>
      <c r="AX679" s="73"/>
      <c r="AY679" s="73"/>
      <c r="AZ679" s="73"/>
      <c r="BA679" s="73"/>
      <c r="BB679" s="73"/>
      <c r="BC679" s="73"/>
      <c r="BD679" s="73"/>
      <c r="BE679" s="73"/>
      <c r="BF679" s="73"/>
      <c r="BG679" s="73"/>
      <c r="BH679" s="73"/>
      <c r="BI679" s="73"/>
      <c r="BJ679" s="73"/>
      <c r="BK679" s="73"/>
      <c r="BL679" s="73"/>
      <c r="BM679" s="73"/>
      <c r="BN679" s="73"/>
      <c r="BO679" s="73"/>
      <c r="BP679" s="73"/>
      <c r="BQ679" s="73"/>
      <c r="BR679" s="73"/>
      <c r="BS679" s="73"/>
      <c r="BT679" s="73"/>
      <c r="BU679" s="73"/>
      <c r="BV679" s="73"/>
      <c r="BW679" s="73"/>
      <c r="BX679" s="73"/>
      <c r="BY679" s="73"/>
      <c r="BZ679" s="73"/>
      <c r="CA679" s="73"/>
      <c r="CB679" s="73"/>
      <c r="CC679" s="73"/>
      <c r="CD679" s="73"/>
      <c r="CE679" s="73"/>
      <c r="CF679" s="73"/>
      <c r="CG679" s="73"/>
      <c r="CH679" s="73"/>
      <c r="CI679" s="73"/>
      <c r="CJ679" s="73"/>
      <c r="CK679" s="73"/>
      <c r="CL679" s="73"/>
      <c r="CM679" s="73"/>
      <c r="CN679" s="73"/>
      <c r="CO679" s="73"/>
      <c r="CP679" s="73"/>
      <c r="CQ679" s="73"/>
      <c r="CR679" s="73"/>
      <c r="CS679" s="73"/>
      <c r="CT679" s="73"/>
      <c r="CU679" s="73"/>
      <c r="CV679" s="73"/>
      <c r="CW679" s="73"/>
      <c r="CX679" s="73"/>
      <c r="CY679" s="73"/>
      <c r="CZ679" s="73"/>
      <c r="DA679" s="73"/>
      <c r="DB679" s="73"/>
      <c r="DC679" s="73"/>
      <c r="DD679" s="73"/>
      <c r="DE679" s="73"/>
      <c r="DF679" s="73"/>
      <c r="DG679" s="73"/>
      <c r="DH679" s="73"/>
      <c r="DI679" s="73"/>
      <c r="DJ679" s="73"/>
      <c r="DK679" s="73"/>
      <c r="DL679" s="73"/>
      <c r="DM679" s="73"/>
      <c r="DN679" s="73"/>
      <c r="DO679" s="73"/>
      <c r="DP679" s="73"/>
      <c r="DQ679" s="73"/>
      <c r="DR679" s="73"/>
      <c r="DS679" s="73"/>
      <c r="DT679" s="73"/>
      <c r="DU679" s="73"/>
      <c r="DV679" s="73"/>
    </row>
    <row r="680" spans="1:126" ht="15" customHeight="1" x14ac:dyDescent="0.2">
      <c r="S680" s="73"/>
      <c r="T680" s="73"/>
      <c r="U680" s="73"/>
      <c r="V680" s="73"/>
      <c r="W680" s="73"/>
      <c r="X680" s="73"/>
      <c r="Y680" s="73"/>
      <c r="Z680" s="73"/>
      <c r="AA680" s="73"/>
      <c r="AB680" s="73"/>
      <c r="AC680" s="73"/>
      <c r="AD680" s="73"/>
      <c r="AE680" s="73"/>
      <c r="AF680" s="73"/>
      <c r="AG680" s="73"/>
      <c r="AH680" s="73"/>
      <c r="AI680" s="73"/>
      <c r="AJ680" s="73"/>
      <c r="AK680" s="73"/>
      <c r="AM680" s="73"/>
      <c r="AN680" s="73"/>
      <c r="AO680" s="73"/>
      <c r="AP680" s="73"/>
      <c r="AQ680" s="73"/>
      <c r="AR680" s="73"/>
      <c r="AS680" s="73"/>
      <c r="AT680" s="73"/>
      <c r="AU680" s="73"/>
      <c r="AV680" s="73"/>
      <c r="AW680" s="73"/>
      <c r="AX680" s="73"/>
      <c r="AY680" s="73"/>
      <c r="AZ680" s="73"/>
      <c r="BA680" s="73"/>
      <c r="BB680" s="73"/>
      <c r="BC680" s="73"/>
      <c r="BD680" s="73"/>
      <c r="BE680" s="73"/>
      <c r="BF680" s="73"/>
      <c r="BG680" s="73"/>
      <c r="BH680" s="73"/>
      <c r="BI680" s="73"/>
      <c r="BJ680" s="73"/>
      <c r="BK680" s="73"/>
      <c r="BL680" s="73"/>
      <c r="BM680" s="73"/>
      <c r="BN680" s="73"/>
      <c r="BO680" s="73"/>
      <c r="BP680" s="73"/>
      <c r="BQ680" s="73"/>
      <c r="BR680" s="73"/>
      <c r="BS680" s="73"/>
      <c r="BT680" s="73"/>
      <c r="BU680" s="73"/>
      <c r="BV680" s="73"/>
      <c r="BW680" s="73"/>
      <c r="BX680" s="73"/>
      <c r="BY680" s="73"/>
      <c r="BZ680" s="73"/>
      <c r="CA680" s="73"/>
      <c r="CB680" s="73"/>
      <c r="CC680" s="73"/>
      <c r="CD680" s="73"/>
      <c r="CE680" s="73"/>
      <c r="CF680" s="73"/>
      <c r="CG680" s="73"/>
      <c r="CH680" s="73"/>
      <c r="CI680" s="73"/>
      <c r="CJ680" s="73"/>
      <c r="CK680" s="73"/>
      <c r="CL680" s="73"/>
      <c r="CM680" s="73"/>
      <c r="CN680" s="73"/>
      <c r="CO680" s="73"/>
      <c r="CP680" s="73"/>
      <c r="CQ680" s="73"/>
      <c r="CR680" s="73"/>
      <c r="CS680" s="73"/>
      <c r="CT680" s="73"/>
      <c r="CU680" s="73"/>
      <c r="CV680" s="73"/>
      <c r="CW680" s="73"/>
      <c r="CX680" s="73"/>
      <c r="CY680" s="73"/>
      <c r="CZ680" s="73"/>
      <c r="DA680" s="73"/>
      <c r="DB680" s="73"/>
      <c r="DC680" s="73"/>
      <c r="DD680" s="73"/>
      <c r="DE680" s="73"/>
      <c r="DF680" s="73"/>
      <c r="DG680" s="73"/>
      <c r="DH680" s="73"/>
      <c r="DI680" s="73"/>
      <c r="DJ680" s="73"/>
      <c r="DK680" s="73"/>
      <c r="DL680" s="73"/>
      <c r="DM680" s="73"/>
      <c r="DN680" s="73"/>
      <c r="DO680" s="73"/>
      <c r="DP680" s="73"/>
      <c r="DQ680" s="73"/>
      <c r="DR680" s="73"/>
      <c r="DS680" s="73"/>
      <c r="DT680" s="73"/>
      <c r="DU680" s="73"/>
      <c r="DV680" s="73"/>
    </row>
    <row r="681" spans="1:126" ht="15.75" customHeight="1" x14ac:dyDescent="0.2">
      <c r="S681" s="73"/>
      <c r="T681" s="73"/>
      <c r="U681" s="73"/>
      <c r="V681" s="73"/>
      <c r="W681" s="73"/>
      <c r="X681" s="73"/>
      <c r="Y681" s="73"/>
      <c r="Z681" s="73"/>
      <c r="AA681" s="73"/>
      <c r="AB681" s="73"/>
      <c r="AC681" s="73"/>
      <c r="AD681" s="73"/>
      <c r="AE681" s="73"/>
      <c r="AF681" s="73"/>
      <c r="AG681" s="73"/>
      <c r="AH681" s="73"/>
      <c r="AI681" s="73"/>
      <c r="AJ681" s="73"/>
      <c r="AK681" s="73"/>
      <c r="AM681" s="73"/>
      <c r="AN681" s="73"/>
      <c r="AO681" s="73"/>
      <c r="AP681" s="73"/>
      <c r="AQ681" s="73"/>
      <c r="AR681" s="73"/>
      <c r="AS681" s="73"/>
      <c r="AT681" s="73"/>
      <c r="AU681" s="73"/>
      <c r="AV681" s="73"/>
      <c r="AW681" s="73"/>
      <c r="AX681" s="73"/>
      <c r="AY681" s="73"/>
      <c r="AZ681" s="73"/>
      <c r="BA681" s="73"/>
      <c r="BB681" s="73"/>
      <c r="BC681" s="73"/>
      <c r="BD681" s="73"/>
      <c r="BE681" s="73"/>
      <c r="BF681" s="73"/>
      <c r="BG681" s="73"/>
      <c r="BH681" s="73"/>
      <c r="BI681" s="73"/>
      <c r="BJ681" s="73"/>
      <c r="BK681" s="73"/>
      <c r="BL681" s="73"/>
      <c r="BM681" s="73"/>
      <c r="BN681" s="73"/>
      <c r="BO681" s="73"/>
      <c r="BP681" s="73"/>
      <c r="BQ681" s="73"/>
      <c r="BR681" s="73"/>
      <c r="BS681" s="73"/>
      <c r="BT681" s="73"/>
      <c r="BU681" s="73"/>
      <c r="BV681" s="73"/>
      <c r="BW681" s="73"/>
      <c r="BX681" s="73"/>
      <c r="BY681" s="73"/>
      <c r="BZ681" s="73"/>
      <c r="CA681" s="73"/>
      <c r="CB681" s="73"/>
      <c r="CC681" s="73"/>
      <c r="CD681" s="73"/>
      <c r="CE681" s="73"/>
      <c r="CF681" s="73"/>
      <c r="CG681" s="73"/>
      <c r="CH681" s="73"/>
      <c r="CI681" s="73"/>
      <c r="CJ681" s="73"/>
      <c r="CK681" s="73"/>
      <c r="CL681" s="73"/>
      <c r="CM681" s="73"/>
      <c r="CN681" s="73"/>
      <c r="CO681" s="73"/>
      <c r="CP681" s="73"/>
      <c r="CQ681" s="73"/>
      <c r="CR681" s="73"/>
      <c r="CS681" s="73"/>
      <c r="CT681" s="73"/>
      <c r="CU681" s="73"/>
      <c r="CV681" s="73"/>
      <c r="CW681" s="73"/>
      <c r="CX681" s="73"/>
      <c r="CY681" s="73"/>
      <c r="CZ681" s="73"/>
      <c r="DA681" s="73"/>
      <c r="DB681" s="73"/>
      <c r="DC681" s="73"/>
      <c r="DD681" s="73"/>
      <c r="DE681" s="73"/>
      <c r="DF681" s="73"/>
      <c r="DG681" s="73"/>
      <c r="DH681" s="73"/>
      <c r="DI681" s="73"/>
      <c r="DJ681" s="73"/>
      <c r="DK681" s="73"/>
      <c r="DL681" s="73"/>
      <c r="DM681" s="73"/>
      <c r="DN681" s="73"/>
      <c r="DO681" s="73"/>
      <c r="DP681" s="73"/>
      <c r="DQ681" s="73"/>
      <c r="DR681" s="73"/>
      <c r="DS681" s="73"/>
      <c r="DT681" s="73"/>
      <c r="DU681" s="73"/>
      <c r="DV681" s="73"/>
    </row>
    <row r="682" spans="1:126" ht="15.75" customHeight="1" x14ac:dyDescent="0.2">
      <c r="S682" s="73"/>
      <c r="T682" s="73"/>
      <c r="U682" s="73"/>
      <c r="V682" s="73"/>
      <c r="W682" s="73"/>
      <c r="X682" s="73"/>
      <c r="Y682" s="73"/>
      <c r="Z682" s="73"/>
      <c r="AA682" s="73"/>
      <c r="AB682" s="73"/>
      <c r="AC682" s="73"/>
      <c r="AD682" s="73"/>
      <c r="AE682" s="73"/>
      <c r="AF682" s="73"/>
      <c r="AG682" s="73"/>
      <c r="AH682" s="73"/>
      <c r="AI682" s="73"/>
      <c r="AJ682" s="73"/>
      <c r="AK682" s="73"/>
      <c r="AM682" s="73"/>
      <c r="AN682" s="73"/>
      <c r="AO682" s="73"/>
      <c r="AP682" s="73"/>
      <c r="AQ682" s="73"/>
      <c r="AR682" s="73"/>
      <c r="AS682" s="73"/>
      <c r="AT682" s="73"/>
      <c r="AU682" s="73"/>
      <c r="AV682" s="73"/>
      <c r="AW682" s="73"/>
      <c r="AX682" s="73"/>
      <c r="AY682" s="73"/>
      <c r="AZ682" s="73"/>
      <c r="BA682" s="73"/>
      <c r="BB682" s="73"/>
      <c r="BC682" s="73"/>
      <c r="BD682" s="73"/>
      <c r="BE682" s="73"/>
      <c r="BF682" s="73"/>
      <c r="BG682" s="73"/>
      <c r="BH682" s="73"/>
      <c r="BI682" s="73"/>
      <c r="BJ682" s="73"/>
      <c r="BK682" s="73"/>
      <c r="BL682" s="73"/>
      <c r="BM682" s="73"/>
      <c r="BN682" s="73"/>
      <c r="BO682" s="73"/>
      <c r="BP682" s="73"/>
      <c r="BQ682" s="73"/>
      <c r="BR682" s="73"/>
      <c r="BS682" s="73"/>
      <c r="BT682" s="73"/>
      <c r="BU682" s="73"/>
      <c r="BV682" s="73"/>
      <c r="BW682" s="73"/>
      <c r="BX682" s="73"/>
      <c r="BY682" s="73"/>
      <c r="BZ682" s="73"/>
      <c r="CA682" s="73"/>
      <c r="CB682" s="73"/>
      <c r="CC682" s="73"/>
      <c r="CD682" s="73"/>
      <c r="CE682" s="73"/>
      <c r="CF682" s="73"/>
      <c r="CG682" s="73"/>
      <c r="CH682" s="73"/>
      <c r="CI682" s="73"/>
      <c r="CJ682" s="73"/>
      <c r="CK682" s="73"/>
      <c r="CL682" s="73"/>
      <c r="CM682" s="73"/>
      <c r="CN682" s="73"/>
      <c r="CO682" s="73"/>
      <c r="CP682" s="73"/>
      <c r="CQ682" s="73"/>
      <c r="CR682" s="73"/>
      <c r="CS682" s="73"/>
      <c r="CT682" s="73"/>
      <c r="CU682" s="73"/>
      <c r="CV682" s="73"/>
      <c r="CW682" s="73"/>
      <c r="CX682" s="73"/>
      <c r="CY682" s="73"/>
      <c r="CZ682" s="73"/>
      <c r="DA682" s="73"/>
      <c r="DB682" s="73"/>
      <c r="DC682" s="73"/>
      <c r="DD682" s="73"/>
      <c r="DE682" s="73"/>
      <c r="DF682" s="73"/>
      <c r="DG682" s="73"/>
      <c r="DH682" s="73"/>
      <c r="DI682" s="73"/>
      <c r="DJ682" s="73"/>
      <c r="DK682" s="73"/>
      <c r="DL682" s="73"/>
      <c r="DM682" s="73"/>
      <c r="DN682" s="73"/>
      <c r="DO682" s="73"/>
      <c r="DP682" s="73"/>
      <c r="DQ682" s="73"/>
      <c r="DR682" s="73"/>
      <c r="DS682" s="73"/>
      <c r="DT682" s="73"/>
      <c r="DU682" s="73"/>
      <c r="DV682" s="73"/>
    </row>
    <row r="683" spans="1:126" ht="15" customHeight="1" x14ac:dyDescent="0.2">
      <c r="S683" s="73"/>
      <c r="T683" s="73"/>
      <c r="U683" s="73"/>
      <c r="V683" s="73"/>
      <c r="W683" s="73"/>
      <c r="X683" s="73"/>
      <c r="Y683" s="73"/>
      <c r="Z683" s="73"/>
      <c r="AA683" s="73"/>
      <c r="AB683" s="73"/>
      <c r="AC683" s="73"/>
      <c r="AD683" s="73"/>
      <c r="AE683" s="73"/>
      <c r="AF683" s="73"/>
      <c r="AG683" s="73"/>
      <c r="AH683" s="73"/>
      <c r="AI683" s="73"/>
      <c r="AJ683" s="73"/>
      <c r="AK683" s="73"/>
      <c r="AM683" s="73"/>
      <c r="AN683" s="73"/>
      <c r="AO683" s="73"/>
      <c r="AP683" s="73"/>
      <c r="AQ683" s="73"/>
      <c r="AR683" s="73"/>
      <c r="AS683" s="73"/>
      <c r="AT683" s="73"/>
      <c r="AU683" s="73"/>
      <c r="AV683" s="73"/>
      <c r="AW683" s="73"/>
      <c r="AX683" s="73"/>
      <c r="AY683" s="73"/>
      <c r="AZ683" s="73"/>
      <c r="BA683" s="73"/>
      <c r="BB683" s="73"/>
      <c r="BC683" s="73"/>
      <c r="BD683" s="73"/>
      <c r="BE683" s="73"/>
      <c r="BF683" s="73"/>
      <c r="BG683" s="73"/>
      <c r="BH683" s="73"/>
      <c r="BI683" s="73"/>
      <c r="BJ683" s="73"/>
      <c r="BK683" s="73"/>
      <c r="BL683" s="73"/>
      <c r="BM683" s="73"/>
      <c r="BN683" s="73"/>
      <c r="BO683" s="73"/>
      <c r="BP683" s="73"/>
      <c r="BQ683" s="73"/>
      <c r="BR683" s="73"/>
      <c r="BS683" s="73"/>
      <c r="BT683" s="73"/>
      <c r="BU683" s="73"/>
      <c r="BV683" s="73"/>
      <c r="BW683" s="73"/>
      <c r="BX683" s="73"/>
      <c r="BY683" s="73"/>
      <c r="BZ683" s="73"/>
      <c r="CA683" s="73"/>
      <c r="CB683" s="73"/>
      <c r="CC683" s="73"/>
      <c r="CD683" s="73"/>
      <c r="CE683" s="73"/>
      <c r="CF683" s="73"/>
      <c r="CG683" s="73"/>
      <c r="CH683" s="73"/>
      <c r="CI683" s="73"/>
      <c r="CJ683" s="73"/>
      <c r="CK683" s="73"/>
      <c r="CL683" s="73"/>
      <c r="CM683" s="73"/>
      <c r="CN683" s="73"/>
      <c r="CO683" s="73"/>
      <c r="CP683" s="73"/>
      <c r="CQ683" s="73"/>
      <c r="CR683" s="73"/>
      <c r="CS683" s="73"/>
      <c r="CT683" s="73"/>
      <c r="CU683" s="73"/>
      <c r="CV683" s="73"/>
      <c r="CW683" s="73"/>
      <c r="CX683" s="73"/>
      <c r="CY683" s="73"/>
      <c r="CZ683" s="73"/>
      <c r="DA683" s="73"/>
      <c r="DB683" s="73"/>
      <c r="DC683" s="73"/>
      <c r="DD683" s="73"/>
      <c r="DE683" s="73"/>
      <c r="DF683" s="73"/>
      <c r="DG683" s="73"/>
      <c r="DH683" s="73"/>
      <c r="DI683" s="73"/>
      <c r="DJ683" s="73"/>
      <c r="DK683" s="73"/>
      <c r="DL683" s="73"/>
      <c r="DM683" s="73"/>
      <c r="DN683" s="73"/>
      <c r="DO683" s="73"/>
      <c r="DP683" s="73"/>
      <c r="DQ683" s="73"/>
      <c r="DR683" s="73"/>
      <c r="DS683" s="73"/>
      <c r="DT683" s="73"/>
      <c r="DU683" s="73"/>
      <c r="DV683" s="73"/>
    </row>
    <row r="684" spans="1:126" ht="15" customHeight="1" x14ac:dyDescent="0.2">
      <c r="S684" s="73"/>
      <c r="T684" s="73"/>
      <c r="U684" s="73"/>
      <c r="V684" s="73"/>
      <c r="W684" s="73"/>
      <c r="X684" s="73"/>
      <c r="Y684" s="73"/>
      <c r="Z684" s="73"/>
      <c r="AA684" s="73"/>
      <c r="AB684" s="73"/>
      <c r="AC684" s="73"/>
      <c r="AD684" s="73"/>
      <c r="AE684" s="73"/>
      <c r="AF684" s="73"/>
      <c r="AG684" s="73"/>
      <c r="AH684" s="73"/>
      <c r="AI684" s="73"/>
      <c r="AJ684" s="73"/>
      <c r="AK684" s="73"/>
      <c r="AM684" s="73"/>
      <c r="AN684" s="73"/>
      <c r="AO684" s="73"/>
      <c r="AP684" s="73"/>
      <c r="AQ684" s="73"/>
      <c r="AR684" s="73"/>
      <c r="AS684" s="73"/>
      <c r="AT684" s="73"/>
      <c r="AU684" s="73"/>
      <c r="AV684" s="73"/>
      <c r="AW684" s="73"/>
      <c r="AX684" s="73"/>
      <c r="AY684" s="73"/>
      <c r="AZ684" s="73"/>
      <c r="BA684" s="73"/>
      <c r="BB684" s="73"/>
      <c r="BC684" s="73"/>
      <c r="BD684" s="73"/>
      <c r="BE684" s="73"/>
      <c r="BF684" s="73"/>
      <c r="BG684" s="73"/>
      <c r="BH684" s="73"/>
      <c r="BI684" s="73"/>
      <c r="BJ684" s="73"/>
      <c r="BK684" s="73"/>
      <c r="BL684" s="73"/>
      <c r="BM684" s="73"/>
      <c r="BN684" s="73"/>
      <c r="BO684" s="73"/>
      <c r="BP684" s="73"/>
      <c r="BQ684" s="73"/>
      <c r="BR684" s="73"/>
      <c r="BS684" s="73"/>
      <c r="BT684" s="73"/>
      <c r="BU684" s="73"/>
      <c r="BV684" s="73"/>
      <c r="BW684" s="73"/>
      <c r="BX684" s="73"/>
      <c r="BY684" s="73"/>
      <c r="BZ684" s="73"/>
      <c r="CA684" s="73"/>
      <c r="CB684" s="73"/>
      <c r="CC684" s="73"/>
      <c r="CD684" s="73"/>
      <c r="CE684" s="73"/>
      <c r="CF684" s="73"/>
      <c r="CG684" s="73"/>
      <c r="CH684" s="73"/>
      <c r="CI684" s="73"/>
      <c r="CJ684" s="73"/>
      <c r="CK684" s="73"/>
      <c r="CL684" s="73"/>
      <c r="CM684" s="73"/>
      <c r="CN684" s="73"/>
      <c r="CO684" s="73"/>
      <c r="CP684" s="73"/>
      <c r="CQ684" s="73"/>
      <c r="CR684" s="73"/>
      <c r="CS684" s="73"/>
      <c r="CT684" s="73"/>
      <c r="CU684" s="73"/>
      <c r="CV684" s="73"/>
      <c r="CW684" s="73"/>
      <c r="CX684" s="73"/>
      <c r="CY684" s="73"/>
      <c r="CZ684" s="73"/>
      <c r="DA684" s="73"/>
      <c r="DB684" s="73"/>
      <c r="DC684" s="73"/>
      <c r="DD684" s="73"/>
      <c r="DE684" s="73"/>
      <c r="DF684" s="73"/>
      <c r="DG684" s="73"/>
      <c r="DH684" s="73"/>
      <c r="DI684" s="73"/>
      <c r="DJ684" s="73"/>
      <c r="DK684" s="73"/>
      <c r="DL684" s="73"/>
      <c r="DM684" s="73"/>
      <c r="DN684" s="73"/>
      <c r="DO684" s="73"/>
      <c r="DP684" s="73"/>
      <c r="DQ684" s="73"/>
      <c r="DR684" s="73"/>
      <c r="DS684" s="73"/>
      <c r="DT684" s="73"/>
      <c r="DU684" s="73"/>
      <c r="DV684" s="73"/>
    </row>
    <row r="685" spans="1:126" ht="15.75" customHeight="1" x14ac:dyDescent="0.2">
      <c r="S685" s="73"/>
      <c r="T685" s="73"/>
      <c r="U685" s="73"/>
      <c r="V685" s="73"/>
      <c r="W685" s="73"/>
      <c r="X685" s="73"/>
      <c r="Y685" s="73"/>
      <c r="Z685" s="73"/>
      <c r="AA685" s="73"/>
      <c r="AB685" s="73"/>
      <c r="AC685" s="73"/>
      <c r="AD685" s="73"/>
      <c r="AE685" s="73"/>
      <c r="AF685" s="73"/>
      <c r="AG685" s="73"/>
      <c r="AH685" s="73"/>
      <c r="AI685" s="73"/>
      <c r="AJ685" s="73"/>
      <c r="AK685" s="73"/>
      <c r="AM685" s="73"/>
      <c r="AN685" s="73"/>
      <c r="AO685" s="73"/>
      <c r="AP685" s="73"/>
      <c r="AQ685" s="73"/>
      <c r="AR685" s="73"/>
      <c r="AS685" s="73"/>
      <c r="AT685" s="73"/>
      <c r="AU685" s="73"/>
      <c r="AV685" s="73"/>
      <c r="AW685" s="73"/>
      <c r="AX685" s="73"/>
      <c r="AY685" s="73"/>
      <c r="AZ685" s="73"/>
      <c r="BA685" s="73"/>
      <c r="BB685" s="73"/>
      <c r="BC685" s="73"/>
      <c r="BD685" s="73"/>
      <c r="BE685" s="73"/>
      <c r="BF685" s="73"/>
      <c r="BG685" s="73"/>
      <c r="BH685" s="73"/>
      <c r="BI685" s="73"/>
      <c r="BJ685" s="73"/>
      <c r="BK685" s="73"/>
      <c r="BL685" s="73"/>
      <c r="BM685" s="73"/>
      <c r="BN685" s="73"/>
      <c r="BO685" s="73"/>
      <c r="BP685" s="73"/>
      <c r="BQ685" s="73"/>
      <c r="BR685" s="73"/>
      <c r="BS685" s="73"/>
      <c r="BT685" s="73"/>
      <c r="BU685" s="73"/>
      <c r="BV685" s="73"/>
      <c r="BW685" s="73"/>
      <c r="BX685" s="73"/>
      <c r="BY685" s="73"/>
      <c r="BZ685" s="73"/>
      <c r="CA685" s="73"/>
      <c r="CB685" s="73"/>
      <c r="CC685" s="73"/>
      <c r="CD685" s="73"/>
      <c r="CE685" s="73"/>
      <c r="CF685" s="73"/>
      <c r="CG685" s="73"/>
      <c r="CH685" s="73"/>
      <c r="CI685" s="73"/>
      <c r="CJ685" s="73"/>
      <c r="CK685" s="73"/>
      <c r="CL685" s="73"/>
      <c r="CM685" s="73"/>
      <c r="CN685" s="73"/>
      <c r="CO685" s="73"/>
      <c r="CP685" s="73"/>
      <c r="CQ685" s="73"/>
      <c r="CR685" s="73"/>
      <c r="CS685" s="73"/>
      <c r="CT685" s="73"/>
      <c r="CU685" s="73"/>
      <c r="CV685" s="73"/>
      <c r="CW685" s="73"/>
      <c r="CX685" s="73"/>
      <c r="CY685" s="73"/>
      <c r="CZ685" s="73"/>
      <c r="DA685" s="73"/>
      <c r="DB685" s="73"/>
      <c r="DC685" s="73"/>
      <c r="DD685" s="73"/>
      <c r="DE685" s="73"/>
      <c r="DF685" s="73"/>
      <c r="DG685" s="73"/>
      <c r="DH685" s="73"/>
      <c r="DI685" s="73"/>
      <c r="DJ685" s="73"/>
      <c r="DK685" s="73"/>
      <c r="DL685" s="73"/>
      <c r="DM685" s="73"/>
      <c r="DN685" s="73"/>
      <c r="DO685" s="73"/>
      <c r="DP685" s="73"/>
      <c r="DQ685" s="73"/>
      <c r="DR685" s="73"/>
      <c r="DS685" s="73"/>
      <c r="DT685" s="73"/>
      <c r="DU685" s="73"/>
      <c r="DV685" s="73"/>
    </row>
    <row r="686" spans="1:126" ht="16.5" customHeight="1" x14ac:dyDescent="0.2">
      <c r="S686" s="73"/>
      <c r="T686" s="73"/>
      <c r="U686" s="73"/>
      <c r="V686" s="73"/>
      <c r="W686" s="73"/>
      <c r="X686" s="73"/>
      <c r="Y686" s="73"/>
      <c r="Z686" s="73"/>
      <c r="AA686" s="73"/>
      <c r="AB686" s="73"/>
      <c r="AC686" s="73"/>
      <c r="AD686" s="73"/>
      <c r="AE686" s="73"/>
      <c r="AF686" s="73"/>
      <c r="AG686" s="73"/>
      <c r="AH686" s="73"/>
      <c r="AI686" s="73"/>
      <c r="AJ686" s="73"/>
      <c r="AK686" s="73"/>
      <c r="AM686" s="73"/>
      <c r="AN686" s="73"/>
      <c r="AO686" s="73"/>
      <c r="AP686" s="73"/>
      <c r="AQ686" s="73"/>
      <c r="AR686" s="73"/>
      <c r="AS686" s="73"/>
      <c r="AT686" s="73"/>
      <c r="AU686" s="73"/>
      <c r="AV686" s="73"/>
      <c r="AW686" s="73"/>
      <c r="AX686" s="73"/>
      <c r="AY686" s="73"/>
      <c r="AZ686" s="73"/>
      <c r="BA686" s="73"/>
      <c r="BB686" s="73"/>
      <c r="BC686" s="73"/>
      <c r="BD686" s="73"/>
      <c r="BE686" s="73"/>
      <c r="BF686" s="73"/>
      <c r="BG686" s="73"/>
      <c r="BH686" s="73"/>
      <c r="BI686" s="73"/>
      <c r="BJ686" s="73"/>
      <c r="BK686" s="73"/>
      <c r="BL686" s="73"/>
      <c r="BM686" s="73"/>
      <c r="BN686" s="73"/>
      <c r="BO686" s="73"/>
      <c r="BP686" s="73"/>
      <c r="BQ686" s="73"/>
      <c r="BR686" s="73"/>
      <c r="BS686" s="73"/>
      <c r="BT686" s="73"/>
      <c r="BU686" s="73"/>
      <c r="BV686" s="73"/>
      <c r="BW686" s="73"/>
      <c r="BX686" s="73"/>
      <c r="BY686" s="73"/>
      <c r="BZ686" s="73"/>
      <c r="CA686" s="73"/>
      <c r="CB686" s="73"/>
      <c r="CC686" s="73"/>
      <c r="CD686" s="73"/>
      <c r="CE686" s="73"/>
      <c r="CF686" s="73"/>
      <c r="CG686" s="73"/>
      <c r="CH686" s="73"/>
      <c r="CI686" s="73"/>
      <c r="CJ686" s="73"/>
      <c r="CK686" s="73"/>
      <c r="CL686" s="73"/>
      <c r="CM686" s="73"/>
      <c r="CN686" s="73"/>
      <c r="CO686" s="73"/>
      <c r="CP686" s="73"/>
      <c r="CQ686" s="73"/>
      <c r="CR686" s="73"/>
      <c r="CS686" s="73"/>
      <c r="CT686" s="73"/>
      <c r="CU686" s="73"/>
      <c r="CV686" s="73"/>
      <c r="CW686" s="73"/>
      <c r="CX686" s="73"/>
      <c r="CY686" s="73"/>
      <c r="CZ686" s="73"/>
      <c r="DA686" s="73"/>
      <c r="DB686" s="73"/>
      <c r="DC686" s="73"/>
      <c r="DD686" s="73"/>
      <c r="DE686" s="73"/>
      <c r="DF686" s="73"/>
      <c r="DG686" s="73"/>
      <c r="DH686" s="73"/>
      <c r="DI686" s="73"/>
      <c r="DJ686" s="73"/>
      <c r="DK686" s="73"/>
      <c r="DL686" s="73"/>
      <c r="DM686" s="73"/>
      <c r="DN686" s="73"/>
      <c r="DO686" s="73"/>
      <c r="DP686" s="73"/>
      <c r="DQ686" s="73"/>
      <c r="DR686" s="73"/>
      <c r="DS686" s="73"/>
      <c r="DT686" s="73"/>
      <c r="DU686" s="73"/>
      <c r="DV686" s="73"/>
    </row>
    <row r="687" spans="1:126" ht="15.75" customHeight="1" x14ac:dyDescent="0.2">
      <c r="S687" s="73"/>
      <c r="T687" s="73"/>
      <c r="U687" s="73"/>
      <c r="V687" s="73"/>
      <c r="W687" s="73"/>
      <c r="X687" s="73"/>
      <c r="Y687" s="73"/>
      <c r="Z687" s="73"/>
      <c r="AA687" s="73"/>
      <c r="AB687" s="73"/>
      <c r="AC687" s="73"/>
      <c r="AD687" s="73"/>
      <c r="AE687" s="73"/>
      <c r="AF687" s="73"/>
      <c r="AG687" s="73"/>
      <c r="AH687" s="73"/>
      <c r="AI687" s="73"/>
      <c r="AJ687" s="73"/>
      <c r="AK687" s="73"/>
      <c r="AM687" s="73"/>
      <c r="AN687" s="73"/>
      <c r="AO687" s="73"/>
      <c r="AP687" s="73"/>
      <c r="AQ687" s="73"/>
      <c r="AR687" s="73"/>
      <c r="AS687" s="73"/>
      <c r="AT687" s="73"/>
      <c r="AU687" s="73"/>
      <c r="AV687" s="73"/>
      <c r="AW687" s="73"/>
      <c r="AX687" s="73"/>
      <c r="AY687" s="73"/>
      <c r="AZ687" s="73"/>
      <c r="BA687" s="73"/>
      <c r="BB687" s="73"/>
      <c r="BC687" s="73"/>
      <c r="BD687" s="73"/>
      <c r="BE687" s="73"/>
      <c r="BF687" s="73"/>
      <c r="BG687" s="73"/>
      <c r="BH687" s="73"/>
      <c r="BI687" s="73"/>
      <c r="BJ687" s="73"/>
      <c r="BK687" s="73"/>
      <c r="BL687" s="73"/>
      <c r="BM687" s="73"/>
      <c r="BN687" s="73"/>
      <c r="BO687" s="73"/>
      <c r="BP687" s="73"/>
      <c r="BQ687" s="73"/>
      <c r="BR687" s="73"/>
      <c r="BS687" s="73"/>
      <c r="BT687" s="73"/>
      <c r="BU687" s="73"/>
      <c r="BV687" s="73"/>
      <c r="BW687" s="73"/>
      <c r="BX687" s="73"/>
      <c r="BY687" s="73"/>
      <c r="BZ687" s="73"/>
      <c r="CA687" s="73"/>
      <c r="CB687" s="73"/>
      <c r="CC687" s="73"/>
      <c r="CD687" s="73"/>
      <c r="CE687" s="73"/>
      <c r="CF687" s="73"/>
      <c r="CG687" s="73"/>
      <c r="CH687" s="73"/>
      <c r="CI687" s="73"/>
      <c r="CJ687" s="73"/>
      <c r="CK687" s="73"/>
      <c r="CL687" s="73"/>
      <c r="CM687" s="73"/>
      <c r="CN687" s="73"/>
      <c r="CO687" s="73"/>
      <c r="CP687" s="73"/>
      <c r="CQ687" s="73"/>
      <c r="CR687" s="73"/>
      <c r="CS687" s="73"/>
      <c r="CT687" s="73"/>
      <c r="CU687" s="73"/>
      <c r="CV687" s="73"/>
      <c r="CW687" s="73"/>
      <c r="CX687" s="73"/>
      <c r="CY687" s="73"/>
      <c r="CZ687" s="73"/>
      <c r="DA687" s="73"/>
      <c r="DB687" s="73"/>
      <c r="DC687" s="73"/>
      <c r="DD687" s="73"/>
      <c r="DE687" s="73"/>
      <c r="DF687" s="73"/>
      <c r="DG687" s="73"/>
      <c r="DH687" s="73"/>
      <c r="DI687" s="73"/>
      <c r="DJ687" s="73"/>
      <c r="DK687" s="73"/>
      <c r="DL687" s="73"/>
      <c r="DM687" s="73"/>
      <c r="DN687" s="73"/>
      <c r="DO687" s="73"/>
      <c r="DP687" s="73"/>
      <c r="DQ687" s="73"/>
      <c r="DR687" s="73"/>
      <c r="DS687" s="73"/>
      <c r="DT687" s="73"/>
      <c r="DU687" s="73"/>
      <c r="DV687" s="73"/>
    </row>
    <row r="688" spans="1:126" ht="15" customHeight="1" x14ac:dyDescent="0.2">
      <c r="S688" s="73"/>
      <c r="T688" s="73"/>
      <c r="U688" s="73"/>
      <c r="V688" s="73"/>
      <c r="W688" s="73"/>
      <c r="X688" s="73"/>
      <c r="Y688" s="73"/>
      <c r="Z688" s="73"/>
      <c r="AA688" s="73"/>
      <c r="AB688" s="73"/>
      <c r="AC688" s="73"/>
      <c r="AD688" s="73"/>
      <c r="AE688" s="73"/>
      <c r="AF688" s="73"/>
      <c r="AG688" s="73"/>
      <c r="AH688" s="73"/>
      <c r="AI688" s="73"/>
      <c r="AJ688" s="73"/>
      <c r="AK688" s="73"/>
      <c r="AM688" s="73"/>
      <c r="AN688" s="73"/>
      <c r="AO688" s="73"/>
      <c r="AP688" s="73"/>
      <c r="AQ688" s="73"/>
      <c r="AR688" s="73"/>
      <c r="AS688" s="73"/>
      <c r="AT688" s="73"/>
      <c r="AU688" s="73"/>
      <c r="AV688" s="73"/>
      <c r="AW688" s="73"/>
      <c r="AX688" s="73"/>
      <c r="AY688" s="73"/>
      <c r="AZ688" s="73"/>
      <c r="BA688" s="73"/>
      <c r="BB688" s="73"/>
      <c r="BC688" s="73"/>
      <c r="BD688" s="73"/>
      <c r="BE688" s="73"/>
      <c r="BF688" s="73"/>
      <c r="BG688" s="73"/>
      <c r="BH688" s="73"/>
      <c r="BI688" s="73"/>
      <c r="BJ688" s="73"/>
      <c r="BK688" s="73"/>
      <c r="BL688" s="73"/>
      <c r="BM688" s="73"/>
      <c r="BN688" s="73"/>
      <c r="BO688" s="73"/>
      <c r="BP688" s="73"/>
      <c r="BQ688" s="73"/>
      <c r="BR688" s="73"/>
      <c r="BS688" s="73"/>
      <c r="BT688" s="73"/>
      <c r="BU688" s="73"/>
      <c r="BV688" s="73"/>
      <c r="BW688" s="73"/>
      <c r="BX688" s="73"/>
      <c r="BY688" s="73"/>
      <c r="BZ688" s="73"/>
      <c r="CA688" s="73"/>
      <c r="CB688" s="73"/>
      <c r="CC688" s="73"/>
      <c r="CD688" s="73"/>
      <c r="CE688" s="73"/>
      <c r="CF688" s="73"/>
      <c r="CG688" s="73"/>
      <c r="CH688" s="73"/>
      <c r="CI688" s="73"/>
      <c r="CJ688" s="73"/>
      <c r="CK688" s="73"/>
      <c r="CL688" s="73"/>
      <c r="CM688" s="73"/>
      <c r="CN688" s="73"/>
      <c r="CO688" s="73"/>
      <c r="CP688" s="73"/>
      <c r="CQ688" s="73"/>
      <c r="CR688" s="73"/>
      <c r="CS688" s="73"/>
      <c r="CT688" s="73"/>
      <c r="CU688" s="73"/>
      <c r="CV688" s="73"/>
      <c r="CW688" s="73"/>
      <c r="CX688" s="73"/>
      <c r="CY688" s="73"/>
      <c r="CZ688" s="73"/>
      <c r="DA688" s="73"/>
      <c r="DB688" s="73"/>
      <c r="DC688" s="73"/>
      <c r="DD688" s="73"/>
      <c r="DE688" s="73"/>
      <c r="DF688" s="73"/>
      <c r="DG688" s="73"/>
      <c r="DH688" s="73"/>
      <c r="DI688" s="73"/>
      <c r="DJ688" s="73"/>
      <c r="DK688" s="73"/>
      <c r="DL688" s="73"/>
      <c r="DM688" s="73"/>
      <c r="DN688" s="73"/>
      <c r="DO688" s="73"/>
      <c r="DP688" s="73"/>
      <c r="DQ688" s="73"/>
      <c r="DR688" s="73"/>
      <c r="DS688" s="73"/>
      <c r="DT688" s="73"/>
      <c r="DU688" s="73"/>
      <c r="DV688" s="73"/>
    </row>
    <row r="689" spans="19:126" ht="15" customHeight="1" x14ac:dyDescent="0.2">
      <c r="S689" s="73"/>
      <c r="T689" s="73"/>
      <c r="U689" s="73"/>
      <c r="V689" s="73"/>
      <c r="W689" s="73"/>
      <c r="X689" s="73"/>
      <c r="Y689" s="73"/>
      <c r="Z689" s="73"/>
      <c r="AA689" s="73"/>
      <c r="AB689" s="73"/>
      <c r="AC689" s="73"/>
      <c r="AD689" s="73"/>
      <c r="AE689" s="73"/>
      <c r="AF689" s="73"/>
      <c r="AG689" s="73"/>
      <c r="AH689" s="73"/>
      <c r="AI689" s="73"/>
      <c r="AJ689" s="73"/>
      <c r="AK689" s="73"/>
      <c r="AM689" s="73"/>
      <c r="AN689" s="73"/>
      <c r="AO689" s="73"/>
      <c r="AP689" s="73"/>
      <c r="AQ689" s="73"/>
      <c r="AR689" s="73"/>
      <c r="AS689" s="73"/>
      <c r="AT689" s="73"/>
      <c r="AU689" s="73"/>
      <c r="AV689" s="73"/>
      <c r="AW689" s="73"/>
      <c r="AX689" s="73"/>
      <c r="AY689" s="73"/>
      <c r="AZ689" s="73"/>
      <c r="BA689" s="73"/>
      <c r="BB689" s="73"/>
      <c r="BC689" s="73"/>
      <c r="BD689" s="73"/>
      <c r="BE689" s="73"/>
      <c r="BF689" s="73"/>
      <c r="BG689" s="73"/>
      <c r="BH689" s="73"/>
      <c r="BI689" s="73"/>
      <c r="BJ689" s="73"/>
      <c r="BK689" s="73"/>
      <c r="BL689" s="73"/>
      <c r="BM689" s="73"/>
      <c r="BN689" s="73"/>
      <c r="BO689" s="73"/>
      <c r="BP689" s="73"/>
      <c r="BQ689" s="73"/>
      <c r="BR689" s="73"/>
      <c r="BS689" s="73"/>
      <c r="BT689" s="73"/>
      <c r="BU689" s="73"/>
      <c r="BV689" s="73"/>
      <c r="BW689" s="73"/>
      <c r="BX689" s="73"/>
      <c r="BY689" s="73"/>
      <c r="BZ689" s="73"/>
      <c r="CA689" s="73"/>
      <c r="CB689" s="73"/>
      <c r="CC689" s="73"/>
      <c r="CD689" s="73"/>
      <c r="CE689" s="73"/>
      <c r="CF689" s="73"/>
      <c r="CG689" s="73"/>
      <c r="CH689" s="73"/>
      <c r="CI689" s="73"/>
      <c r="CJ689" s="73"/>
      <c r="CK689" s="73"/>
      <c r="CL689" s="73"/>
      <c r="CM689" s="73"/>
      <c r="CN689" s="73"/>
      <c r="CO689" s="73"/>
      <c r="CP689" s="73"/>
      <c r="CQ689" s="73"/>
      <c r="CR689" s="73"/>
      <c r="CS689" s="73"/>
      <c r="CT689" s="73"/>
      <c r="CU689" s="73"/>
      <c r="CV689" s="73"/>
      <c r="CW689" s="73"/>
      <c r="CX689" s="73"/>
      <c r="CY689" s="73"/>
      <c r="CZ689" s="73"/>
      <c r="DA689" s="73"/>
      <c r="DB689" s="73"/>
      <c r="DC689" s="73"/>
      <c r="DD689" s="73"/>
      <c r="DE689" s="73"/>
      <c r="DF689" s="73"/>
      <c r="DG689" s="73"/>
      <c r="DH689" s="73"/>
      <c r="DI689" s="73"/>
      <c r="DJ689" s="73"/>
      <c r="DK689" s="73"/>
      <c r="DL689" s="73"/>
      <c r="DM689" s="73"/>
      <c r="DN689" s="73"/>
      <c r="DO689" s="73"/>
      <c r="DP689" s="73"/>
      <c r="DQ689" s="73"/>
      <c r="DR689" s="73"/>
      <c r="DS689" s="73"/>
      <c r="DT689" s="73"/>
      <c r="DU689" s="73"/>
      <c r="DV689" s="73"/>
    </row>
    <row r="690" spans="19:126" ht="15.75" customHeight="1" x14ac:dyDescent="0.2">
      <c r="S690" s="73"/>
      <c r="T690" s="73"/>
      <c r="U690" s="73"/>
      <c r="V690" s="73"/>
      <c r="W690" s="73"/>
      <c r="X690" s="73"/>
      <c r="Y690" s="73"/>
      <c r="Z690" s="73"/>
      <c r="AA690" s="73"/>
      <c r="AB690" s="73"/>
      <c r="AC690" s="73"/>
      <c r="AD690" s="73"/>
      <c r="AE690" s="73"/>
      <c r="AF690" s="73"/>
      <c r="AG690" s="73"/>
      <c r="AH690" s="73"/>
      <c r="AI690" s="73"/>
      <c r="AJ690" s="73"/>
      <c r="AK690" s="73"/>
      <c r="AM690" s="73"/>
      <c r="AN690" s="73"/>
      <c r="AO690" s="73"/>
      <c r="AP690" s="73"/>
      <c r="AQ690" s="73"/>
      <c r="AR690" s="73"/>
      <c r="AS690" s="73"/>
      <c r="AT690" s="73"/>
      <c r="AU690" s="73"/>
      <c r="AV690" s="73"/>
      <c r="AW690" s="73"/>
      <c r="AX690" s="73"/>
      <c r="AY690" s="73"/>
      <c r="AZ690" s="73"/>
      <c r="BA690" s="73"/>
      <c r="BB690" s="73"/>
      <c r="BC690" s="73"/>
      <c r="BD690" s="73"/>
      <c r="BE690" s="73"/>
      <c r="BF690" s="73"/>
      <c r="BG690" s="73"/>
      <c r="BH690" s="73"/>
      <c r="BI690" s="73"/>
      <c r="BJ690" s="73"/>
      <c r="BK690" s="73"/>
      <c r="BL690" s="73"/>
      <c r="BM690" s="73"/>
      <c r="BN690" s="73"/>
      <c r="BO690" s="73"/>
      <c r="BP690" s="73"/>
      <c r="BQ690" s="73"/>
      <c r="BR690" s="73"/>
      <c r="BS690" s="73"/>
      <c r="BT690" s="73"/>
      <c r="BU690" s="73"/>
      <c r="BV690" s="73"/>
      <c r="BW690" s="73"/>
      <c r="BX690" s="73"/>
      <c r="BY690" s="73"/>
      <c r="BZ690" s="73"/>
      <c r="CA690" s="73"/>
      <c r="CB690" s="73"/>
      <c r="CC690" s="73"/>
      <c r="CD690" s="73"/>
      <c r="CE690" s="73"/>
      <c r="CF690" s="73"/>
      <c r="CG690" s="73"/>
      <c r="CH690" s="73"/>
      <c r="CI690" s="73"/>
      <c r="CJ690" s="73"/>
      <c r="CK690" s="73"/>
      <c r="CL690" s="73"/>
      <c r="CM690" s="73"/>
      <c r="CN690" s="73"/>
      <c r="CO690" s="73"/>
      <c r="CP690" s="73"/>
      <c r="CQ690" s="73"/>
      <c r="CR690" s="73"/>
      <c r="CS690" s="73"/>
      <c r="CT690" s="73"/>
      <c r="CU690" s="73"/>
      <c r="CV690" s="73"/>
      <c r="CW690" s="73"/>
      <c r="CX690" s="73"/>
      <c r="CY690" s="73"/>
      <c r="CZ690" s="73"/>
      <c r="DA690" s="73"/>
      <c r="DB690" s="73"/>
      <c r="DC690" s="73"/>
      <c r="DD690" s="73"/>
      <c r="DE690" s="73"/>
      <c r="DF690" s="73"/>
      <c r="DG690" s="73"/>
      <c r="DH690" s="73"/>
      <c r="DI690" s="73"/>
      <c r="DJ690" s="73"/>
      <c r="DK690" s="73"/>
      <c r="DL690" s="73"/>
      <c r="DM690" s="73"/>
      <c r="DN690" s="73"/>
      <c r="DO690" s="73"/>
      <c r="DP690" s="73"/>
      <c r="DQ690" s="73"/>
      <c r="DR690" s="73"/>
      <c r="DS690" s="73"/>
      <c r="DT690" s="73"/>
      <c r="DU690" s="73"/>
      <c r="DV690" s="73"/>
    </row>
    <row r="691" spans="19:126" ht="15" customHeight="1" x14ac:dyDescent="0.2">
      <c r="S691" s="73"/>
      <c r="T691" s="73"/>
      <c r="U691" s="73"/>
      <c r="V691" s="73"/>
      <c r="W691" s="73"/>
      <c r="X691" s="73"/>
      <c r="Y691" s="73"/>
      <c r="Z691" s="73"/>
      <c r="AA691" s="73"/>
      <c r="AB691" s="73"/>
      <c r="AC691" s="73"/>
      <c r="AD691" s="73"/>
      <c r="AE691" s="73"/>
      <c r="AF691" s="73"/>
      <c r="AG691" s="73"/>
      <c r="AH691" s="73"/>
      <c r="AI691" s="73"/>
      <c r="AJ691" s="73"/>
      <c r="AK691" s="73"/>
      <c r="AM691" s="73"/>
      <c r="AN691" s="73"/>
      <c r="AO691" s="73"/>
      <c r="AP691" s="73"/>
      <c r="AQ691" s="73"/>
      <c r="AR691" s="73"/>
      <c r="AS691" s="73"/>
      <c r="AT691" s="73"/>
      <c r="AU691" s="73"/>
      <c r="AV691" s="73"/>
      <c r="AW691" s="73"/>
      <c r="AX691" s="73"/>
      <c r="AY691" s="73"/>
      <c r="AZ691" s="73"/>
      <c r="BA691" s="73"/>
      <c r="BB691" s="73"/>
      <c r="BC691" s="73"/>
      <c r="BD691" s="73"/>
      <c r="BE691" s="73"/>
      <c r="BF691" s="73"/>
      <c r="BG691" s="73"/>
      <c r="BH691" s="73"/>
      <c r="BI691" s="73"/>
      <c r="BJ691" s="73"/>
      <c r="BK691" s="73"/>
      <c r="BL691" s="73"/>
      <c r="BM691" s="73"/>
      <c r="BN691" s="73"/>
      <c r="BO691" s="73"/>
      <c r="BP691" s="73"/>
      <c r="BQ691" s="73"/>
      <c r="BR691" s="73"/>
      <c r="BS691" s="73"/>
      <c r="BT691" s="73"/>
      <c r="BU691" s="73"/>
      <c r="BV691" s="73"/>
      <c r="BW691" s="73"/>
      <c r="BX691" s="73"/>
      <c r="BY691" s="73"/>
      <c r="BZ691" s="73"/>
      <c r="CA691" s="73"/>
      <c r="CB691" s="73"/>
      <c r="CC691" s="73"/>
      <c r="CD691" s="73"/>
      <c r="CE691" s="73"/>
      <c r="CF691" s="73"/>
      <c r="CG691" s="73"/>
      <c r="CH691" s="73"/>
      <c r="CI691" s="73"/>
      <c r="CJ691" s="73"/>
      <c r="CK691" s="73"/>
      <c r="CL691" s="73"/>
      <c r="CM691" s="73"/>
      <c r="CN691" s="73"/>
      <c r="CO691" s="73"/>
      <c r="CP691" s="73"/>
      <c r="CQ691" s="73"/>
      <c r="CR691" s="73"/>
      <c r="CS691" s="73"/>
      <c r="CT691" s="73"/>
      <c r="CU691" s="73"/>
      <c r="CV691" s="73"/>
      <c r="CW691" s="73"/>
      <c r="CX691" s="73"/>
      <c r="CY691" s="73"/>
      <c r="CZ691" s="73"/>
      <c r="DA691" s="73"/>
      <c r="DB691" s="73"/>
      <c r="DC691" s="73"/>
      <c r="DD691" s="73"/>
      <c r="DE691" s="73"/>
      <c r="DF691" s="73"/>
      <c r="DG691" s="73"/>
      <c r="DH691" s="73"/>
      <c r="DI691" s="73"/>
      <c r="DJ691" s="73"/>
      <c r="DK691" s="73"/>
      <c r="DL691" s="73"/>
      <c r="DM691" s="73"/>
      <c r="DN691" s="73"/>
      <c r="DO691" s="73"/>
      <c r="DP691" s="73"/>
      <c r="DQ691" s="73"/>
      <c r="DR691" s="73"/>
      <c r="DS691" s="73"/>
      <c r="DT691" s="73"/>
      <c r="DU691" s="73"/>
      <c r="DV691" s="73"/>
    </row>
    <row r="692" spans="19:126" ht="14.25" customHeight="1" x14ac:dyDescent="0.2">
      <c r="S692" s="73"/>
      <c r="T692" s="73"/>
      <c r="U692" s="73"/>
      <c r="V692" s="73"/>
      <c r="W692" s="73"/>
      <c r="X692" s="73"/>
      <c r="Y692" s="73"/>
      <c r="Z692" s="73"/>
      <c r="AA692" s="73"/>
      <c r="AB692" s="73"/>
      <c r="AC692" s="73"/>
      <c r="AD692" s="73"/>
      <c r="AE692" s="73"/>
      <c r="AF692" s="73"/>
      <c r="AG692" s="73"/>
      <c r="AH692" s="73"/>
      <c r="AI692" s="73"/>
      <c r="AJ692" s="73"/>
      <c r="AK692" s="73"/>
      <c r="AM692" s="73"/>
      <c r="AN692" s="73"/>
      <c r="AO692" s="73"/>
      <c r="AP692" s="73"/>
      <c r="AQ692" s="73"/>
      <c r="AR692" s="73"/>
      <c r="AS692" s="73"/>
      <c r="AT692" s="73"/>
      <c r="AU692" s="73"/>
      <c r="AV692" s="73"/>
      <c r="AW692" s="73"/>
      <c r="AX692" s="73"/>
      <c r="AY692" s="73"/>
      <c r="AZ692" s="73"/>
      <c r="BA692" s="73"/>
      <c r="BB692" s="73"/>
      <c r="BC692" s="73"/>
      <c r="BD692" s="73"/>
      <c r="BE692" s="73"/>
      <c r="BF692" s="73"/>
      <c r="BG692" s="73"/>
      <c r="BH692" s="73"/>
      <c r="BI692" s="73"/>
      <c r="BJ692" s="73"/>
      <c r="BK692" s="73"/>
      <c r="BL692" s="73"/>
      <c r="BM692" s="73"/>
      <c r="BN692" s="73"/>
      <c r="BO692" s="73"/>
      <c r="BP692" s="73"/>
      <c r="BQ692" s="73"/>
      <c r="BR692" s="73"/>
      <c r="BS692" s="73"/>
      <c r="BT692" s="73"/>
      <c r="BU692" s="73"/>
      <c r="BV692" s="73"/>
      <c r="BW692" s="73"/>
      <c r="BX692" s="73"/>
      <c r="BY692" s="73"/>
      <c r="BZ692" s="73"/>
      <c r="CA692" s="73"/>
      <c r="CB692" s="73"/>
      <c r="CC692" s="73"/>
      <c r="CD692" s="73"/>
      <c r="CE692" s="73"/>
      <c r="CF692" s="73"/>
      <c r="CG692" s="73"/>
      <c r="CH692" s="73"/>
      <c r="CI692" s="73"/>
      <c r="CJ692" s="73"/>
      <c r="CK692" s="73"/>
      <c r="CL692" s="73"/>
      <c r="CM692" s="73"/>
      <c r="CN692" s="73"/>
      <c r="CO692" s="73"/>
      <c r="CP692" s="73"/>
      <c r="CQ692" s="73"/>
      <c r="CR692" s="73"/>
      <c r="CS692" s="73"/>
      <c r="CT692" s="73"/>
      <c r="CU692" s="73"/>
      <c r="CV692" s="73"/>
      <c r="CW692" s="73"/>
      <c r="CX692" s="73"/>
      <c r="CY692" s="73"/>
      <c r="CZ692" s="73"/>
      <c r="DA692" s="73"/>
      <c r="DB692" s="73"/>
      <c r="DC692" s="73"/>
      <c r="DD692" s="73"/>
      <c r="DE692" s="73"/>
      <c r="DF692" s="73"/>
      <c r="DG692" s="73"/>
      <c r="DH692" s="73"/>
      <c r="DI692" s="73"/>
      <c r="DJ692" s="73"/>
      <c r="DK692" s="73"/>
      <c r="DL692" s="73"/>
      <c r="DM692" s="73"/>
      <c r="DN692" s="73"/>
      <c r="DO692" s="73"/>
      <c r="DP692" s="73"/>
      <c r="DQ692" s="73"/>
      <c r="DR692" s="73"/>
      <c r="DS692" s="73"/>
      <c r="DT692" s="73"/>
      <c r="DU692" s="73"/>
      <c r="DV692" s="73"/>
    </row>
    <row r="693" spans="19:126" ht="12.75" customHeight="1" x14ac:dyDescent="0.2">
      <c r="S693" s="73"/>
      <c r="T693" s="73"/>
      <c r="U693" s="73"/>
      <c r="V693" s="73"/>
      <c r="W693" s="73"/>
      <c r="X693" s="73"/>
      <c r="Y693" s="73"/>
      <c r="Z693" s="73"/>
      <c r="AA693" s="73"/>
      <c r="AB693" s="73"/>
      <c r="AC693" s="73"/>
      <c r="AD693" s="73"/>
      <c r="AE693" s="73"/>
      <c r="AF693" s="73"/>
      <c r="AG693" s="73"/>
      <c r="AH693" s="73"/>
      <c r="AI693" s="73"/>
      <c r="AJ693" s="73"/>
      <c r="AK693" s="73"/>
      <c r="AM693" s="73"/>
      <c r="AN693" s="73"/>
      <c r="AO693" s="73"/>
      <c r="AP693" s="73"/>
      <c r="AQ693" s="73"/>
      <c r="AR693" s="73"/>
      <c r="AS693" s="73"/>
      <c r="AT693" s="73"/>
      <c r="AU693" s="73"/>
      <c r="AV693" s="73"/>
      <c r="AW693" s="73"/>
      <c r="AX693" s="73"/>
      <c r="AY693" s="73"/>
      <c r="AZ693" s="73"/>
      <c r="BA693" s="73"/>
      <c r="BB693" s="73"/>
      <c r="BC693" s="73"/>
      <c r="BD693" s="73"/>
      <c r="BE693" s="73"/>
      <c r="BF693" s="73"/>
      <c r="BG693" s="73"/>
      <c r="BH693" s="73"/>
      <c r="BI693" s="73"/>
      <c r="BJ693" s="73"/>
      <c r="BK693" s="73"/>
      <c r="BL693" s="73"/>
      <c r="BM693" s="73"/>
      <c r="BN693" s="73"/>
      <c r="BO693" s="73"/>
      <c r="BP693" s="73"/>
      <c r="BQ693" s="73"/>
      <c r="BR693" s="73"/>
      <c r="BS693" s="73"/>
      <c r="BT693" s="73"/>
      <c r="BU693" s="73"/>
      <c r="BV693" s="73"/>
      <c r="BW693" s="73"/>
      <c r="BX693" s="73"/>
      <c r="BY693" s="73"/>
      <c r="BZ693" s="73"/>
      <c r="CA693" s="73"/>
      <c r="CB693" s="73"/>
      <c r="CC693" s="73"/>
      <c r="CD693" s="73"/>
      <c r="CE693" s="73"/>
      <c r="CF693" s="73"/>
      <c r="CG693" s="73"/>
      <c r="CH693" s="73"/>
      <c r="CI693" s="73"/>
      <c r="CJ693" s="73"/>
      <c r="CK693" s="73"/>
      <c r="CL693" s="73"/>
      <c r="CM693" s="73"/>
      <c r="CN693" s="73"/>
      <c r="CO693" s="73"/>
      <c r="CP693" s="73"/>
      <c r="CQ693" s="73"/>
      <c r="CR693" s="73"/>
      <c r="CS693" s="73"/>
      <c r="CT693" s="73"/>
      <c r="CU693" s="73"/>
      <c r="CV693" s="73"/>
      <c r="CW693" s="73"/>
      <c r="CX693" s="73"/>
      <c r="CY693" s="73"/>
      <c r="CZ693" s="73"/>
      <c r="DA693" s="73"/>
      <c r="DB693" s="73"/>
      <c r="DC693" s="73"/>
      <c r="DD693" s="73"/>
      <c r="DE693" s="73"/>
      <c r="DF693" s="73"/>
      <c r="DG693" s="73"/>
      <c r="DH693" s="73"/>
      <c r="DI693" s="73"/>
      <c r="DJ693" s="73"/>
      <c r="DK693" s="73"/>
      <c r="DL693" s="73"/>
      <c r="DM693" s="73"/>
      <c r="DN693" s="73"/>
      <c r="DO693" s="73"/>
      <c r="DP693" s="73"/>
      <c r="DQ693" s="73"/>
      <c r="DR693" s="73"/>
      <c r="DS693" s="73"/>
      <c r="DT693" s="73"/>
      <c r="DU693" s="73"/>
      <c r="DV693" s="73"/>
    </row>
    <row r="694" spans="19:126" ht="14.25" customHeight="1" x14ac:dyDescent="0.2">
      <c r="S694" s="73"/>
      <c r="T694" s="73"/>
      <c r="U694" s="73"/>
      <c r="V694" s="73"/>
      <c r="W694" s="73"/>
      <c r="X694" s="73"/>
      <c r="Y694" s="73"/>
      <c r="Z694" s="73"/>
      <c r="AA694" s="73"/>
      <c r="AB694" s="73"/>
      <c r="AC694" s="73"/>
      <c r="AD694" s="73"/>
      <c r="AE694" s="73"/>
      <c r="AF694" s="73"/>
      <c r="AG694" s="73"/>
      <c r="AH694" s="73"/>
      <c r="AI694" s="73"/>
      <c r="AJ694" s="73"/>
      <c r="AK694" s="73"/>
      <c r="AM694" s="73"/>
      <c r="AN694" s="73"/>
      <c r="AO694" s="73"/>
      <c r="AP694" s="73"/>
      <c r="AQ694" s="73"/>
      <c r="AR694" s="73"/>
      <c r="AS694" s="73"/>
      <c r="AT694" s="73"/>
      <c r="AU694" s="73"/>
      <c r="AV694" s="73"/>
      <c r="AW694" s="73"/>
      <c r="AX694" s="73"/>
      <c r="AY694" s="73"/>
      <c r="AZ694" s="73"/>
      <c r="BA694" s="73"/>
      <c r="BB694" s="73"/>
      <c r="BC694" s="73"/>
      <c r="BD694" s="73"/>
      <c r="BE694" s="73"/>
      <c r="BF694" s="73"/>
      <c r="BG694" s="73"/>
      <c r="BH694" s="73"/>
      <c r="BI694" s="73"/>
      <c r="BJ694" s="73"/>
      <c r="BK694" s="73"/>
      <c r="BL694" s="73"/>
      <c r="BM694" s="73"/>
      <c r="BN694" s="73"/>
      <c r="BO694" s="73"/>
      <c r="BP694" s="73"/>
      <c r="BQ694" s="73"/>
      <c r="BR694" s="73"/>
      <c r="BS694" s="73"/>
      <c r="BT694" s="73"/>
      <c r="BU694" s="73"/>
      <c r="BV694" s="73"/>
      <c r="BW694" s="73"/>
      <c r="BX694" s="73"/>
      <c r="BY694" s="73"/>
      <c r="BZ694" s="73"/>
      <c r="CA694" s="73"/>
      <c r="CB694" s="73"/>
      <c r="CC694" s="73"/>
      <c r="CD694" s="73"/>
      <c r="CE694" s="73"/>
      <c r="CF694" s="73"/>
      <c r="CG694" s="73"/>
      <c r="CH694" s="73"/>
      <c r="CI694" s="73"/>
      <c r="CJ694" s="73"/>
      <c r="CK694" s="73"/>
      <c r="CL694" s="73"/>
      <c r="CM694" s="73"/>
      <c r="CN694" s="73"/>
      <c r="CO694" s="73"/>
      <c r="CP694" s="73"/>
      <c r="CQ694" s="73"/>
      <c r="CR694" s="73"/>
      <c r="CS694" s="73"/>
      <c r="CT694" s="73"/>
      <c r="CU694" s="73"/>
      <c r="CV694" s="73"/>
      <c r="CW694" s="73"/>
      <c r="CX694" s="73"/>
      <c r="CY694" s="73"/>
      <c r="CZ694" s="73"/>
      <c r="DA694" s="73"/>
      <c r="DB694" s="73"/>
      <c r="DC694" s="73"/>
      <c r="DD694" s="73"/>
      <c r="DE694" s="73"/>
      <c r="DF694" s="73"/>
      <c r="DG694" s="73"/>
      <c r="DH694" s="73"/>
      <c r="DI694" s="73"/>
      <c r="DJ694" s="73"/>
      <c r="DK694" s="73"/>
      <c r="DL694" s="73"/>
      <c r="DM694" s="73"/>
      <c r="DN694" s="73"/>
      <c r="DO694" s="73"/>
      <c r="DP694" s="73"/>
      <c r="DQ694" s="73"/>
      <c r="DR694" s="73"/>
      <c r="DS694" s="73"/>
      <c r="DT694" s="73"/>
      <c r="DU694" s="73"/>
      <c r="DV694" s="73"/>
    </row>
    <row r="695" spans="19:126" ht="12" customHeight="1" x14ac:dyDescent="0.2">
      <c r="S695" s="73"/>
      <c r="T695" s="73"/>
      <c r="U695" s="73"/>
      <c r="V695" s="73"/>
      <c r="W695" s="73"/>
      <c r="X695" s="73"/>
      <c r="Y695" s="73"/>
      <c r="Z695" s="73"/>
      <c r="AA695" s="73"/>
      <c r="AB695" s="73"/>
      <c r="AC695" s="73"/>
      <c r="AD695" s="73"/>
      <c r="AE695" s="73"/>
      <c r="AF695" s="73"/>
      <c r="AG695" s="73"/>
      <c r="AH695" s="73"/>
      <c r="AI695" s="73"/>
      <c r="AJ695" s="73"/>
      <c r="AK695" s="73"/>
      <c r="AM695" s="73"/>
      <c r="AN695" s="73"/>
      <c r="AO695" s="73"/>
      <c r="AP695" s="73"/>
      <c r="AQ695" s="73"/>
      <c r="AR695" s="73"/>
      <c r="AS695" s="73"/>
      <c r="AT695" s="73"/>
      <c r="AU695" s="73"/>
      <c r="AV695" s="73"/>
      <c r="AW695" s="73"/>
      <c r="AX695" s="73"/>
      <c r="AY695" s="73"/>
      <c r="AZ695" s="73"/>
      <c r="BA695" s="73"/>
      <c r="BB695" s="73"/>
      <c r="BC695" s="73"/>
      <c r="BD695" s="73"/>
      <c r="BE695" s="73"/>
      <c r="BF695" s="73"/>
      <c r="BG695" s="73"/>
      <c r="BH695" s="73"/>
      <c r="BI695" s="73"/>
      <c r="BJ695" s="73"/>
      <c r="BK695" s="73"/>
      <c r="BL695" s="73"/>
      <c r="BM695" s="73"/>
      <c r="BN695" s="73"/>
      <c r="BO695" s="73"/>
      <c r="BP695" s="73"/>
      <c r="BQ695" s="73"/>
      <c r="BR695" s="73"/>
      <c r="BS695" s="73"/>
      <c r="BT695" s="73"/>
      <c r="BU695" s="73"/>
      <c r="BV695" s="73"/>
      <c r="BW695" s="73"/>
      <c r="BX695" s="73"/>
      <c r="BY695" s="73"/>
      <c r="BZ695" s="73"/>
      <c r="CA695" s="73"/>
      <c r="CB695" s="73"/>
      <c r="CC695" s="73"/>
      <c r="CD695" s="73"/>
      <c r="CE695" s="73"/>
      <c r="CF695" s="73"/>
      <c r="CG695" s="73"/>
      <c r="CH695" s="73"/>
      <c r="CI695" s="73"/>
      <c r="CJ695" s="73"/>
      <c r="CK695" s="73"/>
      <c r="CL695" s="73"/>
      <c r="CM695" s="73"/>
      <c r="CN695" s="73"/>
      <c r="CO695" s="73"/>
      <c r="CP695" s="73"/>
      <c r="CQ695" s="73"/>
      <c r="CR695" s="73"/>
      <c r="CS695" s="73"/>
      <c r="CT695" s="73"/>
      <c r="CU695" s="73"/>
      <c r="CV695" s="73"/>
      <c r="CW695" s="73"/>
      <c r="CX695" s="73"/>
      <c r="CY695" s="73"/>
      <c r="CZ695" s="73"/>
      <c r="DA695" s="73"/>
      <c r="DB695" s="73"/>
      <c r="DC695" s="73"/>
      <c r="DD695" s="73"/>
      <c r="DE695" s="73"/>
      <c r="DF695" s="73"/>
      <c r="DG695" s="73"/>
      <c r="DH695" s="73"/>
      <c r="DI695" s="73"/>
      <c r="DJ695" s="73"/>
      <c r="DK695" s="73"/>
      <c r="DL695" s="73"/>
      <c r="DM695" s="73"/>
      <c r="DN695" s="73"/>
      <c r="DO695" s="73"/>
      <c r="DP695" s="73"/>
      <c r="DQ695" s="73"/>
      <c r="DR695" s="73"/>
      <c r="DS695" s="73"/>
      <c r="DT695" s="73"/>
      <c r="DU695" s="73"/>
      <c r="DV695" s="73"/>
    </row>
    <row r="696" spans="19:126" ht="12.75" customHeight="1" x14ac:dyDescent="0.2">
      <c r="S696" s="73"/>
      <c r="T696" s="73"/>
      <c r="U696" s="73"/>
      <c r="V696" s="73"/>
      <c r="W696" s="73"/>
      <c r="X696" s="73"/>
      <c r="Y696" s="73"/>
      <c r="Z696" s="73"/>
      <c r="AA696" s="73"/>
      <c r="AB696" s="73"/>
      <c r="AC696" s="73"/>
      <c r="AD696" s="73"/>
      <c r="AE696" s="73"/>
      <c r="AF696" s="73"/>
      <c r="AG696" s="73"/>
      <c r="AH696" s="73"/>
      <c r="AI696" s="73"/>
      <c r="AJ696" s="73"/>
      <c r="AK696" s="73"/>
      <c r="AM696" s="73"/>
      <c r="AN696" s="73"/>
      <c r="AO696" s="73"/>
      <c r="AP696" s="73"/>
      <c r="AQ696" s="73"/>
      <c r="AR696" s="73"/>
      <c r="AS696" s="73"/>
      <c r="AT696" s="73"/>
      <c r="AU696" s="73"/>
      <c r="AV696" s="73"/>
      <c r="AW696" s="73"/>
      <c r="AX696" s="73"/>
      <c r="AY696" s="73"/>
      <c r="AZ696" s="73"/>
      <c r="BA696" s="73"/>
      <c r="BB696" s="73"/>
      <c r="BC696" s="73"/>
      <c r="BD696" s="73"/>
      <c r="BE696" s="73"/>
      <c r="BF696" s="73"/>
      <c r="BG696" s="73"/>
      <c r="BH696" s="73"/>
      <c r="BI696" s="73"/>
      <c r="BJ696" s="73"/>
      <c r="BK696" s="73"/>
      <c r="BL696" s="73"/>
      <c r="BM696" s="73"/>
      <c r="BN696" s="73"/>
      <c r="BO696" s="73"/>
      <c r="BP696" s="73"/>
      <c r="BQ696" s="73"/>
      <c r="BR696" s="73"/>
      <c r="BS696" s="73"/>
      <c r="BT696" s="73"/>
      <c r="BU696" s="73"/>
      <c r="BV696" s="73"/>
      <c r="BW696" s="73"/>
      <c r="BX696" s="73"/>
      <c r="BY696" s="73"/>
      <c r="BZ696" s="73"/>
      <c r="CA696" s="73"/>
      <c r="CB696" s="73"/>
      <c r="CC696" s="73"/>
      <c r="CD696" s="73"/>
      <c r="CE696" s="73"/>
      <c r="CF696" s="73"/>
      <c r="CG696" s="73"/>
      <c r="CH696" s="73"/>
      <c r="CI696" s="73"/>
      <c r="CJ696" s="73"/>
      <c r="CK696" s="73"/>
      <c r="CL696" s="73"/>
      <c r="CM696" s="73"/>
      <c r="CN696" s="73"/>
      <c r="CO696" s="73"/>
      <c r="CP696" s="73"/>
      <c r="CQ696" s="73"/>
      <c r="CR696" s="73"/>
      <c r="CS696" s="73"/>
      <c r="CT696" s="73"/>
      <c r="CU696" s="73"/>
      <c r="CV696" s="73"/>
      <c r="CW696" s="73"/>
      <c r="CX696" s="73"/>
      <c r="CY696" s="73"/>
      <c r="CZ696" s="73"/>
      <c r="DA696" s="73"/>
      <c r="DB696" s="73"/>
      <c r="DC696" s="73"/>
      <c r="DD696" s="73"/>
      <c r="DE696" s="73"/>
      <c r="DF696" s="73"/>
      <c r="DG696" s="73"/>
      <c r="DH696" s="73"/>
      <c r="DI696" s="73"/>
      <c r="DJ696" s="73"/>
      <c r="DK696" s="73"/>
      <c r="DL696" s="73"/>
      <c r="DM696" s="73"/>
      <c r="DN696" s="73"/>
      <c r="DO696" s="73"/>
      <c r="DP696" s="73"/>
      <c r="DQ696" s="73"/>
      <c r="DR696" s="73"/>
      <c r="DS696" s="73"/>
      <c r="DT696" s="73"/>
      <c r="DU696" s="73"/>
      <c r="DV696" s="73"/>
    </row>
    <row r="697" spans="19:126" ht="13.5" customHeight="1" x14ac:dyDescent="0.2">
      <c r="S697" s="73"/>
      <c r="T697" s="73"/>
      <c r="U697" s="73"/>
      <c r="V697" s="73"/>
      <c r="W697" s="73"/>
      <c r="X697" s="73"/>
      <c r="Y697" s="73"/>
      <c r="Z697" s="73"/>
      <c r="AA697" s="73"/>
      <c r="AB697" s="73"/>
      <c r="AC697" s="73"/>
      <c r="AD697" s="73"/>
      <c r="AE697" s="73"/>
      <c r="AF697" s="73"/>
      <c r="AG697" s="73"/>
      <c r="AH697" s="73"/>
      <c r="AI697" s="73"/>
      <c r="AJ697" s="73"/>
      <c r="AK697" s="73"/>
      <c r="AM697" s="73"/>
      <c r="AN697" s="73"/>
      <c r="AO697" s="73"/>
      <c r="AP697" s="73"/>
      <c r="AQ697" s="73"/>
      <c r="AR697" s="73"/>
      <c r="AS697" s="73"/>
      <c r="AT697" s="73"/>
      <c r="AU697" s="73"/>
      <c r="AV697" s="73"/>
      <c r="AW697" s="73"/>
      <c r="AX697" s="73"/>
      <c r="AY697" s="73"/>
      <c r="AZ697" s="73"/>
      <c r="BA697" s="73"/>
      <c r="BB697" s="73"/>
      <c r="BC697" s="73"/>
      <c r="BD697" s="73"/>
      <c r="BE697" s="73"/>
      <c r="BF697" s="73"/>
      <c r="BG697" s="73"/>
      <c r="BH697" s="73"/>
      <c r="BI697" s="73"/>
      <c r="BJ697" s="73"/>
      <c r="BK697" s="73"/>
      <c r="BL697" s="73"/>
      <c r="BM697" s="73"/>
      <c r="BN697" s="73"/>
      <c r="BO697" s="73"/>
      <c r="BP697" s="73"/>
      <c r="BQ697" s="73"/>
      <c r="BR697" s="73"/>
      <c r="BS697" s="73"/>
      <c r="BT697" s="73"/>
      <c r="BU697" s="73"/>
      <c r="BV697" s="73"/>
      <c r="BW697" s="73"/>
      <c r="BX697" s="73"/>
      <c r="BY697" s="73"/>
      <c r="BZ697" s="73"/>
      <c r="CA697" s="73"/>
      <c r="CB697" s="73"/>
      <c r="CC697" s="73"/>
      <c r="CD697" s="73"/>
      <c r="CE697" s="73"/>
      <c r="CF697" s="73"/>
      <c r="CG697" s="73"/>
      <c r="CH697" s="73"/>
      <c r="CI697" s="73"/>
      <c r="CJ697" s="73"/>
      <c r="CK697" s="73"/>
      <c r="CL697" s="73"/>
      <c r="CM697" s="73"/>
      <c r="CN697" s="73"/>
      <c r="CO697" s="73"/>
      <c r="CP697" s="73"/>
      <c r="CQ697" s="73"/>
      <c r="CR697" s="73"/>
      <c r="CS697" s="73"/>
      <c r="CT697" s="73"/>
      <c r="CU697" s="73"/>
      <c r="CV697" s="73"/>
      <c r="CW697" s="73"/>
      <c r="CX697" s="73"/>
      <c r="CY697" s="73"/>
      <c r="CZ697" s="73"/>
      <c r="DA697" s="73"/>
      <c r="DB697" s="73"/>
      <c r="DC697" s="73"/>
      <c r="DD697" s="73"/>
      <c r="DE697" s="73"/>
      <c r="DF697" s="73"/>
      <c r="DG697" s="73"/>
      <c r="DH697" s="73"/>
      <c r="DI697" s="73"/>
      <c r="DJ697" s="73"/>
      <c r="DK697" s="73"/>
      <c r="DL697" s="73"/>
      <c r="DM697" s="73"/>
      <c r="DN697" s="73"/>
      <c r="DO697" s="73"/>
      <c r="DP697" s="73"/>
      <c r="DQ697" s="73"/>
      <c r="DR697" s="73"/>
      <c r="DS697" s="73"/>
      <c r="DT697" s="73"/>
      <c r="DU697" s="73"/>
      <c r="DV697" s="73"/>
    </row>
    <row r="698" spans="19:126" ht="14.25" customHeight="1" x14ac:dyDescent="0.2">
      <c r="S698" s="73"/>
      <c r="T698" s="73"/>
      <c r="U698" s="73"/>
      <c r="V698" s="73"/>
      <c r="W698" s="73"/>
      <c r="X698" s="73"/>
      <c r="Y698" s="73"/>
      <c r="Z698" s="73"/>
      <c r="AA698" s="73"/>
      <c r="AB698" s="73"/>
      <c r="AC698" s="73"/>
      <c r="AD698" s="73"/>
      <c r="AE698" s="73"/>
      <c r="AF698" s="73"/>
      <c r="AG698" s="73"/>
      <c r="AH698" s="73"/>
      <c r="AI698" s="73"/>
      <c r="AJ698" s="73"/>
      <c r="AK698" s="73"/>
      <c r="AM698" s="73"/>
      <c r="AN698" s="73"/>
      <c r="AO698" s="73"/>
      <c r="AP698" s="73"/>
      <c r="AQ698" s="73"/>
      <c r="AR698" s="73"/>
      <c r="AS698" s="73"/>
      <c r="AT698" s="73"/>
      <c r="AU698" s="73"/>
      <c r="AV698" s="73"/>
      <c r="AW698" s="73"/>
      <c r="AX698" s="73"/>
      <c r="AY698" s="73"/>
      <c r="AZ698" s="73"/>
      <c r="BA698" s="73"/>
      <c r="BB698" s="73"/>
      <c r="BC698" s="73"/>
      <c r="BD698" s="73"/>
      <c r="BE698" s="73"/>
      <c r="BF698" s="73"/>
      <c r="BG698" s="73"/>
      <c r="BH698" s="73"/>
      <c r="BI698" s="73"/>
      <c r="BJ698" s="73"/>
      <c r="BK698" s="73"/>
      <c r="BL698" s="73"/>
      <c r="BM698" s="73"/>
      <c r="BN698" s="73"/>
      <c r="BO698" s="73"/>
      <c r="BP698" s="73"/>
      <c r="BQ698" s="73"/>
      <c r="BR698" s="73"/>
      <c r="BS698" s="73"/>
      <c r="BT698" s="73"/>
      <c r="BU698" s="73"/>
      <c r="BV698" s="73"/>
      <c r="BW698" s="73"/>
      <c r="BX698" s="73"/>
      <c r="BY698" s="73"/>
      <c r="BZ698" s="73"/>
      <c r="CA698" s="73"/>
      <c r="CB698" s="73"/>
      <c r="CC698" s="73"/>
      <c r="CD698" s="73"/>
      <c r="CE698" s="73"/>
      <c r="CF698" s="73"/>
      <c r="CG698" s="73"/>
      <c r="CH698" s="73"/>
      <c r="CI698" s="73"/>
      <c r="CJ698" s="73"/>
      <c r="CK698" s="73"/>
      <c r="CL698" s="73"/>
      <c r="CM698" s="73"/>
      <c r="CN698" s="73"/>
      <c r="CO698" s="73"/>
      <c r="CP698" s="73"/>
      <c r="CQ698" s="73"/>
      <c r="CR698" s="73"/>
      <c r="CS698" s="73"/>
      <c r="CT698" s="73"/>
      <c r="CU698" s="73"/>
      <c r="CV698" s="73"/>
      <c r="CW698" s="73"/>
      <c r="CX698" s="73"/>
      <c r="CY698" s="73"/>
      <c r="CZ698" s="73"/>
      <c r="DA698" s="73"/>
      <c r="DB698" s="73"/>
      <c r="DC698" s="73"/>
      <c r="DD698" s="73"/>
      <c r="DE698" s="73"/>
      <c r="DF698" s="73"/>
      <c r="DG698" s="73"/>
      <c r="DH698" s="73"/>
      <c r="DI698" s="73"/>
      <c r="DJ698" s="73"/>
      <c r="DK698" s="73"/>
      <c r="DL698" s="73"/>
      <c r="DM698" s="73"/>
      <c r="DN698" s="73"/>
      <c r="DO698" s="73"/>
      <c r="DP698" s="73"/>
      <c r="DQ698" s="73"/>
      <c r="DR698" s="73"/>
      <c r="DS698" s="73"/>
      <c r="DT698" s="73"/>
      <c r="DU698" s="73"/>
      <c r="DV698" s="73"/>
    </row>
    <row r="699" spans="19:126" ht="13.5" customHeight="1" x14ac:dyDescent="0.2">
      <c r="S699" s="73"/>
      <c r="T699" s="73"/>
      <c r="U699" s="73"/>
      <c r="V699" s="73"/>
      <c r="W699" s="73"/>
      <c r="X699" s="73"/>
      <c r="Y699" s="73"/>
      <c r="Z699" s="73"/>
      <c r="AA699" s="73"/>
      <c r="AB699" s="73"/>
      <c r="AC699" s="73"/>
      <c r="AD699" s="73"/>
      <c r="AE699" s="73"/>
      <c r="AF699" s="73"/>
      <c r="AG699" s="73"/>
      <c r="AH699" s="73"/>
      <c r="AI699" s="73"/>
      <c r="AJ699" s="73"/>
      <c r="AK699" s="73"/>
      <c r="AM699" s="73"/>
      <c r="AN699" s="73"/>
      <c r="AO699" s="73"/>
      <c r="AP699" s="73"/>
      <c r="AQ699" s="73"/>
      <c r="AR699" s="73"/>
      <c r="AS699" s="73"/>
      <c r="AT699" s="73"/>
      <c r="AU699" s="73"/>
      <c r="AV699" s="73"/>
      <c r="AW699" s="73"/>
      <c r="AX699" s="73"/>
      <c r="AY699" s="73"/>
      <c r="AZ699" s="73"/>
      <c r="BA699" s="73"/>
      <c r="BB699" s="73"/>
      <c r="BC699" s="73"/>
      <c r="BD699" s="73"/>
      <c r="BE699" s="73"/>
      <c r="BF699" s="73"/>
      <c r="BG699" s="73"/>
      <c r="BH699" s="73"/>
      <c r="BI699" s="73"/>
      <c r="BJ699" s="73"/>
      <c r="BK699" s="73"/>
      <c r="BL699" s="73"/>
      <c r="BM699" s="73"/>
      <c r="BN699" s="73"/>
      <c r="BO699" s="73"/>
      <c r="BP699" s="73"/>
      <c r="BQ699" s="73"/>
      <c r="BR699" s="73"/>
      <c r="BS699" s="73"/>
      <c r="BT699" s="73"/>
      <c r="BU699" s="73"/>
      <c r="BV699" s="73"/>
      <c r="BW699" s="73"/>
      <c r="BX699" s="73"/>
      <c r="BY699" s="73"/>
      <c r="BZ699" s="73"/>
      <c r="CA699" s="73"/>
      <c r="CB699" s="73"/>
      <c r="CC699" s="73"/>
      <c r="CD699" s="73"/>
      <c r="CE699" s="73"/>
      <c r="CF699" s="73"/>
      <c r="CG699" s="73"/>
      <c r="CH699" s="73"/>
      <c r="CI699" s="73"/>
      <c r="CJ699" s="73"/>
      <c r="CK699" s="73"/>
      <c r="CL699" s="73"/>
      <c r="CM699" s="73"/>
      <c r="CN699" s="73"/>
      <c r="CO699" s="73"/>
      <c r="CP699" s="73"/>
      <c r="CQ699" s="73"/>
      <c r="CR699" s="73"/>
      <c r="CS699" s="73"/>
      <c r="CT699" s="73"/>
      <c r="CU699" s="73"/>
      <c r="CV699" s="73"/>
      <c r="CW699" s="73"/>
      <c r="CX699" s="73"/>
      <c r="CY699" s="73"/>
      <c r="CZ699" s="73"/>
      <c r="DA699" s="73"/>
      <c r="DB699" s="73"/>
      <c r="DC699" s="73"/>
      <c r="DD699" s="73"/>
      <c r="DE699" s="73"/>
      <c r="DF699" s="73"/>
      <c r="DG699" s="73"/>
      <c r="DH699" s="73"/>
      <c r="DI699" s="73"/>
      <c r="DJ699" s="73"/>
      <c r="DK699" s="73"/>
      <c r="DL699" s="73"/>
      <c r="DM699" s="73"/>
      <c r="DN699" s="73"/>
      <c r="DO699" s="73"/>
      <c r="DP699" s="73"/>
      <c r="DQ699" s="73"/>
      <c r="DR699" s="73"/>
      <c r="DS699" s="73"/>
      <c r="DT699" s="73"/>
      <c r="DU699" s="73"/>
      <c r="DV699" s="73"/>
    </row>
    <row r="700" spans="19:126" ht="14.25" customHeight="1" x14ac:dyDescent="0.2">
      <c r="S700" s="73"/>
      <c r="T700" s="73"/>
      <c r="U700" s="73"/>
      <c r="V700" s="73"/>
      <c r="W700" s="73"/>
      <c r="X700" s="73"/>
      <c r="Y700" s="73"/>
      <c r="Z700" s="73"/>
      <c r="AA700" s="73"/>
      <c r="AB700" s="73"/>
      <c r="AC700" s="73"/>
      <c r="AD700" s="73"/>
      <c r="AE700" s="73"/>
      <c r="AF700" s="73"/>
      <c r="AG700" s="73"/>
      <c r="AH700" s="73"/>
      <c r="AI700" s="73"/>
      <c r="AJ700" s="73"/>
      <c r="AK700" s="73"/>
      <c r="AM700" s="73"/>
      <c r="AN700" s="73"/>
      <c r="AO700" s="73"/>
      <c r="AP700" s="73"/>
      <c r="AQ700" s="73"/>
      <c r="AR700" s="73"/>
      <c r="AS700" s="73"/>
      <c r="AT700" s="73"/>
      <c r="AU700" s="73"/>
      <c r="AV700" s="73"/>
      <c r="AW700" s="73"/>
      <c r="AX700" s="73"/>
      <c r="AY700" s="73"/>
      <c r="AZ700" s="73"/>
      <c r="BA700" s="73"/>
      <c r="BB700" s="73"/>
      <c r="BC700" s="73"/>
      <c r="BD700" s="73"/>
      <c r="BE700" s="73"/>
      <c r="BF700" s="73"/>
      <c r="BG700" s="73"/>
      <c r="BH700" s="73"/>
      <c r="BI700" s="73"/>
      <c r="BJ700" s="73"/>
      <c r="BK700" s="73"/>
      <c r="BL700" s="73"/>
      <c r="BM700" s="73"/>
      <c r="BN700" s="73"/>
      <c r="BO700" s="73"/>
      <c r="BP700" s="73"/>
      <c r="BQ700" s="73"/>
      <c r="BR700" s="73"/>
      <c r="BS700" s="73"/>
      <c r="BT700" s="73"/>
      <c r="BU700" s="73"/>
      <c r="BV700" s="73"/>
      <c r="BW700" s="73"/>
      <c r="BX700" s="73"/>
      <c r="BY700" s="73"/>
      <c r="BZ700" s="73"/>
      <c r="CA700" s="73"/>
      <c r="CB700" s="73"/>
      <c r="CC700" s="73"/>
      <c r="CD700" s="73"/>
      <c r="CE700" s="73"/>
      <c r="CF700" s="73"/>
      <c r="CG700" s="73"/>
      <c r="CH700" s="73"/>
      <c r="CI700" s="73"/>
      <c r="CJ700" s="73"/>
      <c r="CK700" s="73"/>
      <c r="CL700" s="73"/>
      <c r="CM700" s="73"/>
      <c r="CN700" s="73"/>
      <c r="CO700" s="73"/>
      <c r="CP700" s="73"/>
      <c r="CQ700" s="73"/>
      <c r="CR700" s="73"/>
      <c r="CS700" s="73"/>
      <c r="CT700" s="73"/>
      <c r="CU700" s="73"/>
      <c r="CV700" s="73"/>
      <c r="CW700" s="73"/>
      <c r="CX700" s="73"/>
      <c r="CY700" s="73"/>
      <c r="CZ700" s="73"/>
      <c r="DA700" s="73"/>
      <c r="DB700" s="73"/>
      <c r="DC700" s="73"/>
      <c r="DD700" s="73"/>
      <c r="DE700" s="73"/>
      <c r="DF700" s="73"/>
      <c r="DG700" s="73"/>
      <c r="DH700" s="73"/>
      <c r="DI700" s="73"/>
      <c r="DJ700" s="73"/>
      <c r="DK700" s="73"/>
      <c r="DL700" s="73"/>
      <c r="DM700" s="73"/>
      <c r="DN700" s="73"/>
      <c r="DO700" s="73"/>
      <c r="DP700" s="73"/>
      <c r="DQ700" s="73"/>
      <c r="DR700" s="73"/>
      <c r="DS700" s="73"/>
      <c r="DT700" s="73"/>
      <c r="DU700" s="73"/>
      <c r="DV700" s="73"/>
    </row>
    <row r="701" spans="19:126" ht="12.75" customHeight="1" x14ac:dyDescent="0.2">
      <c r="S701" s="73"/>
      <c r="T701" s="73"/>
      <c r="U701" s="73"/>
      <c r="V701" s="73"/>
      <c r="W701" s="73"/>
      <c r="X701" s="73"/>
      <c r="Y701" s="73"/>
      <c r="Z701" s="73"/>
      <c r="AA701" s="73"/>
      <c r="AB701" s="73"/>
      <c r="AC701" s="73"/>
      <c r="AD701" s="73"/>
      <c r="AE701" s="73"/>
      <c r="AF701" s="73"/>
      <c r="AG701" s="73"/>
      <c r="AH701" s="73"/>
      <c r="AI701" s="73"/>
      <c r="AJ701" s="73"/>
      <c r="AK701" s="73"/>
      <c r="AM701" s="73"/>
      <c r="AN701" s="73"/>
      <c r="AO701" s="73"/>
      <c r="AP701" s="73"/>
      <c r="AQ701" s="73"/>
      <c r="AR701" s="73"/>
      <c r="AS701" s="73"/>
      <c r="AT701" s="73"/>
      <c r="AU701" s="73"/>
      <c r="AV701" s="73"/>
      <c r="AW701" s="73"/>
      <c r="AX701" s="73"/>
      <c r="AY701" s="73"/>
      <c r="AZ701" s="73"/>
      <c r="BA701" s="73"/>
      <c r="BB701" s="73"/>
      <c r="BC701" s="73"/>
      <c r="BD701" s="73"/>
      <c r="BE701" s="73"/>
      <c r="BF701" s="73"/>
      <c r="BG701" s="73"/>
      <c r="BH701" s="73"/>
      <c r="BI701" s="73"/>
      <c r="BJ701" s="73"/>
      <c r="BK701" s="73"/>
      <c r="BL701" s="73"/>
      <c r="BM701" s="73"/>
      <c r="BN701" s="73"/>
      <c r="BO701" s="73"/>
      <c r="BP701" s="73"/>
      <c r="BQ701" s="73"/>
      <c r="BR701" s="73"/>
      <c r="BS701" s="73"/>
      <c r="BT701" s="73"/>
      <c r="BU701" s="73"/>
      <c r="BV701" s="73"/>
      <c r="BW701" s="73"/>
      <c r="BX701" s="73"/>
      <c r="BY701" s="73"/>
      <c r="BZ701" s="73"/>
      <c r="CA701" s="73"/>
      <c r="CB701" s="73"/>
      <c r="CC701" s="73"/>
      <c r="CD701" s="73"/>
      <c r="CE701" s="73"/>
      <c r="CF701" s="73"/>
      <c r="CG701" s="73"/>
      <c r="CH701" s="73"/>
      <c r="CI701" s="73"/>
      <c r="CJ701" s="73"/>
      <c r="CK701" s="73"/>
      <c r="CL701" s="73"/>
      <c r="CM701" s="73"/>
      <c r="CN701" s="73"/>
      <c r="CO701" s="73"/>
      <c r="CP701" s="73"/>
      <c r="CQ701" s="73"/>
      <c r="CR701" s="73"/>
      <c r="CS701" s="73"/>
      <c r="CT701" s="73"/>
      <c r="CU701" s="73"/>
      <c r="CV701" s="73"/>
      <c r="CW701" s="73"/>
      <c r="CX701" s="73"/>
      <c r="CY701" s="73"/>
      <c r="CZ701" s="73"/>
      <c r="DA701" s="73"/>
      <c r="DB701" s="73"/>
      <c r="DC701" s="73"/>
      <c r="DD701" s="73"/>
      <c r="DE701" s="73"/>
      <c r="DF701" s="73"/>
      <c r="DG701" s="73"/>
      <c r="DH701" s="73"/>
      <c r="DI701" s="73"/>
      <c r="DJ701" s="73"/>
      <c r="DK701" s="73"/>
      <c r="DL701" s="73"/>
      <c r="DM701" s="73"/>
      <c r="DN701" s="73"/>
      <c r="DO701" s="73"/>
      <c r="DP701" s="73"/>
      <c r="DQ701" s="73"/>
      <c r="DR701" s="73"/>
      <c r="DS701" s="73"/>
      <c r="DT701" s="73"/>
      <c r="DU701" s="73"/>
      <c r="DV701" s="73"/>
    </row>
    <row r="702" spans="19:126" ht="14.25" customHeight="1" x14ac:dyDescent="0.2">
      <c r="S702" s="73"/>
      <c r="T702" s="73"/>
      <c r="U702" s="73"/>
      <c r="V702" s="73"/>
      <c r="W702" s="73"/>
      <c r="X702" s="73"/>
      <c r="Y702" s="73"/>
      <c r="Z702" s="73"/>
      <c r="AA702" s="73"/>
      <c r="AB702" s="73"/>
      <c r="AC702" s="73"/>
      <c r="AD702" s="73"/>
      <c r="AE702" s="73"/>
      <c r="AF702" s="73"/>
      <c r="AG702" s="73"/>
      <c r="AH702" s="73"/>
      <c r="AI702" s="73"/>
      <c r="AJ702" s="73"/>
      <c r="AK702" s="73"/>
      <c r="AM702" s="73"/>
      <c r="AN702" s="73"/>
      <c r="AO702" s="73"/>
      <c r="AP702" s="73"/>
      <c r="AQ702" s="73"/>
      <c r="AR702" s="73"/>
      <c r="AS702" s="73"/>
      <c r="AT702" s="73"/>
      <c r="AU702" s="73"/>
      <c r="AV702" s="73"/>
      <c r="AW702" s="73"/>
      <c r="AX702" s="73"/>
      <c r="AY702" s="73"/>
      <c r="AZ702" s="73"/>
      <c r="BA702" s="73"/>
      <c r="BB702" s="73"/>
      <c r="BC702" s="73"/>
      <c r="BD702" s="73"/>
      <c r="BE702" s="73"/>
      <c r="BF702" s="73"/>
      <c r="BG702" s="73"/>
      <c r="BH702" s="73"/>
      <c r="BI702" s="73"/>
      <c r="BJ702" s="73"/>
      <c r="BK702" s="73"/>
      <c r="BL702" s="73"/>
      <c r="BM702" s="73"/>
      <c r="BN702" s="73"/>
      <c r="BO702" s="73"/>
      <c r="BP702" s="73"/>
      <c r="BQ702" s="73"/>
      <c r="BR702" s="73"/>
      <c r="BS702" s="73"/>
      <c r="BT702" s="73"/>
      <c r="BU702" s="73"/>
      <c r="BV702" s="73"/>
      <c r="BW702" s="73"/>
      <c r="BX702" s="73"/>
      <c r="BY702" s="73"/>
      <c r="BZ702" s="73"/>
      <c r="CA702" s="73"/>
      <c r="CB702" s="73"/>
      <c r="CC702" s="73"/>
      <c r="CD702" s="73"/>
      <c r="CE702" s="73"/>
      <c r="CF702" s="73"/>
      <c r="CG702" s="73"/>
      <c r="CH702" s="73"/>
      <c r="CI702" s="73"/>
      <c r="CJ702" s="73"/>
      <c r="CK702" s="73"/>
      <c r="CL702" s="73"/>
      <c r="CM702" s="73"/>
      <c r="CN702" s="73"/>
      <c r="CO702" s="73"/>
      <c r="CP702" s="73"/>
      <c r="CQ702" s="73"/>
      <c r="CR702" s="73"/>
      <c r="CS702" s="73"/>
      <c r="CT702" s="73"/>
      <c r="CU702" s="73"/>
      <c r="CV702" s="73"/>
      <c r="CW702" s="73"/>
      <c r="CX702" s="73"/>
      <c r="CY702" s="73"/>
      <c r="CZ702" s="73"/>
      <c r="DA702" s="73"/>
      <c r="DB702" s="73"/>
      <c r="DC702" s="73"/>
      <c r="DD702" s="73"/>
      <c r="DE702" s="73"/>
      <c r="DF702" s="73"/>
      <c r="DG702" s="73"/>
      <c r="DH702" s="73"/>
      <c r="DI702" s="73"/>
      <c r="DJ702" s="73"/>
      <c r="DK702" s="73"/>
      <c r="DL702" s="73"/>
      <c r="DM702" s="73"/>
      <c r="DN702" s="73"/>
      <c r="DO702" s="73"/>
      <c r="DP702" s="73"/>
      <c r="DQ702" s="73"/>
      <c r="DR702" s="73"/>
      <c r="DS702" s="73"/>
      <c r="DT702" s="73"/>
      <c r="DU702" s="73"/>
      <c r="DV702" s="73"/>
    </row>
    <row r="703" spans="19:126" ht="15" customHeight="1" x14ac:dyDescent="0.2">
      <c r="S703" s="73"/>
      <c r="T703" s="73"/>
      <c r="U703" s="73"/>
      <c r="V703" s="73"/>
      <c r="W703" s="73"/>
      <c r="X703" s="73"/>
      <c r="Y703" s="73"/>
      <c r="Z703" s="73"/>
      <c r="AA703" s="73"/>
      <c r="AB703" s="73"/>
      <c r="AC703" s="73"/>
      <c r="AD703" s="73"/>
      <c r="AE703" s="73"/>
      <c r="AF703" s="73"/>
      <c r="AG703" s="73"/>
      <c r="AH703" s="73"/>
      <c r="AI703" s="73"/>
      <c r="AJ703" s="73"/>
      <c r="AK703" s="73"/>
      <c r="AM703" s="73"/>
      <c r="AN703" s="73"/>
      <c r="AO703" s="73"/>
      <c r="AP703" s="73"/>
      <c r="AQ703" s="73"/>
      <c r="AR703" s="73"/>
      <c r="AS703" s="73"/>
      <c r="AT703" s="73"/>
      <c r="AU703" s="73"/>
      <c r="AV703" s="73"/>
      <c r="AW703" s="73"/>
      <c r="AX703" s="73"/>
      <c r="AY703" s="73"/>
      <c r="AZ703" s="73"/>
      <c r="BA703" s="73"/>
      <c r="BB703" s="73"/>
      <c r="BC703" s="73"/>
      <c r="BD703" s="73"/>
      <c r="BE703" s="73"/>
      <c r="BF703" s="73"/>
      <c r="BG703" s="73"/>
      <c r="BH703" s="73"/>
      <c r="BI703" s="73"/>
      <c r="BJ703" s="73"/>
      <c r="BK703" s="73"/>
      <c r="BL703" s="73"/>
      <c r="BM703" s="73"/>
      <c r="BN703" s="73"/>
      <c r="BO703" s="73"/>
      <c r="BP703" s="73"/>
      <c r="BQ703" s="73"/>
      <c r="BR703" s="73"/>
      <c r="BS703" s="73"/>
      <c r="BT703" s="73"/>
      <c r="BU703" s="73"/>
      <c r="BV703" s="73"/>
      <c r="BW703" s="73"/>
      <c r="BX703" s="73"/>
      <c r="BY703" s="73"/>
      <c r="BZ703" s="73"/>
      <c r="CA703" s="73"/>
      <c r="CB703" s="73"/>
      <c r="CC703" s="73"/>
      <c r="CD703" s="73"/>
      <c r="CE703" s="73"/>
      <c r="CF703" s="73"/>
      <c r="CG703" s="73"/>
      <c r="CH703" s="73"/>
      <c r="CI703" s="73"/>
      <c r="CJ703" s="73"/>
      <c r="CK703" s="73"/>
      <c r="CL703" s="73"/>
      <c r="CM703" s="73"/>
      <c r="CN703" s="73"/>
      <c r="CO703" s="73"/>
      <c r="CP703" s="73"/>
      <c r="CQ703" s="73"/>
      <c r="CR703" s="73"/>
      <c r="CS703" s="73"/>
      <c r="CT703" s="73"/>
      <c r="CU703" s="73"/>
      <c r="CV703" s="73"/>
      <c r="CW703" s="73"/>
      <c r="CX703" s="73"/>
      <c r="CY703" s="73"/>
      <c r="CZ703" s="73"/>
      <c r="DA703" s="73"/>
      <c r="DB703" s="73"/>
      <c r="DC703" s="73"/>
      <c r="DD703" s="73"/>
      <c r="DE703" s="73"/>
      <c r="DF703" s="73"/>
      <c r="DG703" s="73"/>
      <c r="DH703" s="73"/>
      <c r="DI703" s="73"/>
      <c r="DJ703" s="73"/>
      <c r="DK703" s="73"/>
      <c r="DL703" s="73"/>
      <c r="DM703" s="73"/>
      <c r="DN703" s="73"/>
      <c r="DO703" s="73"/>
      <c r="DP703" s="73"/>
      <c r="DQ703" s="73"/>
      <c r="DR703" s="73"/>
      <c r="DS703" s="73"/>
      <c r="DT703" s="73"/>
      <c r="DU703" s="73"/>
      <c r="DV703" s="73"/>
    </row>
    <row r="704" spans="19:126" ht="12.75" customHeight="1" x14ac:dyDescent="0.2">
      <c r="S704" s="73"/>
      <c r="T704" s="73"/>
      <c r="U704" s="73"/>
      <c r="V704" s="73"/>
      <c r="W704" s="73"/>
      <c r="X704" s="73"/>
      <c r="Y704" s="73"/>
      <c r="Z704" s="73"/>
      <c r="AA704" s="73"/>
      <c r="AB704" s="73"/>
      <c r="AC704" s="73"/>
      <c r="AD704" s="73"/>
      <c r="AE704" s="73"/>
      <c r="AF704" s="73"/>
      <c r="AG704" s="73"/>
      <c r="AH704" s="73"/>
      <c r="AI704" s="73"/>
      <c r="AJ704" s="73"/>
      <c r="AK704" s="73"/>
      <c r="AM704" s="73"/>
      <c r="AN704" s="73"/>
      <c r="AO704" s="73"/>
      <c r="AP704" s="73"/>
      <c r="AQ704" s="73"/>
      <c r="AR704" s="73"/>
      <c r="AS704" s="73"/>
      <c r="AT704" s="73"/>
      <c r="AU704" s="73"/>
      <c r="AV704" s="73"/>
      <c r="AW704" s="73"/>
      <c r="AX704" s="73"/>
      <c r="AY704" s="73"/>
      <c r="AZ704" s="73"/>
      <c r="BA704" s="73"/>
      <c r="BB704" s="73"/>
      <c r="BC704" s="73"/>
      <c r="BD704" s="73"/>
      <c r="BE704" s="73"/>
      <c r="BF704" s="73"/>
      <c r="BG704" s="73"/>
      <c r="BH704" s="73"/>
      <c r="BI704" s="73"/>
      <c r="BJ704" s="73"/>
      <c r="BK704" s="73"/>
      <c r="BL704" s="73"/>
      <c r="BM704" s="73"/>
      <c r="BN704" s="73"/>
      <c r="BO704" s="73"/>
      <c r="BP704" s="73"/>
      <c r="BQ704" s="73"/>
      <c r="BR704" s="73"/>
      <c r="BS704" s="73"/>
      <c r="BT704" s="73"/>
      <c r="BU704" s="73"/>
      <c r="BV704" s="73"/>
      <c r="BW704" s="73"/>
      <c r="BX704" s="73"/>
      <c r="BY704" s="73"/>
      <c r="BZ704" s="73"/>
      <c r="CA704" s="73"/>
      <c r="CB704" s="73"/>
      <c r="CC704" s="73"/>
      <c r="CD704" s="73"/>
      <c r="CE704" s="73"/>
      <c r="CF704" s="73"/>
      <c r="CG704" s="73"/>
      <c r="CH704" s="73"/>
      <c r="CI704" s="73"/>
      <c r="CJ704" s="73"/>
      <c r="CK704" s="73"/>
      <c r="CL704" s="73"/>
      <c r="CM704" s="73"/>
      <c r="CN704" s="73"/>
      <c r="CO704" s="73"/>
      <c r="CP704" s="73"/>
      <c r="CQ704" s="73"/>
      <c r="CR704" s="73"/>
      <c r="CS704" s="73"/>
      <c r="CT704" s="73"/>
      <c r="CU704" s="73"/>
      <c r="CV704" s="73"/>
      <c r="CW704" s="73"/>
      <c r="CX704" s="73"/>
      <c r="CY704" s="73"/>
      <c r="CZ704" s="73"/>
      <c r="DA704" s="73"/>
      <c r="DB704" s="73"/>
      <c r="DC704" s="73"/>
      <c r="DD704" s="73"/>
      <c r="DE704" s="73"/>
      <c r="DF704" s="73"/>
      <c r="DG704" s="73"/>
      <c r="DH704" s="73"/>
      <c r="DI704" s="73"/>
      <c r="DJ704" s="73"/>
      <c r="DK704" s="73"/>
      <c r="DL704" s="73"/>
      <c r="DM704" s="73"/>
      <c r="DN704" s="73"/>
      <c r="DO704" s="73"/>
      <c r="DP704" s="73"/>
      <c r="DQ704" s="73"/>
      <c r="DR704" s="73"/>
      <c r="DS704" s="73"/>
      <c r="DT704" s="73"/>
      <c r="DU704" s="73"/>
      <c r="DV704" s="73"/>
    </row>
    <row r="705" spans="19:126" ht="14.25" customHeight="1" x14ac:dyDescent="0.2">
      <c r="S705" s="73"/>
      <c r="T705" s="73"/>
      <c r="U705" s="73"/>
      <c r="V705" s="73"/>
      <c r="W705" s="73"/>
      <c r="X705" s="73"/>
      <c r="Y705" s="73"/>
      <c r="Z705" s="73"/>
      <c r="AA705" s="73"/>
      <c r="AB705" s="73"/>
      <c r="AC705" s="73"/>
      <c r="AD705" s="73"/>
      <c r="AE705" s="73"/>
      <c r="AF705" s="73"/>
      <c r="AG705" s="73"/>
      <c r="AH705" s="73"/>
      <c r="AI705" s="73"/>
      <c r="AJ705" s="73"/>
      <c r="AK705" s="73"/>
      <c r="AM705" s="73"/>
      <c r="AN705" s="73"/>
      <c r="AO705" s="73"/>
      <c r="AP705" s="73"/>
      <c r="AQ705" s="73"/>
      <c r="AR705" s="73"/>
      <c r="AS705" s="73"/>
      <c r="AT705" s="73"/>
      <c r="AU705" s="73"/>
      <c r="AV705" s="73"/>
      <c r="AW705" s="73"/>
      <c r="AX705" s="73"/>
      <c r="AY705" s="73"/>
      <c r="AZ705" s="73"/>
      <c r="BA705" s="73"/>
      <c r="BB705" s="73"/>
      <c r="BC705" s="73"/>
      <c r="BD705" s="73"/>
      <c r="BE705" s="73"/>
      <c r="BF705" s="73"/>
      <c r="BG705" s="73"/>
      <c r="BH705" s="73"/>
      <c r="BI705" s="73"/>
      <c r="BJ705" s="73"/>
      <c r="BK705" s="73"/>
      <c r="BL705" s="73"/>
      <c r="BM705" s="73"/>
      <c r="BN705" s="73"/>
      <c r="BO705" s="73"/>
      <c r="BP705" s="73"/>
      <c r="BQ705" s="73"/>
      <c r="BR705" s="73"/>
      <c r="BS705" s="73"/>
      <c r="BT705" s="73"/>
      <c r="BU705" s="73"/>
      <c r="BV705" s="73"/>
      <c r="BW705" s="73"/>
      <c r="BX705" s="73"/>
      <c r="BY705" s="73"/>
      <c r="BZ705" s="73"/>
      <c r="CA705" s="73"/>
      <c r="CB705" s="73"/>
      <c r="CC705" s="73"/>
      <c r="CD705" s="73"/>
      <c r="CE705" s="73"/>
      <c r="CF705" s="73"/>
      <c r="CG705" s="73"/>
      <c r="CH705" s="73"/>
      <c r="CI705" s="73"/>
      <c r="CJ705" s="73"/>
      <c r="CK705" s="73"/>
      <c r="CL705" s="73"/>
      <c r="CM705" s="73"/>
      <c r="CN705" s="73"/>
      <c r="CO705" s="73"/>
      <c r="CP705" s="73"/>
      <c r="CQ705" s="73"/>
      <c r="CR705" s="73"/>
      <c r="CS705" s="73"/>
      <c r="CT705" s="73"/>
      <c r="CU705" s="73"/>
      <c r="CV705" s="73"/>
      <c r="CW705" s="73"/>
      <c r="CX705" s="73"/>
      <c r="CY705" s="73"/>
      <c r="CZ705" s="73"/>
      <c r="DA705" s="73"/>
      <c r="DB705" s="73"/>
      <c r="DC705" s="73"/>
      <c r="DD705" s="73"/>
      <c r="DE705" s="73"/>
      <c r="DF705" s="73"/>
      <c r="DG705" s="73"/>
      <c r="DH705" s="73"/>
      <c r="DI705" s="73"/>
      <c r="DJ705" s="73"/>
      <c r="DK705" s="73"/>
      <c r="DL705" s="73"/>
      <c r="DM705" s="73"/>
      <c r="DN705" s="73"/>
      <c r="DO705" s="73"/>
      <c r="DP705" s="73"/>
      <c r="DQ705" s="73"/>
      <c r="DR705" s="73"/>
      <c r="DS705" s="73"/>
      <c r="DT705" s="73"/>
      <c r="DU705" s="73"/>
      <c r="DV705" s="73"/>
    </row>
    <row r="706" spans="19:126" ht="14.25" customHeight="1" x14ac:dyDescent="0.2">
      <c r="S706" s="73"/>
      <c r="T706" s="73"/>
      <c r="U706" s="73"/>
      <c r="V706" s="73"/>
      <c r="W706" s="73"/>
      <c r="X706" s="73"/>
      <c r="Y706" s="73"/>
      <c r="Z706" s="73"/>
      <c r="AA706" s="73"/>
      <c r="AB706" s="73"/>
      <c r="AC706" s="73"/>
      <c r="AD706" s="73"/>
      <c r="AE706" s="73"/>
      <c r="AF706" s="73"/>
      <c r="AG706" s="73"/>
      <c r="AH706" s="73"/>
      <c r="AI706" s="73"/>
      <c r="AJ706" s="73"/>
      <c r="AK706" s="73"/>
      <c r="AM706" s="73"/>
      <c r="AN706" s="73"/>
      <c r="AO706" s="73"/>
      <c r="AP706" s="73"/>
      <c r="AQ706" s="73"/>
      <c r="AR706" s="73"/>
      <c r="AS706" s="73"/>
      <c r="AT706" s="73"/>
      <c r="AU706" s="73"/>
      <c r="AV706" s="73"/>
      <c r="AW706" s="73"/>
      <c r="AX706" s="73"/>
      <c r="AY706" s="73"/>
      <c r="AZ706" s="73"/>
      <c r="BA706" s="73"/>
      <c r="BB706" s="73"/>
      <c r="BC706" s="73"/>
      <c r="BD706" s="73"/>
      <c r="BE706" s="73"/>
      <c r="BF706" s="73"/>
      <c r="BG706" s="73"/>
      <c r="BH706" s="73"/>
      <c r="BI706" s="73"/>
      <c r="BJ706" s="73"/>
      <c r="BK706" s="73"/>
      <c r="BL706" s="73"/>
      <c r="BM706" s="73"/>
      <c r="BN706" s="73"/>
      <c r="BO706" s="73"/>
      <c r="BP706" s="73"/>
      <c r="BQ706" s="73"/>
      <c r="BR706" s="73"/>
      <c r="BS706" s="73"/>
      <c r="BT706" s="73"/>
      <c r="BU706" s="73"/>
      <c r="BV706" s="73"/>
      <c r="BW706" s="73"/>
      <c r="BX706" s="73"/>
      <c r="BY706" s="73"/>
      <c r="BZ706" s="73"/>
      <c r="CA706" s="73"/>
      <c r="CB706" s="73"/>
      <c r="CC706" s="73"/>
      <c r="CD706" s="73"/>
      <c r="CE706" s="73"/>
      <c r="CF706" s="73"/>
      <c r="CG706" s="73"/>
      <c r="CH706" s="73"/>
      <c r="CI706" s="73"/>
      <c r="CJ706" s="73"/>
      <c r="CK706" s="73"/>
      <c r="CL706" s="73"/>
      <c r="CM706" s="73"/>
      <c r="CN706" s="73"/>
      <c r="CO706" s="73"/>
      <c r="CP706" s="73"/>
      <c r="CQ706" s="73"/>
      <c r="CR706" s="73"/>
      <c r="CS706" s="73"/>
      <c r="CT706" s="73"/>
      <c r="CU706" s="73"/>
      <c r="CV706" s="73"/>
      <c r="CW706" s="73"/>
      <c r="CX706" s="73"/>
      <c r="CY706" s="73"/>
      <c r="CZ706" s="73"/>
      <c r="DA706" s="73"/>
      <c r="DB706" s="73"/>
      <c r="DC706" s="73"/>
      <c r="DD706" s="73"/>
      <c r="DE706" s="73"/>
      <c r="DF706" s="73"/>
      <c r="DG706" s="73"/>
      <c r="DH706" s="73"/>
      <c r="DI706" s="73"/>
      <c r="DJ706" s="73"/>
      <c r="DK706" s="73"/>
      <c r="DL706" s="73"/>
      <c r="DM706" s="73"/>
      <c r="DN706" s="73"/>
      <c r="DO706" s="73"/>
      <c r="DP706" s="73"/>
      <c r="DQ706" s="73"/>
      <c r="DR706" s="73"/>
      <c r="DS706" s="73"/>
      <c r="DT706" s="73"/>
      <c r="DU706" s="73"/>
      <c r="DV706" s="73"/>
    </row>
    <row r="707" spans="19:126" ht="13.5" customHeight="1" x14ac:dyDescent="0.2">
      <c r="S707" s="73"/>
      <c r="T707" s="73"/>
      <c r="U707" s="73"/>
      <c r="V707" s="73"/>
      <c r="W707" s="73"/>
      <c r="X707" s="73"/>
      <c r="Y707" s="73"/>
      <c r="Z707" s="73"/>
      <c r="AA707" s="73"/>
      <c r="AB707" s="73"/>
      <c r="AC707" s="73"/>
      <c r="AD707" s="73"/>
      <c r="AE707" s="73"/>
      <c r="AF707" s="73"/>
      <c r="AG707" s="73"/>
      <c r="AH707" s="73"/>
      <c r="AI707" s="73"/>
      <c r="AJ707" s="73"/>
      <c r="AK707" s="73"/>
      <c r="AM707" s="73"/>
      <c r="AN707" s="73"/>
      <c r="AO707" s="73"/>
      <c r="AP707" s="73"/>
      <c r="AQ707" s="73"/>
      <c r="AR707" s="73"/>
      <c r="AS707" s="73"/>
      <c r="AT707" s="73"/>
      <c r="AU707" s="73"/>
      <c r="AV707" s="73"/>
      <c r="AW707" s="73"/>
      <c r="AX707" s="73"/>
      <c r="AY707" s="73"/>
      <c r="AZ707" s="73"/>
      <c r="BA707" s="73"/>
      <c r="BB707" s="73"/>
      <c r="BC707" s="73"/>
      <c r="BD707" s="73"/>
      <c r="BE707" s="73"/>
      <c r="BF707" s="73"/>
      <c r="BG707" s="73"/>
      <c r="BH707" s="73"/>
      <c r="BI707" s="73"/>
      <c r="BJ707" s="73"/>
      <c r="BK707" s="73"/>
      <c r="BL707" s="73"/>
      <c r="BM707" s="73"/>
      <c r="BN707" s="73"/>
      <c r="BO707" s="73"/>
      <c r="BP707" s="73"/>
      <c r="BQ707" s="73"/>
      <c r="BR707" s="73"/>
      <c r="BS707" s="73"/>
      <c r="BT707" s="73"/>
      <c r="BU707" s="73"/>
      <c r="BV707" s="73"/>
      <c r="BW707" s="73"/>
      <c r="BX707" s="73"/>
      <c r="BY707" s="73"/>
      <c r="BZ707" s="73"/>
      <c r="CA707" s="73"/>
      <c r="CB707" s="73"/>
      <c r="CC707" s="73"/>
      <c r="CD707" s="73"/>
      <c r="CE707" s="73"/>
      <c r="CF707" s="73"/>
      <c r="CG707" s="73"/>
      <c r="CH707" s="73"/>
      <c r="CI707" s="73"/>
      <c r="CJ707" s="73"/>
      <c r="CK707" s="73"/>
      <c r="CL707" s="73"/>
      <c r="CM707" s="73"/>
      <c r="CN707" s="73"/>
      <c r="CO707" s="73"/>
      <c r="CP707" s="73"/>
      <c r="CQ707" s="73"/>
      <c r="CR707" s="73"/>
      <c r="CS707" s="73"/>
      <c r="CT707" s="73"/>
      <c r="CU707" s="73"/>
      <c r="CV707" s="73"/>
      <c r="CW707" s="73"/>
      <c r="CX707" s="73"/>
      <c r="CY707" s="73"/>
      <c r="CZ707" s="73"/>
      <c r="DA707" s="73"/>
      <c r="DB707" s="73"/>
      <c r="DC707" s="73"/>
      <c r="DD707" s="73"/>
      <c r="DE707" s="73"/>
      <c r="DF707" s="73"/>
      <c r="DG707" s="73"/>
      <c r="DH707" s="73"/>
      <c r="DI707" s="73"/>
      <c r="DJ707" s="73"/>
      <c r="DK707" s="73"/>
      <c r="DL707" s="73"/>
      <c r="DM707" s="73"/>
      <c r="DN707" s="73"/>
      <c r="DO707" s="73"/>
      <c r="DP707" s="73"/>
      <c r="DQ707" s="73"/>
      <c r="DR707" s="73"/>
      <c r="DS707" s="73"/>
      <c r="DT707" s="73"/>
      <c r="DU707" s="73"/>
      <c r="DV707" s="73"/>
    </row>
    <row r="708" spans="19:126" ht="14.25" customHeight="1" x14ac:dyDescent="0.2">
      <c r="S708" s="73"/>
      <c r="T708" s="73"/>
      <c r="U708" s="73"/>
      <c r="V708" s="73"/>
      <c r="W708" s="73"/>
      <c r="X708" s="73"/>
      <c r="Y708" s="73"/>
      <c r="Z708" s="73"/>
      <c r="AA708" s="73"/>
      <c r="AB708" s="73"/>
      <c r="AC708" s="73"/>
      <c r="AD708" s="73"/>
      <c r="AE708" s="73"/>
      <c r="AF708" s="73"/>
      <c r="AG708" s="73"/>
      <c r="AH708" s="73"/>
      <c r="AI708" s="73"/>
      <c r="AJ708" s="73"/>
      <c r="AK708" s="73"/>
      <c r="AM708" s="73"/>
      <c r="AN708" s="73"/>
      <c r="AO708" s="73"/>
      <c r="AP708" s="73"/>
      <c r="AQ708" s="73"/>
      <c r="AR708" s="73"/>
      <c r="AS708" s="73"/>
      <c r="AT708" s="73"/>
      <c r="AU708" s="73"/>
      <c r="AV708" s="73"/>
      <c r="AW708" s="73"/>
      <c r="AX708" s="73"/>
      <c r="AY708" s="73"/>
      <c r="AZ708" s="73"/>
      <c r="BA708" s="73"/>
      <c r="BB708" s="73"/>
      <c r="BC708" s="73"/>
      <c r="BD708" s="73"/>
      <c r="BE708" s="73"/>
      <c r="BF708" s="73"/>
      <c r="BG708" s="73"/>
      <c r="BH708" s="73"/>
      <c r="BI708" s="73"/>
      <c r="BJ708" s="73"/>
      <c r="BK708" s="73"/>
      <c r="BL708" s="73"/>
      <c r="BM708" s="73"/>
      <c r="BN708" s="73"/>
      <c r="BO708" s="73"/>
      <c r="BP708" s="73"/>
      <c r="BQ708" s="73"/>
      <c r="BR708" s="73"/>
      <c r="BS708" s="73"/>
      <c r="BT708" s="73"/>
      <c r="BU708" s="73"/>
      <c r="BV708" s="73"/>
      <c r="BW708" s="73"/>
      <c r="BX708" s="73"/>
      <c r="BY708" s="73"/>
      <c r="BZ708" s="73"/>
      <c r="CA708" s="73"/>
      <c r="CB708" s="73"/>
      <c r="CC708" s="73"/>
      <c r="CD708" s="73"/>
      <c r="CE708" s="73"/>
      <c r="CF708" s="73"/>
      <c r="CG708" s="73"/>
      <c r="CH708" s="73"/>
      <c r="CI708" s="73"/>
      <c r="CJ708" s="73"/>
      <c r="CK708" s="73"/>
      <c r="CL708" s="73"/>
      <c r="CM708" s="73"/>
      <c r="CN708" s="73"/>
      <c r="CO708" s="73"/>
      <c r="CP708" s="73"/>
      <c r="CQ708" s="73"/>
      <c r="CR708" s="73"/>
      <c r="CS708" s="73"/>
      <c r="CT708" s="73"/>
      <c r="CU708" s="73"/>
      <c r="CV708" s="73"/>
      <c r="CW708" s="73"/>
      <c r="CX708" s="73"/>
      <c r="CY708" s="73"/>
      <c r="CZ708" s="73"/>
      <c r="DA708" s="73"/>
      <c r="DB708" s="73"/>
      <c r="DC708" s="73"/>
      <c r="DD708" s="73"/>
      <c r="DE708" s="73"/>
      <c r="DF708" s="73"/>
      <c r="DG708" s="73"/>
      <c r="DH708" s="73"/>
      <c r="DI708" s="73"/>
      <c r="DJ708" s="73"/>
      <c r="DK708" s="73"/>
      <c r="DL708" s="73"/>
      <c r="DM708" s="73"/>
      <c r="DN708" s="73"/>
      <c r="DO708" s="73"/>
      <c r="DP708" s="73"/>
      <c r="DQ708" s="73"/>
      <c r="DR708" s="73"/>
      <c r="DS708" s="73"/>
      <c r="DT708" s="73"/>
      <c r="DU708" s="73"/>
      <c r="DV708" s="73"/>
    </row>
    <row r="709" spans="19:126" ht="13.5" customHeight="1" x14ac:dyDescent="0.2">
      <c r="S709" s="73"/>
      <c r="T709" s="73"/>
      <c r="U709" s="73"/>
      <c r="V709" s="73"/>
      <c r="W709" s="73"/>
      <c r="X709" s="73"/>
      <c r="Y709" s="73"/>
      <c r="Z709" s="73"/>
      <c r="AA709" s="73"/>
      <c r="AB709" s="73"/>
      <c r="AC709" s="73"/>
      <c r="AD709" s="73"/>
      <c r="AE709" s="73"/>
      <c r="AF709" s="73"/>
      <c r="AG709" s="73"/>
      <c r="AH709" s="73"/>
      <c r="AI709" s="73"/>
      <c r="AJ709" s="73"/>
      <c r="AK709" s="73"/>
      <c r="AM709" s="73"/>
      <c r="AN709" s="73"/>
      <c r="AO709" s="73"/>
      <c r="AP709" s="73"/>
      <c r="AQ709" s="73"/>
      <c r="AR709" s="73"/>
      <c r="AS709" s="73"/>
      <c r="AT709" s="73"/>
      <c r="AU709" s="73"/>
      <c r="AV709" s="73"/>
      <c r="AW709" s="73"/>
      <c r="AX709" s="73"/>
      <c r="AY709" s="73"/>
      <c r="AZ709" s="73"/>
      <c r="BA709" s="73"/>
      <c r="BB709" s="73"/>
      <c r="BC709" s="73"/>
      <c r="BD709" s="73"/>
      <c r="BE709" s="73"/>
      <c r="BF709" s="73"/>
      <c r="BG709" s="73"/>
      <c r="BH709" s="73"/>
      <c r="BI709" s="73"/>
      <c r="BJ709" s="73"/>
      <c r="BK709" s="73"/>
      <c r="BL709" s="73"/>
      <c r="BM709" s="73"/>
      <c r="BN709" s="73"/>
      <c r="BO709" s="73"/>
      <c r="BP709" s="73"/>
      <c r="BQ709" s="73"/>
      <c r="BR709" s="73"/>
      <c r="BS709" s="73"/>
      <c r="BT709" s="73"/>
      <c r="BU709" s="73"/>
      <c r="BV709" s="73"/>
      <c r="BW709" s="73"/>
      <c r="BX709" s="73"/>
      <c r="BY709" s="73"/>
      <c r="BZ709" s="73"/>
      <c r="CA709" s="73"/>
      <c r="CB709" s="73"/>
      <c r="CC709" s="73"/>
      <c r="CD709" s="73"/>
      <c r="CE709" s="73"/>
      <c r="CF709" s="73"/>
      <c r="CG709" s="73"/>
      <c r="CH709" s="73"/>
      <c r="CI709" s="73"/>
      <c r="CJ709" s="73"/>
      <c r="CK709" s="73"/>
      <c r="CL709" s="73"/>
      <c r="CM709" s="73"/>
      <c r="CN709" s="73"/>
      <c r="CO709" s="73"/>
      <c r="CP709" s="73"/>
      <c r="CQ709" s="73"/>
      <c r="CR709" s="73"/>
      <c r="CS709" s="73"/>
      <c r="CT709" s="73"/>
      <c r="CU709" s="73"/>
      <c r="CV709" s="73"/>
      <c r="CW709" s="73"/>
      <c r="CX709" s="73"/>
      <c r="CY709" s="73"/>
      <c r="CZ709" s="73"/>
      <c r="DA709" s="73"/>
      <c r="DB709" s="73"/>
      <c r="DC709" s="73"/>
      <c r="DD709" s="73"/>
      <c r="DE709" s="73"/>
      <c r="DF709" s="73"/>
      <c r="DG709" s="73"/>
      <c r="DH709" s="73"/>
      <c r="DI709" s="73"/>
      <c r="DJ709" s="73"/>
      <c r="DK709" s="73"/>
      <c r="DL709" s="73"/>
      <c r="DM709" s="73"/>
      <c r="DN709" s="73"/>
      <c r="DO709" s="73"/>
      <c r="DP709" s="73"/>
      <c r="DQ709" s="73"/>
      <c r="DR709" s="73"/>
      <c r="DS709" s="73"/>
      <c r="DT709" s="73"/>
      <c r="DU709" s="73"/>
      <c r="DV709" s="73"/>
    </row>
    <row r="710" spans="19:126" ht="14.25" customHeight="1" x14ac:dyDescent="0.2">
      <c r="S710" s="73"/>
      <c r="T710" s="73"/>
      <c r="U710" s="73"/>
      <c r="V710" s="73"/>
      <c r="W710" s="73"/>
      <c r="X710" s="73"/>
      <c r="Y710" s="73"/>
      <c r="Z710" s="73"/>
      <c r="AA710" s="73"/>
      <c r="AB710" s="73"/>
      <c r="AC710" s="73"/>
      <c r="AD710" s="73"/>
      <c r="AE710" s="73"/>
      <c r="AF710" s="73"/>
      <c r="AG710" s="73"/>
      <c r="AH710" s="73"/>
      <c r="AI710" s="73"/>
      <c r="AJ710" s="73"/>
      <c r="AK710" s="73"/>
      <c r="AM710" s="73"/>
      <c r="AN710" s="73"/>
      <c r="AO710" s="73"/>
      <c r="AP710" s="73"/>
      <c r="AQ710" s="73"/>
      <c r="AR710" s="73"/>
      <c r="AS710" s="73"/>
      <c r="AT710" s="73"/>
      <c r="AU710" s="73"/>
      <c r="AV710" s="73"/>
      <c r="AW710" s="73"/>
      <c r="AX710" s="73"/>
      <c r="AY710" s="73"/>
      <c r="AZ710" s="73"/>
      <c r="BA710" s="73"/>
      <c r="BB710" s="73"/>
      <c r="BC710" s="73"/>
      <c r="BD710" s="73"/>
      <c r="BE710" s="73"/>
      <c r="BF710" s="73"/>
      <c r="BG710" s="73"/>
      <c r="BH710" s="73"/>
      <c r="BI710" s="73"/>
      <c r="BJ710" s="73"/>
      <c r="BK710" s="73"/>
      <c r="BL710" s="73"/>
      <c r="BM710" s="73"/>
      <c r="BN710" s="73"/>
      <c r="BO710" s="73"/>
      <c r="BP710" s="73"/>
      <c r="BQ710" s="73"/>
      <c r="BR710" s="73"/>
      <c r="BS710" s="73"/>
      <c r="BT710" s="73"/>
      <c r="BU710" s="73"/>
      <c r="BV710" s="73"/>
      <c r="BW710" s="73"/>
      <c r="BX710" s="73"/>
      <c r="BY710" s="73"/>
      <c r="BZ710" s="73"/>
      <c r="CA710" s="73"/>
      <c r="CB710" s="73"/>
      <c r="CC710" s="73"/>
      <c r="CD710" s="73"/>
      <c r="CE710" s="73"/>
      <c r="CF710" s="73"/>
      <c r="CG710" s="73"/>
      <c r="CH710" s="73"/>
      <c r="CI710" s="73"/>
      <c r="CJ710" s="73"/>
      <c r="CK710" s="73"/>
      <c r="CL710" s="73"/>
      <c r="CM710" s="73"/>
      <c r="CN710" s="73"/>
      <c r="CO710" s="73"/>
      <c r="CP710" s="73"/>
      <c r="CQ710" s="73"/>
      <c r="CR710" s="73"/>
      <c r="CS710" s="73"/>
      <c r="CT710" s="73"/>
      <c r="CU710" s="73"/>
      <c r="CV710" s="73"/>
      <c r="CW710" s="73"/>
      <c r="CX710" s="73"/>
      <c r="CY710" s="73"/>
      <c r="CZ710" s="73"/>
      <c r="DA710" s="73"/>
      <c r="DB710" s="73"/>
      <c r="DC710" s="73"/>
      <c r="DD710" s="73"/>
      <c r="DE710" s="73"/>
      <c r="DF710" s="73"/>
      <c r="DG710" s="73"/>
      <c r="DH710" s="73"/>
      <c r="DI710" s="73"/>
      <c r="DJ710" s="73"/>
      <c r="DK710" s="73"/>
      <c r="DL710" s="73"/>
      <c r="DM710" s="73"/>
      <c r="DN710" s="73"/>
      <c r="DO710" s="73"/>
      <c r="DP710" s="73"/>
      <c r="DQ710" s="73"/>
      <c r="DR710" s="73"/>
      <c r="DS710" s="73"/>
      <c r="DT710" s="73"/>
      <c r="DU710" s="73"/>
      <c r="DV710" s="73"/>
    </row>
    <row r="711" spans="19:126" ht="12" customHeight="1" x14ac:dyDescent="0.2">
      <c r="S711" s="73"/>
      <c r="T711" s="73"/>
      <c r="U711" s="73"/>
      <c r="V711" s="73"/>
      <c r="W711" s="73"/>
      <c r="X711" s="73"/>
      <c r="Y711" s="73"/>
      <c r="Z711" s="73"/>
      <c r="AA711" s="73"/>
      <c r="AB711" s="73"/>
      <c r="AC711" s="73"/>
      <c r="AD711" s="73"/>
      <c r="AE711" s="73"/>
      <c r="AF711" s="73"/>
      <c r="AG711" s="73"/>
      <c r="AH711" s="73"/>
      <c r="AI711" s="73"/>
      <c r="AJ711" s="73"/>
      <c r="AK711" s="73"/>
      <c r="AM711" s="73"/>
      <c r="AN711" s="73"/>
      <c r="AO711" s="73"/>
      <c r="AP711" s="73"/>
      <c r="AQ711" s="73"/>
      <c r="AR711" s="73"/>
      <c r="AS711" s="73"/>
      <c r="AT711" s="73"/>
      <c r="AU711" s="73"/>
      <c r="AV711" s="73"/>
      <c r="AW711" s="73"/>
      <c r="AX711" s="73"/>
      <c r="AY711" s="73"/>
      <c r="AZ711" s="73"/>
      <c r="BA711" s="73"/>
      <c r="BB711" s="73"/>
      <c r="BC711" s="73"/>
      <c r="BD711" s="73"/>
      <c r="BE711" s="73"/>
      <c r="BF711" s="73"/>
      <c r="BG711" s="73"/>
      <c r="BH711" s="73"/>
      <c r="BI711" s="73"/>
      <c r="BJ711" s="73"/>
      <c r="BK711" s="73"/>
      <c r="BL711" s="73"/>
      <c r="BM711" s="73"/>
      <c r="BN711" s="73"/>
      <c r="BO711" s="73"/>
      <c r="BP711" s="73"/>
      <c r="BQ711" s="73"/>
      <c r="BR711" s="73"/>
      <c r="BS711" s="73"/>
      <c r="BT711" s="73"/>
      <c r="BU711" s="73"/>
      <c r="BV711" s="73"/>
      <c r="BW711" s="73"/>
      <c r="BX711" s="73"/>
      <c r="BY711" s="73"/>
      <c r="BZ711" s="73"/>
      <c r="CA711" s="73"/>
      <c r="CB711" s="73"/>
      <c r="CC711" s="73"/>
      <c r="CD711" s="73"/>
      <c r="CE711" s="73"/>
      <c r="CF711" s="73"/>
      <c r="CG711" s="73"/>
      <c r="CH711" s="73"/>
      <c r="CI711" s="73"/>
      <c r="CJ711" s="73"/>
      <c r="CK711" s="73"/>
      <c r="CL711" s="73"/>
      <c r="CM711" s="73"/>
      <c r="CN711" s="73"/>
      <c r="CO711" s="73"/>
      <c r="CP711" s="73"/>
      <c r="CQ711" s="73"/>
      <c r="CR711" s="73"/>
      <c r="CS711" s="73"/>
      <c r="CT711" s="73"/>
      <c r="CU711" s="73"/>
      <c r="CV711" s="73"/>
      <c r="CW711" s="73"/>
      <c r="CX711" s="73"/>
      <c r="CY711" s="73"/>
      <c r="CZ711" s="73"/>
      <c r="DA711" s="73"/>
      <c r="DB711" s="73"/>
      <c r="DC711" s="73"/>
      <c r="DD711" s="73"/>
      <c r="DE711" s="73"/>
      <c r="DF711" s="73"/>
      <c r="DG711" s="73"/>
      <c r="DH711" s="73"/>
      <c r="DI711" s="73"/>
      <c r="DJ711" s="73"/>
      <c r="DK711" s="73"/>
      <c r="DL711" s="73"/>
      <c r="DM711" s="73"/>
      <c r="DN711" s="73"/>
      <c r="DO711" s="73"/>
      <c r="DP711" s="73"/>
      <c r="DQ711" s="73"/>
      <c r="DR711" s="73"/>
      <c r="DS711" s="73"/>
      <c r="DT711" s="73"/>
      <c r="DU711" s="73"/>
      <c r="DV711" s="73"/>
    </row>
    <row r="712" spans="19:126" ht="11.25" customHeight="1" x14ac:dyDescent="0.2">
      <c r="S712" s="73"/>
      <c r="T712" s="73"/>
      <c r="U712" s="73"/>
      <c r="V712" s="73"/>
      <c r="W712" s="73"/>
      <c r="X712" s="73"/>
      <c r="Y712" s="73"/>
      <c r="Z712" s="73"/>
      <c r="AA712" s="73"/>
      <c r="AB712" s="73"/>
      <c r="AC712" s="73"/>
      <c r="AD712" s="73"/>
      <c r="AE712" s="73"/>
      <c r="AF712" s="73"/>
      <c r="AG712" s="73"/>
      <c r="AH712" s="73"/>
      <c r="AI712" s="73"/>
      <c r="AJ712" s="73"/>
      <c r="AK712" s="73"/>
      <c r="AM712" s="73"/>
      <c r="AN712" s="73"/>
      <c r="AO712" s="73"/>
      <c r="AP712" s="73"/>
      <c r="AQ712" s="73"/>
      <c r="AR712" s="73"/>
      <c r="AS712" s="73"/>
      <c r="AT712" s="73"/>
      <c r="AU712" s="73"/>
      <c r="AV712" s="73"/>
      <c r="AW712" s="73"/>
      <c r="AX712" s="73"/>
      <c r="AY712" s="73"/>
      <c r="AZ712" s="73"/>
      <c r="BA712" s="73"/>
      <c r="BB712" s="73"/>
      <c r="BC712" s="73"/>
      <c r="BD712" s="73"/>
      <c r="BE712" s="73"/>
      <c r="BF712" s="73"/>
      <c r="BG712" s="73"/>
      <c r="BH712" s="73"/>
      <c r="BI712" s="73"/>
      <c r="BJ712" s="73"/>
      <c r="BK712" s="73"/>
      <c r="BL712" s="73"/>
      <c r="BM712" s="73"/>
      <c r="BN712" s="73"/>
      <c r="BO712" s="73"/>
      <c r="BP712" s="73"/>
      <c r="BQ712" s="73"/>
      <c r="BR712" s="73"/>
      <c r="BS712" s="73"/>
      <c r="BT712" s="73"/>
      <c r="BU712" s="73"/>
      <c r="BV712" s="73"/>
      <c r="BW712" s="73"/>
      <c r="BX712" s="73"/>
      <c r="BY712" s="73"/>
      <c r="BZ712" s="73"/>
      <c r="CA712" s="73"/>
      <c r="CB712" s="73"/>
      <c r="CC712" s="73"/>
      <c r="CD712" s="73"/>
      <c r="CE712" s="73"/>
      <c r="CF712" s="73"/>
      <c r="CG712" s="73"/>
      <c r="CH712" s="73"/>
      <c r="CI712" s="73"/>
      <c r="CJ712" s="73"/>
      <c r="CK712" s="73"/>
      <c r="CL712" s="73"/>
      <c r="CM712" s="73"/>
      <c r="CN712" s="73"/>
      <c r="CO712" s="73"/>
      <c r="CP712" s="73"/>
      <c r="CQ712" s="73"/>
      <c r="CR712" s="73"/>
      <c r="CS712" s="73"/>
      <c r="CT712" s="73"/>
      <c r="CU712" s="73"/>
      <c r="CV712" s="73"/>
      <c r="CW712" s="73"/>
      <c r="CX712" s="73"/>
      <c r="CY712" s="73"/>
      <c r="CZ712" s="73"/>
      <c r="DA712" s="73"/>
      <c r="DB712" s="73"/>
      <c r="DC712" s="73"/>
      <c r="DD712" s="73"/>
      <c r="DE712" s="73"/>
      <c r="DF712" s="73"/>
      <c r="DG712" s="73"/>
      <c r="DH712" s="73"/>
      <c r="DI712" s="73"/>
      <c r="DJ712" s="73"/>
      <c r="DK712" s="73"/>
      <c r="DL712" s="73"/>
      <c r="DM712" s="73"/>
      <c r="DN712" s="73"/>
      <c r="DO712" s="73"/>
      <c r="DP712" s="73"/>
      <c r="DQ712" s="73"/>
      <c r="DR712" s="73"/>
      <c r="DS712" s="73"/>
      <c r="DT712" s="73"/>
      <c r="DU712" s="73"/>
      <c r="DV712" s="73"/>
    </row>
    <row r="713" spans="19:126" ht="12.75" customHeight="1" x14ac:dyDescent="0.2">
      <c r="S713" s="73"/>
      <c r="T713" s="73"/>
      <c r="U713" s="73"/>
      <c r="V713" s="73"/>
      <c r="W713" s="73"/>
      <c r="X713" s="73"/>
      <c r="Y713" s="73"/>
      <c r="Z713" s="73"/>
      <c r="AA713" s="73"/>
      <c r="AB713" s="73"/>
      <c r="AC713" s="73"/>
      <c r="AD713" s="73"/>
      <c r="AE713" s="73"/>
      <c r="AF713" s="73"/>
      <c r="AG713" s="73"/>
      <c r="AH713" s="73"/>
      <c r="AI713" s="73"/>
      <c r="AJ713" s="73"/>
      <c r="AK713" s="73"/>
      <c r="AM713" s="73"/>
      <c r="AN713" s="73"/>
      <c r="AO713" s="73"/>
      <c r="AP713" s="73"/>
      <c r="AQ713" s="73"/>
      <c r="AR713" s="73"/>
      <c r="AS713" s="73"/>
      <c r="AT713" s="73"/>
      <c r="AU713" s="73"/>
      <c r="AV713" s="73"/>
      <c r="AW713" s="73"/>
      <c r="AX713" s="73"/>
      <c r="AY713" s="73"/>
      <c r="AZ713" s="73"/>
      <c r="BA713" s="73"/>
      <c r="BB713" s="73"/>
      <c r="BC713" s="73"/>
      <c r="BD713" s="73"/>
      <c r="BE713" s="73"/>
      <c r="BF713" s="73"/>
      <c r="BG713" s="73"/>
      <c r="BH713" s="73"/>
      <c r="BI713" s="73"/>
      <c r="BJ713" s="73"/>
      <c r="BK713" s="73"/>
      <c r="BL713" s="73"/>
      <c r="BM713" s="73"/>
      <c r="BN713" s="73"/>
      <c r="BO713" s="73"/>
      <c r="BP713" s="73"/>
      <c r="BQ713" s="73"/>
      <c r="BR713" s="73"/>
      <c r="BS713" s="73"/>
      <c r="BT713" s="73"/>
      <c r="BU713" s="73"/>
      <c r="BV713" s="73"/>
      <c r="BW713" s="73"/>
      <c r="BX713" s="73"/>
      <c r="BY713" s="73"/>
      <c r="BZ713" s="73"/>
      <c r="CA713" s="73"/>
      <c r="CB713" s="73"/>
      <c r="CC713" s="73"/>
      <c r="CD713" s="73"/>
      <c r="CE713" s="73"/>
      <c r="CF713" s="73"/>
      <c r="CG713" s="73"/>
      <c r="CH713" s="73"/>
      <c r="CI713" s="73"/>
      <c r="CJ713" s="73"/>
      <c r="CK713" s="73"/>
      <c r="CL713" s="73"/>
      <c r="CM713" s="73"/>
      <c r="CN713" s="73"/>
      <c r="CO713" s="73"/>
      <c r="CP713" s="73"/>
      <c r="CQ713" s="73"/>
      <c r="CR713" s="73"/>
      <c r="CS713" s="73"/>
      <c r="CT713" s="73"/>
      <c r="CU713" s="73"/>
      <c r="CV713" s="73"/>
      <c r="CW713" s="73"/>
      <c r="CX713" s="73"/>
      <c r="CY713" s="73"/>
      <c r="CZ713" s="73"/>
      <c r="DA713" s="73"/>
      <c r="DB713" s="73"/>
      <c r="DC713" s="73"/>
      <c r="DD713" s="73"/>
      <c r="DE713" s="73"/>
      <c r="DF713" s="73"/>
      <c r="DG713" s="73"/>
      <c r="DH713" s="73"/>
      <c r="DI713" s="73"/>
      <c r="DJ713" s="73"/>
      <c r="DK713" s="73"/>
      <c r="DL713" s="73"/>
      <c r="DM713" s="73"/>
      <c r="DN713" s="73"/>
      <c r="DO713" s="73"/>
      <c r="DP713" s="73"/>
      <c r="DQ713" s="73"/>
      <c r="DR713" s="73"/>
      <c r="DS713" s="73"/>
      <c r="DT713" s="73"/>
      <c r="DU713" s="73"/>
      <c r="DV713" s="73"/>
    </row>
    <row r="714" spans="19:126" ht="12.75" customHeight="1" x14ac:dyDescent="0.2">
      <c r="S714" s="73"/>
      <c r="T714" s="73"/>
      <c r="U714" s="73"/>
      <c r="V714" s="73"/>
      <c r="W714" s="73"/>
      <c r="X714" s="73"/>
      <c r="Y714" s="73"/>
      <c r="Z714" s="73"/>
      <c r="AA714" s="73"/>
      <c r="AB714" s="73"/>
      <c r="AC714" s="73"/>
      <c r="AD714" s="73"/>
      <c r="AE714" s="73"/>
      <c r="AF714" s="73"/>
      <c r="AG714" s="73"/>
      <c r="AH714" s="73"/>
      <c r="AI714" s="73"/>
      <c r="AJ714" s="73"/>
      <c r="AK714" s="73"/>
      <c r="AM714" s="73"/>
      <c r="AN714" s="73"/>
      <c r="AO714" s="73"/>
      <c r="AP714" s="73"/>
      <c r="AQ714" s="73"/>
      <c r="AR714" s="73"/>
      <c r="AS714" s="73"/>
      <c r="AT714" s="73"/>
      <c r="AU714" s="73"/>
      <c r="AV714" s="73"/>
      <c r="AW714" s="73"/>
      <c r="AX714" s="73"/>
      <c r="AY714" s="73"/>
      <c r="AZ714" s="73"/>
      <c r="BA714" s="73"/>
      <c r="BB714" s="73"/>
      <c r="BC714" s="73"/>
      <c r="BD714" s="73"/>
      <c r="BE714" s="73"/>
      <c r="BF714" s="73"/>
      <c r="BG714" s="73"/>
      <c r="BH714" s="73"/>
      <c r="BI714" s="73"/>
      <c r="BJ714" s="73"/>
      <c r="BK714" s="73"/>
      <c r="BL714" s="73"/>
      <c r="BM714" s="73"/>
      <c r="BN714" s="73"/>
      <c r="BO714" s="73"/>
      <c r="BP714" s="73"/>
      <c r="BQ714" s="73"/>
      <c r="BR714" s="73"/>
      <c r="BS714" s="73"/>
      <c r="BT714" s="73"/>
      <c r="BU714" s="73"/>
      <c r="BV714" s="73"/>
      <c r="BW714" s="73"/>
      <c r="BX714" s="73"/>
      <c r="BY714" s="73"/>
      <c r="BZ714" s="73"/>
      <c r="CA714" s="73"/>
      <c r="CB714" s="73"/>
      <c r="CC714" s="73"/>
      <c r="CD714" s="73"/>
      <c r="CE714" s="73"/>
      <c r="CF714" s="73"/>
      <c r="CG714" s="73"/>
      <c r="CH714" s="73"/>
      <c r="CI714" s="73"/>
      <c r="CJ714" s="73"/>
      <c r="CK714" s="73"/>
      <c r="CL714" s="73"/>
      <c r="CM714" s="73"/>
      <c r="CN714" s="73"/>
      <c r="CO714" s="73"/>
      <c r="CP714" s="73"/>
      <c r="CQ714" s="73"/>
      <c r="CR714" s="73"/>
      <c r="CS714" s="73"/>
      <c r="CT714" s="73"/>
      <c r="CU714" s="73"/>
      <c r="CV714" s="73"/>
      <c r="CW714" s="73"/>
      <c r="CX714" s="73"/>
      <c r="CY714" s="73"/>
      <c r="CZ714" s="73"/>
      <c r="DA714" s="73"/>
      <c r="DB714" s="73"/>
      <c r="DC714" s="73"/>
      <c r="DD714" s="73"/>
      <c r="DE714" s="73"/>
      <c r="DF714" s="73"/>
      <c r="DG714" s="73"/>
      <c r="DH714" s="73"/>
      <c r="DI714" s="73"/>
      <c r="DJ714" s="73"/>
      <c r="DK714" s="73"/>
      <c r="DL714" s="73"/>
      <c r="DM714" s="73"/>
      <c r="DN714" s="73"/>
      <c r="DO714" s="73"/>
      <c r="DP714" s="73"/>
      <c r="DQ714" s="73"/>
      <c r="DR714" s="73"/>
      <c r="DS714" s="73"/>
      <c r="DT714" s="73"/>
      <c r="DU714" s="73"/>
      <c r="DV714" s="73"/>
    </row>
    <row r="715" spans="19:126" ht="13.5" customHeight="1" x14ac:dyDescent="0.2">
      <c r="S715" s="73"/>
      <c r="T715" s="73"/>
      <c r="U715" s="73"/>
      <c r="V715" s="73"/>
      <c r="W715" s="73"/>
      <c r="X715" s="73"/>
      <c r="Y715" s="73"/>
      <c r="Z715" s="73"/>
      <c r="AA715" s="73"/>
      <c r="AB715" s="73"/>
      <c r="AC715" s="73"/>
      <c r="AD715" s="73"/>
      <c r="AE715" s="73"/>
      <c r="AF715" s="73"/>
      <c r="AG715" s="73"/>
      <c r="AH715" s="73"/>
      <c r="AI715" s="73"/>
      <c r="AJ715" s="73"/>
      <c r="AK715" s="73"/>
      <c r="AM715" s="73"/>
      <c r="AN715" s="73"/>
      <c r="AO715" s="73"/>
      <c r="AP715" s="73"/>
      <c r="AQ715" s="73"/>
      <c r="AR715" s="73"/>
      <c r="AS715" s="73"/>
      <c r="AT715" s="73"/>
      <c r="AU715" s="73"/>
      <c r="AV715" s="73"/>
      <c r="AW715" s="73"/>
      <c r="AX715" s="73"/>
      <c r="AY715" s="73"/>
      <c r="AZ715" s="73"/>
      <c r="BA715" s="73"/>
      <c r="BB715" s="73"/>
      <c r="BC715" s="73"/>
      <c r="BD715" s="73"/>
      <c r="BE715" s="73"/>
      <c r="BF715" s="73"/>
      <c r="BG715" s="73"/>
      <c r="BH715" s="73"/>
      <c r="BI715" s="73"/>
      <c r="BJ715" s="73"/>
      <c r="BK715" s="73"/>
      <c r="BL715" s="73"/>
      <c r="BM715" s="73"/>
      <c r="BN715" s="73"/>
      <c r="BO715" s="73"/>
      <c r="BP715" s="73"/>
      <c r="BQ715" s="73"/>
      <c r="BR715" s="73"/>
      <c r="BS715" s="73"/>
      <c r="BT715" s="73"/>
      <c r="BU715" s="73"/>
      <c r="BV715" s="73"/>
      <c r="BW715" s="73"/>
      <c r="BX715" s="73"/>
      <c r="BY715" s="73"/>
      <c r="BZ715" s="73"/>
      <c r="CA715" s="73"/>
      <c r="CB715" s="73"/>
      <c r="CC715" s="73"/>
      <c r="CD715" s="73"/>
      <c r="CE715" s="73"/>
      <c r="CF715" s="73"/>
      <c r="CG715" s="73"/>
      <c r="CH715" s="73"/>
      <c r="CI715" s="73"/>
      <c r="CJ715" s="73"/>
      <c r="CK715" s="73"/>
      <c r="CL715" s="73"/>
      <c r="CM715" s="73"/>
      <c r="CN715" s="73"/>
      <c r="CO715" s="73"/>
      <c r="CP715" s="73"/>
      <c r="CQ715" s="73"/>
      <c r="CR715" s="73"/>
      <c r="CS715" s="73"/>
      <c r="CT715" s="73"/>
      <c r="CU715" s="73"/>
      <c r="CV715" s="73"/>
      <c r="CW715" s="73"/>
      <c r="CX715" s="73"/>
      <c r="CY715" s="73"/>
      <c r="CZ715" s="73"/>
      <c r="DA715" s="73"/>
      <c r="DB715" s="73"/>
      <c r="DC715" s="73"/>
      <c r="DD715" s="73"/>
      <c r="DE715" s="73"/>
      <c r="DF715" s="73"/>
      <c r="DG715" s="73"/>
      <c r="DH715" s="73"/>
      <c r="DI715" s="73"/>
      <c r="DJ715" s="73"/>
      <c r="DK715" s="73"/>
      <c r="DL715" s="73"/>
      <c r="DM715" s="73"/>
      <c r="DN715" s="73"/>
      <c r="DO715" s="73"/>
      <c r="DP715" s="73"/>
      <c r="DQ715" s="73"/>
      <c r="DR715" s="73"/>
      <c r="DS715" s="73"/>
      <c r="DT715" s="73"/>
      <c r="DU715" s="73"/>
      <c r="DV715" s="73"/>
    </row>
    <row r="716" spans="19:126" ht="13.5" customHeight="1" x14ac:dyDescent="0.2">
      <c r="S716" s="73"/>
      <c r="T716" s="73"/>
      <c r="U716" s="73"/>
      <c r="V716" s="73"/>
      <c r="W716" s="73"/>
      <c r="X716" s="73"/>
      <c r="Y716" s="73"/>
      <c r="Z716" s="73"/>
      <c r="AA716" s="73"/>
      <c r="AB716" s="73"/>
      <c r="AC716" s="73"/>
      <c r="AD716" s="73"/>
      <c r="AE716" s="73"/>
      <c r="AF716" s="73"/>
      <c r="AG716" s="73"/>
      <c r="AH716" s="73"/>
      <c r="AI716" s="73"/>
      <c r="AJ716" s="73"/>
      <c r="AK716" s="73"/>
      <c r="AM716" s="73"/>
      <c r="AN716" s="73"/>
      <c r="AO716" s="73"/>
      <c r="AP716" s="73"/>
      <c r="AQ716" s="73"/>
      <c r="AR716" s="73"/>
      <c r="AS716" s="73"/>
      <c r="AT716" s="73"/>
      <c r="AU716" s="73"/>
      <c r="AV716" s="73"/>
      <c r="AW716" s="73"/>
      <c r="AX716" s="73"/>
      <c r="AY716" s="73"/>
      <c r="AZ716" s="73"/>
      <c r="BA716" s="73"/>
      <c r="BB716" s="73"/>
      <c r="BC716" s="73"/>
      <c r="BD716" s="73"/>
      <c r="BE716" s="73"/>
      <c r="BF716" s="73"/>
      <c r="BG716" s="73"/>
      <c r="BH716" s="73"/>
      <c r="BI716" s="73"/>
      <c r="BJ716" s="73"/>
      <c r="BK716" s="73"/>
      <c r="BL716" s="73"/>
      <c r="BM716" s="73"/>
      <c r="BN716" s="73"/>
      <c r="BO716" s="73"/>
      <c r="BP716" s="73"/>
      <c r="BQ716" s="73"/>
      <c r="BR716" s="73"/>
      <c r="BS716" s="73"/>
      <c r="BT716" s="73"/>
      <c r="BU716" s="73"/>
      <c r="BV716" s="73"/>
      <c r="BW716" s="73"/>
      <c r="BX716" s="73"/>
      <c r="BY716" s="73"/>
      <c r="BZ716" s="73"/>
      <c r="CA716" s="73"/>
      <c r="CB716" s="73"/>
      <c r="CC716" s="73"/>
      <c r="CD716" s="73"/>
      <c r="CE716" s="73"/>
      <c r="CF716" s="73"/>
      <c r="CG716" s="73"/>
      <c r="CH716" s="73"/>
      <c r="CI716" s="73"/>
      <c r="CJ716" s="73"/>
      <c r="CK716" s="73"/>
      <c r="CL716" s="73"/>
      <c r="CM716" s="73"/>
      <c r="CN716" s="73"/>
      <c r="CO716" s="73"/>
      <c r="CP716" s="73"/>
      <c r="CQ716" s="73"/>
      <c r="CR716" s="73"/>
      <c r="CS716" s="73"/>
      <c r="CT716" s="73"/>
      <c r="CU716" s="73"/>
      <c r="CV716" s="73"/>
      <c r="CW716" s="73"/>
      <c r="CX716" s="73"/>
      <c r="CY716" s="73"/>
      <c r="CZ716" s="73"/>
      <c r="DA716" s="73"/>
      <c r="DB716" s="73"/>
      <c r="DC716" s="73"/>
      <c r="DD716" s="73"/>
      <c r="DE716" s="73"/>
      <c r="DF716" s="73"/>
      <c r="DG716" s="73"/>
      <c r="DH716" s="73"/>
      <c r="DI716" s="73"/>
      <c r="DJ716" s="73"/>
      <c r="DK716" s="73"/>
      <c r="DL716" s="73"/>
      <c r="DM716" s="73"/>
      <c r="DN716" s="73"/>
      <c r="DO716" s="73"/>
      <c r="DP716" s="73"/>
      <c r="DQ716" s="73"/>
      <c r="DR716" s="73"/>
      <c r="DS716" s="73"/>
      <c r="DT716" s="73"/>
      <c r="DU716" s="73"/>
      <c r="DV716" s="73"/>
    </row>
    <row r="717" spans="19:126" ht="13.5" customHeight="1" x14ac:dyDescent="0.2">
      <c r="S717" s="73"/>
      <c r="T717" s="73"/>
      <c r="U717" s="73"/>
      <c r="V717" s="73"/>
      <c r="W717" s="73"/>
      <c r="X717" s="73"/>
      <c r="Y717" s="73"/>
      <c r="Z717" s="73"/>
      <c r="AA717" s="73"/>
      <c r="AB717" s="73"/>
      <c r="AC717" s="73"/>
      <c r="AD717" s="73"/>
      <c r="AE717" s="73"/>
      <c r="AF717" s="73"/>
      <c r="AG717" s="73"/>
      <c r="AH717" s="73"/>
      <c r="AI717" s="73"/>
      <c r="AJ717" s="73"/>
      <c r="AK717" s="73"/>
      <c r="AM717" s="73"/>
      <c r="AN717" s="73"/>
      <c r="AO717" s="73"/>
      <c r="AP717" s="73"/>
      <c r="AQ717" s="73"/>
      <c r="AR717" s="73"/>
      <c r="AS717" s="73"/>
      <c r="AT717" s="73"/>
      <c r="AU717" s="73"/>
      <c r="AV717" s="73"/>
      <c r="AW717" s="73"/>
      <c r="AX717" s="73"/>
      <c r="AY717" s="73"/>
      <c r="AZ717" s="73"/>
      <c r="BA717" s="73"/>
      <c r="BB717" s="73"/>
      <c r="BC717" s="73"/>
      <c r="BD717" s="73"/>
      <c r="BE717" s="73"/>
      <c r="BF717" s="73"/>
      <c r="BG717" s="73"/>
      <c r="BH717" s="73"/>
      <c r="BI717" s="73"/>
      <c r="BJ717" s="73"/>
      <c r="BK717" s="73"/>
      <c r="BL717" s="73"/>
      <c r="BM717" s="73"/>
      <c r="BN717" s="73"/>
      <c r="BO717" s="73"/>
      <c r="BP717" s="73"/>
      <c r="BQ717" s="73"/>
      <c r="BR717" s="73"/>
      <c r="BS717" s="73"/>
      <c r="BT717" s="73"/>
      <c r="BU717" s="73"/>
      <c r="BV717" s="73"/>
      <c r="BW717" s="73"/>
      <c r="BX717" s="73"/>
      <c r="BY717" s="73"/>
      <c r="BZ717" s="73"/>
      <c r="CA717" s="73"/>
      <c r="CB717" s="73"/>
      <c r="CC717" s="73"/>
      <c r="CD717" s="73"/>
      <c r="CE717" s="73"/>
      <c r="CF717" s="73"/>
      <c r="CG717" s="73"/>
      <c r="CH717" s="73"/>
      <c r="CI717" s="73"/>
      <c r="CJ717" s="73"/>
      <c r="CK717" s="73"/>
      <c r="CL717" s="73"/>
      <c r="CM717" s="73"/>
      <c r="CN717" s="73"/>
      <c r="CO717" s="73"/>
      <c r="CP717" s="73"/>
      <c r="CQ717" s="73"/>
      <c r="CR717" s="73"/>
      <c r="CS717" s="73"/>
      <c r="CT717" s="73"/>
      <c r="CU717" s="73"/>
      <c r="CV717" s="73"/>
      <c r="CW717" s="73"/>
      <c r="CX717" s="73"/>
      <c r="CY717" s="73"/>
      <c r="CZ717" s="73"/>
      <c r="DA717" s="73"/>
      <c r="DB717" s="73"/>
      <c r="DC717" s="73"/>
      <c r="DD717" s="73"/>
      <c r="DE717" s="73"/>
      <c r="DF717" s="73"/>
      <c r="DG717" s="73"/>
      <c r="DH717" s="73"/>
      <c r="DI717" s="73"/>
      <c r="DJ717" s="73"/>
      <c r="DK717" s="73"/>
      <c r="DL717" s="73"/>
      <c r="DM717" s="73"/>
      <c r="DN717" s="73"/>
      <c r="DO717" s="73"/>
      <c r="DP717" s="73"/>
      <c r="DQ717" s="73"/>
      <c r="DR717" s="73"/>
      <c r="DS717" s="73"/>
      <c r="DT717" s="73"/>
      <c r="DU717" s="73"/>
      <c r="DV717" s="73"/>
    </row>
    <row r="718" spans="19:126" ht="13.5" customHeight="1" x14ac:dyDescent="0.2">
      <c r="S718" s="73"/>
      <c r="T718" s="73"/>
      <c r="U718" s="73"/>
      <c r="V718" s="73"/>
      <c r="W718" s="73"/>
      <c r="X718" s="73"/>
      <c r="Y718" s="73"/>
      <c r="Z718" s="73"/>
      <c r="AA718" s="73"/>
      <c r="AB718" s="73"/>
      <c r="AC718" s="73"/>
      <c r="AD718" s="73"/>
      <c r="AE718" s="73"/>
      <c r="AF718" s="73"/>
      <c r="AG718" s="73"/>
      <c r="AH718" s="73"/>
      <c r="AI718" s="73"/>
      <c r="AJ718" s="73"/>
      <c r="AK718" s="73"/>
      <c r="AM718" s="73"/>
      <c r="AN718" s="73"/>
      <c r="AO718" s="73"/>
      <c r="AP718" s="73"/>
      <c r="AQ718" s="73"/>
      <c r="AR718" s="73"/>
      <c r="AS718" s="73"/>
      <c r="AT718" s="73"/>
      <c r="AU718" s="73"/>
      <c r="AV718" s="73"/>
      <c r="AW718" s="73"/>
      <c r="AX718" s="73"/>
      <c r="AY718" s="73"/>
      <c r="AZ718" s="73"/>
      <c r="BA718" s="73"/>
      <c r="BB718" s="73"/>
      <c r="BC718" s="73"/>
      <c r="BD718" s="73"/>
      <c r="BE718" s="73"/>
      <c r="BF718" s="73"/>
      <c r="BG718" s="73"/>
      <c r="BH718" s="73"/>
      <c r="BI718" s="73"/>
      <c r="BJ718" s="73"/>
      <c r="BK718" s="73"/>
      <c r="BL718" s="73"/>
      <c r="BM718" s="73"/>
      <c r="BN718" s="73"/>
      <c r="BO718" s="73"/>
      <c r="BP718" s="73"/>
      <c r="BQ718" s="73"/>
      <c r="BR718" s="73"/>
      <c r="BS718" s="73"/>
      <c r="BT718" s="73"/>
      <c r="BU718" s="73"/>
      <c r="BV718" s="73"/>
      <c r="BW718" s="73"/>
      <c r="BX718" s="73"/>
      <c r="BY718" s="73"/>
      <c r="BZ718" s="73"/>
      <c r="CA718" s="73"/>
      <c r="CB718" s="73"/>
      <c r="CC718" s="73"/>
      <c r="CD718" s="73"/>
      <c r="CE718" s="73"/>
      <c r="CF718" s="73"/>
      <c r="CG718" s="73"/>
      <c r="CH718" s="73"/>
      <c r="CI718" s="73"/>
      <c r="CJ718" s="73"/>
      <c r="CK718" s="73"/>
      <c r="CL718" s="73"/>
      <c r="CM718" s="73"/>
      <c r="CN718" s="73"/>
      <c r="CO718" s="73"/>
      <c r="CP718" s="73"/>
      <c r="CQ718" s="73"/>
      <c r="CR718" s="73"/>
      <c r="CS718" s="73"/>
      <c r="CT718" s="73"/>
      <c r="CU718" s="73"/>
      <c r="CV718" s="73"/>
      <c r="CW718" s="73"/>
      <c r="CX718" s="73"/>
      <c r="CY718" s="73"/>
      <c r="CZ718" s="73"/>
      <c r="DA718" s="73"/>
      <c r="DB718" s="73"/>
      <c r="DC718" s="73"/>
      <c r="DD718" s="73"/>
      <c r="DE718" s="73"/>
      <c r="DF718" s="73"/>
      <c r="DG718" s="73"/>
      <c r="DH718" s="73"/>
      <c r="DI718" s="73"/>
      <c r="DJ718" s="73"/>
      <c r="DK718" s="73"/>
      <c r="DL718" s="73"/>
      <c r="DM718" s="73"/>
      <c r="DN718" s="73"/>
      <c r="DO718" s="73"/>
      <c r="DP718" s="73"/>
      <c r="DQ718" s="73"/>
      <c r="DR718" s="73"/>
      <c r="DS718" s="73"/>
      <c r="DT718" s="73"/>
      <c r="DU718" s="73"/>
      <c r="DV718" s="73"/>
    </row>
    <row r="719" spans="19:126" ht="12.75" customHeight="1" x14ac:dyDescent="0.2">
      <c r="S719" s="73"/>
      <c r="T719" s="73"/>
      <c r="U719" s="73"/>
      <c r="V719" s="73"/>
      <c r="W719" s="73"/>
      <c r="X719" s="73"/>
      <c r="Y719" s="73"/>
      <c r="Z719" s="73"/>
      <c r="AA719" s="73"/>
      <c r="AB719" s="73"/>
      <c r="AC719" s="73"/>
      <c r="AD719" s="73"/>
      <c r="AE719" s="73"/>
      <c r="AF719" s="73"/>
      <c r="AG719" s="73"/>
      <c r="AH719" s="73"/>
      <c r="AI719" s="73"/>
      <c r="AJ719" s="73"/>
      <c r="AK719" s="73"/>
      <c r="AM719" s="73"/>
      <c r="AN719" s="73"/>
      <c r="AO719" s="73"/>
      <c r="AP719" s="73"/>
      <c r="AQ719" s="73"/>
      <c r="AR719" s="73"/>
      <c r="AS719" s="73"/>
      <c r="AT719" s="73"/>
      <c r="AU719" s="73"/>
      <c r="AV719" s="73"/>
      <c r="AW719" s="73"/>
      <c r="AX719" s="73"/>
      <c r="AY719" s="73"/>
      <c r="AZ719" s="73"/>
      <c r="BA719" s="73"/>
      <c r="BB719" s="73"/>
      <c r="BC719" s="73"/>
      <c r="BD719" s="73"/>
      <c r="BE719" s="73"/>
      <c r="BF719" s="73"/>
      <c r="BG719" s="73"/>
      <c r="BH719" s="73"/>
      <c r="BI719" s="73"/>
      <c r="BJ719" s="73"/>
      <c r="BK719" s="73"/>
      <c r="BL719" s="73"/>
      <c r="BM719" s="73"/>
      <c r="BN719" s="73"/>
      <c r="BO719" s="73"/>
      <c r="BP719" s="73"/>
      <c r="BQ719" s="73"/>
      <c r="BR719" s="73"/>
      <c r="BS719" s="73"/>
      <c r="BT719" s="73"/>
      <c r="BU719" s="73"/>
      <c r="BV719" s="73"/>
      <c r="BW719" s="73"/>
      <c r="BX719" s="73"/>
      <c r="BY719" s="73"/>
      <c r="BZ719" s="73"/>
      <c r="CA719" s="73"/>
      <c r="CB719" s="73"/>
      <c r="CC719" s="73"/>
      <c r="CD719" s="73"/>
      <c r="CE719" s="73"/>
      <c r="CF719" s="73"/>
      <c r="CG719" s="73"/>
      <c r="CH719" s="73"/>
      <c r="CI719" s="73"/>
      <c r="CJ719" s="73"/>
      <c r="CK719" s="73"/>
      <c r="CL719" s="73"/>
      <c r="CM719" s="73"/>
      <c r="CN719" s="73"/>
      <c r="CO719" s="73"/>
      <c r="CP719" s="73"/>
      <c r="CQ719" s="73"/>
      <c r="CR719" s="73"/>
      <c r="CS719" s="73"/>
      <c r="CT719" s="73"/>
      <c r="CU719" s="73"/>
      <c r="CV719" s="73"/>
      <c r="CW719" s="73"/>
      <c r="CX719" s="73"/>
      <c r="CY719" s="73"/>
      <c r="CZ719" s="73"/>
      <c r="DA719" s="73"/>
      <c r="DB719" s="73"/>
      <c r="DC719" s="73"/>
      <c r="DD719" s="73"/>
      <c r="DE719" s="73"/>
      <c r="DF719" s="73"/>
      <c r="DG719" s="73"/>
      <c r="DH719" s="73"/>
      <c r="DI719" s="73"/>
      <c r="DJ719" s="73"/>
      <c r="DK719" s="73"/>
      <c r="DL719" s="73"/>
      <c r="DM719" s="73"/>
      <c r="DN719" s="73"/>
      <c r="DO719" s="73"/>
      <c r="DP719" s="73"/>
      <c r="DQ719" s="73"/>
      <c r="DR719" s="73"/>
      <c r="DS719" s="73"/>
      <c r="DT719" s="73"/>
      <c r="DU719" s="73"/>
      <c r="DV719" s="73"/>
    </row>
    <row r="720" spans="19:126" ht="12.75" customHeight="1" x14ac:dyDescent="0.2">
      <c r="S720" s="73"/>
      <c r="T720" s="73"/>
      <c r="U720" s="73"/>
      <c r="V720" s="73"/>
      <c r="W720" s="73"/>
      <c r="X720" s="73"/>
      <c r="Y720" s="73"/>
      <c r="Z720" s="73"/>
      <c r="AA720" s="73"/>
      <c r="AB720" s="73"/>
      <c r="AC720" s="73"/>
      <c r="AD720" s="73"/>
      <c r="AE720" s="73"/>
      <c r="AF720" s="73"/>
      <c r="AG720" s="73"/>
      <c r="AH720" s="73"/>
      <c r="AI720" s="73"/>
      <c r="AJ720" s="73"/>
      <c r="AK720" s="73"/>
      <c r="AM720" s="73"/>
      <c r="AN720" s="73"/>
      <c r="AO720" s="73"/>
      <c r="AP720" s="73"/>
      <c r="AQ720" s="73"/>
      <c r="AR720" s="73"/>
      <c r="AS720" s="73"/>
      <c r="AT720" s="73"/>
      <c r="AU720" s="73"/>
      <c r="AV720" s="73"/>
      <c r="AW720" s="73"/>
      <c r="AX720" s="73"/>
      <c r="AY720" s="73"/>
      <c r="AZ720" s="73"/>
      <c r="BA720" s="73"/>
      <c r="BB720" s="73"/>
      <c r="BC720" s="73"/>
      <c r="BD720" s="73"/>
      <c r="BE720" s="73"/>
      <c r="BF720" s="73"/>
      <c r="BG720" s="73"/>
      <c r="BH720" s="73"/>
      <c r="BI720" s="73"/>
      <c r="BJ720" s="73"/>
      <c r="BK720" s="73"/>
      <c r="BL720" s="73"/>
      <c r="BM720" s="73"/>
      <c r="BN720" s="73"/>
      <c r="BO720" s="73"/>
      <c r="BP720" s="73"/>
      <c r="BQ720" s="73"/>
      <c r="BR720" s="73"/>
      <c r="BS720" s="73"/>
      <c r="BT720" s="73"/>
      <c r="BU720" s="73"/>
      <c r="BV720" s="73"/>
      <c r="BW720" s="73"/>
      <c r="BX720" s="73"/>
      <c r="BY720" s="73"/>
      <c r="BZ720" s="73"/>
      <c r="CA720" s="73"/>
      <c r="CB720" s="73"/>
      <c r="CC720" s="73"/>
      <c r="CD720" s="73"/>
      <c r="CE720" s="73"/>
      <c r="CF720" s="73"/>
      <c r="CG720" s="73"/>
      <c r="CH720" s="73"/>
      <c r="CI720" s="73"/>
      <c r="CJ720" s="73"/>
      <c r="CK720" s="73"/>
      <c r="CL720" s="73"/>
      <c r="CM720" s="73"/>
      <c r="CN720" s="73"/>
      <c r="CO720" s="73"/>
      <c r="CP720" s="73"/>
      <c r="CQ720" s="73"/>
      <c r="CR720" s="73"/>
      <c r="CS720" s="73"/>
      <c r="CT720" s="73"/>
      <c r="CU720" s="73"/>
      <c r="CV720" s="73"/>
      <c r="CW720" s="73"/>
      <c r="CX720" s="73"/>
      <c r="CY720" s="73"/>
      <c r="CZ720" s="73"/>
      <c r="DA720" s="73"/>
      <c r="DB720" s="73"/>
      <c r="DC720" s="73"/>
      <c r="DD720" s="73"/>
      <c r="DE720" s="73"/>
      <c r="DF720" s="73"/>
      <c r="DG720" s="73"/>
      <c r="DH720" s="73"/>
      <c r="DI720" s="73"/>
      <c r="DJ720" s="73"/>
      <c r="DK720" s="73"/>
      <c r="DL720" s="73"/>
      <c r="DM720" s="73"/>
      <c r="DN720" s="73"/>
      <c r="DO720" s="73"/>
      <c r="DP720" s="73"/>
      <c r="DQ720" s="73"/>
      <c r="DR720" s="73"/>
      <c r="DS720" s="73"/>
      <c r="DT720" s="73"/>
      <c r="DU720" s="73"/>
      <c r="DV720" s="73"/>
    </row>
    <row r="721" spans="19:126" ht="13.5" customHeight="1" x14ac:dyDescent="0.2">
      <c r="S721" s="73"/>
      <c r="T721" s="73"/>
      <c r="U721" s="73"/>
      <c r="V721" s="73"/>
      <c r="W721" s="73"/>
      <c r="X721" s="73"/>
      <c r="Y721" s="73"/>
      <c r="Z721" s="73"/>
      <c r="AA721" s="73"/>
      <c r="AB721" s="73"/>
      <c r="AC721" s="73"/>
      <c r="AD721" s="73"/>
      <c r="AE721" s="73"/>
      <c r="AF721" s="73"/>
      <c r="AG721" s="73"/>
      <c r="AH721" s="73"/>
      <c r="AI721" s="73"/>
      <c r="AJ721" s="73"/>
      <c r="AK721" s="73"/>
      <c r="AM721" s="73"/>
      <c r="AN721" s="73"/>
      <c r="AO721" s="73"/>
      <c r="AP721" s="73"/>
      <c r="AQ721" s="73"/>
      <c r="AR721" s="73"/>
      <c r="AS721" s="73"/>
      <c r="AT721" s="73"/>
      <c r="AU721" s="73"/>
      <c r="AV721" s="73"/>
      <c r="AW721" s="73"/>
      <c r="AX721" s="73"/>
      <c r="AY721" s="73"/>
      <c r="AZ721" s="73"/>
      <c r="BA721" s="73"/>
      <c r="BB721" s="73"/>
      <c r="BC721" s="73"/>
      <c r="BD721" s="73"/>
      <c r="BE721" s="73"/>
      <c r="BF721" s="73"/>
      <c r="BG721" s="73"/>
      <c r="BH721" s="73"/>
      <c r="BI721" s="73"/>
      <c r="BJ721" s="73"/>
      <c r="BK721" s="73"/>
      <c r="BL721" s="73"/>
      <c r="BM721" s="73"/>
      <c r="BN721" s="73"/>
      <c r="BO721" s="73"/>
      <c r="BP721" s="73"/>
      <c r="BQ721" s="73"/>
      <c r="BR721" s="73"/>
      <c r="BS721" s="73"/>
      <c r="BT721" s="73"/>
      <c r="BU721" s="73"/>
      <c r="BV721" s="73"/>
      <c r="BW721" s="73"/>
      <c r="BX721" s="73"/>
      <c r="BY721" s="73"/>
      <c r="BZ721" s="73"/>
      <c r="CA721" s="73"/>
      <c r="CB721" s="73"/>
      <c r="CC721" s="73"/>
      <c r="CD721" s="73"/>
      <c r="CE721" s="73"/>
      <c r="CF721" s="73"/>
      <c r="CG721" s="73"/>
      <c r="CH721" s="73"/>
      <c r="CI721" s="73"/>
      <c r="CJ721" s="73"/>
      <c r="CK721" s="73"/>
      <c r="CL721" s="73"/>
      <c r="CM721" s="73"/>
      <c r="CN721" s="73"/>
      <c r="CO721" s="73"/>
      <c r="CP721" s="73"/>
      <c r="CQ721" s="73"/>
      <c r="CR721" s="73"/>
      <c r="CS721" s="73"/>
      <c r="CT721" s="73"/>
      <c r="CU721" s="73"/>
      <c r="CV721" s="73"/>
      <c r="CW721" s="73"/>
      <c r="CX721" s="73"/>
      <c r="CY721" s="73"/>
      <c r="CZ721" s="73"/>
      <c r="DA721" s="73"/>
      <c r="DB721" s="73"/>
      <c r="DC721" s="73"/>
      <c r="DD721" s="73"/>
      <c r="DE721" s="73"/>
      <c r="DF721" s="73"/>
      <c r="DG721" s="73"/>
      <c r="DH721" s="73"/>
      <c r="DI721" s="73"/>
      <c r="DJ721" s="73"/>
      <c r="DK721" s="73"/>
      <c r="DL721" s="73"/>
      <c r="DM721" s="73"/>
      <c r="DN721" s="73"/>
      <c r="DO721" s="73"/>
      <c r="DP721" s="73"/>
      <c r="DQ721" s="73"/>
      <c r="DR721" s="73"/>
      <c r="DS721" s="73"/>
      <c r="DT721" s="73"/>
      <c r="DU721" s="73"/>
      <c r="DV721" s="73"/>
    </row>
    <row r="722" spans="19:126" ht="13.5" customHeight="1" x14ac:dyDescent="0.2">
      <c r="S722" s="73"/>
      <c r="T722" s="73"/>
      <c r="U722" s="73"/>
      <c r="V722" s="73"/>
      <c r="W722" s="73"/>
      <c r="X722" s="73"/>
      <c r="Y722" s="73"/>
      <c r="Z722" s="73"/>
      <c r="AA722" s="73"/>
      <c r="AB722" s="73"/>
      <c r="AC722" s="73"/>
      <c r="AD722" s="73"/>
      <c r="AE722" s="73"/>
      <c r="AF722" s="73"/>
      <c r="AG722" s="73"/>
      <c r="AH722" s="73"/>
      <c r="AI722" s="73"/>
      <c r="AJ722" s="73"/>
      <c r="AK722" s="73"/>
      <c r="AM722" s="73"/>
      <c r="AN722" s="73"/>
      <c r="AO722" s="73"/>
      <c r="AP722" s="73"/>
      <c r="AQ722" s="73"/>
      <c r="AR722" s="73"/>
      <c r="AS722" s="73"/>
      <c r="AT722" s="73"/>
      <c r="AU722" s="73"/>
      <c r="AV722" s="73"/>
      <c r="AW722" s="73"/>
      <c r="AX722" s="73"/>
      <c r="AY722" s="73"/>
      <c r="AZ722" s="73"/>
      <c r="BA722" s="73"/>
      <c r="BB722" s="73"/>
      <c r="BC722" s="73"/>
      <c r="BD722" s="73"/>
      <c r="BE722" s="73"/>
      <c r="BF722" s="73"/>
      <c r="BG722" s="73"/>
      <c r="BH722" s="73"/>
      <c r="BI722" s="73"/>
      <c r="BJ722" s="73"/>
      <c r="BK722" s="73"/>
      <c r="BL722" s="73"/>
      <c r="BM722" s="73"/>
      <c r="BN722" s="73"/>
      <c r="BO722" s="73"/>
      <c r="BP722" s="73"/>
      <c r="BQ722" s="73"/>
      <c r="BR722" s="73"/>
      <c r="BS722" s="73"/>
      <c r="BT722" s="73"/>
      <c r="BU722" s="73"/>
      <c r="BV722" s="73"/>
      <c r="BW722" s="73"/>
      <c r="BX722" s="73"/>
      <c r="BY722" s="73"/>
      <c r="BZ722" s="73"/>
      <c r="CA722" s="73"/>
      <c r="CB722" s="73"/>
      <c r="CC722" s="73"/>
      <c r="CD722" s="73"/>
      <c r="CE722" s="73"/>
      <c r="CF722" s="73"/>
      <c r="CG722" s="73"/>
      <c r="CH722" s="73"/>
      <c r="CI722" s="73"/>
      <c r="CJ722" s="73"/>
      <c r="CK722" s="73"/>
      <c r="CL722" s="73"/>
      <c r="CM722" s="73"/>
      <c r="CN722" s="73"/>
      <c r="CO722" s="73"/>
      <c r="CP722" s="73"/>
      <c r="CQ722" s="73"/>
      <c r="CR722" s="73"/>
      <c r="CS722" s="73"/>
      <c r="CT722" s="73"/>
      <c r="CU722" s="73"/>
      <c r="CV722" s="73"/>
      <c r="CW722" s="73"/>
      <c r="CX722" s="73"/>
      <c r="CY722" s="73"/>
      <c r="CZ722" s="73"/>
      <c r="DA722" s="73"/>
      <c r="DB722" s="73"/>
      <c r="DC722" s="73"/>
      <c r="DD722" s="73"/>
      <c r="DE722" s="73"/>
      <c r="DF722" s="73"/>
      <c r="DG722" s="73"/>
      <c r="DH722" s="73"/>
      <c r="DI722" s="73"/>
      <c r="DJ722" s="73"/>
      <c r="DK722" s="73"/>
      <c r="DL722" s="73"/>
      <c r="DM722" s="73"/>
      <c r="DN722" s="73"/>
      <c r="DO722" s="73"/>
      <c r="DP722" s="73"/>
      <c r="DQ722" s="73"/>
      <c r="DR722" s="73"/>
      <c r="DS722" s="73"/>
      <c r="DT722" s="73"/>
      <c r="DU722" s="73"/>
      <c r="DV722" s="73"/>
    </row>
    <row r="723" spans="19:126" ht="13.5" customHeight="1" x14ac:dyDescent="0.2">
      <c r="S723" s="73"/>
      <c r="T723" s="73"/>
      <c r="U723" s="73"/>
      <c r="V723" s="73"/>
      <c r="W723" s="73"/>
      <c r="X723" s="73"/>
      <c r="Y723" s="73"/>
      <c r="Z723" s="73"/>
      <c r="AA723" s="73"/>
      <c r="AB723" s="73"/>
      <c r="AC723" s="73"/>
      <c r="AD723" s="73"/>
      <c r="AE723" s="73"/>
      <c r="AF723" s="73"/>
      <c r="AG723" s="73"/>
      <c r="AH723" s="73"/>
      <c r="AI723" s="73"/>
      <c r="AJ723" s="73"/>
      <c r="AK723" s="73"/>
      <c r="AM723" s="73"/>
      <c r="AN723" s="73"/>
      <c r="AO723" s="73"/>
      <c r="AP723" s="73"/>
      <c r="AQ723" s="73"/>
      <c r="AR723" s="73"/>
      <c r="AS723" s="73"/>
      <c r="AT723" s="73"/>
      <c r="AU723" s="73"/>
      <c r="AV723" s="73"/>
      <c r="AW723" s="73"/>
      <c r="AX723" s="73"/>
      <c r="AY723" s="73"/>
      <c r="AZ723" s="73"/>
      <c r="BA723" s="73"/>
      <c r="BB723" s="73"/>
      <c r="BC723" s="73"/>
      <c r="BD723" s="73"/>
      <c r="BE723" s="73"/>
      <c r="BF723" s="73"/>
      <c r="BG723" s="73"/>
      <c r="BH723" s="73"/>
      <c r="BI723" s="73"/>
      <c r="BJ723" s="73"/>
      <c r="BK723" s="73"/>
      <c r="BL723" s="73"/>
      <c r="BM723" s="73"/>
      <c r="BN723" s="73"/>
      <c r="BO723" s="73"/>
      <c r="BP723" s="73"/>
      <c r="BQ723" s="73"/>
      <c r="BR723" s="73"/>
      <c r="BS723" s="73"/>
      <c r="BT723" s="73"/>
      <c r="BU723" s="73"/>
      <c r="BV723" s="73"/>
      <c r="BW723" s="73"/>
      <c r="BX723" s="73"/>
      <c r="BY723" s="73"/>
      <c r="BZ723" s="73"/>
      <c r="CA723" s="73"/>
      <c r="CB723" s="73"/>
      <c r="CC723" s="73"/>
      <c r="CD723" s="73"/>
      <c r="CE723" s="73"/>
      <c r="CF723" s="73"/>
      <c r="CG723" s="73"/>
      <c r="CH723" s="73"/>
      <c r="CI723" s="73"/>
      <c r="CJ723" s="73"/>
      <c r="CK723" s="73"/>
      <c r="CL723" s="73"/>
      <c r="CM723" s="73"/>
      <c r="CN723" s="73"/>
      <c r="CO723" s="73"/>
      <c r="CP723" s="73"/>
      <c r="CQ723" s="73"/>
      <c r="CR723" s="73"/>
      <c r="CS723" s="73"/>
      <c r="CT723" s="73"/>
      <c r="CU723" s="73"/>
      <c r="CV723" s="73"/>
      <c r="CW723" s="73"/>
      <c r="CX723" s="73"/>
      <c r="CY723" s="73"/>
      <c r="CZ723" s="73"/>
      <c r="DA723" s="73"/>
      <c r="DB723" s="73"/>
      <c r="DC723" s="73"/>
      <c r="DD723" s="73"/>
      <c r="DE723" s="73"/>
      <c r="DF723" s="73"/>
      <c r="DG723" s="73"/>
      <c r="DH723" s="73"/>
      <c r="DI723" s="73"/>
      <c r="DJ723" s="73"/>
      <c r="DK723" s="73"/>
      <c r="DL723" s="73"/>
      <c r="DM723" s="73"/>
      <c r="DN723" s="73"/>
      <c r="DO723" s="73"/>
      <c r="DP723" s="73"/>
      <c r="DQ723" s="73"/>
      <c r="DR723" s="73"/>
      <c r="DS723" s="73"/>
      <c r="DT723" s="73"/>
      <c r="DU723" s="73"/>
      <c r="DV723" s="73"/>
    </row>
    <row r="724" spans="19:126" ht="13.5" customHeight="1" x14ac:dyDescent="0.2">
      <c r="S724" s="73"/>
      <c r="T724" s="73"/>
      <c r="U724" s="73"/>
      <c r="V724" s="73"/>
      <c r="W724" s="73"/>
      <c r="X724" s="73"/>
      <c r="Y724" s="73"/>
      <c r="Z724" s="73"/>
      <c r="AA724" s="73"/>
      <c r="AB724" s="73"/>
      <c r="AC724" s="73"/>
      <c r="AD724" s="73"/>
      <c r="AE724" s="73"/>
      <c r="AF724" s="73"/>
      <c r="AG724" s="73"/>
      <c r="AH724" s="73"/>
      <c r="AI724" s="73"/>
      <c r="AJ724" s="73"/>
      <c r="AK724" s="73"/>
      <c r="AM724" s="73"/>
      <c r="AN724" s="73"/>
      <c r="AO724" s="73"/>
      <c r="AP724" s="73"/>
      <c r="AQ724" s="73"/>
      <c r="AR724" s="73"/>
      <c r="AS724" s="73"/>
      <c r="AT724" s="73"/>
      <c r="AU724" s="73"/>
      <c r="AV724" s="73"/>
      <c r="AW724" s="73"/>
      <c r="AX724" s="73"/>
      <c r="AY724" s="73"/>
      <c r="AZ724" s="73"/>
      <c r="BA724" s="73"/>
      <c r="BB724" s="73"/>
      <c r="BC724" s="73"/>
      <c r="BD724" s="73"/>
      <c r="BE724" s="73"/>
      <c r="BF724" s="73"/>
      <c r="BG724" s="73"/>
      <c r="BH724" s="73"/>
      <c r="BI724" s="73"/>
      <c r="BJ724" s="73"/>
      <c r="BK724" s="73"/>
      <c r="BL724" s="73"/>
      <c r="BM724" s="73"/>
      <c r="BN724" s="73"/>
      <c r="BO724" s="73"/>
      <c r="BP724" s="73"/>
      <c r="BQ724" s="73"/>
      <c r="BR724" s="73"/>
      <c r="BS724" s="73"/>
      <c r="BT724" s="73"/>
      <c r="BU724" s="73"/>
      <c r="BV724" s="73"/>
      <c r="BW724" s="73"/>
      <c r="BX724" s="73"/>
      <c r="BY724" s="73"/>
      <c r="BZ724" s="73"/>
      <c r="CA724" s="73"/>
      <c r="CB724" s="73"/>
      <c r="CC724" s="73"/>
      <c r="CD724" s="73"/>
      <c r="CE724" s="73"/>
      <c r="CF724" s="73"/>
      <c r="CG724" s="73"/>
      <c r="CH724" s="73"/>
      <c r="CI724" s="73"/>
      <c r="CJ724" s="73"/>
      <c r="CK724" s="73"/>
      <c r="CL724" s="73"/>
      <c r="CM724" s="73"/>
      <c r="CN724" s="73"/>
      <c r="CO724" s="73"/>
      <c r="CP724" s="73"/>
      <c r="CQ724" s="73"/>
      <c r="CR724" s="73"/>
      <c r="CS724" s="73"/>
      <c r="CT724" s="73"/>
      <c r="CU724" s="73"/>
      <c r="CV724" s="73"/>
      <c r="CW724" s="73"/>
      <c r="CX724" s="73"/>
      <c r="CY724" s="73"/>
      <c r="CZ724" s="73"/>
      <c r="DA724" s="73"/>
      <c r="DB724" s="73"/>
      <c r="DC724" s="73"/>
      <c r="DD724" s="73"/>
      <c r="DE724" s="73"/>
      <c r="DF724" s="73"/>
      <c r="DG724" s="73"/>
      <c r="DH724" s="73"/>
      <c r="DI724" s="73"/>
      <c r="DJ724" s="73"/>
      <c r="DK724" s="73"/>
      <c r="DL724" s="73"/>
      <c r="DM724" s="73"/>
      <c r="DN724" s="73"/>
      <c r="DO724" s="73"/>
      <c r="DP724" s="73"/>
      <c r="DQ724" s="73"/>
      <c r="DR724" s="73"/>
      <c r="DS724" s="73"/>
      <c r="DT724" s="73"/>
      <c r="DU724" s="73"/>
      <c r="DV724" s="73"/>
    </row>
    <row r="725" spans="19:126" ht="13.5" customHeight="1" x14ac:dyDescent="0.2">
      <c r="S725" s="73"/>
      <c r="T725" s="73"/>
      <c r="U725" s="73"/>
      <c r="V725" s="73"/>
      <c r="W725" s="73"/>
      <c r="X725" s="73"/>
      <c r="Y725" s="73"/>
      <c r="Z725" s="73"/>
      <c r="AA725" s="73"/>
      <c r="AB725" s="73"/>
      <c r="AC725" s="73"/>
      <c r="AD725" s="73"/>
      <c r="AE725" s="73"/>
      <c r="AF725" s="73"/>
      <c r="AG725" s="73"/>
      <c r="AH725" s="73"/>
      <c r="AI725" s="73"/>
      <c r="AJ725" s="73"/>
      <c r="AK725" s="73"/>
      <c r="AM725" s="73"/>
      <c r="AN725" s="73"/>
      <c r="AO725" s="73"/>
      <c r="AP725" s="73"/>
      <c r="AQ725" s="73"/>
      <c r="AR725" s="73"/>
      <c r="AS725" s="73"/>
      <c r="AT725" s="73"/>
      <c r="AU725" s="73"/>
      <c r="AV725" s="73"/>
      <c r="AW725" s="73"/>
      <c r="AX725" s="73"/>
      <c r="AY725" s="73"/>
      <c r="AZ725" s="73"/>
      <c r="BA725" s="73"/>
      <c r="BB725" s="73"/>
      <c r="BC725" s="73"/>
      <c r="BD725" s="73"/>
      <c r="BE725" s="73"/>
      <c r="BF725" s="73"/>
      <c r="BG725" s="73"/>
      <c r="BH725" s="73"/>
      <c r="BI725" s="73"/>
      <c r="BJ725" s="73"/>
      <c r="BK725" s="73"/>
      <c r="BL725" s="73"/>
      <c r="BM725" s="73"/>
      <c r="BN725" s="73"/>
      <c r="BO725" s="73"/>
      <c r="BP725" s="73"/>
      <c r="BQ725" s="73"/>
      <c r="BR725" s="73"/>
      <c r="BS725" s="73"/>
      <c r="BT725" s="73"/>
      <c r="BU725" s="73"/>
      <c r="BV725" s="73"/>
      <c r="BW725" s="73"/>
      <c r="BX725" s="73"/>
      <c r="BY725" s="73"/>
      <c r="BZ725" s="73"/>
      <c r="CA725" s="73"/>
      <c r="CB725" s="73"/>
      <c r="CC725" s="73"/>
      <c r="CD725" s="73"/>
      <c r="CE725" s="73"/>
      <c r="CF725" s="73"/>
      <c r="CG725" s="73"/>
      <c r="CH725" s="73"/>
      <c r="CI725" s="73"/>
      <c r="CJ725" s="73"/>
      <c r="CK725" s="73"/>
      <c r="CL725" s="73"/>
      <c r="CM725" s="73"/>
      <c r="CN725" s="73"/>
      <c r="CO725" s="73"/>
      <c r="CP725" s="73"/>
      <c r="CQ725" s="73"/>
      <c r="CR725" s="73"/>
      <c r="CS725" s="73"/>
      <c r="CT725" s="73"/>
      <c r="CU725" s="73"/>
      <c r="CV725" s="73"/>
      <c r="CW725" s="73"/>
      <c r="CX725" s="73"/>
      <c r="CY725" s="73"/>
      <c r="CZ725" s="73"/>
      <c r="DA725" s="73"/>
      <c r="DB725" s="73"/>
      <c r="DC725" s="73"/>
      <c r="DD725" s="73"/>
      <c r="DE725" s="73"/>
      <c r="DF725" s="73"/>
      <c r="DG725" s="73"/>
      <c r="DH725" s="73"/>
      <c r="DI725" s="73"/>
      <c r="DJ725" s="73"/>
      <c r="DK725" s="73"/>
      <c r="DL725" s="73"/>
      <c r="DM725" s="73"/>
      <c r="DN725" s="73"/>
      <c r="DO725" s="73"/>
      <c r="DP725" s="73"/>
      <c r="DQ725" s="73"/>
      <c r="DR725" s="73"/>
      <c r="DS725" s="73"/>
      <c r="DT725" s="73"/>
      <c r="DU725" s="73"/>
      <c r="DV725" s="73"/>
    </row>
    <row r="726" spans="19:126" ht="12.75" customHeight="1" x14ac:dyDescent="0.2">
      <c r="S726" s="73"/>
      <c r="T726" s="73"/>
      <c r="U726" s="73"/>
      <c r="V726" s="73"/>
      <c r="W726" s="73"/>
      <c r="X726" s="73"/>
      <c r="Y726" s="73"/>
      <c r="Z726" s="73"/>
      <c r="AA726" s="73"/>
      <c r="AB726" s="73"/>
      <c r="AC726" s="73"/>
      <c r="AD726" s="73"/>
      <c r="AE726" s="73"/>
      <c r="AF726" s="73"/>
      <c r="AG726" s="73"/>
      <c r="AH726" s="73"/>
      <c r="AI726" s="73"/>
      <c r="AJ726" s="73"/>
      <c r="AK726" s="73"/>
      <c r="AM726" s="73"/>
      <c r="AN726" s="73"/>
      <c r="AO726" s="73"/>
      <c r="AP726" s="73"/>
      <c r="AQ726" s="73"/>
      <c r="AR726" s="73"/>
      <c r="AS726" s="73"/>
      <c r="AT726" s="73"/>
      <c r="AU726" s="73"/>
      <c r="AV726" s="73"/>
      <c r="AW726" s="73"/>
      <c r="AX726" s="73"/>
      <c r="AY726" s="73"/>
      <c r="AZ726" s="73"/>
      <c r="BA726" s="73"/>
      <c r="BB726" s="73"/>
      <c r="BC726" s="73"/>
      <c r="BD726" s="73"/>
      <c r="BE726" s="73"/>
      <c r="BF726" s="73"/>
      <c r="BG726" s="73"/>
      <c r="BH726" s="73"/>
      <c r="BI726" s="73"/>
      <c r="BJ726" s="73"/>
      <c r="BK726" s="73"/>
      <c r="BL726" s="73"/>
      <c r="BM726" s="73"/>
      <c r="BN726" s="73"/>
      <c r="BO726" s="73"/>
      <c r="BP726" s="73"/>
      <c r="BQ726" s="73"/>
      <c r="BR726" s="73"/>
      <c r="BS726" s="73"/>
      <c r="BT726" s="73"/>
      <c r="BU726" s="73"/>
      <c r="BV726" s="73"/>
      <c r="BW726" s="73"/>
      <c r="BX726" s="73"/>
      <c r="BY726" s="73"/>
      <c r="BZ726" s="73"/>
      <c r="CA726" s="73"/>
      <c r="CB726" s="73"/>
      <c r="CC726" s="73"/>
      <c r="CD726" s="73"/>
      <c r="CE726" s="73"/>
      <c r="CF726" s="73"/>
      <c r="CG726" s="73"/>
      <c r="CH726" s="73"/>
      <c r="CI726" s="73"/>
      <c r="CJ726" s="73"/>
      <c r="CK726" s="73"/>
      <c r="CL726" s="73"/>
      <c r="CM726" s="73"/>
      <c r="CN726" s="73"/>
      <c r="CO726" s="73"/>
      <c r="CP726" s="73"/>
      <c r="CQ726" s="73"/>
      <c r="CR726" s="73"/>
      <c r="CS726" s="73"/>
      <c r="CT726" s="73"/>
      <c r="CU726" s="73"/>
      <c r="CV726" s="73"/>
      <c r="CW726" s="73"/>
      <c r="CX726" s="73"/>
      <c r="CY726" s="73"/>
      <c r="CZ726" s="73"/>
      <c r="DA726" s="73"/>
      <c r="DB726" s="73"/>
      <c r="DC726" s="73"/>
      <c r="DD726" s="73"/>
      <c r="DE726" s="73"/>
      <c r="DF726" s="73"/>
      <c r="DG726" s="73"/>
      <c r="DH726" s="73"/>
      <c r="DI726" s="73"/>
      <c r="DJ726" s="73"/>
      <c r="DK726" s="73"/>
      <c r="DL726" s="73"/>
      <c r="DM726" s="73"/>
      <c r="DN726" s="73"/>
      <c r="DO726" s="73"/>
      <c r="DP726" s="73"/>
      <c r="DQ726" s="73"/>
      <c r="DR726" s="73"/>
      <c r="DS726" s="73"/>
      <c r="DT726" s="73"/>
      <c r="DU726" s="73"/>
      <c r="DV726" s="73"/>
    </row>
    <row r="727" spans="19:126" ht="12.75" customHeight="1" x14ac:dyDescent="0.2">
      <c r="S727" s="73"/>
      <c r="T727" s="73"/>
      <c r="U727" s="73"/>
      <c r="V727" s="73"/>
      <c r="W727" s="73"/>
      <c r="X727" s="73"/>
      <c r="Y727" s="73"/>
      <c r="Z727" s="73"/>
      <c r="AA727" s="73"/>
      <c r="AB727" s="73"/>
      <c r="AC727" s="73"/>
      <c r="AD727" s="73"/>
      <c r="AE727" s="73"/>
      <c r="AF727" s="73"/>
      <c r="AG727" s="73"/>
      <c r="AH727" s="73"/>
      <c r="AI727" s="73"/>
      <c r="AJ727" s="73"/>
      <c r="AK727" s="73"/>
      <c r="AM727" s="73"/>
      <c r="AN727" s="73"/>
      <c r="AO727" s="73"/>
      <c r="AP727" s="73"/>
      <c r="AQ727" s="73"/>
      <c r="AR727" s="73"/>
      <c r="AS727" s="73"/>
      <c r="AT727" s="73"/>
      <c r="AU727" s="73"/>
      <c r="AV727" s="73"/>
      <c r="AW727" s="73"/>
      <c r="AX727" s="73"/>
      <c r="AY727" s="73"/>
      <c r="AZ727" s="73"/>
      <c r="BA727" s="73"/>
      <c r="BB727" s="73"/>
      <c r="BC727" s="73"/>
      <c r="BD727" s="73"/>
      <c r="BE727" s="73"/>
      <c r="BF727" s="73"/>
      <c r="BG727" s="73"/>
      <c r="BH727" s="73"/>
      <c r="BI727" s="73"/>
      <c r="BJ727" s="73"/>
      <c r="BK727" s="73"/>
      <c r="BL727" s="73"/>
      <c r="BM727" s="73"/>
      <c r="BN727" s="73"/>
      <c r="BO727" s="73"/>
      <c r="BP727" s="73"/>
      <c r="BQ727" s="73"/>
      <c r="BR727" s="73"/>
      <c r="BS727" s="73"/>
      <c r="BT727" s="73"/>
      <c r="BU727" s="73"/>
      <c r="BV727" s="73"/>
      <c r="BW727" s="73"/>
      <c r="BX727" s="73"/>
      <c r="BY727" s="73"/>
      <c r="BZ727" s="73"/>
      <c r="CA727" s="73"/>
      <c r="CB727" s="73"/>
      <c r="CC727" s="73"/>
      <c r="CD727" s="73"/>
      <c r="CE727" s="73"/>
      <c r="CF727" s="73"/>
      <c r="CG727" s="73"/>
      <c r="CH727" s="73"/>
      <c r="CI727" s="73"/>
      <c r="CJ727" s="73"/>
      <c r="CK727" s="73"/>
      <c r="CL727" s="73"/>
      <c r="CM727" s="73"/>
      <c r="CN727" s="73"/>
      <c r="CO727" s="73"/>
      <c r="CP727" s="73"/>
      <c r="CQ727" s="73"/>
      <c r="CR727" s="73"/>
      <c r="CS727" s="73"/>
      <c r="CT727" s="73"/>
      <c r="CU727" s="73"/>
      <c r="CV727" s="73"/>
      <c r="CW727" s="73"/>
      <c r="CX727" s="73"/>
      <c r="CY727" s="73"/>
      <c r="CZ727" s="73"/>
      <c r="DA727" s="73"/>
      <c r="DB727" s="73"/>
      <c r="DC727" s="73"/>
      <c r="DD727" s="73"/>
      <c r="DE727" s="73"/>
      <c r="DF727" s="73"/>
      <c r="DG727" s="73"/>
      <c r="DH727" s="73"/>
      <c r="DI727" s="73"/>
      <c r="DJ727" s="73"/>
      <c r="DK727" s="73"/>
      <c r="DL727" s="73"/>
      <c r="DM727" s="73"/>
      <c r="DN727" s="73"/>
      <c r="DO727" s="73"/>
      <c r="DP727" s="73"/>
      <c r="DQ727" s="73"/>
      <c r="DR727" s="73"/>
      <c r="DS727" s="73"/>
      <c r="DT727" s="73"/>
      <c r="DU727" s="73"/>
      <c r="DV727" s="73"/>
    </row>
    <row r="728" spans="19:126" ht="13.5" customHeight="1" x14ac:dyDescent="0.2">
      <c r="S728" s="73"/>
      <c r="T728" s="73"/>
      <c r="U728" s="73"/>
      <c r="V728" s="73"/>
      <c r="W728" s="73"/>
      <c r="X728" s="73"/>
      <c r="Y728" s="73"/>
      <c r="Z728" s="73"/>
      <c r="AA728" s="73"/>
      <c r="AB728" s="73"/>
      <c r="AC728" s="73"/>
      <c r="AD728" s="73"/>
      <c r="AE728" s="73"/>
      <c r="AF728" s="73"/>
      <c r="AG728" s="73"/>
      <c r="AH728" s="73"/>
      <c r="AI728" s="73"/>
      <c r="AJ728" s="73"/>
      <c r="AK728" s="73"/>
      <c r="AM728" s="73"/>
      <c r="AN728" s="73"/>
      <c r="AO728" s="73"/>
      <c r="AP728" s="73"/>
      <c r="AQ728" s="73"/>
      <c r="AR728" s="73"/>
      <c r="AS728" s="73"/>
      <c r="AT728" s="73"/>
      <c r="AU728" s="73"/>
      <c r="AV728" s="73"/>
      <c r="AW728" s="73"/>
      <c r="AX728" s="73"/>
      <c r="AY728" s="73"/>
      <c r="AZ728" s="73"/>
      <c r="BA728" s="73"/>
      <c r="BB728" s="73"/>
      <c r="BC728" s="73"/>
      <c r="BD728" s="73"/>
      <c r="BE728" s="73"/>
      <c r="BF728" s="73"/>
      <c r="BG728" s="73"/>
      <c r="BH728" s="73"/>
      <c r="BI728" s="73"/>
      <c r="BJ728" s="73"/>
      <c r="BK728" s="73"/>
      <c r="BL728" s="73"/>
      <c r="BM728" s="73"/>
      <c r="BN728" s="73"/>
      <c r="BO728" s="73"/>
      <c r="BP728" s="73"/>
      <c r="BQ728" s="73"/>
      <c r="BR728" s="73"/>
      <c r="BS728" s="73"/>
      <c r="BT728" s="73"/>
      <c r="BU728" s="73"/>
      <c r="BV728" s="73"/>
      <c r="BW728" s="73"/>
      <c r="BX728" s="73"/>
      <c r="BY728" s="73"/>
      <c r="BZ728" s="73"/>
      <c r="CA728" s="73"/>
      <c r="CB728" s="73"/>
      <c r="CC728" s="73"/>
      <c r="CD728" s="73"/>
      <c r="CE728" s="73"/>
      <c r="CF728" s="73"/>
      <c r="CG728" s="73"/>
      <c r="CH728" s="73"/>
      <c r="CI728" s="73"/>
      <c r="CJ728" s="73"/>
      <c r="CK728" s="73"/>
      <c r="CL728" s="73"/>
      <c r="CM728" s="73"/>
      <c r="CN728" s="73"/>
      <c r="CO728" s="73"/>
      <c r="CP728" s="73"/>
      <c r="CQ728" s="73"/>
      <c r="CR728" s="73"/>
      <c r="CS728" s="73"/>
      <c r="CT728" s="73"/>
      <c r="CU728" s="73"/>
      <c r="CV728" s="73"/>
      <c r="CW728" s="73"/>
      <c r="CX728" s="73"/>
      <c r="CY728" s="73"/>
      <c r="CZ728" s="73"/>
      <c r="DA728" s="73"/>
      <c r="DB728" s="73"/>
      <c r="DC728" s="73"/>
      <c r="DD728" s="73"/>
      <c r="DE728" s="73"/>
      <c r="DF728" s="73"/>
      <c r="DG728" s="73"/>
      <c r="DH728" s="73"/>
      <c r="DI728" s="73"/>
      <c r="DJ728" s="73"/>
      <c r="DK728" s="73"/>
      <c r="DL728" s="73"/>
      <c r="DM728" s="73"/>
      <c r="DN728" s="73"/>
      <c r="DO728" s="73"/>
      <c r="DP728" s="73"/>
      <c r="DQ728" s="73"/>
      <c r="DR728" s="73"/>
      <c r="DS728" s="73"/>
      <c r="DT728" s="73"/>
      <c r="DU728" s="73"/>
      <c r="DV728" s="73"/>
    </row>
    <row r="729" spans="19:126" ht="11.25" customHeight="1" x14ac:dyDescent="0.2">
      <c r="S729" s="73"/>
      <c r="T729" s="73"/>
      <c r="U729" s="73"/>
      <c r="V729" s="73"/>
      <c r="W729" s="73"/>
      <c r="X729" s="73"/>
      <c r="Y729" s="73"/>
      <c r="Z729" s="73"/>
      <c r="AA729" s="73"/>
      <c r="AB729" s="73"/>
      <c r="AC729" s="73"/>
      <c r="AD729" s="73"/>
      <c r="AE729" s="73"/>
      <c r="AF729" s="73"/>
      <c r="AG729" s="73"/>
      <c r="AH729" s="73"/>
      <c r="AI729" s="73"/>
      <c r="AJ729" s="73"/>
      <c r="AK729" s="73"/>
      <c r="AM729" s="73"/>
      <c r="AN729" s="73"/>
      <c r="AO729" s="73"/>
      <c r="AP729" s="73"/>
      <c r="AQ729" s="73"/>
      <c r="AR729" s="73"/>
      <c r="AS729" s="73"/>
      <c r="AT729" s="73"/>
      <c r="AU729" s="73"/>
      <c r="AV729" s="73"/>
      <c r="AW729" s="73"/>
      <c r="AX729" s="73"/>
      <c r="AY729" s="73"/>
      <c r="AZ729" s="73"/>
      <c r="BA729" s="73"/>
      <c r="BB729" s="73"/>
      <c r="BC729" s="73"/>
      <c r="BD729" s="73"/>
      <c r="BE729" s="73"/>
      <c r="BF729" s="73"/>
      <c r="BG729" s="73"/>
      <c r="BH729" s="73"/>
      <c r="BI729" s="73"/>
      <c r="BJ729" s="73"/>
      <c r="BK729" s="73"/>
      <c r="BL729" s="73"/>
      <c r="BM729" s="73"/>
      <c r="BN729" s="73"/>
      <c r="BO729" s="73"/>
      <c r="BP729" s="73"/>
      <c r="BQ729" s="73"/>
      <c r="BR729" s="73"/>
      <c r="BS729" s="73"/>
      <c r="BT729" s="73"/>
      <c r="BU729" s="73"/>
      <c r="BV729" s="73"/>
      <c r="BW729" s="73"/>
      <c r="BX729" s="73"/>
      <c r="BY729" s="73"/>
      <c r="BZ729" s="73"/>
      <c r="CA729" s="73"/>
      <c r="CB729" s="73"/>
      <c r="CC729" s="73"/>
      <c r="CD729" s="73"/>
      <c r="CE729" s="73"/>
      <c r="CF729" s="73"/>
      <c r="CG729" s="73"/>
      <c r="CH729" s="73"/>
      <c r="CI729" s="73"/>
      <c r="CJ729" s="73"/>
      <c r="CK729" s="73"/>
      <c r="CL729" s="73"/>
      <c r="CM729" s="73"/>
      <c r="CN729" s="73"/>
      <c r="CO729" s="73"/>
      <c r="CP729" s="73"/>
      <c r="CQ729" s="73"/>
      <c r="CR729" s="73"/>
      <c r="CS729" s="73"/>
      <c r="CT729" s="73"/>
      <c r="CU729" s="73"/>
      <c r="CV729" s="73"/>
      <c r="CW729" s="73"/>
      <c r="CX729" s="73"/>
      <c r="CY729" s="73"/>
      <c r="CZ729" s="73"/>
      <c r="DA729" s="73"/>
      <c r="DB729" s="73"/>
      <c r="DC729" s="73"/>
      <c r="DD729" s="73"/>
      <c r="DE729" s="73"/>
      <c r="DF729" s="73"/>
      <c r="DG729" s="73"/>
      <c r="DH729" s="73"/>
      <c r="DI729" s="73"/>
      <c r="DJ729" s="73"/>
      <c r="DK729" s="73"/>
      <c r="DL729" s="73"/>
      <c r="DM729" s="73"/>
      <c r="DN729" s="73"/>
      <c r="DO729" s="73"/>
      <c r="DP729" s="73"/>
      <c r="DQ729" s="73"/>
      <c r="DR729" s="73"/>
      <c r="DS729" s="73"/>
      <c r="DT729" s="73"/>
      <c r="DU729" s="73"/>
      <c r="DV729" s="73"/>
    </row>
    <row r="730" spans="19:126" ht="12.75" customHeight="1" x14ac:dyDescent="0.2">
      <c r="S730" s="73"/>
      <c r="T730" s="73"/>
      <c r="U730" s="73"/>
      <c r="V730" s="73"/>
      <c r="W730" s="73"/>
      <c r="X730" s="73"/>
      <c r="Y730" s="73"/>
      <c r="Z730" s="73"/>
      <c r="AA730" s="73"/>
      <c r="AB730" s="73"/>
      <c r="AC730" s="73"/>
      <c r="AD730" s="73"/>
      <c r="AE730" s="73"/>
      <c r="AF730" s="73"/>
      <c r="AG730" s="73"/>
      <c r="AH730" s="73"/>
      <c r="AI730" s="73"/>
      <c r="AJ730" s="73"/>
      <c r="AK730" s="73"/>
      <c r="AM730" s="73"/>
      <c r="AN730" s="73"/>
      <c r="AO730" s="73"/>
      <c r="AP730" s="73"/>
      <c r="AQ730" s="73"/>
      <c r="AR730" s="73"/>
      <c r="AS730" s="73"/>
      <c r="AT730" s="73"/>
      <c r="AU730" s="73"/>
      <c r="AV730" s="73"/>
      <c r="AW730" s="73"/>
      <c r="AX730" s="73"/>
      <c r="AY730" s="73"/>
      <c r="AZ730" s="73"/>
      <c r="BA730" s="73"/>
      <c r="BB730" s="73"/>
      <c r="BC730" s="73"/>
      <c r="BD730" s="73"/>
      <c r="BE730" s="73"/>
      <c r="BF730" s="73"/>
      <c r="BG730" s="73"/>
      <c r="BH730" s="73"/>
      <c r="BI730" s="73"/>
      <c r="BJ730" s="73"/>
      <c r="BK730" s="73"/>
      <c r="BL730" s="73"/>
      <c r="BM730" s="73"/>
      <c r="BN730" s="73"/>
      <c r="BO730" s="73"/>
      <c r="BP730" s="73"/>
      <c r="BQ730" s="73"/>
      <c r="BR730" s="73"/>
      <c r="BS730" s="73"/>
      <c r="BT730" s="73"/>
      <c r="BU730" s="73"/>
      <c r="BV730" s="73"/>
      <c r="BW730" s="73"/>
      <c r="BX730" s="73"/>
      <c r="BY730" s="73"/>
      <c r="BZ730" s="73"/>
      <c r="CA730" s="73"/>
      <c r="CB730" s="73"/>
      <c r="CC730" s="73"/>
      <c r="CD730" s="73"/>
      <c r="CE730" s="73"/>
      <c r="CF730" s="73"/>
      <c r="CG730" s="73"/>
      <c r="CH730" s="73"/>
      <c r="CI730" s="73"/>
      <c r="CJ730" s="73"/>
      <c r="CK730" s="73"/>
      <c r="CL730" s="73"/>
      <c r="CM730" s="73"/>
      <c r="CN730" s="73"/>
      <c r="CO730" s="73"/>
      <c r="CP730" s="73"/>
      <c r="CQ730" s="73"/>
      <c r="CR730" s="73"/>
      <c r="CS730" s="73"/>
      <c r="CT730" s="73"/>
      <c r="CU730" s="73"/>
      <c r="CV730" s="73"/>
      <c r="CW730" s="73"/>
      <c r="CX730" s="73"/>
      <c r="CY730" s="73"/>
      <c r="CZ730" s="73"/>
      <c r="DA730" s="73"/>
      <c r="DB730" s="73"/>
      <c r="DC730" s="73"/>
      <c r="DD730" s="73"/>
      <c r="DE730" s="73"/>
      <c r="DF730" s="73"/>
      <c r="DG730" s="73"/>
      <c r="DH730" s="73"/>
      <c r="DI730" s="73"/>
      <c r="DJ730" s="73"/>
      <c r="DK730" s="73"/>
      <c r="DL730" s="73"/>
      <c r="DM730" s="73"/>
      <c r="DN730" s="73"/>
      <c r="DO730" s="73"/>
      <c r="DP730" s="73"/>
      <c r="DQ730" s="73"/>
      <c r="DR730" s="73"/>
      <c r="DS730" s="73"/>
      <c r="DT730" s="73"/>
      <c r="DU730" s="73"/>
      <c r="DV730" s="73"/>
    </row>
    <row r="731" spans="19:126" ht="15.75" customHeight="1" x14ac:dyDescent="0.2">
      <c r="S731" s="73"/>
      <c r="T731" s="73"/>
      <c r="U731" s="73"/>
      <c r="V731" s="73"/>
      <c r="W731" s="73"/>
      <c r="X731" s="73"/>
      <c r="Y731" s="73"/>
      <c r="Z731" s="73"/>
      <c r="AA731" s="73"/>
      <c r="AB731" s="73"/>
      <c r="AC731" s="73"/>
      <c r="AD731" s="73"/>
      <c r="AE731" s="73"/>
      <c r="AF731" s="73"/>
      <c r="AG731" s="73"/>
      <c r="AH731" s="73"/>
      <c r="AI731" s="73"/>
      <c r="AJ731" s="73"/>
      <c r="AK731" s="73"/>
      <c r="AM731" s="73"/>
      <c r="AN731" s="73"/>
      <c r="AO731" s="73"/>
      <c r="AP731" s="73"/>
      <c r="AQ731" s="73"/>
      <c r="AR731" s="73"/>
      <c r="AS731" s="73"/>
      <c r="AT731" s="73"/>
      <c r="AU731" s="73"/>
      <c r="AV731" s="73"/>
      <c r="AW731" s="73"/>
      <c r="AX731" s="73"/>
      <c r="AY731" s="73"/>
      <c r="AZ731" s="73"/>
      <c r="BA731" s="73"/>
      <c r="BB731" s="73"/>
      <c r="BC731" s="73"/>
      <c r="BD731" s="73"/>
      <c r="BE731" s="73"/>
      <c r="BF731" s="73"/>
      <c r="BG731" s="73"/>
      <c r="BH731" s="73"/>
      <c r="BI731" s="73"/>
      <c r="BJ731" s="73"/>
      <c r="BK731" s="73"/>
      <c r="BL731" s="73"/>
      <c r="BM731" s="73"/>
      <c r="BN731" s="73"/>
      <c r="BO731" s="73"/>
      <c r="BP731" s="73"/>
      <c r="BQ731" s="73"/>
      <c r="BR731" s="73"/>
      <c r="BS731" s="73"/>
      <c r="BT731" s="73"/>
      <c r="BU731" s="73"/>
      <c r="BV731" s="73"/>
      <c r="BW731" s="73"/>
      <c r="BX731" s="73"/>
      <c r="BY731" s="73"/>
      <c r="BZ731" s="73"/>
      <c r="CA731" s="73"/>
      <c r="CB731" s="73"/>
      <c r="CC731" s="73"/>
      <c r="CD731" s="73"/>
      <c r="CE731" s="73"/>
      <c r="CF731" s="73"/>
      <c r="CG731" s="73"/>
      <c r="CH731" s="73"/>
      <c r="CI731" s="73"/>
      <c r="CJ731" s="73"/>
      <c r="CK731" s="73"/>
      <c r="CL731" s="73"/>
      <c r="CM731" s="73"/>
      <c r="CN731" s="73"/>
      <c r="CO731" s="73"/>
      <c r="CP731" s="73"/>
      <c r="CQ731" s="73"/>
      <c r="CR731" s="73"/>
      <c r="CS731" s="73"/>
      <c r="CT731" s="73"/>
      <c r="CU731" s="73"/>
      <c r="CV731" s="73"/>
      <c r="CW731" s="73"/>
      <c r="CX731" s="73"/>
      <c r="CY731" s="73"/>
      <c r="CZ731" s="73"/>
      <c r="DA731" s="73"/>
      <c r="DB731" s="73"/>
      <c r="DC731" s="73"/>
      <c r="DD731" s="73"/>
      <c r="DE731" s="73"/>
      <c r="DF731" s="73"/>
      <c r="DG731" s="73"/>
      <c r="DH731" s="73"/>
      <c r="DI731" s="73"/>
      <c r="DJ731" s="73"/>
      <c r="DK731" s="73"/>
      <c r="DL731" s="73"/>
      <c r="DM731" s="73"/>
      <c r="DN731" s="73"/>
      <c r="DO731" s="73"/>
      <c r="DP731" s="73"/>
      <c r="DQ731" s="73"/>
      <c r="DR731" s="73"/>
      <c r="DS731" s="73"/>
      <c r="DT731" s="73"/>
      <c r="DU731" s="73"/>
      <c r="DV731" s="73"/>
    </row>
    <row r="732" spans="19:126" ht="13.5" customHeight="1" x14ac:dyDescent="0.2">
      <c r="S732" s="73"/>
      <c r="T732" s="73"/>
      <c r="U732" s="73"/>
      <c r="V732" s="73"/>
      <c r="W732" s="73"/>
      <c r="X732" s="73"/>
      <c r="Y732" s="73"/>
      <c r="Z732" s="73"/>
      <c r="AA732" s="73"/>
      <c r="AB732" s="73"/>
      <c r="AC732" s="73"/>
      <c r="AD732" s="73"/>
      <c r="AE732" s="73"/>
      <c r="AF732" s="73"/>
      <c r="AG732" s="73"/>
      <c r="AH732" s="73"/>
      <c r="AI732" s="73"/>
      <c r="AJ732" s="73"/>
      <c r="AK732" s="73"/>
      <c r="AM732" s="73"/>
      <c r="AN732" s="73"/>
      <c r="AO732" s="73"/>
      <c r="AP732" s="73"/>
      <c r="AQ732" s="73"/>
      <c r="AR732" s="73"/>
      <c r="AS732" s="73"/>
      <c r="AT732" s="73"/>
      <c r="AU732" s="73"/>
      <c r="AV732" s="73"/>
      <c r="AW732" s="73"/>
      <c r="AX732" s="73"/>
      <c r="AY732" s="73"/>
      <c r="AZ732" s="73"/>
      <c r="BA732" s="73"/>
      <c r="BB732" s="73"/>
      <c r="BC732" s="73"/>
      <c r="BD732" s="73"/>
      <c r="BE732" s="73"/>
      <c r="BF732" s="73"/>
      <c r="BG732" s="73"/>
      <c r="BH732" s="73"/>
      <c r="BI732" s="73"/>
      <c r="BJ732" s="73"/>
      <c r="BK732" s="73"/>
      <c r="BL732" s="73"/>
      <c r="BM732" s="73"/>
      <c r="BN732" s="73"/>
      <c r="BO732" s="73"/>
      <c r="BP732" s="73"/>
      <c r="BQ732" s="73"/>
      <c r="BR732" s="73"/>
      <c r="BS732" s="73"/>
      <c r="BT732" s="73"/>
      <c r="BU732" s="73"/>
      <c r="BV732" s="73"/>
      <c r="BW732" s="73"/>
      <c r="BX732" s="73"/>
      <c r="BY732" s="73"/>
      <c r="BZ732" s="73"/>
      <c r="CA732" s="73"/>
      <c r="CB732" s="73"/>
      <c r="CC732" s="73"/>
      <c r="CD732" s="73"/>
      <c r="CE732" s="73"/>
      <c r="CF732" s="73"/>
      <c r="CG732" s="73"/>
      <c r="CH732" s="73"/>
      <c r="CI732" s="73"/>
      <c r="CJ732" s="73"/>
      <c r="CK732" s="73"/>
      <c r="CL732" s="73"/>
      <c r="CM732" s="73"/>
      <c r="CN732" s="73"/>
      <c r="CO732" s="73"/>
      <c r="CP732" s="73"/>
      <c r="CQ732" s="73"/>
      <c r="CR732" s="73"/>
      <c r="CS732" s="73"/>
      <c r="CT732" s="73"/>
      <c r="CU732" s="73"/>
      <c r="CV732" s="73"/>
      <c r="CW732" s="73"/>
      <c r="CX732" s="73"/>
      <c r="CY732" s="73"/>
      <c r="CZ732" s="73"/>
      <c r="DA732" s="73"/>
      <c r="DB732" s="73"/>
      <c r="DC732" s="73"/>
      <c r="DD732" s="73"/>
      <c r="DE732" s="73"/>
      <c r="DF732" s="73"/>
      <c r="DG732" s="73"/>
      <c r="DH732" s="73"/>
      <c r="DI732" s="73"/>
      <c r="DJ732" s="73"/>
      <c r="DK732" s="73"/>
      <c r="DL732" s="73"/>
      <c r="DM732" s="73"/>
      <c r="DN732" s="73"/>
      <c r="DO732" s="73"/>
      <c r="DP732" s="73"/>
      <c r="DQ732" s="73"/>
      <c r="DR732" s="73"/>
      <c r="DS732" s="73"/>
      <c r="DT732" s="73"/>
      <c r="DU732" s="73"/>
      <c r="DV732" s="73"/>
    </row>
    <row r="733" spans="19:126" ht="13.5" customHeight="1" x14ac:dyDescent="0.2">
      <c r="S733" s="73"/>
      <c r="T733" s="73"/>
      <c r="U733" s="73"/>
      <c r="V733" s="73"/>
      <c r="W733" s="73"/>
      <c r="X733" s="73"/>
      <c r="Y733" s="73"/>
      <c r="Z733" s="73"/>
      <c r="AA733" s="73"/>
      <c r="AB733" s="73"/>
      <c r="AC733" s="73"/>
      <c r="AD733" s="73"/>
      <c r="AE733" s="73"/>
      <c r="AF733" s="73"/>
      <c r="AG733" s="73"/>
      <c r="AH733" s="73"/>
      <c r="AI733" s="73"/>
      <c r="AJ733" s="73"/>
      <c r="AK733" s="73"/>
      <c r="AM733" s="73"/>
      <c r="AN733" s="73"/>
      <c r="AO733" s="73"/>
      <c r="AP733" s="73"/>
      <c r="AQ733" s="73"/>
      <c r="AR733" s="73"/>
      <c r="AS733" s="73"/>
      <c r="AT733" s="73"/>
      <c r="AU733" s="73"/>
      <c r="AV733" s="73"/>
      <c r="AW733" s="73"/>
      <c r="AX733" s="73"/>
      <c r="AY733" s="73"/>
      <c r="AZ733" s="73"/>
      <c r="BA733" s="73"/>
      <c r="BB733" s="73"/>
      <c r="BC733" s="73"/>
      <c r="BD733" s="73"/>
      <c r="BE733" s="73"/>
      <c r="BF733" s="73"/>
      <c r="BG733" s="73"/>
      <c r="BH733" s="73"/>
      <c r="BI733" s="73"/>
      <c r="BJ733" s="73"/>
      <c r="BK733" s="73"/>
      <c r="BL733" s="73"/>
      <c r="BM733" s="73"/>
      <c r="BN733" s="73"/>
      <c r="BO733" s="73"/>
      <c r="BP733" s="73"/>
      <c r="BQ733" s="73"/>
      <c r="BR733" s="73"/>
      <c r="BS733" s="73"/>
      <c r="BT733" s="73"/>
      <c r="BU733" s="73"/>
      <c r="BV733" s="73"/>
      <c r="BW733" s="73"/>
      <c r="BX733" s="73"/>
      <c r="BY733" s="73"/>
      <c r="BZ733" s="73"/>
      <c r="CA733" s="73"/>
      <c r="CB733" s="73"/>
      <c r="CC733" s="73"/>
      <c r="CD733" s="73"/>
      <c r="CE733" s="73"/>
      <c r="CF733" s="73"/>
      <c r="CG733" s="73"/>
      <c r="CH733" s="73"/>
      <c r="CI733" s="73"/>
      <c r="CJ733" s="73"/>
      <c r="CK733" s="73"/>
      <c r="CL733" s="73"/>
      <c r="CM733" s="73"/>
      <c r="CN733" s="73"/>
      <c r="CO733" s="73"/>
      <c r="CP733" s="73"/>
      <c r="CQ733" s="73"/>
      <c r="CR733" s="73"/>
      <c r="CS733" s="73"/>
      <c r="CT733" s="73"/>
      <c r="CU733" s="73"/>
      <c r="CV733" s="73"/>
      <c r="CW733" s="73"/>
      <c r="CX733" s="73"/>
      <c r="CY733" s="73"/>
      <c r="CZ733" s="73"/>
      <c r="DA733" s="73"/>
      <c r="DB733" s="73"/>
      <c r="DC733" s="73"/>
      <c r="DD733" s="73"/>
      <c r="DE733" s="73"/>
      <c r="DF733" s="73"/>
      <c r="DG733" s="73"/>
      <c r="DH733" s="73"/>
      <c r="DI733" s="73"/>
      <c r="DJ733" s="73"/>
      <c r="DK733" s="73"/>
      <c r="DL733" s="73"/>
      <c r="DM733" s="73"/>
      <c r="DN733" s="73"/>
      <c r="DO733" s="73"/>
      <c r="DP733" s="73"/>
      <c r="DQ733" s="73"/>
      <c r="DR733" s="73"/>
      <c r="DS733" s="73"/>
      <c r="DT733" s="73"/>
      <c r="DU733" s="73"/>
      <c r="DV733" s="73"/>
    </row>
    <row r="734" spans="19:126" ht="13.5" customHeight="1" x14ac:dyDescent="0.2">
      <c r="S734" s="73"/>
      <c r="T734" s="73"/>
      <c r="U734" s="73"/>
      <c r="V734" s="73"/>
      <c r="W734" s="73"/>
      <c r="X734" s="73"/>
      <c r="Y734" s="73"/>
      <c r="Z734" s="73"/>
      <c r="AA734" s="73"/>
      <c r="AB734" s="73"/>
      <c r="AC734" s="73"/>
      <c r="AD734" s="73"/>
      <c r="AE734" s="73"/>
      <c r="AF734" s="73"/>
      <c r="AG734" s="73"/>
      <c r="AH734" s="73"/>
      <c r="AI734" s="73"/>
      <c r="AJ734" s="73"/>
      <c r="AK734" s="73"/>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c r="BM734" s="73"/>
      <c r="BN734" s="73"/>
      <c r="BO734" s="73"/>
      <c r="BP734" s="73"/>
      <c r="BQ734" s="73"/>
      <c r="BR734" s="73"/>
      <c r="BS734" s="73"/>
      <c r="BT734" s="73"/>
      <c r="BU734" s="73"/>
      <c r="BV734" s="73"/>
      <c r="BW734" s="73"/>
      <c r="BX734" s="73"/>
      <c r="BY734" s="73"/>
      <c r="BZ734" s="73"/>
      <c r="CA734" s="73"/>
      <c r="CB734" s="73"/>
      <c r="CC734" s="73"/>
      <c r="CD734" s="73"/>
      <c r="CE734" s="73"/>
      <c r="CF734" s="73"/>
      <c r="CG734" s="73"/>
      <c r="CH734" s="73"/>
      <c r="CI734" s="73"/>
      <c r="CJ734" s="73"/>
      <c r="CK734" s="73"/>
      <c r="CL734" s="73"/>
      <c r="CM734" s="73"/>
      <c r="CN734" s="73"/>
      <c r="CO734" s="73"/>
      <c r="CP734" s="73"/>
      <c r="CQ734" s="73"/>
      <c r="CR734" s="73"/>
      <c r="CS734" s="73"/>
      <c r="CT734" s="73"/>
      <c r="CU734" s="73"/>
      <c r="CV734" s="73"/>
      <c r="CW734" s="73"/>
      <c r="CX734" s="73"/>
      <c r="CY734" s="73"/>
      <c r="CZ734" s="73"/>
      <c r="DA734" s="73"/>
      <c r="DB734" s="73"/>
      <c r="DC734" s="73"/>
      <c r="DD734" s="73"/>
      <c r="DE734" s="73"/>
      <c r="DF734" s="73"/>
      <c r="DG734" s="73"/>
      <c r="DH734" s="73"/>
      <c r="DI734" s="73"/>
      <c r="DJ734" s="73"/>
      <c r="DK734" s="73"/>
      <c r="DL734" s="73"/>
      <c r="DM734" s="73"/>
      <c r="DN734" s="73"/>
      <c r="DO734" s="73"/>
      <c r="DP734" s="73"/>
      <c r="DQ734" s="73"/>
      <c r="DR734" s="73"/>
      <c r="DS734" s="73"/>
      <c r="DT734" s="73"/>
      <c r="DU734" s="73"/>
      <c r="DV734" s="73"/>
    </row>
    <row r="735" spans="19:126" ht="12" customHeight="1" x14ac:dyDescent="0.2">
      <c r="S735" s="73"/>
      <c r="T735" s="73"/>
      <c r="U735" s="73"/>
      <c r="V735" s="73"/>
      <c r="W735" s="73"/>
      <c r="X735" s="73"/>
      <c r="Y735" s="73"/>
      <c r="Z735" s="73"/>
      <c r="AA735" s="73"/>
      <c r="AB735" s="73"/>
      <c r="AC735" s="73"/>
      <c r="AD735" s="73"/>
      <c r="AE735" s="73"/>
      <c r="AF735" s="73"/>
      <c r="AG735" s="73"/>
      <c r="AH735" s="73"/>
      <c r="AI735" s="73"/>
      <c r="AJ735" s="73"/>
      <c r="AK735" s="73"/>
      <c r="AM735" s="73"/>
      <c r="AN735" s="73"/>
      <c r="AO735" s="73"/>
      <c r="AP735" s="73"/>
      <c r="AQ735" s="73"/>
      <c r="AR735" s="73"/>
      <c r="AS735" s="73"/>
      <c r="AT735" s="73"/>
      <c r="AU735" s="73"/>
      <c r="AV735" s="73"/>
      <c r="AW735" s="73"/>
      <c r="AX735" s="73"/>
      <c r="AY735" s="73"/>
      <c r="AZ735" s="73"/>
      <c r="BA735" s="73"/>
      <c r="BB735" s="73"/>
      <c r="BC735" s="73"/>
      <c r="BD735" s="73"/>
      <c r="BE735" s="73"/>
      <c r="BF735" s="73"/>
      <c r="BG735" s="73"/>
      <c r="BH735" s="73"/>
      <c r="BI735" s="73"/>
      <c r="BJ735" s="73"/>
      <c r="BK735" s="73"/>
      <c r="BL735" s="73"/>
      <c r="BM735" s="73"/>
      <c r="BN735" s="73"/>
      <c r="BO735" s="73"/>
      <c r="BP735" s="73"/>
      <c r="BQ735" s="73"/>
      <c r="BR735" s="73"/>
      <c r="BS735" s="73"/>
      <c r="BT735" s="73"/>
      <c r="BU735" s="73"/>
      <c r="BV735" s="73"/>
      <c r="BW735" s="73"/>
      <c r="BX735" s="73"/>
      <c r="BY735" s="73"/>
      <c r="BZ735" s="73"/>
      <c r="CA735" s="73"/>
      <c r="CB735" s="73"/>
      <c r="CC735" s="73"/>
      <c r="CD735" s="73"/>
      <c r="CE735" s="73"/>
      <c r="CF735" s="73"/>
      <c r="CG735" s="73"/>
      <c r="CH735" s="73"/>
      <c r="CI735" s="73"/>
      <c r="CJ735" s="73"/>
      <c r="CK735" s="73"/>
      <c r="CL735" s="73"/>
      <c r="CM735" s="73"/>
      <c r="CN735" s="73"/>
      <c r="CO735" s="73"/>
      <c r="CP735" s="73"/>
      <c r="CQ735" s="73"/>
      <c r="CR735" s="73"/>
      <c r="CS735" s="73"/>
      <c r="CT735" s="73"/>
      <c r="CU735" s="73"/>
      <c r="CV735" s="73"/>
      <c r="CW735" s="73"/>
      <c r="CX735" s="73"/>
      <c r="CY735" s="73"/>
      <c r="CZ735" s="73"/>
      <c r="DA735" s="73"/>
      <c r="DB735" s="73"/>
      <c r="DC735" s="73"/>
      <c r="DD735" s="73"/>
      <c r="DE735" s="73"/>
      <c r="DF735" s="73"/>
      <c r="DG735" s="73"/>
      <c r="DH735" s="73"/>
      <c r="DI735" s="73"/>
      <c r="DJ735" s="73"/>
      <c r="DK735" s="73"/>
      <c r="DL735" s="73"/>
      <c r="DM735" s="73"/>
      <c r="DN735" s="73"/>
      <c r="DO735" s="73"/>
      <c r="DP735" s="73"/>
      <c r="DQ735" s="73"/>
      <c r="DR735" s="73"/>
      <c r="DS735" s="73"/>
      <c r="DT735" s="73"/>
      <c r="DU735" s="73"/>
      <c r="DV735" s="73"/>
    </row>
    <row r="736" spans="19:126" ht="11.25" customHeight="1" x14ac:dyDescent="0.2">
      <c r="S736" s="73"/>
      <c r="T736" s="73"/>
      <c r="U736" s="73"/>
      <c r="V736" s="73"/>
      <c r="W736" s="73"/>
      <c r="X736" s="73"/>
      <c r="Y736" s="73"/>
      <c r="Z736" s="73"/>
      <c r="AA736" s="73"/>
      <c r="AB736" s="73"/>
      <c r="AC736" s="73"/>
      <c r="AD736" s="73"/>
      <c r="AE736" s="73"/>
      <c r="AF736" s="73"/>
      <c r="AG736" s="73"/>
      <c r="AH736" s="73"/>
      <c r="AI736" s="73"/>
      <c r="AJ736" s="73"/>
      <c r="AK736" s="73"/>
      <c r="AM736" s="73"/>
      <c r="AN736" s="73"/>
      <c r="AO736" s="73"/>
      <c r="AP736" s="73"/>
      <c r="AQ736" s="73"/>
      <c r="AR736" s="73"/>
      <c r="AS736" s="73"/>
      <c r="AT736" s="73"/>
      <c r="AU736" s="73"/>
      <c r="AV736" s="73"/>
      <c r="AW736" s="73"/>
      <c r="AX736" s="73"/>
      <c r="AY736" s="73"/>
      <c r="AZ736" s="73"/>
      <c r="BA736" s="73"/>
      <c r="BB736" s="73"/>
      <c r="BC736" s="73"/>
      <c r="BD736" s="73"/>
      <c r="BE736" s="73"/>
      <c r="BF736" s="73"/>
      <c r="BG736" s="73"/>
      <c r="BH736" s="73"/>
      <c r="BI736" s="73"/>
      <c r="BJ736" s="73"/>
      <c r="BK736" s="73"/>
      <c r="BL736" s="73"/>
      <c r="BM736" s="73"/>
      <c r="BN736" s="73"/>
      <c r="BO736" s="73"/>
      <c r="BP736" s="73"/>
      <c r="BQ736" s="73"/>
      <c r="BR736" s="73"/>
      <c r="BS736" s="73"/>
      <c r="BT736" s="73"/>
      <c r="BU736" s="73"/>
      <c r="BV736" s="73"/>
      <c r="BW736" s="73"/>
      <c r="BX736" s="73"/>
      <c r="BY736" s="73"/>
      <c r="BZ736" s="73"/>
      <c r="CA736" s="73"/>
      <c r="CB736" s="73"/>
      <c r="CC736" s="73"/>
      <c r="CD736" s="73"/>
      <c r="CE736" s="73"/>
      <c r="CF736" s="73"/>
      <c r="CG736" s="73"/>
      <c r="CH736" s="73"/>
      <c r="CI736" s="73"/>
      <c r="CJ736" s="73"/>
      <c r="CK736" s="73"/>
      <c r="CL736" s="73"/>
      <c r="CM736" s="73"/>
      <c r="CN736" s="73"/>
      <c r="CO736" s="73"/>
      <c r="CP736" s="73"/>
      <c r="CQ736" s="73"/>
      <c r="CR736" s="73"/>
      <c r="CS736" s="73"/>
      <c r="CT736" s="73"/>
      <c r="CU736" s="73"/>
      <c r="CV736" s="73"/>
      <c r="CW736" s="73"/>
      <c r="CX736" s="73"/>
      <c r="CY736" s="73"/>
      <c r="CZ736" s="73"/>
      <c r="DA736" s="73"/>
      <c r="DB736" s="73"/>
      <c r="DC736" s="73"/>
      <c r="DD736" s="73"/>
      <c r="DE736" s="73"/>
      <c r="DF736" s="73"/>
      <c r="DG736" s="73"/>
      <c r="DH736" s="73"/>
      <c r="DI736" s="73"/>
      <c r="DJ736" s="73"/>
      <c r="DK736" s="73"/>
      <c r="DL736" s="73"/>
      <c r="DM736" s="73"/>
      <c r="DN736" s="73"/>
      <c r="DO736" s="73"/>
      <c r="DP736" s="73"/>
      <c r="DQ736" s="73"/>
      <c r="DR736" s="73"/>
      <c r="DS736" s="73"/>
      <c r="DT736" s="73"/>
      <c r="DU736" s="73"/>
      <c r="DV736" s="73"/>
    </row>
    <row r="737" spans="1:126" ht="12" customHeight="1" x14ac:dyDescent="0.2">
      <c r="S737" s="73"/>
      <c r="T737" s="73"/>
      <c r="U737" s="73"/>
      <c r="V737" s="73"/>
      <c r="W737" s="73"/>
      <c r="X737" s="73"/>
      <c r="Y737" s="73"/>
      <c r="Z737" s="73"/>
      <c r="AA737" s="73"/>
      <c r="AB737" s="73"/>
      <c r="AC737" s="73"/>
      <c r="AD737" s="73"/>
      <c r="AE737" s="73"/>
      <c r="AF737" s="73"/>
      <c r="AG737" s="73"/>
      <c r="AH737" s="73"/>
      <c r="AI737" s="73"/>
      <c r="AJ737" s="73"/>
      <c r="AK737" s="73"/>
      <c r="AM737" s="73"/>
      <c r="AN737" s="73"/>
      <c r="AO737" s="73"/>
      <c r="AP737" s="73"/>
      <c r="AQ737" s="73"/>
      <c r="AR737" s="73"/>
      <c r="AS737" s="73"/>
      <c r="AT737" s="73"/>
      <c r="AU737" s="73"/>
      <c r="AV737" s="73"/>
      <c r="AW737" s="73"/>
      <c r="AX737" s="73"/>
      <c r="AY737" s="73"/>
      <c r="AZ737" s="73"/>
      <c r="BA737" s="73"/>
      <c r="BB737" s="73"/>
      <c r="BC737" s="73"/>
      <c r="BD737" s="73"/>
      <c r="BE737" s="73"/>
      <c r="BF737" s="73"/>
      <c r="BG737" s="73"/>
      <c r="BH737" s="73"/>
      <c r="BI737" s="73"/>
      <c r="BJ737" s="73"/>
      <c r="BK737" s="73"/>
      <c r="BL737" s="73"/>
      <c r="BM737" s="73"/>
      <c r="BN737" s="73"/>
      <c r="BO737" s="73"/>
      <c r="BP737" s="73"/>
      <c r="BQ737" s="73"/>
      <c r="BR737" s="73"/>
      <c r="BS737" s="73"/>
      <c r="BT737" s="73"/>
      <c r="BU737" s="73"/>
      <c r="BV737" s="73"/>
      <c r="BW737" s="73"/>
      <c r="BX737" s="73"/>
      <c r="BY737" s="73"/>
      <c r="BZ737" s="73"/>
      <c r="CA737" s="73"/>
      <c r="CB737" s="73"/>
      <c r="CC737" s="73"/>
      <c r="CD737" s="73"/>
      <c r="CE737" s="73"/>
      <c r="CF737" s="73"/>
      <c r="CG737" s="73"/>
      <c r="CH737" s="73"/>
      <c r="CI737" s="73"/>
      <c r="CJ737" s="73"/>
      <c r="CK737" s="73"/>
      <c r="CL737" s="73"/>
      <c r="CM737" s="73"/>
      <c r="CN737" s="73"/>
      <c r="CO737" s="73"/>
      <c r="CP737" s="73"/>
      <c r="CQ737" s="73"/>
      <c r="CR737" s="73"/>
      <c r="CS737" s="73"/>
      <c r="CT737" s="73"/>
      <c r="CU737" s="73"/>
      <c r="CV737" s="73"/>
      <c r="CW737" s="73"/>
      <c r="CX737" s="73"/>
      <c r="CY737" s="73"/>
      <c r="CZ737" s="73"/>
      <c r="DA737" s="73"/>
      <c r="DB737" s="73"/>
      <c r="DC737" s="73"/>
      <c r="DD737" s="73"/>
      <c r="DE737" s="73"/>
      <c r="DF737" s="73"/>
      <c r="DG737" s="73"/>
      <c r="DH737" s="73"/>
      <c r="DI737" s="73"/>
      <c r="DJ737" s="73"/>
      <c r="DK737" s="73"/>
      <c r="DL737" s="73"/>
      <c r="DM737" s="73"/>
      <c r="DN737" s="73"/>
      <c r="DO737" s="73"/>
      <c r="DP737" s="73"/>
      <c r="DQ737" s="73"/>
      <c r="DR737" s="73"/>
      <c r="DS737" s="73"/>
      <c r="DT737" s="73"/>
      <c r="DU737" s="73"/>
      <c r="DV737" s="73"/>
    </row>
    <row r="738" spans="1:126" ht="14.25" customHeight="1" x14ac:dyDescent="0.2">
      <c r="S738" s="73"/>
      <c r="T738" s="73"/>
      <c r="U738" s="73"/>
      <c r="V738" s="73"/>
      <c r="W738" s="73"/>
      <c r="X738" s="73"/>
      <c r="Y738" s="73"/>
      <c r="Z738" s="73"/>
      <c r="AA738" s="73"/>
      <c r="AB738" s="73"/>
      <c r="AC738" s="73"/>
      <c r="AD738" s="73"/>
      <c r="AE738" s="73"/>
      <c r="AF738" s="73"/>
      <c r="AG738" s="73"/>
      <c r="AH738" s="73"/>
      <c r="AI738" s="73"/>
      <c r="AJ738" s="73"/>
      <c r="AK738" s="73"/>
      <c r="AM738" s="73"/>
      <c r="AN738" s="73"/>
      <c r="AO738" s="73"/>
      <c r="AP738" s="73"/>
      <c r="AQ738" s="73"/>
      <c r="AR738" s="73"/>
      <c r="AS738" s="73"/>
      <c r="AT738" s="73"/>
      <c r="AU738" s="73"/>
      <c r="AV738" s="73"/>
      <c r="AW738" s="73"/>
      <c r="AX738" s="73"/>
      <c r="AY738" s="73"/>
      <c r="AZ738" s="73"/>
      <c r="BA738" s="73"/>
      <c r="BB738" s="73"/>
      <c r="BC738" s="73"/>
      <c r="BD738" s="73"/>
      <c r="BE738" s="73"/>
      <c r="BF738" s="73"/>
      <c r="BG738" s="73"/>
      <c r="BH738" s="73"/>
      <c r="BI738" s="73"/>
      <c r="BJ738" s="73"/>
      <c r="BK738" s="73"/>
      <c r="BL738" s="73"/>
      <c r="BM738" s="73"/>
      <c r="BN738" s="73"/>
      <c r="BO738" s="73"/>
      <c r="BP738" s="73"/>
      <c r="BQ738" s="73"/>
      <c r="BR738" s="73"/>
      <c r="BS738" s="73"/>
      <c r="BT738" s="73"/>
      <c r="BU738" s="73"/>
      <c r="BV738" s="73"/>
      <c r="BW738" s="73"/>
      <c r="BX738" s="73"/>
      <c r="BY738" s="73"/>
      <c r="BZ738" s="73"/>
      <c r="CA738" s="73"/>
      <c r="CB738" s="73"/>
      <c r="CC738" s="73"/>
      <c r="CD738" s="73"/>
      <c r="CE738" s="73"/>
      <c r="CF738" s="73"/>
      <c r="CG738" s="73"/>
      <c r="CH738" s="73"/>
      <c r="CI738" s="73"/>
      <c r="CJ738" s="73"/>
      <c r="CK738" s="73"/>
      <c r="CL738" s="73"/>
      <c r="CM738" s="73"/>
      <c r="CN738" s="73"/>
      <c r="CO738" s="73"/>
      <c r="CP738" s="73"/>
      <c r="CQ738" s="73"/>
      <c r="CR738" s="73"/>
      <c r="CS738" s="73"/>
      <c r="CT738" s="73"/>
      <c r="CU738" s="73"/>
      <c r="CV738" s="73"/>
      <c r="CW738" s="73"/>
      <c r="CX738" s="73"/>
      <c r="CY738" s="73"/>
      <c r="CZ738" s="73"/>
      <c r="DA738" s="73"/>
      <c r="DB738" s="73"/>
      <c r="DC738" s="73"/>
      <c r="DD738" s="73"/>
      <c r="DE738" s="73"/>
      <c r="DF738" s="73"/>
      <c r="DG738" s="73"/>
      <c r="DH738" s="73"/>
      <c r="DI738" s="73"/>
      <c r="DJ738" s="73"/>
      <c r="DK738" s="73"/>
      <c r="DL738" s="73"/>
      <c r="DM738" s="73"/>
      <c r="DN738" s="73"/>
      <c r="DO738" s="73"/>
      <c r="DP738" s="73"/>
      <c r="DQ738" s="73"/>
      <c r="DR738" s="73"/>
      <c r="DS738" s="73"/>
      <c r="DT738" s="73"/>
      <c r="DU738" s="73"/>
      <c r="DV738" s="73"/>
    </row>
    <row r="739" spans="1:126" ht="12.75" customHeight="1" x14ac:dyDescent="0.2">
      <c r="S739" s="73"/>
      <c r="T739" s="73"/>
      <c r="U739" s="73"/>
      <c r="V739" s="73"/>
      <c r="W739" s="73"/>
      <c r="X739" s="73"/>
      <c r="Y739" s="73"/>
      <c r="Z739" s="73"/>
      <c r="AA739" s="73"/>
      <c r="AB739" s="73"/>
      <c r="AC739" s="73"/>
      <c r="AD739" s="73"/>
      <c r="AE739" s="73"/>
      <c r="AF739" s="73"/>
      <c r="AG739" s="73"/>
      <c r="AH739" s="73"/>
      <c r="AI739" s="73"/>
      <c r="AJ739" s="73"/>
      <c r="AK739" s="73"/>
      <c r="AM739" s="73"/>
      <c r="AN739" s="73"/>
      <c r="AO739" s="73"/>
      <c r="AP739" s="73"/>
      <c r="AQ739" s="73"/>
      <c r="AR739" s="73"/>
      <c r="AS739" s="73"/>
      <c r="AT739" s="73"/>
      <c r="AU739" s="73"/>
      <c r="AV739" s="73"/>
      <c r="AW739" s="73"/>
      <c r="AX739" s="73"/>
      <c r="AY739" s="73"/>
      <c r="AZ739" s="73"/>
      <c r="BA739" s="73"/>
      <c r="BB739" s="73"/>
      <c r="BC739" s="73"/>
      <c r="BD739" s="73"/>
      <c r="BE739" s="73"/>
      <c r="BF739" s="73"/>
      <c r="BG739" s="73"/>
      <c r="BH739" s="73"/>
      <c r="BI739" s="73"/>
      <c r="BJ739" s="73"/>
      <c r="BK739" s="73"/>
      <c r="BL739" s="73"/>
      <c r="BM739" s="73"/>
      <c r="BN739" s="73"/>
      <c r="BO739" s="73"/>
      <c r="BP739" s="73"/>
      <c r="BQ739" s="73"/>
      <c r="BR739" s="73"/>
      <c r="BS739" s="73"/>
      <c r="BT739" s="73"/>
      <c r="BU739" s="73"/>
      <c r="BV739" s="73"/>
      <c r="BW739" s="73"/>
      <c r="BX739" s="73"/>
      <c r="BY739" s="73"/>
      <c r="BZ739" s="73"/>
      <c r="CA739" s="73"/>
      <c r="CB739" s="73"/>
      <c r="CC739" s="73"/>
      <c r="CD739" s="73"/>
      <c r="CE739" s="73"/>
      <c r="CF739" s="73"/>
      <c r="CG739" s="73"/>
      <c r="CH739" s="73"/>
      <c r="CI739" s="73"/>
      <c r="CJ739" s="73"/>
      <c r="CK739" s="73"/>
      <c r="CL739" s="73"/>
      <c r="CM739" s="73"/>
      <c r="CN739" s="73"/>
      <c r="CO739" s="73"/>
      <c r="CP739" s="73"/>
      <c r="CQ739" s="73"/>
      <c r="CR739" s="73"/>
      <c r="CS739" s="73"/>
      <c r="CT739" s="73"/>
      <c r="CU739" s="73"/>
      <c r="CV739" s="73"/>
      <c r="CW739" s="73"/>
      <c r="CX739" s="73"/>
      <c r="CY739" s="73"/>
      <c r="CZ739" s="73"/>
      <c r="DA739" s="73"/>
      <c r="DB739" s="73"/>
      <c r="DC739" s="73"/>
      <c r="DD739" s="73"/>
      <c r="DE739" s="73"/>
      <c r="DF739" s="73"/>
      <c r="DG739" s="73"/>
      <c r="DH739" s="73"/>
      <c r="DI739" s="73"/>
      <c r="DJ739" s="73"/>
      <c r="DK739" s="73"/>
      <c r="DL739" s="73"/>
      <c r="DM739" s="73"/>
      <c r="DN739" s="73"/>
      <c r="DO739" s="73"/>
      <c r="DP739" s="73"/>
      <c r="DQ739" s="73"/>
      <c r="DR739" s="73"/>
      <c r="DS739" s="73"/>
      <c r="DT739" s="73"/>
      <c r="DU739" s="73"/>
      <c r="DV739" s="73"/>
    </row>
    <row r="740" spans="1:126" ht="14.25" customHeight="1" x14ac:dyDescent="0.2">
      <c r="S740" s="73"/>
      <c r="T740" s="73"/>
      <c r="U740" s="73"/>
      <c r="V740" s="73"/>
      <c r="W740" s="73"/>
      <c r="X740" s="73"/>
      <c r="Y740" s="73"/>
      <c r="Z740" s="73"/>
      <c r="AA740" s="73"/>
      <c r="AB740" s="73"/>
      <c r="AC740" s="73"/>
      <c r="AD740" s="73"/>
      <c r="AE740" s="73"/>
      <c r="AF740" s="73"/>
      <c r="AG740" s="73"/>
      <c r="AH740" s="73"/>
      <c r="AI740" s="73"/>
      <c r="AJ740" s="73"/>
      <c r="AK740" s="73"/>
      <c r="AM740" s="73"/>
      <c r="AN740" s="73"/>
      <c r="AO740" s="73"/>
      <c r="AP740" s="73"/>
      <c r="AQ740" s="73"/>
      <c r="AR740" s="73"/>
      <c r="AS740" s="73"/>
      <c r="AT740" s="73"/>
      <c r="AU740" s="73"/>
      <c r="AV740" s="73"/>
      <c r="AW740" s="73"/>
      <c r="AX740" s="73"/>
      <c r="AY740" s="73"/>
      <c r="AZ740" s="73"/>
      <c r="BA740" s="73"/>
      <c r="BB740" s="73"/>
      <c r="BC740" s="73"/>
      <c r="BD740" s="73"/>
      <c r="BE740" s="73"/>
      <c r="BF740" s="73"/>
      <c r="BG740" s="73"/>
      <c r="BH740" s="73"/>
      <c r="BI740" s="73"/>
      <c r="BJ740" s="73"/>
      <c r="BK740" s="73"/>
      <c r="BL740" s="73"/>
      <c r="BM740" s="73"/>
      <c r="BN740" s="73"/>
      <c r="BO740" s="73"/>
      <c r="BP740" s="73"/>
      <c r="BQ740" s="73"/>
      <c r="BR740" s="73"/>
      <c r="BS740" s="73"/>
      <c r="BT740" s="73"/>
      <c r="BU740" s="73"/>
      <c r="BV740" s="73"/>
      <c r="BW740" s="73"/>
      <c r="BX740" s="73"/>
      <c r="BY740" s="73"/>
      <c r="BZ740" s="73"/>
      <c r="CA740" s="73"/>
      <c r="CB740" s="73"/>
      <c r="CC740" s="73"/>
      <c r="CD740" s="73"/>
      <c r="CE740" s="73"/>
      <c r="CF740" s="73"/>
      <c r="CG740" s="73"/>
      <c r="CH740" s="73"/>
      <c r="CI740" s="73"/>
      <c r="CJ740" s="73"/>
      <c r="CK740" s="73"/>
      <c r="CL740" s="73"/>
      <c r="CM740" s="73"/>
      <c r="CN740" s="73"/>
      <c r="CO740" s="73"/>
      <c r="CP740" s="73"/>
      <c r="CQ740" s="73"/>
      <c r="CR740" s="73"/>
      <c r="CS740" s="73"/>
      <c r="CT740" s="73"/>
      <c r="CU740" s="73"/>
      <c r="CV740" s="73"/>
      <c r="CW740" s="73"/>
      <c r="CX740" s="73"/>
      <c r="CY740" s="73"/>
      <c r="CZ740" s="73"/>
      <c r="DA740" s="73"/>
      <c r="DB740" s="73"/>
      <c r="DC740" s="73"/>
      <c r="DD740" s="73"/>
      <c r="DE740" s="73"/>
      <c r="DF740" s="73"/>
      <c r="DG740" s="73"/>
      <c r="DH740" s="73"/>
      <c r="DI740" s="73"/>
      <c r="DJ740" s="73"/>
      <c r="DK740" s="73"/>
      <c r="DL740" s="73"/>
      <c r="DM740" s="73"/>
      <c r="DN740" s="73"/>
      <c r="DO740" s="73"/>
      <c r="DP740" s="73"/>
      <c r="DQ740" s="73"/>
      <c r="DR740" s="73"/>
      <c r="DS740" s="73"/>
      <c r="DT740" s="73"/>
      <c r="DU740" s="73"/>
      <c r="DV740" s="73"/>
    </row>
    <row r="741" spans="1:126" ht="12.75" customHeight="1" x14ac:dyDescent="0.2">
      <c r="S741" s="73"/>
      <c r="T741" s="73"/>
      <c r="U741" s="73"/>
      <c r="V741" s="73"/>
      <c r="W741" s="73"/>
      <c r="X741" s="73"/>
      <c r="Y741" s="73"/>
      <c r="Z741" s="73"/>
      <c r="AA741" s="73"/>
      <c r="AB741" s="73"/>
      <c r="AC741" s="73"/>
      <c r="AD741" s="73"/>
      <c r="AE741" s="73"/>
      <c r="AF741" s="73"/>
      <c r="AG741" s="73"/>
      <c r="AH741" s="73"/>
      <c r="AI741" s="73"/>
      <c r="AJ741" s="73"/>
      <c r="AK741" s="73"/>
      <c r="AM741" s="73"/>
      <c r="AN741" s="73"/>
      <c r="AO741" s="73"/>
      <c r="AP741" s="73"/>
      <c r="AQ741" s="73"/>
      <c r="AR741" s="73"/>
      <c r="AS741" s="73"/>
      <c r="AT741" s="73"/>
      <c r="AU741" s="73"/>
      <c r="AV741" s="73"/>
      <c r="AW741" s="73"/>
      <c r="AX741" s="73"/>
      <c r="AY741" s="73"/>
      <c r="AZ741" s="73"/>
      <c r="BA741" s="73"/>
      <c r="BB741" s="73"/>
      <c r="BC741" s="73"/>
      <c r="BD741" s="73"/>
      <c r="BE741" s="73"/>
      <c r="BF741" s="73"/>
      <c r="BG741" s="73"/>
      <c r="BH741" s="73"/>
      <c r="BI741" s="73"/>
      <c r="BJ741" s="73"/>
      <c r="BK741" s="73"/>
      <c r="BL741" s="73"/>
      <c r="BM741" s="73"/>
      <c r="BN741" s="73"/>
      <c r="BO741" s="73"/>
      <c r="BP741" s="73"/>
      <c r="BQ741" s="73"/>
      <c r="BR741" s="73"/>
      <c r="BS741" s="73"/>
      <c r="BT741" s="73"/>
      <c r="BU741" s="73"/>
      <c r="BV741" s="73"/>
      <c r="BW741" s="73"/>
      <c r="BX741" s="73"/>
      <c r="BY741" s="73"/>
      <c r="BZ741" s="73"/>
      <c r="CA741" s="73"/>
      <c r="CB741" s="73"/>
      <c r="CC741" s="73"/>
      <c r="CD741" s="73"/>
      <c r="CE741" s="73"/>
      <c r="CF741" s="73"/>
      <c r="CG741" s="73"/>
      <c r="CH741" s="73"/>
      <c r="CI741" s="73"/>
      <c r="CJ741" s="73"/>
      <c r="CK741" s="73"/>
      <c r="CL741" s="73"/>
      <c r="CM741" s="73"/>
      <c r="CN741" s="73"/>
      <c r="CO741" s="73"/>
      <c r="CP741" s="73"/>
      <c r="CQ741" s="73"/>
      <c r="CR741" s="73"/>
      <c r="CS741" s="73"/>
      <c r="CT741" s="73"/>
      <c r="CU741" s="73"/>
      <c r="CV741" s="73"/>
      <c r="CW741" s="73"/>
      <c r="CX741" s="73"/>
      <c r="CY741" s="73"/>
      <c r="CZ741" s="73"/>
      <c r="DA741" s="73"/>
      <c r="DB741" s="73"/>
      <c r="DC741" s="73"/>
      <c r="DD741" s="73"/>
      <c r="DE741" s="73"/>
      <c r="DF741" s="73"/>
      <c r="DG741" s="73"/>
      <c r="DH741" s="73"/>
      <c r="DI741" s="73"/>
      <c r="DJ741" s="73"/>
      <c r="DK741" s="73"/>
      <c r="DL741" s="73"/>
      <c r="DM741" s="73"/>
      <c r="DN741" s="73"/>
      <c r="DO741" s="73"/>
      <c r="DP741" s="73"/>
      <c r="DQ741" s="73"/>
      <c r="DR741" s="73"/>
      <c r="DS741" s="73"/>
      <c r="DT741" s="73"/>
      <c r="DU741" s="73"/>
      <c r="DV741" s="73"/>
    </row>
    <row r="742" spans="1:126" ht="13.5" customHeight="1" x14ac:dyDescent="0.2">
      <c r="S742" s="73"/>
      <c r="T742" s="73"/>
      <c r="U742" s="73"/>
      <c r="V742" s="73"/>
      <c r="W742" s="73"/>
      <c r="X742" s="73"/>
      <c r="Y742" s="73"/>
      <c r="Z742" s="73"/>
      <c r="AA742" s="73"/>
      <c r="AB742" s="73"/>
      <c r="AC742" s="73"/>
      <c r="AD742" s="73"/>
      <c r="AE742" s="73"/>
      <c r="AF742" s="73"/>
      <c r="AG742" s="73"/>
      <c r="AH742" s="73"/>
      <c r="AI742" s="73"/>
      <c r="AJ742" s="73"/>
      <c r="AK742" s="73"/>
      <c r="AM742" s="73"/>
      <c r="AN742" s="73"/>
      <c r="AO742" s="73"/>
      <c r="AP742" s="73"/>
      <c r="AQ742" s="73"/>
      <c r="AR742" s="73"/>
      <c r="AS742" s="73"/>
      <c r="AT742" s="73"/>
      <c r="AU742" s="73"/>
      <c r="AV742" s="73"/>
      <c r="AW742" s="73"/>
      <c r="AX742" s="73"/>
      <c r="AY742" s="73"/>
      <c r="AZ742" s="73"/>
      <c r="BA742" s="73"/>
      <c r="BB742" s="73"/>
      <c r="BC742" s="73"/>
      <c r="BD742" s="73"/>
      <c r="BE742" s="73"/>
      <c r="BF742" s="73"/>
      <c r="BG742" s="73"/>
      <c r="BH742" s="73"/>
      <c r="BI742" s="73"/>
      <c r="BJ742" s="73"/>
      <c r="BK742" s="73"/>
      <c r="BL742" s="73"/>
      <c r="BM742" s="73"/>
      <c r="BN742" s="73"/>
      <c r="BO742" s="73"/>
      <c r="BP742" s="73"/>
      <c r="BQ742" s="73"/>
      <c r="BR742" s="73"/>
      <c r="BS742" s="73"/>
      <c r="BT742" s="73"/>
      <c r="BU742" s="73"/>
      <c r="BV742" s="73"/>
      <c r="BW742" s="73"/>
      <c r="BX742" s="73"/>
      <c r="BY742" s="73"/>
      <c r="BZ742" s="73"/>
      <c r="CA742" s="73"/>
      <c r="CB742" s="73"/>
      <c r="CC742" s="73"/>
      <c r="CD742" s="73"/>
      <c r="CE742" s="73"/>
      <c r="CF742" s="73"/>
      <c r="CG742" s="73"/>
      <c r="CH742" s="73"/>
      <c r="CI742" s="73"/>
      <c r="CJ742" s="73"/>
      <c r="CK742" s="73"/>
      <c r="CL742" s="73"/>
      <c r="CM742" s="73"/>
      <c r="CN742" s="73"/>
      <c r="CO742" s="73"/>
      <c r="CP742" s="73"/>
      <c r="CQ742" s="73"/>
      <c r="CR742" s="73"/>
      <c r="CS742" s="73"/>
      <c r="CT742" s="73"/>
      <c r="CU742" s="73"/>
      <c r="CV742" s="73"/>
      <c r="CW742" s="73"/>
      <c r="CX742" s="73"/>
      <c r="CY742" s="73"/>
      <c r="CZ742" s="73"/>
      <c r="DA742" s="73"/>
      <c r="DB742" s="73"/>
      <c r="DC742" s="73"/>
      <c r="DD742" s="73"/>
      <c r="DE742" s="73"/>
      <c r="DF742" s="73"/>
      <c r="DG742" s="73"/>
      <c r="DH742" s="73"/>
      <c r="DI742" s="73"/>
      <c r="DJ742" s="73"/>
      <c r="DK742" s="73"/>
      <c r="DL742" s="73"/>
      <c r="DM742" s="73"/>
      <c r="DN742" s="73"/>
      <c r="DO742" s="73"/>
      <c r="DP742" s="73"/>
      <c r="DQ742" s="73"/>
      <c r="DR742" s="73"/>
      <c r="DS742" s="73"/>
      <c r="DT742" s="73"/>
      <c r="DU742" s="73"/>
      <c r="DV742" s="73"/>
    </row>
    <row r="743" spans="1:126" ht="14.25" customHeight="1" x14ac:dyDescent="0.2">
      <c r="S743" s="73"/>
      <c r="T743" s="73"/>
      <c r="U743" s="73"/>
      <c r="V743" s="73"/>
      <c r="W743" s="73"/>
      <c r="X743" s="73"/>
      <c r="Y743" s="73"/>
      <c r="Z743" s="73"/>
      <c r="AA743" s="73"/>
      <c r="AB743" s="73"/>
      <c r="AC743" s="73"/>
      <c r="AD743" s="73"/>
      <c r="AE743" s="73"/>
      <c r="AF743" s="73"/>
      <c r="AG743" s="73"/>
      <c r="AH743" s="73"/>
      <c r="AI743" s="73"/>
      <c r="AJ743" s="73"/>
      <c r="AK743" s="73"/>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c r="BM743" s="73"/>
      <c r="BN743" s="73"/>
      <c r="BO743" s="73"/>
      <c r="BP743" s="73"/>
      <c r="BQ743" s="73"/>
      <c r="BR743" s="73"/>
      <c r="BS743" s="73"/>
      <c r="BT743" s="73"/>
      <c r="BU743" s="73"/>
      <c r="BV743" s="73"/>
      <c r="BW743" s="73"/>
      <c r="BX743" s="73"/>
      <c r="BY743" s="73"/>
      <c r="BZ743" s="73"/>
      <c r="CA743" s="73"/>
      <c r="CB743" s="73"/>
      <c r="CC743" s="73"/>
      <c r="CD743" s="73"/>
      <c r="CE743" s="73"/>
      <c r="CF743" s="73"/>
      <c r="CG743" s="73"/>
      <c r="CH743" s="73"/>
      <c r="CI743" s="73"/>
      <c r="CJ743" s="73"/>
      <c r="CK743" s="73"/>
      <c r="CL743" s="73"/>
      <c r="CM743" s="73"/>
      <c r="CN743" s="73"/>
      <c r="CO743" s="73"/>
      <c r="CP743" s="73"/>
      <c r="CQ743" s="73"/>
      <c r="CR743" s="73"/>
      <c r="CS743" s="73"/>
      <c r="CT743" s="73"/>
      <c r="CU743" s="73"/>
      <c r="CV743" s="73"/>
      <c r="CW743" s="73"/>
      <c r="CX743" s="73"/>
      <c r="CY743" s="73"/>
      <c r="CZ743" s="73"/>
      <c r="DA743" s="73"/>
      <c r="DB743" s="73"/>
      <c r="DC743" s="73"/>
      <c r="DD743" s="73"/>
      <c r="DE743" s="73"/>
      <c r="DF743" s="73"/>
      <c r="DG743" s="73"/>
      <c r="DH743" s="73"/>
      <c r="DI743" s="73"/>
      <c r="DJ743" s="73"/>
      <c r="DK743" s="73"/>
      <c r="DL743" s="73"/>
      <c r="DM743" s="73"/>
      <c r="DN743" s="73"/>
      <c r="DO743" s="73"/>
      <c r="DP743" s="73"/>
      <c r="DQ743" s="73"/>
      <c r="DR743" s="73"/>
      <c r="DS743" s="73"/>
      <c r="DT743" s="73"/>
      <c r="DU743" s="73"/>
      <c r="DV743" s="73"/>
    </row>
    <row r="744" spans="1:126" ht="16.5" customHeight="1" x14ac:dyDescent="0.2">
      <c r="S744" s="73"/>
      <c r="T744" s="73"/>
      <c r="U744" s="73"/>
      <c r="V744" s="73"/>
      <c r="W744" s="73"/>
      <c r="X744" s="73"/>
      <c r="Y744" s="73"/>
      <c r="Z744" s="73"/>
      <c r="AA744" s="73"/>
      <c r="AB744" s="73"/>
      <c r="AC744" s="73"/>
      <c r="AD744" s="73"/>
      <c r="AE744" s="73"/>
      <c r="AF744" s="73"/>
      <c r="AG744" s="73"/>
      <c r="AH744" s="73"/>
      <c r="AI744" s="73"/>
      <c r="AJ744" s="73"/>
      <c r="AK744" s="73"/>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73"/>
      <c r="BM744" s="73"/>
      <c r="BN744" s="73"/>
      <c r="BO744" s="73"/>
      <c r="BP744" s="73"/>
      <c r="BQ744" s="73"/>
      <c r="BR744" s="73"/>
      <c r="BS744" s="73"/>
      <c r="BT744" s="73"/>
      <c r="BU744" s="73"/>
      <c r="BV744" s="73"/>
      <c r="BW744" s="73"/>
      <c r="BX744" s="73"/>
      <c r="BY744" s="73"/>
      <c r="BZ744" s="73"/>
      <c r="CA744" s="73"/>
      <c r="CB744" s="73"/>
      <c r="CC744" s="73"/>
      <c r="CD744" s="73"/>
      <c r="CE744" s="73"/>
      <c r="CF744" s="73"/>
      <c r="CG744" s="73"/>
      <c r="CH744" s="73"/>
      <c r="CI744" s="73"/>
      <c r="CJ744" s="73"/>
      <c r="CK744" s="73"/>
      <c r="CL744" s="73"/>
      <c r="CM744" s="73"/>
      <c r="CN744" s="73"/>
      <c r="CO744" s="73"/>
      <c r="CP744" s="73"/>
      <c r="CQ744" s="73"/>
      <c r="CR744" s="73"/>
      <c r="CS744" s="73"/>
      <c r="CT744" s="73"/>
      <c r="CU744" s="73"/>
      <c r="CV744" s="73"/>
      <c r="CW744" s="73"/>
      <c r="CX744" s="73"/>
      <c r="CY744" s="73"/>
      <c r="CZ744" s="73"/>
      <c r="DA744" s="73"/>
      <c r="DB744" s="73"/>
      <c r="DC744" s="73"/>
      <c r="DD744" s="73"/>
      <c r="DE744" s="73"/>
      <c r="DF744" s="73"/>
      <c r="DG744" s="73"/>
      <c r="DH744" s="73"/>
      <c r="DI744" s="73"/>
      <c r="DJ744" s="73"/>
      <c r="DK744" s="73"/>
      <c r="DL744" s="73"/>
      <c r="DM744" s="73"/>
      <c r="DN744" s="73"/>
      <c r="DO744" s="73"/>
      <c r="DP744" s="73"/>
      <c r="DQ744" s="73"/>
      <c r="DR744" s="73"/>
      <c r="DS744" s="73"/>
      <c r="DT744" s="73"/>
      <c r="DU744" s="73"/>
      <c r="DV744" s="73"/>
    </row>
    <row r="745" spans="1:126" ht="18.75" customHeight="1" x14ac:dyDescent="0.2">
      <c r="S745" s="73"/>
      <c r="T745" s="73"/>
      <c r="U745" s="73"/>
      <c r="V745" s="73"/>
      <c r="W745" s="73"/>
      <c r="X745" s="73"/>
      <c r="Y745" s="73"/>
      <c r="Z745" s="73"/>
      <c r="AA745" s="73"/>
      <c r="AB745" s="73"/>
      <c r="AC745" s="73"/>
      <c r="AD745" s="73"/>
      <c r="AE745" s="73"/>
      <c r="AF745" s="73"/>
      <c r="AG745" s="73"/>
      <c r="AH745" s="73"/>
      <c r="AI745" s="73"/>
      <c r="AJ745" s="73"/>
      <c r="AK745" s="73"/>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c r="BM745" s="73"/>
      <c r="BN745" s="73"/>
      <c r="BO745" s="73"/>
      <c r="BP745" s="73"/>
      <c r="BQ745" s="73"/>
      <c r="BR745" s="73"/>
      <c r="BS745" s="73"/>
      <c r="BT745" s="73"/>
      <c r="BU745" s="73"/>
      <c r="BV745" s="73"/>
      <c r="BW745" s="73"/>
      <c r="BX745" s="73"/>
      <c r="BY745" s="73"/>
      <c r="BZ745" s="73"/>
      <c r="CA745" s="73"/>
      <c r="CB745" s="73"/>
      <c r="CC745" s="73"/>
      <c r="CD745" s="73"/>
      <c r="CE745" s="73"/>
      <c r="CF745" s="73"/>
      <c r="CG745" s="73"/>
      <c r="CH745" s="73"/>
      <c r="CI745" s="73"/>
      <c r="CJ745" s="73"/>
      <c r="CK745" s="73"/>
      <c r="CL745" s="73"/>
      <c r="CM745" s="73"/>
      <c r="CN745" s="73"/>
      <c r="CO745" s="73"/>
      <c r="CP745" s="73"/>
      <c r="CQ745" s="73"/>
      <c r="CR745" s="73"/>
      <c r="CS745" s="73"/>
      <c r="CT745" s="73"/>
      <c r="CU745" s="73"/>
      <c r="CV745" s="73"/>
      <c r="CW745" s="73"/>
      <c r="CX745" s="73"/>
      <c r="CY745" s="73"/>
      <c r="CZ745" s="73"/>
      <c r="DA745" s="73"/>
      <c r="DB745" s="73"/>
      <c r="DC745" s="73"/>
      <c r="DD745" s="73"/>
      <c r="DE745" s="73"/>
      <c r="DF745" s="73"/>
      <c r="DG745" s="73"/>
      <c r="DH745" s="73"/>
      <c r="DI745" s="73"/>
      <c r="DJ745" s="73"/>
      <c r="DK745" s="73"/>
      <c r="DL745" s="73"/>
      <c r="DM745" s="73"/>
      <c r="DN745" s="73"/>
      <c r="DO745" s="73"/>
      <c r="DP745" s="73"/>
      <c r="DQ745" s="73"/>
      <c r="DR745" s="73"/>
      <c r="DS745" s="73"/>
      <c r="DT745" s="73"/>
      <c r="DU745" s="73"/>
      <c r="DV745" s="73"/>
    </row>
    <row r="746" spans="1:126" ht="18" customHeight="1" x14ac:dyDescent="0.2">
      <c r="S746" s="73"/>
      <c r="T746" s="73"/>
      <c r="U746" s="73"/>
      <c r="V746" s="73"/>
      <c r="W746" s="73"/>
      <c r="X746" s="73"/>
      <c r="Y746" s="73"/>
      <c r="Z746" s="73"/>
      <c r="AA746" s="73"/>
      <c r="AB746" s="73"/>
      <c r="AC746" s="73"/>
      <c r="AD746" s="73"/>
      <c r="AE746" s="73"/>
      <c r="AF746" s="73"/>
      <c r="AG746" s="73"/>
      <c r="AH746" s="73"/>
      <c r="AI746" s="73"/>
      <c r="AJ746" s="73"/>
      <c r="AK746" s="73"/>
      <c r="AM746" s="73"/>
      <c r="AN746" s="73"/>
      <c r="AO746" s="73"/>
      <c r="AP746" s="73"/>
      <c r="AQ746" s="73"/>
      <c r="AR746" s="73"/>
      <c r="AS746" s="73"/>
      <c r="AT746" s="73"/>
      <c r="AU746" s="73"/>
      <c r="AV746" s="73"/>
      <c r="AW746" s="73"/>
      <c r="AX746" s="73"/>
      <c r="AY746" s="73"/>
      <c r="AZ746" s="73"/>
      <c r="BA746" s="73"/>
      <c r="BB746" s="73"/>
      <c r="BC746" s="73"/>
      <c r="BD746" s="73"/>
      <c r="BE746" s="73"/>
      <c r="BF746" s="73"/>
      <c r="BG746" s="73"/>
      <c r="BH746" s="73"/>
      <c r="BI746" s="73"/>
      <c r="BJ746" s="73"/>
      <c r="BK746" s="73"/>
      <c r="BL746" s="73"/>
      <c r="BM746" s="73"/>
      <c r="BN746" s="73"/>
      <c r="BO746" s="73"/>
      <c r="BP746" s="73"/>
      <c r="BQ746" s="73"/>
      <c r="BR746" s="73"/>
      <c r="BS746" s="73"/>
      <c r="BT746" s="73"/>
      <c r="BU746" s="73"/>
      <c r="BV746" s="73"/>
      <c r="BW746" s="73"/>
      <c r="BX746" s="73"/>
      <c r="BY746" s="73"/>
      <c r="BZ746" s="73"/>
      <c r="CA746" s="73"/>
      <c r="CB746" s="73"/>
      <c r="CC746" s="73"/>
      <c r="CD746" s="73"/>
      <c r="CE746" s="73"/>
      <c r="CF746" s="73"/>
      <c r="CG746" s="73"/>
      <c r="CH746" s="73"/>
      <c r="CI746" s="73"/>
      <c r="CJ746" s="73"/>
      <c r="CK746" s="73"/>
      <c r="CL746" s="73"/>
      <c r="CM746" s="73"/>
      <c r="CN746" s="73"/>
      <c r="CO746" s="73"/>
      <c r="CP746" s="73"/>
      <c r="CQ746" s="73"/>
      <c r="CR746" s="73"/>
      <c r="CS746" s="73"/>
      <c r="CT746" s="73"/>
      <c r="CU746" s="73"/>
      <c r="CV746" s="73"/>
      <c r="CW746" s="73"/>
      <c r="CX746" s="73"/>
      <c r="CY746" s="73"/>
      <c r="CZ746" s="73"/>
      <c r="DA746" s="73"/>
      <c r="DB746" s="73"/>
      <c r="DC746" s="73"/>
      <c r="DD746" s="73"/>
      <c r="DE746" s="73"/>
      <c r="DF746" s="73"/>
      <c r="DG746" s="73"/>
      <c r="DH746" s="73"/>
      <c r="DI746" s="73"/>
      <c r="DJ746" s="73"/>
      <c r="DK746" s="73"/>
      <c r="DL746" s="73"/>
      <c r="DM746" s="73"/>
      <c r="DN746" s="73"/>
      <c r="DO746" s="73"/>
      <c r="DP746" s="73"/>
      <c r="DQ746" s="73"/>
      <c r="DR746" s="73"/>
      <c r="DS746" s="73"/>
      <c r="DT746" s="73"/>
      <c r="DU746" s="73"/>
      <c r="DV746" s="73"/>
    </row>
    <row r="747" spans="1:126" ht="17.25" customHeight="1" x14ac:dyDescent="0.2">
      <c r="S747" s="73"/>
      <c r="T747" s="73"/>
      <c r="U747" s="73"/>
      <c r="V747" s="73"/>
      <c r="W747" s="73"/>
      <c r="X747" s="73"/>
      <c r="Y747" s="73"/>
      <c r="Z747" s="73"/>
      <c r="AA747" s="73"/>
      <c r="AB747" s="73"/>
      <c r="AC747" s="73"/>
      <c r="AD747" s="73"/>
      <c r="AE747" s="73"/>
      <c r="AF747" s="73"/>
      <c r="AG747" s="73"/>
      <c r="AH747" s="73"/>
      <c r="AI747" s="73"/>
      <c r="AJ747" s="73"/>
      <c r="AK747" s="73"/>
      <c r="AM747" s="73"/>
      <c r="AN747" s="73"/>
      <c r="AO747" s="73"/>
      <c r="AP747" s="73"/>
      <c r="AQ747" s="73"/>
      <c r="AR747" s="73"/>
      <c r="AS747" s="73"/>
      <c r="AT747" s="73"/>
      <c r="AU747" s="73"/>
      <c r="AV747" s="73"/>
      <c r="AW747" s="73"/>
      <c r="AX747" s="73"/>
      <c r="AY747" s="73"/>
      <c r="AZ747" s="73"/>
      <c r="BA747" s="73"/>
      <c r="BB747" s="73"/>
      <c r="BC747" s="73"/>
      <c r="BD747" s="73"/>
      <c r="BE747" s="73"/>
      <c r="BF747" s="73"/>
      <c r="BG747" s="73"/>
      <c r="BH747" s="73"/>
      <c r="BI747" s="73"/>
      <c r="BJ747" s="73"/>
      <c r="BK747" s="73"/>
      <c r="BL747" s="73"/>
      <c r="BM747" s="73"/>
      <c r="BN747" s="73"/>
      <c r="BO747" s="73"/>
      <c r="BP747" s="73"/>
      <c r="BQ747" s="73"/>
      <c r="BR747" s="73"/>
      <c r="BS747" s="73"/>
      <c r="BT747" s="73"/>
      <c r="BU747" s="73"/>
      <c r="BV747" s="73"/>
      <c r="BW747" s="73"/>
      <c r="BX747" s="73"/>
      <c r="BY747" s="73"/>
      <c r="BZ747" s="73"/>
      <c r="CA747" s="73"/>
      <c r="CB747" s="73"/>
      <c r="CC747" s="73"/>
      <c r="CD747" s="73"/>
      <c r="CE747" s="73"/>
      <c r="CF747" s="73"/>
      <c r="CG747" s="73"/>
      <c r="CH747" s="73"/>
      <c r="CI747" s="73"/>
      <c r="CJ747" s="73"/>
      <c r="CK747" s="73"/>
      <c r="CL747" s="73"/>
      <c r="CM747" s="73"/>
      <c r="CN747" s="73"/>
      <c r="CO747" s="73"/>
      <c r="CP747" s="73"/>
      <c r="CQ747" s="73"/>
      <c r="CR747" s="73"/>
      <c r="CS747" s="73"/>
      <c r="CT747" s="73"/>
      <c r="CU747" s="73"/>
      <c r="CV747" s="73"/>
      <c r="CW747" s="73"/>
      <c r="CX747" s="73"/>
      <c r="CY747" s="73"/>
      <c r="CZ747" s="73"/>
      <c r="DA747" s="73"/>
      <c r="DB747" s="73"/>
      <c r="DC747" s="73"/>
      <c r="DD747" s="73"/>
      <c r="DE747" s="73"/>
      <c r="DF747" s="73"/>
      <c r="DG747" s="73"/>
      <c r="DH747" s="73"/>
      <c r="DI747" s="73"/>
      <c r="DJ747" s="73"/>
      <c r="DK747" s="73"/>
      <c r="DL747" s="73"/>
      <c r="DM747" s="73"/>
      <c r="DN747" s="73"/>
      <c r="DO747" s="73"/>
      <c r="DP747" s="73"/>
      <c r="DQ747" s="73"/>
      <c r="DR747" s="73"/>
      <c r="DS747" s="73"/>
      <c r="DT747" s="73"/>
      <c r="DU747" s="73"/>
      <c r="DV747" s="73"/>
    </row>
    <row r="748" spans="1:126" ht="18" customHeight="1" x14ac:dyDescent="0.2">
      <c r="S748" s="73"/>
      <c r="T748" s="73"/>
      <c r="U748" s="73"/>
      <c r="V748" s="73"/>
      <c r="W748" s="73"/>
      <c r="X748" s="73"/>
      <c r="Y748" s="73"/>
      <c r="Z748" s="73"/>
      <c r="AA748" s="73"/>
      <c r="AB748" s="73"/>
      <c r="AC748" s="73"/>
      <c r="AD748" s="73"/>
      <c r="AE748" s="73"/>
      <c r="AF748" s="73"/>
      <c r="AG748" s="73"/>
      <c r="AH748" s="73"/>
      <c r="AI748" s="73"/>
      <c r="AJ748" s="73"/>
      <c r="AK748" s="73"/>
      <c r="AM748" s="73"/>
      <c r="AN748" s="73"/>
      <c r="AO748" s="73"/>
      <c r="AP748" s="73"/>
      <c r="AQ748" s="73"/>
      <c r="AR748" s="73"/>
      <c r="AS748" s="73"/>
      <c r="AT748" s="73"/>
      <c r="AU748" s="73"/>
      <c r="AV748" s="73"/>
      <c r="AW748" s="73"/>
      <c r="AX748" s="73"/>
      <c r="AY748" s="73"/>
      <c r="AZ748" s="73"/>
      <c r="BA748" s="73"/>
      <c r="BB748" s="73"/>
      <c r="BC748" s="73"/>
      <c r="BD748" s="73"/>
      <c r="BE748" s="73"/>
      <c r="BF748" s="73"/>
      <c r="BG748" s="73"/>
      <c r="BH748" s="73"/>
      <c r="BI748" s="73"/>
      <c r="BJ748" s="73"/>
      <c r="BK748" s="73"/>
      <c r="BL748" s="73"/>
      <c r="BM748" s="73"/>
      <c r="BN748" s="73"/>
      <c r="BO748" s="73"/>
      <c r="BP748" s="73"/>
      <c r="BQ748" s="73"/>
      <c r="BR748" s="73"/>
      <c r="BS748" s="73"/>
      <c r="BT748" s="73"/>
      <c r="BU748" s="73"/>
      <c r="BV748" s="73"/>
      <c r="BW748" s="73"/>
      <c r="BX748" s="73"/>
      <c r="BY748" s="73"/>
      <c r="BZ748" s="73"/>
      <c r="CA748" s="73"/>
      <c r="CB748" s="73"/>
      <c r="CC748" s="73"/>
      <c r="CD748" s="73"/>
      <c r="CE748" s="73"/>
      <c r="CF748" s="73"/>
      <c r="CG748" s="73"/>
      <c r="CH748" s="73"/>
      <c r="CI748" s="73"/>
      <c r="CJ748" s="73"/>
      <c r="CK748" s="73"/>
      <c r="CL748" s="73"/>
      <c r="CM748" s="73"/>
      <c r="CN748" s="73"/>
      <c r="CO748" s="73"/>
      <c r="CP748" s="73"/>
      <c r="CQ748" s="73"/>
      <c r="CR748" s="73"/>
      <c r="CS748" s="73"/>
      <c r="CT748" s="73"/>
      <c r="CU748" s="73"/>
      <c r="CV748" s="73"/>
      <c r="CW748" s="73"/>
      <c r="CX748" s="73"/>
      <c r="CY748" s="73"/>
      <c r="CZ748" s="73"/>
      <c r="DA748" s="73"/>
      <c r="DB748" s="73"/>
      <c r="DC748" s="73"/>
      <c r="DD748" s="73"/>
      <c r="DE748" s="73"/>
      <c r="DF748" s="73"/>
      <c r="DG748" s="73"/>
      <c r="DH748" s="73"/>
      <c r="DI748" s="73"/>
      <c r="DJ748" s="73"/>
      <c r="DK748" s="73"/>
      <c r="DL748" s="73"/>
      <c r="DM748" s="73"/>
      <c r="DN748" s="73"/>
      <c r="DO748" s="73"/>
      <c r="DP748" s="73"/>
      <c r="DQ748" s="73"/>
      <c r="DR748" s="73"/>
      <c r="DS748" s="73"/>
      <c r="DT748" s="73"/>
      <c r="DU748" s="73"/>
      <c r="DV748" s="73"/>
    </row>
    <row r="749" spans="1:126" ht="18" customHeight="1" x14ac:dyDescent="0.2">
      <c r="S749" s="73"/>
      <c r="T749" s="73"/>
      <c r="U749" s="73"/>
      <c r="V749" s="73"/>
      <c r="W749" s="73"/>
      <c r="X749" s="73"/>
      <c r="Y749" s="73"/>
      <c r="Z749" s="73"/>
      <c r="AA749" s="73"/>
      <c r="AB749" s="73"/>
      <c r="AC749" s="73"/>
      <c r="AD749" s="73"/>
      <c r="AE749" s="73"/>
      <c r="AF749" s="73"/>
      <c r="AG749" s="73"/>
      <c r="AH749" s="73"/>
      <c r="AI749" s="73"/>
      <c r="AJ749" s="73"/>
      <c r="AK749" s="73"/>
      <c r="AM749" s="73"/>
      <c r="AN749" s="73"/>
      <c r="AO749" s="73"/>
      <c r="AP749" s="73"/>
      <c r="AQ749" s="73"/>
      <c r="AR749" s="73"/>
      <c r="AS749" s="73"/>
      <c r="AT749" s="73"/>
      <c r="AU749" s="73"/>
      <c r="AV749" s="73"/>
      <c r="AW749" s="73"/>
      <c r="AX749" s="73"/>
      <c r="AY749" s="73"/>
      <c r="AZ749" s="73"/>
      <c r="BA749" s="73"/>
      <c r="BB749" s="73"/>
      <c r="BC749" s="73"/>
      <c r="BD749" s="73"/>
      <c r="BE749" s="73"/>
      <c r="BF749" s="73"/>
      <c r="BG749" s="73"/>
      <c r="BH749" s="73"/>
      <c r="BI749" s="73"/>
      <c r="BJ749" s="73"/>
      <c r="BK749" s="73"/>
      <c r="BL749" s="73"/>
      <c r="BM749" s="73"/>
      <c r="BN749" s="73"/>
      <c r="BO749" s="73"/>
      <c r="BP749" s="73"/>
      <c r="BQ749" s="73"/>
      <c r="BR749" s="73"/>
      <c r="BS749" s="73"/>
      <c r="BT749" s="73"/>
      <c r="BU749" s="73"/>
      <c r="BV749" s="73"/>
      <c r="BW749" s="73"/>
      <c r="BX749" s="73"/>
      <c r="BY749" s="73"/>
      <c r="BZ749" s="73"/>
      <c r="CA749" s="73"/>
      <c r="CB749" s="73"/>
      <c r="CC749" s="73"/>
      <c r="CD749" s="73"/>
      <c r="CE749" s="73"/>
      <c r="CF749" s="73"/>
      <c r="CG749" s="73"/>
      <c r="CH749" s="73"/>
      <c r="CI749" s="73"/>
      <c r="CJ749" s="73"/>
      <c r="CK749" s="73"/>
      <c r="CL749" s="73"/>
      <c r="CM749" s="73"/>
      <c r="CN749" s="73"/>
      <c r="CO749" s="73"/>
      <c r="CP749" s="73"/>
      <c r="CQ749" s="73"/>
      <c r="CR749" s="73"/>
      <c r="CS749" s="73"/>
      <c r="CT749" s="73"/>
      <c r="CU749" s="73"/>
      <c r="CV749" s="73"/>
      <c r="CW749" s="73"/>
      <c r="CX749" s="73"/>
      <c r="CY749" s="73"/>
      <c r="CZ749" s="73"/>
      <c r="DA749" s="73"/>
      <c r="DB749" s="73"/>
      <c r="DC749" s="73"/>
      <c r="DD749" s="73"/>
      <c r="DE749" s="73"/>
      <c r="DF749" s="73"/>
      <c r="DG749" s="73"/>
      <c r="DH749" s="73"/>
      <c r="DI749" s="73"/>
      <c r="DJ749" s="73"/>
      <c r="DK749" s="73"/>
      <c r="DL749" s="73"/>
      <c r="DM749" s="73"/>
      <c r="DN749" s="73"/>
      <c r="DO749" s="73"/>
      <c r="DP749" s="73"/>
      <c r="DQ749" s="73"/>
      <c r="DR749" s="73"/>
      <c r="DS749" s="73"/>
      <c r="DT749" s="73"/>
      <c r="DU749" s="73"/>
      <c r="DV749" s="73"/>
    </row>
    <row r="750" spans="1:126" ht="17.25" customHeight="1" x14ac:dyDescent="0.2">
      <c r="A750" s="93"/>
      <c r="B750" s="93"/>
      <c r="C750" s="93"/>
      <c r="D750" s="93"/>
      <c r="S750" s="73"/>
      <c r="T750" s="73"/>
      <c r="U750" s="73"/>
      <c r="V750" s="73"/>
      <c r="W750" s="73"/>
      <c r="X750" s="73"/>
      <c r="Y750" s="73"/>
      <c r="Z750" s="73"/>
      <c r="AA750" s="73"/>
      <c r="AB750" s="73"/>
      <c r="AC750" s="73"/>
      <c r="AD750" s="73"/>
      <c r="AE750" s="73"/>
      <c r="AF750" s="73"/>
      <c r="AG750" s="73"/>
      <c r="AH750" s="73"/>
      <c r="AI750" s="73"/>
      <c r="AJ750" s="73"/>
      <c r="AK750" s="73"/>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c r="BM750" s="73"/>
      <c r="BN750" s="73"/>
      <c r="BO750" s="73"/>
      <c r="BP750" s="73"/>
      <c r="BQ750" s="73"/>
      <c r="BR750" s="73"/>
      <c r="BS750" s="73"/>
      <c r="BT750" s="73"/>
      <c r="BU750" s="73"/>
      <c r="BV750" s="73"/>
      <c r="BW750" s="73"/>
      <c r="BX750" s="73"/>
      <c r="BY750" s="73"/>
      <c r="BZ750" s="73"/>
      <c r="CA750" s="73"/>
      <c r="CB750" s="73"/>
      <c r="CC750" s="73"/>
      <c r="CD750" s="73"/>
      <c r="CE750" s="73"/>
      <c r="CF750" s="73"/>
      <c r="CG750" s="73"/>
      <c r="CH750" s="73"/>
      <c r="CI750" s="73"/>
      <c r="CJ750" s="73"/>
      <c r="CK750" s="73"/>
      <c r="CL750" s="73"/>
      <c r="CM750" s="73"/>
      <c r="CN750" s="73"/>
      <c r="CO750" s="73"/>
      <c r="CP750" s="73"/>
      <c r="CQ750" s="73"/>
      <c r="CR750" s="73"/>
      <c r="CS750" s="73"/>
      <c r="CT750" s="73"/>
      <c r="CU750" s="73"/>
      <c r="CV750" s="73"/>
      <c r="CW750" s="73"/>
      <c r="CX750" s="73"/>
      <c r="CY750" s="73"/>
      <c r="CZ750" s="73"/>
      <c r="DA750" s="73"/>
      <c r="DB750" s="73"/>
      <c r="DC750" s="73"/>
      <c r="DD750" s="73"/>
      <c r="DE750" s="73"/>
      <c r="DF750" s="73"/>
      <c r="DG750" s="73"/>
      <c r="DH750" s="73"/>
      <c r="DI750" s="73"/>
      <c r="DJ750" s="73"/>
      <c r="DK750" s="73"/>
      <c r="DL750" s="73"/>
      <c r="DM750" s="73"/>
      <c r="DN750" s="73"/>
      <c r="DO750" s="73"/>
      <c r="DP750" s="73"/>
      <c r="DQ750" s="73"/>
      <c r="DR750" s="73"/>
      <c r="DS750" s="73"/>
      <c r="DT750" s="73"/>
      <c r="DU750" s="73"/>
      <c r="DV750" s="73"/>
    </row>
    <row r="751" spans="1:126" ht="17.25" customHeight="1" x14ac:dyDescent="0.2">
      <c r="A751" s="93"/>
      <c r="B751" s="93"/>
      <c r="C751" s="93"/>
      <c r="D751" s="93"/>
      <c r="S751" s="73"/>
      <c r="T751" s="73"/>
      <c r="U751" s="73"/>
      <c r="V751" s="73"/>
      <c r="W751" s="73"/>
      <c r="X751" s="73"/>
      <c r="Y751" s="73"/>
      <c r="Z751" s="73"/>
      <c r="AA751" s="73"/>
      <c r="AB751" s="73"/>
      <c r="AC751" s="73"/>
      <c r="AD751" s="73"/>
      <c r="AE751" s="73"/>
      <c r="AF751" s="73"/>
      <c r="AG751" s="73"/>
      <c r="AH751" s="73"/>
      <c r="AI751" s="73"/>
      <c r="AJ751" s="73"/>
      <c r="AK751" s="73"/>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73"/>
      <c r="BM751" s="73"/>
      <c r="BN751" s="73"/>
      <c r="BO751" s="73"/>
      <c r="BP751" s="73"/>
      <c r="BQ751" s="73"/>
      <c r="BR751" s="73"/>
      <c r="BS751" s="73"/>
      <c r="BT751" s="73"/>
      <c r="BU751" s="73"/>
      <c r="BV751" s="73"/>
      <c r="BW751" s="73"/>
      <c r="BX751" s="73"/>
      <c r="BY751" s="73"/>
      <c r="BZ751" s="73"/>
      <c r="CA751" s="73"/>
      <c r="CB751" s="73"/>
      <c r="CC751" s="73"/>
      <c r="CD751" s="73"/>
      <c r="CE751" s="73"/>
      <c r="CF751" s="73"/>
      <c r="CG751" s="73"/>
      <c r="CH751" s="73"/>
      <c r="CI751" s="73"/>
      <c r="CJ751" s="73"/>
      <c r="CK751" s="73"/>
      <c r="CL751" s="73"/>
      <c r="CM751" s="73"/>
      <c r="CN751" s="73"/>
      <c r="CO751" s="73"/>
      <c r="CP751" s="73"/>
      <c r="CQ751" s="73"/>
      <c r="CR751" s="73"/>
      <c r="CS751" s="73"/>
      <c r="CT751" s="73"/>
      <c r="CU751" s="73"/>
      <c r="CV751" s="73"/>
      <c r="CW751" s="73"/>
      <c r="CX751" s="73"/>
      <c r="CY751" s="73"/>
      <c r="CZ751" s="73"/>
      <c r="DA751" s="73"/>
      <c r="DB751" s="73"/>
      <c r="DC751" s="73"/>
      <c r="DD751" s="73"/>
      <c r="DE751" s="73"/>
      <c r="DF751" s="73"/>
      <c r="DG751" s="73"/>
      <c r="DH751" s="73"/>
      <c r="DI751" s="73"/>
      <c r="DJ751" s="73"/>
      <c r="DK751" s="73"/>
      <c r="DL751" s="73"/>
      <c r="DM751" s="73"/>
      <c r="DN751" s="73"/>
      <c r="DO751" s="73"/>
      <c r="DP751" s="73"/>
      <c r="DQ751" s="73"/>
      <c r="DR751" s="73"/>
      <c r="DS751" s="73"/>
      <c r="DT751" s="73"/>
      <c r="DU751" s="73"/>
      <c r="DV751" s="73"/>
    </row>
    <row r="752" spans="1:126" ht="17.25" customHeight="1" x14ac:dyDescent="0.2">
      <c r="A752" s="93"/>
      <c r="B752" s="93"/>
      <c r="C752" s="93"/>
      <c r="D752" s="93"/>
      <c r="S752" s="73"/>
      <c r="T752" s="73"/>
      <c r="U752" s="73"/>
      <c r="V752" s="73"/>
      <c r="W752" s="73"/>
      <c r="X752" s="73"/>
      <c r="Y752" s="73"/>
      <c r="Z752" s="73"/>
      <c r="AA752" s="73"/>
      <c r="AB752" s="73"/>
      <c r="AC752" s="73"/>
      <c r="AD752" s="73"/>
      <c r="AE752" s="73"/>
      <c r="AF752" s="73"/>
      <c r="AG752" s="73"/>
      <c r="AH752" s="73"/>
      <c r="AI752" s="73"/>
      <c r="AJ752" s="73"/>
      <c r="AK752" s="73"/>
      <c r="AM752" s="73"/>
      <c r="AN752" s="73"/>
      <c r="AO752" s="73"/>
      <c r="AP752" s="73"/>
      <c r="AQ752" s="73"/>
      <c r="AR752" s="73"/>
      <c r="AS752" s="73"/>
      <c r="AT752" s="73"/>
      <c r="AU752" s="73"/>
      <c r="AV752" s="73"/>
      <c r="AW752" s="73"/>
      <c r="AX752" s="73"/>
      <c r="AY752" s="73"/>
      <c r="AZ752" s="73"/>
      <c r="BA752" s="73"/>
      <c r="BB752" s="73"/>
      <c r="BC752" s="73"/>
      <c r="BD752" s="73"/>
      <c r="BE752" s="73"/>
      <c r="BF752" s="73"/>
      <c r="BG752" s="73"/>
      <c r="BH752" s="73"/>
      <c r="BI752" s="73"/>
      <c r="BJ752" s="73"/>
      <c r="BK752" s="73"/>
      <c r="BL752" s="73"/>
      <c r="BM752" s="73"/>
      <c r="BN752" s="73"/>
      <c r="BO752" s="73"/>
      <c r="BP752" s="73"/>
      <c r="BQ752" s="73"/>
      <c r="BR752" s="73"/>
      <c r="BS752" s="73"/>
      <c r="BT752" s="73"/>
      <c r="BU752" s="73"/>
      <c r="BV752" s="73"/>
      <c r="BW752" s="73"/>
      <c r="BX752" s="73"/>
      <c r="BY752" s="73"/>
      <c r="BZ752" s="73"/>
      <c r="CA752" s="73"/>
      <c r="CB752" s="73"/>
      <c r="CC752" s="73"/>
      <c r="CD752" s="73"/>
      <c r="CE752" s="73"/>
      <c r="CF752" s="73"/>
      <c r="CG752" s="73"/>
      <c r="CH752" s="73"/>
      <c r="CI752" s="73"/>
      <c r="CJ752" s="73"/>
      <c r="CK752" s="73"/>
      <c r="CL752" s="73"/>
      <c r="CM752" s="73"/>
      <c r="CN752" s="73"/>
      <c r="CO752" s="73"/>
      <c r="CP752" s="73"/>
      <c r="CQ752" s="73"/>
      <c r="CR752" s="73"/>
      <c r="CS752" s="73"/>
      <c r="CT752" s="73"/>
      <c r="CU752" s="73"/>
      <c r="CV752" s="73"/>
      <c r="CW752" s="73"/>
      <c r="CX752" s="73"/>
      <c r="CY752" s="73"/>
      <c r="CZ752" s="73"/>
      <c r="DA752" s="73"/>
      <c r="DB752" s="73"/>
      <c r="DC752" s="73"/>
      <c r="DD752" s="73"/>
      <c r="DE752" s="73"/>
      <c r="DF752" s="73"/>
      <c r="DG752" s="73"/>
      <c r="DH752" s="73"/>
      <c r="DI752" s="73"/>
      <c r="DJ752" s="73"/>
      <c r="DK752" s="73"/>
      <c r="DL752" s="73"/>
      <c r="DM752" s="73"/>
      <c r="DN752" s="73"/>
      <c r="DO752" s="73"/>
      <c r="DP752" s="73"/>
      <c r="DQ752" s="73"/>
      <c r="DR752" s="73"/>
      <c r="DS752" s="73"/>
      <c r="DT752" s="73"/>
      <c r="DU752" s="73"/>
      <c r="DV752" s="73"/>
    </row>
    <row r="753" spans="1:126" ht="15.75" customHeight="1" x14ac:dyDescent="0.2">
      <c r="A753" s="93"/>
      <c r="B753" s="93"/>
      <c r="C753" s="93"/>
      <c r="D753" s="93"/>
      <c r="S753" s="73"/>
      <c r="T753" s="73"/>
      <c r="U753" s="73"/>
      <c r="V753" s="73"/>
      <c r="W753" s="73"/>
      <c r="X753" s="73"/>
      <c r="Y753" s="73"/>
      <c r="Z753" s="73"/>
      <c r="AA753" s="73"/>
      <c r="AB753" s="73"/>
      <c r="AC753" s="73"/>
      <c r="AD753" s="73"/>
      <c r="AE753" s="73"/>
      <c r="AF753" s="73"/>
      <c r="AG753" s="73"/>
      <c r="AH753" s="73"/>
      <c r="AI753" s="73"/>
      <c r="AJ753" s="73"/>
      <c r="AK753" s="73"/>
      <c r="AM753" s="73"/>
      <c r="AN753" s="73"/>
      <c r="AO753" s="73"/>
      <c r="AP753" s="73"/>
      <c r="AQ753" s="73"/>
      <c r="AR753" s="73"/>
      <c r="AS753" s="73"/>
      <c r="AT753" s="73"/>
      <c r="AU753" s="73"/>
      <c r="AV753" s="73"/>
      <c r="AW753" s="73"/>
      <c r="AX753" s="73"/>
      <c r="AY753" s="73"/>
      <c r="AZ753" s="73"/>
      <c r="BA753" s="73"/>
      <c r="BB753" s="73"/>
      <c r="BC753" s="73"/>
      <c r="BD753" s="73"/>
      <c r="BE753" s="73"/>
      <c r="BF753" s="73"/>
      <c r="BG753" s="73"/>
      <c r="BH753" s="73"/>
      <c r="BI753" s="73"/>
      <c r="BJ753" s="73"/>
      <c r="BK753" s="73"/>
      <c r="BL753" s="73"/>
      <c r="BM753" s="73"/>
      <c r="BN753" s="73"/>
      <c r="BO753" s="73"/>
      <c r="BP753" s="73"/>
      <c r="BQ753" s="73"/>
      <c r="BR753" s="73"/>
      <c r="BS753" s="73"/>
      <c r="BT753" s="73"/>
      <c r="BU753" s="73"/>
      <c r="BV753" s="73"/>
      <c r="BW753" s="73"/>
      <c r="BX753" s="73"/>
      <c r="BY753" s="73"/>
      <c r="BZ753" s="73"/>
      <c r="CA753" s="73"/>
      <c r="CB753" s="73"/>
      <c r="CC753" s="73"/>
      <c r="CD753" s="73"/>
      <c r="CE753" s="73"/>
      <c r="CF753" s="73"/>
      <c r="CG753" s="73"/>
      <c r="CH753" s="73"/>
      <c r="CI753" s="73"/>
      <c r="CJ753" s="73"/>
      <c r="CK753" s="73"/>
      <c r="CL753" s="73"/>
      <c r="CM753" s="73"/>
      <c r="CN753" s="73"/>
      <c r="CO753" s="73"/>
      <c r="CP753" s="73"/>
      <c r="CQ753" s="73"/>
      <c r="CR753" s="73"/>
      <c r="CS753" s="73"/>
      <c r="CT753" s="73"/>
      <c r="CU753" s="73"/>
      <c r="CV753" s="73"/>
      <c r="CW753" s="73"/>
      <c r="CX753" s="73"/>
      <c r="CY753" s="73"/>
      <c r="CZ753" s="73"/>
      <c r="DA753" s="73"/>
      <c r="DB753" s="73"/>
      <c r="DC753" s="73"/>
      <c r="DD753" s="73"/>
      <c r="DE753" s="73"/>
      <c r="DF753" s="73"/>
      <c r="DG753" s="73"/>
      <c r="DH753" s="73"/>
      <c r="DI753" s="73"/>
      <c r="DJ753" s="73"/>
      <c r="DK753" s="73"/>
      <c r="DL753" s="73"/>
      <c r="DM753" s="73"/>
      <c r="DN753" s="73"/>
      <c r="DO753" s="73"/>
      <c r="DP753" s="73"/>
      <c r="DQ753" s="73"/>
      <c r="DR753" s="73"/>
      <c r="DS753" s="73"/>
      <c r="DT753" s="73"/>
      <c r="DU753" s="73"/>
      <c r="DV753" s="73"/>
    </row>
    <row r="754" spans="1:126" ht="14.25" customHeight="1" x14ac:dyDescent="0.2">
      <c r="A754" s="93"/>
      <c r="B754" s="93"/>
      <c r="C754" s="93"/>
      <c r="D754" s="93"/>
      <c r="S754" s="73"/>
      <c r="T754" s="73"/>
      <c r="U754" s="73"/>
      <c r="V754" s="73"/>
      <c r="W754" s="73"/>
      <c r="X754" s="73"/>
      <c r="Y754" s="73"/>
      <c r="Z754" s="73"/>
      <c r="AA754" s="73"/>
      <c r="AB754" s="73"/>
      <c r="AC754" s="73"/>
      <c r="AD754" s="73"/>
      <c r="AE754" s="73"/>
      <c r="AF754" s="73"/>
      <c r="AG754" s="73"/>
      <c r="AH754" s="73"/>
      <c r="AI754" s="73"/>
      <c r="AJ754" s="73"/>
      <c r="AK754" s="73"/>
      <c r="AM754" s="73"/>
      <c r="AN754" s="73"/>
      <c r="AO754" s="73"/>
      <c r="AP754" s="73"/>
      <c r="AQ754" s="73"/>
      <c r="AR754" s="73"/>
      <c r="AS754" s="73"/>
      <c r="AT754" s="73"/>
      <c r="AU754" s="73"/>
      <c r="AV754" s="73"/>
      <c r="AW754" s="73"/>
      <c r="AX754" s="73"/>
      <c r="AY754" s="73"/>
      <c r="AZ754" s="73"/>
      <c r="BA754" s="73"/>
      <c r="BB754" s="73"/>
      <c r="BC754" s="73"/>
      <c r="BD754" s="73"/>
      <c r="BE754" s="73"/>
      <c r="BF754" s="73"/>
      <c r="BG754" s="73"/>
      <c r="BH754" s="73"/>
      <c r="BI754" s="73"/>
      <c r="BJ754" s="73"/>
      <c r="BK754" s="73"/>
      <c r="BL754" s="73"/>
      <c r="BM754" s="73"/>
      <c r="BN754" s="73"/>
      <c r="BO754" s="73"/>
      <c r="BP754" s="73"/>
      <c r="BQ754" s="73"/>
      <c r="BR754" s="73"/>
      <c r="BS754" s="73"/>
      <c r="BT754" s="73"/>
      <c r="BU754" s="73"/>
      <c r="BV754" s="73"/>
      <c r="BW754" s="73"/>
      <c r="BX754" s="73"/>
      <c r="BY754" s="73"/>
      <c r="BZ754" s="73"/>
      <c r="CA754" s="73"/>
      <c r="CB754" s="73"/>
      <c r="CC754" s="73"/>
      <c r="CD754" s="73"/>
      <c r="CE754" s="73"/>
      <c r="CF754" s="73"/>
      <c r="CG754" s="73"/>
      <c r="CH754" s="73"/>
      <c r="CI754" s="73"/>
      <c r="CJ754" s="73"/>
      <c r="CK754" s="73"/>
      <c r="CL754" s="73"/>
      <c r="CM754" s="73"/>
      <c r="CN754" s="73"/>
      <c r="CO754" s="73"/>
      <c r="CP754" s="73"/>
      <c r="CQ754" s="73"/>
      <c r="CR754" s="73"/>
      <c r="CS754" s="73"/>
      <c r="CT754" s="73"/>
      <c r="CU754" s="73"/>
      <c r="CV754" s="73"/>
      <c r="CW754" s="73"/>
      <c r="CX754" s="73"/>
      <c r="CY754" s="73"/>
      <c r="CZ754" s="73"/>
      <c r="DA754" s="73"/>
      <c r="DB754" s="73"/>
      <c r="DC754" s="73"/>
      <c r="DD754" s="73"/>
      <c r="DE754" s="73"/>
      <c r="DF754" s="73"/>
      <c r="DG754" s="73"/>
      <c r="DH754" s="73"/>
      <c r="DI754" s="73"/>
      <c r="DJ754" s="73"/>
      <c r="DK754" s="73"/>
      <c r="DL754" s="73"/>
      <c r="DM754" s="73"/>
      <c r="DN754" s="73"/>
      <c r="DO754" s="73"/>
      <c r="DP754" s="73"/>
      <c r="DQ754" s="73"/>
      <c r="DR754" s="73"/>
      <c r="DS754" s="73"/>
      <c r="DT754" s="73"/>
      <c r="DU754" s="73"/>
      <c r="DV754" s="73"/>
    </row>
    <row r="755" spans="1:126" ht="13.5" customHeight="1" x14ac:dyDescent="0.2">
      <c r="A755" s="93"/>
      <c r="B755" s="93"/>
      <c r="C755" s="93"/>
      <c r="D755" s="93"/>
      <c r="S755" s="73"/>
      <c r="T755" s="73"/>
      <c r="U755" s="73"/>
      <c r="V755" s="73"/>
      <c r="W755" s="73"/>
      <c r="X755" s="73"/>
      <c r="Y755" s="73"/>
      <c r="Z755" s="73"/>
      <c r="AA755" s="73"/>
      <c r="AB755" s="73"/>
      <c r="AC755" s="73"/>
      <c r="AD755" s="73"/>
      <c r="AE755" s="73"/>
      <c r="AF755" s="73"/>
      <c r="AG755" s="73"/>
      <c r="AH755" s="73"/>
      <c r="AI755" s="73"/>
      <c r="AJ755" s="73"/>
      <c r="AK755" s="73"/>
      <c r="AM755" s="73"/>
      <c r="AN755" s="73"/>
      <c r="AO755" s="73"/>
      <c r="AP755" s="73"/>
      <c r="AQ755" s="73"/>
      <c r="AR755" s="73"/>
      <c r="AS755" s="73"/>
      <c r="AT755" s="73"/>
      <c r="AU755" s="73"/>
      <c r="AV755" s="73"/>
      <c r="AW755" s="73"/>
      <c r="AX755" s="73"/>
      <c r="AY755" s="73"/>
      <c r="AZ755" s="73"/>
      <c r="BA755" s="73"/>
      <c r="BB755" s="73"/>
      <c r="BC755" s="73"/>
      <c r="BD755" s="73"/>
      <c r="BE755" s="73"/>
      <c r="BF755" s="73"/>
      <c r="BG755" s="73"/>
      <c r="BH755" s="73"/>
      <c r="BI755" s="73"/>
      <c r="BJ755" s="73"/>
      <c r="BK755" s="73"/>
      <c r="BL755" s="73"/>
      <c r="BM755" s="73"/>
      <c r="BN755" s="73"/>
      <c r="BO755" s="73"/>
      <c r="BP755" s="73"/>
      <c r="BQ755" s="73"/>
      <c r="BR755" s="73"/>
      <c r="BS755" s="73"/>
      <c r="BT755" s="73"/>
      <c r="BU755" s="73"/>
      <c r="BV755" s="73"/>
      <c r="BW755" s="73"/>
      <c r="BX755" s="73"/>
      <c r="BY755" s="73"/>
      <c r="BZ755" s="73"/>
      <c r="CA755" s="73"/>
      <c r="CB755" s="73"/>
      <c r="CC755" s="73"/>
      <c r="CD755" s="73"/>
      <c r="CE755" s="73"/>
      <c r="CF755" s="73"/>
      <c r="CG755" s="73"/>
      <c r="CH755" s="73"/>
      <c r="CI755" s="73"/>
      <c r="CJ755" s="73"/>
      <c r="CK755" s="73"/>
      <c r="CL755" s="73"/>
      <c r="CM755" s="73"/>
      <c r="CN755" s="73"/>
      <c r="CO755" s="73"/>
      <c r="CP755" s="73"/>
      <c r="CQ755" s="73"/>
      <c r="CR755" s="73"/>
      <c r="CS755" s="73"/>
      <c r="CT755" s="73"/>
      <c r="CU755" s="73"/>
      <c r="CV755" s="73"/>
      <c r="CW755" s="73"/>
      <c r="CX755" s="73"/>
      <c r="CY755" s="73"/>
      <c r="CZ755" s="73"/>
      <c r="DA755" s="73"/>
      <c r="DB755" s="73"/>
      <c r="DC755" s="73"/>
      <c r="DD755" s="73"/>
      <c r="DE755" s="73"/>
      <c r="DF755" s="73"/>
      <c r="DG755" s="73"/>
      <c r="DH755" s="73"/>
      <c r="DI755" s="73"/>
      <c r="DJ755" s="73"/>
      <c r="DK755" s="73"/>
      <c r="DL755" s="73"/>
      <c r="DM755" s="73"/>
      <c r="DN755" s="73"/>
      <c r="DO755" s="73"/>
      <c r="DP755" s="73"/>
      <c r="DQ755" s="73"/>
      <c r="DR755" s="73"/>
      <c r="DS755" s="73"/>
      <c r="DT755" s="73"/>
      <c r="DU755" s="73"/>
      <c r="DV755" s="73"/>
    </row>
    <row r="756" spans="1:126" ht="16.5" customHeight="1" x14ac:dyDescent="0.2">
      <c r="A756" s="93"/>
      <c r="B756" s="93"/>
      <c r="C756" s="93"/>
      <c r="D756" s="93"/>
      <c r="S756" s="73"/>
      <c r="T756" s="73"/>
      <c r="U756" s="73"/>
      <c r="V756" s="73"/>
      <c r="W756" s="73"/>
      <c r="X756" s="73"/>
      <c r="Y756" s="73"/>
      <c r="Z756" s="73"/>
      <c r="AA756" s="73"/>
      <c r="AB756" s="73"/>
      <c r="AC756" s="73"/>
      <c r="AD756" s="73"/>
      <c r="AE756" s="73"/>
      <c r="AF756" s="73"/>
      <c r="AG756" s="73"/>
      <c r="AH756" s="73"/>
      <c r="AI756" s="73"/>
      <c r="AJ756" s="73"/>
      <c r="AK756" s="73"/>
      <c r="AM756" s="73"/>
      <c r="AN756" s="73"/>
      <c r="AO756" s="73"/>
      <c r="AP756" s="73"/>
      <c r="AQ756" s="73"/>
      <c r="AR756" s="73"/>
      <c r="AS756" s="73"/>
      <c r="AT756" s="73"/>
      <c r="AU756" s="73"/>
      <c r="AV756" s="73"/>
      <c r="AW756" s="73"/>
      <c r="AX756" s="73"/>
      <c r="AY756" s="73"/>
      <c r="AZ756" s="73"/>
      <c r="BA756" s="73"/>
      <c r="BB756" s="73"/>
      <c r="BC756" s="73"/>
      <c r="BD756" s="73"/>
      <c r="BE756" s="73"/>
      <c r="BF756" s="73"/>
      <c r="BG756" s="73"/>
      <c r="BH756" s="73"/>
      <c r="BI756" s="73"/>
      <c r="BJ756" s="73"/>
      <c r="BK756" s="73"/>
      <c r="BL756" s="73"/>
      <c r="BM756" s="73"/>
      <c r="BN756" s="73"/>
      <c r="BO756" s="73"/>
      <c r="BP756" s="73"/>
      <c r="BQ756" s="73"/>
      <c r="BR756" s="73"/>
      <c r="BS756" s="73"/>
      <c r="BT756" s="73"/>
      <c r="BU756" s="73"/>
      <c r="BV756" s="73"/>
      <c r="BW756" s="73"/>
      <c r="BX756" s="73"/>
      <c r="BY756" s="73"/>
      <c r="BZ756" s="73"/>
      <c r="CA756" s="73"/>
      <c r="CB756" s="73"/>
      <c r="CC756" s="73"/>
      <c r="CD756" s="73"/>
      <c r="CE756" s="73"/>
      <c r="CF756" s="73"/>
      <c r="CG756" s="73"/>
      <c r="CH756" s="73"/>
      <c r="CI756" s="73"/>
      <c r="CJ756" s="73"/>
      <c r="CK756" s="73"/>
      <c r="CL756" s="73"/>
      <c r="CM756" s="73"/>
      <c r="CN756" s="73"/>
      <c r="CO756" s="73"/>
      <c r="CP756" s="73"/>
      <c r="CQ756" s="73"/>
      <c r="CR756" s="73"/>
      <c r="CS756" s="73"/>
      <c r="CT756" s="73"/>
      <c r="CU756" s="73"/>
      <c r="CV756" s="73"/>
      <c r="CW756" s="73"/>
      <c r="CX756" s="73"/>
      <c r="CY756" s="73"/>
      <c r="CZ756" s="73"/>
      <c r="DA756" s="73"/>
      <c r="DB756" s="73"/>
      <c r="DC756" s="73"/>
      <c r="DD756" s="73"/>
      <c r="DE756" s="73"/>
      <c r="DF756" s="73"/>
      <c r="DG756" s="73"/>
      <c r="DH756" s="73"/>
      <c r="DI756" s="73"/>
      <c r="DJ756" s="73"/>
      <c r="DK756" s="73"/>
      <c r="DL756" s="73"/>
      <c r="DM756" s="73"/>
      <c r="DN756" s="73"/>
      <c r="DO756" s="73"/>
      <c r="DP756" s="73"/>
      <c r="DQ756" s="73"/>
      <c r="DR756" s="73"/>
      <c r="DS756" s="73"/>
      <c r="DT756" s="73"/>
      <c r="DU756" s="73"/>
      <c r="DV756" s="73"/>
    </row>
    <row r="757" spans="1:126" ht="15.75" customHeight="1" x14ac:dyDescent="0.2">
      <c r="A757" s="93"/>
      <c r="B757" s="93"/>
      <c r="C757" s="93"/>
      <c r="D757" s="93"/>
      <c r="S757" s="73"/>
      <c r="T757" s="73"/>
      <c r="U757" s="73"/>
      <c r="V757" s="73"/>
      <c r="W757" s="73"/>
      <c r="X757" s="73"/>
      <c r="Y757" s="73"/>
      <c r="Z757" s="73"/>
      <c r="AA757" s="73"/>
      <c r="AB757" s="73"/>
      <c r="AC757" s="73"/>
      <c r="AD757" s="73"/>
      <c r="AE757" s="73"/>
      <c r="AF757" s="73"/>
      <c r="AG757" s="73"/>
      <c r="AH757" s="73"/>
      <c r="AI757" s="73"/>
      <c r="AJ757" s="73"/>
      <c r="AK757" s="73"/>
      <c r="AM757" s="73"/>
      <c r="AN757" s="73"/>
      <c r="AO757" s="73"/>
      <c r="AP757" s="73"/>
      <c r="AQ757" s="73"/>
      <c r="AR757" s="73"/>
      <c r="AS757" s="73"/>
      <c r="AT757" s="73"/>
      <c r="AU757" s="73"/>
      <c r="AV757" s="73"/>
      <c r="AW757" s="73"/>
      <c r="AX757" s="73"/>
      <c r="AY757" s="73"/>
      <c r="AZ757" s="73"/>
      <c r="BA757" s="73"/>
      <c r="BB757" s="73"/>
      <c r="BC757" s="73"/>
      <c r="BD757" s="73"/>
      <c r="BE757" s="73"/>
      <c r="BF757" s="73"/>
      <c r="BG757" s="73"/>
      <c r="BH757" s="73"/>
      <c r="BI757" s="73"/>
      <c r="BJ757" s="73"/>
      <c r="BK757" s="73"/>
      <c r="BL757" s="73"/>
      <c r="BM757" s="73"/>
      <c r="BN757" s="73"/>
      <c r="BO757" s="73"/>
      <c r="BP757" s="73"/>
      <c r="BQ757" s="73"/>
      <c r="BR757" s="73"/>
      <c r="BS757" s="73"/>
      <c r="BT757" s="73"/>
      <c r="BU757" s="73"/>
      <c r="BV757" s="73"/>
      <c r="BW757" s="73"/>
      <c r="BX757" s="73"/>
      <c r="BY757" s="73"/>
      <c r="BZ757" s="73"/>
      <c r="CA757" s="73"/>
      <c r="CB757" s="73"/>
      <c r="CC757" s="73"/>
      <c r="CD757" s="73"/>
      <c r="CE757" s="73"/>
      <c r="CF757" s="73"/>
      <c r="CG757" s="73"/>
      <c r="CH757" s="73"/>
      <c r="CI757" s="73"/>
      <c r="CJ757" s="73"/>
      <c r="CK757" s="73"/>
      <c r="CL757" s="73"/>
      <c r="CM757" s="73"/>
      <c r="CN757" s="73"/>
      <c r="CO757" s="73"/>
      <c r="CP757" s="73"/>
      <c r="CQ757" s="73"/>
      <c r="CR757" s="73"/>
      <c r="CS757" s="73"/>
      <c r="CT757" s="73"/>
      <c r="CU757" s="73"/>
      <c r="CV757" s="73"/>
      <c r="CW757" s="73"/>
      <c r="CX757" s="73"/>
      <c r="CY757" s="73"/>
      <c r="CZ757" s="73"/>
      <c r="DA757" s="73"/>
      <c r="DB757" s="73"/>
      <c r="DC757" s="73"/>
      <c r="DD757" s="73"/>
      <c r="DE757" s="73"/>
      <c r="DF757" s="73"/>
      <c r="DG757" s="73"/>
      <c r="DH757" s="73"/>
      <c r="DI757" s="73"/>
      <c r="DJ757" s="73"/>
      <c r="DK757" s="73"/>
      <c r="DL757" s="73"/>
      <c r="DM757" s="73"/>
      <c r="DN757" s="73"/>
      <c r="DO757" s="73"/>
      <c r="DP757" s="73"/>
      <c r="DQ757" s="73"/>
      <c r="DR757" s="73"/>
      <c r="DS757" s="73"/>
      <c r="DT757" s="73"/>
      <c r="DU757" s="73"/>
      <c r="DV757" s="73"/>
    </row>
    <row r="758" spans="1:126" ht="15.75" customHeight="1" x14ac:dyDescent="0.2">
      <c r="A758" s="93"/>
      <c r="B758" s="93"/>
      <c r="C758" s="93"/>
      <c r="D758" s="93"/>
      <c r="S758" s="73"/>
      <c r="T758" s="73"/>
      <c r="U758" s="73"/>
      <c r="V758" s="73"/>
      <c r="W758" s="73"/>
      <c r="X758" s="73"/>
      <c r="Y758" s="73"/>
      <c r="Z758" s="73"/>
      <c r="AA758" s="73"/>
      <c r="AB758" s="73"/>
      <c r="AC758" s="73"/>
      <c r="AD758" s="73"/>
      <c r="AE758" s="73"/>
      <c r="AF758" s="73"/>
      <c r="AG758" s="73"/>
      <c r="AH758" s="73"/>
      <c r="AI758" s="73"/>
      <c r="AJ758" s="73"/>
      <c r="AK758" s="73"/>
      <c r="AM758" s="73"/>
      <c r="AN758" s="73"/>
      <c r="AO758" s="73"/>
      <c r="AP758" s="73"/>
      <c r="AQ758" s="73"/>
      <c r="AR758" s="73"/>
      <c r="AS758" s="73"/>
      <c r="AT758" s="73"/>
      <c r="AU758" s="73"/>
      <c r="AV758" s="73"/>
      <c r="AW758" s="73"/>
      <c r="AX758" s="73"/>
      <c r="AY758" s="73"/>
      <c r="AZ758" s="73"/>
      <c r="BA758" s="73"/>
      <c r="BB758" s="73"/>
      <c r="BC758" s="73"/>
      <c r="BD758" s="73"/>
      <c r="BE758" s="73"/>
      <c r="BF758" s="73"/>
      <c r="BG758" s="73"/>
      <c r="BH758" s="73"/>
      <c r="BI758" s="73"/>
      <c r="BJ758" s="73"/>
      <c r="BK758" s="73"/>
      <c r="BL758" s="73"/>
      <c r="BM758" s="73"/>
      <c r="BN758" s="73"/>
      <c r="BO758" s="73"/>
      <c r="BP758" s="73"/>
      <c r="BQ758" s="73"/>
      <c r="BR758" s="73"/>
      <c r="BS758" s="73"/>
      <c r="BT758" s="73"/>
      <c r="BU758" s="73"/>
      <c r="BV758" s="73"/>
      <c r="BW758" s="73"/>
      <c r="BX758" s="73"/>
      <c r="BY758" s="73"/>
      <c r="BZ758" s="73"/>
      <c r="CA758" s="73"/>
      <c r="CB758" s="73"/>
      <c r="CC758" s="73"/>
      <c r="CD758" s="73"/>
      <c r="CE758" s="73"/>
      <c r="CF758" s="73"/>
      <c r="CG758" s="73"/>
      <c r="CH758" s="73"/>
      <c r="CI758" s="73"/>
      <c r="CJ758" s="73"/>
      <c r="CK758" s="73"/>
      <c r="CL758" s="73"/>
      <c r="CM758" s="73"/>
      <c r="CN758" s="73"/>
      <c r="CO758" s="73"/>
      <c r="CP758" s="73"/>
      <c r="CQ758" s="73"/>
      <c r="CR758" s="73"/>
      <c r="CS758" s="73"/>
      <c r="CT758" s="73"/>
      <c r="CU758" s="73"/>
      <c r="CV758" s="73"/>
      <c r="CW758" s="73"/>
      <c r="CX758" s="73"/>
      <c r="CY758" s="73"/>
      <c r="CZ758" s="73"/>
      <c r="DA758" s="73"/>
      <c r="DB758" s="73"/>
      <c r="DC758" s="73"/>
      <c r="DD758" s="73"/>
      <c r="DE758" s="73"/>
      <c r="DF758" s="73"/>
      <c r="DG758" s="73"/>
      <c r="DH758" s="73"/>
      <c r="DI758" s="73"/>
      <c r="DJ758" s="73"/>
      <c r="DK758" s="73"/>
      <c r="DL758" s="73"/>
      <c r="DM758" s="73"/>
      <c r="DN758" s="73"/>
      <c r="DO758" s="73"/>
      <c r="DP758" s="73"/>
      <c r="DQ758" s="73"/>
      <c r="DR758" s="73"/>
      <c r="DS758" s="73"/>
      <c r="DT758" s="73"/>
      <c r="DU758" s="73"/>
      <c r="DV758" s="73"/>
    </row>
    <row r="759" spans="1:126" ht="15" customHeight="1" x14ac:dyDescent="0.2">
      <c r="A759" s="93"/>
      <c r="B759" s="93"/>
      <c r="C759" s="93"/>
      <c r="D759" s="93"/>
      <c r="S759" s="73"/>
      <c r="T759" s="73"/>
      <c r="U759" s="73"/>
      <c r="V759" s="73"/>
      <c r="W759" s="73"/>
      <c r="X759" s="73"/>
      <c r="Y759" s="73"/>
      <c r="Z759" s="73"/>
      <c r="AA759" s="73"/>
      <c r="AB759" s="73"/>
      <c r="AC759" s="73"/>
      <c r="AD759" s="73"/>
      <c r="AE759" s="73"/>
      <c r="AF759" s="73"/>
      <c r="AG759" s="73"/>
      <c r="AH759" s="73"/>
      <c r="AI759" s="73"/>
      <c r="AJ759" s="73"/>
      <c r="AK759" s="73"/>
      <c r="AM759" s="73"/>
      <c r="AN759" s="73"/>
      <c r="AO759" s="73"/>
      <c r="AP759" s="73"/>
      <c r="AQ759" s="73"/>
      <c r="AR759" s="73"/>
      <c r="AS759" s="73"/>
      <c r="AT759" s="73"/>
      <c r="AU759" s="73"/>
      <c r="AV759" s="73"/>
      <c r="AW759" s="73"/>
      <c r="AX759" s="73"/>
      <c r="AY759" s="73"/>
      <c r="AZ759" s="73"/>
      <c r="BA759" s="73"/>
      <c r="BB759" s="73"/>
      <c r="BC759" s="73"/>
      <c r="BD759" s="73"/>
      <c r="BE759" s="73"/>
      <c r="BF759" s="73"/>
      <c r="BG759" s="73"/>
      <c r="BH759" s="73"/>
      <c r="BI759" s="73"/>
      <c r="BJ759" s="73"/>
      <c r="BK759" s="73"/>
      <c r="BL759" s="73"/>
      <c r="BM759" s="73"/>
      <c r="BN759" s="73"/>
      <c r="BO759" s="73"/>
      <c r="BP759" s="73"/>
      <c r="BQ759" s="73"/>
      <c r="BR759" s="73"/>
      <c r="BS759" s="73"/>
      <c r="BT759" s="73"/>
      <c r="BU759" s="73"/>
      <c r="BV759" s="73"/>
      <c r="BW759" s="73"/>
      <c r="BX759" s="73"/>
      <c r="BY759" s="73"/>
      <c r="BZ759" s="73"/>
      <c r="CA759" s="73"/>
      <c r="CB759" s="73"/>
      <c r="CC759" s="73"/>
      <c r="CD759" s="73"/>
      <c r="CE759" s="73"/>
      <c r="CF759" s="73"/>
      <c r="CG759" s="73"/>
      <c r="CH759" s="73"/>
      <c r="CI759" s="73"/>
      <c r="CJ759" s="73"/>
      <c r="CK759" s="73"/>
      <c r="CL759" s="73"/>
      <c r="CM759" s="73"/>
      <c r="CN759" s="73"/>
      <c r="CO759" s="73"/>
      <c r="CP759" s="73"/>
      <c r="CQ759" s="73"/>
      <c r="CR759" s="73"/>
      <c r="CS759" s="73"/>
      <c r="CT759" s="73"/>
      <c r="CU759" s="73"/>
      <c r="CV759" s="73"/>
      <c r="CW759" s="73"/>
      <c r="CX759" s="73"/>
      <c r="CY759" s="73"/>
      <c r="CZ759" s="73"/>
      <c r="DA759" s="73"/>
      <c r="DB759" s="73"/>
      <c r="DC759" s="73"/>
      <c r="DD759" s="73"/>
      <c r="DE759" s="73"/>
      <c r="DF759" s="73"/>
      <c r="DG759" s="73"/>
      <c r="DH759" s="73"/>
      <c r="DI759" s="73"/>
      <c r="DJ759" s="73"/>
      <c r="DK759" s="73"/>
      <c r="DL759" s="73"/>
      <c r="DM759" s="73"/>
      <c r="DN759" s="73"/>
      <c r="DO759" s="73"/>
      <c r="DP759" s="73"/>
      <c r="DQ759" s="73"/>
      <c r="DR759" s="73"/>
      <c r="DS759" s="73"/>
      <c r="DT759" s="73"/>
      <c r="DU759" s="73"/>
      <c r="DV759" s="73"/>
    </row>
    <row r="760" spans="1:126" ht="14.25" customHeight="1" x14ac:dyDescent="0.2">
      <c r="A760" s="93"/>
      <c r="B760" s="93"/>
      <c r="C760" s="93"/>
      <c r="D760" s="93"/>
      <c r="S760" s="73"/>
      <c r="T760" s="73"/>
      <c r="U760" s="73"/>
      <c r="V760" s="73"/>
      <c r="W760" s="73"/>
      <c r="X760" s="73"/>
      <c r="Y760" s="73"/>
      <c r="Z760" s="73"/>
      <c r="AA760" s="73"/>
      <c r="AB760" s="73"/>
      <c r="AC760" s="73"/>
      <c r="AD760" s="73"/>
      <c r="AE760" s="73"/>
      <c r="AF760" s="73"/>
      <c r="AG760" s="73"/>
      <c r="AH760" s="73"/>
      <c r="AI760" s="73"/>
      <c r="AJ760" s="73"/>
      <c r="AK760" s="73"/>
      <c r="AM760" s="73"/>
      <c r="AN760" s="73"/>
      <c r="AO760" s="73"/>
      <c r="AP760" s="73"/>
      <c r="AQ760" s="73"/>
      <c r="AR760" s="73"/>
      <c r="AS760" s="73"/>
      <c r="AT760" s="73"/>
      <c r="AU760" s="73"/>
      <c r="AV760" s="73"/>
      <c r="AW760" s="73"/>
      <c r="AX760" s="73"/>
      <c r="AY760" s="73"/>
      <c r="AZ760" s="73"/>
      <c r="BA760" s="73"/>
      <c r="BB760" s="73"/>
      <c r="BC760" s="73"/>
      <c r="BD760" s="73"/>
      <c r="BE760" s="73"/>
      <c r="BF760" s="73"/>
      <c r="BG760" s="73"/>
      <c r="BH760" s="73"/>
      <c r="BI760" s="73"/>
      <c r="BJ760" s="73"/>
      <c r="BK760" s="73"/>
      <c r="BL760" s="73"/>
      <c r="BM760" s="73"/>
      <c r="BN760" s="73"/>
      <c r="BO760" s="73"/>
      <c r="BP760" s="73"/>
      <c r="BQ760" s="73"/>
      <c r="BR760" s="73"/>
      <c r="BS760" s="73"/>
      <c r="BT760" s="73"/>
      <c r="BU760" s="73"/>
      <c r="BV760" s="73"/>
      <c r="BW760" s="73"/>
      <c r="BX760" s="73"/>
      <c r="BY760" s="73"/>
      <c r="BZ760" s="73"/>
      <c r="CA760" s="73"/>
      <c r="CB760" s="73"/>
      <c r="CC760" s="73"/>
      <c r="CD760" s="73"/>
      <c r="CE760" s="73"/>
      <c r="CF760" s="73"/>
      <c r="CG760" s="73"/>
      <c r="CH760" s="73"/>
      <c r="CI760" s="73"/>
      <c r="CJ760" s="73"/>
      <c r="CK760" s="73"/>
      <c r="CL760" s="73"/>
      <c r="CM760" s="73"/>
      <c r="CN760" s="73"/>
      <c r="CO760" s="73"/>
      <c r="CP760" s="73"/>
      <c r="CQ760" s="73"/>
      <c r="CR760" s="73"/>
      <c r="CS760" s="73"/>
      <c r="CT760" s="73"/>
      <c r="CU760" s="73"/>
      <c r="CV760" s="73"/>
      <c r="CW760" s="73"/>
      <c r="CX760" s="73"/>
      <c r="CY760" s="73"/>
      <c r="CZ760" s="73"/>
      <c r="DA760" s="73"/>
      <c r="DB760" s="73"/>
      <c r="DC760" s="73"/>
      <c r="DD760" s="73"/>
      <c r="DE760" s="73"/>
      <c r="DF760" s="73"/>
      <c r="DG760" s="73"/>
      <c r="DH760" s="73"/>
      <c r="DI760" s="73"/>
      <c r="DJ760" s="73"/>
      <c r="DK760" s="73"/>
      <c r="DL760" s="73"/>
      <c r="DM760" s="73"/>
      <c r="DN760" s="73"/>
      <c r="DO760" s="73"/>
      <c r="DP760" s="73"/>
      <c r="DQ760" s="73"/>
      <c r="DR760" s="73"/>
      <c r="DS760" s="73"/>
      <c r="DT760" s="73"/>
      <c r="DU760" s="73"/>
      <c r="DV760" s="73"/>
    </row>
    <row r="761" spans="1:126" ht="15.75" customHeight="1" x14ac:dyDescent="0.2">
      <c r="A761" s="93"/>
      <c r="B761" s="93"/>
      <c r="C761" s="93"/>
      <c r="D761" s="93"/>
      <c r="S761" s="73"/>
      <c r="T761" s="73"/>
      <c r="U761" s="73"/>
      <c r="V761" s="73"/>
      <c r="W761" s="73"/>
      <c r="X761" s="73"/>
      <c r="Y761" s="73"/>
      <c r="Z761" s="73"/>
      <c r="AA761" s="73"/>
      <c r="AB761" s="73"/>
      <c r="AC761" s="73"/>
      <c r="AD761" s="73"/>
      <c r="AE761" s="73"/>
      <c r="AF761" s="73"/>
      <c r="AG761" s="73"/>
      <c r="AH761" s="73"/>
      <c r="AI761" s="73"/>
      <c r="AJ761" s="73"/>
      <c r="AK761" s="73"/>
      <c r="AM761" s="73"/>
      <c r="AN761" s="73"/>
      <c r="AO761" s="73"/>
      <c r="AP761" s="73"/>
      <c r="AQ761" s="73"/>
      <c r="AR761" s="73"/>
      <c r="AS761" s="73"/>
      <c r="AT761" s="73"/>
      <c r="AU761" s="73"/>
      <c r="AV761" s="73"/>
      <c r="AW761" s="73"/>
      <c r="AX761" s="73"/>
      <c r="AY761" s="73"/>
      <c r="AZ761" s="73"/>
      <c r="BA761" s="73"/>
      <c r="BB761" s="73"/>
      <c r="BC761" s="73"/>
      <c r="BD761" s="73"/>
      <c r="BE761" s="73"/>
      <c r="BF761" s="73"/>
      <c r="BG761" s="73"/>
      <c r="BH761" s="73"/>
      <c r="BI761" s="73"/>
      <c r="BJ761" s="73"/>
      <c r="BK761" s="73"/>
      <c r="BL761" s="73"/>
      <c r="BM761" s="73"/>
      <c r="BN761" s="73"/>
      <c r="BO761" s="73"/>
      <c r="BP761" s="73"/>
      <c r="BQ761" s="73"/>
      <c r="BR761" s="73"/>
      <c r="BS761" s="73"/>
      <c r="BT761" s="73"/>
      <c r="BU761" s="73"/>
      <c r="BV761" s="73"/>
      <c r="BW761" s="73"/>
      <c r="BX761" s="73"/>
      <c r="BY761" s="73"/>
      <c r="BZ761" s="73"/>
      <c r="CA761" s="73"/>
      <c r="CB761" s="73"/>
      <c r="CC761" s="73"/>
      <c r="CD761" s="73"/>
      <c r="CE761" s="73"/>
      <c r="CF761" s="73"/>
      <c r="CG761" s="73"/>
      <c r="CH761" s="73"/>
      <c r="CI761" s="73"/>
      <c r="CJ761" s="73"/>
      <c r="CK761" s="73"/>
      <c r="CL761" s="73"/>
      <c r="CM761" s="73"/>
      <c r="CN761" s="73"/>
      <c r="CO761" s="73"/>
      <c r="CP761" s="73"/>
      <c r="CQ761" s="73"/>
      <c r="CR761" s="73"/>
      <c r="CS761" s="73"/>
      <c r="CT761" s="73"/>
      <c r="CU761" s="73"/>
      <c r="CV761" s="73"/>
      <c r="CW761" s="73"/>
      <c r="CX761" s="73"/>
      <c r="CY761" s="73"/>
      <c r="CZ761" s="73"/>
      <c r="DA761" s="73"/>
      <c r="DB761" s="73"/>
      <c r="DC761" s="73"/>
      <c r="DD761" s="73"/>
      <c r="DE761" s="73"/>
      <c r="DF761" s="73"/>
      <c r="DG761" s="73"/>
      <c r="DH761" s="73"/>
      <c r="DI761" s="73"/>
      <c r="DJ761" s="73"/>
      <c r="DK761" s="73"/>
      <c r="DL761" s="73"/>
      <c r="DM761" s="73"/>
      <c r="DN761" s="73"/>
      <c r="DO761" s="73"/>
      <c r="DP761" s="73"/>
      <c r="DQ761" s="73"/>
      <c r="DR761" s="73"/>
      <c r="DS761" s="73"/>
      <c r="DT761" s="73"/>
      <c r="DU761" s="73"/>
      <c r="DV761" s="73"/>
    </row>
    <row r="762" spans="1:126" ht="16.5" customHeight="1" x14ac:dyDescent="0.2">
      <c r="A762" s="93"/>
      <c r="B762" s="93"/>
      <c r="C762" s="93"/>
      <c r="D762" s="93"/>
      <c r="S762" s="73"/>
      <c r="T762" s="73"/>
      <c r="U762" s="73"/>
      <c r="V762" s="73"/>
      <c r="W762" s="73"/>
      <c r="X762" s="73"/>
      <c r="Y762" s="73"/>
      <c r="Z762" s="73"/>
      <c r="AA762" s="73"/>
      <c r="AB762" s="73"/>
      <c r="AC762" s="73"/>
      <c r="AD762" s="73"/>
      <c r="AE762" s="73"/>
      <c r="AF762" s="73"/>
      <c r="AG762" s="73"/>
      <c r="AH762" s="73"/>
      <c r="AI762" s="73"/>
      <c r="AJ762" s="73"/>
      <c r="AK762" s="73"/>
      <c r="AM762" s="73"/>
      <c r="AN762" s="73"/>
      <c r="AO762" s="73"/>
      <c r="AP762" s="73"/>
      <c r="AQ762" s="73"/>
      <c r="AR762" s="73"/>
      <c r="AS762" s="73"/>
      <c r="AT762" s="73"/>
      <c r="AU762" s="73"/>
      <c r="AV762" s="73"/>
      <c r="AW762" s="73"/>
      <c r="AX762" s="73"/>
      <c r="AY762" s="73"/>
      <c r="AZ762" s="73"/>
      <c r="BA762" s="73"/>
      <c r="BB762" s="73"/>
      <c r="BC762" s="73"/>
      <c r="BD762" s="73"/>
      <c r="BE762" s="73"/>
      <c r="BF762" s="73"/>
      <c r="BG762" s="73"/>
      <c r="BH762" s="73"/>
      <c r="BI762" s="73"/>
      <c r="BJ762" s="73"/>
      <c r="BK762" s="73"/>
      <c r="BL762" s="73"/>
      <c r="BM762" s="73"/>
      <c r="BN762" s="73"/>
      <c r="BO762" s="73"/>
      <c r="BP762" s="73"/>
      <c r="BQ762" s="73"/>
      <c r="BR762" s="73"/>
      <c r="BS762" s="73"/>
      <c r="BT762" s="73"/>
      <c r="BU762" s="73"/>
      <c r="BV762" s="73"/>
      <c r="BW762" s="73"/>
      <c r="BX762" s="73"/>
      <c r="BY762" s="73"/>
      <c r="BZ762" s="73"/>
      <c r="CA762" s="73"/>
      <c r="CB762" s="73"/>
      <c r="CC762" s="73"/>
      <c r="CD762" s="73"/>
      <c r="CE762" s="73"/>
      <c r="CF762" s="73"/>
      <c r="CG762" s="73"/>
      <c r="CH762" s="73"/>
      <c r="CI762" s="73"/>
      <c r="CJ762" s="73"/>
      <c r="CK762" s="73"/>
      <c r="CL762" s="73"/>
      <c r="CM762" s="73"/>
      <c r="CN762" s="73"/>
      <c r="CO762" s="73"/>
      <c r="CP762" s="73"/>
      <c r="CQ762" s="73"/>
      <c r="CR762" s="73"/>
      <c r="CS762" s="73"/>
      <c r="CT762" s="73"/>
      <c r="CU762" s="73"/>
      <c r="CV762" s="73"/>
      <c r="CW762" s="73"/>
      <c r="CX762" s="73"/>
      <c r="CY762" s="73"/>
      <c r="CZ762" s="73"/>
      <c r="DA762" s="73"/>
      <c r="DB762" s="73"/>
      <c r="DC762" s="73"/>
      <c r="DD762" s="73"/>
      <c r="DE762" s="73"/>
      <c r="DF762" s="73"/>
      <c r="DG762" s="73"/>
      <c r="DH762" s="73"/>
      <c r="DI762" s="73"/>
      <c r="DJ762" s="73"/>
      <c r="DK762" s="73"/>
      <c r="DL762" s="73"/>
      <c r="DM762" s="73"/>
      <c r="DN762" s="73"/>
      <c r="DO762" s="73"/>
      <c r="DP762" s="73"/>
      <c r="DQ762" s="73"/>
      <c r="DR762" s="73"/>
      <c r="DS762" s="73"/>
      <c r="DT762" s="73"/>
      <c r="DU762" s="73"/>
      <c r="DV762" s="73"/>
    </row>
    <row r="763" spans="1:126" ht="18.75" customHeight="1" x14ac:dyDescent="0.2">
      <c r="A763" s="93"/>
      <c r="B763" s="93"/>
      <c r="C763" s="93"/>
      <c r="D763" s="93"/>
      <c r="S763" s="73"/>
      <c r="T763" s="73"/>
      <c r="U763" s="73"/>
      <c r="V763" s="73"/>
      <c r="W763" s="73"/>
      <c r="X763" s="73"/>
      <c r="Y763" s="73"/>
      <c r="Z763" s="73"/>
      <c r="AA763" s="73"/>
      <c r="AB763" s="73"/>
      <c r="AC763" s="73"/>
      <c r="AD763" s="73"/>
      <c r="AE763" s="73"/>
      <c r="AF763" s="73"/>
      <c r="AG763" s="73"/>
      <c r="AH763" s="73"/>
      <c r="AI763" s="73"/>
      <c r="AJ763" s="73"/>
      <c r="AK763" s="73"/>
      <c r="AM763" s="73"/>
      <c r="AN763" s="73"/>
      <c r="AO763" s="73"/>
      <c r="AP763" s="73"/>
      <c r="AQ763" s="73"/>
      <c r="AR763" s="73"/>
      <c r="AS763" s="73"/>
      <c r="AT763" s="73"/>
      <c r="AU763" s="73"/>
      <c r="AV763" s="73"/>
      <c r="AW763" s="73"/>
      <c r="AX763" s="73"/>
      <c r="AY763" s="73"/>
      <c r="AZ763" s="73"/>
      <c r="BA763" s="73"/>
      <c r="BB763" s="73"/>
      <c r="BC763" s="73"/>
      <c r="BD763" s="73"/>
      <c r="BE763" s="73"/>
      <c r="BF763" s="73"/>
      <c r="BG763" s="73"/>
      <c r="BH763" s="73"/>
      <c r="BI763" s="73"/>
      <c r="BJ763" s="73"/>
      <c r="BK763" s="73"/>
      <c r="BL763" s="73"/>
      <c r="BM763" s="73"/>
      <c r="BN763" s="73"/>
      <c r="BO763" s="73"/>
      <c r="BP763" s="73"/>
      <c r="BQ763" s="73"/>
      <c r="BR763" s="73"/>
      <c r="BS763" s="73"/>
      <c r="BT763" s="73"/>
      <c r="BU763" s="73"/>
      <c r="BV763" s="73"/>
      <c r="BW763" s="73"/>
      <c r="BX763" s="73"/>
      <c r="BY763" s="73"/>
      <c r="BZ763" s="73"/>
      <c r="CA763" s="73"/>
      <c r="CB763" s="73"/>
      <c r="CC763" s="73"/>
      <c r="CD763" s="73"/>
      <c r="CE763" s="73"/>
      <c r="CF763" s="73"/>
      <c r="CG763" s="73"/>
      <c r="CH763" s="73"/>
      <c r="CI763" s="73"/>
      <c r="CJ763" s="73"/>
      <c r="CK763" s="73"/>
      <c r="CL763" s="73"/>
      <c r="CM763" s="73"/>
      <c r="CN763" s="73"/>
      <c r="CO763" s="73"/>
      <c r="CP763" s="73"/>
      <c r="CQ763" s="73"/>
      <c r="CR763" s="73"/>
      <c r="CS763" s="73"/>
      <c r="CT763" s="73"/>
      <c r="CU763" s="73"/>
      <c r="CV763" s="73"/>
      <c r="CW763" s="73"/>
      <c r="CX763" s="73"/>
      <c r="CY763" s="73"/>
      <c r="CZ763" s="73"/>
      <c r="DA763" s="73"/>
      <c r="DB763" s="73"/>
      <c r="DC763" s="73"/>
      <c r="DD763" s="73"/>
      <c r="DE763" s="73"/>
      <c r="DF763" s="73"/>
      <c r="DG763" s="73"/>
      <c r="DH763" s="73"/>
      <c r="DI763" s="73"/>
      <c r="DJ763" s="73"/>
      <c r="DK763" s="73"/>
      <c r="DL763" s="73"/>
      <c r="DM763" s="73"/>
      <c r="DN763" s="73"/>
      <c r="DO763" s="73"/>
      <c r="DP763" s="73"/>
      <c r="DQ763" s="73"/>
      <c r="DR763" s="73"/>
      <c r="DS763" s="73"/>
      <c r="DT763" s="73"/>
      <c r="DU763" s="73"/>
      <c r="DV763" s="73"/>
    </row>
    <row r="764" spans="1:126" ht="17.25" customHeight="1" x14ac:dyDescent="0.2">
      <c r="A764" s="93"/>
      <c r="B764" s="93"/>
      <c r="C764" s="93"/>
      <c r="D764" s="93"/>
      <c r="S764" s="73"/>
      <c r="T764" s="73"/>
      <c r="U764" s="73"/>
      <c r="V764" s="73"/>
      <c r="W764" s="73"/>
      <c r="X764" s="73"/>
      <c r="Y764" s="73"/>
      <c r="Z764" s="73"/>
      <c r="AA764" s="73"/>
      <c r="AB764" s="73"/>
      <c r="AC764" s="73"/>
      <c r="AD764" s="73"/>
      <c r="AE764" s="73"/>
      <c r="AF764" s="73"/>
      <c r="AG764" s="73"/>
      <c r="AH764" s="73"/>
      <c r="AI764" s="73"/>
      <c r="AJ764" s="73"/>
      <c r="AK764" s="73"/>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c r="BM764" s="73"/>
      <c r="BN764" s="73"/>
      <c r="BO764" s="73"/>
      <c r="BP764" s="73"/>
      <c r="BQ764" s="73"/>
      <c r="BR764" s="73"/>
      <c r="BS764" s="73"/>
      <c r="BT764" s="73"/>
      <c r="BU764" s="73"/>
      <c r="BV764" s="73"/>
      <c r="BW764" s="73"/>
      <c r="BX764" s="73"/>
      <c r="BY764" s="73"/>
      <c r="BZ764" s="73"/>
      <c r="CA764" s="73"/>
      <c r="CB764" s="73"/>
      <c r="CC764" s="73"/>
      <c r="CD764" s="73"/>
      <c r="CE764" s="73"/>
      <c r="CF764" s="73"/>
      <c r="CG764" s="73"/>
      <c r="CH764" s="73"/>
      <c r="CI764" s="73"/>
      <c r="CJ764" s="73"/>
      <c r="CK764" s="73"/>
      <c r="CL764" s="73"/>
      <c r="CM764" s="73"/>
      <c r="CN764" s="73"/>
      <c r="CO764" s="73"/>
      <c r="CP764" s="73"/>
      <c r="CQ764" s="73"/>
      <c r="CR764" s="73"/>
      <c r="CS764" s="73"/>
      <c r="CT764" s="73"/>
      <c r="CU764" s="73"/>
      <c r="CV764" s="73"/>
      <c r="CW764" s="73"/>
      <c r="CX764" s="73"/>
      <c r="CY764" s="73"/>
      <c r="CZ764" s="73"/>
      <c r="DA764" s="73"/>
      <c r="DB764" s="73"/>
      <c r="DC764" s="73"/>
      <c r="DD764" s="73"/>
      <c r="DE764" s="73"/>
      <c r="DF764" s="73"/>
      <c r="DG764" s="73"/>
      <c r="DH764" s="73"/>
      <c r="DI764" s="73"/>
      <c r="DJ764" s="73"/>
      <c r="DK764" s="73"/>
      <c r="DL764" s="73"/>
      <c r="DM764" s="73"/>
      <c r="DN764" s="73"/>
      <c r="DO764" s="73"/>
      <c r="DP764" s="73"/>
      <c r="DQ764" s="73"/>
      <c r="DR764" s="73"/>
      <c r="DS764" s="73"/>
      <c r="DT764" s="73"/>
      <c r="DU764" s="73"/>
      <c r="DV764" s="73"/>
    </row>
    <row r="765" spans="1:126" ht="16.5" customHeight="1" x14ac:dyDescent="0.2">
      <c r="A765" s="93"/>
      <c r="B765" s="93"/>
      <c r="C765" s="93"/>
      <c r="D765" s="93"/>
      <c r="S765" s="73"/>
      <c r="T765" s="73"/>
      <c r="U765" s="73"/>
      <c r="V765" s="73"/>
      <c r="W765" s="73"/>
      <c r="X765" s="73"/>
      <c r="Y765" s="73"/>
      <c r="Z765" s="73"/>
      <c r="AA765" s="73"/>
      <c r="AB765" s="73"/>
      <c r="AC765" s="73"/>
      <c r="AD765" s="73"/>
      <c r="AE765" s="73"/>
      <c r="AF765" s="73"/>
      <c r="AG765" s="73"/>
      <c r="AH765" s="73"/>
      <c r="AI765" s="73"/>
      <c r="AJ765" s="73"/>
      <c r="AK765" s="73"/>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c r="BM765" s="73"/>
      <c r="BN765" s="73"/>
      <c r="BO765" s="73"/>
      <c r="BP765" s="73"/>
      <c r="BQ765" s="73"/>
      <c r="BR765" s="73"/>
      <c r="BS765" s="73"/>
      <c r="BT765" s="73"/>
      <c r="BU765" s="73"/>
      <c r="BV765" s="73"/>
      <c r="BW765" s="73"/>
      <c r="BX765" s="73"/>
      <c r="BY765" s="73"/>
      <c r="BZ765" s="73"/>
      <c r="CA765" s="73"/>
      <c r="CB765" s="73"/>
      <c r="CC765" s="73"/>
      <c r="CD765" s="73"/>
      <c r="CE765" s="73"/>
      <c r="CF765" s="73"/>
      <c r="CG765" s="73"/>
      <c r="CH765" s="73"/>
      <c r="CI765" s="73"/>
      <c r="CJ765" s="73"/>
      <c r="CK765" s="73"/>
      <c r="CL765" s="73"/>
      <c r="CM765" s="73"/>
      <c r="CN765" s="73"/>
      <c r="CO765" s="73"/>
      <c r="CP765" s="73"/>
      <c r="CQ765" s="73"/>
      <c r="CR765" s="73"/>
      <c r="CS765" s="73"/>
      <c r="CT765" s="73"/>
      <c r="CU765" s="73"/>
      <c r="CV765" s="73"/>
      <c r="CW765" s="73"/>
      <c r="CX765" s="73"/>
      <c r="CY765" s="73"/>
      <c r="CZ765" s="73"/>
      <c r="DA765" s="73"/>
      <c r="DB765" s="73"/>
      <c r="DC765" s="73"/>
      <c r="DD765" s="73"/>
      <c r="DE765" s="73"/>
      <c r="DF765" s="73"/>
      <c r="DG765" s="73"/>
      <c r="DH765" s="73"/>
      <c r="DI765" s="73"/>
      <c r="DJ765" s="73"/>
      <c r="DK765" s="73"/>
      <c r="DL765" s="73"/>
      <c r="DM765" s="73"/>
      <c r="DN765" s="73"/>
      <c r="DO765" s="73"/>
      <c r="DP765" s="73"/>
      <c r="DQ765" s="73"/>
      <c r="DR765" s="73"/>
      <c r="DS765" s="73"/>
      <c r="DT765" s="73"/>
      <c r="DU765" s="73"/>
      <c r="DV765" s="73"/>
    </row>
    <row r="766" spans="1:126" ht="16.5" customHeight="1" x14ac:dyDescent="0.2">
      <c r="A766" s="93"/>
      <c r="B766" s="93"/>
      <c r="C766" s="93"/>
      <c r="D766" s="93"/>
      <c r="S766" s="73"/>
      <c r="T766" s="73"/>
      <c r="U766" s="73"/>
      <c r="V766" s="73"/>
      <c r="W766" s="73"/>
      <c r="X766" s="73"/>
      <c r="Y766" s="73"/>
      <c r="Z766" s="73"/>
      <c r="AA766" s="73"/>
      <c r="AB766" s="73"/>
      <c r="AC766" s="73"/>
      <c r="AD766" s="73"/>
      <c r="AE766" s="73"/>
      <c r="AF766" s="73"/>
      <c r="AG766" s="73"/>
      <c r="AH766" s="73"/>
      <c r="AI766" s="73"/>
      <c r="AJ766" s="73"/>
      <c r="AK766" s="73"/>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c r="BM766" s="73"/>
      <c r="BN766" s="73"/>
      <c r="BO766" s="73"/>
      <c r="BP766" s="73"/>
      <c r="BQ766" s="73"/>
      <c r="BR766" s="73"/>
      <c r="BS766" s="73"/>
      <c r="BT766" s="73"/>
      <c r="BU766" s="73"/>
      <c r="BV766" s="73"/>
      <c r="BW766" s="73"/>
      <c r="BX766" s="73"/>
      <c r="BY766" s="73"/>
      <c r="BZ766" s="73"/>
      <c r="CA766" s="73"/>
      <c r="CB766" s="73"/>
      <c r="CC766" s="73"/>
      <c r="CD766" s="73"/>
      <c r="CE766" s="73"/>
      <c r="CF766" s="73"/>
      <c r="CG766" s="73"/>
      <c r="CH766" s="73"/>
      <c r="CI766" s="73"/>
      <c r="CJ766" s="73"/>
      <c r="CK766" s="73"/>
      <c r="CL766" s="73"/>
      <c r="CM766" s="73"/>
      <c r="CN766" s="73"/>
      <c r="CO766" s="73"/>
      <c r="CP766" s="73"/>
      <c r="CQ766" s="73"/>
      <c r="CR766" s="73"/>
      <c r="CS766" s="73"/>
      <c r="CT766" s="73"/>
      <c r="CU766" s="73"/>
      <c r="CV766" s="73"/>
      <c r="CW766" s="73"/>
      <c r="CX766" s="73"/>
      <c r="CY766" s="73"/>
      <c r="CZ766" s="73"/>
      <c r="DA766" s="73"/>
      <c r="DB766" s="73"/>
      <c r="DC766" s="73"/>
      <c r="DD766" s="73"/>
      <c r="DE766" s="73"/>
      <c r="DF766" s="73"/>
      <c r="DG766" s="73"/>
      <c r="DH766" s="73"/>
      <c r="DI766" s="73"/>
      <c r="DJ766" s="73"/>
      <c r="DK766" s="73"/>
      <c r="DL766" s="73"/>
      <c r="DM766" s="73"/>
      <c r="DN766" s="73"/>
      <c r="DO766" s="73"/>
      <c r="DP766" s="73"/>
      <c r="DQ766" s="73"/>
      <c r="DR766" s="73"/>
      <c r="DS766" s="73"/>
      <c r="DT766" s="73"/>
      <c r="DU766" s="73"/>
      <c r="DV766" s="73"/>
    </row>
    <row r="767" spans="1:126" ht="15" customHeight="1" x14ac:dyDescent="0.2">
      <c r="A767" s="93"/>
      <c r="B767" s="93"/>
      <c r="C767" s="93"/>
      <c r="D767" s="93"/>
      <c r="S767" s="73"/>
      <c r="T767" s="73"/>
      <c r="U767" s="73"/>
      <c r="V767" s="73"/>
      <c r="W767" s="73"/>
      <c r="X767" s="73"/>
      <c r="Y767" s="73"/>
      <c r="Z767" s="73"/>
      <c r="AA767" s="73"/>
      <c r="AB767" s="73"/>
      <c r="AC767" s="73"/>
      <c r="AD767" s="73"/>
      <c r="AE767" s="73"/>
      <c r="AF767" s="73"/>
      <c r="AG767" s="73"/>
      <c r="AH767" s="73"/>
      <c r="AI767" s="73"/>
      <c r="AJ767" s="73"/>
      <c r="AK767" s="73"/>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c r="BM767" s="73"/>
      <c r="BN767" s="73"/>
      <c r="BO767" s="73"/>
      <c r="BP767" s="73"/>
      <c r="BQ767" s="73"/>
      <c r="BR767" s="73"/>
      <c r="BS767" s="73"/>
      <c r="BT767" s="73"/>
      <c r="BU767" s="73"/>
      <c r="BV767" s="73"/>
      <c r="BW767" s="73"/>
      <c r="BX767" s="73"/>
      <c r="BY767" s="73"/>
      <c r="BZ767" s="73"/>
      <c r="CA767" s="73"/>
      <c r="CB767" s="73"/>
      <c r="CC767" s="73"/>
      <c r="CD767" s="73"/>
      <c r="CE767" s="73"/>
      <c r="CF767" s="73"/>
      <c r="CG767" s="73"/>
      <c r="CH767" s="73"/>
      <c r="CI767" s="73"/>
      <c r="CJ767" s="73"/>
      <c r="CK767" s="73"/>
      <c r="CL767" s="73"/>
      <c r="CM767" s="73"/>
      <c r="CN767" s="73"/>
      <c r="CO767" s="73"/>
      <c r="CP767" s="73"/>
      <c r="CQ767" s="73"/>
      <c r="CR767" s="73"/>
      <c r="CS767" s="73"/>
      <c r="CT767" s="73"/>
      <c r="CU767" s="73"/>
      <c r="CV767" s="73"/>
      <c r="CW767" s="73"/>
      <c r="CX767" s="73"/>
      <c r="CY767" s="73"/>
      <c r="CZ767" s="73"/>
      <c r="DA767" s="73"/>
      <c r="DB767" s="73"/>
      <c r="DC767" s="73"/>
      <c r="DD767" s="73"/>
      <c r="DE767" s="73"/>
      <c r="DF767" s="73"/>
      <c r="DG767" s="73"/>
      <c r="DH767" s="73"/>
      <c r="DI767" s="73"/>
      <c r="DJ767" s="73"/>
      <c r="DK767" s="73"/>
      <c r="DL767" s="73"/>
      <c r="DM767" s="73"/>
      <c r="DN767" s="73"/>
      <c r="DO767" s="73"/>
      <c r="DP767" s="73"/>
      <c r="DQ767" s="73"/>
      <c r="DR767" s="73"/>
      <c r="DS767" s="73"/>
      <c r="DT767" s="73"/>
      <c r="DU767" s="73"/>
      <c r="DV767" s="73"/>
    </row>
    <row r="768" spans="1:126" ht="15" customHeight="1" x14ac:dyDescent="0.2">
      <c r="A768" s="93"/>
      <c r="B768" s="93"/>
      <c r="C768" s="93"/>
      <c r="D768" s="93"/>
      <c r="S768" s="73"/>
      <c r="T768" s="73"/>
      <c r="U768" s="73"/>
      <c r="V768" s="73"/>
      <c r="W768" s="73"/>
      <c r="X768" s="73"/>
      <c r="Y768" s="73"/>
      <c r="Z768" s="73"/>
      <c r="AA768" s="73"/>
      <c r="AB768" s="73"/>
      <c r="AC768" s="73"/>
      <c r="AD768" s="73"/>
      <c r="AE768" s="73"/>
      <c r="AF768" s="73"/>
      <c r="AG768" s="73"/>
      <c r="AH768" s="73"/>
      <c r="AI768" s="73"/>
      <c r="AJ768" s="73"/>
      <c r="AK768" s="73"/>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c r="BM768" s="73"/>
      <c r="BN768" s="73"/>
      <c r="BO768" s="73"/>
      <c r="BP768" s="73"/>
      <c r="BQ768" s="73"/>
      <c r="BR768" s="73"/>
      <c r="BS768" s="73"/>
      <c r="BT768" s="73"/>
      <c r="BU768" s="73"/>
      <c r="BV768" s="73"/>
      <c r="BW768" s="73"/>
      <c r="BX768" s="73"/>
      <c r="BY768" s="73"/>
      <c r="BZ768" s="73"/>
      <c r="CA768" s="73"/>
      <c r="CB768" s="73"/>
      <c r="CC768" s="73"/>
      <c r="CD768" s="73"/>
      <c r="CE768" s="73"/>
      <c r="CF768" s="73"/>
      <c r="CG768" s="73"/>
      <c r="CH768" s="73"/>
      <c r="CI768" s="73"/>
      <c r="CJ768" s="73"/>
      <c r="CK768" s="73"/>
      <c r="CL768" s="73"/>
      <c r="CM768" s="73"/>
      <c r="CN768" s="73"/>
      <c r="CO768" s="73"/>
      <c r="CP768" s="73"/>
      <c r="CQ768" s="73"/>
      <c r="CR768" s="73"/>
      <c r="CS768" s="73"/>
      <c r="CT768" s="73"/>
      <c r="CU768" s="73"/>
      <c r="CV768" s="73"/>
      <c r="CW768" s="73"/>
      <c r="CX768" s="73"/>
      <c r="CY768" s="73"/>
      <c r="CZ768" s="73"/>
      <c r="DA768" s="73"/>
      <c r="DB768" s="73"/>
      <c r="DC768" s="73"/>
      <c r="DD768" s="73"/>
      <c r="DE768" s="73"/>
      <c r="DF768" s="73"/>
      <c r="DG768" s="73"/>
      <c r="DH768" s="73"/>
      <c r="DI768" s="73"/>
      <c r="DJ768" s="73"/>
      <c r="DK768" s="73"/>
      <c r="DL768" s="73"/>
      <c r="DM768" s="73"/>
      <c r="DN768" s="73"/>
      <c r="DO768" s="73"/>
      <c r="DP768" s="73"/>
      <c r="DQ768" s="73"/>
      <c r="DR768" s="73"/>
      <c r="DS768" s="73"/>
      <c r="DT768" s="73"/>
      <c r="DU768" s="73"/>
      <c r="DV768" s="73"/>
    </row>
    <row r="769" spans="1:126" ht="14.25" customHeight="1" x14ac:dyDescent="0.2">
      <c r="A769" s="93"/>
      <c r="B769" s="93"/>
      <c r="C769" s="93"/>
      <c r="D769" s="93"/>
      <c r="S769" s="73"/>
      <c r="T769" s="73"/>
      <c r="U769" s="73"/>
      <c r="V769" s="73"/>
      <c r="W769" s="73"/>
      <c r="X769" s="73"/>
      <c r="Y769" s="73"/>
      <c r="Z769" s="73"/>
      <c r="AA769" s="73"/>
      <c r="AB769" s="73"/>
      <c r="AC769" s="73"/>
      <c r="AD769" s="73"/>
      <c r="AE769" s="73"/>
      <c r="AF769" s="73"/>
      <c r="AG769" s="73"/>
      <c r="AH769" s="73"/>
      <c r="AI769" s="73"/>
      <c r="AJ769" s="73"/>
      <c r="AK769" s="73"/>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c r="BM769" s="73"/>
      <c r="BN769" s="73"/>
      <c r="BO769" s="73"/>
      <c r="BP769" s="73"/>
      <c r="BQ769" s="73"/>
      <c r="BR769" s="73"/>
      <c r="BS769" s="73"/>
      <c r="BT769" s="73"/>
      <c r="BU769" s="73"/>
      <c r="BV769" s="73"/>
      <c r="BW769" s="73"/>
      <c r="BX769" s="73"/>
      <c r="BY769" s="73"/>
      <c r="BZ769" s="73"/>
      <c r="CA769" s="73"/>
      <c r="CB769" s="73"/>
      <c r="CC769" s="73"/>
      <c r="CD769" s="73"/>
      <c r="CE769" s="73"/>
      <c r="CF769" s="73"/>
      <c r="CG769" s="73"/>
      <c r="CH769" s="73"/>
      <c r="CI769" s="73"/>
      <c r="CJ769" s="73"/>
      <c r="CK769" s="73"/>
      <c r="CL769" s="73"/>
      <c r="CM769" s="73"/>
      <c r="CN769" s="73"/>
      <c r="CO769" s="73"/>
      <c r="CP769" s="73"/>
      <c r="CQ769" s="73"/>
      <c r="CR769" s="73"/>
      <c r="CS769" s="73"/>
      <c r="CT769" s="73"/>
      <c r="CU769" s="73"/>
      <c r="CV769" s="73"/>
      <c r="CW769" s="73"/>
      <c r="CX769" s="73"/>
      <c r="CY769" s="73"/>
      <c r="CZ769" s="73"/>
      <c r="DA769" s="73"/>
      <c r="DB769" s="73"/>
      <c r="DC769" s="73"/>
      <c r="DD769" s="73"/>
      <c r="DE769" s="73"/>
      <c r="DF769" s="73"/>
      <c r="DG769" s="73"/>
      <c r="DH769" s="73"/>
      <c r="DI769" s="73"/>
      <c r="DJ769" s="73"/>
      <c r="DK769" s="73"/>
      <c r="DL769" s="73"/>
      <c r="DM769" s="73"/>
      <c r="DN769" s="73"/>
      <c r="DO769" s="73"/>
      <c r="DP769" s="73"/>
      <c r="DQ769" s="73"/>
      <c r="DR769" s="73"/>
      <c r="DS769" s="73"/>
      <c r="DT769" s="73"/>
      <c r="DU769" s="73"/>
      <c r="DV769" s="73"/>
    </row>
    <row r="770" spans="1:126" ht="13.5" customHeight="1" x14ac:dyDescent="0.2">
      <c r="A770" s="93"/>
      <c r="B770" s="93"/>
      <c r="C770" s="93"/>
      <c r="D770" s="93"/>
      <c r="S770" s="73"/>
      <c r="T770" s="73"/>
      <c r="U770" s="73"/>
      <c r="V770" s="73"/>
      <c r="W770" s="73"/>
      <c r="X770" s="73"/>
      <c r="Y770" s="73"/>
      <c r="Z770" s="73"/>
      <c r="AA770" s="73"/>
      <c r="AB770" s="73"/>
      <c r="AC770" s="73"/>
      <c r="AD770" s="73"/>
      <c r="AE770" s="73"/>
      <c r="AF770" s="73"/>
      <c r="AG770" s="73"/>
      <c r="AH770" s="73"/>
      <c r="AI770" s="73"/>
      <c r="AJ770" s="73"/>
      <c r="AK770" s="73"/>
      <c r="AM770" s="73"/>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73"/>
      <c r="BM770" s="73"/>
      <c r="BN770" s="73"/>
      <c r="BO770" s="73"/>
      <c r="BP770" s="73"/>
      <c r="BQ770" s="73"/>
      <c r="BR770" s="73"/>
      <c r="BS770" s="73"/>
      <c r="BT770" s="73"/>
      <c r="BU770" s="73"/>
      <c r="BV770" s="73"/>
      <c r="BW770" s="73"/>
      <c r="BX770" s="73"/>
      <c r="BY770" s="73"/>
      <c r="BZ770" s="73"/>
      <c r="CA770" s="73"/>
      <c r="CB770" s="73"/>
      <c r="CC770" s="73"/>
      <c r="CD770" s="73"/>
      <c r="CE770" s="73"/>
      <c r="CF770" s="73"/>
      <c r="CG770" s="73"/>
      <c r="CH770" s="73"/>
      <c r="CI770" s="73"/>
      <c r="CJ770" s="73"/>
      <c r="CK770" s="73"/>
      <c r="CL770" s="73"/>
      <c r="CM770" s="73"/>
      <c r="CN770" s="73"/>
      <c r="CO770" s="73"/>
      <c r="CP770" s="73"/>
      <c r="CQ770" s="73"/>
      <c r="CR770" s="73"/>
      <c r="CS770" s="73"/>
      <c r="CT770" s="73"/>
      <c r="CU770" s="73"/>
      <c r="CV770" s="73"/>
      <c r="CW770" s="73"/>
      <c r="CX770" s="73"/>
      <c r="CY770" s="73"/>
      <c r="CZ770" s="73"/>
      <c r="DA770" s="73"/>
      <c r="DB770" s="73"/>
      <c r="DC770" s="73"/>
      <c r="DD770" s="73"/>
      <c r="DE770" s="73"/>
      <c r="DF770" s="73"/>
      <c r="DG770" s="73"/>
      <c r="DH770" s="73"/>
      <c r="DI770" s="73"/>
      <c r="DJ770" s="73"/>
      <c r="DK770" s="73"/>
      <c r="DL770" s="73"/>
      <c r="DM770" s="73"/>
      <c r="DN770" s="73"/>
      <c r="DO770" s="73"/>
      <c r="DP770" s="73"/>
      <c r="DQ770" s="73"/>
      <c r="DR770" s="73"/>
      <c r="DS770" s="73"/>
      <c r="DT770" s="73"/>
      <c r="DU770" s="73"/>
      <c r="DV770" s="73"/>
    </row>
    <row r="771" spans="1:126" ht="15" customHeight="1" x14ac:dyDescent="0.2">
      <c r="A771" s="93"/>
      <c r="B771" s="93"/>
      <c r="C771" s="93"/>
      <c r="D771" s="93"/>
      <c r="S771" s="73"/>
      <c r="T771" s="73"/>
      <c r="U771" s="73"/>
      <c r="V771" s="73"/>
      <c r="W771" s="73"/>
      <c r="X771" s="73"/>
      <c r="Y771" s="73"/>
      <c r="Z771" s="73"/>
      <c r="AA771" s="73"/>
      <c r="AB771" s="73"/>
      <c r="AC771" s="73"/>
      <c r="AD771" s="73"/>
      <c r="AE771" s="73"/>
      <c r="AF771" s="73"/>
      <c r="AG771" s="73"/>
      <c r="AH771" s="73"/>
      <c r="AI771" s="73"/>
      <c r="AJ771" s="73"/>
      <c r="AK771" s="73"/>
      <c r="AM771" s="73"/>
      <c r="AN771" s="73"/>
      <c r="AO771" s="73"/>
      <c r="AP771" s="73"/>
      <c r="AQ771" s="73"/>
      <c r="AR771" s="73"/>
      <c r="AS771" s="73"/>
      <c r="AT771" s="73"/>
      <c r="AU771" s="73"/>
      <c r="AV771" s="73"/>
      <c r="AW771" s="73"/>
      <c r="AX771" s="73"/>
      <c r="AY771" s="73"/>
      <c r="AZ771" s="73"/>
      <c r="BA771" s="73"/>
      <c r="BB771" s="73"/>
      <c r="BC771" s="73"/>
      <c r="BD771" s="73"/>
      <c r="BE771" s="73"/>
      <c r="BF771" s="73"/>
      <c r="BG771" s="73"/>
      <c r="BH771" s="73"/>
      <c r="BI771" s="73"/>
      <c r="BJ771" s="73"/>
      <c r="BK771" s="73"/>
      <c r="BL771" s="73"/>
      <c r="BM771" s="73"/>
      <c r="BN771" s="73"/>
      <c r="BO771" s="73"/>
      <c r="BP771" s="73"/>
      <c r="BQ771" s="73"/>
      <c r="BR771" s="73"/>
      <c r="BS771" s="73"/>
      <c r="BT771" s="73"/>
      <c r="BU771" s="73"/>
      <c r="BV771" s="73"/>
      <c r="BW771" s="73"/>
      <c r="BX771" s="73"/>
      <c r="BY771" s="73"/>
      <c r="BZ771" s="73"/>
      <c r="CA771" s="73"/>
      <c r="CB771" s="73"/>
      <c r="CC771" s="73"/>
      <c r="CD771" s="73"/>
      <c r="CE771" s="73"/>
      <c r="CF771" s="73"/>
      <c r="CG771" s="73"/>
      <c r="CH771" s="73"/>
      <c r="CI771" s="73"/>
      <c r="CJ771" s="73"/>
      <c r="CK771" s="73"/>
      <c r="CL771" s="73"/>
      <c r="CM771" s="73"/>
      <c r="CN771" s="73"/>
      <c r="CO771" s="73"/>
      <c r="CP771" s="73"/>
      <c r="CQ771" s="73"/>
      <c r="CR771" s="73"/>
      <c r="CS771" s="73"/>
      <c r="CT771" s="73"/>
      <c r="CU771" s="73"/>
      <c r="CV771" s="73"/>
      <c r="CW771" s="73"/>
      <c r="CX771" s="73"/>
      <c r="CY771" s="73"/>
      <c r="CZ771" s="73"/>
      <c r="DA771" s="73"/>
      <c r="DB771" s="73"/>
      <c r="DC771" s="73"/>
      <c r="DD771" s="73"/>
      <c r="DE771" s="73"/>
      <c r="DF771" s="73"/>
      <c r="DG771" s="73"/>
      <c r="DH771" s="73"/>
      <c r="DI771" s="73"/>
      <c r="DJ771" s="73"/>
      <c r="DK771" s="73"/>
      <c r="DL771" s="73"/>
      <c r="DM771" s="73"/>
      <c r="DN771" s="73"/>
      <c r="DO771" s="73"/>
      <c r="DP771" s="73"/>
      <c r="DQ771" s="73"/>
      <c r="DR771" s="73"/>
      <c r="DS771" s="73"/>
      <c r="DT771" s="73"/>
      <c r="DU771" s="73"/>
      <c r="DV771" s="73"/>
    </row>
    <row r="772" spans="1:126" ht="18" customHeight="1" x14ac:dyDescent="0.2">
      <c r="A772" s="93"/>
      <c r="B772" s="93"/>
      <c r="C772" s="93"/>
      <c r="D772" s="93"/>
      <c r="S772" s="73"/>
      <c r="T772" s="73"/>
      <c r="U772" s="73"/>
      <c r="V772" s="73"/>
      <c r="W772" s="73"/>
      <c r="X772" s="73"/>
      <c r="Y772" s="73"/>
      <c r="Z772" s="73"/>
      <c r="AA772" s="73"/>
      <c r="AB772" s="73"/>
      <c r="AC772" s="73"/>
      <c r="AD772" s="73"/>
      <c r="AE772" s="73"/>
      <c r="AF772" s="73"/>
      <c r="AG772" s="73"/>
      <c r="AH772" s="73"/>
      <c r="AI772" s="73"/>
      <c r="AJ772" s="73"/>
      <c r="AK772" s="73"/>
      <c r="AM772" s="73"/>
      <c r="AN772" s="73"/>
      <c r="AO772" s="73"/>
      <c r="AP772" s="73"/>
      <c r="AQ772" s="73"/>
      <c r="AR772" s="73"/>
      <c r="AS772" s="73"/>
      <c r="AT772" s="73"/>
      <c r="AU772" s="73"/>
      <c r="AV772" s="73"/>
      <c r="AW772" s="73"/>
      <c r="AX772" s="73"/>
      <c r="AY772" s="73"/>
      <c r="AZ772" s="73"/>
      <c r="BA772" s="73"/>
      <c r="BB772" s="73"/>
      <c r="BC772" s="73"/>
      <c r="BD772" s="73"/>
      <c r="BE772" s="73"/>
      <c r="BF772" s="73"/>
      <c r="BG772" s="73"/>
      <c r="BH772" s="73"/>
      <c r="BI772" s="73"/>
      <c r="BJ772" s="73"/>
      <c r="BK772" s="73"/>
      <c r="BL772" s="73"/>
      <c r="BM772" s="73"/>
      <c r="BN772" s="73"/>
      <c r="BO772" s="73"/>
      <c r="BP772" s="73"/>
      <c r="BQ772" s="73"/>
      <c r="BR772" s="73"/>
      <c r="BS772" s="73"/>
      <c r="BT772" s="73"/>
      <c r="BU772" s="73"/>
      <c r="BV772" s="73"/>
      <c r="BW772" s="73"/>
      <c r="BX772" s="73"/>
      <c r="BY772" s="73"/>
      <c r="BZ772" s="73"/>
      <c r="CA772" s="73"/>
      <c r="CB772" s="73"/>
      <c r="CC772" s="73"/>
      <c r="CD772" s="73"/>
      <c r="CE772" s="73"/>
      <c r="CF772" s="73"/>
      <c r="CG772" s="73"/>
      <c r="CH772" s="73"/>
      <c r="CI772" s="73"/>
      <c r="CJ772" s="73"/>
      <c r="CK772" s="73"/>
      <c r="CL772" s="73"/>
      <c r="CM772" s="73"/>
      <c r="CN772" s="73"/>
      <c r="CO772" s="73"/>
      <c r="CP772" s="73"/>
      <c r="CQ772" s="73"/>
      <c r="CR772" s="73"/>
      <c r="CS772" s="73"/>
      <c r="CT772" s="73"/>
      <c r="CU772" s="73"/>
      <c r="CV772" s="73"/>
      <c r="CW772" s="73"/>
      <c r="CX772" s="73"/>
      <c r="CY772" s="73"/>
      <c r="CZ772" s="73"/>
      <c r="DA772" s="73"/>
      <c r="DB772" s="73"/>
      <c r="DC772" s="73"/>
      <c r="DD772" s="73"/>
      <c r="DE772" s="73"/>
      <c r="DF772" s="73"/>
      <c r="DG772" s="73"/>
      <c r="DH772" s="73"/>
      <c r="DI772" s="73"/>
      <c r="DJ772" s="73"/>
      <c r="DK772" s="73"/>
      <c r="DL772" s="73"/>
      <c r="DM772" s="73"/>
      <c r="DN772" s="73"/>
      <c r="DO772" s="73"/>
      <c r="DP772" s="73"/>
      <c r="DQ772" s="73"/>
      <c r="DR772" s="73"/>
      <c r="DS772" s="73"/>
      <c r="DT772" s="73"/>
      <c r="DU772" s="73"/>
      <c r="DV772" s="73"/>
    </row>
    <row r="773" spans="1:126" ht="15" customHeight="1" x14ac:dyDescent="0.2">
      <c r="A773" s="93"/>
      <c r="B773" s="93"/>
      <c r="C773" s="93"/>
      <c r="D773" s="93"/>
      <c r="S773" s="73"/>
      <c r="T773" s="73"/>
      <c r="U773" s="73"/>
      <c r="V773" s="73"/>
      <c r="W773" s="73"/>
      <c r="X773" s="73"/>
      <c r="Y773" s="73"/>
      <c r="Z773" s="73"/>
      <c r="AA773" s="73"/>
      <c r="AB773" s="73"/>
      <c r="AC773" s="73"/>
      <c r="AD773" s="73"/>
      <c r="AE773" s="73"/>
      <c r="AF773" s="73"/>
      <c r="AG773" s="73"/>
      <c r="AH773" s="73"/>
      <c r="AI773" s="73"/>
      <c r="AJ773" s="73"/>
      <c r="AK773" s="73"/>
      <c r="AM773" s="73"/>
      <c r="AN773" s="73"/>
      <c r="AO773" s="73"/>
      <c r="AP773" s="73"/>
      <c r="AQ773" s="73"/>
      <c r="AR773" s="73"/>
      <c r="AS773" s="73"/>
      <c r="AT773" s="73"/>
      <c r="AU773" s="73"/>
      <c r="AV773" s="73"/>
      <c r="AW773" s="73"/>
      <c r="AX773" s="73"/>
      <c r="AY773" s="73"/>
      <c r="AZ773" s="73"/>
      <c r="BA773" s="73"/>
      <c r="BB773" s="73"/>
      <c r="BC773" s="73"/>
      <c r="BD773" s="73"/>
      <c r="BE773" s="73"/>
      <c r="BF773" s="73"/>
      <c r="BG773" s="73"/>
      <c r="BH773" s="73"/>
      <c r="BI773" s="73"/>
      <c r="BJ773" s="73"/>
      <c r="BK773" s="73"/>
      <c r="BL773" s="73"/>
      <c r="BM773" s="73"/>
      <c r="BN773" s="73"/>
      <c r="BO773" s="73"/>
      <c r="BP773" s="73"/>
      <c r="BQ773" s="73"/>
      <c r="BR773" s="73"/>
      <c r="BS773" s="73"/>
      <c r="BT773" s="73"/>
      <c r="BU773" s="73"/>
      <c r="BV773" s="73"/>
      <c r="BW773" s="73"/>
      <c r="BX773" s="73"/>
      <c r="BY773" s="73"/>
      <c r="BZ773" s="73"/>
      <c r="CA773" s="73"/>
      <c r="CB773" s="73"/>
      <c r="CC773" s="73"/>
      <c r="CD773" s="73"/>
      <c r="CE773" s="73"/>
      <c r="CF773" s="73"/>
      <c r="CG773" s="73"/>
      <c r="CH773" s="73"/>
      <c r="CI773" s="73"/>
      <c r="CJ773" s="73"/>
      <c r="CK773" s="73"/>
      <c r="CL773" s="73"/>
      <c r="CM773" s="73"/>
      <c r="CN773" s="73"/>
      <c r="CO773" s="73"/>
      <c r="CP773" s="73"/>
      <c r="CQ773" s="73"/>
      <c r="CR773" s="73"/>
      <c r="CS773" s="73"/>
      <c r="CT773" s="73"/>
      <c r="CU773" s="73"/>
      <c r="CV773" s="73"/>
      <c r="CW773" s="73"/>
      <c r="CX773" s="73"/>
      <c r="CY773" s="73"/>
      <c r="CZ773" s="73"/>
      <c r="DA773" s="73"/>
      <c r="DB773" s="73"/>
      <c r="DC773" s="73"/>
      <c r="DD773" s="73"/>
      <c r="DE773" s="73"/>
      <c r="DF773" s="73"/>
      <c r="DG773" s="73"/>
      <c r="DH773" s="73"/>
      <c r="DI773" s="73"/>
      <c r="DJ773" s="73"/>
      <c r="DK773" s="73"/>
      <c r="DL773" s="73"/>
      <c r="DM773" s="73"/>
      <c r="DN773" s="73"/>
      <c r="DO773" s="73"/>
      <c r="DP773" s="73"/>
      <c r="DQ773" s="73"/>
      <c r="DR773" s="73"/>
      <c r="DS773" s="73"/>
      <c r="DT773" s="73"/>
      <c r="DU773" s="73"/>
      <c r="DV773" s="73"/>
    </row>
    <row r="774" spans="1:126" ht="14.25" customHeight="1" x14ac:dyDescent="0.2">
      <c r="A774" s="93"/>
      <c r="B774" s="93"/>
      <c r="C774" s="93"/>
      <c r="D774" s="93"/>
      <c r="S774" s="73"/>
      <c r="T774" s="73"/>
      <c r="U774" s="73"/>
      <c r="V774" s="73"/>
      <c r="W774" s="73"/>
      <c r="X774" s="73"/>
      <c r="Y774" s="73"/>
      <c r="Z774" s="73"/>
      <c r="AA774" s="73"/>
      <c r="AB774" s="73"/>
      <c r="AC774" s="73"/>
      <c r="AD774" s="73"/>
      <c r="AE774" s="73"/>
      <c r="AF774" s="73"/>
      <c r="AG774" s="73"/>
      <c r="AH774" s="73"/>
      <c r="AI774" s="73"/>
      <c r="AJ774" s="73"/>
      <c r="AK774" s="73"/>
      <c r="AM774" s="73"/>
      <c r="AN774" s="73"/>
      <c r="AO774" s="73"/>
      <c r="AP774" s="73"/>
      <c r="AQ774" s="73"/>
      <c r="AR774" s="73"/>
      <c r="AS774" s="73"/>
      <c r="AT774" s="73"/>
      <c r="AU774" s="73"/>
      <c r="AV774" s="73"/>
      <c r="AW774" s="73"/>
      <c r="AX774" s="73"/>
      <c r="AY774" s="73"/>
      <c r="AZ774" s="73"/>
      <c r="BA774" s="73"/>
      <c r="BB774" s="73"/>
      <c r="BC774" s="73"/>
      <c r="BD774" s="73"/>
      <c r="BE774" s="73"/>
      <c r="BF774" s="73"/>
      <c r="BG774" s="73"/>
      <c r="BH774" s="73"/>
      <c r="BI774" s="73"/>
      <c r="BJ774" s="73"/>
      <c r="BK774" s="73"/>
      <c r="BL774" s="73"/>
      <c r="BM774" s="73"/>
      <c r="BN774" s="73"/>
      <c r="BO774" s="73"/>
      <c r="BP774" s="73"/>
      <c r="BQ774" s="73"/>
      <c r="BR774" s="73"/>
      <c r="BS774" s="73"/>
      <c r="BT774" s="73"/>
      <c r="BU774" s="73"/>
      <c r="BV774" s="73"/>
      <c r="BW774" s="73"/>
      <c r="BX774" s="73"/>
      <c r="BY774" s="73"/>
      <c r="BZ774" s="73"/>
      <c r="CA774" s="73"/>
      <c r="CB774" s="73"/>
      <c r="CC774" s="73"/>
      <c r="CD774" s="73"/>
      <c r="CE774" s="73"/>
      <c r="CF774" s="73"/>
      <c r="CG774" s="73"/>
      <c r="CH774" s="73"/>
      <c r="CI774" s="73"/>
      <c r="CJ774" s="73"/>
      <c r="CK774" s="73"/>
      <c r="CL774" s="73"/>
      <c r="CM774" s="73"/>
      <c r="CN774" s="73"/>
      <c r="CO774" s="73"/>
      <c r="CP774" s="73"/>
      <c r="CQ774" s="73"/>
      <c r="CR774" s="73"/>
      <c r="CS774" s="73"/>
      <c r="CT774" s="73"/>
      <c r="CU774" s="73"/>
      <c r="CV774" s="73"/>
      <c r="CW774" s="73"/>
      <c r="CX774" s="73"/>
      <c r="CY774" s="73"/>
      <c r="CZ774" s="73"/>
      <c r="DA774" s="73"/>
      <c r="DB774" s="73"/>
      <c r="DC774" s="73"/>
      <c r="DD774" s="73"/>
      <c r="DE774" s="73"/>
      <c r="DF774" s="73"/>
      <c r="DG774" s="73"/>
      <c r="DH774" s="73"/>
      <c r="DI774" s="73"/>
      <c r="DJ774" s="73"/>
      <c r="DK774" s="73"/>
      <c r="DL774" s="73"/>
      <c r="DM774" s="73"/>
      <c r="DN774" s="73"/>
      <c r="DO774" s="73"/>
      <c r="DP774" s="73"/>
      <c r="DQ774" s="73"/>
      <c r="DR774" s="73"/>
      <c r="DS774" s="73"/>
      <c r="DT774" s="73"/>
      <c r="DU774" s="73"/>
      <c r="DV774" s="73"/>
    </row>
    <row r="775" spans="1:126" ht="12" customHeight="1" x14ac:dyDescent="0.2">
      <c r="A775" s="93"/>
      <c r="B775" s="93"/>
      <c r="C775" s="93"/>
      <c r="D775" s="93"/>
      <c r="S775" s="73"/>
      <c r="T775" s="73"/>
      <c r="U775" s="73"/>
      <c r="V775" s="73"/>
      <c r="W775" s="73"/>
      <c r="X775" s="73"/>
      <c r="Y775" s="73"/>
      <c r="Z775" s="73"/>
      <c r="AA775" s="73"/>
      <c r="AB775" s="73"/>
      <c r="AC775" s="73"/>
      <c r="AD775" s="73"/>
      <c r="AE775" s="73"/>
      <c r="AF775" s="73"/>
      <c r="AG775" s="73"/>
      <c r="AH775" s="73"/>
      <c r="AI775" s="73"/>
      <c r="AJ775" s="73"/>
      <c r="AK775" s="73"/>
      <c r="AM775" s="73"/>
      <c r="AN775" s="73"/>
      <c r="AO775" s="73"/>
      <c r="AP775" s="73"/>
      <c r="AQ775" s="73"/>
      <c r="AR775" s="73"/>
      <c r="AS775" s="73"/>
      <c r="AT775" s="73"/>
      <c r="AU775" s="73"/>
      <c r="AV775" s="73"/>
      <c r="AW775" s="73"/>
      <c r="AX775" s="73"/>
      <c r="AY775" s="73"/>
      <c r="AZ775" s="73"/>
      <c r="BA775" s="73"/>
      <c r="BB775" s="73"/>
      <c r="BC775" s="73"/>
      <c r="BD775" s="73"/>
      <c r="BE775" s="73"/>
      <c r="BF775" s="73"/>
      <c r="BG775" s="73"/>
      <c r="BH775" s="73"/>
      <c r="BI775" s="73"/>
      <c r="BJ775" s="73"/>
      <c r="BK775" s="73"/>
      <c r="BL775" s="73"/>
      <c r="BM775" s="73"/>
      <c r="BN775" s="73"/>
      <c r="BO775" s="73"/>
      <c r="BP775" s="73"/>
      <c r="BQ775" s="73"/>
      <c r="BR775" s="73"/>
      <c r="BS775" s="73"/>
      <c r="BT775" s="73"/>
      <c r="BU775" s="73"/>
      <c r="BV775" s="73"/>
      <c r="BW775" s="73"/>
      <c r="BX775" s="73"/>
      <c r="BY775" s="73"/>
      <c r="BZ775" s="73"/>
      <c r="CA775" s="73"/>
      <c r="CB775" s="73"/>
      <c r="CC775" s="73"/>
      <c r="CD775" s="73"/>
      <c r="CE775" s="73"/>
      <c r="CF775" s="73"/>
      <c r="CG775" s="73"/>
      <c r="CH775" s="73"/>
      <c r="CI775" s="73"/>
      <c r="CJ775" s="73"/>
      <c r="CK775" s="73"/>
      <c r="CL775" s="73"/>
      <c r="CM775" s="73"/>
      <c r="CN775" s="73"/>
      <c r="CO775" s="73"/>
      <c r="CP775" s="73"/>
      <c r="CQ775" s="73"/>
      <c r="CR775" s="73"/>
      <c r="CS775" s="73"/>
      <c r="CT775" s="73"/>
      <c r="CU775" s="73"/>
      <c r="CV775" s="73"/>
      <c r="CW775" s="73"/>
      <c r="CX775" s="73"/>
      <c r="CY775" s="73"/>
      <c r="CZ775" s="73"/>
      <c r="DA775" s="73"/>
      <c r="DB775" s="73"/>
      <c r="DC775" s="73"/>
      <c r="DD775" s="73"/>
      <c r="DE775" s="73"/>
      <c r="DF775" s="73"/>
      <c r="DG775" s="73"/>
      <c r="DH775" s="73"/>
      <c r="DI775" s="73"/>
      <c r="DJ775" s="73"/>
      <c r="DK775" s="73"/>
      <c r="DL775" s="73"/>
      <c r="DM775" s="73"/>
      <c r="DN775" s="73"/>
      <c r="DO775" s="73"/>
      <c r="DP775" s="73"/>
      <c r="DQ775" s="73"/>
      <c r="DR775" s="73"/>
      <c r="DS775" s="73"/>
      <c r="DT775" s="73"/>
      <c r="DU775" s="73"/>
      <c r="DV775" s="73"/>
    </row>
    <row r="776" spans="1:126" ht="14.25" customHeight="1" x14ac:dyDescent="0.2">
      <c r="A776" s="93"/>
      <c r="B776" s="93"/>
      <c r="C776" s="93"/>
      <c r="D776" s="93"/>
      <c r="S776" s="73"/>
      <c r="T776" s="73"/>
      <c r="U776" s="73"/>
      <c r="V776" s="73"/>
      <c r="W776" s="73"/>
      <c r="X776" s="73"/>
      <c r="Y776" s="73"/>
      <c r="Z776" s="73"/>
      <c r="AA776" s="73"/>
      <c r="AB776" s="73"/>
      <c r="AC776" s="73"/>
      <c r="AD776" s="73"/>
      <c r="AE776" s="73"/>
      <c r="AF776" s="73"/>
      <c r="AG776" s="73"/>
      <c r="AH776" s="73"/>
      <c r="AI776" s="73"/>
      <c r="AJ776" s="73"/>
      <c r="AK776" s="73"/>
      <c r="AM776" s="73"/>
      <c r="AN776" s="73"/>
      <c r="AO776" s="73"/>
      <c r="AP776" s="73"/>
      <c r="AQ776" s="73"/>
      <c r="AR776" s="73"/>
      <c r="AS776" s="73"/>
      <c r="AT776" s="73"/>
      <c r="AU776" s="73"/>
      <c r="AV776" s="73"/>
      <c r="AW776" s="73"/>
      <c r="AX776" s="73"/>
      <c r="AY776" s="73"/>
      <c r="AZ776" s="73"/>
      <c r="BA776" s="73"/>
      <c r="BB776" s="73"/>
      <c r="BC776" s="73"/>
      <c r="BD776" s="73"/>
      <c r="BE776" s="73"/>
      <c r="BF776" s="73"/>
      <c r="BG776" s="73"/>
      <c r="BH776" s="73"/>
      <c r="BI776" s="73"/>
      <c r="BJ776" s="73"/>
      <c r="BK776" s="73"/>
      <c r="BL776" s="73"/>
      <c r="BM776" s="73"/>
      <c r="BN776" s="73"/>
      <c r="BO776" s="73"/>
      <c r="BP776" s="73"/>
      <c r="BQ776" s="73"/>
      <c r="BR776" s="73"/>
      <c r="BS776" s="73"/>
      <c r="BT776" s="73"/>
      <c r="BU776" s="73"/>
      <c r="BV776" s="73"/>
      <c r="BW776" s="73"/>
      <c r="BX776" s="73"/>
      <c r="BY776" s="73"/>
      <c r="BZ776" s="73"/>
      <c r="CA776" s="73"/>
      <c r="CB776" s="73"/>
      <c r="CC776" s="73"/>
      <c r="CD776" s="73"/>
      <c r="CE776" s="73"/>
      <c r="CF776" s="73"/>
      <c r="CG776" s="73"/>
      <c r="CH776" s="73"/>
      <c r="CI776" s="73"/>
      <c r="CJ776" s="73"/>
      <c r="CK776" s="73"/>
      <c r="CL776" s="73"/>
      <c r="CM776" s="73"/>
      <c r="CN776" s="73"/>
      <c r="CO776" s="73"/>
      <c r="CP776" s="73"/>
      <c r="CQ776" s="73"/>
      <c r="CR776" s="73"/>
      <c r="CS776" s="73"/>
      <c r="CT776" s="73"/>
      <c r="CU776" s="73"/>
      <c r="CV776" s="73"/>
      <c r="CW776" s="73"/>
      <c r="CX776" s="73"/>
      <c r="CY776" s="73"/>
      <c r="CZ776" s="73"/>
      <c r="DA776" s="73"/>
      <c r="DB776" s="73"/>
      <c r="DC776" s="73"/>
      <c r="DD776" s="73"/>
      <c r="DE776" s="73"/>
      <c r="DF776" s="73"/>
      <c r="DG776" s="73"/>
      <c r="DH776" s="73"/>
      <c r="DI776" s="73"/>
      <c r="DJ776" s="73"/>
      <c r="DK776" s="73"/>
      <c r="DL776" s="73"/>
      <c r="DM776" s="73"/>
      <c r="DN776" s="73"/>
      <c r="DO776" s="73"/>
      <c r="DP776" s="73"/>
      <c r="DQ776" s="73"/>
      <c r="DR776" s="73"/>
      <c r="DS776" s="73"/>
      <c r="DT776" s="73"/>
      <c r="DU776" s="73"/>
      <c r="DV776" s="73"/>
    </row>
    <row r="777" spans="1:126" ht="13.5" customHeight="1" x14ac:dyDescent="0.2">
      <c r="A777" s="93"/>
      <c r="B777" s="93"/>
      <c r="C777" s="93"/>
      <c r="D777" s="93"/>
      <c r="S777" s="73"/>
      <c r="T777" s="73"/>
      <c r="U777" s="73"/>
      <c r="V777" s="73"/>
      <c r="W777" s="73"/>
      <c r="X777" s="73"/>
      <c r="Y777" s="73"/>
      <c r="Z777" s="73"/>
      <c r="AA777" s="73"/>
      <c r="AB777" s="73"/>
      <c r="AC777" s="73"/>
      <c r="AD777" s="73"/>
      <c r="AE777" s="73"/>
      <c r="AF777" s="73"/>
      <c r="AG777" s="73"/>
      <c r="AH777" s="73"/>
      <c r="AI777" s="73"/>
      <c r="AJ777" s="73"/>
      <c r="AK777" s="73"/>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c r="BM777" s="73"/>
      <c r="BN777" s="73"/>
      <c r="BO777" s="73"/>
      <c r="BP777" s="73"/>
      <c r="BQ777" s="73"/>
      <c r="BR777" s="73"/>
      <c r="BS777" s="73"/>
      <c r="BT777" s="73"/>
      <c r="BU777" s="73"/>
      <c r="BV777" s="73"/>
      <c r="BW777" s="73"/>
      <c r="BX777" s="73"/>
      <c r="BY777" s="73"/>
      <c r="BZ777" s="73"/>
      <c r="CA777" s="73"/>
      <c r="CB777" s="73"/>
      <c r="CC777" s="73"/>
      <c r="CD777" s="73"/>
      <c r="CE777" s="73"/>
      <c r="CF777" s="73"/>
      <c r="CG777" s="73"/>
      <c r="CH777" s="73"/>
      <c r="CI777" s="73"/>
      <c r="CJ777" s="73"/>
      <c r="CK777" s="73"/>
      <c r="CL777" s="73"/>
      <c r="CM777" s="73"/>
      <c r="CN777" s="73"/>
      <c r="CO777" s="73"/>
      <c r="CP777" s="73"/>
      <c r="CQ777" s="73"/>
      <c r="CR777" s="73"/>
      <c r="CS777" s="73"/>
      <c r="CT777" s="73"/>
      <c r="CU777" s="73"/>
      <c r="CV777" s="73"/>
      <c r="CW777" s="73"/>
      <c r="CX777" s="73"/>
      <c r="CY777" s="73"/>
      <c r="CZ777" s="73"/>
      <c r="DA777" s="73"/>
      <c r="DB777" s="73"/>
      <c r="DC777" s="73"/>
      <c r="DD777" s="73"/>
      <c r="DE777" s="73"/>
      <c r="DF777" s="73"/>
      <c r="DG777" s="73"/>
      <c r="DH777" s="73"/>
      <c r="DI777" s="73"/>
      <c r="DJ777" s="73"/>
      <c r="DK777" s="73"/>
      <c r="DL777" s="73"/>
      <c r="DM777" s="73"/>
      <c r="DN777" s="73"/>
      <c r="DO777" s="73"/>
      <c r="DP777" s="73"/>
      <c r="DQ777" s="73"/>
      <c r="DR777" s="73"/>
      <c r="DS777" s="73"/>
      <c r="DT777" s="73"/>
      <c r="DU777" s="73"/>
      <c r="DV777" s="73"/>
    </row>
    <row r="778" spans="1:126" ht="15.75" customHeight="1" x14ac:dyDescent="0.2">
      <c r="A778" s="93"/>
      <c r="B778" s="93"/>
      <c r="C778" s="93"/>
      <c r="D778" s="93"/>
      <c r="S778" s="73"/>
      <c r="T778" s="73"/>
      <c r="U778" s="73"/>
      <c r="V778" s="73"/>
      <c r="W778" s="73"/>
      <c r="X778" s="73"/>
      <c r="Y778" s="73"/>
      <c r="Z778" s="73"/>
      <c r="AA778" s="73"/>
      <c r="AB778" s="73"/>
      <c r="AC778" s="73"/>
      <c r="AD778" s="73"/>
      <c r="AE778" s="73"/>
      <c r="AF778" s="73"/>
      <c r="AG778" s="73"/>
      <c r="AH778" s="73"/>
      <c r="AI778" s="73"/>
      <c r="AJ778" s="73"/>
      <c r="AK778" s="73"/>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c r="BM778" s="73"/>
      <c r="BN778" s="73"/>
      <c r="BO778" s="73"/>
      <c r="BP778" s="73"/>
      <c r="BQ778" s="73"/>
      <c r="BR778" s="73"/>
      <c r="BS778" s="73"/>
      <c r="BT778" s="73"/>
      <c r="BU778" s="73"/>
      <c r="BV778" s="73"/>
      <c r="BW778" s="73"/>
      <c r="BX778" s="73"/>
      <c r="BY778" s="73"/>
      <c r="BZ778" s="73"/>
      <c r="CA778" s="73"/>
      <c r="CB778" s="73"/>
      <c r="CC778" s="73"/>
      <c r="CD778" s="73"/>
      <c r="CE778" s="73"/>
      <c r="CF778" s="73"/>
      <c r="CG778" s="73"/>
      <c r="CH778" s="73"/>
      <c r="CI778" s="73"/>
      <c r="CJ778" s="73"/>
      <c r="CK778" s="73"/>
      <c r="CL778" s="73"/>
      <c r="CM778" s="73"/>
      <c r="CN778" s="73"/>
      <c r="CO778" s="73"/>
      <c r="CP778" s="73"/>
      <c r="CQ778" s="73"/>
      <c r="CR778" s="73"/>
      <c r="CS778" s="73"/>
      <c r="CT778" s="73"/>
      <c r="CU778" s="73"/>
      <c r="CV778" s="73"/>
      <c r="CW778" s="73"/>
      <c r="CX778" s="73"/>
      <c r="CY778" s="73"/>
      <c r="CZ778" s="73"/>
      <c r="DA778" s="73"/>
      <c r="DB778" s="73"/>
      <c r="DC778" s="73"/>
      <c r="DD778" s="73"/>
      <c r="DE778" s="73"/>
      <c r="DF778" s="73"/>
      <c r="DG778" s="73"/>
      <c r="DH778" s="73"/>
      <c r="DI778" s="73"/>
      <c r="DJ778" s="73"/>
      <c r="DK778" s="73"/>
      <c r="DL778" s="73"/>
      <c r="DM778" s="73"/>
      <c r="DN778" s="73"/>
      <c r="DO778" s="73"/>
      <c r="DP778" s="73"/>
      <c r="DQ778" s="73"/>
      <c r="DR778" s="73"/>
      <c r="DS778" s="73"/>
      <c r="DT778" s="73"/>
      <c r="DU778" s="73"/>
      <c r="DV778" s="73"/>
    </row>
    <row r="779" spans="1:126" ht="15" customHeight="1" x14ac:dyDescent="0.2">
      <c r="A779" s="93"/>
      <c r="B779" s="93"/>
      <c r="C779" s="93"/>
      <c r="D779" s="93"/>
      <c r="S779" s="73"/>
      <c r="T779" s="73"/>
      <c r="U779" s="73"/>
      <c r="V779" s="73"/>
      <c r="W779" s="73"/>
      <c r="X779" s="73"/>
      <c r="Y779" s="73"/>
      <c r="Z779" s="73"/>
      <c r="AA779" s="73"/>
      <c r="AB779" s="73"/>
      <c r="AC779" s="73"/>
      <c r="AD779" s="73"/>
      <c r="AE779" s="73"/>
      <c r="AF779" s="73"/>
      <c r="AG779" s="73"/>
      <c r="AH779" s="73"/>
      <c r="AI779" s="73"/>
      <c r="AJ779" s="73"/>
      <c r="AK779" s="73"/>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c r="BM779" s="73"/>
      <c r="BN779" s="73"/>
      <c r="BO779" s="73"/>
      <c r="BP779" s="73"/>
      <c r="BQ779" s="73"/>
      <c r="BR779" s="73"/>
      <c r="BS779" s="73"/>
      <c r="BT779" s="73"/>
      <c r="BU779" s="73"/>
      <c r="BV779" s="73"/>
      <c r="BW779" s="73"/>
      <c r="BX779" s="73"/>
      <c r="BY779" s="73"/>
      <c r="BZ779" s="73"/>
      <c r="CA779" s="73"/>
      <c r="CB779" s="73"/>
      <c r="CC779" s="73"/>
      <c r="CD779" s="73"/>
      <c r="CE779" s="73"/>
      <c r="CF779" s="73"/>
      <c r="CG779" s="73"/>
      <c r="CH779" s="73"/>
      <c r="CI779" s="73"/>
      <c r="CJ779" s="73"/>
      <c r="CK779" s="73"/>
      <c r="CL779" s="73"/>
      <c r="CM779" s="73"/>
      <c r="CN779" s="73"/>
      <c r="CO779" s="73"/>
      <c r="CP779" s="73"/>
      <c r="CQ779" s="73"/>
      <c r="CR779" s="73"/>
      <c r="CS779" s="73"/>
      <c r="CT779" s="73"/>
      <c r="CU779" s="73"/>
      <c r="CV779" s="73"/>
      <c r="CW779" s="73"/>
      <c r="CX779" s="73"/>
      <c r="CY779" s="73"/>
      <c r="CZ779" s="73"/>
      <c r="DA779" s="73"/>
      <c r="DB779" s="73"/>
      <c r="DC779" s="73"/>
      <c r="DD779" s="73"/>
      <c r="DE779" s="73"/>
      <c r="DF779" s="73"/>
      <c r="DG779" s="73"/>
      <c r="DH779" s="73"/>
      <c r="DI779" s="73"/>
      <c r="DJ779" s="73"/>
      <c r="DK779" s="73"/>
      <c r="DL779" s="73"/>
      <c r="DM779" s="73"/>
      <c r="DN779" s="73"/>
      <c r="DO779" s="73"/>
      <c r="DP779" s="73"/>
      <c r="DQ779" s="73"/>
      <c r="DR779" s="73"/>
      <c r="DS779" s="73"/>
      <c r="DT779" s="73"/>
      <c r="DU779" s="73"/>
      <c r="DV779" s="73"/>
    </row>
    <row r="780" spans="1:126" ht="15.75" customHeight="1" x14ac:dyDescent="0.2">
      <c r="A780" s="93"/>
      <c r="D780" s="93"/>
      <c r="S780" s="73"/>
      <c r="T780" s="73"/>
      <c r="U780" s="73"/>
      <c r="V780" s="73"/>
      <c r="W780" s="73"/>
      <c r="X780" s="73"/>
      <c r="Y780" s="73"/>
      <c r="Z780" s="73"/>
      <c r="AA780" s="73"/>
      <c r="AB780" s="73"/>
      <c r="AC780" s="73"/>
      <c r="AD780" s="73"/>
      <c r="AE780" s="73"/>
      <c r="AF780" s="73"/>
      <c r="AG780" s="73"/>
      <c r="AH780" s="73"/>
      <c r="AI780" s="73"/>
      <c r="AJ780" s="73"/>
      <c r="AK780" s="73"/>
      <c r="AM780" s="73"/>
      <c r="AN780" s="73"/>
      <c r="AO780" s="73"/>
      <c r="AP780" s="73"/>
      <c r="AQ780" s="73"/>
      <c r="AR780" s="73"/>
      <c r="AS780" s="73"/>
      <c r="AT780" s="73"/>
      <c r="AU780" s="73"/>
      <c r="AV780" s="73"/>
      <c r="AW780" s="73"/>
      <c r="AX780" s="73"/>
      <c r="AY780" s="73"/>
      <c r="AZ780" s="73"/>
      <c r="BA780" s="73"/>
      <c r="BB780" s="73"/>
      <c r="BC780" s="73"/>
      <c r="BD780" s="73"/>
      <c r="BE780" s="73"/>
      <c r="BF780" s="73"/>
      <c r="BG780" s="73"/>
      <c r="BH780" s="73"/>
      <c r="BI780" s="73"/>
      <c r="BJ780" s="73"/>
      <c r="BK780" s="73"/>
      <c r="BL780" s="73"/>
      <c r="BM780" s="73"/>
      <c r="BN780" s="73"/>
      <c r="BO780" s="73"/>
      <c r="BP780" s="73"/>
      <c r="BQ780" s="73"/>
      <c r="BR780" s="73"/>
      <c r="BS780" s="73"/>
      <c r="BT780" s="73"/>
      <c r="BU780" s="73"/>
      <c r="BV780" s="73"/>
      <c r="BW780" s="73"/>
      <c r="BX780" s="73"/>
      <c r="BY780" s="73"/>
      <c r="BZ780" s="73"/>
      <c r="CA780" s="73"/>
      <c r="CB780" s="73"/>
      <c r="CC780" s="73"/>
      <c r="CD780" s="73"/>
      <c r="CE780" s="73"/>
      <c r="CF780" s="73"/>
      <c r="CG780" s="73"/>
      <c r="CH780" s="73"/>
      <c r="CI780" s="73"/>
      <c r="CJ780" s="73"/>
      <c r="CK780" s="73"/>
      <c r="CL780" s="73"/>
      <c r="CM780" s="73"/>
      <c r="CN780" s="73"/>
      <c r="CO780" s="73"/>
      <c r="CP780" s="73"/>
      <c r="CQ780" s="73"/>
      <c r="CR780" s="73"/>
      <c r="CS780" s="73"/>
      <c r="CT780" s="73"/>
      <c r="CU780" s="73"/>
      <c r="CV780" s="73"/>
      <c r="CW780" s="73"/>
      <c r="CX780" s="73"/>
      <c r="CY780" s="73"/>
      <c r="CZ780" s="73"/>
      <c r="DA780" s="73"/>
      <c r="DB780" s="73"/>
      <c r="DC780" s="73"/>
      <c r="DD780" s="73"/>
      <c r="DE780" s="73"/>
      <c r="DF780" s="73"/>
      <c r="DG780" s="73"/>
      <c r="DH780" s="73"/>
      <c r="DI780" s="73"/>
      <c r="DJ780" s="73"/>
      <c r="DK780" s="73"/>
      <c r="DL780" s="73"/>
      <c r="DM780" s="73"/>
      <c r="DN780" s="73"/>
      <c r="DO780" s="73"/>
      <c r="DP780" s="73"/>
      <c r="DQ780" s="73"/>
      <c r="DR780" s="73"/>
      <c r="DS780" s="73"/>
      <c r="DT780" s="73"/>
      <c r="DU780" s="73"/>
      <c r="DV780" s="73"/>
    </row>
    <row r="781" spans="1:126" ht="12.75" customHeight="1" x14ac:dyDescent="0.2">
      <c r="A781" s="93"/>
      <c r="D781" s="93"/>
      <c r="S781" s="73"/>
      <c r="T781" s="73"/>
      <c r="U781" s="73"/>
      <c r="V781" s="73"/>
      <c r="W781" s="73"/>
      <c r="X781" s="73"/>
      <c r="Y781" s="73"/>
      <c r="Z781" s="73"/>
      <c r="AA781" s="73"/>
      <c r="AB781" s="73"/>
      <c r="AC781" s="73"/>
      <c r="AD781" s="73"/>
      <c r="AE781" s="73"/>
      <c r="AF781" s="73"/>
      <c r="AG781" s="73"/>
      <c r="AH781" s="73"/>
      <c r="AI781" s="73"/>
      <c r="AJ781" s="73"/>
      <c r="AK781" s="73"/>
      <c r="AM781" s="73"/>
      <c r="AN781" s="73"/>
      <c r="AO781" s="73"/>
      <c r="AP781" s="73"/>
      <c r="AQ781" s="73"/>
      <c r="AR781" s="73"/>
      <c r="AS781" s="73"/>
      <c r="AT781" s="73"/>
      <c r="AU781" s="73"/>
      <c r="AV781" s="73"/>
      <c r="AW781" s="73"/>
      <c r="AX781" s="73"/>
      <c r="AY781" s="73"/>
      <c r="AZ781" s="73"/>
      <c r="BA781" s="73"/>
      <c r="BB781" s="73"/>
      <c r="BC781" s="73"/>
      <c r="BD781" s="73"/>
      <c r="BE781" s="73"/>
      <c r="BF781" s="73"/>
      <c r="BG781" s="73"/>
      <c r="BH781" s="73"/>
      <c r="BI781" s="73"/>
      <c r="BJ781" s="73"/>
      <c r="BK781" s="73"/>
      <c r="BL781" s="73"/>
      <c r="BM781" s="73"/>
      <c r="BN781" s="73"/>
      <c r="BO781" s="73"/>
      <c r="BP781" s="73"/>
      <c r="BQ781" s="73"/>
      <c r="BR781" s="73"/>
      <c r="BS781" s="73"/>
      <c r="BT781" s="73"/>
      <c r="BU781" s="73"/>
      <c r="BV781" s="73"/>
      <c r="BW781" s="73"/>
      <c r="BX781" s="73"/>
      <c r="BY781" s="73"/>
      <c r="BZ781" s="73"/>
      <c r="CA781" s="73"/>
      <c r="CB781" s="73"/>
      <c r="CC781" s="73"/>
      <c r="CD781" s="73"/>
      <c r="CE781" s="73"/>
      <c r="CF781" s="73"/>
      <c r="CG781" s="73"/>
      <c r="CH781" s="73"/>
      <c r="CI781" s="73"/>
      <c r="CJ781" s="73"/>
      <c r="CK781" s="73"/>
      <c r="CL781" s="73"/>
      <c r="CM781" s="73"/>
      <c r="CN781" s="73"/>
      <c r="CO781" s="73"/>
      <c r="CP781" s="73"/>
      <c r="CQ781" s="73"/>
      <c r="CR781" s="73"/>
      <c r="CS781" s="73"/>
      <c r="CT781" s="73"/>
      <c r="CU781" s="73"/>
      <c r="CV781" s="73"/>
      <c r="CW781" s="73"/>
      <c r="CX781" s="73"/>
      <c r="CY781" s="73"/>
      <c r="CZ781" s="73"/>
      <c r="DA781" s="73"/>
      <c r="DB781" s="73"/>
      <c r="DC781" s="73"/>
      <c r="DD781" s="73"/>
      <c r="DE781" s="73"/>
      <c r="DF781" s="73"/>
      <c r="DG781" s="73"/>
      <c r="DH781" s="73"/>
      <c r="DI781" s="73"/>
      <c r="DJ781" s="73"/>
      <c r="DK781" s="73"/>
      <c r="DL781" s="73"/>
      <c r="DM781" s="73"/>
      <c r="DN781" s="73"/>
      <c r="DO781" s="73"/>
      <c r="DP781" s="73"/>
      <c r="DQ781" s="73"/>
      <c r="DR781" s="73"/>
      <c r="DS781" s="73"/>
      <c r="DT781" s="73"/>
      <c r="DU781" s="73"/>
      <c r="DV781" s="73"/>
    </row>
    <row r="782" spans="1:126" ht="15" customHeight="1" x14ac:dyDescent="0.2">
      <c r="A782" s="93"/>
      <c r="D782" s="93"/>
      <c r="S782" s="73"/>
      <c r="T782" s="73"/>
      <c r="U782" s="73"/>
      <c r="V782" s="73"/>
      <c r="W782" s="73"/>
      <c r="X782" s="73"/>
      <c r="Y782" s="73"/>
      <c r="Z782" s="73"/>
      <c r="AA782" s="73"/>
      <c r="AB782" s="73"/>
      <c r="AC782" s="73"/>
      <c r="AD782" s="73"/>
      <c r="AE782" s="73"/>
      <c r="AF782" s="73"/>
      <c r="AG782" s="73"/>
      <c r="AH782" s="73"/>
      <c r="AI782" s="73"/>
      <c r="AJ782" s="73"/>
      <c r="AK782" s="73"/>
      <c r="AM782" s="73"/>
      <c r="AN782" s="73"/>
      <c r="AO782" s="73"/>
      <c r="AP782" s="73"/>
      <c r="AQ782" s="73"/>
      <c r="AR782" s="73"/>
      <c r="AS782" s="73"/>
      <c r="AT782" s="73"/>
      <c r="AU782" s="73"/>
      <c r="AV782" s="73"/>
      <c r="AW782" s="73"/>
      <c r="AX782" s="73"/>
      <c r="AY782" s="73"/>
      <c r="AZ782" s="73"/>
      <c r="BA782" s="73"/>
      <c r="BB782" s="73"/>
      <c r="BC782" s="73"/>
      <c r="BD782" s="73"/>
      <c r="BE782" s="73"/>
      <c r="BF782" s="73"/>
      <c r="BG782" s="73"/>
      <c r="BH782" s="73"/>
      <c r="BI782" s="73"/>
      <c r="BJ782" s="73"/>
      <c r="BK782" s="73"/>
      <c r="BL782" s="73"/>
      <c r="BM782" s="73"/>
      <c r="BN782" s="73"/>
      <c r="BO782" s="73"/>
      <c r="BP782" s="73"/>
      <c r="BQ782" s="73"/>
      <c r="BR782" s="73"/>
      <c r="BS782" s="73"/>
      <c r="BT782" s="73"/>
      <c r="BU782" s="73"/>
      <c r="BV782" s="73"/>
      <c r="BW782" s="73"/>
      <c r="BX782" s="73"/>
      <c r="BY782" s="73"/>
      <c r="BZ782" s="73"/>
      <c r="CA782" s="73"/>
      <c r="CB782" s="73"/>
      <c r="CC782" s="73"/>
      <c r="CD782" s="73"/>
      <c r="CE782" s="73"/>
      <c r="CF782" s="73"/>
      <c r="CG782" s="73"/>
      <c r="CH782" s="73"/>
      <c r="CI782" s="73"/>
      <c r="CJ782" s="73"/>
      <c r="CK782" s="73"/>
      <c r="CL782" s="73"/>
      <c r="CM782" s="73"/>
      <c r="CN782" s="73"/>
      <c r="CO782" s="73"/>
      <c r="CP782" s="73"/>
      <c r="CQ782" s="73"/>
      <c r="CR782" s="73"/>
      <c r="CS782" s="73"/>
      <c r="CT782" s="73"/>
      <c r="CU782" s="73"/>
      <c r="CV782" s="73"/>
      <c r="CW782" s="73"/>
      <c r="CX782" s="73"/>
      <c r="CY782" s="73"/>
      <c r="CZ782" s="73"/>
      <c r="DA782" s="73"/>
      <c r="DB782" s="73"/>
      <c r="DC782" s="73"/>
      <c r="DD782" s="73"/>
      <c r="DE782" s="73"/>
      <c r="DF782" s="73"/>
      <c r="DG782" s="73"/>
      <c r="DH782" s="73"/>
      <c r="DI782" s="73"/>
      <c r="DJ782" s="73"/>
      <c r="DK782" s="73"/>
      <c r="DL782" s="73"/>
      <c r="DM782" s="73"/>
      <c r="DN782" s="73"/>
      <c r="DO782" s="73"/>
      <c r="DP782" s="73"/>
      <c r="DQ782" s="73"/>
      <c r="DR782" s="73"/>
      <c r="DS782" s="73"/>
      <c r="DT782" s="73"/>
      <c r="DU782" s="73"/>
      <c r="DV782" s="73"/>
    </row>
    <row r="783" spans="1:126" ht="21.75" customHeight="1" x14ac:dyDescent="0.2">
      <c r="A783" s="93"/>
      <c r="D783" s="93"/>
      <c r="S783" s="73"/>
      <c r="T783" s="73"/>
      <c r="U783" s="73"/>
      <c r="V783" s="73"/>
      <c r="W783" s="73"/>
      <c r="X783" s="73"/>
      <c r="Y783" s="73"/>
      <c r="Z783" s="73"/>
      <c r="AA783" s="73"/>
      <c r="AB783" s="73"/>
      <c r="AC783" s="73"/>
      <c r="AD783" s="73"/>
      <c r="AE783" s="73"/>
      <c r="AF783" s="73"/>
      <c r="AG783" s="73"/>
      <c r="AH783" s="73"/>
      <c r="AI783" s="73"/>
      <c r="AJ783" s="73"/>
      <c r="AK783" s="73"/>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73"/>
      <c r="BM783" s="73"/>
      <c r="BN783" s="73"/>
      <c r="BO783" s="73"/>
      <c r="BP783" s="73"/>
      <c r="BQ783" s="73"/>
      <c r="BR783" s="73"/>
      <c r="BS783" s="73"/>
      <c r="BT783" s="73"/>
      <c r="BU783" s="73"/>
      <c r="BV783" s="73"/>
      <c r="BW783" s="73"/>
      <c r="BX783" s="73"/>
      <c r="BY783" s="73"/>
      <c r="BZ783" s="73"/>
      <c r="CA783" s="73"/>
      <c r="CB783" s="73"/>
      <c r="CC783" s="73"/>
      <c r="CD783" s="73"/>
      <c r="CE783" s="73"/>
      <c r="CF783" s="73"/>
      <c r="CG783" s="73"/>
      <c r="CH783" s="73"/>
      <c r="CI783" s="73"/>
      <c r="CJ783" s="73"/>
      <c r="CK783" s="73"/>
      <c r="CL783" s="73"/>
      <c r="CM783" s="73"/>
      <c r="CN783" s="73"/>
      <c r="CO783" s="73"/>
      <c r="CP783" s="73"/>
      <c r="CQ783" s="73"/>
      <c r="CR783" s="73"/>
      <c r="CS783" s="73"/>
      <c r="CT783" s="73"/>
      <c r="CU783" s="73"/>
      <c r="CV783" s="73"/>
      <c r="CW783" s="73"/>
      <c r="CX783" s="73"/>
      <c r="CY783" s="73"/>
      <c r="CZ783" s="73"/>
      <c r="DA783" s="73"/>
      <c r="DB783" s="73"/>
      <c r="DC783" s="73"/>
      <c r="DD783" s="73"/>
      <c r="DE783" s="73"/>
      <c r="DF783" s="73"/>
      <c r="DG783" s="73"/>
      <c r="DH783" s="73"/>
      <c r="DI783" s="73"/>
      <c r="DJ783" s="73"/>
      <c r="DK783" s="73"/>
      <c r="DL783" s="73"/>
      <c r="DM783" s="73"/>
      <c r="DN783" s="73"/>
      <c r="DO783" s="73"/>
      <c r="DP783" s="73"/>
      <c r="DQ783" s="73"/>
      <c r="DR783" s="73"/>
      <c r="DS783" s="73"/>
      <c r="DT783" s="73"/>
      <c r="DU783" s="73"/>
      <c r="DV783" s="73"/>
    </row>
    <row r="784" spans="1:126" ht="18" customHeight="1" x14ac:dyDescent="0.2">
      <c r="A784" s="93"/>
      <c r="D784" s="93"/>
      <c r="S784" s="73"/>
      <c r="T784" s="73"/>
      <c r="U784" s="73"/>
      <c r="V784" s="73"/>
      <c r="W784" s="73"/>
      <c r="X784" s="73"/>
      <c r="Y784" s="73"/>
      <c r="Z784" s="73"/>
      <c r="AA784" s="73"/>
      <c r="AB784" s="73"/>
      <c r="AC784" s="73"/>
      <c r="AD784" s="73"/>
      <c r="AE784" s="73"/>
      <c r="AF784" s="73"/>
      <c r="AG784" s="73"/>
      <c r="AH784" s="73"/>
      <c r="AI784" s="73"/>
      <c r="AJ784" s="73"/>
      <c r="AK784" s="73"/>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73"/>
      <c r="BM784" s="73"/>
      <c r="BN784" s="73"/>
      <c r="BO784" s="73"/>
      <c r="BP784" s="73"/>
      <c r="BQ784" s="73"/>
      <c r="BR784" s="73"/>
      <c r="BS784" s="73"/>
      <c r="BT784" s="73"/>
      <c r="BU784" s="73"/>
      <c r="BV784" s="73"/>
      <c r="BW784" s="73"/>
      <c r="BX784" s="73"/>
      <c r="BY784" s="73"/>
      <c r="BZ784" s="73"/>
      <c r="CA784" s="73"/>
      <c r="CB784" s="73"/>
      <c r="CC784" s="73"/>
      <c r="CD784" s="73"/>
      <c r="CE784" s="73"/>
      <c r="CF784" s="73"/>
      <c r="CG784" s="73"/>
      <c r="CH784" s="73"/>
      <c r="CI784" s="73"/>
      <c r="CJ784" s="73"/>
      <c r="CK784" s="73"/>
      <c r="CL784" s="73"/>
      <c r="CM784" s="73"/>
      <c r="CN784" s="73"/>
      <c r="CO784" s="73"/>
      <c r="CP784" s="73"/>
      <c r="CQ784" s="73"/>
      <c r="CR784" s="73"/>
      <c r="CS784" s="73"/>
      <c r="CT784" s="73"/>
      <c r="CU784" s="73"/>
      <c r="CV784" s="73"/>
      <c r="CW784" s="73"/>
      <c r="CX784" s="73"/>
      <c r="CY784" s="73"/>
      <c r="CZ784" s="73"/>
      <c r="DA784" s="73"/>
      <c r="DB784" s="73"/>
      <c r="DC784" s="73"/>
      <c r="DD784" s="73"/>
      <c r="DE784" s="73"/>
      <c r="DF784" s="73"/>
      <c r="DG784" s="73"/>
      <c r="DH784" s="73"/>
      <c r="DI784" s="73"/>
      <c r="DJ784" s="73"/>
      <c r="DK784" s="73"/>
      <c r="DL784" s="73"/>
      <c r="DM784" s="73"/>
      <c r="DN784" s="73"/>
      <c r="DO784" s="73"/>
      <c r="DP784" s="73"/>
      <c r="DQ784" s="73"/>
      <c r="DR784" s="73"/>
      <c r="DS784" s="73"/>
      <c r="DT784" s="73"/>
      <c r="DU784" s="73"/>
      <c r="DV784" s="73"/>
    </row>
    <row r="785" spans="1:126" ht="15" customHeight="1" x14ac:dyDescent="0.2">
      <c r="A785" s="93"/>
      <c r="D785" s="93"/>
      <c r="S785" s="73"/>
      <c r="T785" s="73"/>
      <c r="U785" s="73"/>
      <c r="V785" s="73"/>
      <c r="W785" s="73"/>
      <c r="X785" s="73"/>
      <c r="Y785" s="73"/>
      <c r="Z785" s="73"/>
      <c r="AA785" s="73"/>
      <c r="AB785" s="73"/>
      <c r="AC785" s="73"/>
      <c r="AD785" s="73"/>
      <c r="AE785" s="73"/>
      <c r="AF785" s="73"/>
      <c r="AG785" s="73"/>
      <c r="AH785" s="73"/>
      <c r="AI785" s="73"/>
      <c r="AJ785" s="73"/>
      <c r="AK785" s="73"/>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73"/>
      <c r="BM785" s="73"/>
      <c r="BN785" s="73"/>
      <c r="BO785" s="73"/>
      <c r="BP785" s="73"/>
      <c r="BQ785" s="73"/>
      <c r="BR785" s="73"/>
      <c r="BS785" s="73"/>
      <c r="BT785" s="73"/>
      <c r="BU785" s="73"/>
      <c r="BV785" s="73"/>
      <c r="BW785" s="73"/>
      <c r="BX785" s="73"/>
      <c r="BY785" s="73"/>
      <c r="BZ785" s="73"/>
      <c r="CA785" s="73"/>
      <c r="CB785" s="73"/>
      <c r="CC785" s="73"/>
      <c r="CD785" s="73"/>
      <c r="CE785" s="73"/>
      <c r="CF785" s="73"/>
      <c r="CG785" s="73"/>
      <c r="CH785" s="73"/>
      <c r="CI785" s="73"/>
      <c r="CJ785" s="73"/>
      <c r="CK785" s="73"/>
      <c r="CL785" s="73"/>
      <c r="CM785" s="73"/>
      <c r="CN785" s="73"/>
      <c r="CO785" s="73"/>
      <c r="CP785" s="73"/>
      <c r="CQ785" s="73"/>
      <c r="CR785" s="73"/>
      <c r="CS785" s="73"/>
      <c r="CT785" s="73"/>
      <c r="CU785" s="73"/>
      <c r="CV785" s="73"/>
      <c r="CW785" s="73"/>
      <c r="CX785" s="73"/>
      <c r="CY785" s="73"/>
      <c r="CZ785" s="73"/>
      <c r="DA785" s="73"/>
      <c r="DB785" s="73"/>
      <c r="DC785" s="73"/>
      <c r="DD785" s="73"/>
      <c r="DE785" s="73"/>
      <c r="DF785" s="73"/>
      <c r="DG785" s="73"/>
      <c r="DH785" s="73"/>
      <c r="DI785" s="73"/>
      <c r="DJ785" s="73"/>
      <c r="DK785" s="73"/>
      <c r="DL785" s="73"/>
      <c r="DM785" s="73"/>
      <c r="DN785" s="73"/>
      <c r="DO785" s="73"/>
      <c r="DP785" s="73"/>
      <c r="DQ785" s="73"/>
      <c r="DR785" s="73"/>
      <c r="DS785" s="73"/>
      <c r="DT785" s="73"/>
      <c r="DU785" s="73"/>
      <c r="DV785" s="73"/>
    </row>
    <row r="786" spans="1:126" ht="15" customHeight="1" x14ac:dyDescent="0.2">
      <c r="D786" s="93"/>
      <c r="S786" s="73"/>
      <c r="T786" s="73"/>
      <c r="U786" s="73"/>
      <c r="V786" s="73"/>
      <c r="W786" s="73"/>
      <c r="X786" s="73"/>
      <c r="Y786" s="73"/>
      <c r="Z786" s="73"/>
      <c r="AA786" s="73"/>
      <c r="AB786" s="73"/>
      <c r="AC786" s="73"/>
      <c r="AD786" s="73"/>
      <c r="AE786" s="73"/>
      <c r="AF786" s="73"/>
      <c r="AG786" s="73"/>
      <c r="AH786" s="73"/>
      <c r="AI786" s="73"/>
      <c r="AJ786" s="73"/>
      <c r="AK786" s="73"/>
      <c r="AM786" s="73"/>
      <c r="AN786" s="73"/>
      <c r="AO786" s="73"/>
      <c r="AP786" s="73"/>
      <c r="AQ786" s="73"/>
      <c r="AR786" s="73"/>
      <c r="AS786" s="73"/>
      <c r="AT786" s="73"/>
      <c r="AU786" s="73"/>
      <c r="AV786" s="73"/>
      <c r="AW786" s="73"/>
      <c r="AX786" s="73"/>
      <c r="AY786" s="73"/>
      <c r="AZ786" s="73"/>
      <c r="BA786" s="73"/>
      <c r="BB786" s="73"/>
      <c r="BC786" s="73"/>
      <c r="BD786" s="73"/>
      <c r="BE786" s="73"/>
      <c r="BF786" s="73"/>
      <c r="BG786" s="73"/>
      <c r="BH786" s="73"/>
      <c r="BI786" s="73"/>
      <c r="BJ786" s="73"/>
      <c r="BK786" s="73"/>
      <c r="BL786" s="73"/>
      <c r="BM786" s="73"/>
      <c r="BN786" s="73"/>
      <c r="BO786" s="73"/>
      <c r="BP786" s="73"/>
      <c r="BQ786" s="73"/>
      <c r="BR786" s="73"/>
      <c r="BS786" s="73"/>
      <c r="BT786" s="73"/>
      <c r="BU786" s="73"/>
      <c r="BV786" s="73"/>
      <c r="BW786" s="73"/>
      <c r="BX786" s="73"/>
      <c r="BY786" s="73"/>
      <c r="BZ786" s="73"/>
      <c r="CA786" s="73"/>
      <c r="CB786" s="73"/>
      <c r="CC786" s="73"/>
      <c r="CD786" s="73"/>
      <c r="CE786" s="73"/>
      <c r="CF786" s="73"/>
      <c r="CG786" s="73"/>
      <c r="CH786" s="73"/>
      <c r="CI786" s="73"/>
      <c r="CJ786" s="73"/>
      <c r="CK786" s="73"/>
      <c r="CL786" s="73"/>
      <c r="CM786" s="73"/>
      <c r="CN786" s="73"/>
      <c r="CO786" s="73"/>
      <c r="CP786" s="73"/>
      <c r="CQ786" s="73"/>
      <c r="CR786" s="73"/>
      <c r="CS786" s="73"/>
      <c r="CT786" s="73"/>
      <c r="CU786" s="73"/>
      <c r="CV786" s="73"/>
      <c r="CW786" s="73"/>
      <c r="CX786" s="73"/>
      <c r="CY786" s="73"/>
      <c r="CZ786" s="73"/>
      <c r="DA786" s="73"/>
      <c r="DB786" s="73"/>
      <c r="DC786" s="73"/>
      <c r="DD786" s="73"/>
      <c r="DE786" s="73"/>
      <c r="DF786" s="73"/>
      <c r="DG786" s="73"/>
      <c r="DH786" s="73"/>
      <c r="DI786" s="73"/>
      <c r="DJ786" s="73"/>
      <c r="DK786" s="73"/>
      <c r="DL786" s="73"/>
      <c r="DM786" s="73"/>
      <c r="DN786" s="73"/>
      <c r="DO786" s="73"/>
      <c r="DP786" s="73"/>
      <c r="DQ786" s="73"/>
      <c r="DR786" s="73"/>
      <c r="DS786" s="73"/>
      <c r="DT786" s="73"/>
      <c r="DU786" s="73"/>
      <c r="DV786" s="73"/>
    </row>
    <row r="787" spans="1:126" ht="15.75" customHeight="1" x14ac:dyDescent="0.2">
      <c r="S787" s="73"/>
      <c r="T787" s="73"/>
      <c r="U787" s="73"/>
      <c r="V787" s="73"/>
      <c r="W787" s="73"/>
      <c r="X787" s="73"/>
      <c r="Y787" s="73"/>
      <c r="Z787" s="73"/>
      <c r="AA787" s="73"/>
      <c r="AB787" s="73"/>
      <c r="AC787" s="73"/>
      <c r="AD787" s="73"/>
      <c r="AE787" s="73"/>
      <c r="AF787" s="73"/>
      <c r="AG787" s="73"/>
      <c r="AH787" s="73"/>
      <c r="AI787" s="73"/>
      <c r="AJ787" s="73"/>
      <c r="AK787" s="73"/>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73"/>
      <c r="BM787" s="73"/>
      <c r="BN787" s="73"/>
      <c r="BO787" s="73"/>
      <c r="BP787" s="73"/>
      <c r="BQ787" s="73"/>
      <c r="BR787" s="73"/>
      <c r="BS787" s="73"/>
      <c r="BT787" s="73"/>
      <c r="BU787" s="73"/>
      <c r="BV787" s="73"/>
      <c r="BW787" s="73"/>
      <c r="BX787" s="73"/>
      <c r="BY787" s="73"/>
      <c r="BZ787" s="73"/>
      <c r="CA787" s="73"/>
      <c r="CB787" s="73"/>
      <c r="CC787" s="73"/>
      <c r="CD787" s="73"/>
      <c r="CE787" s="73"/>
      <c r="CF787" s="73"/>
      <c r="CG787" s="73"/>
      <c r="CH787" s="73"/>
      <c r="CI787" s="73"/>
      <c r="CJ787" s="73"/>
      <c r="CK787" s="73"/>
      <c r="CL787" s="73"/>
      <c r="CM787" s="73"/>
      <c r="CN787" s="73"/>
      <c r="CO787" s="73"/>
      <c r="CP787" s="73"/>
      <c r="CQ787" s="73"/>
      <c r="CR787" s="73"/>
      <c r="CS787" s="73"/>
      <c r="CT787" s="73"/>
      <c r="CU787" s="73"/>
      <c r="CV787" s="73"/>
      <c r="CW787" s="73"/>
      <c r="CX787" s="73"/>
      <c r="CY787" s="73"/>
      <c r="CZ787" s="73"/>
      <c r="DA787" s="73"/>
      <c r="DB787" s="73"/>
      <c r="DC787" s="73"/>
      <c r="DD787" s="73"/>
      <c r="DE787" s="73"/>
      <c r="DF787" s="73"/>
      <c r="DG787" s="73"/>
      <c r="DH787" s="73"/>
      <c r="DI787" s="73"/>
      <c r="DJ787" s="73"/>
      <c r="DK787" s="73"/>
      <c r="DL787" s="73"/>
      <c r="DM787" s="73"/>
      <c r="DN787" s="73"/>
      <c r="DO787" s="73"/>
      <c r="DP787" s="73"/>
      <c r="DQ787" s="73"/>
      <c r="DR787" s="73"/>
      <c r="DS787" s="73"/>
      <c r="DT787" s="73"/>
      <c r="DU787" s="73"/>
      <c r="DV787" s="73"/>
    </row>
    <row r="788" spans="1:126" ht="15.75" customHeight="1" x14ac:dyDescent="0.2">
      <c r="S788" s="73"/>
      <c r="T788" s="73"/>
      <c r="U788" s="73"/>
      <c r="V788" s="73"/>
      <c r="W788" s="73"/>
      <c r="X788" s="73"/>
      <c r="Y788" s="73"/>
      <c r="Z788" s="73"/>
      <c r="AA788" s="73"/>
      <c r="AB788" s="73"/>
      <c r="AC788" s="73"/>
      <c r="AD788" s="73"/>
      <c r="AE788" s="73"/>
      <c r="AF788" s="73"/>
      <c r="AG788" s="73"/>
      <c r="AH788" s="73"/>
      <c r="AI788" s="73"/>
      <c r="AJ788" s="73"/>
      <c r="AK788" s="73"/>
      <c r="AM788" s="73"/>
      <c r="AN788" s="73"/>
      <c r="AO788" s="73"/>
      <c r="AP788" s="73"/>
      <c r="AQ788" s="73"/>
      <c r="AR788" s="73"/>
      <c r="AS788" s="73"/>
      <c r="AT788" s="73"/>
      <c r="AU788" s="73"/>
      <c r="AV788" s="73"/>
      <c r="AW788" s="73"/>
      <c r="AX788" s="73"/>
      <c r="AY788" s="73"/>
      <c r="AZ788" s="73"/>
      <c r="BA788" s="73"/>
      <c r="BB788" s="73"/>
      <c r="BC788" s="73"/>
      <c r="BD788" s="73"/>
      <c r="BE788" s="73"/>
      <c r="BF788" s="73"/>
      <c r="BG788" s="73"/>
      <c r="BH788" s="73"/>
      <c r="BI788" s="73"/>
      <c r="BJ788" s="73"/>
      <c r="BK788" s="73"/>
      <c r="BL788" s="73"/>
      <c r="BM788" s="73"/>
      <c r="BN788" s="73"/>
      <c r="BO788" s="73"/>
      <c r="BP788" s="73"/>
      <c r="BQ788" s="73"/>
      <c r="BR788" s="73"/>
      <c r="BS788" s="73"/>
      <c r="BT788" s="73"/>
      <c r="BU788" s="73"/>
      <c r="BV788" s="73"/>
      <c r="BW788" s="73"/>
      <c r="BX788" s="73"/>
      <c r="BY788" s="73"/>
      <c r="BZ788" s="73"/>
      <c r="CA788" s="73"/>
      <c r="CB788" s="73"/>
      <c r="CC788" s="73"/>
      <c r="CD788" s="73"/>
      <c r="CE788" s="73"/>
      <c r="CF788" s="73"/>
      <c r="CG788" s="73"/>
      <c r="CH788" s="73"/>
      <c r="CI788" s="73"/>
      <c r="CJ788" s="73"/>
      <c r="CK788" s="73"/>
      <c r="CL788" s="73"/>
      <c r="CM788" s="73"/>
      <c r="CN788" s="73"/>
      <c r="CO788" s="73"/>
      <c r="CP788" s="73"/>
      <c r="CQ788" s="73"/>
      <c r="CR788" s="73"/>
      <c r="CS788" s="73"/>
      <c r="CT788" s="73"/>
      <c r="CU788" s="73"/>
      <c r="CV788" s="73"/>
      <c r="CW788" s="73"/>
      <c r="CX788" s="73"/>
      <c r="CY788" s="73"/>
      <c r="CZ788" s="73"/>
      <c r="DA788" s="73"/>
      <c r="DB788" s="73"/>
      <c r="DC788" s="73"/>
      <c r="DD788" s="73"/>
      <c r="DE788" s="73"/>
      <c r="DF788" s="73"/>
      <c r="DG788" s="73"/>
      <c r="DH788" s="73"/>
      <c r="DI788" s="73"/>
      <c r="DJ788" s="73"/>
      <c r="DK788" s="73"/>
      <c r="DL788" s="73"/>
      <c r="DM788" s="73"/>
      <c r="DN788" s="73"/>
      <c r="DO788" s="73"/>
      <c r="DP788" s="73"/>
      <c r="DQ788" s="73"/>
      <c r="DR788" s="73"/>
      <c r="DS788" s="73"/>
      <c r="DT788" s="73"/>
      <c r="DU788" s="73"/>
      <c r="DV788" s="73"/>
    </row>
    <row r="789" spans="1:126" ht="16.5" customHeight="1" x14ac:dyDescent="0.2">
      <c r="S789" s="73"/>
      <c r="T789" s="73"/>
      <c r="U789" s="73"/>
      <c r="V789" s="73"/>
      <c r="W789" s="73"/>
      <c r="X789" s="73"/>
      <c r="Y789" s="73"/>
      <c r="Z789" s="73"/>
      <c r="AA789" s="73"/>
      <c r="AB789" s="73"/>
      <c r="AC789" s="73"/>
      <c r="AD789" s="73"/>
      <c r="AE789" s="73"/>
      <c r="AF789" s="73"/>
      <c r="AG789" s="73"/>
      <c r="AH789" s="73"/>
      <c r="AI789" s="73"/>
      <c r="AJ789" s="73"/>
      <c r="AK789" s="73"/>
      <c r="AM789" s="73"/>
      <c r="AN789" s="73"/>
      <c r="AO789" s="73"/>
      <c r="AP789" s="73"/>
      <c r="AQ789" s="73"/>
      <c r="AR789" s="73"/>
      <c r="AS789" s="73"/>
      <c r="AT789" s="73"/>
      <c r="AU789" s="73"/>
      <c r="AV789" s="73"/>
      <c r="AW789" s="73"/>
      <c r="AX789" s="73"/>
      <c r="AY789" s="73"/>
      <c r="AZ789" s="73"/>
      <c r="BA789" s="73"/>
      <c r="BB789" s="73"/>
      <c r="BC789" s="73"/>
      <c r="BD789" s="73"/>
      <c r="BE789" s="73"/>
      <c r="BF789" s="73"/>
      <c r="BG789" s="73"/>
      <c r="BH789" s="73"/>
      <c r="BI789" s="73"/>
      <c r="BJ789" s="73"/>
      <c r="BK789" s="73"/>
      <c r="BL789" s="73"/>
      <c r="BM789" s="73"/>
      <c r="BN789" s="73"/>
      <c r="BO789" s="73"/>
      <c r="BP789" s="73"/>
      <c r="BQ789" s="73"/>
      <c r="BR789" s="73"/>
      <c r="BS789" s="73"/>
      <c r="BT789" s="73"/>
      <c r="BU789" s="73"/>
      <c r="BV789" s="73"/>
      <c r="BW789" s="73"/>
      <c r="BX789" s="73"/>
      <c r="BY789" s="73"/>
      <c r="BZ789" s="73"/>
      <c r="CA789" s="73"/>
      <c r="CB789" s="73"/>
      <c r="CC789" s="73"/>
      <c r="CD789" s="73"/>
      <c r="CE789" s="73"/>
      <c r="CF789" s="73"/>
      <c r="CG789" s="73"/>
      <c r="CH789" s="73"/>
      <c r="CI789" s="73"/>
      <c r="CJ789" s="73"/>
      <c r="CK789" s="73"/>
      <c r="CL789" s="73"/>
      <c r="CM789" s="73"/>
      <c r="CN789" s="73"/>
      <c r="CO789" s="73"/>
      <c r="CP789" s="73"/>
      <c r="CQ789" s="73"/>
      <c r="CR789" s="73"/>
      <c r="CS789" s="73"/>
      <c r="CT789" s="73"/>
      <c r="CU789" s="73"/>
      <c r="CV789" s="73"/>
      <c r="CW789" s="73"/>
      <c r="CX789" s="73"/>
      <c r="CY789" s="73"/>
      <c r="CZ789" s="73"/>
      <c r="DA789" s="73"/>
      <c r="DB789" s="73"/>
      <c r="DC789" s="73"/>
      <c r="DD789" s="73"/>
      <c r="DE789" s="73"/>
      <c r="DF789" s="73"/>
      <c r="DG789" s="73"/>
      <c r="DH789" s="73"/>
      <c r="DI789" s="73"/>
      <c r="DJ789" s="73"/>
      <c r="DK789" s="73"/>
      <c r="DL789" s="73"/>
      <c r="DM789" s="73"/>
      <c r="DN789" s="73"/>
      <c r="DO789" s="73"/>
      <c r="DP789" s="73"/>
      <c r="DQ789" s="73"/>
      <c r="DR789" s="73"/>
      <c r="DS789" s="73"/>
      <c r="DT789" s="73"/>
      <c r="DU789" s="73"/>
      <c r="DV789" s="73"/>
    </row>
    <row r="790" spans="1:126" ht="15.75" customHeight="1" x14ac:dyDescent="0.2">
      <c r="S790" s="73"/>
      <c r="T790" s="73"/>
      <c r="U790" s="73"/>
      <c r="V790" s="73"/>
      <c r="W790" s="73"/>
      <c r="X790" s="73"/>
      <c r="Y790" s="73"/>
      <c r="Z790" s="73"/>
      <c r="AA790" s="73"/>
      <c r="AB790" s="73"/>
      <c r="AC790" s="73"/>
      <c r="AD790" s="73"/>
      <c r="AE790" s="73"/>
      <c r="AF790" s="73"/>
      <c r="AG790" s="73"/>
      <c r="AH790" s="73"/>
      <c r="AI790" s="73"/>
      <c r="AJ790" s="73"/>
      <c r="AK790" s="73"/>
      <c r="AM790" s="73"/>
      <c r="AN790" s="73"/>
      <c r="AO790" s="73"/>
      <c r="AP790" s="73"/>
      <c r="AQ790" s="73"/>
      <c r="AR790" s="73"/>
      <c r="AS790" s="73"/>
      <c r="AT790" s="73"/>
      <c r="AU790" s="73"/>
      <c r="AV790" s="73"/>
      <c r="AW790" s="73"/>
      <c r="AX790" s="73"/>
      <c r="AY790" s="73"/>
      <c r="AZ790" s="73"/>
      <c r="BA790" s="73"/>
      <c r="BB790" s="73"/>
      <c r="BC790" s="73"/>
      <c r="BD790" s="73"/>
      <c r="BE790" s="73"/>
      <c r="BF790" s="73"/>
      <c r="BG790" s="73"/>
      <c r="BH790" s="73"/>
      <c r="BI790" s="73"/>
      <c r="BJ790" s="73"/>
      <c r="BK790" s="73"/>
      <c r="BL790" s="73"/>
      <c r="BM790" s="73"/>
      <c r="BN790" s="73"/>
      <c r="BO790" s="73"/>
      <c r="BP790" s="73"/>
      <c r="BQ790" s="73"/>
      <c r="BR790" s="73"/>
      <c r="BS790" s="73"/>
      <c r="BT790" s="73"/>
      <c r="BU790" s="73"/>
      <c r="BV790" s="73"/>
      <c r="BW790" s="73"/>
      <c r="BX790" s="73"/>
      <c r="BY790" s="73"/>
      <c r="BZ790" s="73"/>
      <c r="CA790" s="73"/>
      <c r="CB790" s="73"/>
      <c r="CC790" s="73"/>
      <c r="CD790" s="73"/>
      <c r="CE790" s="73"/>
      <c r="CF790" s="73"/>
      <c r="CG790" s="73"/>
      <c r="CH790" s="73"/>
      <c r="CI790" s="73"/>
      <c r="CJ790" s="73"/>
      <c r="CK790" s="73"/>
      <c r="CL790" s="73"/>
      <c r="CM790" s="73"/>
      <c r="CN790" s="73"/>
      <c r="CO790" s="73"/>
      <c r="CP790" s="73"/>
      <c r="CQ790" s="73"/>
      <c r="CR790" s="73"/>
      <c r="CS790" s="73"/>
      <c r="CT790" s="73"/>
      <c r="CU790" s="73"/>
      <c r="CV790" s="73"/>
      <c r="CW790" s="73"/>
      <c r="CX790" s="73"/>
      <c r="CY790" s="73"/>
      <c r="CZ790" s="73"/>
      <c r="DA790" s="73"/>
      <c r="DB790" s="73"/>
      <c r="DC790" s="73"/>
      <c r="DD790" s="73"/>
      <c r="DE790" s="73"/>
      <c r="DF790" s="73"/>
      <c r="DG790" s="73"/>
      <c r="DH790" s="73"/>
      <c r="DI790" s="73"/>
      <c r="DJ790" s="73"/>
      <c r="DK790" s="73"/>
      <c r="DL790" s="73"/>
      <c r="DM790" s="73"/>
      <c r="DN790" s="73"/>
      <c r="DO790" s="73"/>
      <c r="DP790" s="73"/>
      <c r="DQ790" s="73"/>
      <c r="DR790" s="73"/>
      <c r="DS790" s="73"/>
      <c r="DT790" s="73"/>
      <c r="DU790" s="73"/>
      <c r="DV790" s="73"/>
    </row>
    <row r="791" spans="1:126" ht="12.75" customHeight="1" x14ac:dyDescent="0.2">
      <c r="S791" s="73"/>
      <c r="T791" s="73"/>
      <c r="U791" s="73"/>
      <c r="V791" s="73"/>
      <c r="W791" s="73"/>
      <c r="X791" s="73"/>
      <c r="Y791" s="73"/>
      <c r="Z791" s="73"/>
      <c r="AA791" s="73"/>
      <c r="AB791" s="73"/>
      <c r="AC791" s="73"/>
      <c r="AD791" s="73"/>
      <c r="AE791" s="73"/>
      <c r="AF791" s="73"/>
      <c r="AG791" s="73"/>
      <c r="AH791" s="73"/>
      <c r="AI791" s="73"/>
      <c r="AJ791" s="73"/>
      <c r="AK791" s="73"/>
      <c r="AM791" s="73"/>
      <c r="AN791" s="73"/>
      <c r="AO791" s="73"/>
      <c r="AP791" s="73"/>
      <c r="AQ791" s="73"/>
      <c r="AR791" s="73"/>
      <c r="AS791" s="73"/>
      <c r="AT791" s="73"/>
      <c r="AU791" s="73"/>
      <c r="AV791" s="73"/>
      <c r="AW791" s="73"/>
      <c r="AX791" s="73"/>
      <c r="AY791" s="73"/>
      <c r="AZ791" s="73"/>
      <c r="BA791" s="73"/>
      <c r="BB791" s="73"/>
      <c r="BC791" s="73"/>
      <c r="BD791" s="73"/>
      <c r="BE791" s="73"/>
      <c r="BF791" s="73"/>
      <c r="BG791" s="73"/>
      <c r="BH791" s="73"/>
      <c r="BI791" s="73"/>
      <c r="BJ791" s="73"/>
      <c r="BK791" s="73"/>
      <c r="BL791" s="73"/>
      <c r="BM791" s="73"/>
      <c r="BN791" s="73"/>
      <c r="BO791" s="73"/>
      <c r="BP791" s="73"/>
      <c r="BQ791" s="73"/>
      <c r="BR791" s="73"/>
      <c r="BS791" s="73"/>
      <c r="BT791" s="73"/>
      <c r="BU791" s="73"/>
      <c r="BV791" s="73"/>
      <c r="BW791" s="73"/>
      <c r="BX791" s="73"/>
      <c r="BY791" s="73"/>
      <c r="BZ791" s="73"/>
      <c r="CA791" s="73"/>
      <c r="CB791" s="73"/>
      <c r="CC791" s="73"/>
      <c r="CD791" s="73"/>
      <c r="CE791" s="73"/>
      <c r="CF791" s="73"/>
      <c r="CG791" s="73"/>
      <c r="CH791" s="73"/>
      <c r="CI791" s="73"/>
      <c r="CJ791" s="73"/>
      <c r="CK791" s="73"/>
      <c r="CL791" s="73"/>
      <c r="CM791" s="73"/>
      <c r="CN791" s="73"/>
      <c r="CO791" s="73"/>
      <c r="CP791" s="73"/>
      <c r="CQ791" s="73"/>
      <c r="CR791" s="73"/>
      <c r="CS791" s="73"/>
      <c r="CT791" s="73"/>
      <c r="CU791" s="73"/>
      <c r="CV791" s="73"/>
      <c r="CW791" s="73"/>
      <c r="CX791" s="73"/>
      <c r="CY791" s="73"/>
      <c r="CZ791" s="73"/>
      <c r="DA791" s="73"/>
      <c r="DB791" s="73"/>
      <c r="DC791" s="73"/>
      <c r="DD791" s="73"/>
      <c r="DE791" s="73"/>
      <c r="DF791" s="73"/>
      <c r="DG791" s="73"/>
      <c r="DH791" s="73"/>
      <c r="DI791" s="73"/>
      <c r="DJ791" s="73"/>
      <c r="DK791" s="73"/>
      <c r="DL791" s="73"/>
      <c r="DM791" s="73"/>
      <c r="DN791" s="73"/>
      <c r="DO791" s="73"/>
      <c r="DP791" s="73"/>
      <c r="DQ791" s="73"/>
      <c r="DR791" s="73"/>
      <c r="DS791" s="73"/>
      <c r="DT791" s="73"/>
      <c r="DU791" s="73"/>
      <c r="DV791" s="73"/>
    </row>
    <row r="792" spans="1:126" ht="15.75" customHeight="1" x14ac:dyDescent="0.2">
      <c r="S792" s="73"/>
      <c r="T792" s="73"/>
      <c r="U792" s="73"/>
      <c r="V792" s="73"/>
      <c r="W792" s="73"/>
      <c r="X792" s="73"/>
      <c r="Y792" s="73"/>
      <c r="Z792" s="73"/>
      <c r="AA792" s="73"/>
      <c r="AB792" s="73"/>
      <c r="AC792" s="73"/>
      <c r="AD792" s="73"/>
      <c r="AE792" s="73"/>
      <c r="AF792" s="73"/>
      <c r="AG792" s="73"/>
      <c r="AH792" s="73"/>
      <c r="AI792" s="73"/>
      <c r="AJ792" s="73"/>
      <c r="AK792" s="73"/>
      <c r="AM792" s="73"/>
      <c r="AN792" s="73"/>
      <c r="AO792" s="73"/>
      <c r="AP792" s="73"/>
      <c r="AQ792" s="73"/>
      <c r="AR792" s="73"/>
      <c r="AS792" s="73"/>
      <c r="AT792" s="73"/>
      <c r="AU792" s="73"/>
      <c r="AV792" s="73"/>
      <c r="AW792" s="73"/>
      <c r="AX792" s="73"/>
      <c r="AY792" s="73"/>
      <c r="AZ792" s="73"/>
      <c r="BA792" s="73"/>
      <c r="BB792" s="73"/>
      <c r="BC792" s="73"/>
      <c r="BD792" s="73"/>
      <c r="BE792" s="73"/>
      <c r="BF792" s="73"/>
      <c r="BG792" s="73"/>
      <c r="BH792" s="73"/>
      <c r="BI792" s="73"/>
      <c r="BJ792" s="73"/>
      <c r="BK792" s="73"/>
      <c r="BL792" s="73"/>
      <c r="BM792" s="73"/>
      <c r="BN792" s="73"/>
      <c r="BO792" s="73"/>
      <c r="BP792" s="73"/>
      <c r="BQ792" s="73"/>
      <c r="BR792" s="73"/>
      <c r="BS792" s="73"/>
      <c r="BT792" s="73"/>
      <c r="BU792" s="73"/>
      <c r="BV792" s="73"/>
      <c r="BW792" s="73"/>
      <c r="BX792" s="73"/>
      <c r="BY792" s="73"/>
      <c r="BZ792" s="73"/>
      <c r="CA792" s="73"/>
      <c r="CB792" s="73"/>
      <c r="CC792" s="73"/>
      <c r="CD792" s="73"/>
      <c r="CE792" s="73"/>
      <c r="CF792" s="73"/>
      <c r="CG792" s="73"/>
      <c r="CH792" s="73"/>
      <c r="CI792" s="73"/>
      <c r="CJ792" s="73"/>
      <c r="CK792" s="73"/>
      <c r="CL792" s="73"/>
      <c r="CM792" s="73"/>
      <c r="CN792" s="73"/>
      <c r="CO792" s="73"/>
      <c r="CP792" s="73"/>
      <c r="CQ792" s="73"/>
      <c r="CR792" s="73"/>
      <c r="CS792" s="73"/>
      <c r="CT792" s="73"/>
      <c r="CU792" s="73"/>
      <c r="CV792" s="73"/>
      <c r="CW792" s="73"/>
      <c r="CX792" s="73"/>
      <c r="CY792" s="73"/>
      <c r="CZ792" s="73"/>
      <c r="DA792" s="73"/>
      <c r="DB792" s="73"/>
      <c r="DC792" s="73"/>
      <c r="DD792" s="73"/>
      <c r="DE792" s="73"/>
      <c r="DF792" s="73"/>
      <c r="DG792" s="73"/>
      <c r="DH792" s="73"/>
      <c r="DI792" s="73"/>
      <c r="DJ792" s="73"/>
      <c r="DK792" s="73"/>
      <c r="DL792" s="73"/>
      <c r="DM792" s="73"/>
      <c r="DN792" s="73"/>
      <c r="DO792" s="73"/>
      <c r="DP792" s="73"/>
      <c r="DQ792" s="73"/>
      <c r="DR792" s="73"/>
      <c r="DS792" s="73"/>
      <c r="DT792" s="73"/>
      <c r="DU792" s="73"/>
      <c r="DV792" s="73"/>
    </row>
    <row r="793" spans="1:126" ht="14.25" customHeight="1" x14ac:dyDescent="0.2">
      <c r="S793" s="73"/>
      <c r="T793" s="73"/>
      <c r="U793" s="73"/>
      <c r="V793" s="73"/>
      <c r="W793" s="73"/>
      <c r="X793" s="73"/>
      <c r="Y793" s="73"/>
      <c r="Z793" s="73"/>
      <c r="AA793" s="73"/>
      <c r="AB793" s="73"/>
      <c r="AC793" s="73"/>
      <c r="AD793" s="73"/>
      <c r="AE793" s="73"/>
      <c r="AF793" s="73"/>
      <c r="AG793" s="73"/>
      <c r="AH793" s="73"/>
      <c r="AI793" s="73"/>
      <c r="AJ793" s="73"/>
      <c r="AK793" s="73"/>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73"/>
      <c r="BM793" s="73"/>
      <c r="BN793" s="73"/>
      <c r="BO793" s="73"/>
      <c r="BP793" s="73"/>
      <c r="BQ793" s="73"/>
      <c r="BR793" s="73"/>
      <c r="BS793" s="73"/>
      <c r="BT793" s="73"/>
      <c r="BU793" s="73"/>
      <c r="BV793" s="73"/>
      <c r="BW793" s="73"/>
      <c r="BX793" s="73"/>
      <c r="BY793" s="73"/>
      <c r="BZ793" s="73"/>
      <c r="CA793" s="73"/>
      <c r="CB793" s="73"/>
      <c r="CC793" s="73"/>
      <c r="CD793" s="73"/>
      <c r="CE793" s="73"/>
      <c r="CF793" s="73"/>
      <c r="CG793" s="73"/>
      <c r="CH793" s="73"/>
      <c r="CI793" s="73"/>
      <c r="CJ793" s="73"/>
      <c r="CK793" s="73"/>
      <c r="CL793" s="73"/>
      <c r="CM793" s="73"/>
      <c r="CN793" s="73"/>
      <c r="CO793" s="73"/>
      <c r="CP793" s="73"/>
      <c r="CQ793" s="73"/>
      <c r="CR793" s="73"/>
      <c r="CS793" s="73"/>
      <c r="CT793" s="73"/>
      <c r="CU793" s="73"/>
      <c r="CV793" s="73"/>
      <c r="CW793" s="73"/>
      <c r="CX793" s="73"/>
      <c r="CY793" s="73"/>
      <c r="CZ793" s="73"/>
      <c r="DA793" s="73"/>
      <c r="DB793" s="73"/>
      <c r="DC793" s="73"/>
      <c r="DD793" s="73"/>
      <c r="DE793" s="73"/>
      <c r="DF793" s="73"/>
      <c r="DG793" s="73"/>
      <c r="DH793" s="73"/>
      <c r="DI793" s="73"/>
      <c r="DJ793" s="73"/>
      <c r="DK793" s="73"/>
      <c r="DL793" s="73"/>
      <c r="DM793" s="73"/>
      <c r="DN793" s="73"/>
      <c r="DO793" s="73"/>
      <c r="DP793" s="73"/>
      <c r="DQ793" s="73"/>
      <c r="DR793" s="73"/>
      <c r="DS793" s="73"/>
      <c r="DT793" s="73"/>
      <c r="DU793" s="73"/>
      <c r="DV793" s="73"/>
    </row>
    <row r="794" spans="1:126" ht="12.75" customHeight="1" x14ac:dyDescent="0.2">
      <c r="S794" s="73"/>
      <c r="T794" s="73"/>
      <c r="U794" s="73"/>
      <c r="V794" s="73"/>
      <c r="W794" s="73"/>
      <c r="X794" s="73"/>
      <c r="Y794" s="73"/>
      <c r="Z794" s="73"/>
      <c r="AA794" s="73"/>
      <c r="AB794" s="73"/>
      <c r="AC794" s="73"/>
      <c r="AD794" s="73"/>
      <c r="AE794" s="73"/>
      <c r="AF794" s="73"/>
      <c r="AG794" s="73"/>
      <c r="AH794" s="73"/>
      <c r="AI794" s="73"/>
      <c r="AJ794" s="73"/>
      <c r="AK794" s="73"/>
      <c r="AM794" s="73"/>
      <c r="AN794" s="73"/>
      <c r="AO794" s="73"/>
      <c r="AP794" s="73"/>
      <c r="AQ794" s="73"/>
      <c r="AR794" s="73"/>
      <c r="AS794" s="73"/>
      <c r="AT794" s="73"/>
      <c r="AU794" s="73"/>
      <c r="AV794" s="73"/>
      <c r="AW794" s="73"/>
      <c r="AX794" s="73"/>
      <c r="AY794" s="73"/>
      <c r="AZ794" s="73"/>
      <c r="BA794" s="73"/>
      <c r="BB794" s="73"/>
      <c r="BC794" s="73"/>
      <c r="BD794" s="73"/>
      <c r="BE794" s="73"/>
      <c r="BF794" s="73"/>
      <c r="BG794" s="73"/>
      <c r="BH794" s="73"/>
      <c r="BI794" s="73"/>
      <c r="BJ794" s="73"/>
      <c r="BK794" s="73"/>
      <c r="BL794" s="73"/>
      <c r="BM794" s="73"/>
      <c r="BN794" s="73"/>
      <c r="BO794" s="73"/>
      <c r="BP794" s="73"/>
      <c r="BQ794" s="73"/>
      <c r="BR794" s="73"/>
      <c r="BS794" s="73"/>
      <c r="BT794" s="73"/>
      <c r="BU794" s="73"/>
      <c r="BV794" s="73"/>
      <c r="BW794" s="73"/>
      <c r="BX794" s="73"/>
      <c r="BY794" s="73"/>
      <c r="BZ794" s="73"/>
      <c r="CA794" s="73"/>
      <c r="CB794" s="73"/>
      <c r="CC794" s="73"/>
      <c r="CD794" s="73"/>
      <c r="CE794" s="73"/>
      <c r="CF794" s="73"/>
      <c r="CG794" s="73"/>
      <c r="CH794" s="73"/>
      <c r="CI794" s="73"/>
      <c r="CJ794" s="73"/>
      <c r="CK794" s="73"/>
      <c r="CL794" s="73"/>
      <c r="CM794" s="73"/>
      <c r="CN794" s="73"/>
      <c r="CO794" s="73"/>
      <c r="CP794" s="73"/>
      <c r="CQ794" s="73"/>
      <c r="CR794" s="73"/>
      <c r="CS794" s="73"/>
      <c r="CT794" s="73"/>
      <c r="CU794" s="73"/>
      <c r="CV794" s="73"/>
      <c r="CW794" s="73"/>
      <c r="CX794" s="73"/>
      <c r="CY794" s="73"/>
      <c r="CZ794" s="73"/>
      <c r="DA794" s="73"/>
      <c r="DB794" s="73"/>
      <c r="DC794" s="73"/>
      <c r="DD794" s="73"/>
      <c r="DE794" s="73"/>
      <c r="DF794" s="73"/>
      <c r="DG794" s="73"/>
      <c r="DH794" s="73"/>
      <c r="DI794" s="73"/>
      <c r="DJ794" s="73"/>
      <c r="DK794" s="73"/>
      <c r="DL794" s="73"/>
      <c r="DM794" s="73"/>
      <c r="DN794" s="73"/>
      <c r="DO794" s="73"/>
      <c r="DP794" s="73"/>
      <c r="DQ794" s="73"/>
      <c r="DR794" s="73"/>
      <c r="DS794" s="73"/>
      <c r="DT794" s="73"/>
      <c r="DU794" s="73"/>
      <c r="DV794" s="73"/>
    </row>
    <row r="795" spans="1:126" ht="13.5" customHeight="1" x14ac:dyDescent="0.2">
      <c r="S795" s="73"/>
      <c r="T795" s="73"/>
      <c r="U795" s="73"/>
      <c r="V795" s="73"/>
      <c r="W795" s="73"/>
      <c r="X795" s="73"/>
      <c r="Y795" s="73"/>
      <c r="Z795" s="73"/>
      <c r="AA795" s="73"/>
      <c r="AB795" s="73"/>
      <c r="AC795" s="73"/>
      <c r="AD795" s="73"/>
      <c r="AE795" s="73"/>
      <c r="AF795" s="73"/>
      <c r="AG795" s="73"/>
      <c r="AH795" s="73"/>
      <c r="AI795" s="73"/>
      <c r="AJ795" s="73"/>
      <c r="AK795" s="73"/>
      <c r="AM795" s="73"/>
      <c r="AN795" s="73"/>
      <c r="AO795" s="73"/>
      <c r="AP795" s="73"/>
      <c r="AQ795" s="73"/>
      <c r="AR795" s="73"/>
      <c r="AS795" s="73"/>
      <c r="AT795" s="73"/>
      <c r="AU795" s="73"/>
      <c r="AV795" s="73"/>
      <c r="AW795" s="73"/>
      <c r="AX795" s="73"/>
      <c r="AY795" s="73"/>
      <c r="AZ795" s="73"/>
      <c r="BA795" s="73"/>
      <c r="BB795" s="73"/>
      <c r="BC795" s="73"/>
      <c r="BD795" s="73"/>
      <c r="BE795" s="73"/>
      <c r="BF795" s="73"/>
      <c r="BG795" s="73"/>
      <c r="BH795" s="73"/>
      <c r="BI795" s="73"/>
      <c r="BJ795" s="73"/>
      <c r="BK795" s="73"/>
      <c r="BL795" s="73"/>
      <c r="BM795" s="73"/>
      <c r="BN795" s="73"/>
      <c r="BO795" s="73"/>
      <c r="BP795" s="73"/>
      <c r="BQ795" s="73"/>
      <c r="BR795" s="73"/>
      <c r="BS795" s="73"/>
      <c r="BT795" s="73"/>
      <c r="BU795" s="73"/>
      <c r="BV795" s="73"/>
      <c r="BW795" s="73"/>
      <c r="BX795" s="73"/>
      <c r="BY795" s="73"/>
      <c r="BZ795" s="73"/>
      <c r="CA795" s="73"/>
      <c r="CB795" s="73"/>
      <c r="CC795" s="73"/>
      <c r="CD795" s="73"/>
      <c r="CE795" s="73"/>
      <c r="CF795" s="73"/>
      <c r="CG795" s="73"/>
      <c r="CH795" s="73"/>
      <c r="CI795" s="73"/>
      <c r="CJ795" s="73"/>
      <c r="CK795" s="73"/>
      <c r="CL795" s="73"/>
      <c r="CM795" s="73"/>
      <c r="CN795" s="73"/>
      <c r="CO795" s="73"/>
      <c r="CP795" s="73"/>
      <c r="CQ795" s="73"/>
      <c r="CR795" s="73"/>
      <c r="CS795" s="73"/>
      <c r="CT795" s="73"/>
      <c r="CU795" s="73"/>
      <c r="CV795" s="73"/>
      <c r="CW795" s="73"/>
      <c r="CX795" s="73"/>
      <c r="CY795" s="73"/>
      <c r="CZ795" s="73"/>
      <c r="DA795" s="73"/>
      <c r="DB795" s="73"/>
      <c r="DC795" s="73"/>
      <c r="DD795" s="73"/>
      <c r="DE795" s="73"/>
      <c r="DF795" s="73"/>
      <c r="DG795" s="73"/>
      <c r="DH795" s="73"/>
      <c r="DI795" s="73"/>
      <c r="DJ795" s="73"/>
      <c r="DK795" s="73"/>
      <c r="DL795" s="73"/>
      <c r="DM795" s="73"/>
      <c r="DN795" s="73"/>
      <c r="DO795" s="73"/>
      <c r="DP795" s="73"/>
      <c r="DQ795" s="73"/>
      <c r="DR795" s="73"/>
      <c r="DS795" s="73"/>
      <c r="DT795" s="73"/>
      <c r="DU795" s="73"/>
      <c r="DV795" s="73"/>
    </row>
    <row r="796" spans="1:126" ht="14.25" customHeight="1" x14ac:dyDescent="0.2">
      <c r="S796" s="73"/>
      <c r="T796" s="73"/>
      <c r="U796" s="73"/>
      <c r="V796" s="73"/>
      <c r="W796" s="73"/>
      <c r="X796" s="73"/>
      <c r="Y796" s="73"/>
      <c r="Z796" s="73"/>
      <c r="AA796" s="73"/>
      <c r="AB796" s="73"/>
      <c r="AC796" s="73"/>
      <c r="AD796" s="73"/>
      <c r="AE796" s="73"/>
      <c r="AF796" s="73"/>
      <c r="AG796" s="73"/>
      <c r="AH796" s="73"/>
      <c r="AI796" s="73"/>
      <c r="AJ796" s="73"/>
      <c r="AK796" s="73"/>
      <c r="AM796" s="73"/>
      <c r="AN796" s="73"/>
      <c r="AO796" s="73"/>
      <c r="AP796" s="73"/>
      <c r="AQ796" s="73"/>
      <c r="AR796" s="73"/>
      <c r="AS796" s="73"/>
      <c r="AT796" s="73"/>
      <c r="AU796" s="73"/>
      <c r="AV796" s="73"/>
      <c r="AW796" s="73"/>
      <c r="AX796" s="73"/>
      <c r="AY796" s="73"/>
      <c r="AZ796" s="73"/>
      <c r="BA796" s="73"/>
      <c r="BB796" s="73"/>
      <c r="BC796" s="73"/>
      <c r="BD796" s="73"/>
      <c r="BE796" s="73"/>
      <c r="BF796" s="73"/>
      <c r="BG796" s="73"/>
      <c r="BH796" s="73"/>
      <c r="BI796" s="73"/>
      <c r="BJ796" s="73"/>
      <c r="BK796" s="73"/>
      <c r="BL796" s="73"/>
      <c r="BM796" s="73"/>
      <c r="BN796" s="73"/>
      <c r="BO796" s="73"/>
      <c r="BP796" s="73"/>
      <c r="BQ796" s="73"/>
      <c r="BR796" s="73"/>
      <c r="BS796" s="73"/>
      <c r="BT796" s="73"/>
      <c r="BU796" s="73"/>
      <c r="BV796" s="73"/>
      <c r="BW796" s="73"/>
      <c r="BX796" s="73"/>
      <c r="BY796" s="73"/>
      <c r="BZ796" s="73"/>
      <c r="CA796" s="73"/>
      <c r="CB796" s="73"/>
      <c r="CC796" s="73"/>
      <c r="CD796" s="73"/>
      <c r="CE796" s="73"/>
      <c r="CF796" s="73"/>
      <c r="CG796" s="73"/>
      <c r="CH796" s="73"/>
      <c r="CI796" s="73"/>
      <c r="CJ796" s="73"/>
      <c r="CK796" s="73"/>
      <c r="CL796" s="73"/>
      <c r="CM796" s="73"/>
      <c r="CN796" s="73"/>
      <c r="CO796" s="73"/>
      <c r="CP796" s="73"/>
      <c r="CQ796" s="73"/>
      <c r="CR796" s="73"/>
      <c r="CS796" s="73"/>
      <c r="CT796" s="73"/>
      <c r="CU796" s="73"/>
      <c r="CV796" s="73"/>
      <c r="CW796" s="73"/>
      <c r="CX796" s="73"/>
      <c r="CY796" s="73"/>
      <c r="CZ796" s="73"/>
      <c r="DA796" s="73"/>
      <c r="DB796" s="73"/>
      <c r="DC796" s="73"/>
      <c r="DD796" s="73"/>
      <c r="DE796" s="73"/>
      <c r="DF796" s="73"/>
      <c r="DG796" s="73"/>
      <c r="DH796" s="73"/>
      <c r="DI796" s="73"/>
      <c r="DJ796" s="73"/>
      <c r="DK796" s="73"/>
      <c r="DL796" s="73"/>
      <c r="DM796" s="73"/>
      <c r="DN796" s="73"/>
      <c r="DO796" s="73"/>
      <c r="DP796" s="73"/>
      <c r="DQ796" s="73"/>
      <c r="DR796" s="73"/>
      <c r="DS796" s="73"/>
      <c r="DT796" s="73"/>
      <c r="DU796" s="73"/>
      <c r="DV796" s="73"/>
    </row>
    <row r="797" spans="1:126" ht="14.25" customHeight="1" x14ac:dyDescent="0.2">
      <c r="S797" s="73"/>
      <c r="T797" s="73"/>
      <c r="U797" s="73"/>
      <c r="V797" s="73"/>
      <c r="W797" s="73"/>
      <c r="X797" s="73"/>
      <c r="Y797" s="73"/>
      <c r="Z797" s="73"/>
      <c r="AA797" s="73"/>
      <c r="AB797" s="73"/>
      <c r="AC797" s="73"/>
      <c r="AD797" s="73"/>
      <c r="AE797" s="73"/>
      <c r="AF797" s="73"/>
      <c r="AG797" s="73"/>
      <c r="AH797" s="73"/>
      <c r="AI797" s="73"/>
      <c r="AJ797" s="73"/>
      <c r="AK797" s="73"/>
      <c r="AM797" s="73"/>
      <c r="AN797" s="73"/>
      <c r="AO797" s="73"/>
      <c r="AP797" s="73"/>
      <c r="AQ797" s="73"/>
      <c r="AR797" s="73"/>
      <c r="AS797" s="73"/>
      <c r="AT797" s="73"/>
      <c r="AU797" s="73"/>
      <c r="AV797" s="73"/>
      <c r="AW797" s="73"/>
      <c r="AX797" s="73"/>
      <c r="AY797" s="73"/>
      <c r="AZ797" s="73"/>
      <c r="BA797" s="73"/>
      <c r="BB797" s="73"/>
      <c r="BC797" s="73"/>
      <c r="BD797" s="73"/>
      <c r="BE797" s="73"/>
      <c r="BF797" s="73"/>
      <c r="BG797" s="73"/>
      <c r="BH797" s="73"/>
      <c r="BI797" s="73"/>
      <c r="BJ797" s="73"/>
      <c r="BK797" s="73"/>
      <c r="BL797" s="73"/>
      <c r="BM797" s="73"/>
      <c r="BN797" s="73"/>
      <c r="BO797" s="73"/>
      <c r="BP797" s="73"/>
      <c r="BQ797" s="73"/>
      <c r="BR797" s="73"/>
      <c r="BS797" s="73"/>
      <c r="BT797" s="73"/>
      <c r="BU797" s="73"/>
      <c r="BV797" s="73"/>
      <c r="BW797" s="73"/>
      <c r="BX797" s="73"/>
      <c r="BY797" s="73"/>
      <c r="BZ797" s="73"/>
      <c r="CA797" s="73"/>
      <c r="CB797" s="73"/>
      <c r="CC797" s="73"/>
      <c r="CD797" s="73"/>
      <c r="CE797" s="73"/>
      <c r="CF797" s="73"/>
      <c r="CG797" s="73"/>
      <c r="CH797" s="73"/>
      <c r="CI797" s="73"/>
      <c r="CJ797" s="73"/>
      <c r="CK797" s="73"/>
      <c r="CL797" s="73"/>
      <c r="CM797" s="73"/>
      <c r="CN797" s="73"/>
      <c r="CO797" s="73"/>
      <c r="CP797" s="73"/>
      <c r="CQ797" s="73"/>
      <c r="CR797" s="73"/>
      <c r="CS797" s="73"/>
      <c r="CT797" s="73"/>
      <c r="CU797" s="73"/>
      <c r="CV797" s="73"/>
      <c r="CW797" s="73"/>
      <c r="CX797" s="73"/>
      <c r="CY797" s="73"/>
      <c r="CZ797" s="73"/>
      <c r="DA797" s="73"/>
      <c r="DB797" s="73"/>
      <c r="DC797" s="73"/>
      <c r="DD797" s="73"/>
      <c r="DE797" s="73"/>
      <c r="DF797" s="73"/>
      <c r="DG797" s="73"/>
      <c r="DH797" s="73"/>
      <c r="DI797" s="73"/>
      <c r="DJ797" s="73"/>
      <c r="DK797" s="73"/>
      <c r="DL797" s="73"/>
      <c r="DM797" s="73"/>
      <c r="DN797" s="73"/>
      <c r="DO797" s="73"/>
      <c r="DP797" s="73"/>
      <c r="DQ797" s="73"/>
      <c r="DR797" s="73"/>
      <c r="DS797" s="73"/>
      <c r="DT797" s="73"/>
      <c r="DU797" s="73"/>
      <c r="DV797" s="73"/>
    </row>
    <row r="798" spans="1:126" ht="10.5" customHeight="1" x14ac:dyDescent="0.2">
      <c r="S798" s="73"/>
      <c r="T798" s="73"/>
      <c r="U798" s="73"/>
      <c r="V798" s="73"/>
      <c r="W798" s="73"/>
      <c r="X798" s="73"/>
      <c r="Y798" s="73"/>
      <c r="Z798" s="73"/>
      <c r="AA798" s="73"/>
      <c r="AB798" s="73"/>
      <c r="AC798" s="73"/>
      <c r="AD798" s="73"/>
      <c r="AE798" s="73"/>
      <c r="AF798" s="73"/>
      <c r="AG798" s="73"/>
      <c r="AH798" s="73"/>
      <c r="AI798" s="73"/>
      <c r="AJ798" s="73"/>
      <c r="AK798" s="73"/>
      <c r="AM798" s="73"/>
      <c r="AN798" s="73"/>
      <c r="AO798" s="73"/>
      <c r="AP798" s="73"/>
      <c r="AQ798" s="73"/>
      <c r="AR798" s="73"/>
      <c r="AS798" s="73"/>
      <c r="AT798" s="73"/>
      <c r="AU798" s="73"/>
      <c r="AV798" s="73"/>
      <c r="AW798" s="73"/>
      <c r="AX798" s="73"/>
      <c r="AY798" s="73"/>
      <c r="AZ798" s="73"/>
      <c r="BA798" s="73"/>
      <c r="BB798" s="73"/>
      <c r="BC798" s="73"/>
      <c r="BD798" s="73"/>
      <c r="BE798" s="73"/>
      <c r="BF798" s="73"/>
      <c r="BG798" s="73"/>
      <c r="BH798" s="73"/>
      <c r="BI798" s="73"/>
      <c r="BJ798" s="73"/>
      <c r="BK798" s="73"/>
      <c r="BL798" s="73"/>
      <c r="BM798" s="73"/>
      <c r="BN798" s="73"/>
      <c r="BO798" s="73"/>
      <c r="BP798" s="73"/>
      <c r="BQ798" s="73"/>
      <c r="BR798" s="73"/>
      <c r="BS798" s="73"/>
      <c r="BT798" s="73"/>
      <c r="BU798" s="73"/>
      <c r="BV798" s="73"/>
      <c r="BW798" s="73"/>
      <c r="BX798" s="73"/>
      <c r="BY798" s="73"/>
      <c r="BZ798" s="73"/>
      <c r="CA798" s="73"/>
      <c r="CB798" s="73"/>
      <c r="CC798" s="73"/>
      <c r="CD798" s="73"/>
      <c r="CE798" s="73"/>
      <c r="CF798" s="73"/>
      <c r="CG798" s="73"/>
      <c r="CH798" s="73"/>
      <c r="CI798" s="73"/>
      <c r="CJ798" s="73"/>
      <c r="CK798" s="73"/>
      <c r="CL798" s="73"/>
      <c r="CM798" s="73"/>
      <c r="CN798" s="73"/>
      <c r="CO798" s="73"/>
      <c r="CP798" s="73"/>
      <c r="CQ798" s="73"/>
      <c r="CR798" s="73"/>
      <c r="CS798" s="73"/>
      <c r="CT798" s="73"/>
      <c r="CU798" s="73"/>
      <c r="CV798" s="73"/>
      <c r="CW798" s="73"/>
      <c r="CX798" s="73"/>
      <c r="CY798" s="73"/>
      <c r="CZ798" s="73"/>
      <c r="DA798" s="73"/>
      <c r="DB798" s="73"/>
      <c r="DC798" s="73"/>
      <c r="DD798" s="73"/>
      <c r="DE798" s="73"/>
      <c r="DF798" s="73"/>
      <c r="DG798" s="73"/>
      <c r="DH798" s="73"/>
      <c r="DI798" s="73"/>
      <c r="DJ798" s="73"/>
      <c r="DK798" s="73"/>
      <c r="DL798" s="73"/>
      <c r="DM798" s="73"/>
      <c r="DN798" s="73"/>
      <c r="DO798" s="73"/>
      <c r="DP798" s="73"/>
      <c r="DQ798" s="73"/>
      <c r="DR798" s="73"/>
      <c r="DS798" s="73"/>
      <c r="DT798" s="73"/>
      <c r="DU798" s="73"/>
      <c r="DV798" s="73"/>
    </row>
    <row r="799" spans="1:126" ht="11.25" customHeight="1" x14ac:dyDescent="0.2">
      <c r="S799" s="73"/>
      <c r="T799" s="73"/>
      <c r="U799" s="73"/>
      <c r="V799" s="73"/>
      <c r="W799" s="73"/>
      <c r="X799" s="73"/>
      <c r="Y799" s="73"/>
      <c r="Z799" s="73"/>
      <c r="AA799" s="73"/>
      <c r="AB799" s="73"/>
      <c r="AC799" s="73"/>
      <c r="AD799" s="73"/>
      <c r="AE799" s="73"/>
      <c r="AF799" s="73"/>
      <c r="AG799" s="73"/>
      <c r="AH799" s="73"/>
      <c r="AI799" s="73"/>
      <c r="AJ799" s="73"/>
      <c r="AK799" s="73"/>
      <c r="AM799" s="73"/>
      <c r="AN799" s="73"/>
      <c r="AO799" s="73"/>
      <c r="AP799" s="73"/>
      <c r="AQ799" s="73"/>
      <c r="AR799" s="73"/>
      <c r="AS799" s="73"/>
      <c r="AT799" s="73"/>
      <c r="AU799" s="73"/>
      <c r="AV799" s="73"/>
      <c r="AW799" s="73"/>
      <c r="AX799" s="73"/>
      <c r="AY799" s="73"/>
      <c r="AZ799" s="73"/>
      <c r="BA799" s="73"/>
      <c r="BB799" s="73"/>
      <c r="BC799" s="73"/>
      <c r="BD799" s="73"/>
      <c r="BE799" s="73"/>
      <c r="BF799" s="73"/>
      <c r="BG799" s="73"/>
      <c r="BH799" s="73"/>
      <c r="BI799" s="73"/>
      <c r="BJ799" s="73"/>
      <c r="BK799" s="73"/>
      <c r="BL799" s="73"/>
      <c r="BM799" s="73"/>
      <c r="BN799" s="73"/>
      <c r="BO799" s="73"/>
      <c r="BP799" s="73"/>
      <c r="BQ799" s="73"/>
      <c r="BR799" s="73"/>
      <c r="BS799" s="73"/>
      <c r="BT799" s="73"/>
      <c r="BU799" s="73"/>
      <c r="BV799" s="73"/>
      <c r="BW799" s="73"/>
      <c r="BX799" s="73"/>
      <c r="BY799" s="73"/>
      <c r="BZ799" s="73"/>
      <c r="CA799" s="73"/>
      <c r="CB799" s="73"/>
      <c r="CC799" s="73"/>
      <c r="CD799" s="73"/>
      <c r="CE799" s="73"/>
      <c r="CF799" s="73"/>
      <c r="CG799" s="73"/>
      <c r="CH799" s="73"/>
      <c r="CI799" s="73"/>
      <c r="CJ799" s="73"/>
      <c r="CK799" s="73"/>
      <c r="CL799" s="73"/>
      <c r="CM799" s="73"/>
      <c r="CN799" s="73"/>
      <c r="CO799" s="73"/>
      <c r="CP799" s="73"/>
      <c r="CQ799" s="73"/>
      <c r="CR799" s="73"/>
      <c r="CS799" s="73"/>
      <c r="CT799" s="73"/>
      <c r="CU799" s="73"/>
      <c r="CV799" s="73"/>
      <c r="CW799" s="73"/>
      <c r="CX799" s="73"/>
      <c r="CY799" s="73"/>
      <c r="CZ799" s="73"/>
      <c r="DA799" s="73"/>
      <c r="DB799" s="73"/>
      <c r="DC799" s="73"/>
      <c r="DD799" s="73"/>
      <c r="DE799" s="73"/>
      <c r="DF799" s="73"/>
      <c r="DG799" s="73"/>
      <c r="DH799" s="73"/>
      <c r="DI799" s="73"/>
      <c r="DJ799" s="73"/>
      <c r="DK799" s="73"/>
      <c r="DL799" s="73"/>
      <c r="DM799" s="73"/>
      <c r="DN799" s="73"/>
      <c r="DO799" s="73"/>
      <c r="DP799" s="73"/>
      <c r="DQ799" s="73"/>
      <c r="DR799" s="73"/>
      <c r="DS799" s="73"/>
      <c r="DT799" s="73"/>
      <c r="DU799" s="73"/>
      <c r="DV799" s="73"/>
    </row>
    <row r="800" spans="1:126" ht="12" customHeight="1" x14ac:dyDescent="0.2">
      <c r="S800" s="73"/>
      <c r="T800" s="73"/>
      <c r="U800" s="73"/>
      <c r="V800" s="73"/>
      <c r="W800" s="73"/>
      <c r="X800" s="73"/>
      <c r="Y800" s="73"/>
      <c r="Z800" s="73"/>
      <c r="AA800" s="73"/>
      <c r="AB800" s="73"/>
      <c r="AC800" s="73"/>
      <c r="AD800" s="73"/>
      <c r="AE800" s="73"/>
      <c r="AF800" s="73"/>
      <c r="AG800" s="73"/>
      <c r="AH800" s="73"/>
      <c r="AI800" s="73"/>
      <c r="AJ800" s="73"/>
      <c r="AK800" s="73"/>
      <c r="AM800" s="73"/>
      <c r="AN800" s="73"/>
      <c r="AO800" s="73"/>
      <c r="AP800" s="73"/>
      <c r="AQ800" s="73"/>
      <c r="AR800" s="73"/>
      <c r="AS800" s="73"/>
      <c r="AT800" s="73"/>
      <c r="AU800" s="73"/>
      <c r="AV800" s="73"/>
      <c r="AW800" s="73"/>
      <c r="AX800" s="73"/>
      <c r="AY800" s="73"/>
      <c r="AZ800" s="73"/>
      <c r="BA800" s="73"/>
      <c r="BB800" s="73"/>
      <c r="BC800" s="73"/>
      <c r="BD800" s="73"/>
      <c r="BE800" s="73"/>
      <c r="BF800" s="73"/>
      <c r="BG800" s="73"/>
      <c r="BH800" s="73"/>
      <c r="BI800" s="73"/>
      <c r="BJ800" s="73"/>
      <c r="BK800" s="73"/>
      <c r="BL800" s="73"/>
      <c r="BM800" s="73"/>
      <c r="BN800" s="73"/>
      <c r="BO800" s="73"/>
      <c r="BP800" s="73"/>
      <c r="BQ800" s="73"/>
      <c r="BR800" s="73"/>
      <c r="BS800" s="73"/>
      <c r="BT800" s="73"/>
      <c r="BU800" s="73"/>
      <c r="BV800" s="73"/>
      <c r="BW800" s="73"/>
      <c r="BX800" s="73"/>
      <c r="BY800" s="73"/>
      <c r="BZ800" s="73"/>
      <c r="CA800" s="73"/>
      <c r="CB800" s="73"/>
      <c r="CC800" s="73"/>
      <c r="CD800" s="73"/>
      <c r="CE800" s="73"/>
      <c r="CF800" s="73"/>
      <c r="CG800" s="73"/>
      <c r="CH800" s="73"/>
      <c r="CI800" s="73"/>
      <c r="CJ800" s="73"/>
      <c r="CK800" s="73"/>
      <c r="CL800" s="73"/>
      <c r="CM800" s="73"/>
      <c r="CN800" s="73"/>
      <c r="CO800" s="73"/>
      <c r="CP800" s="73"/>
      <c r="CQ800" s="73"/>
      <c r="CR800" s="73"/>
      <c r="CS800" s="73"/>
      <c r="CT800" s="73"/>
      <c r="CU800" s="73"/>
      <c r="CV800" s="73"/>
      <c r="CW800" s="73"/>
      <c r="CX800" s="73"/>
      <c r="CY800" s="73"/>
      <c r="CZ800" s="73"/>
      <c r="DA800" s="73"/>
      <c r="DB800" s="73"/>
      <c r="DC800" s="73"/>
      <c r="DD800" s="73"/>
      <c r="DE800" s="73"/>
      <c r="DF800" s="73"/>
      <c r="DG800" s="73"/>
      <c r="DH800" s="73"/>
      <c r="DI800" s="73"/>
      <c r="DJ800" s="73"/>
      <c r="DK800" s="73"/>
      <c r="DL800" s="73"/>
      <c r="DM800" s="73"/>
      <c r="DN800" s="73"/>
      <c r="DO800" s="73"/>
      <c r="DP800" s="73"/>
      <c r="DQ800" s="73"/>
      <c r="DR800" s="73"/>
      <c r="DS800" s="73"/>
      <c r="DT800" s="73"/>
      <c r="DU800" s="73"/>
      <c r="DV800" s="73"/>
    </row>
    <row r="801" spans="19:126" ht="13.5" customHeight="1" x14ac:dyDescent="0.2">
      <c r="S801" s="73"/>
      <c r="T801" s="73"/>
      <c r="U801" s="73"/>
      <c r="V801" s="73"/>
      <c r="W801" s="73"/>
      <c r="X801" s="73"/>
      <c r="Y801" s="73"/>
      <c r="Z801" s="73"/>
      <c r="AA801" s="73"/>
      <c r="AB801" s="73"/>
      <c r="AC801" s="73"/>
      <c r="AD801" s="73"/>
      <c r="AE801" s="73"/>
      <c r="AF801" s="73"/>
      <c r="AG801" s="73"/>
      <c r="AH801" s="73"/>
      <c r="AI801" s="73"/>
      <c r="AJ801" s="73"/>
      <c r="AK801" s="73"/>
      <c r="AM801" s="73"/>
      <c r="AN801" s="73"/>
      <c r="AO801" s="73"/>
      <c r="AP801" s="73"/>
      <c r="AQ801" s="73"/>
      <c r="AR801" s="73"/>
      <c r="AS801" s="73"/>
      <c r="AT801" s="73"/>
      <c r="AU801" s="73"/>
      <c r="AV801" s="73"/>
      <c r="AW801" s="73"/>
      <c r="AX801" s="73"/>
      <c r="AY801" s="73"/>
      <c r="AZ801" s="73"/>
      <c r="BA801" s="73"/>
      <c r="BB801" s="73"/>
      <c r="BC801" s="73"/>
      <c r="BD801" s="73"/>
      <c r="BE801" s="73"/>
      <c r="BF801" s="73"/>
      <c r="BG801" s="73"/>
      <c r="BH801" s="73"/>
      <c r="BI801" s="73"/>
      <c r="BJ801" s="73"/>
      <c r="BK801" s="73"/>
      <c r="BL801" s="73"/>
      <c r="BM801" s="73"/>
      <c r="BN801" s="73"/>
      <c r="BO801" s="73"/>
      <c r="BP801" s="73"/>
      <c r="BQ801" s="73"/>
      <c r="BR801" s="73"/>
      <c r="BS801" s="73"/>
      <c r="BT801" s="73"/>
      <c r="BU801" s="73"/>
      <c r="BV801" s="73"/>
      <c r="BW801" s="73"/>
      <c r="BX801" s="73"/>
      <c r="BY801" s="73"/>
      <c r="BZ801" s="73"/>
      <c r="CA801" s="73"/>
      <c r="CB801" s="73"/>
      <c r="CC801" s="73"/>
      <c r="CD801" s="73"/>
      <c r="CE801" s="73"/>
      <c r="CF801" s="73"/>
      <c r="CG801" s="73"/>
      <c r="CH801" s="73"/>
      <c r="CI801" s="73"/>
      <c r="CJ801" s="73"/>
      <c r="CK801" s="73"/>
      <c r="CL801" s="73"/>
      <c r="CM801" s="73"/>
      <c r="CN801" s="73"/>
      <c r="CO801" s="73"/>
      <c r="CP801" s="73"/>
      <c r="CQ801" s="73"/>
      <c r="CR801" s="73"/>
      <c r="CS801" s="73"/>
      <c r="CT801" s="73"/>
      <c r="CU801" s="73"/>
      <c r="CV801" s="73"/>
      <c r="CW801" s="73"/>
      <c r="CX801" s="73"/>
      <c r="CY801" s="73"/>
      <c r="CZ801" s="73"/>
      <c r="DA801" s="73"/>
      <c r="DB801" s="73"/>
      <c r="DC801" s="73"/>
      <c r="DD801" s="73"/>
      <c r="DE801" s="73"/>
      <c r="DF801" s="73"/>
      <c r="DG801" s="73"/>
      <c r="DH801" s="73"/>
      <c r="DI801" s="73"/>
      <c r="DJ801" s="73"/>
      <c r="DK801" s="73"/>
      <c r="DL801" s="73"/>
      <c r="DM801" s="73"/>
      <c r="DN801" s="73"/>
      <c r="DO801" s="73"/>
      <c r="DP801" s="73"/>
      <c r="DQ801" s="73"/>
      <c r="DR801" s="73"/>
      <c r="DS801" s="73"/>
      <c r="DT801" s="73"/>
      <c r="DU801" s="73"/>
      <c r="DV801" s="73"/>
    </row>
    <row r="802" spans="19:126" ht="14.25" customHeight="1" x14ac:dyDescent="0.2">
      <c r="S802" s="73"/>
      <c r="T802" s="73"/>
      <c r="U802" s="73"/>
      <c r="V802" s="73"/>
      <c r="W802" s="73"/>
      <c r="X802" s="73"/>
      <c r="Y802" s="73"/>
      <c r="Z802" s="73"/>
      <c r="AA802" s="73"/>
      <c r="AB802" s="73"/>
      <c r="AC802" s="73"/>
      <c r="AD802" s="73"/>
      <c r="AE802" s="73"/>
      <c r="AF802" s="73"/>
      <c r="AG802" s="73"/>
      <c r="AH802" s="73"/>
      <c r="AI802" s="73"/>
      <c r="AJ802" s="73"/>
      <c r="AK802" s="73"/>
      <c r="AM802" s="73"/>
      <c r="AN802" s="73"/>
      <c r="AO802" s="73"/>
      <c r="AP802" s="73"/>
      <c r="AQ802" s="73"/>
      <c r="AR802" s="73"/>
      <c r="AS802" s="73"/>
      <c r="AT802" s="73"/>
      <c r="AU802" s="73"/>
      <c r="AV802" s="73"/>
      <c r="AW802" s="73"/>
      <c r="AX802" s="73"/>
      <c r="AY802" s="73"/>
      <c r="AZ802" s="73"/>
      <c r="BA802" s="73"/>
      <c r="BB802" s="73"/>
      <c r="BC802" s="73"/>
      <c r="BD802" s="73"/>
      <c r="BE802" s="73"/>
      <c r="BF802" s="73"/>
      <c r="BG802" s="73"/>
      <c r="BH802" s="73"/>
      <c r="BI802" s="73"/>
      <c r="BJ802" s="73"/>
      <c r="BK802" s="73"/>
      <c r="BL802" s="73"/>
      <c r="BM802" s="73"/>
      <c r="BN802" s="73"/>
      <c r="BO802" s="73"/>
      <c r="BP802" s="73"/>
      <c r="BQ802" s="73"/>
      <c r="BR802" s="73"/>
      <c r="BS802" s="73"/>
      <c r="BT802" s="73"/>
      <c r="BU802" s="73"/>
      <c r="BV802" s="73"/>
      <c r="BW802" s="73"/>
      <c r="BX802" s="73"/>
      <c r="BY802" s="73"/>
      <c r="BZ802" s="73"/>
      <c r="CA802" s="73"/>
      <c r="CB802" s="73"/>
      <c r="CC802" s="73"/>
      <c r="CD802" s="73"/>
      <c r="CE802" s="73"/>
      <c r="CF802" s="73"/>
      <c r="CG802" s="73"/>
      <c r="CH802" s="73"/>
      <c r="CI802" s="73"/>
      <c r="CJ802" s="73"/>
      <c r="CK802" s="73"/>
      <c r="CL802" s="73"/>
      <c r="CM802" s="73"/>
      <c r="CN802" s="73"/>
      <c r="CO802" s="73"/>
      <c r="CP802" s="73"/>
      <c r="CQ802" s="73"/>
      <c r="CR802" s="73"/>
      <c r="CS802" s="73"/>
      <c r="CT802" s="73"/>
      <c r="CU802" s="73"/>
      <c r="CV802" s="73"/>
      <c r="CW802" s="73"/>
      <c r="CX802" s="73"/>
      <c r="CY802" s="73"/>
      <c r="CZ802" s="73"/>
      <c r="DA802" s="73"/>
      <c r="DB802" s="73"/>
      <c r="DC802" s="73"/>
      <c r="DD802" s="73"/>
      <c r="DE802" s="73"/>
      <c r="DF802" s="73"/>
      <c r="DG802" s="73"/>
      <c r="DH802" s="73"/>
      <c r="DI802" s="73"/>
      <c r="DJ802" s="73"/>
      <c r="DK802" s="73"/>
      <c r="DL802" s="73"/>
      <c r="DM802" s="73"/>
      <c r="DN802" s="73"/>
      <c r="DO802" s="73"/>
      <c r="DP802" s="73"/>
      <c r="DQ802" s="73"/>
      <c r="DR802" s="73"/>
      <c r="DS802" s="73"/>
      <c r="DT802" s="73"/>
      <c r="DU802" s="73"/>
      <c r="DV802" s="73"/>
    </row>
    <row r="803" spans="19:126" ht="16.5" customHeight="1" x14ac:dyDescent="0.2">
      <c r="S803" s="73"/>
      <c r="T803" s="73"/>
      <c r="U803" s="73"/>
      <c r="V803" s="73"/>
      <c r="W803" s="73"/>
      <c r="X803" s="73"/>
      <c r="Y803" s="73"/>
      <c r="Z803" s="73"/>
      <c r="AA803" s="73"/>
      <c r="AB803" s="73"/>
      <c r="AC803" s="73"/>
      <c r="AD803" s="73"/>
      <c r="AE803" s="73"/>
      <c r="AF803" s="73"/>
      <c r="AG803" s="73"/>
      <c r="AH803" s="73"/>
      <c r="AI803" s="73"/>
      <c r="AJ803" s="73"/>
      <c r="AK803" s="73"/>
      <c r="AM803" s="73"/>
      <c r="AN803" s="73"/>
      <c r="AO803" s="73"/>
      <c r="AP803" s="73"/>
      <c r="AQ803" s="73"/>
      <c r="AR803" s="73"/>
      <c r="AS803" s="73"/>
      <c r="AT803" s="73"/>
      <c r="AU803" s="73"/>
      <c r="AV803" s="73"/>
      <c r="AW803" s="73"/>
      <c r="AX803" s="73"/>
      <c r="AY803" s="73"/>
      <c r="AZ803" s="73"/>
      <c r="BA803" s="73"/>
      <c r="BB803" s="73"/>
      <c r="BC803" s="73"/>
      <c r="BD803" s="73"/>
      <c r="BE803" s="73"/>
      <c r="BF803" s="73"/>
      <c r="BG803" s="73"/>
      <c r="BH803" s="73"/>
      <c r="BI803" s="73"/>
      <c r="BJ803" s="73"/>
      <c r="BK803" s="73"/>
      <c r="BL803" s="73"/>
      <c r="BM803" s="73"/>
      <c r="BN803" s="73"/>
      <c r="BO803" s="73"/>
      <c r="BP803" s="73"/>
      <c r="BQ803" s="73"/>
      <c r="BR803" s="73"/>
      <c r="BS803" s="73"/>
      <c r="BT803" s="73"/>
      <c r="BU803" s="73"/>
      <c r="BV803" s="73"/>
      <c r="BW803" s="73"/>
      <c r="BX803" s="73"/>
      <c r="BY803" s="73"/>
      <c r="BZ803" s="73"/>
      <c r="CA803" s="73"/>
      <c r="CB803" s="73"/>
      <c r="CC803" s="73"/>
      <c r="CD803" s="73"/>
      <c r="CE803" s="73"/>
      <c r="CF803" s="73"/>
      <c r="CG803" s="73"/>
      <c r="CH803" s="73"/>
      <c r="CI803" s="73"/>
      <c r="CJ803" s="73"/>
      <c r="CK803" s="73"/>
      <c r="CL803" s="73"/>
      <c r="CM803" s="73"/>
      <c r="CN803" s="73"/>
      <c r="CO803" s="73"/>
      <c r="CP803" s="73"/>
      <c r="CQ803" s="73"/>
      <c r="CR803" s="73"/>
      <c r="CS803" s="73"/>
      <c r="CT803" s="73"/>
      <c r="CU803" s="73"/>
      <c r="CV803" s="73"/>
      <c r="CW803" s="73"/>
      <c r="CX803" s="73"/>
      <c r="CY803" s="73"/>
      <c r="CZ803" s="73"/>
      <c r="DA803" s="73"/>
      <c r="DB803" s="73"/>
      <c r="DC803" s="73"/>
      <c r="DD803" s="73"/>
      <c r="DE803" s="73"/>
      <c r="DF803" s="73"/>
      <c r="DG803" s="73"/>
      <c r="DH803" s="73"/>
      <c r="DI803" s="73"/>
      <c r="DJ803" s="73"/>
      <c r="DK803" s="73"/>
      <c r="DL803" s="73"/>
      <c r="DM803" s="73"/>
      <c r="DN803" s="73"/>
      <c r="DO803" s="73"/>
      <c r="DP803" s="73"/>
      <c r="DQ803" s="73"/>
      <c r="DR803" s="73"/>
      <c r="DS803" s="73"/>
      <c r="DT803" s="73"/>
      <c r="DU803" s="73"/>
      <c r="DV803" s="73"/>
    </row>
    <row r="804" spans="19:126" ht="19.5" customHeight="1" x14ac:dyDescent="0.2">
      <c r="S804" s="73"/>
      <c r="T804" s="73"/>
      <c r="U804" s="73"/>
      <c r="V804" s="73"/>
      <c r="W804" s="73"/>
      <c r="X804" s="73"/>
      <c r="Y804" s="73"/>
      <c r="Z804" s="73"/>
      <c r="AA804" s="73"/>
      <c r="AB804" s="73"/>
      <c r="AC804" s="73"/>
      <c r="AD804" s="73"/>
      <c r="AE804" s="73"/>
      <c r="AF804" s="73"/>
      <c r="AG804" s="73"/>
      <c r="AH804" s="73"/>
      <c r="AI804" s="73"/>
      <c r="AJ804" s="73"/>
      <c r="AK804" s="73"/>
      <c r="AM804" s="73"/>
      <c r="AN804" s="73"/>
      <c r="AO804" s="73"/>
      <c r="AP804" s="73"/>
      <c r="AQ804" s="73"/>
      <c r="AR804" s="73"/>
      <c r="AS804" s="73"/>
      <c r="AT804" s="73"/>
      <c r="AU804" s="73"/>
      <c r="AV804" s="73"/>
      <c r="AW804" s="73"/>
      <c r="AX804" s="73"/>
      <c r="AY804" s="73"/>
      <c r="AZ804" s="73"/>
      <c r="BA804" s="73"/>
      <c r="BB804" s="73"/>
      <c r="BC804" s="73"/>
      <c r="BD804" s="73"/>
      <c r="BE804" s="73"/>
      <c r="BF804" s="73"/>
      <c r="BG804" s="73"/>
      <c r="BH804" s="73"/>
      <c r="BI804" s="73"/>
      <c r="BJ804" s="73"/>
      <c r="BK804" s="73"/>
      <c r="BL804" s="73"/>
      <c r="BM804" s="73"/>
      <c r="BN804" s="73"/>
      <c r="BO804" s="73"/>
      <c r="BP804" s="73"/>
      <c r="BQ804" s="73"/>
      <c r="BR804" s="73"/>
      <c r="BS804" s="73"/>
      <c r="BT804" s="73"/>
      <c r="BU804" s="73"/>
      <c r="BV804" s="73"/>
      <c r="BW804" s="73"/>
      <c r="BX804" s="73"/>
      <c r="BY804" s="73"/>
      <c r="BZ804" s="73"/>
      <c r="CA804" s="73"/>
      <c r="CB804" s="73"/>
      <c r="CC804" s="73"/>
      <c r="CD804" s="73"/>
      <c r="CE804" s="73"/>
      <c r="CF804" s="73"/>
      <c r="CG804" s="73"/>
      <c r="CH804" s="73"/>
      <c r="CI804" s="73"/>
      <c r="CJ804" s="73"/>
      <c r="CK804" s="73"/>
      <c r="CL804" s="73"/>
      <c r="CM804" s="73"/>
      <c r="CN804" s="73"/>
      <c r="CO804" s="73"/>
      <c r="CP804" s="73"/>
      <c r="CQ804" s="73"/>
      <c r="CR804" s="73"/>
      <c r="CS804" s="73"/>
      <c r="CT804" s="73"/>
      <c r="CU804" s="73"/>
      <c r="CV804" s="73"/>
      <c r="CW804" s="73"/>
      <c r="CX804" s="73"/>
      <c r="CY804" s="73"/>
      <c r="CZ804" s="73"/>
      <c r="DA804" s="73"/>
      <c r="DB804" s="73"/>
      <c r="DC804" s="73"/>
      <c r="DD804" s="73"/>
      <c r="DE804" s="73"/>
      <c r="DF804" s="73"/>
      <c r="DG804" s="73"/>
      <c r="DH804" s="73"/>
      <c r="DI804" s="73"/>
      <c r="DJ804" s="73"/>
      <c r="DK804" s="73"/>
      <c r="DL804" s="73"/>
      <c r="DM804" s="73"/>
      <c r="DN804" s="73"/>
      <c r="DO804" s="73"/>
      <c r="DP804" s="73"/>
      <c r="DQ804" s="73"/>
      <c r="DR804" s="73"/>
      <c r="DS804" s="73"/>
      <c r="DT804" s="73"/>
      <c r="DU804" s="73"/>
      <c r="DV804" s="73"/>
    </row>
    <row r="805" spans="19:126" ht="17.25" customHeight="1" x14ac:dyDescent="0.2">
      <c r="S805" s="73"/>
      <c r="T805" s="73"/>
      <c r="U805" s="73"/>
      <c r="V805" s="73"/>
      <c r="W805" s="73"/>
      <c r="X805" s="73"/>
      <c r="Y805" s="73"/>
      <c r="Z805" s="73"/>
      <c r="AA805" s="73"/>
      <c r="AB805" s="73"/>
      <c r="AC805" s="73"/>
      <c r="AD805" s="73"/>
      <c r="AE805" s="73"/>
      <c r="AF805" s="73"/>
      <c r="AG805" s="73"/>
      <c r="AH805" s="73"/>
      <c r="AI805" s="73"/>
      <c r="AJ805" s="73"/>
      <c r="AK805" s="73"/>
      <c r="AM805" s="73"/>
      <c r="AN805" s="73"/>
      <c r="AO805" s="73"/>
      <c r="AP805" s="73"/>
      <c r="AQ805" s="73"/>
      <c r="AR805" s="73"/>
      <c r="AS805" s="73"/>
      <c r="AT805" s="73"/>
      <c r="AU805" s="73"/>
      <c r="AV805" s="73"/>
      <c r="AW805" s="73"/>
      <c r="AX805" s="73"/>
      <c r="AY805" s="73"/>
      <c r="AZ805" s="73"/>
      <c r="BA805" s="73"/>
      <c r="BB805" s="73"/>
      <c r="BC805" s="73"/>
      <c r="BD805" s="73"/>
      <c r="BE805" s="73"/>
      <c r="BF805" s="73"/>
      <c r="BG805" s="73"/>
      <c r="BH805" s="73"/>
      <c r="BI805" s="73"/>
      <c r="BJ805" s="73"/>
      <c r="BK805" s="73"/>
      <c r="BL805" s="73"/>
      <c r="BM805" s="73"/>
      <c r="BN805" s="73"/>
      <c r="BO805" s="73"/>
      <c r="BP805" s="73"/>
      <c r="BQ805" s="73"/>
      <c r="BR805" s="73"/>
      <c r="BS805" s="73"/>
      <c r="BT805" s="73"/>
      <c r="BU805" s="73"/>
      <c r="BV805" s="73"/>
      <c r="BW805" s="73"/>
      <c r="BX805" s="73"/>
      <c r="BY805" s="73"/>
      <c r="BZ805" s="73"/>
      <c r="CA805" s="73"/>
      <c r="CB805" s="73"/>
      <c r="CC805" s="73"/>
      <c r="CD805" s="73"/>
      <c r="CE805" s="73"/>
      <c r="CF805" s="73"/>
      <c r="CG805" s="73"/>
      <c r="CH805" s="73"/>
      <c r="CI805" s="73"/>
      <c r="CJ805" s="73"/>
      <c r="CK805" s="73"/>
      <c r="CL805" s="73"/>
      <c r="CM805" s="73"/>
      <c r="CN805" s="73"/>
      <c r="CO805" s="73"/>
      <c r="CP805" s="73"/>
      <c r="CQ805" s="73"/>
      <c r="CR805" s="73"/>
      <c r="CS805" s="73"/>
      <c r="CT805" s="73"/>
      <c r="CU805" s="73"/>
      <c r="CV805" s="73"/>
      <c r="CW805" s="73"/>
      <c r="CX805" s="73"/>
      <c r="CY805" s="73"/>
      <c r="CZ805" s="73"/>
      <c r="DA805" s="73"/>
      <c r="DB805" s="73"/>
      <c r="DC805" s="73"/>
      <c r="DD805" s="73"/>
      <c r="DE805" s="73"/>
      <c r="DF805" s="73"/>
      <c r="DG805" s="73"/>
      <c r="DH805" s="73"/>
      <c r="DI805" s="73"/>
      <c r="DJ805" s="73"/>
      <c r="DK805" s="73"/>
      <c r="DL805" s="73"/>
      <c r="DM805" s="73"/>
      <c r="DN805" s="73"/>
      <c r="DO805" s="73"/>
      <c r="DP805" s="73"/>
      <c r="DQ805" s="73"/>
      <c r="DR805" s="73"/>
      <c r="DS805" s="73"/>
      <c r="DT805" s="73"/>
      <c r="DU805" s="73"/>
      <c r="DV805" s="73"/>
    </row>
    <row r="806" spans="19:126" ht="18" customHeight="1" x14ac:dyDescent="0.2">
      <c r="S806" s="73"/>
      <c r="T806" s="73"/>
      <c r="U806" s="73"/>
      <c r="V806" s="73"/>
      <c r="W806" s="73"/>
      <c r="X806" s="73"/>
      <c r="Y806" s="73"/>
      <c r="Z806" s="73"/>
      <c r="AA806" s="73"/>
      <c r="AB806" s="73"/>
      <c r="AC806" s="73"/>
      <c r="AD806" s="73"/>
      <c r="AE806" s="73"/>
      <c r="AF806" s="73"/>
      <c r="AG806" s="73"/>
      <c r="AH806" s="73"/>
      <c r="AI806" s="73"/>
      <c r="AJ806" s="73"/>
      <c r="AK806" s="73"/>
      <c r="AM806" s="73"/>
      <c r="AN806" s="73"/>
      <c r="AO806" s="73"/>
      <c r="AP806" s="73"/>
      <c r="AQ806" s="73"/>
      <c r="AR806" s="73"/>
      <c r="AS806" s="73"/>
      <c r="AT806" s="73"/>
      <c r="AU806" s="73"/>
      <c r="AV806" s="73"/>
      <c r="AW806" s="73"/>
      <c r="AX806" s="73"/>
      <c r="AY806" s="73"/>
      <c r="AZ806" s="73"/>
      <c r="BA806" s="73"/>
      <c r="BB806" s="73"/>
      <c r="BC806" s="73"/>
      <c r="BD806" s="73"/>
      <c r="BE806" s="73"/>
      <c r="BF806" s="73"/>
      <c r="BG806" s="73"/>
      <c r="BH806" s="73"/>
      <c r="BI806" s="73"/>
      <c r="BJ806" s="73"/>
      <c r="BK806" s="73"/>
      <c r="BL806" s="73"/>
      <c r="BM806" s="73"/>
      <c r="BN806" s="73"/>
      <c r="BO806" s="73"/>
      <c r="BP806" s="73"/>
      <c r="BQ806" s="73"/>
      <c r="BR806" s="73"/>
      <c r="BS806" s="73"/>
      <c r="BT806" s="73"/>
      <c r="BU806" s="73"/>
      <c r="BV806" s="73"/>
      <c r="BW806" s="73"/>
      <c r="BX806" s="73"/>
      <c r="BY806" s="73"/>
      <c r="BZ806" s="73"/>
      <c r="CA806" s="73"/>
      <c r="CB806" s="73"/>
      <c r="CC806" s="73"/>
      <c r="CD806" s="73"/>
      <c r="CE806" s="73"/>
      <c r="CF806" s="73"/>
      <c r="CG806" s="73"/>
      <c r="CH806" s="73"/>
      <c r="CI806" s="73"/>
      <c r="CJ806" s="73"/>
      <c r="CK806" s="73"/>
      <c r="CL806" s="73"/>
      <c r="CM806" s="73"/>
      <c r="CN806" s="73"/>
      <c r="CO806" s="73"/>
      <c r="CP806" s="73"/>
      <c r="CQ806" s="73"/>
      <c r="CR806" s="73"/>
      <c r="CS806" s="73"/>
      <c r="CT806" s="73"/>
      <c r="CU806" s="73"/>
      <c r="CV806" s="73"/>
      <c r="CW806" s="73"/>
      <c r="CX806" s="73"/>
      <c r="CY806" s="73"/>
      <c r="CZ806" s="73"/>
      <c r="DA806" s="73"/>
      <c r="DB806" s="73"/>
      <c r="DC806" s="73"/>
      <c r="DD806" s="73"/>
      <c r="DE806" s="73"/>
      <c r="DF806" s="73"/>
      <c r="DG806" s="73"/>
      <c r="DH806" s="73"/>
      <c r="DI806" s="73"/>
      <c r="DJ806" s="73"/>
      <c r="DK806" s="73"/>
      <c r="DL806" s="73"/>
      <c r="DM806" s="73"/>
      <c r="DN806" s="73"/>
      <c r="DO806" s="73"/>
      <c r="DP806" s="73"/>
      <c r="DQ806" s="73"/>
      <c r="DR806" s="73"/>
      <c r="DS806" s="73"/>
      <c r="DT806" s="73"/>
      <c r="DU806" s="73"/>
      <c r="DV806" s="73"/>
    </row>
    <row r="807" spans="19:126" ht="17.25" customHeight="1" x14ac:dyDescent="0.2">
      <c r="S807" s="73"/>
      <c r="T807" s="73"/>
      <c r="U807" s="73"/>
      <c r="V807" s="73"/>
      <c r="W807" s="73"/>
      <c r="X807" s="73"/>
      <c r="Y807" s="73"/>
      <c r="Z807" s="73"/>
      <c r="AA807" s="73"/>
      <c r="AB807" s="73"/>
      <c r="AC807" s="73"/>
      <c r="AD807" s="73"/>
      <c r="AE807" s="73"/>
      <c r="AF807" s="73"/>
      <c r="AG807" s="73"/>
      <c r="AH807" s="73"/>
      <c r="AI807" s="73"/>
      <c r="AJ807" s="73"/>
      <c r="AK807" s="73"/>
      <c r="AM807" s="73"/>
      <c r="AN807" s="73"/>
      <c r="AO807" s="73"/>
      <c r="AP807" s="73"/>
      <c r="AQ807" s="73"/>
      <c r="AR807" s="73"/>
      <c r="AS807" s="73"/>
      <c r="AT807" s="73"/>
      <c r="AU807" s="73"/>
      <c r="AV807" s="73"/>
      <c r="AW807" s="73"/>
      <c r="AX807" s="73"/>
      <c r="AY807" s="73"/>
      <c r="AZ807" s="73"/>
      <c r="BA807" s="73"/>
      <c r="BB807" s="73"/>
      <c r="BC807" s="73"/>
      <c r="BD807" s="73"/>
      <c r="BE807" s="73"/>
      <c r="BF807" s="73"/>
      <c r="BG807" s="73"/>
      <c r="BH807" s="73"/>
      <c r="BI807" s="73"/>
      <c r="BJ807" s="73"/>
      <c r="BK807" s="73"/>
      <c r="BL807" s="73"/>
      <c r="BM807" s="73"/>
      <c r="BN807" s="73"/>
      <c r="BO807" s="73"/>
      <c r="BP807" s="73"/>
      <c r="BQ807" s="73"/>
      <c r="BR807" s="73"/>
      <c r="BS807" s="73"/>
      <c r="BT807" s="73"/>
      <c r="BU807" s="73"/>
      <c r="BV807" s="73"/>
      <c r="BW807" s="73"/>
      <c r="BX807" s="73"/>
      <c r="BY807" s="73"/>
      <c r="BZ807" s="73"/>
      <c r="CA807" s="73"/>
      <c r="CB807" s="73"/>
      <c r="CC807" s="73"/>
      <c r="CD807" s="73"/>
      <c r="CE807" s="73"/>
      <c r="CF807" s="73"/>
      <c r="CG807" s="73"/>
      <c r="CH807" s="73"/>
      <c r="CI807" s="73"/>
      <c r="CJ807" s="73"/>
      <c r="CK807" s="73"/>
      <c r="CL807" s="73"/>
      <c r="CM807" s="73"/>
      <c r="CN807" s="73"/>
      <c r="CO807" s="73"/>
      <c r="CP807" s="73"/>
      <c r="CQ807" s="73"/>
      <c r="CR807" s="73"/>
      <c r="CS807" s="73"/>
      <c r="CT807" s="73"/>
      <c r="CU807" s="73"/>
      <c r="CV807" s="73"/>
      <c r="CW807" s="73"/>
      <c r="CX807" s="73"/>
      <c r="CY807" s="73"/>
      <c r="CZ807" s="73"/>
      <c r="DA807" s="73"/>
      <c r="DB807" s="73"/>
      <c r="DC807" s="73"/>
      <c r="DD807" s="73"/>
      <c r="DE807" s="73"/>
      <c r="DF807" s="73"/>
      <c r="DG807" s="73"/>
      <c r="DH807" s="73"/>
      <c r="DI807" s="73"/>
      <c r="DJ807" s="73"/>
      <c r="DK807" s="73"/>
      <c r="DL807" s="73"/>
      <c r="DM807" s="73"/>
      <c r="DN807" s="73"/>
      <c r="DO807" s="73"/>
      <c r="DP807" s="73"/>
      <c r="DQ807" s="73"/>
      <c r="DR807" s="73"/>
      <c r="DS807" s="73"/>
      <c r="DT807" s="73"/>
      <c r="DU807" s="73"/>
      <c r="DV807" s="73"/>
    </row>
    <row r="808" spans="19:126" ht="16.5" customHeight="1" x14ac:dyDescent="0.2">
      <c r="S808" s="73"/>
      <c r="T808" s="73"/>
      <c r="U808" s="73"/>
      <c r="V808" s="73"/>
      <c r="W808" s="73"/>
      <c r="X808" s="73"/>
      <c r="Y808" s="73"/>
      <c r="Z808" s="73"/>
      <c r="AA808" s="73"/>
      <c r="AB808" s="73"/>
      <c r="AC808" s="73"/>
      <c r="AD808" s="73"/>
      <c r="AE808" s="73"/>
      <c r="AF808" s="73"/>
      <c r="AG808" s="73"/>
      <c r="AH808" s="73"/>
      <c r="AI808" s="73"/>
      <c r="AJ808" s="73"/>
      <c r="AK808" s="73"/>
      <c r="AM808" s="73"/>
      <c r="AN808" s="73"/>
      <c r="AO808" s="73"/>
      <c r="AP808" s="73"/>
      <c r="AQ808" s="73"/>
      <c r="AR808" s="73"/>
      <c r="AS808" s="73"/>
      <c r="AT808" s="73"/>
      <c r="AU808" s="73"/>
      <c r="AV808" s="73"/>
      <c r="AW808" s="73"/>
      <c r="AX808" s="73"/>
      <c r="AY808" s="73"/>
      <c r="AZ808" s="73"/>
      <c r="BA808" s="73"/>
      <c r="BB808" s="73"/>
      <c r="BC808" s="73"/>
      <c r="BD808" s="73"/>
      <c r="BE808" s="73"/>
      <c r="BF808" s="73"/>
      <c r="BG808" s="73"/>
      <c r="BH808" s="73"/>
      <c r="BI808" s="73"/>
      <c r="BJ808" s="73"/>
      <c r="BK808" s="73"/>
      <c r="BL808" s="73"/>
      <c r="BM808" s="73"/>
      <c r="BN808" s="73"/>
      <c r="BO808" s="73"/>
      <c r="BP808" s="73"/>
      <c r="BQ808" s="73"/>
      <c r="BR808" s="73"/>
      <c r="BS808" s="73"/>
      <c r="BT808" s="73"/>
      <c r="BU808" s="73"/>
      <c r="BV808" s="73"/>
      <c r="BW808" s="73"/>
      <c r="BX808" s="73"/>
      <c r="BY808" s="73"/>
      <c r="BZ808" s="73"/>
      <c r="CA808" s="73"/>
      <c r="CB808" s="73"/>
      <c r="CC808" s="73"/>
      <c r="CD808" s="73"/>
      <c r="CE808" s="73"/>
      <c r="CF808" s="73"/>
      <c r="CG808" s="73"/>
      <c r="CH808" s="73"/>
      <c r="CI808" s="73"/>
      <c r="CJ808" s="73"/>
      <c r="CK808" s="73"/>
      <c r="CL808" s="73"/>
      <c r="CM808" s="73"/>
      <c r="CN808" s="73"/>
      <c r="CO808" s="73"/>
      <c r="CP808" s="73"/>
      <c r="CQ808" s="73"/>
      <c r="CR808" s="73"/>
      <c r="CS808" s="73"/>
      <c r="CT808" s="73"/>
      <c r="CU808" s="73"/>
      <c r="CV808" s="73"/>
      <c r="CW808" s="73"/>
      <c r="CX808" s="73"/>
      <c r="CY808" s="73"/>
      <c r="CZ808" s="73"/>
      <c r="DA808" s="73"/>
      <c r="DB808" s="73"/>
      <c r="DC808" s="73"/>
      <c r="DD808" s="73"/>
      <c r="DE808" s="73"/>
      <c r="DF808" s="73"/>
      <c r="DG808" s="73"/>
      <c r="DH808" s="73"/>
      <c r="DI808" s="73"/>
      <c r="DJ808" s="73"/>
      <c r="DK808" s="73"/>
      <c r="DL808" s="73"/>
      <c r="DM808" s="73"/>
      <c r="DN808" s="73"/>
      <c r="DO808" s="73"/>
      <c r="DP808" s="73"/>
      <c r="DQ808" s="73"/>
      <c r="DR808" s="73"/>
      <c r="DS808" s="73"/>
      <c r="DT808" s="73"/>
      <c r="DU808" s="73"/>
      <c r="DV808" s="73"/>
    </row>
    <row r="809" spans="19:126" ht="16.5" customHeight="1" x14ac:dyDescent="0.2">
      <c r="S809" s="73"/>
      <c r="T809" s="73"/>
      <c r="U809" s="73"/>
      <c r="V809" s="73"/>
      <c r="W809" s="73"/>
      <c r="X809" s="73"/>
      <c r="Y809" s="73"/>
      <c r="Z809" s="73"/>
      <c r="AA809" s="73"/>
      <c r="AB809" s="73"/>
      <c r="AC809" s="73"/>
      <c r="AD809" s="73"/>
      <c r="AE809" s="73"/>
      <c r="AF809" s="73"/>
      <c r="AG809" s="73"/>
      <c r="AH809" s="73"/>
      <c r="AI809" s="73"/>
      <c r="AJ809" s="73"/>
      <c r="AK809" s="73"/>
      <c r="AM809" s="73"/>
      <c r="AN809" s="73"/>
      <c r="AO809" s="73"/>
      <c r="AP809" s="73"/>
      <c r="AQ809" s="73"/>
      <c r="AR809" s="73"/>
      <c r="AS809" s="73"/>
      <c r="AT809" s="73"/>
      <c r="AU809" s="73"/>
      <c r="AV809" s="73"/>
      <c r="AW809" s="73"/>
      <c r="AX809" s="73"/>
      <c r="AY809" s="73"/>
      <c r="AZ809" s="73"/>
      <c r="BA809" s="73"/>
      <c r="BB809" s="73"/>
      <c r="BC809" s="73"/>
      <c r="BD809" s="73"/>
      <c r="BE809" s="73"/>
      <c r="BF809" s="73"/>
      <c r="BG809" s="73"/>
      <c r="BH809" s="73"/>
      <c r="BI809" s="73"/>
      <c r="BJ809" s="73"/>
      <c r="BK809" s="73"/>
      <c r="BL809" s="73"/>
      <c r="BM809" s="73"/>
      <c r="BN809" s="73"/>
      <c r="BO809" s="73"/>
      <c r="BP809" s="73"/>
      <c r="BQ809" s="73"/>
      <c r="BR809" s="73"/>
      <c r="BS809" s="73"/>
      <c r="BT809" s="73"/>
      <c r="BU809" s="73"/>
      <c r="BV809" s="73"/>
      <c r="BW809" s="73"/>
      <c r="BX809" s="73"/>
      <c r="BY809" s="73"/>
      <c r="BZ809" s="73"/>
      <c r="CA809" s="73"/>
      <c r="CB809" s="73"/>
      <c r="CC809" s="73"/>
      <c r="CD809" s="73"/>
      <c r="CE809" s="73"/>
      <c r="CF809" s="73"/>
      <c r="CG809" s="73"/>
      <c r="CH809" s="73"/>
      <c r="CI809" s="73"/>
      <c r="CJ809" s="73"/>
      <c r="CK809" s="73"/>
      <c r="CL809" s="73"/>
      <c r="CM809" s="73"/>
      <c r="CN809" s="73"/>
      <c r="CO809" s="73"/>
      <c r="CP809" s="73"/>
      <c r="CQ809" s="73"/>
      <c r="CR809" s="73"/>
      <c r="CS809" s="73"/>
      <c r="CT809" s="73"/>
      <c r="CU809" s="73"/>
      <c r="CV809" s="73"/>
      <c r="CW809" s="73"/>
      <c r="CX809" s="73"/>
      <c r="CY809" s="73"/>
      <c r="CZ809" s="73"/>
      <c r="DA809" s="73"/>
      <c r="DB809" s="73"/>
      <c r="DC809" s="73"/>
      <c r="DD809" s="73"/>
      <c r="DE809" s="73"/>
      <c r="DF809" s="73"/>
      <c r="DG809" s="73"/>
      <c r="DH809" s="73"/>
      <c r="DI809" s="73"/>
      <c r="DJ809" s="73"/>
      <c r="DK809" s="73"/>
      <c r="DL809" s="73"/>
      <c r="DM809" s="73"/>
      <c r="DN809" s="73"/>
      <c r="DO809" s="73"/>
      <c r="DP809" s="73"/>
      <c r="DQ809" s="73"/>
      <c r="DR809" s="73"/>
      <c r="DS809" s="73"/>
      <c r="DT809" s="73"/>
      <c r="DU809" s="73"/>
      <c r="DV809" s="73"/>
    </row>
    <row r="810" spans="19:126" ht="15.75" customHeight="1" x14ac:dyDescent="0.2">
      <c r="S810" s="73"/>
      <c r="T810" s="73"/>
      <c r="U810" s="73"/>
      <c r="V810" s="73"/>
      <c r="W810" s="73"/>
      <c r="X810" s="73"/>
      <c r="Y810" s="73"/>
      <c r="Z810" s="73"/>
      <c r="AA810" s="73"/>
      <c r="AB810" s="73"/>
      <c r="AC810" s="73"/>
      <c r="AD810" s="73"/>
      <c r="AE810" s="73"/>
      <c r="AF810" s="73"/>
      <c r="AG810" s="73"/>
      <c r="AH810" s="73"/>
      <c r="AI810" s="73"/>
      <c r="AJ810" s="73"/>
      <c r="AK810" s="73"/>
      <c r="AM810" s="73"/>
      <c r="AN810" s="73"/>
      <c r="AO810" s="73"/>
      <c r="AP810" s="73"/>
      <c r="AQ810" s="73"/>
      <c r="AR810" s="73"/>
      <c r="AS810" s="73"/>
      <c r="AT810" s="73"/>
      <c r="AU810" s="73"/>
      <c r="AV810" s="73"/>
      <c r="AW810" s="73"/>
      <c r="AX810" s="73"/>
      <c r="AY810" s="73"/>
      <c r="AZ810" s="73"/>
      <c r="BA810" s="73"/>
      <c r="BB810" s="73"/>
      <c r="BC810" s="73"/>
      <c r="BD810" s="73"/>
      <c r="BE810" s="73"/>
      <c r="BF810" s="73"/>
      <c r="BG810" s="73"/>
      <c r="BH810" s="73"/>
      <c r="BI810" s="73"/>
      <c r="BJ810" s="73"/>
      <c r="BK810" s="73"/>
      <c r="BL810" s="73"/>
      <c r="BM810" s="73"/>
      <c r="BN810" s="73"/>
      <c r="BO810" s="73"/>
      <c r="BP810" s="73"/>
      <c r="BQ810" s="73"/>
      <c r="BR810" s="73"/>
      <c r="BS810" s="73"/>
      <c r="BT810" s="73"/>
      <c r="BU810" s="73"/>
      <c r="BV810" s="73"/>
      <c r="BW810" s="73"/>
      <c r="BX810" s="73"/>
      <c r="BY810" s="73"/>
      <c r="BZ810" s="73"/>
      <c r="CA810" s="73"/>
      <c r="CB810" s="73"/>
      <c r="CC810" s="73"/>
      <c r="CD810" s="73"/>
      <c r="CE810" s="73"/>
      <c r="CF810" s="73"/>
      <c r="CG810" s="73"/>
      <c r="CH810" s="73"/>
      <c r="CI810" s="73"/>
      <c r="CJ810" s="73"/>
      <c r="CK810" s="73"/>
      <c r="CL810" s="73"/>
      <c r="CM810" s="73"/>
      <c r="CN810" s="73"/>
      <c r="CO810" s="73"/>
      <c r="CP810" s="73"/>
      <c r="CQ810" s="73"/>
      <c r="CR810" s="73"/>
      <c r="CS810" s="73"/>
      <c r="CT810" s="73"/>
      <c r="CU810" s="73"/>
      <c r="CV810" s="73"/>
      <c r="CW810" s="73"/>
      <c r="CX810" s="73"/>
      <c r="CY810" s="73"/>
      <c r="CZ810" s="73"/>
      <c r="DA810" s="73"/>
      <c r="DB810" s="73"/>
      <c r="DC810" s="73"/>
      <c r="DD810" s="73"/>
      <c r="DE810" s="73"/>
      <c r="DF810" s="73"/>
      <c r="DG810" s="73"/>
      <c r="DH810" s="73"/>
      <c r="DI810" s="73"/>
      <c r="DJ810" s="73"/>
      <c r="DK810" s="73"/>
      <c r="DL810" s="73"/>
      <c r="DM810" s="73"/>
      <c r="DN810" s="73"/>
      <c r="DO810" s="73"/>
      <c r="DP810" s="73"/>
      <c r="DQ810" s="73"/>
      <c r="DR810" s="73"/>
      <c r="DS810" s="73"/>
      <c r="DT810" s="73"/>
      <c r="DU810" s="73"/>
      <c r="DV810" s="73"/>
    </row>
    <row r="811" spans="19:126" ht="15.75" customHeight="1" x14ac:dyDescent="0.2">
      <c r="S811" s="73"/>
      <c r="T811" s="73"/>
      <c r="U811" s="73"/>
      <c r="V811" s="73"/>
      <c r="W811" s="73"/>
      <c r="X811" s="73"/>
      <c r="Y811" s="73"/>
      <c r="Z811" s="73"/>
      <c r="AA811" s="73"/>
      <c r="AB811" s="73"/>
      <c r="AC811" s="73"/>
      <c r="AD811" s="73"/>
      <c r="AE811" s="73"/>
      <c r="AF811" s="73"/>
      <c r="AG811" s="73"/>
      <c r="AH811" s="73"/>
      <c r="AI811" s="73"/>
      <c r="AJ811" s="73"/>
      <c r="AK811" s="73"/>
      <c r="AM811" s="73"/>
      <c r="AN811" s="73"/>
      <c r="AO811" s="73"/>
      <c r="AP811" s="73"/>
      <c r="AQ811" s="73"/>
      <c r="AR811" s="73"/>
      <c r="AS811" s="73"/>
      <c r="AT811" s="73"/>
      <c r="AU811" s="73"/>
      <c r="AV811" s="73"/>
      <c r="AW811" s="73"/>
      <c r="AX811" s="73"/>
      <c r="AY811" s="73"/>
      <c r="AZ811" s="73"/>
      <c r="BA811" s="73"/>
      <c r="BB811" s="73"/>
      <c r="BC811" s="73"/>
      <c r="BD811" s="73"/>
      <c r="BE811" s="73"/>
      <c r="BF811" s="73"/>
      <c r="BG811" s="73"/>
      <c r="BH811" s="73"/>
      <c r="BI811" s="73"/>
      <c r="BJ811" s="73"/>
      <c r="BK811" s="73"/>
      <c r="BL811" s="73"/>
      <c r="BM811" s="73"/>
      <c r="BN811" s="73"/>
      <c r="BO811" s="73"/>
      <c r="BP811" s="73"/>
      <c r="BQ811" s="73"/>
      <c r="BR811" s="73"/>
      <c r="BS811" s="73"/>
      <c r="BT811" s="73"/>
      <c r="BU811" s="73"/>
      <c r="BV811" s="73"/>
      <c r="BW811" s="73"/>
      <c r="BX811" s="73"/>
      <c r="BY811" s="73"/>
      <c r="BZ811" s="73"/>
      <c r="CA811" s="73"/>
      <c r="CB811" s="73"/>
      <c r="CC811" s="73"/>
      <c r="CD811" s="73"/>
      <c r="CE811" s="73"/>
      <c r="CF811" s="73"/>
      <c r="CG811" s="73"/>
      <c r="CH811" s="73"/>
      <c r="CI811" s="73"/>
      <c r="CJ811" s="73"/>
      <c r="CK811" s="73"/>
      <c r="CL811" s="73"/>
      <c r="CM811" s="73"/>
      <c r="CN811" s="73"/>
      <c r="CO811" s="73"/>
      <c r="CP811" s="73"/>
      <c r="CQ811" s="73"/>
      <c r="CR811" s="73"/>
      <c r="CS811" s="73"/>
      <c r="CT811" s="73"/>
      <c r="CU811" s="73"/>
      <c r="CV811" s="73"/>
      <c r="CW811" s="73"/>
      <c r="CX811" s="73"/>
      <c r="CY811" s="73"/>
      <c r="CZ811" s="73"/>
      <c r="DA811" s="73"/>
      <c r="DB811" s="73"/>
      <c r="DC811" s="73"/>
      <c r="DD811" s="73"/>
      <c r="DE811" s="73"/>
      <c r="DF811" s="73"/>
      <c r="DG811" s="73"/>
      <c r="DH811" s="73"/>
      <c r="DI811" s="73"/>
      <c r="DJ811" s="73"/>
      <c r="DK811" s="73"/>
      <c r="DL811" s="73"/>
      <c r="DM811" s="73"/>
      <c r="DN811" s="73"/>
      <c r="DO811" s="73"/>
      <c r="DP811" s="73"/>
      <c r="DQ811" s="73"/>
      <c r="DR811" s="73"/>
      <c r="DS811" s="73"/>
      <c r="DT811" s="73"/>
      <c r="DU811" s="73"/>
      <c r="DV811" s="73"/>
    </row>
    <row r="812" spans="19:126" ht="15" customHeight="1" x14ac:dyDescent="0.2">
      <c r="S812" s="73"/>
      <c r="T812" s="73"/>
      <c r="U812" s="73"/>
      <c r="V812" s="73"/>
      <c r="W812" s="73"/>
      <c r="X812" s="73"/>
      <c r="Y812" s="73"/>
      <c r="Z812" s="73"/>
      <c r="AA812" s="73"/>
      <c r="AB812" s="73"/>
      <c r="AC812" s="73"/>
      <c r="AD812" s="73"/>
      <c r="AE812" s="73"/>
      <c r="AF812" s="73"/>
      <c r="AG812" s="73"/>
      <c r="AH812" s="73"/>
      <c r="AI812" s="73"/>
      <c r="AJ812" s="73"/>
      <c r="AK812" s="73"/>
      <c r="AM812" s="73"/>
      <c r="AN812" s="73"/>
      <c r="AO812" s="73"/>
      <c r="AP812" s="73"/>
      <c r="AQ812" s="73"/>
      <c r="AR812" s="73"/>
      <c r="AS812" s="73"/>
      <c r="AT812" s="73"/>
      <c r="AU812" s="73"/>
      <c r="AV812" s="73"/>
      <c r="AW812" s="73"/>
      <c r="AX812" s="73"/>
      <c r="AY812" s="73"/>
      <c r="AZ812" s="73"/>
      <c r="BA812" s="73"/>
      <c r="BB812" s="73"/>
      <c r="BC812" s="73"/>
      <c r="BD812" s="73"/>
      <c r="BE812" s="73"/>
      <c r="BF812" s="73"/>
      <c r="BG812" s="73"/>
      <c r="BH812" s="73"/>
      <c r="BI812" s="73"/>
      <c r="BJ812" s="73"/>
      <c r="BK812" s="73"/>
      <c r="BL812" s="73"/>
      <c r="BM812" s="73"/>
      <c r="BN812" s="73"/>
      <c r="BO812" s="73"/>
      <c r="BP812" s="73"/>
      <c r="BQ812" s="73"/>
      <c r="BR812" s="73"/>
      <c r="BS812" s="73"/>
      <c r="BT812" s="73"/>
      <c r="BU812" s="73"/>
      <c r="BV812" s="73"/>
      <c r="BW812" s="73"/>
      <c r="BX812" s="73"/>
      <c r="BY812" s="73"/>
      <c r="BZ812" s="73"/>
      <c r="CA812" s="73"/>
      <c r="CB812" s="73"/>
      <c r="CC812" s="73"/>
      <c r="CD812" s="73"/>
      <c r="CE812" s="73"/>
      <c r="CF812" s="73"/>
      <c r="CG812" s="73"/>
      <c r="CH812" s="73"/>
      <c r="CI812" s="73"/>
      <c r="CJ812" s="73"/>
      <c r="CK812" s="73"/>
      <c r="CL812" s="73"/>
      <c r="CM812" s="73"/>
      <c r="CN812" s="73"/>
      <c r="CO812" s="73"/>
      <c r="CP812" s="73"/>
      <c r="CQ812" s="73"/>
      <c r="CR812" s="73"/>
      <c r="CS812" s="73"/>
      <c r="CT812" s="73"/>
      <c r="CU812" s="73"/>
      <c r="CV812" s="73"/>
      <c r="CW812" s="73"/>
      <c r="CX812" s="73"/>
      <c r="CY812" s="73"/>
      <c r="CZ812" s="73"/>
      <c r="DA812" s="73"/>
      <c r="DB812" s="73"/>
      <c r="DC812" s="73"/>
      <c r="DD812" s="73"/>
      <c r="DE812" s="73"/>
      <c r="DF812" s="73"/>
      <c r="DG812" s="73"/>
      <c r="DH812" s="73"/>
      <c r="DI812" s="73"/>
      <c r="DJ812" s="73"/>
      <c r="DK812" s="73"/>
      <c r="DL812" s="73"/>
      <c r="DM812" s="73"/>
      <c r="DN812" s="73"/>
      <c r="DO812" s="73"/>
      <c r="DP812" s="73"/>
      <c r="DQ812" s="73"/>
      <c r="DR812" s="73"/>
      <c r="DS812" s="73"/>
      <c r="DT812" s="73"/>
      <c r="DU812" s="73"/>
      <c r="DV812" s="73"/>
    </row>
    <row r="813" spans="19:126" ht="15" customHeight="1" x14ac:dyDescent="0.2">
      <c r="S813" s="73"/>
      <c r="T813" s="73"/>
      <c r="U813" s="73"/>
      <c r="V813" s="73"/>
      <c r="W813" s="73"/>
      <c r="X813" s="73"/>
      <c r="Y813" s="73"/>
      <c r="Z813" s="73"/>
      <c r="AA813" s="73"/>
      <c r="AB813" s="73"/>
      <c r="AC813" s="73"/>
      <c r="AD813" s="73"/>
      <c r="AE813" s="73"/>
      <c r="AF813" s="73"/>
      <c r="AG813" s="73"/>
      <c r="AH813" s="73"/>
      <c r="AI813" s="73"/>
      <c r="AJ813" s="73"/>
      <c r="AK813" s="73"/>
      <c r="AM813" s="73"/>
      <c r="AN813" s="73"/>
      <c r="AO813" s="73"/>
      <c r="AP813" s="73"/>
      <c r="AQ813" s="73"/>
      <c r="AR813" s="73"/>
      <c r="AS813" s="73"/>
      <c r="AT813" s="73"/>
      <c r="AU813" s="73"/>
      <c r="AV813" s="73"/>
      <c r="AW813" s="73"/>
      <c r="AX813" s="73"/>
      <c r="AY813" s="73"/>
      <c r="AZ813" s="73"/>
      <c r="BA813" s="73"/>
      <c r="BB813" s="73"/>
      <c r="BC813" s="73"/>
      <c r="BD813" s="73"/>
      <c r="BE813" s="73"/>
      <c r="BF813" s="73"/>
      <c r="BG813" s="73"/>
      <c r="BH813" s="73"/>
      <c r="BI813" s="73"/>
      <c r="BJ813" s="73"/>
      <c r="BK813" s="73"/>
      <c r="BL813" s="73"/>
      <c r="BM813" s="73"/>
      <c r="BN813" s="73"/>
      <c r="BO813" s="73"/>
      <c r="BP813" s="73"/>
      <c r="BQ813" s="73"/>
      <c r="BR813" s="73"/>
      <c r="BS813" s="73"/>
      <c r="BT813" s="73"/>
      <c r="BU813" s="73"/>
      <c r="BV813" s="73"/>
      <c r="BW813" s="73"/>
      <c r="BX813" s="73"/>
      <c r="BY813" s="73"/>
      <c r="BZ813" s="73"/>
      <c r="CA813" s="73"/>
      <c r="CB813" s="73"/>
      <c r="CC813" s="73"/>
      <c r="CD813" s="73"/>
      <c r="CE813" s="73"/>
      <c r="CF813" s="73"/>
      <c r="CG813" s="73"/>
      <c r="CH813" s="73"/>
      <c r="CI813" s="73"/>
      <c r="CJ813" s="73"/>
      <c r="CK813" s="73"/>
      <c r="CL813" s="73"/>
      <c r="CM813" s="73"/>
      <c r="CN813" s="73"/>
      <c r="CO813" s="73"/>
      <c r="CP813" s="73"/>
      <c r="CQ813" s="73"/>
      <c r="CR813" s="73"/>
      <c r="CS813" s="73"/>
      <c r="CT813" s="73"/>
      <c r="CU813" s="73"/>
      <c r="CV813" s="73"/>
      <c r="CW813" s="73"/>
      <c r="CX813" s="73"/>
      <c r="CY813" s="73"/>
      <c r="CZ813" s="73"/>
      <c r="DA813" s="73"/>
      <c r="DB813" s="73"/>
      <c r="DC813" s="73"/>
      <c r="DD813" s="73"/>
      <c r="DE813" s="73"/>
      <c r="DF813" s="73"/>
      <c r="DG813" s="73"/>
      <c r="DH813" s="73"/>
      <c r="DI813" s="73"/>
      <c r="DJ813" s="73"/>
      <c r="DK813" s="73"/>
      <c r="DL813" s="73"/>
      <c r="DM813" s="73"/>
      <c r="DN813" s="73"/>
      <c r="DO813" s="73"/>
      <c r="DP813" s="73"/>
      <c r="DQ813" s="73"/>
      <c r="DR813" s="73"/>
      <c r="DS813" s="73"/>
      <c r="DT813" s="73"/>
      <c r="DU813" s="73"/>
      <c r="DV813" s="73"/>
    </row>
    <row r="814" spans="19:126" ht="16.5" customHeight="1" x14ac:dyDescent="0.2">
      <c r="S814" s="73"/>
      <c r="T814" s="73"/>
      <c r="U814" s="73"/>
      <c r="V814" s="73"/>
      <c r="W814" s="73"/>
      <c r="X814" s="73"/>
      <c r="Y814" s="73"/>
      <c r="Z814" s="73"/>
      <c r="AA814" s="73"/>
      <c r="AB814" s="73"/>
      <c r="AC814" s="73"/>
      <c r="AD814" s="73"/>
      <c r="AE814" s="73"/>
      <c r="AF814" s="73"/>
      <c r="AG814" s="73"/>
      <c r="AH814" s="73"/>
      <c r="AI814" s="73"/>
      <c r="AJ814" s="73"/>
      <c r="AK814" s="73"/>
      <c r="AM814" s="73"/>
      <c r="AN814" s="73"/>
      <c r="AO814" s="73"/>
      <c r="AP814" s="73"/>
      <c r="AQ814" s="73"/>
      <c r="AR814" s="73"/>
      <c r="AS814" s="73"/>
      <c r="AT814" s="73"/>
      <c r="AU814" s="73"/>
      <c r="AV814" s="73"/>
      <c r="AW814" s="73"/>
      <c r="AX814" s="73"/>
      <c r="AY814" s="73"/>
      <c r="AZ814" s="73"/>
      <c r="BA814" s="73"/>
      <c r="BB814" s="73"/>
      <c r="BC814" s="73"/>
      <c r="BD814" s="73"/>
      <c r="BE814" s="73"/>
      <c r="BF814" s="73"/>
      <c r="BG814" s="73"/>
      <c r="BH814" s="73"/>
      <c r="BI814" s="73"/>
      <c r="BJ814" s="73"/>
      <c r="BK814" s="73"/>
      <c r="BL814" s="73"/>
      <c r="BM814" s="73"/>
      <c r="BN814" s="73"/>
      <c r="BO814" s="73"/>
      <c r="BP814" s="73"/>
      <c r="BQ814" s="73"/>
      <c r="BR814" s="73"/>
      <c r="BS814" s="73"/>
      <c r="BT814" s="73"/>
      <c r="BU814" s="73"/>
      <c r="BV814" s="73"/>
      <c r="BW814" s="73"/>
      <c r="BX814" s="73"/>
      <c r="BY814" s="73"/>
      <c r="BZ814" s="73"/>
      <c r="CA814" s="73"/>
      <c r="CB814" s="73"/>
      <c r="CC814" s="73"/>
      <c r="CD814" s="73"/>
      <c r="CE814" s="73"/>
      <c r="CF814" s="73"/>
      <c r="CG814" s="73"/>
      <c r="CH814" s="73"/>
      <c r="CI814" s="73"/>
      <c r="CJ814" s="73"/>
      <c r="CK814" s="73"/>
      <c r="CL814" s="73"/>
      <c r="CM814" s="73"/>
      <c r="CN814" s="73"/>
      <c r="CO814" s="73"/>
      <c r="CP814" s="73"/>
      <c r="CQ814" s="73"/>
      <c r="CR814" s="73"/>
      <c r="CS814" s="73"/>
      <c r="CT814" s="73"/>
      <c r="CU814" s="73"/>
      <c r="CV814" s="73"/>
      <c r="CW814" s="73"/>
      <c r="CX814" s="73"/>
      <c r="CY814" s="73"/>
      <c r="CZ814" s="73"/>
      <c r="DA814" s="73"/>
      <c r="DB814" s="73"/>
      <c r="DC814" s="73"/>
      <c r="DD814" s="73"/>
      <c r="DE814" s="73"/>
      <c r="DF814" s="73"/>
      <c r="DG814" s="73"/>
      <c r="DH814" s="73"/>
      <c r="DI814" s="73"/>
      <c r="DJ814" s="73"/>
      <c r="DK814" s="73"/>
      <c r="DL814" s="73"/>
      <c r="DM814" s="73"/>
      <c r="DN814" s="73"/>
      <c r="DO814" s="73"/>
      <c r="DP814" s="73"/>
      <c r="DQ814" s="73"/>
      <c r="DR814" s="73"/>
      <c r="DS814" s="73"/>
      <c r="DT814" s="73"/>
      <c r="DU814" s="73"/>
      <c r="DV814" s="73"/>
    </row>
    <row r="815" spans="19:126" ht="15.75" customHeight="1" x14ac:dyDescent="0.2">
      <c r="S815" s="73"/>
      <c r="T815" s="73"/>
      <c r="U815" s="73"/>
      <c r="V815" s="73"/>
      <c r="W815" s="73"/>
      <c r="X815" s="73"/>
      <c r="Y815" s="73"/>
      <c r="Z815" s="73"/>
      <c r="AA815" s="73"/>
      <c r="AB815" s="73"/>
      <c r="AC815" s="73"/>
      <c r="AD815" s="73"/>
      <c r="AE815" s="73"/>
      <c r="AF815" s="73"/>
      <c r="AG815" s="73"/>
      <c r="AH815" s="73"/>
      <c r="AI815" s="73"/>
      <c r="AJ815" s="73"/>
      <c r="AK815" s="73"/>
      <c r="AM815" s="73"/>
      <c r="AN815" s="73"/>
      <c r="AO815" s="73"/>
      <c r="AP815" s="73"/>
      <c r="AQ815" s="73"/>
      <c r="AR815" s="73"/>
      <c r="AS815" s="73"/>
      <c r="AT815" s="73"/>
      <c r="AU815" s="73"/>
      <c r="AV815" s="73"/>
      <c r="AW815" s="73"/>
      <c r="AX815" s="73"/>
      <c r="AY815" s="73"/>
      <c r="AZ815" s="73"/>
      <c r="BA815" s="73"/>
      <c r="BB815" s="73"/>
      <c r="BC815" s="73"/>
      <c r="BD815" s="73"/>
      <c r="BE815" s="73"/>
      <c r="BF815" s="73"/>
      <c r="BG815" s="73"/>
      <c r="BH815" s="73"/>
      <c r="BI815" s="73"/>
      <c r="BJ815" s="73"/>
      <c r="BK815" s="73"/>
      <c r="BL815" s="73"/>
      <c r="BM815" s="73"/>
      <c r="BN815" s="73"/>
      <c r="BO815" s="73"/>
      <c r="BP815" s="73"/>
      <c r="BQ815" s="73"/>
      <c r="BR815" s="73"/>
      <c r="BS815" s="73"/>
      <c r="BT815" s="73"/>
      <c r="BU815" s="73"/>
      <c r="BV815" s="73"/>
      <c r="BW815" s="73"/>
      <c r="BX815" s="73"/>
      <c r="BY815" s="73"/>
      <c r="BZ815" s="73"/>
      <c r="CA815" s="73"/>
      <c r="CB815" s="73"/>
      <c r="CC815" s="73"/>
      <c r="CD815" s="73"/>
      <c r="CE815" s="73"/>
      <c r="CF815" s="73"/>
      <c r="CG815" s="73"/>
      <c r="CH815" s="73"/>
      <c r="CI815" s="73"/>
      <c r="CJ815" s="73"/>
      <c r="CK815" s="73"/>
      <c r="CL815" s="73"/>
      <c r="CM815" s="73"/>
      <c r="CN815" s="73"/>
      <c r="CO815" s="73"/>
      <c r="CP815" s="73"/>
      <c r="CQ815" s="73"/>
      <c r="CR815" s="73"/>
      <c r="CS815" s="73"/>
      <c r="CT815" s="73"/>
      <c r="CU815" s="73"/>
      <c r="CV815" s="73"/>
      <c r="CW815" s="73"/>
      <c r="CX815" s="73"/>
      <c r="CY815" s="73"/>
      <c r="CZ815" s="73"/>
      <c r="DA815" s="73"/>
      <c r="DB815" s="73"/>
      <c r="DC815" s="73"/>
      <c r="DD815" s="73"/>
      <c r="DE815" s="73"/>
      <c r="DF815" s="73"/>
      <c r="DG815" s="73"/>
      <c r="DH815" s="73"/>
      <c r="DI815" s="73"/>
      <c r="DJ815" s="73"/>
      <c r="DK815" s="73"/>
      <c r="DL815" s="73"/>
      <c r="DM815" s="73"/>
      <c r="DN815" s="73"/>
      <c r="DO815" s="73"/>
      <c r="DP815" s="73"/>
      <c r="DQ815" s="73"/>
      <c r="DR815" s="73"/>
      <c r="DS815" s="73"/>
      <c r="DT815" s="73"/>
      <c r="DU815" s="73"/>
      <c r="DV815" s="73"/>
    </row>
    <row r="816" spans="19:126" ht="17.25" customHeight="1" x14ac:dyDescent="0.2">
      <c r="S816" s="73"/>
      <c r="T816" s="73"/>
      <c r="U816" s="73"/>
      <c r="V816" s="73"/>
      <c r="W816" s="73"/>
      <c r="X816" s="73"/>
      <c r="Y816" s="73"/>
      <c r="Z816" s="73"/>
      <c r="AA816" s="73"/>
      <c r="AB816" s="73"/>
      <c r="AC816" s="73"/>
      <c r="AD816" s="73"/>
      <c r="AE816" s="73"/>
      <c r="AF816" s="73"/>
      <c r="AG816" s="73"/>
      <c r="AH816" s="73"/>
      <c r="AI816" s="73"/>
      <c r="AJ816" s="73"/>
      <c r="AK816" s="73"/>
      <c r="AM816" s="73"/>
      <c r="AN816" s="73"/>
      <c r="AO816" s="73"/>
      <c r="AP816" s="73"/>
      <c r="AQ816" s="73"/>
      <c r="AR816" s="73"/>
      <c r="AS816" s="73"/>
      <c r="AT816" s="73"/>
      <c r="AU816" s="73"/>
      <c r="AV816" s="73"/>
      <c r="AW816" s="73"/>
      <c r="AX816" s="73"/>
      <c r="AY816" s="73"/>
      <c r="AZ816" s="73"/>
      <c r="BA816" s="73"/>
      <c r="BB816" s="73"/>
      <c r="BC816" s="73"/>
      <c r="BD816" s="73"/>
      <c r="BE816" s="73"/>
      <c r="BF816" s="73"/>
      <c r="BG816" s="73"/>
      <c r="BH816" s="73"/>
      <c r="BI816" s="73"/>
      <c r="BJ816" s="73"/>
      <c r="BK816" s="73"/>
      <c r="BL816" s="73"/>
      <c r="BM816" s="73"/>
      <c r="BN816" s="73"/>
      <c r="BO816" s="73"/>
      <c r="BP816" s="73"/>
      <c r="BQ816" s="73"/>
      <c r="BR816" s="73"/>
      <c r="BS816" s="73"/>
      <c r="BT816" s="73"/>
      <c r="BU816" s="73"/>
      <c r="BV816" s="73"/>
      <c r="BW816" s="73"/>
      <c r="BX816" s="73"/>
      <c r="BY816" s="73"/>
      <c r="BZ816" s="73"/>
      <c r="CA816" s="73"/>
      <c r="CB816" s="73"/>
      <c r="CC816" s="73"/>
      <c r="CD816" s="73"/>
      <c r="CE816" s="73"/>
      <c r="CF816" s="73"/>
      <c r="CG816" s="73"/>
      <c r="CH816" s="73"/>
      <c r="CI816" s="73"/>
      <c r="CJ816" s="73"/>
      <c r="CK816" s="73"/>
      <c r="CL816" s="73"/>
      <c r="CM816" s="73"/>
      <c r="CN816" s="73"/>
      <c r="CO816" s="73"/>
      <c r="CP816" s="73"/>
      <c r="CQ816" s="73"/>
      <c r="CR816" s="73"/>
      <c r="CS816" s="73"/>
      <c r="CT816" s="73"/>
      <c r="CU816" s="73"/>
      <c r="CV816" s="73"/>
      <c r="CW816" s="73"/>
      <c r="CX816" s="73"/>
      <c r="CY816" s="73"/>
      <c r="CZ816" s="73"/>
      <c r="DA816" s="73"/>
      <c r="DB816" s="73"/>
      <c r="DC816" s="73"/>
      <c r="DD816" s="73"/>
      <c r="DE816" s="73"/>
      <c r="DF816" s="73"/>
      <c r="DG816" s="73"/>
      <c r="DH816" s="73"/>
      <c r="DI816" s="73"/>
      <c r="DJ816" s="73"/>
      <c r="DK816" s="73"/>
      <c r="DL816" s="73"/>
      <c r="DM816" s="73"/>
      <c r="DN816" s="73"/>
      <c r="DO816" s="73"/>
      <c r="DP816" s="73"/>
      <c r="DQ816" s="73"/>
      <c r="DR816" s="73"/>
      <c r="DS816" s="73"/>
      <c r="DT816" s="73"/>
      <c r="DU816" s="73"/>
      <c r="DV816" s="73"/>
    </row>
    <row r="817" spans="19:126" ht="14.25" customHeight="1" x14ac:dyDescent="0.2">
      <c r="S817" s="73"/>
      <c r="T817" s="73"/>
      <c r="U817" s="73"/>
      <c r="V817" s="73"/>
      <c r="W817" s="73"/>
      <c r="X817" s="73"/>
      <c r="Y817" s="73"/>
      <c r="Z817" s="73"/>
      <c r="AA817" s="73"/>
      <c r="AB817" s="73"/>
      <c r="AC817" s="73"/>
      <c r="AD817" s="73"/>
      <c r="AE817" s="73"/>
      <c r="AF817" s="73"/>
      <c r="AG817" s="73"/>
      <c r="AH817" s="73"/>
      <c r="AI817" s="73"/>
      <c r="AJ817" s="73"/>
      <c r="AK817" s="73"/>
      <c r="AM817" s="73"/>
      <c r="AN817" s="73"/>
      <c r="AO817" s="73"/>
      <c r="AP817" s="73"/>
      <c r="AQ817" s="73"/>
      <c r="AR817" s="73"/>
      <c r="AS817" s="73"/>
      <c r="AT817" s="73"/>
      <c r="AU817" s="73"/>
      <c r="AV817" s="73"/>
      <c r="AW817" s="73"/>
      <c r="AX817" s="73"/>
      <c r="AY817" s="73"/>
      <c r="AZ817" s="73"/>
      <c r="BA817" s="73"/>
      <c r="BB817" s="73"/>
      <c r="BC817" s="73"/>
      <c r="BD817" s="73"/>
      <c r="BE817" s="73"/>
      <c r="BF817" s="73"/>
      <c r="BG817" s="73"/>
      <c r="BH817" s="73"/>
      <c r="BI817" s="73"/>
      <c r="BJ817" s="73"/>
      <c r="BK817" s="73"/>
      <c r="BL817" s="73"/>
      <c r="BM817" s="73"/>
      <c r="BN817" s="73"/>
      <c r="BO817" s="73"/>
      <c r="BP817" s="73"/>
      <c r="BQ817" s="73"/>
      <c r="BR817" s="73"/>
      <c r="BS817" s="73"/>
      <c r="BT817" s="73"/>
      <c r="BU817" s="73"/>
      <c r="BV817" s="73"/>
      <c r="BW817" s="73"/>
      <c r="BX817" s="73"/>
      <c r="BY817" s="73"/>
      <c r="BZ817" s="73"/>
      <c r="CA817" s="73"/>
      <c r="CB817" s="73"/>
      <c r="CC817" s="73"/>
      <c r="CD817" s="73"/>
      <c r="CE817" s="73"/>
      <c r="CF817" s="73"/>
      <c r="CG817" s="73"/>
      <c r="CH817" s="73"/>
      <c r="CI817" s="73"/>
      <c r="CJ817" s="73"/>
      <c r="CK817" s="73"/>
      <c r="CL817" s="73"/>
      <c r="CM817" s="73"/>
      <c r="CN817" s="73"/>
      <c r="CO817" s="73"/>
      <c r="CP817" s="73"/>
      <c r="CQ817" s="73"/>
      <c r="CR817" s="73"/>
      <c r="CS817" s="73"/>
      <c r="CT817" s="73"/>
      <c r="CU817" s="73"/>
      <c r="CV817" s="73"/>
      <c r="CW817" s="73"/>
      <c r="CX817" s="73"/>
      <c r="CY817" s="73"/>
      <c r="CZ817" s="73"/>
      <c r="DA817" s="73"/>
      <c r="DB817" s="73"/>
      <c r="DC817" s="73"/>
      <c r="DD817" s="73"/>
      <c r="DE817" s="73"/>
      <c r="DF817" s="73"/>
      <c r="DG817" s="73"/>
      <c r="DH817" s="73"/>
      <c r="DI817" s="73"/>
      <c r="DJ817" s="73"/>
      <c r="DK817" s="73"/>
      <c r="DL817" s="73"/>
      <c r="DM817" s="73"/>
      <c r="DN817" s="73"/>
      <c r="DO817" s="73"/>
      <c r="DP817" s="73"/>
      <c r="DQ817" s="73"/>
      <c r="DR817" s="73"/>
      <c r="DS817" s="73"/>
      <c r="DT817" s="73"/>
      <c r="DU817" s="73"/>
      <c r="DV817" s="73"/>
    </row>
    <row r="818" spans="19:126" ht="16.5" customHeight="1" x14ac:dyDescent="0.2">
      <c r="S818" s="73"/>
      <c r="T818" s="73"/>
      <c r="U818" s="73"/>
      <c r="V818" s="73"/>
      <c r="W818" s="73"/>
      <c r="X818" s="73"/>
      <c r="Y818" s="73"/>
      <c r="Z818" s="73"/>
      <c r="AA818" s="73"/>
      <c r="AB818" s="73"/>
      <c r="AC818" s="73"/>
      <c r="AD818" s="73"/>
      <c r="AE818" s="73"/>
      <c r="AF818" s="73"/>
      <c r="AG818" s="73"/>
      <c r="AH818" s="73"/>
      <c r="AI818" s="73"/>
      <c r="AJ818" s="73"/>
      <c r="AK818" s="73"/>
      <c r="AM818" s="73"/>
      <c r="AN818" s="73"/>
      <c r="AO818" s="73"/>
      <c r="AP818" s="73"/>
      <c r="AQ818" s="73"/>
      <c r="AR818" s="73"/>
      <c r="AS818" s="73"/>
      <c r="AT818" s="73"/>
      <c r="AU818" s="73"/>
      <c r="AV818" s="73"/>
      <c r="AW818" s="73"/>
      <c r="AX818" s="73"/>
      <c r="AY818" s="73"/>
      <c r="AZ818" s="73"/>
      <c r="BA818" s="73"/>
      <c r="BB818" s="73"/>
      <c r="BC818" s="73"/>
      <c r="BD818" s="73"/>
      <c r="BE818" s="73"/>
      <c r="BF818" s="73"/>
      <c r="BG818" s="73"/>
      <c r="BH818" s="73"/>
      <c r="BI818" s="73"/>
      <c r="BJ818" s="73"/>
      <c r="BK818" s="73"/>
      <c r="BL818" s="73"/>
      <c r="BM818" s="73"/>
      <c r="BN818" s="73"/>
      <c r="BO818" s="73"/>
      <c r="BP818" s="73"/>
      <c r="BQ818" s="73"/>
      <c r="BR818" s="73"/>
      <c r="BS818" s="73"/>
      <c r="BT818" s="73"/>
      <c r="BU818" s="73"/>
      <c r="BV818" s="73"/>
      <c r="BW818" s="73"/>
      <c r="BX818" s="73"/>
      <c r="BY818" s="73"/>
      <c r="BZ818" s="73"/>
      <c r="CA818" s="73"/>
      <c r="CB818" s="73"/>
      <c r="CC818" s="73"/>
      <c r="CD818" s="73"/>
      <c r="CE818" s="73"/>
      <c r="CF818" s="73"/>
      <c r="CG818" s="73"/>
      <c r="CH818" s="73"/>
      <c r="CI818" s="73"/>
      <c r="CJ818" s="73"/>
      <c r="CK818" s="73"/>
      <c r="CL818" s="73"/>
      <c r="CM818" s="73"/>
      <c r="CN818" s="73"/>
      <c r="CO818" s="73"/>
      <c r="CP818" s="73"/>
      <c r="CQ818" s="73"/>
      <c r="CR818" s="73"/>
      <c r="CS818" s="73"/>
      <c r="CT818" s="73"/>
      <c r="CU818" s="73"/>
      <c r="CV818" s="73"/>
      <c r="CW818" s="73"/>
      <c r="CX818" s="73"/>
      <c r="CY818" s="73"/>
      <c r="CZ818" s="73"/>
      <c r="DA818" s="73"/>
      <c r="DB818" s="73"/>
      <c r="DC818" s="73"/>
      <c r="DD818" s="73"/>
      <c r="DE818" s="73"/>
      <c r="DF818" s="73"/>
      <c r="DG818" s="73"/>
      <c r="DH818" s="73"/>
      <c r="DI818" s="73"/>
      <c r="DJ818" s="73"/>
      <c r="DK818" s="73"/>
      <c r="DL818" s="73"/>
      <c r="DM818" s="73"/>
      <c r="DN818" s="73"/>
      <c r="DO818" s="73"/>
      <c r="DP818" s="73"/>
      <c r="DQ818" s="73"/>
      <c r="DR818" s="73"/>
      <c r="DS818" s="73"/>
      <c r="DT818" s="73"/>
      <c r="DU818" s="73"/>
      <c r="DV818" s="73"/>
    </row>
    <row r="819" spans="19:126" ht="15.75" customHeight="1" x14ac:dyDescent="0.2">
      <c r="S819" s="73"/>
      <c r="T819" s="73"/>
      <c r="U819" s="73"/>
      <c r="V819" s="73"/>
      <c r="W819" s="73"/>
      <c r="X819" s="73"/>
      <c r="Y819" s="73"/>
      <c r="Z819" s="73"/>
      <c r="AA819" s="73"/>
      <c r="AB819" s="73"/>
      <c r="AC819" s="73"/>
      <c r="AD819" s="73"/>
      <c r="AE819" s="73"/>
      <c r="AF819" s="73"/>
      <c r="AG819" s="73"/>
      <c r="AH819" s="73"/>
      <c r="AI819" s="73"/>
      <c r="AJ819" s="73"/>
      <c r="AK819" s="73"/>
      <c r="AM819" s="73"/>
      <c r="AN819" s="73"/>
      <c r="AO819" s="73"/>
      <c r="AP819" s="73"/>
      <c r="AQ819" s="73"/>
      <c r="AR819" s="73"/>
      <c r="AS819" s="73"/>
      <c r="AT819" s="73"/>
      <c r="AU819" s="73"/>
      <c r="AV819" s="73"/>
      <c r="AW819" s="73"/>
      <c r="AX819" s="73"/>
      <c r="AY819" s="73"/>
      <c r="AZ819" s="73"/>
      <c r="BA819" s="73"/>
      <c r="BB819" s="73"/>
      <c r="BC819" s="73"/>
      <c r="BD819" s="73"/>
      <c r="BE819" s="73"/>
      <c r="BF819" s="73"/>
      <c r="BG819" s="73"/>
      <c r="BH819" s="73"/>
      <c r="BI819" s="73"/>
      <c r="BJ819" s="73"/>
      <c r="BK819" s="73"/>
      <c r="BL819" s="73"/>
      <c r="BM819" s="73"/>
      <c r="BN819" s="73"/>
      <c r="BO819" s="73"/>
      <c r="BP819" s="73"/>
      <c r="BQ819" s="73"/>
      <c r="BR819" s="73"/>
      <c r="BS819" s="73"/>
      <c r="BT819" s="73"/>
      <c r="BU819" s="73"/>
      <c r="BV819" s="73"/>
      <c r="BW819" s="73"/>
      <c r="BX819" s="73"/>
      <c r="BY819" s="73"/>
      <c r="BZ819" s="73"/>
      <c r="CA819" s="73"/>
      <c r="CB819" s="73"/>
      <c r="CC819" s="73"/>
      <c r="CD819" s="73"/>
      <c r="CE819" s="73"/>
      <c r="CF819" s="73"/>
      <c r="CG819" s="73"/>
      <c r="CH819" s="73"/>
      <c r="CI819" s="73"/>
      <c r="CJ819" s="73"/>
      <c r="CK819" s="73"/>
      <c r="CL819" s="73"/>
      <c r="CM819" s="73"/>
      <c r="CN819" s="73"/>
      <c r="CO819" s="73"/>
      <c r="CP819" s="73"/>
      <c r="CQ819" s="73"/>
      <c r="CR819" s="73"/>
      <c r="CS819" s="73"/>
      <c r="CT819" s="73"/>
      <c r="CU819" s="73"/>
      <c r="CV819" s="73"/>
      <c r="CW819" s="73"/>
      <c r="CX819" s="73"/>
      <c r="CY819" s="73"/>
      <c r="CZ819" s="73"/>
      <c r="DA819" s="73"/>
      <c r="DB819" s="73"/>
      <c r="DC819" s="73"/>
      <c r="DD819" s="73"/>
      <c r="DE819" s="73"/>
      <c r="DF819" s="73"/>
      <c r="DG819" s="73"/>
      <c r="DH819" s="73"/>
      <c r="DI819" s="73"/>
      <c r="DJ819" s="73"/>
      <c r="DK819" s="73"/>
      <c r="DL819" s="73"/>
      <c r="DM819" s="73"/>
      <c r="DN819" s="73"/>
      <c r="DO819" s="73"/>
      <c r="DP819" s="73"/>
      <c r="DQ819" s="73"/>
      <c r="DR819" s="73"/>
      <c r="DS819" s="73"/>
      <c r="DT819" s="73"/>
      <c r="DU819" s="73"/>
      <c r="DV819" s="73"/>
    </row>
    <row r="820" spans="19:126" ht="16.5" customHeight="1" x14ac:dyDescent="0.2">
      <c r="S820" s="73"/>
      <c r="T820" s="73"/>
      <c r="U820" s="73"/>
      <c r="V820" s="73"/>
      <c r="W820" s="73"/>
      <c r="X820" s="73"/>
      <c r="Y820" s="73"/>
      <c r="Z820" s="73"/>
      <c r="AA820" s="73"/>
      <c r="AB820" s="73"/>
      <c r="AC820" s="73"/>
      <c r="AD820" s="73"/>
      <c r="AE820" s="73"/>
      <c r="AF820" s="73"/>
      <c r="AG820" s="73"/>
      <c r="AH820" s="73"/>
      <c r="AI820" s="73"/>
      <c r="AJ820" s="73"/>
      <c r="AK820" s="73"/>
      <c r="AM820" s="73"/>
      <c r="AN820" s="73"/>
      <c r="AO820" s="73"/>
      <c r="AP820" s="73"/>
      <c r="AQ820" s="73"/>
      <c r="AR820" s="73"/>
      <c r="AS820" s="73"/>
      <c r="AT820" s="73"/>
      <c r="AU820" s="73"/>
      <c r="AV820" s="73"/>
      <c r="AW820" s="73"/>
      <c r="AX820" s="73"/>
      <c r="AY820" s="73"/>
      <c r="AZ820" s="73"/>
      <c r="BA820" s="73"/>
      <c r="BB820" s="73"/>
      <c r="BC820" s="73"/>
      <c r="BD820" s="73"/>
      <c r="BE820" s="73"/>
      <c r="BF820" s="73"/>
      <c r="BG820" s="73"/>
      <c r="BH820" s="73"/>
      <c r="BI820" s="73"/>
      <c r="BJ820" s="73"/>
      <c r="BK820" s="73"/>
      <c r="BL820" s="73"/>
      <c r="BM820" s="73"/>
      <c r="BN820" s="73"/>
      <c r="BO820" s="73"/>
      <c r="BP820" s="73"/>
      <c r="BQ820" s="73"/>
      <c r="BR820" s="73"/>
      <c r="BS820" s="73"/>
      <c r="BT820" s="73"/>
      <c r="BU820" s="73"/>
      <c r="BV820" s="73"/>
      <c r="BW820" s="73"/>
      <c r="BX820" s="73"/>
      <c r="BY820" s="73"/>
      <c r="BZ820" s="73"/>
      <c r="CA820" s="73"/>
      <c r="CB820" s="73"/>
      <c r="CC820" s="73"/>
      <c r="CD820" s="73"/>
      <c r="CE820" s="73"/>
      <c r="CF820" s="73"/>
      <c r="CG820" s="73"/>
      <c r="CH820" s="73"/>
      <c r="CI820" s="73"/>
      <c r="CJ820" s="73"/>
      <c r="CK820" s="73"/>
      <c r="CL820" s="73"/>
      <c r="CM820" s="73"/>
      <c r="CN820" s="73"/>
      <c r="CO820" s="73"/>
      <c r="CP820" s="73"/>
      <c r="CQ820" s="73"/>
      <c r="CR820" s="73"/>
      <c r="CS820" s="73"/>
      <c r="CT820" s="73"/>
      <c r="CU820" s="73"/>
      <c r="CV820" s="73"/>
      <c r="CW820" s="73"/>
      <c r="CX820" s="73"/>
      <c r="CY820" s="73"/>
      <c r="CZ820" s="73"/>
      <c r="DA820" s="73"/>
      <c r="DB820" s="73"/>
      <c r="DC820" s="73"/>
      <c r="DD820" s="73"/>
      <c r="DE820" s="73"/>
      <c r="DF820" s="73"/>
      <c r="DG820" s="73"/>
      <c r="DH820" s="73"/>
      <c r="DI820" s="73"/>
      <c r="DJ820" s="73"/>
      <c r="DK820" s="73"/>
      <c r="DL820" s="73"/>
      <c r="DM820" s="73"/>
      <c r="DN820" s="73"/>
      <c r="DO820" s="73"/>
      <c r="DP820" s="73"/>
      <c r="DQ820" s="73"/>
      <c r="DR820" s="73"/>
      <c r="DS820" s="73"/>
      <c r="DT820" s="73"/>
      <c r="DU820" s="73"/>
      <c r="DV820" s="73"/>
    </row>
    <row r="821" spans="19:126" ht="16.5" customHeight="1" x14ac:dyDescent="0.2">
      <c r="S821" s="73"/>
      <c r="T821" s="73"/>
      <c r="U821" s="73"/>
      <c r="V821" s="73"/>
      <c r="W821" s="73"/>
      <c r="X821" s="73"/>
      <c r="Y821" s="73"/>
      <c r="Z821" s="73"/>
      <c r="AA821" s="73"/>
      <c r="AB821" s="73"/>
      <c r="AC821" s="73"/>
      <c r="AD821" s="73"/>
      <c r="AE821" s="73"/>
      <c r="AF821" s="73"/>
      <c r="AG821" s="73"/>
      <c r="AH821" s="73"/>
      <c r="AI821" s="73"/>
      <c r="AJ821" s="73"/>
      <c r="AK821" s="73"/>
      <c r="AM821" s="73"/>
      <c r="AN821" s="73"/>
      <c r="AO821" s="73"/>
      <c r="AP821" s="73"/>
      <c r="AQ821" s="73"/>
      <c r="AR821" s="73"/>
      <c r="AS821" s="73"/>
      <c r="AT821" s="73"/>
      <c r="AU821" s="73"/>
      <c r="AV821" s="73"/>
      <c r="AW821" s="73"/>
      <c r="AX821" s="73"/>
      <c r="AY821" s="73"/>
      <c r="AZ821" s="73"/>
      <c r="BA821" s="73"/>
      <c r="BB821" s="73"/>
      <c r="BC821" s="73"/>
      <c r="BD821" s="73"/>
      <c r="BE821" s="73"/>
      <c r="BF821" s="73"/>
      <c r="BG821" s="73"/>
      <c r="BH821" s="73"/>
      <c r="BI821" s="73"/>
      <c r="BJ821" s="73"/>
      <c r="BK821" s="73"/>
      <c r="BL821" s="73"/>
      <c r="BM821" s="73"/>
      <c r="BN821" s="73"/>
      <c r="BO821" s="73"/>
      <c r="BP821" s="73"/>
      <c r="BQ821" s="73"/>
      <c r="BR821" s="73"/>
      <c r="BS821" s="73"/>
      <c r="BT821" s="73"/>
      <c r="BU821" s="73"/>
      <c r="BV821" s="73"/>
      <c r="BW821" s="73"/>
      <c r="BX821" s="73"/>
      <c r="BY821" s="73"/>
      <c r="BZ821" s="73"/>
      <c r="CA821" s="73"/>
      <c r="CB821" s="73"/>
      <c r="CC821" s="73"/>
      <c r="CD821" s="73"/>
      <c r="CE821" s="73"/>
      <c r="CF821" s="73"/>
      <c r="CG821" s="73"/>
      <c r="CH821" s="73"/>
      <c r="CI821" s="73"/>
      <c r="CJ821" s="73"/>
      <c r="CK821" s="73"/>
      <c r="CL821" s="73"/>
      <c r="CM821" s="73"/>
      <c r="CN821" s="73"/>
      <c r="CO821" s="73"/>
      <c r="CP821" s="73"/>
      <c r="CQ821" s="73"/>
      <c r="CR821" s="73"/>
      <c r="CS821" s="73"/>
      <c r="CT821" s="73"/>
      <c r="CU821" s="73"/>
      <c r="CV821" s="73"/>
      <c r="CW821" s="73"/>
      <c r="CX821" s="73"/>
      <c r="CY821" s="73"/>
      <c r="CZ821" s="73"/>
      <c r="DA821" s="73"/>
      <c r="DB821" s="73"/>
      <c r="DC821" s="73"/>
      <c r="DD821" s="73"/>
      <c r="DE821" s="73"/>
      <c r="DF821" s="73"/>
      <c r="DG821" s="73"/>
      <c r="DH821" s="73"/>
      <c r="DI821" s="73"/>
      <c r="DJ821" s="73"/>
      <c r="DK821" s="73"/>
      <c r="DL821" s="73"/>
      <c r="DM821" s="73"/>
      <c r="DN821" s="73"/>
      <c r="DO821" s="73"/>
      <c r="DP821" s="73"/>
      <c r="DQ821" s="73"/>
      <c r="DR821" s="73"/>
      <c r="DS821" s="73"/>
      <c r="DT821" s="73"/>
      <c r="DU821" s="73"/>
      <c r="DV821" s="73"/>
    </row>
    <row r="822" spans="19:126" ht="16.5" customHeight="1" x14ac:dyDescent="0.2">
      <c r="S822" s="73"/>
      <c r="T822" s="73"/>
      <c r="U822" s="73"/>
      <c r="V822" s="73"/>
      <c r="W822" s="73"/>
      <c r="X822" s="73"/>
      <c r="Y822" s="73"/>
      <c r="Z822" s="73"/>
      <c r="AA822" s="73"/>
      <c r="AB822" s="73"/>
      <c r="AC822" s="73"/>
      <c r="AD822" s="73"/>
      <c r="AE822" s="73"/>
      <c r="AF822" s="73"/>
      <c r="AG822" s="73"/>
      <c r="AH822" s="73"/>
      <c r="AI822" s="73"/>
      <c r="AJ822" s="73"/>
      <c r="AK822" s="73"/>
      <c r="AM822" s="73"/>
      <c r="AN822" s="73"/>
      <c r="AO822" s="73"/>
      <c r="AP822" s="73"/>
      <c r="AQ822" s="73"/>
      <c r="AR822" s="73"/>
      <c r="AS822" s="73"/>
      <c r="AT822" s="73"/>
      <c r="AU822" s="73"/>
      <c r="AV822" s="73"/>
      <c r="AW822" s="73"/>
      <c r="AX822" s="73"/>
      <c r="AY822" s="73"/>
      <c r="AZ822" s="73"/>
      <c r="BA822" s="73"/>
      <c r="BB822" s="73"/>
      <c r="BC822" s="73"/>
      <c r="BD822" s="73"/>
      <c r="BE822" s="73"/>
      <c r="BF822" s="73"/>
      <c r="BG822" s="73"/>
      <c r="BH822" s="73"/>
      <c r="BI822" s="73"/>
      <c r="BJ822" s="73"/>
      <c r="BK822" s="73"/>
      <c r="BL822" s="73"/>
      <c r="BM822" s="73"/>
      <c r="BN822" s="73"/>
      <c r="BO822" s="73"/>
      <c r="BP822" s="73"/>
      <c r="BQ822" s="73"/>
      <c r="BR822" s="73"/>
      <c r="BS822" s="73"/>
      <c r="BT822" s="73"/>
      <c r="BU822" s="73"/>
      <c r="BV822" s="73"/>
      <c r="BW822" s="73"/>
      <c r="BX822" s="73"/>
      <c r="BY822" s="73"/>
      <c r="BZ822" s="73"/>
      <c r="CA822" s="73"/>
      <c r="CB822" s="73"/>
      <c r="CC822" s="73"/>
      <c r="CD822" s="73"/>
      <c r="CE822" s="73"/>
      <c r="CF822" s="73"/>
      <c r="CG822" s="73"/>
      <c r="CH822" s="73"/>
      <c r="CI822" s="73"/>
      <c r="CJ822" s="73"/>
      <c r="CK822" s="73"/>
      <c r="CL822" s="73"/>
      <c r="CM822" s="73"/>
      <c r="CN822" s="73"/>
      <c r="CO822" s="73"/>
      <c r="CP822" s="73"/>
      <c r="CQ822" s="73"/>
      <c r="CR822" s="73"/>
      <c r="CS822" s="73"/>
      <c r="CT822" s="73"/>
      <c r="CU822" s="73"/>
      <c r="CV822" s="73"/>
      <c r="CW822" s="73"/>
      <c r="CX822" s="73"/>
      <c r="CY822" s="73"/>
      <c r="CZ822" s="73"/>
      <c r="DA822" s="73"/>
      <c r="DB822" s="73"/>
      <c r="DC822" s="73"/>
      <c r="DD822" s="73"/>
      <c r="DE822" s="73"/>
      <c r="DF822" s="73"/>
      <c r="DG822" s="73"/>
      <c r="DH822" s="73"/>
      <c r="DI822" s="73"/>
      <c r="DJ822" s="73"/>
      <c r="DK822" s="73"/>
      <c r="DL822" s="73"/>
      <c r="DM822" s="73"/>
      <c r="DN822" s="73"/>
      <c r="DO822" s="73"/>
      <c r="DP822" s="73"/>
      <c r="DQ822" s="73"/>
      <c r="DR822" s="73"/>
      <c r="DS822" s="73"/>
      <c r="DT822" s="73"/>
      <c r="DU822" s="73"/>
      <c r="DV822" s="73"/>
    </row>
    <row r="823" spans="19:126" ht="17.25" customHeight="1" x14ac:dyDescent="0.2">
      <c r="S823" s="73"/>
      <c r="T823" s="73"/>
      <c r="U823" s="73"/>
      <c r="V823" s="73"/>
      <c r="W823" s="73"/>
      <c r="X823" s="73"/>
      <c r="Y823" s="73"/>
      <c r="Z823" s="73"/>
      <c r="AA823" s="73"/>
      <c r="AB823" s="73"/>
      <c r="AC823" s="73"/>
      <c r="AD823" s="73"/>
      <c r="AE823" s="73"/>
      <c r="AF823" s="73"/>
      <c r="AG823" s="73"/>
      <c r="AH823" s="73"/>
      <c r="AI823" s="73"/>
      <c r="AJ823" s="73"/>
      <c r="AK823" s="73"/>
      <c r="AM823" s="73"/>
      <c r="AN823" s="73"/>
      <c r="AO823" s="73"/>
      <c r="AP823" s="73"/>
      <c r="AQ823" s="73"/>
      <c r="AR823" s="73"/>
      <c r="AS823" s="73"/>
      <c r="AT823" s="73"/>
      <c r="AU823" s="73"/>
      <c r="AV823" s="73"/>
      <c r="AW823" s="73"/>
      <c r="AX823" s="73"/>
      <c r="AY823" s="73"/>
      <c r="AZ823" s="73"/>
      <c r="BA823" s="73"/>
      <c r="BB823" s="73"/>
      <c r="BC823" s="73"/>
      <c r="BD823" s="73"/>
      <c r="BE823" s="73"/>
      <c r="BF823" s="73"/>
      <c r="BG823" s="73"/>
      <c r="BH823" s="73"/>
      <c r="BI823" s="73"/>
      <c r="BJ823" s="73"/>
      <c r="BK823" s="73"/>
      <c r="BL823" s="73"/>
      <c r="BM823" s="73"/>
      <c r="BN823" s="73"/>
      <c r="BO823" s="73"/>
      <c r="BP823" s="73"/>
      <c r="BQ823" s="73"/>
      <c r="BR823" s="73"/>
      <c r="BS823" s="73"/>
      <c r="BT823" s="73"/>
      <c r="BU823" s="73"/>
      <c r="BV823" s="73"/>
      <c r="BW823" s="73"/>
      <c r="BX823" s="73"/>
      <c r="BY823" s="73"/>
      <c r="BZ823" s="73"/>
      <c r="CA823" s="73"/>
      <c r="CB823" s="73"/>
      <c r="CC823" s="73"/>
      <c r="CD823" s="73"/>
      <c r="CE823" s="73"/>
      <c r="CF823" s="73"/>
      <c r="CG823" s="73"/>
      <c r="CH823" s="73"/>
      <c r="CI823" s="73"/>
      <c r="CJ823" s="73"/>
      <c r="CK823" s="73"/>
      <c r="CL823" s="73"/>
      <c r="CM823" s="73"/>
      <c r="CN823" s="73"/>
      <c r="CO823" s="73"/>
      <c r="CP823" s="73"/>
      <c r="CQ823" s="73"/>
      <c r="CR823" s="73"/>
      <c r="CS823" s="73"/>
      <c r="CT823" s="73"/>
      <c r="CU823" s="73"/>
      <c r="CV823" s="73"/>
      <c r="CW823" s="73"/>
      <c r="CX823" s="73"/>
      <c r="CY823" s="73"/>
      <c r="CZ823" s="73"/>
      <c r="DA823" s="73"/>
      <c r="DB823" s="73"/>
      <c r="DC823" s="73"/>
      <c r="DD823" s="73"/>
      <c r="DE823" s="73"/>
      <c r="DF823" s="73"/>
      <c r="DG823" s="73"/>
      <c r="DH823" s="73"/>
      <c r="DI823" s="73"/>
      <c r="DJ823" s="73"/>
      <c r="DK823" s="73"/>
      <c r="DL823" s="73"/>
      <c r="DM823" s="73"/>
      <c r="DN823" s="73"/>
      <c r="DO823" s="73"/>
      <c r="DP823" s="73"/>
      <c r="DQ823" s="73"/>
      <c r="DR823" s="73"/>
      <c r="DS823" s="73"/>
      <c r="DT823" s="73"/>
      <c r="DU823" s="73"/>
      <c r="DV823" s="73"/>
    </row>
    <row r="824" spans="19:126" ht="14.25" customHeight="1" x14ac:dyDescent="0.2">
      <c r="S824" s="73"/>
      <c r="T824" s="73"/>
      <c r="U824" s="73"/>
      <c r="V824" s="73"/>
      <c r="W824" s="73"/>
      <c r="X824" s="73"/>
      <c r="Y824" s="73"/>
      <c r="Z824" s="73"/>
      <c r="AA824" s="73"/>
      <c r="AB824" s="73"/>
      <c r="AC824" s="73"/>
      <c r="AD824" s="73"/>
      <c r="AE824" s="73"/>
      <c r="AF824" s="73"/>
      <c r="AG824" s="73"/>
      <c r="AH824" s="73"/>
      <c r="AI824" s="73"/>
      <c r="AJ824" s="73"/>
      <c r="AK824" s="73"/>
      <c r="AM824" s="73"/>
      <c r="AN824" s="73"/>
      <c r="AO824" s="73"/>
      <c r="AP824" s="73"/>
      <c r="AQ824" s="73"/>
      <c r="AR824" s="73"/>
      <c r="AS824" s="73"/>
      <c r="AT824" s="73"/>
      <c r="AU824" s="73"/>
      <c r="AV824" s="73"/>
      <c r="AW824" s="73"/>
      <c r="AX824" s="73"/>
      <c r="AY824" s="73"/>
      <c r="AZ824" s="73"/>
      <c r="BA824" s="73"/>
      <c r="BB824" s="73"/>
      <c r="BC824" s="73"/>
      <c r="BD824" s="73"/>
      <c r="BE824" s="73"/>
      <c r="BF824" s="73"/>
      <c r="BG824" s="73"/>
      <c r="BH824" s="73"/>
      <c r="BI824" s="73"/>
      <c r="BJ824" s="73"/>
      <c r="BK824" s="73"/>
      <c r="BL824" s="73"/>
      <c r="BM824" s="73"/>
      <c r="BN824" s="73"/>
      <c r="BO824" s="73"/>
      <c r="BP824" s="73"/>
      <c r="BQ824" s="73"/>
      <c r="BR824" s="73"/>
      <c r="BS824" s="73"/>
      <c r="BT824" s="73"/>
      <c r="BU824" s="73"/>
      <c r="BV824" s="73"/>
      <c r="BW824" s="73"/>
      <c r="BX824" s="73"/>
      <c r="BY824" s="73"/>
      <c r="BZ824" s="73"/>
      <c r="CA824" s="73"/>
      <c r="CB824" s="73"/>
      <c r="CC824" s="73"/>
      <c r="CD824" s="73"/>
      <c r="CE824" s="73"/>
      <c r="CF824" s="73"/>
      <c r="CG824" s="73"/>
      <c r="CH824" s="73"/>
      <c r="CI824" s="73"/>
      <c r="CJ824" s="73"/>
      <c r="CK824" s="73"/>
      <c r="CL824" s="73"/>
      <c r="CM824" s="73"/>
      <c r="CN824" s="73"/>
      <c r="CO824" s="73"/>
      <c r="CP824" s="73"/>
      <c r="CQ824" s="73"/>
      <c r="CR824" s="73"/>
      <c r="CS824" s="73"/>
      <c r="CT824" s="73"/>
      <c r="CU824" s="73"/>
      <c r="CV824" s="73"/>
      <c r="CW824" s="73"/>
      <c r="CX824" s="73"/>
      <c r="CY824" s="73"/>
      <c r="CZ824" s="73"/>
      <c r="DA824" s="73"/>
      <c r="DB824" s="73"/>
      <c r="DC824" s="73"/>
      <c r="DD824" s="73"/>
      <c r="DE824" s="73"/>
      <c r="DF824" s="73"/>
      <c r="DG824" s="73"/>
      <c r="DH824" s="73"/>
      <c r="DI824" s="73"/>
      <c r="DJ824" s="73"/>
      <c r="DK824" s="73"/>
      <c r="DL824" s="73"/>
      <c r="DM824" s="73"/>
      <c r="DN824" s="73"/>
      <c r="DO824" s="73"/>
      <c r="DP824" s="73"/>
      <c r="DQ824" s="73"/>
      <c r="DR824" s="73"/>
      <c r="DS824" s="73"/>
      <c r="DT824" s="73"/>
      <c r="DU824" s="73"/>
      <c r="DV824" s="73"/>
    </row>
    <row r="825" spans="19:126" ht="17.25" customHeight="1" x14ac:dyDescent="0.2">
      <c r="S825" s="73"/>
      <c r="T825" s="73"/>
      <c r="U825" s="73"/>
      <c r="V825" s="73"/>
      <c r="W825" s="73"/>
      <c r="X825" s="73"/>
      <c r="Y825" s="73"/>
      <c r="Z825" s="73"/>
      <c r="AA825" s="73"/>
      <c r="AB825" s="73"/>
      <c r="AC825" s="73"/>
      <c r="AD825" s="73"/>
      <c r="AE825" s="73"/>
      <c r="AF825" s="73"/>
      <c r="AG825" s="73"/>
      <c r="AH825" s="73"/>
      <c r="AI825" s="73"/>
      <c r="AJ825" s="73"/>
      <c r="AK825" s="73"/>
      <c r="AM825" s="73"/>
      <c r="AN825" s="73"/>
      <c r="AO825" s="73"/>
      <c r="AP825" s="73"/>
      <c r="AQ825" s="73"/>
      <c r="AR825" s="73"/>
      <c r="AS825" s="73"/>
      <c r="AT825" s="73"/>
      <c r="AU825" s="73"/>
      <c r="AV825" s="73"/>
      <c r="AW825" s="73"/>
      <c r="AX825" s="73"/>
      <c r="AY825" s="73"/>
      <c r="AZ825" s="73"/>
      <c r="BA825" s="73"/>
      <c r="BB825" s="73"/>
      <c r="BC825" s="73"/>
      <c r="BD825" s="73"/>
      <c r="BE825" s="73"/>
      <c r="BF825" s="73"/>
      <c r="BG825" s="73"/>
      <c r="BH825" s="73"/>
      <c r="BI825" s="73"/>
      <c r="BJ825" s="73"/>
      <c r="BK825" s="73"/>
      <c r="BL825" s="73"/>
      <c r="BM825" s="73"/>
      <c r="BN825" s="73"/>
      <c r="BO825" s="73"/>
      <c r="BP825" s="73"/>
      <c r="BQ825" s="73"/>
      <c r="BR825" s="73"/>
      <c r="BS825" s="73"/>
      <c r="BT825" s="73"/>
      <c r="BU825" s="73"/>
      <c r="BV825" s="73"/>
      <c r="BW825" s="73"/>
      <c r="BX825" s="73"/>
      <c r="BY825" s="73"/>
      <c r="BZ825" s="73"/>
      <c r="CA825" s="73"/>
      <c r="CB825" s="73"/>
      <c r="CC825" s="73"/>
      <c r="CD825" s="73"/>
      <c r="CE825" s="73"/>
      <c r="CF825" s="73"/>
      <c r="CG825" s="73"/>
      <c r="CH825" s="73"/>
      <c r="CI825" s="73"/>
      <c r="CJ825" s="73"/>
      <c r="CK825" s="73"/>
      <c r="CL825" s="73"/>
      <c r="CM825" s="73"/>
      <c r="CN825" s="73"/>
      <c r="CO825" s="73"/>
      <c r="CP825" s="73"/>
      <c r="CQ825" s="73"/>
      <c r="CR825" s="73"/>
      <c r="CS825" s="73"/>
      <c r="CT825" s="73"/>
      <c r="CU825" s="73"/>
      <c r="CV825" s="73"/>
      <c r="CW825" s="73"/>
      <c r="CX825" s="73"/>
      <c r="CY825" s="73"/>
      <c r="CZ825" s="73"/>
      <c r="DA825" s="73"/>
      <c r="DB825" s="73"/>
      <c r="DC825" s="73"/>
      <c r="DD825" s="73"/>
      <c r="DE825" s="73"/>
      <c r="DF825" s="73"/>
      <c r="DG825" s="73"/>
      <c r="DH825" s="73"/>
      <c r="DI825" s="73"/>
      <c r="DJ825" s="73"/>
      <c r="DK825" s="73"/>
      <c r="DL825" s="73"/>
      <c r="DM825" s="73"/>
      <c r="DN825" s="73"/>
      <c r="DO825" s="73"/>
      <c r="DP825" s="73"/>
      <c r="DQ825" s="73"/>
      <c r="DR825" s="73"/>
      <c r="DS825" s="73"/>
      <c r="DT825" s="73"/>
      <c r="DU825" s="73"/>
      <c r="DV825" s="73"/>
    </row>
    <row r="826" spans="19:126" ht="16.5" customHeight="1" x14ac:dyDescent="0.2">
      <c r="S826" s="73"/>
      <c r="T826" s="73"/>
      <c r="U826" s="73"/>
      <c r="V826" s="73"/>
      <c r="W826" s="73"/>
      <c r="X826" s="73"/>
      <c r="Y826" s="73"/>
      <c r="Z826" s="73"/>
      <c r="AA826" s="73"/>
      <c r="AB826" s="73"/>
      <c r="AC826" s="73"/>
      <c r="AD826" s="73"/>
      <c r="AE826" s="73"/>
      <c r="AF826" s="73"/>
      <c r="AG826" s="73"/>
      <c r="AH826" s="73"/>
      <c r="AI826" s="73"/>
      <c r="AJ826" s="73"/>
      <c r="AK826" s="73"/>
      <c r="AM826" s="73"/>
      <c r="AN826" s="73"/>
      <c r="AO826" s="73"/>
      <c r="AP826" s="73"/>
      <c r="AQ826" s="73"/>
      <c r="AR826" s="73"/>
      <c r="AS826" s="73"/>
      <c r="AT826" s="73"/>
      <c r="AU826" s="73"/>
      <c r="AV826" s="73"/>
      <c r="AW826" s="73"/>
      <c r="AX826" s="73"/>
      <c r="AY826" s="73"/>
      <c r="AZ826" s="73"/>
      <c r="BA826" s="73"/>
      <c r="BB826" s="73"/>
      <c r="BC826" s="73"/>
      <c r="BD826" s="73"/>
      <c r="BE826" s="73"/>
      <c r="BF826" s="73"/>
      <c r="BG826" s="73"/>
      <c r="BH826" s="73"/>
      <c r="BI826" s="73"/>
      <c r="BJ826" s="73"/>
      <c r="BK826" s="73"/>
      <c r="BL826" s="73"/>
      <c r="BM826" s="73"/>
      <c r="BN826" s="73"/>
      <c r="BO826" s="73"/>
      <c r="BP826" s="73"/>
      <c r="BQ826" s="73"/>
      <c r="BR826" s="73"/>
      <c r="BS826" s="73"/>
      <c r="BT826" s="73"/>
      <c r="BU826" s="73"/>
      <c r="BV826" s="73"/>
      <c r="BW826" s="73"/>
      <c r="BX826" s="73"/>
      <c r="BY826" s="73"/>
      <c r="BZ826" s="73"/>
      <c r="CA826" s="73"/>
      <c r="CB826" s="73"/>
      <c r="CC826" s="73"/>
      <c r="CD826" s="73"/>
      <c r="CE826" s="73"/>
      <c r="CF826" s="73"/>
      <c r="CG826" s="73"/>
      <c r="CH826" s="73"/>
      <c r="CI826" s="73"/>
      <c r="CJ826" s="73"/>
      <c r="CK826" s="73"/>
      <c r="CL826" s="73"/>
      <c r="CM826" s="73"/>
      <c r="CN826" s="73"/>
      <c r="CO826" s="73"/>
      <c r="CP826" s="73"/>
      <c r="CQ826" s="73"/>
      <c r="CR826" s="73"/>
      <c r="CS826" s="73"/>
      <c r="CT826" s="73"/>
      <c r="CU826" s="73"/>
      <c r="CV826" s="73"/>
      <c r="CW826" s="73"/>
      <c r="CX826" s="73"/>
      <c r="CY826" s="73"/>
      <c r="CZ826" s="73"/>
      <c r="DA826" s="73"/>
      <c r="DB826" s="73"/>
      <c r="DC826" s="73"/>
      <c r="DD826" s="73"/>
      <c r="DE826" s="73"/>
      <c r="DF826" s="73"/>
      <c r="DG826" s="73"/>
      <c r="DH826" s="73"/>
      <c r="DI826" s="73"/>
      <c r="DJ826" s="73"/>
      <c r="DK826" s="73"/>
      <c r="DL826" s="73"/>
      <c r="DM826" s="73"/>
      <c r="DN826" s="73"/>
      <c r="DO826" s="73"/>
      <c r="DP826" s="73"/>
      <c r="DQ826" s="73"/>
      <c r="DR826" s="73"/>
      <c r="DS826" s="73"/>
      <c r="DT826" s="73"/>
      <c r="DU826" s="73"/>
      <c r="DV826" s="73"/>
    </row>
    <row r="827" spans="19:126" ht="18" customHeight="1" x14ac:dyDescent="0.2">
      <c r="S827" s="73"/>
      <c r="T827" s="73"/>
      <c r="U827" s="73"/>
      <c r="V827" s="73"/>
      <c r="W827" s="73"/>
      <c r="X827" s="73"/>
      <c r="Y827" s="73"/>
      <c r="Z827" s="73"/>
      <c r="AA827" s="73"/>
      <c r="AB827" s="73"/>
      <c r="AC827" s="73"/>
      <c r="AD827" s="73"/>
      <c r="AE827" s="73"/>
      <c r="AF827" s="73"/>
      <c r="AG827" s="73"/>
      <c r="AH827" s="73"/>
      <c r="AI827" s="73"/>
      <c r="AJ827" s="73"/>
      <c r="AK827" s="73"/>
      <c r="AM827" s="73"/>
      <c r="AN827" s="73"/>
      <c r="AO827" s="73"/>
      <c r="AP827" s="73"/>
      <c r="AQ827" s="73"/>
      <c r="AR827" s="73"/>
      <c r="AS827" s="73"/>
      <c r="AT827" s="73"/>
      <c r="AU827" s="73"/>
      <c r="AV827" s="73"/>
      <c r="AW827" s="73"/>
      <c r="AX827" s="73"/>
      <c r="AY827" s="73"/>
      <c r="AZ827" s="73"/>
      <c r="BA827" s="73"/>
      <c r="BB827" s="73"/>
      <c r="BC827" s="73"/>
      <c r="BD827" s="73"/>
      <c r="BE827" s="73"/>
      <c r="BF827" s="73"/>
      <c r="BG827" s="73"/>
      <c r="BH827" s="73"/>
      <c r="BI827" s="73"/>
      <c r="BJ827" s="73"/>
      <c r="BK827" s="73"/>
      <c r="BL827" s="73"/>
      <c r="BM827" s="73"/>
      <c r="BN827" s="73"/>
      <c r="BO827" s="73"/>
      <c r="BP827" s="73"/>
      <c r="BQ827" s="73"/>
      <c r="BR827" s="73"/>
      <c r="BS827" s="73"/>
      <c r="BT827" s="73"/>
      <c r="BU827" s="73"/>
      <c r="BV827" s="73"/>
      <c r="BW827" s="73"/>
      <c r="BX827" s="73"/>
      <c r="BY827" s="73"/>
      <c r="BZ827" s="73"/>
      <c r="CA827" s="73"/>
      <c r="CB827" s="73"/>
      <c r="CC827" s="73"/>
      <c r="CD827" s="73"/>
      <c r="CE827" s="73"/>
      <c r="CF827" s="73"/>
      <c r="CG827" s="73"/>
      <c r="CH827" s="73"/>
      <c r="CI827" s="73"/>
      <c r="CJ827" s="73"/>
      <c r="CK827" s="73"/>
      <c r="CL827" s="73"/>
      <c r="CM827" s="73"/>
      <c r="CN827" s="73"/>
      <c r="CO827" s="73"/>
      <c r="CP827" s="73"/>
      <c r="CQ827" s="73"/>
      <c r="CR827" s="73"/>
      <c r="CS827" s="73"/>
      <c r="CT827" s="73"/>
      <c r="CU827" s="73"/>
      <c r="CV827" s="73"/>
      <c r="CW827" s="73"/>
      <c r="CX827" s="73"/>
      <c r="CY827" s="73"/>
      <c r="CZ827" s="73"/>
      <c r="DA827" s="73"/>
      <c r="DB827" s="73"/>
      <c r="DC827" s="73"/>
      <c r="DD827" s="73"/>
      <c r="DE827" s="73"/>
      <c r="DF827" s="73"/>
      <c r="DG827" s="73"/>
      <c r="DH827" s="73"/>
      <c r="DI827" s="73"/>
      <c r="DJ827" s="73"/>
      <c r="DK827" s="73"/>
      <c r="DL827" s="73"/>
      <c r="DM827" s="73"/>
      <c r="DN827" s="73"/>
      <c r="DO827" s="73"/>
      <c r="DP827" s="73"/>
      <c r="DQ827" s="73"/>
      <c r="DR827" s="73"/>
      <c r="DS827" s="73"/>
      <c r="DT827" s="73"/>
      <c r="DU827" s="73"/>
      <c r="DV827" s="73"/>
    </row>
    <row r="828" spans="19:126" ht="21" customHeight="1" x14ac:dyDescent="0.2">
      <c r="S828" s="73"/>
      <c r="T828" s="73"/>
      <c r="U828" s="73"/>
      <c r="V828" s="73"/>
      <c r="W828" s="73"/>
      <c r="X828" s="73"/>
      <c r="Y828" s="73"/>
      <c r="Z828" s="73"/>
      <c r="AA828" s="73"/>
      <c r="AB828" s="73"/>
      <c r="AC828" s="73"/>
      <c r="AD828" s="73"/>
      <c r="AE828" s="73"/>
      <c r="AF828" s="73"/>
      <c r="AG828" s="73"/>
      <c r="AH828" s="73"/>
      <c r="AI828" s="73"/>
      <c r="AJ828" s="73"/>
      <c r="AK828" s="73"/>
      <c r="AM828" s="73"/>
      <c r="AN828" s="73"/>
      <c r="AO828" s="73"/>
      <c r="AP828" s="73"/>
      <c r="AQ828" s="73"/>
      <c r="AR828" s="73"/>
      <c r="AS828" s="73"/>
      <c r="AT828" s="73"/>
      <c r="AU828" s="73"/>
      <c r="AV828" s="73"/>
      <c r="AW828" s="73"/>
      <c r="AX828" s="73"/>
      <c r="AY828" s="73"/>
      <c r="AZ828" s="73"/>
      <c r="BA828" s="73"/>
      <c r="BB828" s="73"/>
      <c r="BC828" s="73"/>
      <c r="BD828" s="73"/>
      <c r="BE828" s="73"/>
      <c r="BF828" s="73"/>
      <c r="BG828" s="73"/>
      <c r="BH828" s="73"/>
      <c r="BI828" s="73"/>
      <c r="BJ828" s="73"/>
      <c r="BK828" s="73"/>
      <c r="BL828" s="73"/>
      <c r="BM828" s="73"/>
      <c r="BN828" s="73"/>
      <c r="BO828" s="73"/>
      <c r="BP828" s="73"/>
      <c r="BQ828" s="73"/>
      <c r="BR828" s="73"/>
      <c r="BS828" s="73"/>
      <c r="BT828" s="73"/>
      <c r="BU828" s="73"/>
      <c r="BV828" s="73"/>
      <c r="BW828" s="73"/>
      <c r="BX828" s="73"/>
      <c r="BY828" s="73"/>
      <c r="BZ828" s="73"/>
      <c r="CA828" s="73"/>
      <c r="CB828" s="73"/>
      <c r="CC828" s="73"/>
      <c r="CD828" s="73"/>
      <c r="CE828" s="73"/>
      <c r="CF828" s="73"/>
      <c r="CG828" s="73"/>
      <c r="CH828" s="73"/>
      <c r="CI828" s="73"/>
      <c r="CJ828" s="73"/>
      <c r="CK828" s="73"/>
      <c r="CL828" s="73"/>
      <c r="CM828" s="73"/>
      <c r="CN828" s="73"/>
      <c r="CO828" s="73"/>
      <c r="CP828" s="73"/>
      <c r="CQ828" s="73"/>
      <c r="CR828" s="73"/>
      <c r="CS828" s="73"/>
      <c r="CT828" s="73"/>
      <c r="CU828" s="73"/>
      <c r="CV828" s="73"/>
      <c r="CW828" s="73"/>
      <c r="CX828" s="73"/>
      <c r="CY828" s="73"/>
      <c r="CZ828" s="73"/>
      <c r="DA828" s="73"/>
      <c r="DB828" s="73"/>
      <c r="DC828" s="73"/>
      <c r="DD828" s="73"/>
      <c r="DE828" s="73"/>
      <c r="DF828" s="73"/>
      <c r="DG828" s="73"/>
      <c r="DH828" s="73"/>
      <c r="DI828" s="73"/>
      <c r="DJ828" s="73"/>
      <c r="DK828" s="73"/>
      <c r="DL828" s="73"/>
      <c r="DM828" s="73"/>
      <c r="DN828" s="73"/>
      <c r="DO828" s="73"/>
      <c r="DP828" s="73"/>
      <c r="DQ828" s="73"/>
      <c r="DR828" s="73"/>
      <c r="DS828" s="73"/>
      <c r="DT828" s="73"/>
      <c r="DU828" s="73"/>
      <c r="DV828" s="73"/>
    </row>
    <row r="829" spans="19:126" ht="19.5" customHeight="1" x14ac:dyDescent="0.2">
      <c r="S829" s="73"/>
      <c r="T829" s="73"/>
      <c r="U829" s="73"/>
      <c r="V829" s="73"/>
      <c r="W829" s="73"/>
      <c r="X829" s="73"/>
      <c r="Y829" s="73"/>
      <c r="Z829" s="73"/>
      <c r="AA829" s="73"/>
      <c r="AB829" s="73"/>
      <c r="AC829" s="73"/>
      <c r="AD829" s="73"/>
      <c r="AE829" s="73"/>
      <c r="AF829" s="73"/>
      <c r="AG829" s="73"/>
      <c r="AH829" s="73"/>
      <c r="AI829" s="73"/>
      <c r="AJ829" s="73"/>
      <c r="AK829" s="73"/>
      <c r="AM829" s="73"/>
      <c r="AN829" s="73"/>
      <c r="AO829" s="73"/>
      <c r="AP829" s="73"/>
      <c r="AQ829" s="73"/>
      <c r="AR829" s="73"/>
      <c r="AS829" s="73"/>
      <c r="AT829" s="73"/>
      <c r="AU829" s="73"/>
      <c r="AV829" s="73"/>
      <c r="AW829" s="73"/>
      <c r="AX829" s="73"/>
      <c r="AY829" s="73"/>
      <c r="AZ829" s="73"/>
      <c r="BA829" s="73"/>
      <c r="BB829" s="73"/>
      <c r="BC829" s="73"/>
      <c r="BD829" s="73"/>
      <c r="BE829" s="73"/>
      <c r="BF829" s="73"/>
      <c r="BG829" s="73"/>
      <c r="BH829" s="73"/>
      <c r="BI829" s="73"/>
      <c r="BJ829" s="73"/>
      <c r="BK829" s="73"/>
      <c r="BL829" s="73"/>
      <c r="BM829" s="73"/>
      <c r="BN829" s="73"/>
      <c r="BO829" s="73"/>
      <c r="BP829" s="73"/>
      <c r="BQ829" s="73"/>
      <c r="BR829" s="73"/>
      <c r="BS829" s="73"/>
      <c r="BT829" s="73"/>
      <c r="BU829" s="73"/>
      <c r="BV829" s="73"/>
      <c r="BW829" s="73"/>
      <c r="BX829" s="73"/>
      <c r="BY829" s="73"/>
      <c r="BZ829" s="73"/>
      <c r="CA829" s="73"/>
      <c r="CB829" s="73"/>
      <c r="CC829" s="73"/>
      <c r="CD829" s="73"/>
      <c r="CE829" s="73"/>
      <c r="CF829" s="73"/>
      <c r="CG829" s="73"/>
      <c r="CH829" s="73"/>
      <c r="CI829" s="73"/>
      <c r="CJ829" s="73"/>
      <c r="CK829" s="73"/>
      <c r="CL829" s="73"/>
      <c r="CM829" s="73"/>
      <c r="CN829" s="73"/>
      <c r="CO829" s="73"/>
      <c r="CP829" s="73"/>
      <c r="CQ829" s="73"/>
      <c r="CR829" s="73"/>
      <c r="CS829" s="73"/>
      <c r="CT829" s="73"/>
      <c r="CU829" s="73"/>
      <c r="CV829" s="73"/>
      <c r="CW829" s="73"/>
      <c r="CX829" s="73"/>
      <c r="CY829" s="73"/>
      <c r="CZ829" s="73"/>
      <c r="DA829" s="73"/>
      <c r="DB829" s="73"/>
      <c r="DC829" s="73"/>
      <c r="DD829" s="73"/>
      <c r="DE829" s="73"/>
      <c r="DF829" s="73"/>
      <c r="DG829" s="73"/>
      <c r="DH829" s="73"/>
      <c r="DI829" s="73"/>
      <c r="DJ829" s="73"/>
      <c r="DK829" s="73"/>
      <c r="DL829" s="73"/>
      <c r="DM829" s="73"/>
      <c r="DN829" s="73"/>
      <c r="DO829" s="73"/>
      <c r="DP829" s="73"/>
      <c r="DQ829" s="73"/>
      <c r="DR829" s="73"/>
      <c r="DS829" s="73"/>
      <c r="DT829" s="73"/>
      <c r="DU829" s="73"/>
      <c r="DV829" s="73"/>
    </row>
    <row r="830" spans="19:126" ht="13.5" customHeight="1" x14ac:dyDescent="0.2">
      <c r="S830" s="73"/>
      <c r="T830" s="73"/>
      <c r="U830" s="73"/>
      <c r="V830" s="73"/>
      <c r="W830" s="73"/>
      <c r="X830" s="73"/>
      <c r="Y830" s="73"/>
      <c r="Z830" s="73"/>
      <c r="AA830" s="73"/>
      <c r="AB830" s="73"/>
      <c r="AC830" s="73"/>
      <c r="AD830" s="73"/>
      <c r="AE830" s="73"/>
      <c r="AF830" s="73"/>
      <c r="AG830" s="73"/>
      <c r="AH830" s="73"/>
      <c r="AI830" s="73"/>
      <c r="AJ830" s="73"/>
      <c r="AK830" s="73"/>
      <c r="AM830" s="73"/>
      <c r="AN830" s="73"/>
      <c r="AO830" s="73"/>
      <c r="AP830" s="73"/>
      <c r="AQ830" s="73"/>
      <c r="AR830" s="73"/>
      <c r="AS830" s="73"/>
      <c r="AT830" s="73"/>
      <c r="AU830" s="73"/>
      <c r="AV830" s="73"/>
      <c r="AW830" s="73"/>
      <c r="AX830" s="73"/>
      <c r="AY830" s="73"/>
      <c r="AZ830" s="73"/>
      <c r="BA830" s="73"/>
      <c r="BB830" s="73"/>
      <c r="BC830" s="73"/>
      <c r="BD830" s="73"/>
      <c r="BE830" s="73"/>
      <c r="BF830" s="73"/>
      <c r="BG830" s="73"/>
      <c r="BH830" s="73"/>
      <c r="BI830" s="73"/>
      <c r="BJ830" s="73"/>
      <c r="BK830" s="73"/>
      <c r="BL830" s="73"/>
      <c r="BM830" s="73"/>
      <c r="BN830" s="73"/>
      <c r="BO830" s="73"/>
      <c r="BP830" s="73"/>
      <c r="BQ830" s="73"/>
      <c r="BR830" s="73"/>
      <c r="BS830" s="73"/>
      <c r="BT830" s="73"/>
      <c r="BU830" s="73"/>
      <c r="BV830" s="73"/>
      <c r="BW830" s="73"/>
      <c r="BX830" s="73"/>
      <c r="BY830" s="73"/>
      <c r="BZ830" s="73"/>
      <c r="CA830" s="73"/>
      <c r="CB830" s="73"/>
      <c r="CC830" s="73"/>
      <c r="CD830" s="73"/>
      <c r="CE830" s="73"/>
      <c r="CF830" s="73"/>
      <c r="CG830" s="73"/>
      <c r="CH830" s="73"/>
      <c r="CI830" s="73"/>
      <c r="CJ830" s="73"/>
      <c r="CK830" s="73"/>
      <c r="CL830" s="73"/>
      <c r="CM830" s="73"/>
      <c r="CN830" s="73"/>
      <c r="CO830" s="73"/>
      <c r="CP830" s="73"/>
      <c r="CQ830" s="73"/>
      <c r="CR830" s="73"/>
      <c r="CS830" s="73"/>
      <c r="CT830" s="73"/>
      <c r="CU830" s="73"/>
      <c r="CV830" s="73"/>
      <c r="CW830" s="73"/>
      <c r="CX830" s="73"/>
      <c r="CY830" s="73"/>
      <c r="CZ830" s="73"/>
      <c r="DA830" s="73"/>
      <c r="DB830" s="73"/>
      <c r="DC830" s="73"/>
      <c r="DD830" s="73"/>
      <c r="DE830" s="73"/>
      <c r="DF830" s="73"/>
      <c r="DG830" s="73"/>
      <c r="DH830" s="73"/>
      <c r="DI830" s="73"/>
      <c r="DJ830" s="73"/>
      <c r="DK830" s="73"/>
      <c r="DL830" s="73"/>
      <c r="DM830" s="73"/>
      <c r="DN830" s="73"/>
      <c r="DO830" s="73"/>
      <c r="DP830" s="73"/>
      <c r="DQ830" s="73"/>
      <c r="DR830" s="73"/>
      <c r="DS830" s="73"/>
      <c r="DT830" s="73"/>
      <c r="DU830" s="73"/>
      <c r="DV830" s="73"/>
    </row>
    <row r="831" spans="19:126" ht="15" customHeight="1" x14ac:dyDescent="0.2">
      <c r="S831" s="73"/>
      <c r="T831" s="73"/>
      <c r="U831" s="73"/>
      <c r="V831" s="73"/>
      <c r="W831" s="73"/>
      <c r="X831" s="73"/>
      <c r="Y831" s="73"/>
      <c r="Z831" s="73"/>
      <c r="AA831" s="73"/>
      <c r="AB831" s="73"/>
      <c r="AC831" s="73"/>
      <c r="AD831" s="73"/>
      <c r="AE831" s="73"/>
      <c r="AF831" s="73"/>
      <c r="AG831" s="73"/>
      <c r="AH831" s="73"/>
      <c r="AI831" s="73"/>
      <c r="AJ831" s="73"/>
      <c r="AK831" s="73"/>
      <c r="AM831" s="73"/>
      <c r="AN831" s="73"/>
      <c r="AO831" s="73"/>
      <c r="AP831" s="73"/>
      <c r="AQ831" s="73"/>
      <c r="AR831" s="73"/>
      <c r="AS831" s="73"/>
      <c r="AT831" s="73"/>
      <c r="AU831" s="73"/>
      <c r="AV831" s="73"/>
      <c r="AW831" s="73"/>
      <c r="AX831" s="73"/>
      <c r="AY831" s="73"/>
      <c r="AZ831" s="73"/>
      <c r="BA831" s="73"/>
      <c r="BB831" s="73"/>
      <c r="BC831" s="73"/>
      <c r="BD831" s="73"/>
      <c r="BE831" s="73"/>
      <c r="BF831" s="73"/>
      <c r="BG831" s="73"/>
      <c r="BH831" s="73"/>
      <c r="BI831" s="73"/>
      <c r="BJ831" s="73"/>
      <c r="BK831" s="73"/>
      <c r="BL831" s="73"/>
      <c r="BM831" s="73"/>
      <c r="BN831" s="73"/>
      <c r="BO831" s="73"/>
      <c r="BP831" s="73"/>
      <c r="BQ831" s="73"/>
      <c r="BR831" s="73"/>
      <c r="BS831" s="73"/>
      <c r="BT831" s="73"/>
      <c r="BU831" s="73"/>
      <c r="BV831" s="73"/>
      <c r="BW831" s="73"/>
      <c r="BX831" s="73"/>
      <c r="BY831" s="73"/>
      <c r="BZ831" s="73"/>
      <c r="CA831" s="73"/>
      <c r="CB831" s="73"/>
      <c r="CC831" s="73"/>
      <c r="CD831" s="73"/>
      <c r="CE831" s="73"/>
      <c r="CF831" s="73"/>
      <c r="CG831" s="73"/>
      <c r="CH831" s="73"/>
      <c r="CI831" s="73"/>
      <c r="CJ831" s="73"/>
      <c r="CK831" s="73"/>
      <c r="CL831" s="73"/>
      <c r="CM831" s="73"/>
      <c r="CN831" s="73"/>
      <c r="CO831" s="73"/>
      <c r="CP831" s="73"/>
      <c r="CQ831" s="73"/>
      <c r="CR831" s="73"/>
      <c r="CS831" s="73"/>
      <c r="CT831" s="73"/>
      <c r="CU831" s="73"/>
      <c r="CV831" s="73"/>
      <c r="CW831" s="73"/>
      <c r="CX831" s="73"/>
      <c r="CY831" s="73"/>
      <c r="CZ831" s="73"/>
      <c r="DA831" s="73"/>
      <c r="DB831" s="73"/>
      <c r="DC831" s="73"/>
      <c r="DD831" s="73"/>
      <c r="DE831" s="73"/>
      <c r="DF831" s="73"/>
      <c r="DG831" s="73"/>
      <c r="DH831" s="73"/>
      <c r="DI831" s="73"/>
      <c r="DJ831" s="73"/>
      <c r="DK831" s="73"/>
      <c r="DL831" s="73"/>
      <c r="DM831" s="73"/>
      <c r="DN831" s="73"/>
      <c r="DO831" s="73"/>
      <c r="DP831" s="73"/>
      <c r="DQ831" s="73"/>
      <c r="DR831" s="73"/>
      <c r="DS831" s="73"/>
      <c r="DT831" s="73"/>
      <c r="DU831" s="73"/>
      <c r="DV831" s="73"/>
    </row>
    <row r="832" spans="19:126" ht="17.25" customHeight="1" x14ac:dyDescent="0.2">
      <c r="S832" s="73"/>
      <c r="T832" s="73"/>
      <c r="U832" s="73"/>
      <c r="V832" s="73"/>
      <c r="W832" s="73"/>
      <c r="X832" s="73"/>
      <c r="Y832" s="73"/>
      <c r="Z832" s="73"/>
      <c r="AA832" s="73"/>
      <c r="AB832" s="73"/>
      <c r="AC832" s="73"/>
      <c r="AD832" s="73"/>
      <c r="AE832" s="73"/>
      <c r="AF832" s="73"/>
      <c r="AG832" s="73"/>
      <c r="AH832" s="73"/>
      <c r="AI832" s="73"/>
      <c r="AJ832" s="73"/>
      <c r="AK832" s="73"/>
      <c r="AM832" s="73"/>
      <c r="AN832" s="73"/>
      <c r="AO832" s="73"/>
      <c r="AP832" s="73"/>
      <c r="AQ832" s="73"/>
      <c r="AR832" s="73"/>
      <c r="AS832" s="73"/>
      <c r="AT832" s="73"/>
      <c r="AU832" s="73"/>
      <c r="AV832" s="73"/>
      <c r="AW832" s="73"/>
      <c r="AX832" s="73"/>
      <c r="AY832" s="73"/>
      <c r="AZ832" s="73"/>
      <c r="BA832" s="73"/>
      <c r="BB832" s="73"/>
      <c r="BC832" s="73"/>
      <c r="BD832" s="73"/>
      <c r="BE832" s="73"/>
      <c r="BF832" s="73"/>
      <c r="BG832" s="73"/>
      <c r="BH832" s="73"/>
      <c r="BI832" s="73"/>
      <c r="BJ832" s="73"/>
      <c r="BK832" s="73"/>
      <c r="BL832" s="73"/>
      <c r="BM832" s="73"/>
      <c r="BN832" s="73"/>
      <c r="BO832" s="73"/>
      <c r="BP832" s="73"/>
      <c r="BQ832" s="73"/>
      <c r="BR832" s="73"/>
      <c r="BS832" s="73"/>
      <c r="BT832" s="73"/>
      <c r="BU832" s="73"/>
      <c r="BV832" s="73"/>
      <c r="BW832" s="73"/>
      <c r="BX832" s="73"/>
      <c r="BY832" s="73"/>
      <c r="BZ832" s="73"/>
      <c r="CA832" s="73"/>
      <c r="CB832" s="73"/>
      <c r="CC832" s="73"/>
      <c r="CD832" s="73"/>
      <c r="CE832" s="73"/>
      <c r="CF832" s="73"/>
      <c r="CG832" s="73"/>
      <c r="CH832" s="73"/>
      <c r="CI832" s="73"/>
      <c r="CJ832" s="73"/>
      <c r="CK832" s="73"/>
      <c r="CL832" s="73"/>
      <c r="CM832" s="73"/>
      <c r="CN832" s="73"/>
      <c r="CO832" s="73"/>
      <c r="CP832" s="73"/>
      <c r="CQ832" s="73"/>
      <c r="CR832" s="73"/>
      <c r="CS832" s="73"/>
      <c r="CT832" s="73"/>
      <c r="CU832" s="73"/>
      <c r="CV832" s="73"/>
      <c r="CW832" s="73"/>
      <c r="CX832" s="73"/>
      <c r="CY832" s="73"/>
      <c r="CZ832" s="73"/>
      <c r="DA832" s="73"/>
      <c r="DB832" s="73"/>
      <c r="DC832" s="73"/>
      <c r="DD832" s="73"/>
      <c r="DE832" s="73"/>
      <c r="DF832" s="73"/>
      <c r="DG832" s="73"/>
      <c r="DH832" s="73"/>
      <c r="DI832" s="73"/>
      <c r="DJ832" s="73"/>
      <c r="DK832" s="73"/>
      <c r="DL832" s="73"/>
      <c r="DM832" s="73"/>
      <c r="DN832" s="73"/>
      <c r="DO832" s="73"/>
      <c r="DP832" s="73"/>
      <c r="DQ832" s="73"/>
      <c r="DR832" s="73"/>
      <c r="DS832" s="73"/>
      <c r="DT832" s="73"/>
      <c r="DU832" s="73"/>
      <c r="DV832" s="73"/>
    </row>
    <row r="833" spans="19:126" ht="19.5" customHeight="1" x14ac:dyDescent="0.2">
      <c r="S833" s="73"/>
      <c r="T833" s="73"/>
      <c r="U833" s="73"/>
      <c r="V833" s="73"/>
      <c r="W833" s="73"/>
      <c r="X833" s="73"/>
      <c r="Y833" s="73"/>
      <c r="Z833" s="73"/>
      <c r="AA833" s="73"/>
      <c r="AB833" s="73"/>
      <c r="AC833" s="73"/>
      <c r="AD833" s="73"/>
      <c r="AE833" s="73"/>
      <c r="AF833" s="73"/>
      <c r="AG833" s="73"/>
      <c r="AH833" s="73"/>
      <c r="AI833" s="73"/>
      <c r="AJ833" s="73"/>
      <c r="AK833" s="73"/>
      <c r="AM833" s="73"/>
      <c r="AN833" s="73"/>
      <c r="AO833" s="73"/>
      <c r="AP833" s="73"/>
      <c r="AQ833" s="73"/>
      <c r="AR833" s="73"/>
      <c r="AS833" s="73"/>
      <c r="AT833" s="73"/>
      <c r="AU833" s="73"/>
      <c r="AV833" s="73"/>
      <c r="AW833" s="73"/>
      <c r="AX833" s="73"/>
      <c r="AY833" s="73"/>
      <c r="AZ833" s="73"/>
      <c r="BA833" s="73"/>
      <c r="BB833" s="73"/>
      <c r="BC833" s="73"/>
      <c r="BD833" s="73"/>
      <c r="BE833" s="73"/>
      <c r="BF833" s="73"/>
      <c r="BG833" s="73"/>
      <c r="BH833" s="73"/>
      <c r="BI833" s="73"/>
      <c r="BJ833" s="73"/>
      <c r="BK833" s="73"/>
      <c r="BL833" s="73"/>
      <c r="BM833" s="73"/>
      <c r="BN833" s="73"/>
      <c r="BO833" s="73"/>
      <c r="BP833" s="73"/>
      <c r="BQ833" s="73"/>
      <c r="BR833" s="73"/>
      <c r="BS833" s="73"/>
      <c r="BT833" s="73"/>
      <c r="BU833" s="73"/>
      <c r="BV833" s="73"/>
      <c r="BW833" s="73"/>
      <c r="BX833" s="73"/>
      <c r="BY833" s="73"/>
      <c r="BZ833" s="73"/>
      <c r="CA833" s="73"/>
      <c r="CB833" s="73"/>
      <c r="CC833" s="73"/>
      <c r="CD833" s="73"/>
      <c r="CE833" s="73"/>
      <c r="CF833" s="73"/>
      <c r="CG833" s="73"/>
      <c r="CH833" s="73"/>
      <c r="CI833" s="73"/>
      <c r="CJ833" s="73"/>
      <c r="CK833" s="73"/>
      <c r="CL833" s="73"/>
      <c r="CM833" s="73"/>
      <c r="CN833" s="73"/>
      <c r="CO833" s="73"/>
      <c r="CP833" s="73"/>
      <c r="CQ833" s="73"/>
      <c r="CR833" s="73"/>
      <c r="CS833" s="73"/>
      <c r="CT833" s="73"/>
      <c r="CU833" s="73"/>
      <c r="CV833" s="73"/>
      <c r="CW833" s="73"/>
      <c r="CX833" s="73"/>
      <c r="CY833" s="73"/>
      <c r="CZ833" s="73"/>
      <c r="DA833" s="73"/>
      <c r="DB833" s="73"/>
      <c r="DC833" s="73"/>
      <c r="DD833" s="73"/>
      <c r="DE833" s="73"/>
      <c r="DF833" s="73"/>
      <c r="DG833" s="73"/>
      <c r="DH833" s="73"/>
      <c r="DI833" s="73"/>
      <c r="DJ833" s="73"/>
      <c r="DK833" s="73"/>
      <c r="DL833" s="73"/>
      <c r="DM833" s="73"/>
      <c r="DN833" s="73"/>
      <c r="DO833" s="73"/>
      <c r="DP833" s="73"/>
      <c r="DQ833" s="73"/>
      <c r="DR833" s="73"/>
      <c r="DS833" s="73"/>
      <c r="DT833" s="73"/>
      <c r="DU833" s="73"/>
      <c r="DV833" s="73"/>
    </row>
    <row r="834" spans="19:126" ht="19.5" customHeight="1" x14ac:dyDescent="0.2">
      <c r="S834" s="73"/>
      <c r="T834" s="73"/>
      <c r="U834" s="73"/>
      <c r="V834" s="73"/>
      <c r="W834" s="73"/>
      <c r="X834" s="73"/>
      <c r="Y834" s="73"/>
      <c r="Z834" s="73"/>
      <c r="AA834" s="73"/>
      <c r="AB834" s="73"/>
      <c r="AC834" s="73"/>
      <c r="AD834" s="73"/>
      <c r="AE834" s="73"/>
      <c r="AF834" s="73"/>
      <c r="AG834" s="73"/>
      <c r="AH834" s="73"/>
      <c r="AI834" s="73"/>
      <c r="AJ834" s="73"/>
      <c r="AK834" s="73"/>
      <c r="AM834" s="73"/>
      <c r="AN834" s="73"/>
      <c r="AO834" s="73"/>
      <c r="AP834" s="73"/>
      <c r="AQ834" s="73"/>
      <c r="AR834" s="73"/>
      <c r="AS834" s="73"/>
      <c r="AT834" s="73"/>
      <c r="AU834" s="73"/>
      <c r="AV834" s="73"/>
      <c r="AW834" s="73"/>
      <c r="AX834" s="73"/>
      <c r="AY834" s="73"/>
      <c r="AZ834" s="73"/>
      <c r="BA834" s="73"/>
      <c r="BB834" s="73"/>
      <c r="BC834" s="73"/>
      <c r="BD834" s="73"/>
      <c r="BE834" s="73"/>
      <c r="BF834" s="73"/>
      <c r="BG834" s="73"/>
      <c r="BH834" s="73"/>
      <c r="BI834" s="73"/>
      <c r="BJ834" s="73"/>
      <c r="BK834" s="73"/>
      <c r="BL834" s="73"/>
      <c r="BM834" s="73"/>
      <c r="BN834" s="73"/>
      <c r="BO834" s="73"/>
      <c r="BP834" s="73"/>
      <c r="BQ834" s="73"/>
      <c r="BR834" s="73"/>
      <c r="BS834" s="73"/>
      <c r="BT834" s="73"/>
      <c r="BU834" s="73"/>
      <c r="BV834" s="73"/>
      <c r="BW834" s="73"/>
      <c r="BX834" s="73"/>
      <c r="BY834" s="73"/>
      <c r="BZ834" s="73"/>
      <c r="CA834" s="73"/>
      <c r="CB834" s="73"/>
      <c r="CC834" s="73"/>
      <c r="CD834" s="73"/>
      <c r="CE834" s="73"/>
      <c r="CF834" s="73"/>
      <c r="CG834" s="73"/>
      <c r="CH834" s="73"/>
      <c r="CI834" s="73"/>
      <c r="CJ834" s="73"/>
      <c r="CK834" s="73"/>
      <c r="CL834" s="73"/>
      <c r="CM834" s="73"/>
      <c r="CN834" s="73"/>
      <c r="CO834" s="73"/>
      <c r="CP834" s="73"/>
      <c r="CQ834" s="73"/>
      <c r="CR834" s="73"/>
      <c r="CS834" s="73"/>
      <c r="CT834" s="73"/>
      <c r="CU834" s="73"/>
      <c r="CV834" s="73"/>
      <c r="CW834" s="73"/>
      <c r="CX834" s="73"/>
      <c r="CY834" s="73"/>
      <c r="CZ834" s="73"/>
      <c r="DA834" s="73"/>
      <c r="DB834" s="73"/>
      <c r="DC834" s="73"/>
      <c r="DD834" s="73"/>
      <c r="DE834" s="73"/>
      <c r="DF834" s="73"/>
      <c r="DG834" s="73"/>
      <c r="DH834" s="73"/>
      <c r="DI834" s="73"/>
      <c r="DJ834" s="73"/>
      <c r="DK834" s="73"/>
      <c r="DL834" s="73"/>
      <c r="DM834" s="73"/>
      <c r="DN834" s="73"/>
      <c r="DO834" s="73"/>
      <c r="DP834" s="73"/>
      <c r="DQ834" s="73"/>
      <c r="DR834" s="73"/>
      <c r="DS834" s="73"/>
      <c r="DT834" s="73"/>
      <c r="DU834" s="73"/>
      <c r="DV834" s="73"/>
    </row>
    <row r="835" spans="19:126" ht="18.75" customHeight="1" x14ac:dyDescent="0.2">
      <c r="S835" s="73"/>
      <c r="T835" s="73"/>
      <c r="U835" s="73"/>
      <c r="V835" s="73"/>
      <c r="W835" s="73"/>
      <c r="X835" s="73"/>
      <c r="Y835" s="73"/>
      <c r="Z835" s="73"/>
      <c r="AA835" s="73"/>
      <c r="AB835" s="73"/>
      <c r="AC835" s="73"/>
      <c r="AD835" s="73"/>
      <c r="AE835" s="73"/>
      <c r="AF835" s="73"/>
      <c r="AG835" s="73"/>
      <c r="AH835" s="73"/>
      <c r="AI835" s="73"/>
      <c r="AJ835" s="73"/>
      <c r="AK835" s="73"/>
      <c r="AM835" s="73"/>
      <c r="AN835" s="73"/>
      <c r="AO835" s="73"/>
      <c r="AP835" s="73"/>
      <c r="AQ835" s="73"/>
      <c r="AR835" s="73"/>
      <c r="AS835" s="73"/>
      <c r="AT835" s="73"/>
      <c r="AU835" s="73"/>
      <c r="AV835" s="73"/>
      <c r="AW835" s="73"/>
      <c r="AX835" s="73"/>
      <c r="AY835" s="73"/>
      <c r="AZ835" s="73"/>
      <c r="BA835" s="73"/>
      <c r="BB835" s="73"/>
      <c r="BC835" s="73"/>
      <c r="BD835" s="73"/>
      <c r="BE835" s="73"/>
      <c r="BF835" s="73"/>
      <c r="BG835" s="73"/>
      <c r="BH835" s="73"/>
      <c r="BI835" s="73"/>
      <c r="BJ835" s="73"/>
      <c r="BK835" s="73"/>
      <c r="BL835" s="73"/>
      <c r="BM835" s="73"/>
      <c r="BN835" s="73"/>
      <c r="BO835" s="73"/>
      <c r="BP835" s="73"/>
      <c r="BQ835" s="73"/>
      <c r="BR835" s="73"/>
      <c r="BS835" s="73"/>
      <c r="BT835" s="73"/>
      <c r="BU835" s="73"/>
      <c r="BV835" s="73"/>
      <c r="BW835" s="73"/>
      <c r="BX835" s="73"/>
      <c r="BY835" s="73"/>
      <c r="BZ835" s="73"/>
      <c r="CA835" s="73"/>
      <c r="CB835" s="73"/>
      <c r="CC835" s="73"/>
      <c r="CD835" s="73"/>
      <c r="CE835" s="73"/>
      <c r="CF835" s="73"/>
      <c r="CG835" s="73"/>
      <c r="CH835" s="73"/>
      <c r="CI835" s="73"/>
      <c r="CJ835" s="73"/>
      <c r="CK835" s="73"/>
      <c r="CL835" s="73"/>
      <c r="CM835" s="73"/>
      <c r="CN835" s="73"/>
      <c r="CO835" s="73"/>
      <c r="CP835" s="73"/>
      <c r="CQ835" s="73"/>
      <c r="CR835" s="73"/>
      <c r="CS835" s="73"/>
      <c r="CT835" s="73"/>
      <c r="CU835" s="73"/>
      <c r="CV835" s="73"/>
      <c r="CW835" s="73"/>
      <c r="CX835" s="73"/>
      <c r="CY835" s="73"/>
      <c r="CZ835" s="73"/>
      <c r="DA835" s="73"/>
      <c r="DB835" s="73"/>
      <c r="DC835" s="73"/>
      <c r="DD835" s="73"/>
      <c r="DE835" s="73"/>
      <c r="DF835" s="73"/>
      <c r="DG835" s="73"/>
      <c r="DH835" s="73"/>
      <c r="DI835" s="73"/>
      <c r="DJ835" s="73"/>
      <c r="DK835" s="73"/>
      <c r="DL835" s="73"/>
      <c r="DM835" s="73"/>
      <c r="DN835" s="73"/>
      <c r="DO835" s="73"/>
      <c r="DP835" s="73"/>
      <c r="DQ835" s="73"/>
      <c r="DR835" s="73"/>
      <c r="DS835" s="73"/>
      <c r="DT835" s="73"/>
      <c r="DU835" s="73"/>
      <c r="DV835" s="73"/>
    </row>
    <row r="836" spans="19:126" ht="16.5" customHeight="1" x14ac:dyDescent="0.2">
      <c r="S836" s="73"/>
      <c r="T836" s="73"/>
      <c r="U836" s="73"/>
      <c r="V836" s="73"/>
      <c r="W836" s="73"/>
      <c r="X836" s="73"/>
      <c r="Y836" s="73"/>
      <c r="Z836" s="73"/>
      <c r="AA836" s="73"/>
      <c r="AB836" s="73"/>
      <c r="AC836" s="73"/>
      <c r="AD836" s="73"/>
      <c r="AE836" s="73"/>
      <c r="AF836" s="73"/>
      <c r="AG836" s="73"/>
      <c r="AH836" s="73"/>
      <c r="AI836" s="73"/>
      <c r="AJ836" s="73"/>
      <c r="AK836" s="73"/>
      <c r="AM836" s="73"/>
      <c r="AN836" s="73"/>
      <c r="AO836" s="73"/>
      <c r="AP836" s="73"/>
      <c r="AQ836" s="73"/>
      <c r="AR836" s="73"/>
      <c r="AS836" s="73"/>
      <c r="AT836" s="73"/>
      <c r="AU836" s="73"/>
      <c r="AV836" s="73"/>
      <c r="AW836" s="73"/>
      <c r="AX836" s="73"/>
      <c r="AY836" s="73"/>
      <c r="AZ836" s="73"/>
      <c r="BA836" s="73"/>
      <c r="BB836" s="73"/>
      <c r="BC836" s="73"/>
      <c r="BD836" s="73"/>
      <c r="BE836" s="73"/>
      <c r="BF836" s="73"/>
      <c r="BG836" s="73"/>
      <c r="BH836" s="73"/>
      <c r="BI836" s="73"/>
      <c r="BJ836" s="73"/>
      <c r="BK836" s="73"/>
      <c r="BL836" s="73"/>
      <c r="BM836" s="73"/>
      <c r="BN836" s="73"/>
      <c r="BO836" s="73"/>
      <c r="BP836" s="73"/>
      <c r="BQ836" s="73"/>
      <c r="BR836" s="73"/>
      <c r="BS836" s="73"/>
      <c r="BT836" s="73"/>
      <c r="BU836" s="73"/>
      <c r="BV836" s="73"/>
      <c r="BW836" s="73"/>
      <c r="BX836" s="73"/>
      <c r="BY836" s="73"/>
      <c r="BZ836" s="73"/>
      <c r="CA836" s="73"/>
      <c r="CB836" s="73"/>
      <c r="CC836" s="73"/>
      <c r="CD836" s="73"/>
      <c r="CE836" s="73"/>
      <c r="CF836" s="73"/>
      <c r="CG836" s="73"/>
      <c r="CH836" s="73"/>
      <c r="CI836" s="73"/>
      <c r="CJ836" s="73"/>
      <c r="CK836" s="73"/>
      <c r="CL836" s="73"/>
      <c r="CM836" s="73"/>
      <c r="CN836" s="73"/>
      <c r="CO836" s="73"/>
      <c r="CP836" s="73"/>
      <c r="CQ836" s="73"/>
      <c r="CR836" s="73"/>
      <c r="CS836" s="73"/>
      <c r="CT836" s="73"/>
      <c r="CU836" s="73"/>
      <c r="CV836" s="73"/>
      <c r="CW836" s="73"/>
      <c r="CX836" s="73"/>
      <c r="CY836" s="73"/>
      <c r="CZ836" s="73"/>
      <c r="DA836" s="73"/>
      <c r="DB836" s="73"/>
      <c r="DC836" s="73"/>
      <c r="DD836" s="73"/>
      <c r="DE836" s="73"/>
      <c r="DF836" s="73"/>
      <c r="DG836" s="73"/>
      <c r="DH836" s="73"/>
      <c r="DI836" s="73"/>
      <c r="DJ836" s="73"/>
      <c r="DK836" s="73"/>
      <c r="DL836" s="73"/>
      <c r="DM836" s="73"/>
      <c r="DN836" s="73"/>
      <c r="DO836" s="73"/>
      <c r="DP836" s="73"/>
      <c r="DQ836" s="73"/>
      <c r="DR836" s="73"/>
      <c r="DS836" s="73"/>
      <c r="DT836" s="73"/>
      <c r="DU836" s="73"/>
      <c r="DV836" s="73"/>
    </row>
    <row r="837" spans="19:126" ht="18.75" customHeight="1" x14ac:dyDescent="0.2">
      <c r="S837" s="73"/>
      <c r="T837" s="73"/>
      <c r="U837" s="73"/>
      <c r="V837" s="73"/>
      <c r="W837" s="73"/>
      <c r="X837" s="73"/>
      <c r="Y837" s="73"/>
      <c r="Z837" s="73"/>
      <c r="AA837" s="73"/>
      <c r="AB837" s="73"/>
      <c r="AC837" s="73"/>
      <c r="AD837" s="73"/>
      <c r="AE837" s="73"/>
      <c r="AF837" s="73"/>
      <c r="AG837" s="73"/>
      <c r="AH837" s="73"/>
      <c r="AI837" s="73"/>
      <c r="AJ837" s="73"/>
      <c r="AK837" s="73"/>
      <c r="AM837" s="73"/>
      <c r="AN837" s="73"/>
      <c r="AO837" s="73"/>
      <c r="AP837" s="73"/>
      <c r="AQ837" s="73"/>
      <c r="AR837" s="73"/>
      <c r="AS837" s="73"/>
      <c r="AT837" s="73"/>
      <c r="AU837" s="73"/>
      <c r="AV837" s="73"/>
      <c r="AW837" s="73"/>
      <c r="AX837" s="73"/>
      <c r="AY837" s="73"/>
      <c r="AZ837" s="73"/>
      <c r="BA837" s="73"/>
      <c r="BB837" s="73"/>
      <c r="BC837" s="73"/>
      <c r="BD837" s="73"/>
      <c r="BE837" s="73"/>
      <c r="BF837" s="73"/>
      <c r="BG837" s="73"/>
      <c r="BH837" s="73"/>
      <c r="BI837" s="73"/>
      <c r="BJ837" s="73"/>
      <c r="BK837" s="73"/>
      <c r="BL837" s="73"/>
      <c r="BM837" s="73"/>
      <c r="BN837" s="73"/>
      <c r="BO837" s="73"/>
      <c r="BP837" s="73"/>
      <c r="BQ837" s="73"/>
      <c r="BR837" s="73"/>
      <c r="BS837" s="73"/>
      <c r="BT837" s="73"/>
      <c r="BU837" s="73"/>
      <c r="BV837" s="73"/>
      <c r="BW837" s="73"/>
      <c r="BX837" s="73"/>
      <c r="BY837" s="73"/>
      <c r="BZ837" s="73"/>
      <c r="CA837" s="73"/>
      <c r="CB837" s="73"/>
      <c r="CC837" s="73"/>
      <c r="CD837" s="73"/>
      <c r="CE837" s="73"/>
      <c r="CF837" s="73"/>
      <c r="CG837" s="73"/>
      <c r="CH837" s="73"/>
      <c r="CI837" s="73"/>
      <c r="CJ837" s="73"/>
      <c r="CK837" s="73"/>
      <c r="CL837" s="73"/>
      <c r="CM837" s="73"/>
      <c r="CN837" s="73"/>
      <c r="CO837" s="73"/>
      <c r="CP837" s="73"/>
      <c r="CQ837" s="73"/>
      <c r="CR837" s="73"/>
      <c r="CS837" s="73"/>
      <c r="CT837" s="73"/>
      <c r="CU837" s="73"/>
      <c r="CV837" s="73"/>
      <c r="CW837" s="73"/>
      <c r="CX837" s="73"/>
      <c r="CY837" s="73"/>
      <c r="CZ837" s="73"/>
      <c r="DA837" s="73"/>
      <c r="DB837" s="73"/>
      <c r="DC837" s="73"/>
      <c r="DD837" s="73"/>
      <c r="DE837" s="73"/>
      <c r="DF837" s="73"/>
      <c r="DG837" s="73"/>
      <c r="DH837" s="73"/>
      <c r="DI837" s="73"/>
      <c r="DJ837" s="73"/>
      <c r="DK837" s="73"/>
      <c r="DL837" s="73"/>
      <c r="DM837" s="73"/>
      <c r="DN837" s="73"/>
      <c r="DO837" s="73"/>
      <c r="DP837" s="73"/>
      <c r="DQ837" s="73"/>
      <c r="DR837" s="73"/>
      <c r="DS837" s="73"/>
      <c r="DT837" s="73"/>
      <c r="DU837" s="73"/>
      <c r="DV837" s="73"/>
    </row>
    <row r="838" spans="19:126" ht="18" customHeight="1" x14ac:dyDescent="0.2">
      <c r="S838" s="73"/>
      <c r="T838" s="73"/>
      <c r="U838" s="73"/>
      <c r="V838" s="73"/>
      <c r="W838" s="73"/>
      <c r="X838" s="73"/>
      <c r="Y838" s="73"/>
      <c r="Z838" s="73"/>
      <c r="AA838" s="73"/>
      <c r="AB838" s="73"/>
      <c r="AC838" s="73"/>
      <c r="AD838" s="73"/>
      <c r="AE838" s="73"/>
      <c r="AF838" s="73"/>
      <c r="AG838" s="73"/>
      <c r="AH838" s="73"/>
      <c r="AI838" s="73"/>
      <c r="AJ838" s="73"/>
      <c r="AK838" s="73"/>
      <c r="AM838" s="73"/>
      <c r="AN838" s="73"/>
      <c r="AO838" s="73"/>
      <c r="AP838" s="73"/>
      <c r="AQ838" s="73"/>
      <c r="AR838" s="73"/>
      <c r="AS838" s="73"/>
      <c r="AT838" s="73"/>
      <c r="AU838" s="73"/>
      <c r="AV838" s="73"/>
      <c r="AW838" s="73"/>
      <c r="AX838" s="73"/>
      <c r="AY838" s="73"/>
      <c r="AZ838" s="73"/>
      <c r="BA838" s="73"/>
      <c r="BB838" s="73"/>
      <c r="BC838" s="73"/>
      <c r="BD838" s="73"/>
      <c r="BE838" s="73"/>
      <c r="BF838" s="73"/>
      <c r="BG838" s="73"/>
      <c r="BH838" s="73"/>
      <c r="BI838" s="73"/>
      <c r="BJ838" s="73"/>
      <c r="BK838" s="73"/>
      <c r="BL838" s="73"/>
      <c r="BM838" s="73"/>
      <c r="BN838" s="73"/>
      <c r="BO838" s="73"/>
      <c r="BP838" s="73"/>
      <c r="BQ838" s="73"/>
      <c r="BR838" s="73"/>
      <c r="BS838" s="73"/>
      <c r="BT838" s="73"/>
      <c r="BU838" s="73"/>
      <c r="BV838" s="73"/>
      <c r="BW838" s="73"/>
      <c r="BX838" s="73"/>
      <c r="BY838" s="73"/>
      <c r="BZ838" s="73"/>
      <c r="CA838" s="73"/>
      <c r="CB838" s="73"/>
      <c r="CC838" s="73"/>
      <c r="CD838" s="73"/>
      <c r="CE838" s="73"/>
      <c r="CF838" s="73"/>
      <c r="CG838" s="73"/>
      <c r="CH838" s="73"/>
      <c r="CI838" s="73"/>
      <c r="CJ838" s="73"/>
      <c r="CK838" s="73"/>
      <c r="CL838" s="73"/>
      <c r="CM838" s="73"/>
      <c r="CN838" s="73"/>
      <c r="CO838" s="73"/>
      <c r="CP838" s="73"/>
      <c r="CQ838" s="73"/>
      <c r="CR838" s="73"/>
      <c r="CS838" s="73"/>
      <c r="CT838" s="73"/>
      <c r="CU838" s="73"/>
      <c r="CV838" s="73"/>
      <c r="CW838" s="73"/>
      <c r="CX838" s="73"/>
      <c r="CY838" s="73"/>
      <c r="CZ838" s="73"/>
      <c r="DA838" s="73"/>
      <c r="DB838" s="73"/>
      <c r="DC838" s="73"/>
      <c r="DD838" s="73"/>
      <c r="DE838" s="73"/>
      <c r="DF838" s="73"/>
      <c r="DG838" s="73"/>
      <c r="DH838" s="73"/>
      <c r="DI838" s="73"/>
      <c r="DJ838" s="73"/>
      <c r="DK838" s="73"/>
      <c r="DL838" s="73"/>
      <c r="DM838" s="73"/>
      <c r="DN838" s="73"/>
      <c r="DO838" s="73"/>
      <c r="DP838" s="73"/>
      <c r="DQ838" s="73"/>
      <c r="DR838" s="73"/>
      <c r="DS838" s="73"/>
      <c r="DT838" s="73"/>
      <c r="DU838" s="73"/>
      <c r="DV838" s="73"/>
    </row>
    <row r="839" spans="19:126" ht="15" customHeight="1" x14ac:dyDescent="0.2">
      <c r="S839" s="73"/>
      <c r="T839" s="73"/>
      <c r="U839" s="73"/>
      <c r="V839" s="73"/>
      <c r="W839" s="73"/>
      <c r="X839" s="73"/>
      <c r="Y839" s="73"/>
      <c r="Z839" s="73"/>
      <c r="AA839" s="73"/>
      <c r="AB839" s="73"/>
      <c r="AC839" s="73"/>
      <c r="AD839" s="73"/>
      <c r="AE839" s="73"/>
      <c r="AF839" s="73"/>
      <c r="AG839" s="73"/>
      <c r="AH839" s="73"/>
      <c r="AI839" s="73"/>
      <c r="AJ839" s="73"/>
      <c r="AK839" s="73"/>
      <c r="AM839" s="73"/>
      <c r="AN839" s="73"/>
      <c r="AO839" s="73"/>
      <c r="AP839" s="73"/>
      <c r="AQ839" s="73"/>
      <c r="AR839" s="73"/>
      <c r="AS839" s="73"/>
      <c r="AT839" s="73"/>
      <c r="AU839" s="73"/>
      <c r="AV839" s="73"/>
      <c r="AW839" s="73"/>
      <c r="AX839" s="73"/>
      <c r="AY839" s="73"/>
      <c r="AZ839" s="73"/>
      <c r="BA839" s="73"/>
      <c r="BB839" s="73"/>
      <c r="BC839" s="73"/>
      <c r="BD839" s="73"/>
      <c r="BE839" s="73"/>
      <c r="BF839" s="73"/>
      <c r="BG839" s="73"/>
      <c r="BH839" s="73"/>
      <c r="BI839" s="73"/>
      <c r="BJ839" s="73"/>
      <c r="BK839" s="73"/>
      <c r="BL839" s="73"/>
      <c r="BM839" s="73"/>
      <c r="BN839" s="73"/>
      <c r="BO839" s="73"/>
      <c r="BP839" s="73"/>
      <c r="BQ839" s="73"/>
      <c r="BR839" s="73"/>
      <c r="BS839" s="73"/>
      <c r="BT839" s="73"/>
      <c r="BU839" s="73"/>
      <c r="BV839" s="73"/>
      <c r="BW839" s="73"/>
      <c r="BX839" s="73"/>
      <c r="BY839" s="73"/>
      <c r="BZ839" s="73"/>
      <c r="CA839" s="73"/>
      <c r="CB839" s="73"/>
      <c r="CC839" s="73"/>
      <c r="CD839" s="73"/>
      <c r="CE839" s="73"/>
      <c r="CF839" s="73"/>
      <c r="CG839" s="73"/>
      <c r="CH839" s="73"/>
      <c r="CI839" s="73"/>
      <c r="CJ839" s="73"/>
      <c r="CK839" s="73"/>
      <c r="CL839" s="73"/>
      <c r="CM839" s="73"/>
      <c r="CN839" s="73"/>
      <c r="CO839" s="73"/>
      <c r="CP839" s="73"/>
      <c r="CQ839" s="73"/>
      <c r="CR839" s="73"/>
      <c r="CS839" s="73"/>
      <c r="CT839" s="73"/>
      <c r="CU839" s="73"/>
      <c r="CV839" s="73"/>
      <c r="CW839" s="73"/>
      <c r="CX839" s="73"/>
      <c r="CY839" s="73"/>
      <c r="CZ839" s="73"/>
      <c r="DA839" s="73"/>
      <c r="DB839" s="73"/>
      <c r="DC839" s="73"/>
      <c r="DD839" s="73"/>
      <c r="DE839" s="73"/>
      <c r="DF839" s="73"/>
      <c r="DG839" s="73"/>
      <c r="DH839" s="73"/>
      <c r="DI839" s="73"/>
      <c r="DJ839" s="73"/>
      <c r="DK839" s="73"/>
      <c r="DL839" s="73"/>
      <c r="DM839" s="73"/>
      <c r="DN839" s="73"/>
      <c r="DO839" s="73"/>
      <c r="DP839" s="73"/>
      <c r="DQ839" s="73"/>
      <c r="DR839" s="73"/>
      <c r="DS839" s="73"/>
      <c r="DT839" s="73"/>
      <c r="DU839" s="73"/>
      <c r="DV839" s="73"/>
    </row>
    <row r="840" spans="19:126" ht="12.75" customHeight="1" x14ac:dyDescent="0.2">
      <c r="S840" s="73"/>
      <c r="T840" s="73"/>
      <c r="U840" s="73"/>
      <c r="V840" s="73"/>
      <c r="W840" s="73"/>
      <c r="X840" s="73"/>
      <c r="Y840" s="73"/>
      <c r="Z840" s="73"/>
      <c r="AA840" s="73"/>
      <c r="AB840" s="73"/>
      <c r="AC840" s="73"/>
      <c r="AD840" s="73"/>
      <c r="AE840" s="73"/>
      <c r="AF840" s="73"/>
      <c r="AG840" s="73"/>
      <c r="AH840" s="73"/>
      <c r="AI840" s="73"/>
      <c r="AJ840" s="73"/>
      <c r="AK840" s="73"/>
      <c r="AM840" s="73"/>
      <c r="AN840" s="73"/>
      <c r="AO840" s="73"/>
      <c r="AP840" s="73"/>
      <c r="AQ840" s="73"/>
      <c r="AR840" s="73"/>
      <c r="AS840" s="73"/>
      <c r="AT840" s="73"/>
      <c r="AU840" s="73"/>
      <c r="AV840" s="73"/>
      <c r="AW840" s="73"/>
      <c r="AX840" s="73"/>
      <c r="AY840" s="73"/>
      <c r="AZ840" s="73"/>
      <c r="BA840" s="73"/>
      <c r="BB840" s="73"/>
      <c r="BC840" s="73"/>
      <c r="BD840" s="73"/>
      <c r="BE840" s="73"/>
      <c r="BF840" s="73"/>
      <c r="BG840" s="73"/>
      <c r="BH840" s="73"/>
      <c r="BI840" s="73"/>
      <c r="BJ840" s="73"/>
      <c r="BK840" s="73"/>
      <c r="BL840" s="73"/>
      <c r="BM840" s="73"/>
      <c r="BN840" s="73"/>
      <c r="BO840" s="73"/>
      <c r="BP840" s="73"/>
      <c r="BQ840" s="73"/>
      <c r="BR840" s="73"/>
      <c r="BS840" s="73"/>
      <c r="BT840" s="73"/>
      <c r="BU840" s="73"/>
      <c r="BV840" s="73"/>
      <c r="BW840" s="73"/>
      <c r="BX840" s="73"/>
      <c r="BY840" s="73"/>
      <c r="BZ840" s="73"/>
      <c r="CA840" s="73"/>
      <c r="CB840" s="73"/>
      <c r="CC840" s="73"/>
      <c r="CD840" s="73"/>
      <c r="CE840" s="73"/>
      <c r="CF840" s="73"/>
      <c r="CG840" s="73"/>
      <c r="CH840" s="73"/>
      <c r="CI840" s="73"/>
      <c r="CJ840" s="73"/>
      <c r="CK840" s="73"/>
      <c r="CL840" s="73"/>
      <c r="CM840" s="73"/>
      <c r="CN840" s="73"/>
      <c r="CO840" s="73"/>
      <c r="CP840" s="73"/>
      <c r="CQ840" s="73"/>
      <c r="CR840" s="73"/>
      <c r="CS840" s="73"/>
      <c r="CT840" s="73"/>
      <c r="CU840" s="73"/>
      <c r="CV840" s="73"/>
      <c r="CW840" s="73"/>
      <c r="CX840" s="73"/>
      <c r="CY840" s="73"/>
      <c r="CZ840" s="73"/>
      <c r="DA840" s="73"/>
      <c r="DB840" s="73"/>
      <c r="DC840" s="73"/>
      <c r="DD840" s="73"/>
      <c r="DE840" s="73"/>
      <c r="DF840" s="73"/>
      <c r="DG840" s="73"/>
      <c r="DH840" s="73"/>
      <c r="DI840" s="73"/>
      <c r="DJ840" s="73"/>
      <c r="DK840" s="73"/>
      <c r="DL840" s="73"/>
      <c r="DM840" s="73"/>
      <c r="DN840" s="73"/>
      <c r="DO840" s="73"/>
      <c r="DP840" s="73"/>
      <c r="DQ840" s="73"/>
      <c r="DR840" s="73"/>
      <c r="DS840" s="73"/>
      <c r="DT840" s="73"/>
      <c r="DU840" s="73"/>
      <c r="DV840" s="73"/>
    </row>
    <row r="841" spans="19:126" ht="15" customHeight="1" x14ac:dyDescent="0.2">
      <c r="S841" s="73"/>
      <c r="T841" s="73"/>
      <c r="U841" s="73"/>
      <c r="V841" s="73"/>
      <c r="W841" s="73"/>
      <c r="X841" s="73"/>
      <c r="Y841" s="73"/>
      <c r="Z841" s="73"/>
      <c r="AA841" s="73"/>
      <c r="AB841" s="73"/>
      <c r="AC841" s="73"/>
      <c r="AD841" s="73"/>
      <c r="AE841" s="73"/>
      <c r="AF841" s="73"/>
      <c r="AG841" s="73"/>
      <c r="AH841" s="73"/>
      <c r="AI841" s="73"/>
      <c r="AJ841" s="73"/>
      <c r="AK841" s="73"/>
      <c r="AM841" s="73"/>
      <c r="AN841" s="73"/>
      <c r="AO841" s="73"/>
      <c r="AP841" s="73"/>
      <c r="AQ841" s="73"/>
      <c r="AR841" s="73"/>
      <c r="AS841" s="73"/>
      <c r="AT841" s="73"/>
      <c r="AU841" s="73"/>
      <c r="AV841" s="73"/>
      <c r="AW841" s="73"/>
      <c r="AX841" s="73"/>
      <c r="AY841" s="73"/>
      <c r="AZ841" s="73"/>
      <c r="BA841" s="73"/>
      <c r="BB841" s="73"/>
      <c r="BC841" s="73"/>
      <c r="BD841" s="73"/>
      <c r="BE841" s="73"/>
      <c r="BF841" s="73"/>
      <c r="BG841" s="73"/>
      <c r="BH841" s="73"/>
      <c r="BI841" s="73"/>
      <c r="BJ841" s="73"/>
      <c r="BK841" s="73"/>
      <c r="BL841" s="73"/>
      <c r="BM841" s="73"/>
      <c r="BN841" s="73"/>
      <c r="BO841" s="73"/>
      <c r="BP841" s="73"/>
      <c r="BQ841" s="73"/>
      <c r="BR841" s="73"/>
      <c r="BS841" s="73"/>
      <c r="BT841" s="73"/>
      <c r="BU841" s="73"/>
      <c r="BV841" s="73"/>
      <c r="BW841" s="73"/>
      <c r="BX841" s="73"/>
      <c r="BY841" s="73"/>
      <c r="BZ841" s="73"/>
      <c r="CA841" s="73"/>
      <c r="CB841" s="73"/>
      <c r="CC841" s="73"/>
      <c r="CD841" s="73"/>
      <c r="CE841" s="73"/>
      <c r="CF841" s="73"/>
      <c r="CG841" s="73"/>
      <c r="CH841" s="73"/>
      <c r="CI841" s="73"/>
      <c r="CJ841" s="73"/>
      <c r="CK841" s="73"/>
      <c r="CL841" s="73"/>
      <c r="CM841" s="73"/>
      <c r="CN841" s="73"/>
      <c r="CO841" s="73"/>
      <c r="CP841" s="73"/>
      <c r="CQ841" s="73"/>
      <c r="CR841" s="73"/>
      <c r="CS841" s="73"/>
      <c r="CT841" s="73"/>
      <c r="CU841" s="73"/>
      <c r="CV841" s="73"/>
      <c r="CW841" s="73"/>
      <c r="CX841" s="73"/>
      <c r="CY841" s="73"/>
      <c r="CZ841" s="73"/>
      <c r="DA841" s="73"/>
      <c r="DB841" s="73"/>
      <c r="DC841" s="73"/>
      <c r="DD841" s="73"/>
      <c r="DE841" s="73"/>
      <c r="DF841" s="73"/>
      <c r="DG841" s="73"/>
      <c r="DH841" s="73"/>
      <c r="DI841" s="73"/>
      <c r="DJ841" s="73"/>
      <c r="DK841" s="73"/>
      <c r="DL841" s="73"/>
      <c r="DM841" s="73"/>
      <c r="DN841" s="73"/>
      <c r="DO841" s="73"/>
      <c r="DP841" s="73"/>
      <c r="DQ841" s="73"/>
      <c r="DR841" s="73"/>
      <c r="DS841" s="73"/>
      <c r="DT841" s="73"/>
      <c r="DU841" s="73"/>
      <c r="DV841" s="73"/>
    </row>
    <row r="842" spans="19:126" ht="15" customHeight="1" x14ac:dyDescent="0.2">
      <c r="S842" s="73"/>
      <c r="T842" s="73"/>
      <c r="U842" s="73"/>
      <c r="V842" s="73"/>
      <c r="W842" s="73"/>
      <c r="X842" s="73"/>
      <c r="Y842" s="73"/>
      <c r="Z842" s="73"/>
      <c r="AA842" s="73"/>
      <c r="AB842" s="73"/>
      <c r="AC842" s="73"/>
      <c r="AD842" s="73"/>
      <c r="AE842" s="73"/>
      <c r="AF842" s="73"/>
      <c r="AG842" s="73"/>
      <c r="AH842" s="73"/>
      <c r="AI842" s="73"/>
      <c r="AJ842" s="73"/>
      <c r="AK842" s="73"/>
      <c r="AM842" s="73"/>
      <c r="AN842" s="73"/>
      <c r="AO842" s="73"/>
      <c r="AP842" s="73"/>
      <c r="AQ842" s="73"/>
      <c r="AR842" s="73"/>
      <c r="AS842" s="73"/>
      <c r="AT842" s="73"/>
      <c r="AU842" s="73"/>
      <c r="AV842" s="73"/>
      <c r="AW842" s="73"/>
      <c r="AX842" s="73"/>
      <c r="AY842" s="73"/>
      <c r="AZ842" s="73"/>
      <c r="BA842" s="73"/>
      <c r="BB842" s="73"/>
      <c r="BC842" s="73"/>
      <c r="BD842" s="73"/>
      <c r="BE842" s="73"/>
      <c r="BF842" s="73"/>
      <c r="BG842" s="73"/>
      <c r="BH842" s="73"/>
      <c r="BI842" s="73"/>
      <c r="BJ842" s="73"/>
      <c r="BK842" s="73"/>
      <c r="BL842" s="73"/>
      <c r="BM842" s="73"/>
      <c r="BN842" s="73"/>
      <c r="BO842" s="73"/>
      <c r="BP842" s="73"/>
      <c r="BQ842" s="73"/>
      <c r="BR842" s="73"/>
      <c r="BS842" s="73"/>
      <c r="BT842" s="73"/>
      <c r="BU842" s="73"/>
      <c r="BV842" s="73"/>
      <c r="BW842" s="73"/>
      <c r="BX842" s="73"/>
      <c r="BY842" s="73"/>
      <c r="BZ842" s="73"/>
      <c r="CA842" s="73"/>
      <c r="CB842" s="73"/>
      <c r="CC842" s="73"/>
      <c r="CD842" s="73"/>
      <c r="CE842" s="73"/>
      <c r="CF842" s="73"/>
      <c r="CG842" s="73"/>
      <c r="CH842" s="73"/>
      <c r="CI842" s="73"/>
      <c r="CJ842" s="73"/>
      <c r="CK842" s="73"/>
      <c r="CL842" s="73"/>
      <c r="CM842" s="73"/>
      <c r="CN842" s="73"/>
      <c r="CO842" s="73"/>
      <c r="CP842" s="73"/>
      <c r="CQ842" s="73"/>
      <c r="CR842" s="73"/>
      <c r="CS842" s="73"/>
      <c r="CT842" s="73"/>
      <c r="CU842" s="73"/>
      <c r="CV842" s="73"/>
      <c r="CW842" s="73"/>
      <c r="CX842" s="73"/>
      <c r="CY842" s="73"/>
      <c r="CZ842" s="73"/>
      <c r="DA842" s="73"/>
      <c r="DB842" s="73"/>
      <c r="DC842" s="73"/>
      <c r="DD842" s="73"/>
      <c r="DE842" s="73"/>
      <c r="DF842" s="73"/>
      <c r="DG842" s="73"/>
      <c r="DH842" s="73"/>
      <c r="DI842" s="73"/>
      <c r="DJ842" s="73"/>
      <c r="DK842" s="73"/>
      <c r="DL842" s="73"/>
      <c r="DM842" s="73"/>
      <c r="DN842" s="73"/>
      <c r="DO842" s="73"/>
      <c r="DP842" s="73"/>
      <c r="DQ842" s="73"/>
      <c r="DR842" s="73"/>
      <c r="DS842" s="73"/>
      <c r="DT842" s="73"/>
      <c r="DU842" s="73"/>
      <c r="DV842" s="73"/>
    </row>
    <row r="843" spans="19:126" ht="12.75" customHeight="1" x14ac:dyDescent="0.2">
      <c r="S843" s="73"/>
      <c r="T843" s="73"/>
      <c r="U843" s="73"/>
      <c r="V843" s="73"/>
      <c r="W843" s="73"/>
      <c r="X843" s="73"/>
      <c r="Y843" s="73"/>
      <c r="Z843" s="73"/>
      <c r="AA843" s="73"/>
      <c r="AB843" s="73"/>
      <c r="AC843" s="73"/>
      <c r="AD843" s="73"/>
      <c r="AE843" s="73"/>
      <c r="AF843" s="73"/>
      <c r="AG843" s="73"/>
      <c r="AH843" s="73"/>
      <c r="AI843" s="73"/>
      <c r="AJ843" s="73"/>
      <c r="AK843" s="73"/>
      <c r="AM843" s="73"/>
      <c r="AN843" s="73"/>
      <c r="AO843" s="73"/>
      <c r="AP843" s="73"/>
      <c r="AQ843" s="73"/>
      <c r="AR843" s="73"/>
      <c r="AS843" s="73"/>
      <c r="AT843" s="73"/>
      <c r="AU843" s="73"/>
      <c r="AV843" s="73"/>
      <c r="AW843" s="73"/>
      <c r="AX843" s="73"/>
      <c r="AY843" s="73"/>
      <c r="AZ843" s="73"/>
      <c r="BA843" s="73"/>
      <c r="BB843" s="73"/>
      <c r="BC843" s="73"/>
      <c r="BD843" s="73"/>
      <c r="BE843" s="73"/>
      <c r="BF843" s="73"/>
      <c r="BG843" s="73"/>
      <c r="BH843" s="73"/>
      <c r="BI843" s="73"/>
      <c r="BJ843" s="73"/>
      <c r="BK843" s="73"/>
      <c r="BL843" s="73"/>
      <c r="BM843" s="73"/>
      <c r="BN843" s="73"/>
      <c r="BO843" s="73"/>
      <c r="BP843" s="73"/>
      <c r="BQ843" s="73"/>
      <c r="BR843" s="73"/>
      <c r="BS843" s="73"/>
      <c r="BT843" s="73"/>
      <c r="BU843" s="73"/>
      <c r="BV843" s="73"/>
      <c r="BW843" s="73"/>
      <c r="BX843" s="73"/>
      <c r="BY843" s="73"/>
      <c r="BZ843" s="73"/>
      <c r="CA843" s="73"/>
      <c r="CB843" s="73"/>
      <c r="CC843" s="73"/>
      <c r="CD843" s="73"/>
      <c r="CE843" s="73"/>
      <c r="CF843" s="73"/>
      <c r="CG843" s="73"/>
      <c r="CH843" s="73"/>
      <c r="CI843" s="73"/>
      <c r="CJ843" s="73"/>
      <c r="CK843" s="73"/>
      <c r="CL843" s="73"/>
      <c r="CM843" s="73"/>
      <c r="CN843" s="73"/>
      <c r="CO843" s="73"/>
      <c r="CP843" s="73"/>
      <c r="CQ843" s="73"/>
      <c r="CR843" s="73"/>
      <c r="CS843" s="73"/>
      <c r="CT843" s="73"/>
      <c r="CU843" s="73"/>
      <c r="CV843" s="73"/>
      <c r="CW843" s="73"/>
      <c r="CX843" s="73"/>
      <c r="CY843" s="73"/>
      <c r="CZ843" s="73"/>
      <c r="DA843" s="73"/>
      <c r="DB843" s="73"/>
      <c r="DC843" s="73"/>
      <c r="DD843" s="73"/>
      <c r="DE843" s="73"/>
      <c r="DF843" s="73"/>
      <c r="DG843" s="73"/>
      <c r="DH843" s="73"/>
      <c r="DI843" s="73"/>
      <c r="DJ843" s="73"/>
      <c r="DK843" s="73"/>
      <c r="DL843" s="73"/>
      <c r="DM843" s="73"/>
      <c r="DN843" s="73"/>
      <c r="DO843" s="73"/>
      <c r="DP843" s="73"/>
      <c r="DQ843" s="73"/>
      <c r="DR843" s="73"/>
      <c r="DS843" s="73"/>
      <c r="DT843" s="73"/>
      <c r="DU843" s="73"/>
      <c r="DV843" s="73"/>
    </row>
    <row r="844" spans="19:126" ht="18.75" customHeight="1" x14ac:dyDescent="0.2">
      <c r="S844" s="73"/>
      <c r="T844" s="73"/>
      <c r="U844" s="73"/>
      <c r="V844" s="73"/>
      <c r="W844" s="73"/>
      <c r="X844" s="73"/>
      <c r="Y844" s="73"/>
      <c r="Z844" s="73"/>
      <c r="AA844" s="73"/>
      <c r="AB844" s="73"/>
      <c r="AC844" s="73"/>
      <c r="AD844" s="73"/>
      <c r="AE844" s="73"/>
      <c r="AF844" s="73"/>
      <c r="AG844" s="73"/>
      <c r="AH844" s="73"/>
      <c r="AI844" s="73"/>
      <c r="AJ844" s="73"/>
      <c r="AK844" s="73"/>
      <c r="AM844" s="73"/>
      <c r="AN844" s="73"/>
      <c r="AO844" s="73"/>
      <c r="AP844" s="73"/>
      <c r="AQ844" s="73"/>
      <c r="AR844" s="73"/>
      <c r="AS844" s="73"/>
      <c r="AT844" s="73"/>
      <c r="AU844" s="73"/>
      <c r="AV844" s="73"/>
      <c r="AW844" s="73"/>
      <c r="AX844" s="73"/>
      <c r="AY844" s="73"/>
      <c r="AZ844" s="73"/>
      <c r="BA844" s="73"/>
      <c r="BB844" s="73"/>
      <c r="BC844" s="73"/>
      <c r="BD844" s="73"/>
      <c r="BE844" s="73"/>
      <c r="BF844" s="73"/>
      <c r="BG844" s="73"/>
      <c r="BH844" s="73"/>
      <c r="BI844" s="73"/>
      <c r="BJ844" s="73"/>
      <c r="BK844" s="73"/>
      <c r="BL844" s="73"/>
      <c r="BM844" s="73"/>
      <c r="BN844" s="73"/>
      <c r="BO844" s="73"/>
      <c r="BP844" s="73"/>
      <c r="BQ844" s="73"/>
      <c r="BR844" s="73"/>
      <c r="BS844" s="73"/>
      <c r="BT844" s="73"/>
      <c r="BU844" s="73"/>
      <c r="BV844" s="73"/>
      <c r="BW844" s="73"/>
      <c r="BX844" s="73"/>
      <c r="BY844" s="73"/>
      <c r="BZ844" s="73"/>
      <c r="CA844" s="73"/>
      <c r="CB844" s="73"/>
      <c r="CC844" s="73"/>
      <c r="CD844" s="73"/>
      <c r="CE844" s="73"/>
      <c r="CF844" s="73"/>
      <c r="CG844" s="73"/>
      <c r="CH844" s="73"/>
      <c r="CI844" s="73"/>
      <c r="CJ844" s="73"/>
      <c r="CK844" s="73"/>
      <c r="CL844" s="73"/>
      <c r="CM844" s="73"/>
      <c r="CN844" s="73"/>
      <c r="CO844" s="73"/>
      <c r="CP844" s="73"/>
      <c r="CQ844" s="73"/>
      <c r="CR844" s="73"/>
      <c r="CS844" s="73"/>
      <c r="CT844" s="73"/>
      <c r="CU844" s="73"/>
      <c r="CV844" s="73"/>
      <c r="CW844" s="73"/>
      <c r="CX844" s="73"/>
      <c r="CY844" s="73"/>
      <c r="CZ844" s="73"/>
      <c r="DA844" s="73"/>
      <c r="DB844" s="73"/>
      <c r="DC844" s="73"/>
      <c r="DD844" s="73"/>
      <c r="DE844" s="73"/>
      <c r="DF844" s="73"/>
      <c r="DG844" s="73"/>
      <c r="DH844" s="73"/>
      <c r="DI844" s="73"/>
      <c r="DJ844" s="73"/>
      <c r="DK844" s="73"/>
      <c r="DL844" s="73"/>
      <c r="DM844" s="73"/>
      <c r="DN844" s="73"/>
      <c r="DO844" s="73"/>
      <c r="DP844" s="73"/>
      <c r="DQ844" s="73"/>
      <c r="DR844" s="73"/>
      <c r="DS844" s="73"/>
      <c r="DT844" s="73"/>
      <c r="DU844" s="73"/>
      <c r="DV844" s="73"/>
    </row>
    <row r="845" spans="19:126" ht="17.25" customHeight="1" x14ac:dyDescent="0.2">
      <c r="S845" s="73"/>
      <c r="T845" s="73"/>
      <c r="U845" s="73"/>
      <c r="V845" s="73"/>
      <c r="W845" s="73"/>
      <c r="X845" s="73"/>
      <c r="Y845" s="73"/>
      <c r="Z845" s="73"/>
      <c r="AA845" s="73"/>
      <c r="AB845" s="73"/>
      <c r="AC845" s="73"/>
      <c r="AD845" s="73"/>
      <c r="AE845" s="73"/>
      <c r="AF845" s="73"/>
      <c r="AG845" s="73"/>
      <c r="AH845" s="73"/>
      <c r="AI845" s="73"/>
      <c r="AJ845" s="73"/>
      <c r="AK845" s="73"/>
      <c r="AM845" s="73"/>
      <c r="AN845" s="73"/>
      <c r="AO845" s="73"/>
      <c r="AP845" s="73"/>
      <c r="AQ845" s="73"/>
      <c r="AR845" s="73"/>
      <c r="AS845" s="73"/>
      <c r="AT845" s="73"/>
      <c r="AU845" s="73"/>
      <c r="AV845" s="73"/>
      <c r="AW845" s="73"/>
      <c r="AX845" s="73"/>
      <c r="AY845" s="73"/>
      <c r="AZ845" s="73"/>
      <c r="BA845" s="73"/>
      <c r="BB845" s="73"/>
      <c r="BC845" s="73"/>
      <c r="BD845" s="73"/>
      <c r="BE845" s="73"/>
      <c r="BF845" s="73"/>
      <c r="BG845" s="73"/>
      <c r="BH845" s="73"/>
      <c r="BI845" s="73"/>
      <c r="BJ845" s="73"/>
      <c r="BK845" s="73"/>
      <c r="BL845" s="73"/>
      <c r="BM845" s="73"/>
      <c r="BN845" s="73"/>
      <c r="BO845" s="73"/>
      <c r="BP845" s="73"/>
      <c r="BQ845" s="73"/>
      <c r="BR845" s="73"/>
      <c r="BS845" s="73"/>
      <c r="BT845" s="73"/>
      <c r="BU845" s="73"/>
      <c r="BV845" s="73"/>
      <c r="BW845" s="73"/>
      <c r="BX845" s="73"/>
      <c r="BY845" s="73"/>
      <c r="BZ845" s="73"/>
      <c r="CA845" s="73"/>
      <c r="CB845" s="73"/>
      <c r="CC845" s="73"/>
      <c r="CD845" s="73"/>
      <c r="CE845" s="73"/>
      <c r="CF845" s="73"/>
      <c r="CG845" s="73"/>
      <c r="CH845" s="73"/>
      <c r="CI845" s="73"/>
      <c r="CJ845" s="73"/>
      <c r="CK845" s="73"/>
      <c r="CL845" s="73"/>
      <c r="CM845" s="73"/>
      <c r="CN845" s="73"/>
      <c r="CO845" s="73"/>
      <c r="CP845" s="73"/>
      <c r="CQ845" s="73"/>
      <c r="CR845" s="73"/>
      <c r="CS845" s="73"/>
      <c r="CT845" s="73"/>
      <c r="CU845" s="73"/>
      <c r="CV845" s="73"/>
      <c r="CW845" s="73"/>
      <c r="CX845" s="73"/>
      <c r="CY845" s="73"/>
      <c r="CZ845" s="73"/>
      <c r="DA845" s="73"/>
      <c r="DB845" s="73"/>
      <c r="DC845" s="73"/>
      <c r="DD845" s="73"/>
      <c r="DE845" s="73"/>
      <c r="DF845" s="73"/>
      <c r="DG845" s="73"/>
      <c r="DH845" s="73"/>
      <c r="DI845" s="73"/>
      <c r="DJ845" s="73"/>
      <c r="DK845" s="73"/>
      <c r="DL845" s="73"/>
      <c r="DM845" s="73"/>
      <c r="DN845" s="73"/>
      <c r="DO845" s="73"/>
      <c r="DP845" s="73"/>
      <c r="DQ845" s="73"/>
      <c r="DR845" s="73"/>
      <c r="DS845" s="73"/>
      <c r="DT845" s="73"/>
      <c r="DU845" s="73"/>
      <c r="DV845" s="73"/>
    </row>
    <row r="846" spans="19:126" ht="18" customHeight="1" x14ac:dyDescent="0.2">
      <c r="S846" s="73"/>
      <c r="T846" s="73"/>
      <c r="U846" s="73"/>
      <c r="V846" s="73"/>
      <c r="W846" s="73"/>
      <c r="X846" s="73"/>
      <c r="Y846" s="73"/>
      <c r="Z846" s="73"/>
      <c r="AA846" s="73"/>
      <c r="AB846" s="73"/>
      <c r="AC846" s="73"/>
      <c r="AD846" s="73"/>
      <c r="AE846" s="73"/>
      <c r="AF846" s="73"/>
      <c r="AG846" s="73"/>
      <c r="AH846" s="73"/>
      <c r="AI846" s="73"/>
      <c r="AJ846" s="73"/>
      <c r="AK846" s="73"/>
      <c r="AM846" s="73"/>
      <c r="AN846" s="73"/>
      <c r="AO846" s="73"/>
      <c r="AP846" s="73"/>
      <c r="AQ846" s="73"/>
      <c r="AR846" s="73"/>
      <c r="AS846" s="73"/>
      <c r="AT846" s="73"/>
      <c r="AU846" s="73"/>
      <c r="AV846" s="73"/>
      <c r="AW846" s="73"/>
      <c r="AX846" s="73"/>
      <c r="AY846" s="73"/>
      <c r="AZ846" s="73"/>
      <c r="BA846" s="73"/>
      <c r="BB846" s="73"/>
      <c r="BC846" s="73"/>
      <c r="BD846" s="73"/>
      <c r="BE846" s="73"/>
      <c r="BF846" s="73"/>
      <c r="BG846" s="73"/>
      <c r="BH846" s="73"/>
      <c r="BI846" s="73"/>
      <c r="BJ846" s="73"/>
      <c r="BK846" s="73"/>
      <c r="BL846" s="73"/>
      <c r="BM846" s="73"/>
      <c r="BN846" s="73"/>
      <c r="BO846" s="73"/>
      <c r="BP846" s="73"/>
      <c r="BQ846" s="73"/>
      <c r="BR846" s="73"/>
      <c r="BS846" s="73"/>
      <c r="BT846" s="73"/>
      <c r="BU846" s="73"/>
      <c r="BV846" s="73"/>
      <c r="BW846" s="73"/>
      <c r="BX846" s="73"/>
      <c r="BY846" s="73"/>
      <c r="BZ846" s="73"/>
      <c r="CA846" s="73"/>
      <c r="CB846" s="73"/>
      <c r="CC846" s="73"/>
      <c r="CD846" s="73"/>
      <c r="CE846" s="73"/>
      <c r="CF846" s="73"/>
      <c r="CG846" s="73"/>
      <c r="CH846" s="73"/>
      <c r="CI846" s="73"/>
      <c r="CJ846" s="73"/>
      <c r="CK846" s="73"/>
      <c r="CL846" s="73"/>
      <c r="CM846" s="73"/>
      <c r="CN846" s="73"/>
      <c r="CO846" s="73"/>
      <c r="CP846" s="73"/>
      <c r="CQ846" s="73"/>
      <c r="CR846" s="73"/>
      <c r="CS846" s="73"/>
      <c r="CT846" s="73"/>
      <c r="CU846" s="73"/>
      <c r="CV846" s="73"/>
      <c r="CW846" s="73"/>
      <c r="CX846" s="73"/>
      <c r="CY846" s="73"/>
      <c r="CZ846" s="73"/>
      <c r="DA846" s="73"/>
      <c r="DB846" s="73"/>
      <c r="DC846" s="73"/>
      <c r="DD846" s="73"/>
      <c r="DE846" s="73"/>
      <c r="DF846" s="73"/>
      <c r="DG846" s="73"/>
      <c r="DH846" s="73"/>
      <c r="DI846" s="73"/>
      <c r="DJ846" s="73"/>
      <c r="DK846" s="73"/>
      <c r="DL846" s="73"/>
      <c r="DM846" s="73"/>
      <c r="DN846" s="73"/>
      <c r="DO846" s="73"/>
      <c r="DP846" s="73"/>
      <c r="DQ846" s="73"/>
      <c r="DR846" s="73"/>
      <c r="DS846" s="73"/>
      <c r="DT846" s="73"/>
      <c r="DU846" s="73"/>
      <c r="DV846" s="73"/>
    </row>
    <row r="847" spans="19:126" ht="15.75" customHeight="1" x14ac:dyDescent="0.2">
      <c r="S847" s="73"/>
      <c r="T847" s="73"/>
      <c r="U847" s="73"/>
      <c r="V847" s="73"/>
      <c r="W847" s="73"/>
      <c r="X847" s="73"/>
      <c r="Y847" s="73"/>
      <c r="Z847" s="73"/>
      <c r="AA847" s="73"/>
      <c r="AB847" s="73"/>
      <c r="AC847" s="73"/>
      <c r="AD847" s="73"/>
      <c r="AE847" s="73"/>
      <c r="AF847" s="73"/>
      <c r="AG847" s="73"/>
      <c r="AH847" s="73"/>
      <c r="AI847" s="73"/>
      <c r="AJ847" s="73"/>
      <c r="AK847" s="73"/>
      <c r="AM847" s="73"/>
      <c r="AN847" s="73"/>
      <c r="AO847" s="73"/>
      <c r="AP847" s="73"/>
      <c r="AQ847" s="73"/>
      <c r="AR847" s="73"/>
      <c r="AS847" s="73"/>
      <c r="AT847" s="73"/>
      <c r="AU847" s="73"/>
      <c r="AV847" s="73"/>
      <c r="AW847" s="73"/>
      <c r="AX847" s="73"/>
      <c r="AY847" s="73"/>
      <c r="AZ847" s="73"/>
      <c r="BA847" s="73"/>
      <c r="BB847" s="73"/>
      <c r="BC847" s="73"/>
      <c r="BD847" s="73"/>
      <c r="BE847" s="73"/>
      <c r="BF847" s="73"/>
      <c r="BG847" s="73"/>
      <c r="BH847" s="73"/>
      <c r="BI847" s="73"/>
      <c r="BJ847" s="73"/>
      <c r="BK847" s="73"/>
      <c r="BL847" s="73"/>
      <c r="BM847" s="73"/>
      <c r="BN847" s="73"/>
      <c r="BO847" s="73"/>
      <c r="BP847" s="73"/>
      <c r="BQ847" s="73"/>
      <c r="BR847" s="73"/>
      <c r="BS847" s="73"/>
      <c r="BT847" s="73"/>
      <c r="BU847" s="73"/>
      <c r="BV847" s="73"/>
      <c r="BW847" s="73"/>
      <c r="BX847" s="73"/>
      <c r="BY847" s="73"/>
      <c r="BZ847" s="73"/>
      <c r="CA847" s="73"/>
      <c r="CB847" s="73"/>
      <c r="CC847" s="73"/>
      <c r="CD847" s="73"/>
      <c r="CE847" s="73"/>
      <c r="CF847" s="73"/>
      <c r="CG847" s="73"/>
      <c r="CH847" s="73"/>
      <c r="CI847" s="73"/>
      <c r="CJ847" s="73"/>
      <c r="CK847" s="73"/>
      <c r="CL847" s="73"/>
      <c r="CM847" s="73"/>
      <c r="CN847" s="73"/>
      <c r="CO847" s="73"/>
      <c r="CP847" s="73"/>
      <c r="CQ847" s="73"/>
      <c r="CR847" s="73"/>
      <c r="CS847" s="73"/>
      <c r="CT847" s="73"/>
      <c r="CU847" s="73"/>
      <c r="CV847" s="73"/>
      <c r="CW847" s="73"/>
      <c r="CX847" s="73"/>
      <c r="CY847" s="73"/>
      <c r="CZ847" s="73"/>
      <c r="DA847" s="73"/>
      <c r="DB847" s="73"/>
      <c r="DC847" s="73"/>
      <c r="DD847" s="73"/>
      <c r="DE847" s="73"/>
      <c r="DF847" s="73"/>
      <c r="DG847" s="73"/>
      <c r="DH847" s="73"/>
      <c r="DI847" s="73"/>
      <c r="DJ847" s="73"/>
      <c r="DK847" s="73"/>
      <c r="DL847" s="73"/>
      <c r="DM847" s="73"/>
      <c r="DN847" s="73"/>
      <c r="DO847" s="73"/>
      <c r="DP847" s="73"/>
      <c r="DQ847" s="73"/>
      <c r="DR847" s="73"/>
      <c r="DS847" s="73"/>
      <c r="DT847" s="73"/>
      <c r="DU847" s="73"/>
      <c r="DV847" s="73"/>
    </row>
    <row r="848" spans="19:126" ht="20.25" customHeight="1" x14ac:dyDescent="0.2">
      <c r="S848" s="73"/>
      <c r="T848" s="73"/>
      <c r="U848" s="73"/>
      <c r="V848" s="73"/>
      <c r="W848" s="73"/>
      <c r="X848" s="73"/>
      <c r="Y848" s="73"/>
      <c r="Z848" s="73"/>
      <c r="AA848" s="73"/>
      <c r="AB848" s="73"/>
      <c r="AC848" s="73"/>
      <c r="AD848" s="73"/>
      <c r="AE848" s="73"/>
      <c r="AF848" s="73"/>
      <c r="AG848" s="73"/>
      <c r="AH848" s="73"/>
      <c r="AI848" s="73"/>
      <c r="AJ848" s="73"/>
      <c r="AK848" s="73"/>
      <c r="AM848" s="73"/>
      <c r="AN848" s="73"/>
      <c r="AO848" s="73"/>
      <c r="AP848" s="73"/>
      <c r="AQ848" s="73"/>
      <c r="AR848" s="73"/>
      <c r="AS848" s="73"/>
      <c r="AT848" s="73"/>
      <c r="AU848" s="73"/>
      <c r="AV848" s="73"/>
      <c r="AW848" s="73"/>
      <c r="AX848" s="73"/>
      <c r="AY848" s="73"/>
      <c r="AZ848" s="73"/>
      <c r="BA848" s="73"/>
      <c r="BB848" s="73"/>
      <c r="BC848" s="73"/>
      <c r="BD848" s="73"/>
      <c r="BE848" s="73"/>
      <c r="BF848" s="73"/>
      <c r="BG848" s="73"/>
      <c r="BH848" s="73"/>
      <c r="BI848" s="73"/>
      <c r="BJ848" s="73"/>
      <c r="BK848" s="73"/>
      <c r="BL848" s="73"/>
      <c r="BM848" s="73"/>
      <c r="BN848" s="73"/>
      <c r="BO848" s="73"/>
      <c r="BP848" s="73"/>
      <c r="BQ848" s="73"/>
      <c r="BR848" s="73"/>
      <c r="BS848" s="73"/>
      <c r="BT848" s="73"/>
      <c r="BU848" s="73"/>
      <c r="BV848" s="73"/>
      <c r="BW848" s="73"/>
      <c r="BX848" s="73"/>
      <c r="BY848" s="73"/>
      <c r="BZ848" s="73"/>
      <c r="CA848" s="73"/>
      <c r="CB848" s="73"/>
      <c r="CC848" s="73"/>
      <c r="CD848" s="73"/>
      <c r="CE848" s="73"/>
      <c r="CF848" s="73"/>
      <c r="CG848" s="73"/>
      <c r="CH848" s="73"/>
      <c r="CI848" s="73"/>
      <c r="CJ848" s="73"/>
      <c r="CK848" s="73"/>
      <c r="CL848" s="73"/>
      <c r="CM848" s="73"/>
      <c r="CN848" s="73"/>
      <c r="CO848" s="73"/>
      <c r="CP848" s="73"/>
      <c r="CQ848" s="73"/>
      <c r="CR848" s="73"/>
      <c r="CS848" s="73"/>
      <c r="CT848" s="73"/>
      <c r="CU848" s="73"/>
      <c r="CV848" s="73"/>
      <c r="CW848" s="73"/>
      <c r="CX848" s="73"/>
      <c r="CY848" s="73"/>
      <c r="CZ848" s="73"/>
      <c r="DA848" s="73"/>
      <c r="DB848" s="73"/>
      <c r="DC848" s="73"/>
      <c r="DD848" s="73"/>
      <c r="DE848" s="73"/>
      <c r="DF848" s="73"/>
      <c r="DG848" s="73"/>
      <c r="DH848" s="73"/>
      <c r="DI848" s="73"/>
      <c r="DJ848" s="73"/>
      <c r="DK848" s="73"/>
      <c r="DL848" s="73"/>
      <c r="DM848" s="73"/>
      <c r="DN848" s="73"/>
      <c r="DO848" s="73"/>
      <c r="DP848" s="73"/>
      <c r="DQ848" s="73"/>
      <c r="DR848" s="73"/>
      <c r="DS848" s="73"/>
      <c r="DT848" s="73"/>
      <c r="DU848" s="73"/>
      <c r="DV848" s="73"/>
    </row>
    <row r="849" spans="19:126" ht="16.5" customHeight="1" x14ac:dyDescent="0.2">
      <c r="S849" s="73"/>
      <c r="T849" s="73"/>
      <c r="U849" s="73"/>
      <c r="V849" s="73"/>
      <c r="W849" s="73"/>
      <c r="X849" s="73"/>
      <c r="Y849" s="73"/>
      <c r="Z849" s="73"/>
      <c r="AA849" s="73"/>
      <c r="AB849" s="73"/>
      <c r="AC849" s="73"/>
      <c r="AD849" s="73"/>
      <c r="AE849" s="73"/>
      <c r="AF849" s="73"/>
      <c r="AG849" s="73"/>
      <c r="AH849" s="73"/>
      <c r="AI849" s="73"/>
      <c r="AJ849" s="73"/>
      <c r="AK849" s="73"/>
      <c r="AM849" s="73"/>
      <c r="AN849" s="73"/>
      <c r="AO849" s="73"/>
      <c r="AP849" s="73"/>
      <c r="AQ849" s="73"/>
      <c r="AR849" s="73"/>
      <c r="AS849" s="73"/>
      <c r="AT849" s="73"/>
      <c r="AU849" s="73"/>
      <c r="AV849" s="73"/>
      <c r="AW849" s="73"/>
      <c r="AX849" s="73"/>
      <c r="AY849" s="73"/>
      <c r="AZ849" s="73"/>
      <c r="BA849" s="73"/>
      <c r="BB849" s="73"/>
      <c r="BC849" s="73"/>
      <c r="BD849" s="73"/>
      <c r="BE849" s="73"/>
      <c r="BF849" s="73"/>
      <c r="BG849" s="73"/>
      <c r="BH849" s="73"/>
      <c r="BI849" s="73"/>
      <c r="BJ849" s="73"/>
      <c r="BK849" s="73"/>
      <c r="BL849" s="73"/>
      <c r="BM849" s="73"/>
      <c r="BN849" s="73"/>
      <c r="BO849" s="73"/>
      <c r="BP849" s="73"/>
      <c r="BQ849" s="73"/>
      <c r="BR849" s="73"/>
      <c r="BS849" s="73"/>
      <c r="BT849" s="73"/>
      <c r="BU849" s="73"/>
      <c r="BV849" s="73"/>
      <c r="BW849" s="73"/>
      <c r="BX849" s="73"/>
      <c r="BY849" s="73"/>
      <c r="BZ849" s="73"/>
      <c r="CA849" s="73"/>
      <c r="CB849" s="73"/>
      <c r="CC849" s="73"/>
      <c r="CD849" s="73"/>
      <c r="CE849" s="73"/>
      <c r="CF849" s="73"/>
      <c r="CG849" s="73"/>
      <c r="CH849" s="73"/>
      <c r="CI849" s="73"/>
      <c r="CJ849" s="73"/>
      <c r="CK849" s="73"/>
      <c r="CL849" s="73"/>
      <c r="CM849" s="73"/>
      <c r="CN849" s="73"/>
      <c r="CO849" s="73"/>
      <c r="CP849" s="73"/>
      <c r="CQ849" s="73"/>
      <c r="CR849" s="73"/>
      <c r="CS849" s="73"/>
      <c r="CT849" s="73"/>
      <c r="CU849" s="73"/>
      <c r="CV849" s="73"/>
      <c r="CW849" s="73"/>
      <c r="CX849" s="73"/>
      <c r="CY849" s="73"/>
      <c r="CZ849" s="73"/>
      <c r="DA849" s="73"/>
      <c r="DB849" s="73"/>
      <c r="DC849" s="73"/>
      <c r="DD849" s="73"/>
      <c r="DE849" s="73"/>
      <c r="DF849" s="73"/>
      <c r="DG849" s="73"/>
      <c r="DH849" s="73"/>
      <c r="DI849" s="73"/>
      <c r="DJ849" s="73"/>
      <c r="DK849" s="73"/>
      <c r="DL849" s="73"/>
      <c r="DM849" s="73"/>
      <c r="DN849" s="73"/>
      <c r="DO849" s="73"/>
      <c r="DP849" s="73"/>
      <c r="DQ849" s="73"/>
      <c r="DR849" s="73"/>
      <c r="DS849" s="73"/>
      <c r="DT849" s="73"/>
      <c r="DU849" s="73"/>
      <c r="DV849" s="73"/>
    </row>
    <row r="850" spans="19:126" ht="16.5" customHeight="1" x14ac:dyDescent="0.2">
      <c r="S850" s="73"/>
      <c r="T850" s="73"/>
      <c r="U850" s="73"/>
      <c r="V850" s="73"/>
      <c r="W850" s="73"/>
      <c r="X850" s="73"/>
      <c r="Y850" s="73"/>
      <c r="Z850" s="73"/>
      <c r="AA850" s="73"/>
      <c r="AB850" s="73"/>
      <c r="AC850" s="73"/>
      <c r="AD850" s="73"/>
      <c r="AE850" s="73"/>
      <c r="AF850" s="73"/>
      <c r="AG850" s="73"/>
      <c r="AH850" s="73"/>
      <c r="AI850" s="73"/>
      <c r="AJ850" s="73"/>
      <c r="AK850" s="73"/>
      <c r="AM850" s="73"/>
      <c r="AN850" s="73"/>
      <c r="AO850" s="73"/>
      <c r="AP850" s="73"/>
      <c r="AQ850" s="73"/>
      <c r="AR850" s="73"/>
      <c r="AS850" s="73"/>
      <c r="AT850" s="73"/>
      <c r="AU850" s="73"/>
      <c r="AV850" s="73"/>
      <c r="AW850" s="73"/>
      <c r="AX850" s="73"/>
      <c r="AY850" s="73"/>
      <c r="AZ850" s="73"/>
      <c r="BA850" s="73"/>
      <c r="BB850" s="73"/>
      <c r="BC850" s="73"/>
      <c r="BD850" s="73"/>
      <c r="BE850" s="73"/>
      <c r="BF850" s="73"/>
      <c r="BG850" s="73"/>
      <c r="BH850" s="73"/>
      <c r="BI850" s="73"/>
      <c r="BJ850" s="73"/>
      <c r="BK850" s="73"/>
      <c r="BL850" s="73"/>
      <c r="BM850" s="73"/>
      <c r="BN850" s="73"/>
      <c r="BO850" s="73"/>
      <c r="BP850" s="73"/>
      <c r="BQ850" s="73"/>
      <c r="BR850" s="73"/>
      <c r="BS850" s="73"/>
      <c r="BT850" s="73"/>
      <c r="BU850" s="73"/>
      <c r="BV850" s="73"/>
      <c r="BW850" s="73"/>
      <c r="BX850" s="73"/>
      <c r="BY850" s="73"/>
      <c r="BZ850" s="73"/>
      <c r="CA850" s="73"/>
      <c r="CB850" s="73"/>
      <c r="CC850" s="73"/>
      <c r="CD850" s="73"/>
      <c r="CE850" s="73"/>
      <c r="CF850" s="73"/>
      <c r="CG850" s="73"/>
      <c r="CH850" s="73"/>
      <c r="CI850" s="73"/>
      <c r="CJ850" s="73"/>
      <c r="CK850" s="73"/>
      <c r="CL850" s="73"/>
      <c r="CM850" s="73"/>
      <c r="CN850" s="73"/>
      <c r="CO850" s="73"/>
      <c r="CP850" s="73"/>
      <c r="CQ850" s="73"/>
      <c r="CR850" s="73"/>
      <c r="CS850" s="73"/>
      <c r="CT850" s="73"/>
      <c r="CU850" s="73"/>
      <c r="CV850" s="73"/>
      <c r="CW850" s="73"/>
      <c r="CX850" s="73"/>
      <c r="CY850" s="73"/>
      <c r="CZ850" s="73"/>
      <c r="DA850" s="73"/>
      <c r="DB850" s="73"/>
      <c r="DC850" s="73"/>
      <c r="DD850" s="73"/>
      <c r="DE850" s="73"/>
      <c r="DF850" s="73"/>
      <c r="DG850" s="73"/>
      <c r="DH850" s="73"/>
      <c r="DI850" s="73"/>
      <c r="DJ850" s="73"/>
      <c r="DK850" s="73"/>
      <c r="DL850" s="73"/>
      <c r="DM850" s="73"/>
      <c r="DN850" s="73"/>
      <c r="DO850" s="73"/>
      <c r="DP850" s="73"/>
      <c r="DQ850" s="73"/>
      <c r="DR850" s="73"/>
      <c r="DS850" s="73"/>
      <c r="DT850" s="73"/>
      <c r="DU850" s="73"/>
      <c r="DV850" s="73"/>
    </row>
    <row r="851" spans="19:126" ht="15" customHeight="1" x14ac:dyDescent="0.2">
      <c r="S851" s="73"/>
      <c r="T851" s="73"/>
      <c r="U851" s="73"/>
      <c r="V851" s="73"/>
      <c r="W851" s="73"/>
      <c r="X851" s="73"/>
      <c r="Y851" s="73"/>
      <c r="Z851" s="73"/>
      <c r="AA851" s="73"/>
      <c r="AB851" s="73"/>
      <c r="AC851" s="73"/>
      <c r="AD851" s="73"/>
      <c r="AE851" s="73"/>
      <c r="AF851" s="73"/>
      <c r="AG851" s="73"/>
      <c r="AH851" s="73"/>
      <c r="AI851" s="73"/>
      <c r="AJ851" s="73"/>
      <c r="AK851" s="73"/>
      <c r="AM851" s="73"/>
      <c r="AN851" s="73"/>
      <c r="AO851" s="73"/>
      <c r="AP851" s="73"/>
      <c r="AQ851" s="73"/>
      <c r="AR851" s="73"/>
      <c r="AS851" s="73"/>
      <c r="AT851" s="73"/>
      <c r="AU851" s="73"/>
      <c r="AV851" s="73"/>
      <c r="AW851" s="73"/>
      <c r="AX851" s="73"/>
      <c r="AY851" s="73"/>
      <c r="AZ851" s="73"/>
      <c r="BA851" s="73"/>
      <c r="BB851" s="73"/>
      <c r="BC851" s="73"/>
      <c r="BD851" s="73"/>
      <c r="BE851" s="73"/>
      <c r="BF851" s="73"/>
      <c r="BG851" s="73"/>
      <c r="BH851" s="73"/>
      <c r="BI851" s="73"/>
      <c r="BJ851" s="73"/>
      <c r="BK851" s="73"/>
      <c r="BL851" s="73"/>
      <c r="BM851" s="73"/>
      <c r="BN851" s="73"/>
      <c r="BO851" s="73"/>
      <c r="BP851" s="73"/>
      <c r="BQ851" s="73"/>
      <c r="BR851" s="73"/>
      <c r="BS851" s="73"/>
      <c r="BT851" s="73"/>
      <c r="BU851" s="73"/>
      <c r="BV851" s="73"/>
      <c r="BW851" s="73"/>
      <c r="BX851" s="73"/>
      <c r="BY851" s="73"/>
      <c r="BZ851" s="73"/>
      <c r="CA851" s="73"/>
      <c r="CB851" s="73"/>
      <c r="CC851" s="73"/>
      <c r="CD851" s="73"/>
      <c r="CE851" s="73"/>
      <c r="CF851" s="73"/>
      <c r="CG851" s="73"/>
      <c r="CH851" s="73"/>
      <c r="CI851" s="73"/>
      <c r="CJ851" s="73"/>
      <c r="CK851" s="73"/>
      <c r="CL851" s="73"/>
      <c r="CM851" s="73"/>
      <c r="CN851" s="73"/>
      <c r="CO851" s="73"/>
      <c r="CP851" s="73"/>
      <c r="CQ851" s="73"/>
      <c r="CR851" s="73"/>
      <c r="CS851" s="73"/>
      <c r="CT851" s="73"/>
      <c r="CU851" s="73"/>
      <c r="CV851" s="73"/>
      <c r="CW851" s="73"/>
      <c r="CX851" s="73"/>
      <c r="CY851" s="73"/>
      <c r="CZ851" s="73"/>
      <c r="DA851" s="73"/>
      <c r="DB851" s="73"/>
      <c r="DC851" s="73"/>
      <c r="DD851" s="73"/>
      <c r="DE851" s="73"/>
      <c r="DF851" s="73"/>
      <c r="DG851" s="73"/>
      <c r="DH851" s="73"/>
      <c r="DI851" s="73"/>
      <c r="DJ851" s="73"/>
      <c r="DK851" s="73"/>
      <c r="DL851" s="73"/>
      <c r="DM851" s="73"/>
      <c r="DN851" s="73"/>
      <c r="DO851" s="73"/>
      <c r="DP851" s="73"/>
      <c r="DQ851" s="73"/>
      <c r="DR851" s="73"/>
      <c r="DS851" s="73"/>
      <c r="DT851" s="73"/>
      <c r="DU851" s="73"/>
      <c r="DV851" s="73"/>
    </row>
    <row r="852" spans="19:126" ht="18.75" customHeight="1" x14ac:dyDescent="0.2">
      <c r="S852" s="73"/>
      <c r="T852" s="73"/>
      <c r="U852" s="73"/>
      <c r="V852" s="73"/>
      <c r="W852" s="73"/>
      <c r="X852" s="73"/>
      <c r="Y852" s="73"/>
      <c r="Z852" s="73"/>
      <c r="AA852" s="73"/>
      <c r="AB852" s="73"/>
      <c r="AC852" s="73"/>
      <c r="AD852" s="73"/>
      <c r="AE852" s="73"/>
      <c r="AF852" s="73"/>
      <c r="AG852" s="73"/>
      <c r="AH852" s="73"/>
      <c r="AI852" s="73"/>
      <c r="AJ852" s="73"/>
      <c r="AK852" s="73"/>
      <c r="AM852" s="73"/>
      <c r="AN852" s="73"/>
      <c r="AO852" s="73"/>
      <c r="AP852" s="73"/>
      <c r="AQ852" s="73"/>
      <c r="AR852" s="73"/>
      <c r="AS852" s="73"/>
      <c r="AT852" s="73"/>
      <c r="AU852" s="73"/>
      <c r="AV852" s="73"/>
      <c r="AW852" s="73"/>
      <c r="AX852" s="73"/>
      <c r="AY852" s="73"/>
      <c r="AZ852" s="73"/>
      <c r="BA852" s="73"/>
      <c r="BB852" s="73"/>
      <c r="BC852" s="73"/>
      <c r="BD852" s="73"/>
      <c r="BE852" s="73"/>
      <c r="BF852" s="73"/>
      <c r="BG852" s="73"/>
      <c r="BH852" s="73"/>
      <c r="BI852" s="73"/>
      <c r="BJ852" s="73"/>
      <c r="BK852" s="73"/>
      <c r="BL852" s="73"/>
      <c r="BM852" s="73"/>
      <c r="BN852" s="73"/>
      <c r="BO852" s="73"/>
      <c r="BP852" s="73"/>
      <c r="BQ852" s="73"/>
      <c r="BR852" s="73"/>
      <c r="BS852" s="73"/>
      <c r="BT852" s="73"/>
      <c r="BU852" s="73"/>
      <c r="BV852" s="73"/>
      <c r="BW852" s="73"/>
      <c r="BX852" s="73"/>
      <c r="BY852" s="73"/>
      <c r="BZ852" s="73"/>
      <c r="CA852" s="73"/>
      <c r="CB852" s="73"/>
      <c r="CC852" s="73"/>
      <c r="CD852" s="73"/>
      <c r="CE852" s="73"/>
      <c r="CF852" s="73"/>
      <c r="CG852" s="73"/>
      <c r="CH852" s="73"/>
      <c r="CI852" s="73"/>
      <c r="CJ852" s="73"/>
      <c r="CK852" s="73"/>
      <c r="CL852" s="73"/>
      <c r="CM852" s="73"/>
      <c r="CN852" s="73"/>
      <c r="CO852" s="73"/>
      <c r="CP852" s="73"/>
      <c r="CQ852" s="73"/>
      <c r="CR852" s="73"/>
      <c r="CS852" s="73"/>
      <c r="CT852" s="73"/>
      <c r="CU852" s="73"/>
      <c r="CV852" s="73"/>
      <c r="CW852" s="73"/>
      <c r="CX852" s="73"/>
      <c r="CY852" s="73"/>
      <c r="CZ852" s="73"/>
      <c r="DA852" s="73"/>
      <c r="DB852" s="73"/>
      <c r="DC852" s="73"/>
      <c r="DD852" s="73"/>
      <c r="DE852" s="73"/>
      <c r="DF852" s="73"/>
      <c r="DG852" s="73"/>
      <c r="DH852" s="73"/>
      <c r="DI852" s="73"/>
      <c r="DJ852" s="73"/>
      <c r="DK852" s="73"/>
      <c r="DL852" s="73"/>
      <c r="DM852" s="73"/>
      <c r="DN852" s="73"/>
      <c r="DO852" s="73"/>
      <c r="DP852" s="73"/>
      <c r="DQ852" s="73"/>
      <c r="DR852" s="73"/>
      <c r="DS852" s="73"/>
      <c r="DT852" s="73"/>
      <c r="DU852" s="73"/>
      <c r="DV852" s="73"/>
    </row>
    <row r="853" spans="19:126" ht="16.5" customHeight="1" x14ac:dyDescent="0.2">
      <c r="S853" s="73"/>
      <c r="T853" s="73"/>
      <c r="U853" s="73"/>
      <c r="V853" s="73"/>
      <c r="W853" s="73"/>
      <c r="X853" s="73"/>
      <c r="Y853" s="73"/>
      <c r="Z853" s="73"/>
      <c r="AA853" s="73"/>
      <c r="AB853" s="73"/>
      <c r="AC853" s="73"/>
      <c r="AD853" s="73"/>
      <c r="AE853" s="73"/>
      <c r="AF853" s="73"/>
      <c r="AG853" s="73"/>
      <c r="AH853" s="73"/>
      <c r="AI853" s="73"/>
      <c r="AJ853" s="73"/>
      <c r="AK853" s="73"/>
      <c r="AM853" s="73"/>
      <c r="AN853" s="73"/>
      <c r="AO853" s="73"/>
      <c r="AP853" s="73"/>
      <c r="AQ853" s="73"/>
      <c r="AR853" s="73"/>
      <c r="AS853" s="73"/>
      <c r="AT853" s="73"/>
      <c r="AU853" s="73"/>
      <c r="AV853" s="73"/>
      <c r="AW853" s="73"/>
      <c r="AX853" s="73"/>
      <c r="AY853" s="73"/>
      <c r="AZ853" s="73"/>
      <c r="BA853" s="73"/>
      <c r="BB853" s="73"/>
      <c r="BC853" s="73"/>
      <c r="BD853" s="73"/>
      <c r="BE853" s="73"/>
      <c r="BF853" s="73"/>
      <c r="BG853" s="73"/>
      <c r="BH853" s="73"/>
      <c r="BI853" s="73"/>
      <c r="BJ853" s="73"/>
      <c r="BK853" s="73"/>
      <c r="BL853" s="73"/>
      <c r="BM853" s="73"/>
      <c r="BN853" s="73"/>
      <c r="BO853" s="73"/>
      <c r="BP853" s="73"/>
      <c r="BQ853" s="73"/>
      <c r="BR853" s="73"/>
      <c r="BS853" s="73"/>
      <c r="BT853" s="73"/>
      <c r="BU853" s="73"/>
      <c r="BV853" s="73"/>
      <c r="BW853" s="73"/>
      <c r="BX853" s="73"/>
      <c r="BY853" s="73"/>
      <c r="BZ853" s="73"/>
      <c r="CA853" s="73"/>
      <c r="CB853" s="73"/>
      <c r="CC853" s="73"/>
      <c r="CD853" s="73"/>
      <c r="CE853" s="73"/>
      <c r="CF853" s="73"/>
      <c r="CG853" s="73"/>
      <c r="CH853" s="73"/>
      <c r="CI853" s="73"/>
      <c r="CJ853" s="73"/>
      <c r="CK853" s="73"/>
      <c r="CL853" s="73"/>
      <c r="CM853" s="73"/>
      <c r="CN853" s="73"/>
      <c r="CO853" s="73"/>
      <c r="CP853" s="73"/>
      <c r="CQ853" s="73"/>
      <c r="CR853" s="73"/>
      <c r="CS853" s="73"/>
      <c r="CT853" s="73"/>
      <c r="CU853" s="73"/>
      <c r="CV853" s="73"/>
      <c r="CW853" s="73"/>
      <c r="CX853" s="73"/>
      <c r="CY853" s="73"/>
      <c r="CZ853" s="73"/>
      <c r="DA853" s="73"/>
      <c r="DB853" s="73"/>
      <c r="DC853" s="73"/>
      <c r="DD853" s="73"/>
      <c r="DE853" s="73"/>
      <c r="DF853" s="73"/>
      <c r="DG853" s="73"/>
      <c r="DH853" s="73"/>
      <c r="DI853" s="73"/>
      <c r="DJ853" s="73"/>
      <c r="DK853" s="73"/>
      <c r="DL853" s="73"/>
      <c r="DM853" s="73"/>
      <c r="DN853" s="73"/>
      <c r="DO853" s="73"/>
      <c r="DP853" s="73"/>
      <c r="DQ853" s="73"/>
      <c r="DR853" s="73"/>
      <c r="DS853" s="73"/>
      <c r="DT853" s="73"/>
      <c r="DU853" s="73"/>
      <c r="DV853" s="73"/>
    </row>
    <row r="854" spans="19:126" ht="17.25" customHeight="1" x14ac:dyDescent="0.2">
      <c r="S854" s="73"/>
      <c r="T854" s="73"/>
      <c r="U854" s="73"/>
      <c r="V854" s="73"/>
      <c r="W854" s="73"/>
      <c r="X854" s="73"/>
      <c r="Y854" s="73"/>
      <c r="Z854" s="73"/>
      <c r="AA854" s="73"/>
      <c r="AB854" s="73"/>
      <c r="AC854" s="73"/>
      <c r="AD854" s="73"/>
      <c r="AE854" s="73"/>
      <c r="AF854" s="73"/>
      <c r="AG854" s="73"/>
      <c r="AH854" s="73"/>
      <c r="AI854" s="73"/>
      <c r="AJ854" s="73"/>
      <c r="AK854" s="73"/>
      <c r="AM854" s="73"/>
      <c r="AN854" s="73"/>
      <c r="AO854" s="73"/>
      <c r="AP854" s="73"/>
      <c r="AQ854" s="73"/>
      <c r="AR854" s="73"/>
      <c r="AS854" s="73"/>
      <c r="AT854" s="73"/>
      <c r="AU854" s="73"/>
      <c r="AV854" s="73"/>
      <c r="AW854" s="73"/>
      <c r="AX854" s="73"/>
      <c r="AY854" s="73"/>
      <c r="AZ854" s="73"/>
      <c r="BA854" s="73"/>
      <c r="BB854" s="73"/>
      <c r="BC854" s="73"/>
      <c r="BD854" s="73"/>
      <c r="BE854" s="73"/>
      <c r="BF854" s="73"/>
      <c r="BG854" s="73"/>
      <c r="BH854" s="73"/>
      <c r="BI854" s="73"/>
      <c r="BJ854" s="73"/>
      <c r="BK854" s="73"/>
      <c r="BL854" s="73"/>
      <c r="BM854" s="73"/>
      <c r="BN854" s="73"/>
      <c r="BO854" s="73"/>
      <c r="BP854" s="73"/>
      <c r="BQ854" s="73"/>
      <c r="BR854" s="73"/>
      <c r="BS854" s="73"/>
      <c r="BT854" s="73"/>
      <c r="BU854" s="73"/>
      <c r="BV854" s="73"/>
      <c r="BW854" s="73"/>
      <c r="BX854" s="73"/>
      <c r="BY854" s="73"/>
      <c r="BZ854" s="73"/>
      <c r="CA854" s="73"/>
      <c r="CB854" s="73"/>
      <c r="CC854" s="73"/>
      <c r="CD854" s="73"/>
      <c r="CE854" s="73"/>
      <c r="CF854" s="73"/>
      <c r="CG854" s="73"/>
      <c r="CH854" s="73"/>
      <c r="CI854" s="73"/>
      <c r="CJ854" s="73"/>
      <c r="CK854" s="73"/>
      <c r="CL854" s="73"/>
      <c r="CM854" s="73"/>
      <c r="CN854" s="73"/>
      <c r="CO854" s="73"/>
      <c r="CP854" s="73"/>
      <c r="CQ854" s="73"/>
      <c r="CR854" s="73"/>
      <c r="CS854" s="73"/>
      <c r="CT854" s="73"/>
      <c r="CU854" s="73"/>
      <c r="CV854" s="73"/>
      <c r="CW854" s="73"/>
      <c r="CX854" s="73"/>
      <c r="CY854" s="73"/>
      <c r="CZ854" s="73"/>
      <c r="DA854" s="73"/>
      <c r="DB854" s="73"/>
      <c r="DC854" s="73"/>
      <c r="DD854" s="73"/>
      <c r="DE854" s="73"/>
      <c r="DF854" s="73"/>
      <c r="DG854" s="73"/>
      <c r="DH854" s="73"/>
      <c r="DI854" s="73"/>
      <c r="DJ854" s="73"/>
      <c r="DK854" s="73"/>
      <c r="DL854" s="73"/>
      <c r="DM854" s="73"/>
      <c r="DN854" s="73"/>
      <c r="DO854" s="73"/>
      <c r="DP854" s="73"/>
      <c r="DQ854" s="73"/>
      <c r="DR854" s="73"/>
      <c r="DS854" s="73"/>
      <c r="DT854" s="73"/>
      <c r="DU854" s="73"/>
      <c r="DV854" s="73"/>
    </row>
    <row r="855" spans="19:126" ht="16.5" customHeight="1" x14ac:dyDescent="0.2">
      <c r="S855" s="73"/>
      <c r="T855" s="73"/>
      <c r="U855" s="73"/>
      <c r="V855" s="73"/>
      <c r="W855" s="73"/>
      <c r="X855" s="73"/>
      <c r="Y855" s="73"/>
      <c r="Z855" s="73"/>
      <c r="AA855" s="73"/>
      <c r="AB855" s="73"/>
      <c r="AC855" s="73"/>
      <c r="AD855" s="73"/>
      <c r="AE855" s="73"/>
      <c r="AF855" s="73"/>
      <c r="AG855" s="73"/>
      <c r="AH855" s="73"/>
      <c r="AI855" s="73"/>
      <c r="AJ855" s="73"/>
      <c r="AK855" s="73"/>
      <c r="AM855" s="73"/>
      <c r="AN855" s="73"/>
      <c r="AO855" s="73"/>
      <c r="AP855" s="73"/>
      <c r="AQ855" s="73"/>
      <c r="AR855" s="73"/>
      <c r="AS855" s="73"/>
      <c r="AT855" s="73"/>
      <c r="AU855" s="73"/>
      <c r="AV855" s="73"/>
      <c r="AW855" s="73"/>
      <c r="AX855" s="73"/>
      <c r="AY855" s="73"/>
      <c r="AZ855" s="73"/>
      <c r="BA855" s="73"/>
      <c r="BB855" s="73"/>
      <c r="BC855" s="73"/>
      <c r="BD855" s="73"/>
      <c r="BE855" s="73"/>
      <c r="BF855" s="73"/>
      <c r="BG855" s="73"/>
      <c r="BH855" s="73"/>
      <c r="BI855" s="73"/>
      <c r="BJ855" s="73"/>
      <c r="BK855" s="73"/>
      <c r="BL855" s="73"/>
      <c r="BM855" s="73"/>
      <c r="BN855" s="73"/>
      <c r="BO855" s="73"/>
      <c r="BP855" s="73"/>
      <c r="BQ855" s="73"/>
      <c r="BR855" s="73"/>
      <c r="BS855" s="73"/>
      <c r="BT855" s="73"/>
      <c r="BU855" s="73"/>
      <c r="BV855" s="73"/>
      <c r="BW855" s="73"/>
      <c r="BX855" s="73"/>
      <c r="BY855" s="73"/>
      <c r="BZ855" s="73"/>
      <c r="CA855" s="73"/>
      <c r="CB855" s="73"/>
      <c r="CC855" s="73"/>
      <c r="CD855" s="73"/>
      <c r="CE855" s="73"/>
      <c r="CF855" s="73"/>
      <c r="CG855" s="73"/>
      <c r="CH855" s="73"/>
      <c r="CI855" s="73"/>
      <c r="CJ855" s="73"/>
      <c r="CK855" s="73"/>
      <c r="CL855" s="73"/>
      <c r="CM855" s="73"/>
      <c r="CN855" s="73"/>
      <c r="CO855" s="73"/>
      <c r="CP855" s="73"/>
      <c r="CQ855" s="73"/>
      <c r="CR855" s="73"/>
      <c r="CS855" s="73"/>
      <c r="CT855" s="73"/>
      <c r="CU855" s="73"/>
      <c r="CV855" s="73"/>
      <c r="CW855" s="73"/>
      <c r="CX855" s="73"/>
      <c r="CY855" s="73"/>
      <c r="CZ855" s="73"/>
      <c r="DA855" s="73"/>
      <c r="DB855" s="73"/>
      <c r="DC855" s="73"/>
      <c r="DD855" s="73"/>
      <c r="DE855" s="73"/>
      <c r="DF855" s="73"/>
      <c r="DG855" s="73"/>
      <c r="DH855" s="73"/>
      <c r="DI855" s="73"/>
      <c r="DJ855" s="73"/>
      <c r="DK855" s="73"/>
      <c r="DL855" s="73"/>
      <c r="DM855" s="73"/>
      <c r="DN855" s="73"/>
      <c r="DO855" s="73"/>
      <c r="DP855" s="73"/>
      <c r="DQ855" s="73"/>
      <c r="DR855" s="73"/>
      <c r="DS855" s="73"/>
      <c r="DT855" s="73"/>
      <c r="DU855" s="73"/>
      <c r="DV855" s="73"/>
    </row>
    <row r="856" spans="19:126" ht="12" customHeight="1" x14ac:dyDescent="0.2">
      <c r="S856" s="73"/>
      <c r="T856" s="73"/>
      <c r="U856" s="73"/>
      <c r="V856" s="73"/>
      <c r="W856" s="73"/>
      <c r="X856" s="73"/>
      <c r="Y856" s="73"/>
      <c r="Z856" s="73"/>
      <c r="AA856" s="73"/>
      <c r="AB856" s="73"/>
      <c r="AC856" s="73"/>
      <c r="AD856" s="73"/>
      <c r="AE856" s="73"/>
      <c r="AF856" s="73"/>
      <c r="AG856" s="73"/>
      <c r="AH856" s="73"/>
      <c r="AI856" s="73"/>
      <c r="AJ856" s="73"/>
      <c r="AK856" s="73"/>
      <c r="AM856" s="73"/>
      <c r="AN856" s="73"/>
      <c r="AO856" s="73"/>
      <c r="AP856" s="73"/>
      <c r="AQ856" s="73"/>
      <c r="AR856" s="73"/>
      <c r="AS856" s="73"/>
      <c r="AT856" s="73"/>
      <c r="AU856" s="73"/>
      <c r="AV856" s="73"/>
      <c r="AW856" s="73"/>
      <c r="AX856" s="73"/>
      <c r="AY856" s="73"/>
      <c r="AZ856" s="73"/>
      <c r="BA856" s="73"/>
      <c r="BB856" s="73"/>
      <c r="BC856" s="73"/>
      <c r="BD856" s="73"/>
      <c r="BE856" s="73"/>
      <c r="BF856" s="73"/>
      <c r="BG856" s="73"/>
      <c r="BH856" s="73"/>
      <c r="BI856" s="73"/>
      <c r="BJ856" s="73"/>
      <c r="BK856" s="73"/>
      <c r="BL856" s="73"/>
      <c r="BM856" s="73"/>
      <c r="BN856" s="73"/>
      <c r="BO856" s="73"/>
      <c r="BP856" s="73"/>
      <c r="BQ856" s="73"/>
      <c r="BR856" s="73"/>
      <c r="BS856" s="73"/>
      <c r="BT856" s="73"/>
      <c r="BU856" s="73"/>
      <c r="BV856" s="73"/>
      <c r="BW856" s="73"/>
      <c r="BX856" s="73"/>
      <c r="BY856" s="73"/>
      <c r="BZ856" s="73"/>
      <c r="CA856" s="73"/>
      <c r="CB856" s="73"/>
      <c r="CC856" s="73"/>
      <c r="CD856" s="73"/>
      <c r="CE856" s="73"/>
      <c r="CF856" s="73"/>
      <c r="CG856" s="73"/>
      <c r="CH856" s="73"/>
      <c r="CI856" s="73"/>
      <c r="CJ856" s="73"/>
      <c r="CK856" s="73"/>
      <c r="CL856" s="73"/>
      <c r="CM856" s="73"/>
      <c r="CN856" s="73"/>
      <c r="CO856" s="73"/>
      <c r="CP856" s="73"/>
      <c r="CQ856" s="73"/>
      <c r="CR856" s="73"/>
      <c r="CS856" s="73"/>
      <c r="CT856" s="73"/>
      <c r="CU856" s="73"/>
      <c r="CV856" s="73"/>
      <c r="CW856" s="73"/>
      <c r="CX856" s="73"/>
      <c r="CY856" s="73"/>
      <c r="CZ856" s="73"/>
      <c r="DA856" s="73"/>
      <c r="DB856" s="73"/>
      <c r="DC856" s="73"/>
      <c r="DD856" s="73"/>
      <c r="DE856" s="73"/>
      <c r="DF856" s="73"/>
      <c r="DG856" s="73"/>
      <c r="DH856" s="73"/>
      <c r="DI856" s="73"/>
      <c r="DJ856" s="73"/>
      <c r="DK856" s="73"/>
      <c r="DL856" s="73"/>
      <c r="DM856" s="73"/>
      <c r="DN856" s="73"/>
      <c r="DO856" s="73"/>
      <c r="DP856" s="73"/>
      <c r="DQ856" s="73"/>
      <c r="DR856" s="73"/>
      <c r="DS856" s="73"/>
      <c r="DT856" s="73"/>
      <c r="DU856" s="73"/>
      <c r="DV856" s="73"/>
    </row>
    <row r="857" spans="19:126" ht="15.75" customHeight="1" x14ac:dyDescent="0.2">
      <c r="S857" s="73"/>
      <c r="T857" s="73"/>
      <c r="U857" s="73"/>
      <c r="V857" s="73"/>
      <c r="W857" s="73"/>
      <c r="X857" s="73"/>
      <c r="Y857" s="73"/>
      <c r="Z857" s="73"/>
      <c r="AA857" s="73"/>
      <c r="AB857" s="73"/>
      <c r="AC857" s="73"/>
      <c r="AD857" s="73"/>
      <c r="AE857" s="73"/>
      <c r="AF857" s="73"/>
      <c r="AG857" s="73"/>
      <c r="AH857" s="73"/>
      <c r="AI857" s="73"/>
      <c r="AJ857" s="73"/>
      <c r="AK857" s="73"/>
      <c r="AM857" s="73"/>
      <c r="AN857" s="73"/>
      <c r="AO857" s="73"/>
      <c r="AP857" s="73"/>
      <c r="AQ857" s="73"/>
      <c r="AR857" s="73"/>
      <c r="AS857" s="73"/>
      <c r="AT857" s="73"/>
      <c r="AU857" s="73"/>
      <c r="AV857" s="73"/>
      <c r="AW857" s="73"/>
      <c r="AX857" s="73"/>
      <c r="AY857" s="73"/>
      <c r="AZ857" s="73"/>
      <c r="BA857" s="73"/>
      <c r="BB857" s="73"/>
      <c r="BC857" s="73"/>
      <c r="BD857" s="73"/>
      <c r="BE857" s="73"/>
      <c r="BF857" s="73"/>
      <c r="BG857" s="73"/>
      <c r="BH857" s="73"/>
      <c r="BI857" s="73"/>
      <c r="BJ857" s="73"/>
      <c r="BK857" s="73"/>
      <c r="BL857" s="73"/>
      <c r="BM857" s="73"/>
      <c r="BN857" s="73"/>
      <c r="BO857" s="73"/>
      <c r="BP857" s="73"/>
      <c r="BQ857" s="73"/>
      <c r="BR857" s="73"/>
      <c r="BS857" s="73"/>
      <c r="BT857" s="73"/>
      <c r="BU857" s="73"/>
      <c r="BV857" s="73"/>
      <c r="BW857" s="73"/>
      <c r="BX857" s="73"/>
      <c r="BY857" s="73"/>
      <c r="BZ857" s="73"/>
      <c r="CA857" s="73"/>
      <c r="CB857" s="73"/>
      <c r="CC857" s="73"/>
      <c r="CD857" s="73"/>
      <c r="CE857" s="73"/>
      <c r="CF857" s="73"/>
      <c r="CG857" s="73"/>
      <c r="CH857" s="73"/>
      <c r="CI857" s="73"/>
      <c r="CJ857" s="73"/>
      <c r="CK857" s="73"/>
      <c r="CL857" s="73"/>
      <c r="CM857" s="73"/>
      <c r="CN857" s="73"/>
      <c r="CO857" s="73"/>
      <c r="CP857" s="73"/>
      <c r="CQ857" s="73"/>
      <c r="CR857" s="73"/>
      <c r="CS857" s="73"/>
      <c r="CT857" s="73"/>
      <c r="CU857" s="73"/>
      <c r="CV857" s="73"/>
      <c r="CW857" s="73"/>
      <c r="CX857" s="73"/>
      <c r="CY857" s="73"/>
      <c r="CZ857" s="73"/>
      <c r="DA857" s="73"/>
      <c r="DB857" s="73"/>
      <c r="DC857" s="73"/>
      <c r="DD857" s="73"/>
      <c r="DE857" s="73"/>
      <c r="DF857" s="73"/>
      <c r="DG857" s="73"/>
      <c r="DH857" s="73"/>
      <c r="DI857" s="73"/>
      <c r="DJ857" s="73"/>
      <c r="DK857" s="73"/>
      <c r="DL857" s="73"/>
      <c r="DM857" s="73"/>
      <c r="DN857" s="73"/>
      <c r="DO857" s="73"/>
      <c r="DP857" s="73"/>
      <c r="DQ857" s="73"/>
      <c r="DR857" s="73"/>
      <c r="DS857" s="73"/>
      <c r="DT857" s="73"/>
      <c r="DU857" s="73"/>
      <c r="DV857" s="73"/>
    </row>
    <row r="858" spans="19:126" ht="15" customHeight="1" x14ac:dyDescent="0.2">
      <c r="S858" s="73"/>
      <c r="T858" s="73"/>
      <c r="U858" s="73"/>
      <c r="V858" s="73"/>
      <c r="W858" s="73"/>
      <c r="X858" s="73"/>
      <c r="Y858" s="73"/>
      <c r="Z858" s="73"/>
      <c r="AA858" s="73"/>
      <c r="AB858" s="73"/>
      <c r="AC858" s="73"/>
      <c r="AD858" s="73"/>
      <c r="AE858" s="73"/>
      <c r="AF858" s="73"/>
      <c r="AG858" s="73"/>
      <c r="AH858" s="73"/>
      <c r="AI858" s="73"/>
      <c r="AJ858" s="73"/>
      <c r="AK858" s="73"/>
      <c r="AM858" s="73"/>
      <c r="AN858" s="73"/>
      <c r="AO858" s="73"/>
      <c r="AP858" s="73"/>
      <c r="AQ858" s="73"/>
      <c r="AR858" s="73"/>
      <c r="AS858" s="73"/>
      <c r="AT858" s="73"/>
      <c r="AU858" s="73"/>
      <c r="AV858" s="73"/>
      <c r="AW858" s="73"/>
      <c r="AX858" s="73"/>
      <c r="AY858" s="73"/>
      <c r="AZ858" s="73"/>
      <c r="BA858" s="73"/>
      <c r="BB858" s="73"/>
      <c r="BC858" s="73"/>
      <c r="BD858" s="73"/>
      <c r="BE858" s="73"/>
      <c r="BF858" s="73"/>
      <c r="BG858" s="73"/>
      <c r="BH858" s="73"/>
      <c r="BI858" s="73"/>
      <c r="BJ858" s="73"/>
      <c r="BK858" s="73"/>
      <c r="BL858" s="73"/>
      <c r="BM858" s="73"/>
      <c r="BN858" s="73"/>
      <c r="BO858" s="73"/>
      <c r="BP858" s="73"/>
      <c r="BQ858" s="73"/>
      <c r="BR858" s="73"/>
      <c r="BS858" s="73"/>
      <c r="BT858" s="73"/>
      <c r="BU858" s="73"/>
      <c r="BV858" s="73"/>
      <c r="BW858" s="73"/>
      <c r="BX858" s="73"/>
      <c r="BY858" s="73"/>
      <c r="BZ858" s="73"/>
      <c r="CA858" s="73"/>
      <c r="CB858" s="73"/>
      <c r="CC858" s="73"/>
      <c r="CD858" s="73"/>
      <c r="CE858" s="73"/>
      <c r="CF858" s="73"/>
      <c r="CG858" s="73"/>
      <c r="CH858" s="73"/>
      <c r="CI858" s="73"/>
      <c r="CJ858" s="73"/>
      <c r="CK858" s="73"/>
      <c r="CL858" s="73"/>
      <c r="CM858" s="73"/>
      <c r="CN858" s="73"/>
      <c r="CO858" s="73"/>
      <c r="CP858" s="73"/>
      <c r="CQ858" s="73"/>
      <c r="CR858" s="73"/>
      <c r="CS858" s="73"/>
      <c r="CT858" s="73"/>
      <c r="CU858" s="73"/>
      <c r="CV858" s="73"/>
      <c r="CW858" s="73"/>
      <c r="CX858" s="73"/>
      <c r="CY858" s="73"/>
      <c r="CZ858" s="73"/>
      <c r="DA858" s="73"/>
      <c r="DB858" s="73"/>
      <c r="DC858" s="73"/>
      <c r="DD858" s="73"/>
      <c r="DE858" s="73"/>
      <c r="DF858" s="73"/>
      <c r="DG858" s="73"/>
      <c r="DH858" s="73"/>
      <c r="DI858" s="73"/>
      <c r="DJ858" s="73"/>
      <c r="DK858" s="73"/>
      <c r="DL858" s="73"/>
      <c r="DM858" s="73"/>
      <c r="DN858" s="73"/>
      <c r="DO858" s="73"/>
      <c r="DP858" s="73"/>
      <c r="DQ858" s="73"/>
      <c r="DR858" s="73"/>
      <c r="DS858" s="73"/>
      <c r="DT858" s="73"/>
      <c r="DU858" s="73"/>
      <c r="DV858" s="73"/>
    </row>
    <row r="859" spans="19:126" ht="18.75" customHeight="1" x14ac:dyDescent="0.2">
      <c r="S859" s="73"/>
      <c r="T859" s="73"/>
      <c r="U859" s="73"/>
      <c r="V859" s="73"/>
      <c r="W859" s="73"/>
      <c r="X859" s="73"/>
      <c r="Y859" s="73"/>
      <c r="Z859" s="73"/>
      <c r="AA859" s="73"/>
      <c r="AB859" s="73"/>
      <c r="AC859" s="73"/>
      <c r="AD859" s="73"/>
      <c r="AE859" s="73"/>
      <c r="AF859" s="73"/>
      <c r="AG859" s="73"/>
      <c r="AH859" s="73"/>
      <c r="AI859" s="73"/>
      <c r="AJ859" s="73"/>
      <c r="AK859" s="73"/>
      <c r="AM859" s="73"/>
      <c r="AN859" s="73"/>
      <c r="AO859" s="73"/>
      <c r="AP859" s="73"/>
      <c r="AQ859" s="73"/>
      <c r="AR859" s="73"/>
      <c r="AS859" s="73"/>
      <c r="AT859" s="73"/>
      <c r="AU859" s="73"/>
      <c r="AV859" s="73"/>
      <c r="AW859" s="73"/>
      <c r="AX859" s="73"/>
      <c r="AY859" s="73"/>
      <c r="AZ859" s="73"/>
      <c r="BA859" s="73"/>
      <c r="BB859" s="73"/>
      <c r="BC859" s="73"/>
      <c r="BD859" s="73"/>
      <c r="BE859" s="73"/>
      <c r="BF859" s="73"/>
      <c r="BG859" s="73"/>
      <c r="BH859" s="73"/>
      <c r="BI859" s="73"/>
      <c r="BJ859" s="73"/>
      <c r="BK859" s="73"/>
      <c r="BL859" s="73"/>
      <c r="BM859" s="73"/>
      <c r="BN859" s="73"/>
      <c r="BO859" s="73"/>
      <c r="BP859" s="73"/>
      <c r="BQ859" s="73"/>
      <c r="BR859" s="73"/>
      <c r="BS859" s="73"/>
      <c r="BT859" s="73"/>
      <c r="BU859" s="73"/>
      <c r="BV859" s="73"/>
      <c r="BW859" s="73"/>
      <c r="BX859" s="73"/>
      <c r="BY859" s="73"/>
      <c r="BZ859" s="73"/>
      <c r="CA859" s="73"/>
      <c r="CB859" s="73"/>
      <c r="CC859" s="73"/>
      <c r="CD859" s="73"/>
      <c r="CE859" s="73"/>
      <c r="CF859" s="73"/>
      <c r="CG859" s="73"/>
      <c r="CH859" s="73"/>
      <c r="CI859" s="73"/>
      <c r="CJ859" s="73"/>
      <c r="CK859" s="73"/>
      <c r="CL859" s="73"/>
      <c r="CM859" s="73"/>
      <c r="CN859" s="73"/>
      <c r="CO859" s="73"/>
      <c r="CP859" s="73"/>
      <c r="CQ859" s="73"/>
      <c r="CR859" s="73"/>
      <c r="CS859" s="73"/>
      <c r="CT859" s="73"/>
      <c r="CU859" s="73"/>
      <c r="CV859" s="73"/>
      <c r="CW859" s="73"/>
      <c r="CX859" s="73"/>
      <c r="CY859" s="73"/>
      <c r="CZ859" s="73"/>
      <c r="DA859" s="73"/>
      <c r="DB859" s="73"/>
      <c r="DC859" s="73"/>
      <c r="DD859" s="73"/>
      <c r="DE859" s="73"/>
      <c r="DF859" s="73"/>
      <c r="DG859" s="73"/>
      <c r="DH859" s="73"/>
      <c r="DI859" s="73"/>
      <c r="DJ859" s="73"/>
      <c r="DK859" s="73"/>
      <c r="DL859" s="73"/>
      <c r="DM859" s="73"/>
      <c r="DN859" s="73"/>
      <c r="DO859" s="73"/>
      <c r="DP859" s="73"/>
      <c r="DQ859" s="73"/>
      <c r="DR859" s="73"/>
      <c r="DS859" s="73"/>
      <c r="DT859" s="73"/>
      <c r="DU859" s="73"/>
      <c r="DV859" s="73"/>
    </row>
    <row r="860" spans="19:126" ht="20.25" customHeight="1" x14ac:dyDescent="0.2">
      <c r="S860" s="73"/>
      <c r="T860" s="73"/>
      <c r="U860" s="73"/>
      <c r="V860" s="73"/>
      <c r="W860" s="73"/>
      <c r="X860" s="73"/>
      <c r="Y860" s="73"/>
      <c r="Z860" s="73"/>
      <c r="AA860" s="73"/>
      <c r="AB860" s="73"/>
      <c r="AC860" s="73"/>
      <c r="AD860" s="73"/>
      <c r="AE860" s="73"/>
      <c r="AF860" s="73"/>
      <c r="AG860" s="73"/>
      <c r="AH860" s="73"/>
      <c r="AI860" s="73"/>
      <c r="AJ860" s="73"/>
      <c r="AK860" s="73"/>
      <c r="AM860" s="73"/>
      <c r="AN860" s="73"/>
      <c r="AO860" s="73"/>
      <c r="AP860" s="73"/>
      <c r="AQ860" s="73"/>
      <c r="AR860" s="73"/>
      <c r="AS860" s="73"/>
      <c r="AT860" s="73"/>
      <c r="AU860" s="73"/>
      <c r="AV860" s="73"/>
      <c r="AW860" s="73"/>
      <c r="AX860" s="73"/>
      <c r="AY860" s="73"/>
      <c r="AZ860" s="73"/>
      <c r="BA860" s="73"/>
      <c r="BB860" s="73"/>
      <c r="BC860" s="73"/>
      <c r="BD860" s="73"/>
      <c r="BE860" s="73"/>
      <c r="BF860" s="73"/>
      <c r="BG860" s="73"/>
      <c r="BH860" s="73"/>
      <c r="BI860" s="73"/>
      <c r="BJ860" s="73"/>
      <c r="BK860" s="73"/>
      <c r="BL860" s="73"/>
      <c r="BM860" s="73"/>
      <c r="BN860" s="73"/>
      <c r="BO860" s="73"/>
      <c r="BP860" s="73"/>
      <c r="BQ860" s="73"/>
      <c r="BR860" s="73"/>
      <c r="BS860" s="73"/>
      <c r="BT860" s="73"/>
      <c r="BU860" s="73"/>
      <c r="BV860" s="73"/>
      <c r="BW860" s="73"/>
      <c r="BX860" s="73"/>
      <c r="BY860" s="73"/>
      <c r="BZ860" s="73"/>
      <c r="CA860" s="73"/>
      <c r="CB860" s="73"/>
      <c r="CC860" s="73"/>
      <c r="CD860" s="73"/>
      <c r="CE860" s="73"/>
      <c r="CF860" s="73"/>
      <c r="CG860" s="73"/>
      <c r="CH860" s="73"/>
      <c r="CI860" s="73"/>
      <c r="CJ860" s="73"/>
      <c r="CK860" s="73"/>
      <c r="CL860" s="73"/>
      <c r="CM860" s="73"/>
      <c r="CN860" s="73"/>
      <c r="CO860" s="73"/>
      <c r="CP860" s="73"/>
      <c r="CQ860" s="73"/>
      <c r="CR860" s="73"/>
      <c r="CS860" s="73"/>
      <c r="CT860" s="73"/>
      <c r="CU860" s="73"/>
      <c r="CV860" s="73"/>
      <c r="CW860" s="73"/>
      <c r="CX860" s="73"/>
      <c r="CY860" s="73"/>
      <c r="CZ860" s="73"/>
      <c r="DA860" s="73"/>
      <c r="DB860" s="73"/>
      <c r="DC860" s="73"/>
      <c r="DD860" s="73"/>
      <c r="DE860" s="73"/>
      <c r="DF860" s="73"/>
      <c r="DG860" s="73"/>
      <c r="DH860" s="73"/>
      <c r="DI860" s="73"/>
      <c r="DJ860" s="73"/>
      <c r="DK860" s="73"/>
      <c r="DL860" s="73"/>
      <c r="DM860" s="73"/>
      <c r="DN860" s="73"/>
      <c r="DO860" s="73"/>
      <c r="DP860" s="73"/>
      <c r="DQ860" s="73"/>
      <c r="DR860" s="73"/>
      <c r="DS860" s="73"/>
      <c r="DT860" s="73"/>
      <c r="DU860" s="73"/>
      <c r="DV860" s="73"/>
    </row>
    <row r="861" spans="19:126" ht="18.75" customHeight="1" x14ac:dyDescent="0.2">
      <c r="S861" s="73"/>
      <c r="T861" s="73"/>
      <c r="U861" s="73"/>
      <c r="V861" s="73"/>
      <c r="W861" s="73"/>
      <c r="X861" s="73"/>
      <c r="Y861" s="73"/>
      <c r="Z861" s="73"/>
      <c r="AA861" s="73"/>
      <c r="AB861" s="73"/>
      <c r="AC861" s="73"/>
      <c r="AD861" s="73"/>
      <c r="AE861" s="73"/>
      <c r="AF861" s="73"/>
      <c r="AG861" s="73"/>
      <c r="AH861" s="73"/>
      <c r="AI861" s="73"/>
      <c r="AJ861" s="73"/>
      <c r="AK861" s="73"/>
      <c r="AM861" s="73"/>
      <c r="AN861" s="73"/>
      <c r="AO861" s="73"/>
      <c r="AP861" s="73"/>
      <c r="AQ861" s="73"/>
      <c r="AR861" s="73"/>
      <c r="AS861" s="73"/>
      <c r="AT861" s="73"/>
      <c r="AU861" s="73"/>
      <c r="AV861" s="73"/>
      <c r="AW861" s="73"/>
      <c r="AX861" s="73"/>
      <c r="AY861" s="73"/>
      <c r="AZ861" s="73"/>
      <c r="BA861" s="73"/>
      <c r="BB861" s="73"/>
      <c r="BC861" s="73"/>
      <c r="BD861" s="73"/>
      <c r="BE861" s="73"/>
      <c r="BF861" s="73"/>
      <c r="BG861" s="73"/>
      <c r="BH861" s="73"/>
      <c r="BI861" s="73"/>
      <c r="BJ861" s="73"/>
      <c r="BK861" s="73"/>
      <c r="BL861" s="73"/>
      <c r="BM861" s="73"/>
      <c r="BN861" s="73"/>
      <c r="BO861" s="73"/>
      <c r="BP861" s="73"/>
      <c r="BQ861" s="73"/>
      <c r="BR861" s="73"/>
      <c r="BS861" s="73"/>
      <c r="BT861" s="73"/>
      <c r="BU861" s="73"/>
      <c r="BV861" s="73"/>
      <c r="BW861" s="73"/>
      <c r="BX861" s="73"/>
      <c r="BY861" s="73"/>
      <c r="BZ861" s="73"/>
      <c r="CA861" s="73"/>
      <c r="CB861" s="73"/>
      <c r="CC861" s="73"/>
      <c r="CD861" s="73"/>
      <c r="CE861" s="73"/>
      <c r="CF861" s="73"/>
      <c r="CG861" s="73"/>
      <c r="CH861" s="73"/>
      <c r="CI861" s="73"/>
      <c r="CJ861" s="73"/>
      <c r="CK861" s="73"/>
      <c r="CL861" s="73"/>
      <c r="CM861" s="73"/>
      <c r="CN861" s="73"/>
      <c r="CO861" s="73"/>
      <c r="CP861" s="73"/>
      <c r="CQ861" s="73"/>
      <c r="CR861" s="73"/>
      <c r="CS861" s="73"/>
      <c r="CT861" s="73"/>
      <c r="CU861" s="73"/>
      <c r="CV861" s="73"/>
      <c r="CW861" s="73"/>
      <c r="CX861" s="73"/>
      <c r="CY861" s="73"/>
      <c r="CZ861" s="73"/>
      <c r="DA861" s="73"/>
      <c r="DB861" s="73"/>
      <c r="DC861" s="73"/>
      <c r="DD861" s="73"/>
      <c r="DE861" s="73"/>
      <c r="DF861" s="73"/>
      <c r="DG861" s="73"/>
      <c r="DH861" s="73"/>
      <c r="DI861" s="73"/>
      <c r="DJ861" s="73"/>
      <c r="DK861" s="73"/>
      <c r="DL861" s="73"/>
      <c r="DM861" s="73"/>
      <c r="DN861" s="73"/>
      <c r="DO861" s="73"/>
      <c r="DP861" s="73"/>
      <c r="DQ861" s="73"/>
      <c r="DR861" s="73"/>
      <c r="DS861" s="73"/>
      <c r="DT861" s="73"/>
      <c r="DU861" s="73"/>
      <c r="DV861" s="73"/>
    </row>
    <row r="862" spans="19:126" ht="17.25" customHeight="1" x14ac:dyDescent="0.2">
      <c r="S862" s="73"/>
      <c r="T862" s="73"/>
      <c r="U862" s="73"/>
      <c r="V862" s="73"/>
      <c r="W862" s="73"/>
      <c r="X862" s="73"/>
      <c r="Y862" s="73"/>
      <c r="Z862" s="73"/>
      <c r="AA862" s="73"/>
      <c r="AB862" s="73"/>
      <c r="AC862" s="73"/>
      <c r="AD862" s="73"/>
      <c r="AE862" s="73"/>
      <c r="AF862" s="73"/>
      <c r="AG862" s="73"/>
      <c r="AH862" s="73"/>
      <c r="AI862" s="73"/>
      <c r="AJ862" s="73"/>
      <c r="AK862" s="73"/>
      <c r="AM862" s="73"/>
      <c r="AN862" s="73"/>
      <c r="AO862" s="73"/>
      <c r="AP862" s="73"/>
      <c r="AQ862" s="73"/>
      <c r="AR862" s="73"/>
      <c r="AS862" s="73"/>
      <c r="AT862" s="73"/>
      <c r="AU862" s="73"/>
      <c r="AV862" s="73"/>
      <c r="AW862" s="73"/>
      <c r="AX862" s="73"/>
      <c r="AY862" s="73"/>
      <c r="AZ862" s="73"/>
      <c r="BA862" s="73"/>
      <c r="BB862" s="73"/>
      <c r="BC862" s="73"/>
      <c r="BD862" s="73"/>
      <c r="BE862" s="73"/>
      <c r="BF862" s="73"/>
      <c r="BG862" s="73"/>
      <c r="BH862" s="73"/>
      <c r="BI862" s="73"/>
      <c r="BJ862" s="73"/>
      <c r="BK862" s="73"/>
      <c r="BL862" s="73"/>
      <c r="BM862" s="73"/>
      <c r="BN862" s="73"/>
      <c r="BO862" s="73"/>
      <c r="BP862" s="73"/>
      <c r="BQ862" s="73"/>
      <c r="BR862" s="73"/>
      <c r="BS862" s="73"/>
      <c r="BT862" s="73"/>
      <c r="BU862" s="73"/>
      <c r="BV862" s="73"/>
      <c r="BW862" s="73"/>
      <c r="BX862" s="73"/>
      <c r="BY862" s="73"/>
      <c r="BZ862" s="73"/>
      <c r="CA862" s="73"/>
      <c r="CB862" s="73"/>
      <c r="CC862" s="73"/>
      <c r="CD862" s="73"/>
      <c r="CE862" s="73"/>
      <c r="CF862" s="73"/>
      <c r="CG862" s="73"/>
      <c r="CH862" s="73"/>
      <c r="CI862" s="73"/>
      <c r="CJ862" s="73"/>
      <c r="CK862" s="73"/>
      <c r="CL862" s="73"/>
      <c r="CM862" s="73"/>
      <c r="CN862" s="73"/>
      <c r="CO862" s="73"/>
      <c r="CP862" s="73"/>
      <c r="CQ862" s="73"/>
      <c r="CR862" s="73"/>
      <c r="CS862" s="73"/>
      <c r="CT862" s="73"/>
      <c r="CU862" s="73"/>
      <c r="CV862" s="73"/>
      <c r="CW862" s="73"/>
      <c r="CX862" s="73"/>
      <c r="CY862" s="73"/>
      <c r="CZ862" s="73"/>
      <c r="DA862" s="73"/>
      <c r="DB862" s="73"/>
      <c r="DC862" s="73"/>
      <c r="DD862" s="73"/>
      <c r="DE862" s="73"/>
      <c r="DF862" s="73"/>
      <c r="DG862" s="73"/>
      <c r="DH862" s="73"/>
      <c r="DI862" s="73"/>
      <c r="DJ862" s="73"/>
      <c r="DK862" s="73"/>
      <c r="DL862" s="73"/>
      <c r="DM862" s="73"/>
      <c r="DN862" s="73"/>
      <c r="DO862" s="73"/>
      <c r="DP862" s="73"/>
      <c r="DQ862" s="73"/>
      <c r="DR862" s="73"/>
      <c r="DS862" s="73"/>
      <c r="DT862" s="73"/>
      <c r="DU862" s="73"/>
      <c r="DV862" s="73"/>
    </row>
    <row r="863" spans="19:126" ht="16.5" customHeight="1" x14ac:dyDescent="0.2">
      <c r="S863" s="73"/>
      <c r="T863" s="73"/>
      <c r="U863" s="73"/>
      <c r="V863" s="73"/>
      <c r="W863" s="73"/>
      <c r="X863" s="73"/>
      <c r="Y863" s="73"/>
      <c r="Z863" s="73"/>
      <c r="AA863" s="73"/>
      <c r="AB863" s="73"/>
      <c r="AC863" s="73"/>
      <c r="AD863" s="73"/>
      <c r="AE863" s="73"/>
      <c r="AF863" s="73"/>
      <c r="AG863" s="73"/>
      <c r="AH863" s="73"/>
      <c r="AI863" s="73"/>
      <c r="AJ863" s="73"/>
      <c r="AK863" s="73"/>
      <c r="AM863" s="73"/>
      <c r="AN863" s="73"/>
      <c r="AO863" s="73"/>
      <c r="AP863" s="73"/>
      <c r="AQ863" s="73"/>
      <c r="AR863" s="73"/>
      <c r="AS863" s="73"/>
      <c r="AT863" s="73"/>
      <c r="AU863" s="73"/>
      <c r="AV863" s="73"/>
      <c r="AW863" s="73"/>
      <c r="AX863" s="73"/>
      <c r="AY863" s="73"/>
      <c r="AZ863" s="73"/>
      <c r="BA863" s="73"/>
      <c r="BB863" s="73"/>
      <c r="BC863" s="73"/>
      <c r="BD863" s="73"/>
      <c r="BE863" s="73"/>
      <c r="BF863" s="73"/>
      <c r="BG863" s="73"/>
      <c r="BH863" s="73"/>
      <c r="BI863" s="73"/>
      <c r="BJ863" s="73"/>
      <c r="BK863" s="73"/>
      <c r="BL863" s="73"/>
      <c r="BM863" s="73"/>
      <c r="BN863" s="73"/>
      <c r="BO863" s="73"/>
      <c r="BP863" s="73"/>
      <c r="BQ863" s="73"/>
      <c r="BR863" s="73"/>
      <c r="BS863" s="73"/>
      <c r="BT863" s="73"/>
      <c r="BU863" s="73"/>
      <c r="BV863" s="73"/>
      <c r="BW863" s="73"/>
      <c r="BX863" s="73"/>
      <c r="BY863" s="73"/>
      <c r="BZ863" s="73"/>
      <c r="CA863" s="73"/>
      <c r="CB863" s="73"/>
      <c r="CC863" s="73"/>
      <c r="CD863" s="73"/>
      <c r="CE863" s="73"/>
      <c r="CF863" s="73"/>
      <c r="CG863" s="73"/>
      <c r="CH863" s="73"/>
      <c r="CI863" s="73"/>
      <c r="CJ863" s="73"/>
      <c r="CK863" s="73"/>
      <c r="CL863" s="73"/>
      <c r="CM863" s="73"/>
      <c r="CN863" s="73"/>
      <c r="CO863" s="73"/>
      <c r="CP863" s="73"/>
      <c r="CQ863" s="73"/>
      <c r="CR863" s="73"/>
      <c r="CS863" s="73"/>
      <c r="CT863" s="73"/>
      <c r="CU863" s="73"/>
      <c r="CV863" s="73"/>
      <c r="CW863" s="73"/>
      <c r="CX863" s="73"/>
      <c r="CY863" s="73"/>
      <c r="CZ863" s="73"/>
      <c r="DA863" s="73"/>
      <c r="DB863" s="73"/>
      <c r="DC863" s="73"/>
      <c r="DD863" s="73"/>
      <c r="DE863" s="73"/>
      <c r="DF863" s="73"/>
      <c r="DG863" s="73"/>
      <c r="DH863" s="73"/>
      <c r="DI863" s="73"/>
      <c r="DJ863" s="73"/>
      <c r="DK863" s="73"/>
      <c r="DL863" s="73"/>
      <c r="DM863" s="73"/>
      <c r="DN863" s="73"/>
      <c r="DO863" s="73"/>
      <c r="DP863" s="73"/>
      <c r="DQ863" s="73"/>
      <c r="DR863" s="73"/>
      <c r="DS863" s="73"/>
      <c r="DT863" s="73"/>
      <c r="DU863" s="73"/>
      <c r="DV863" s="73"/>
    </row>
    <row r="864" spans="19:126" ht="18.75" customHeight="1" x14ac:dyDescent="0.2">
      <c r="S864" s="73"/>
      <c r="T864" s="73"/>
      <c r="U864" s="73"/>
      <c r="V864" s="73"/>
      <c r="W864" s="73"/>
      <c r="X864" s="73"/>
      <c r="Y864" s="73"/>
      <c r="Z864" s="73"/>
      <c r="AA864" s="73"/>
      <c r="AB864" s="73"/>
      <c r="AC864" s="73"/>
      <c r="AD864" s="73"/>
      <c r="AE864" s="73"/>
      <c r="AF864" s="73"/>
      <c r="AG864" s="73"/>
      <c r="AH864" s="73"/>
      <c r="AI864" s="73"/>
      <c r="AJ864" s="73"/>
      <c r="AK864" s="73"/>
      <c r="AM864" s="73"/>
      <c r="AN864" s="73"/>
      <c r="AO864" s="73"/>
      <c r="AP864" s="73"/>
      <c r="AQ864" s="73"/>
      <c r="AR864" s="73"/>
      <c r="AS864" s="73"/>
      <c r="AT864" s="73"/>
      <c r="AU864" s="73"/>
      <c r="AV864" s="73"/>
      <c r="AW864" s="73"/>
      <c r="AX864" s="73"/>
      <c r="AY864" s="73"/>
      <c r="AZ864" s="73"/>
      <c r="BA864" s="73"/>
      <c r="BB864" s="73"/>
      <c r="BC864" s="73"/>
      <c r="BD864" s="73"/>
      <c r="BE864" s="73"/>
      <c r="BF864" s="73"/>
      <c r="BG864" s="73"/>
      <c r="BH864" s="73"/>
      <c r="BI864" s="73"/>
      <c r="BJ864" s="73"/>
      <c r="BK864" s="73"/>
      <c r="BL864" s="73"/>
      <c r="BM864" s="73"/>
      <c r="BN864" s="73"/>
      <c r="BO864" s="73"/>
      <c r="BP864" s="73"/>
      <c r="BQ864" s="73"/>
      <c r="BR864" s="73"/>
      <c r="BS864" s="73"/>
      <c r="BT864" s="73"/>
      <c r="BU864" s="73"/>
      <c r="BV864" s="73"/>
      <c r="BW864" s="73"/>
      <c r="BX864" s="73"/>
      <c r="BY864" s="73"/>
      <c r="BZ864" s="73"/>
      <c r="CA864" s="73"/>
      <c r="CB864" s="73"/>
      <c r="CC864" s="73"/>
      <c r="CD864" s="73"/>
      <c r="CE864" s="73"/>
      <c r="CF864" s="73"/>
      <c r="CG864" s="73"/>
      <c r="CH864" s="73"/>
      <c r="CI864" s="73"/>
      <c r="CJ864" s="73"/>
      <c r="CK864" s="73"/>
      <c r="CL864" s="73"/>
      <c r="CM864" s="73"/>
      <c r="CN864" s="73"/>
      <c r="CO864" s="73"/>
      <c r="CP864" s="73"/>
      <c r="CQ864" s="73"/>
      <c r="CR864" s="73"/>
      <c r="CS864" s="73"/>
      <c r="CT864" s="73"/>
      <c r="CU864" s="73"/>
      <c r="CV864" s="73"/>
      <c r="CW864" s="73"/>
      <c r="CX864" s="73"/>
      <c r="CY864" s="73"/>
      <c r="CZ864" s="73"/>
      <c r="DA864" s="73"/>
      <c r="DB864" s="73"/>
      <c r="DC864" s="73"/>
      <c r="DD864" s="73"/>
      <c r="DE864" s="73"/>
      <c r="DF864" s="73"/>
      <c r="DG864" s="73"/>
      <c r="DH864" s="73"/>
      <c r="DI864" s="73"/>
      <c r="DJ864" s="73"/>
      <c r="DK864" s="73"/>
      <c r="DL864" s="73"/>
      <c r="DM864" s="73"/>
      <c r="DN864" s="73"/>
      <c r="DO864" s="73"/>
      <c r="DP864" s="73"/>
      <c r="DQ864" s="73"/>
      <c r="DR864" s="73"/>
      <c r="DS864" s="73"/>
      <c r="DT864" s="73"/>
      <c r="DU864" s="73"/>
      <c r="DV864" s="73"/>
    </row>
    <row r="865" spans="19:126" ht="14.25" customHeight="1" x14ac:dyDescent="0.2">
      <c r="S865" s="73"/>
      <c r="T865" s="73"/>
      <c r="U865" s="73"/>
      <c r="V865" s="73"/>
      <c r="W865" s="73"/>
      <c r="X865" s="73"/>
      <c r="Y865" s="73"/>
      <c r="Z865" s="73"/>
      <c r="AA865" s="73"/>
      <c r="AB865" s="73"/>
      <c r="AC865" s="73"/>
      <c r="AD865" s="73"/>
      <c r="AE865" s="73"/>
      <c r="AF865" s="73"/>
      <c r="AG865" s="73"/>
      <c r="AH865" s="73"/>
      <c r="AI865" s="73"/>
      <c r="AJ865" s="73"/>
      <c r="AK865" s="73"/>
      <c r="AM865" s="73"/>
      <c r="AN865" s="73"/>
      <c r="AO865" s="73"/>
      <c r="AP865" s="73"/>
      <c r="AQ865" s="73"/>
      <c r="AR865" s="73"/>
      <c r="AS865" s="73"/>
      <c r="AT865" s="73"/>
      <c r="AU865" s="73"/>
      <c r="AV865" s="73"/>
      <c r="AW865" s="73"/>
      <c r="AX865" s="73"/>
      <c r="AY865" s="73"/>
      <c r="AZ865" s="73"/>
      <c r="BA865" s="73"/>
      <c r="BB865" s="73"/>
      <c r="BC865" s="73"/>
      <c r="BD865" s="73"/>
      <c r="BE865" s="73"/>
      <c r="BF865" s="73"/>
      <c r="BG865" s="73"/>
      <c r="BH865" s="73"/>
      <c r="BI865" s="73"/>
      <c r="BJ865" s="73"/>
      <c r="BK865" s="73"/>
      <c r="BL865" s="73"/>
      <c r="BM865" s="73"/>
      <c r="BN865" s="73"/>
      <c r="BO865" s="73"/>
      <c r="BP865" s="73"/>
      <c r="BQ865" s="73"/>
      <c r="BR865" s="73"/>
      <c r="BS865" s="73"/>
      <c r="BT865" s="73"/>
      <c r="BU865" s="73"/>
      <c r="BV865" s="73"/>
      <c r="BW865" s="73"/>
      <c r="BX865" s="73"/>
      <c r="BY865" s="73"/>
      <c r="BZ865" s="73"/>
      <c r="CA865" s="73"/>
      <c r="CB865" s="73"/>
      <c r="CC865" s="73"/>
      <c r="CD865" s="73"/>
      <c r="CE865" s="73"/>
      <c r="CF865" s="73"/>
      <c r="CG865" s="73"/>
      <c r="CH865" s="73"/>
      <c r="CI865" s="73"/>
      <c r="CJ865" s="73"/>
      <c r="CK865" s="73"/>
      <c r="CL865" s="73"/>
      <c r="CM865" s="73"/>
      <c r="CN865" s="73"/>
      <c r="CO865" s="73"/>
      <c r="CP865" s="73"/>
      <c r="CQ865" s="73"/>
      <c r="CR865" s="73"/>
      <c r="CS865" s="73"/>
      <c r="CT865" s="73"/>
      <c r="CU865" s="73"/>
      <c r="CV865" s="73"/>
      <c r="CW865" s="73"/>
      <c r="CX865" s="73"/>
      <c r="CY865" s="73"/>
      <c r="CZ865" s="73"/>
      <c r="DA865" s="73"/>
      <c r="DB865" s="73"/>
      <c r="DC865" s="73"/>
      <c r="DD865" s="73"/>
      <c r="DE865" s="73"/>
      <c r="DF865" s="73"/>
      <c r="DG865" s="73"/>
      <c r="DH865" s="73"/>
      <c r="DI865" s="73"/>
      <c r="DJ865" s="73"/>
      <c r="DK865" s="73"/>
      <c r="DL865" s="73"/>
      <c r="DM865" s="73"/>
      <c r="DN865" s="73"/>
      <c r="DO865" s="73"/>
      <c r="DP865" s="73"/>
      <c r="DQ865" s="73"/>
      <c r="DR865" s="73"/>
      <c r="DS865" s="73"/>
      <c r="DT865" s="73"/>
      <c r="DU865" s="73"/>
      <c r="DV865" s="73"/>
    </row>
    <row r="866" spans="19:126" ht="15" customHeight="1" x14ac:dyDescent="0.2">
      <c r="S866" s="73"/>
      <c r="T866" s="73"/>
      <c r="U866" s="73"/>
      <c r="V866" s="73"/>
      <c r="W866" s="73"/>
      <c r="X866" s="73"/>
      <c r="Y866" s="73"/>
      <c r="Z866" s="73"/>
      <c r="AA866" s="73"/>
      <c r="AB866" s="73"/>
      <c r="AC866" s="73"/>
      <c r="AD866" s="73"/>
      <c r="AE866" s="73"/>
      <c r="AF866" s="73"/>
      <c r="AG866" s="73"/>
      <c r="AH866" s="73"/>
      <c r="AI866" s="73"/>
      <c r="AJ866" s="73"/>
      <c r="AK866" s="73"/>
    </row>
    <row r="867" spans="19:126" ht="15" customHeight="1" x14ac:dyDescent="0.2">
      <c r="S867" s="73"/>
      <c r="T867" s="73"/>
      <c r="U867" s="73"/>
      <c r="V867" s="73"/>
      <c r="W867" s="73"/>
      <c r="X867" s="73"/>
      <c r="Y867" s="73"/>
      <c r="Z867" s="73"/>
      <c r="AA867" s="73"/>
      <c r="AB867" s="73"/>
      <c r="AC867" s="73"/>
      <c r="AD867" s="73"/>
      <c r="AE867" s="73"/>
      <c r="AF867" s="73"/>
      <c r="AG867" s="73"/>
      <c r="AH867" s="73"/>
      <c r="AI867" s="73"/>
      <c r="AJ867" s="73"/>
      <c r="AK867" s="73"/>
    </row>
    <row r="868" spans="19:126" ht="15" customHeight="1" x14ac:dyDescent="0.2">
      <c r="S868" s="73"/>
      <c r="T868" s="73"/>
      <c r="U868" s="73"/>
      <c r="V868" s="73"/>
      <c r="W868" s="73"/>
      <c r="X868" s="73"/>
      <c r="Y868" s="73"/>
      <c r="Z868" s="73"/>
      <c r="AA868" s="73"/>
      <c r="AB868" s="73"/>
      <c r="AC868" s="73"/>
      <c r="AD868" s="73"/>
      <c r="AE868" s="73"/>
      <c r="AF868" s="73"/>
      <c r="AG868" s="73"/>
      <c r="AH868" s="73"/>
      <c r="AI868" s="73"/>
      <c r="AJ868" s="73"/>
      <c r="AK868" s="73"/>
    </row>
    <row r="869" spans="19:126" ht="15" customHeight="1" x14ac:dyDescent="0.2">
      <c r="S869" s="73"/>
      <c r="T869" s="73"/>
      <c r="U869" s="73"/>
      <c r="V869" s="73"/>
      <c r="W869" s="73"/>
      <c r="X869" s="73"/>
      <c r="Y869" s="73"/>
      <c r="Z869" s="73"/>
      <c r="AA869" s="73"/>
      <c r="AB869" s="73"/>
      <c r="AC869" s="73"/>
      <c r="AD869" s="73"/>
      <c r="AE869" s="73"/>
      <c r="AF869" s="73"/>
      <c r="AG869" s="73"/>
      <c r="AH869" s="73"/>
      <c r="AI869" s="73"/>
      <c r="AJ869" s="73"/>
      <c r="AK869" s="73"/>
    </row>
    <row r="870" spans="19:126" ht="15" customHeight="1" x14ac:dyDescent="0.2">
      <c r="S870" s="73"/>
      <c r="T870" s="73"/>
      <c r="U870" s="73"/>
      <c r="V870" s="73"/>
      <c r="W870" s="73"/>
      <c r="X870" s="73"/>
      <c r="Y870" s="73"/>
      <c r="Z870" s="73"/>
      <c r="AA870" s="73"/>
      <c r="AB870" s="73"/>
      <c r="AC870" s="73"/>
      <c r="AD870" s="73"/>
      <c r="AE870" s="73"/>
      <c r="AF870" s="73"/>
      <c r="AG870" s="73"/>
      <c r="AH870" s="73"/>
      <c r="AI870" s="73"/>
      <c r="AJ870" s="73"/>
      <c r="AK870" s="73"/>
    </row>
    <row r="871" spans="19:126" ht="15" customHeight="1" x14ac:dyDescent="0.2">
      <c r="S871" s="73"/>
      <c r="T871" s="73"/>
      <c r="U871" s="73"/>
      <c r="V871" s="73"/>
      <c r="W871" s="73"/>
      <c r="X871" s="73"/>
      <c r="Y871" s="73"/>
      <c r="Z871" s="73"/>
      <c r="AA871" s="73"/>
      <c r="AB871" s="73"/>
      <c r="AC871" s="73"/>
      <c r="AD871" s="73"/>
      <c r="AE871" s="73"/>
      <c r="AF871" s="73"/>
      <c r="AG871" s="73"/>
      <c r="AH871" s="73"/>
      <c r="AI871" s="73"/>
      <c r="AJ871" s="73"/>
      <c r="AK871" s="73"/>
    </row>
    <row r="872" spans="19:126" ht="15" customHeight="1" x14ac:dyDescent="0.2">
      <c r="S872" s="73"/>
      <c r="T872" s="73"/>
      <c r="U872" s="73"/>
      <c r="V872" s="73"/>
      <c r="W872" s="73"/>
      <c r="X872" s="73"/>
      <c r="Y872" s="73"/>
      <c r="Z872" s="73"/>
      <c r="AA872" s="73"/>
      <c r="AB872" s="73"/>
      <c r="AC872" s="73"/>
      <c r="AD872" s="73"/>
      <c r="AE872" s="73"/>
      <c r="AF872" s="73"/>
      <c r="AG872" s="73"/>
      <c r="AH872" s="73"/>
      <c r="AI872" s="73"/>
      <c r="AJ872" s="73"/>
      <c r="AK872" s="73"/>
    </row>
    <row r="873" spans="19:126" ht="15" customHeight="1" x14ac:dyDescent="0.2">
      <c r="S873" s="73"/>
      <c r="T873" s="73"/>
      <c r="U873" s="73"/>
      <c r="V873" s="73"/>
      <c r="W873" s="73"/>
      <c r="X873" s="73"/>
      <c r="Y873" s="73"/>
      <c r="Z873" s="73"/>
      <c r="AA873" s="73"/>
      <c r="AB873" s="73"/>
      <c r="AC873" s="73"/>
      <c r="AD873" s="73"/>
      <c r="AE873" s="73"/>
      <c r="AF873" s="73"/>
      <c r="AG873" s="73"/>
      <c r="AH873" s="73"/>
      <c r="AI873" s="73"/>
      <c r="AJ873" s="73"/>
      <c r="AK873" s="73"/>
    </row>
    <row r="874" spans="19:126" ht="15" customHeight="1" x14ac:dyDescent="0.2">
      <c r="S874" s="73"/>
      <c r="T874" s="73"/>
      <c r="U874" s="73"/>
      <c r="V874" s="73"/>
      <c r="W874" s="73"/>
      <c r="X874" s="73"/>
      <c r="Y874" s="73"/>
      <c r="Z874" s="73"/>
      <c r="AA874" s="73"/>
      <c r="AB874" s="73"/>
      <c r="AC874" s="73"/>
      <c r="AD874" s="73"/>
      <c r="AE874" s="73"/>
      <c r="AF874" s="73"/>
      <c r="AG874" s="73"/>
      <c r="AH874" s="73"/>
      <c r="AI874" s="73"/>
      <c r="AJ874" s="73"/>
      <c r="AK874" s="73"/>
    </row>
    <row r="875" spans="19:126" ht="15" customHeight="1" x14ac:dyDescent="0.2">
      <c r="S875" s="73"/>
      <c r="T875" s="73"/>
      <c r="U875" s="73"/>
      <c r="V875" s="73"/>
      <c r="W875" s="73"/>
      <c r="X875" s="73"/>
      <c r="Y875" s="73"/>
      <c r="Z875" s="73"/>
      <c r="AA875" s="73"/>
      <c r="AB875" s="73"/>
      <c r="AC875" s="73"/>
      <c r="AD875" s="73"/>
      <c r="AE875" s="73"/>
      <c r="AF875" s="73"/>
      <c r="AG875" s="73"/>
      <c r="AH875" s="73"/>
      <c r="AI875" s="73"/>
      <c r="AJ875" s="73"/>
      <c r="AK875" s="73"/>
    </row>
    <row r="876" spans="19:126" ht="15" customHeight="1" x14ac:dyDescent="0.2">
      <c r="S876" s="73"/>
      <c r="T876" s="73"/>
      <c r="U876" s="73"/>
      <c r="V876" s="73"/>
      <c r="W876" s="73"/>
      <c r="X876" s="73"/>
      <c r="Y876" s="73"/>
      <c r="Z876" s="73"/>
      <c r="AA876" s="73"/>
      <c r="AB876" s="73"/>
      <c r="AC876" s="73"/>
      <c r="AD876" s="73"/>
      <c r="AE876" s="73"/>
      <c r="AF876" s="73"/>
      <c r="AG876" s="73"/>
      <c r="AH876" s="73"/>
      <c r="AI876" s="73"/>
      <c r="AJ876" s="73"/>
      <c r="AK876" s="73"/>
      <c r="AM876" s="73"/>
      <c r="AN876" s="73"/>
      <c r="AO876" s="73"/>
      <c r="AP876" s="73"/>
      <c r="AQ876" s="73"/>
    </row>
    <row r="877" spans="19:126" ht="15" customHeight="1" x14ac:dyDescent="0.2">
      <c r="S877" s="73"/>
      <c r="T877" s="73"/>
      <c r="U877" s="73"/>
      <c r="V877" s="73"/>
      <c r="W877" s="73"/>
      <c r="X877" s="73"/>
      <c r="Y877" s="73"/>
      <c r="Z877" s="73"/>
      <c r="AA877" s="73"/>
      <c r="AB877" s="73"/>
      <c r="AC877" s="73"/>
      <c r="AD877" s="73"/>
      <c r="AE877" s="73"/>
      <c r="AF877" s="73"/>
      <c r="AG877" s="73"/>
      <c r="AH877" s="73"/>
      <c r="AI877" s="73"/>
      <c r="AJ877" s="73"/>
      <c r="AK877" s="73"/>
      <c r="AM877" s="73"/>
      <c r="AN877" s="73"/>
      <c r="AO877" s="73"/>
      <c r="AP877" s="73"/>
      <c r="AQ877" s="73"/>
    </row>
    <row r="878" spans="19:126" ht="15" customHeight="1" x14ac:dyDescent="0.2">
      <c r="S878" s="73"/>
      <c r="T878" s="73"/>
      <c r="U878" s="73"/>
      <c r="V878" s="73"/>
      <c r="W878" s="73"/>
      <c r="X878" s="73"/>
      <c r="Y878" s="73"/>
      <c r="Z878" s="73"/>
      <c r="AA878" s="73"/>
      <c r="AB878" s="73"/>
      <c r="AC878" s="73"/>
      <c r="AD878" s="73"/>
      <c r="AE878" s="73"/>
      <c r="AF878" s="73"/>
      <c r="AG878" s="73"/>
      <c r="AH878" s="73"/>
      <c r="AI878" s="73"/>
      <c r="AJ878" s="73"/>
      <c r="AK878" s="73"/>
      <c r="AM878" s="73"/>
      <c r="AN878" s="73"/>
      <c r="AO878" s="73"/>
      <c r="AP878" s="73"/>
      <c r="AQ878" s="73"/>
    </row>
    <row r="879" spans="19:126" ht="15" customHeight="1" x14ac:dyDescent="0.2">
      <c r="S879" s="73"/>
      <c r="T879" s="73"/>
      <c r="U879" s="73"/>
      <c r="V879" s="73"/>
      <c r="W879" s="73"/>
      <c r="X879" s="73"/>
      <c r="Y879" s="73"/>
      <c r="Z879" s="73"/>
      <c r="AA879" s="73"/>
      <c r="AB879" s="73"/>
      <c r="AC879" s="73"/>
      <c r="AD879" s="73"/>
      <c r="AE879" s="73"/>
      <c r="AF879" s="73"/>
      <c r="AG879" s="73"/>
      <c r="AH879" s="73"/>
      <c r="AI879" s="73"/>
      <c r="AJ879" s="73"/>
      <c r="AK879" s="73"/>
      <c r="AM879" s="73"/>
      <c r="AN879" s="73"/>
      <c r="AO879" s="73"/>
      <c r="AP879" s="73"/>
      <c r="AQ879" s="73"/>
    </row>
    <row r="880" spans="19:126" ht="15" customHeight="1" x14ac:dyDescent="0.2">
      <c r="S880" s="73"/>
      <c r="T880" s="73"/>
      <c r="U880" s="73"/>
      <c r="V880" s="73"/>
      <c r="W880" s="73"/>
      <c r="X880" s="73"/>
      <c r="Y880" s="73"/>
      <c r="Z880" s="73"/>
      <c r="AA880" s="73"/>
      <c r="AB880" s="73"/>
      <c r="AC880" s="73"/>
      <c r="AD880" s="73"/>
      <c r="AE880" s="73"/>
      <c r="AF880" s="73"/>
      <c r="AG880" s="73"/>
      <c r="AH880" s="73"/>
      <c r="AI880" s="73"/>
      <c r="AJ880" s="73"/>
      <c r="AK880" s="73"/>
      <c r="AM880" s="73"/>
      <c r="AN880" s="73"/>
      <c r="AO880" s="73"/>
      <c r="AP880" s="73"/>
      <c r="AQ880" s="73"/>
    </row>
    <row r="881" spans="19:43" ht="15" customHeight="1" x14ac:dyDescent="0.2">
      <c r="S881" s="73"/>
      <c r="T881" s="73"/>
      <c r="U881" s="73"/>
      <c r="V881" s="73"/>
      <c r="W881" s="73"/>
      <c r="X881" s="73"/>
      <c r="Y881" s="73"/>
      <c r="Z881" s="73"/>
      <c r="AA881" s="73"/>
      <c r="AB881" s="73"/>
      <c r="AC881" s="73"/>
      <c r="AD881" s="73"/>
      <c r="AE881" s="73"/>
      <c r="AF881" s="73"/>
      <c r="AG881" s="73"/>
      <c r="AH881" s="73"/>
      <c r="AI881" s="73"/>
      <c r="AJ881" s="73"/>
      <c r="AK881" s="73"/>
      <c r="AM881" s="73"/>
      <c r="AN881" s="73"/>
      <c r="AO881" s="73"/>
      <c r="AP881" s="73"/>
      <c r="AQ881" s="73"/>
    </row>
    <row r="882" spans="19:43" ht="15" customHeight="1" x14ac:dyDescent="0.2">
      <c r="S882" s="73"/>
      <c r="T882" s="73"/>
      <c r="U882" s="73"/>
      <c r="V882" s="73"/>
      <c r="W882" s="73"/>
      <c r="X882" s="73"/>
      <c r="Y882" s="73"/>
      <c r="Z882" s="73"/>
      <c r="AA882" s="73"/>
      <c r="AB882" s="73"/>
      <c r="AC882" s="73"/>
      <c r="AD882" s="73"/>
      <c r="AE882" s="73"/>
      <c r="AF882" s="73"/>
      <c r="AG882" s="73"/>
      <c r="AH882" s="73"/>
      <c r="AI882" s="73"/>
      <c r="AJ882" s="73"/>
      <c r="AK882" s="73"/>
      <c r="AM882" s="73"/>
      <c r="AN882" s="73"/>
      <c r="AO882" s="73"/>
      <c r="AP882" s="73"/>
      <c r="AQ882" s="73"/>
    </row>
    <row r="883" spans="19:43" ht="15" customHeight="1" x14ac:dyDescent="0.2">
      <c r="S883" s="73"/>
      <c r="T883" s="73"/>
      <c r="U883" s="73"/>
      <c r="V883" s="73"/>
      <c r="W883" s="73"/>
      <c r="X883" s="73"/>
      <c r="Y883" s="73"/>
      <c r="Z883" s="73"/>
      <c r="AA883" s="73"/>
      <c r="AB883" s="73"/>
      <c r="AC883" s="73"/>
      <c r="AD883" s="73"/>
      <c r="AE883" s="73"/>
      <c r="AF883" s="73"/>
      <c r="AG883" s="73"/>
      <c r="AH883" s="73"/>
      <c r="AI883" s="73"/>
      <c r="AJ883" s="73"/>
      <c r="AK883" s="73"/>
      <c r="AM883" s="73"/>
      <c r="AN883" s="73"/>
      <c r="AO883" s="73"/>
      <c r="AP883" s="73"/>
      <c r="AQ883" s="73"/>
    </row>
    <row r="884" spans="19:43" ht="15" customHeight="1" x14ac:dyDescent="0.2">
      <c r="S884" s="73"/>
      <c r="T884" s="73"/>
      <c r="U884" s="73"/>
      <c r="V884" s="73"/>
      <c r="W884" s="73"/>
      <c r="X884" s="73"/>
      <c r="Y884" s="73"/>
      <c r="Z884" s="73"/>
      <c r="AA884" s="73"/>
      <c r="AB884" s="73"/>
      <c r="AC884" s="73"/>
      <c r="AD884" s="73"/>
      <c r="AE884" s="73"/>
      <c r="AF884" s="73"/>
      <c r="AG884" s="73"/>
      <c r="AH884" s="73"/>
      <c r="AI884" s="73"/>
      <c r="AJ884" s="73"/>
      <c r="AK884" s="73"/>
      <c r="AM884" s="73"/>
      <c r="AN884" s="73"/>
      <c r="AO884" s="73"/>
      <c r="AP884" s="73"/>
      <c r="AQ884" s="73"/>
    </row>
    <row r="885" spans="19:43" ht="15" customHeight="1" x14ac:dyDescent="0.2">
      <c r="S885" s="73"/>
      <c r="T885" s="73"/>
      <c r="U885" s="73"/>
      <c r="V885" s="73"/>
      <c r="W885" s="73"/>
      <c r="X885" s="73"/>
      <c r="Y885" s="73"/>
      <c r="Z885" s="73"/>
      <c r="AA885" s="73"/>
      <c r="AB885" s="73"/>
      <c r="AC885" s="73"/>
      <c r="AD885" s="73"/>
      <c r="AE885" s="73"/>
      <c r="AF885" s="73"/>
      <c r="AG885" s="73"/>
      <c r="AH885" s="73"/>
      <c r="AI885" s="73"/>
      <c r="AJ885" s="73"/>
      <c r="AK885" s="73"/>
      <c r="AM885" s="73"/>
      <c r="AN885" s="73"/>
      <c r="AO885" s="73"/>
      <c r="AP885" s="73"/>
      <c r="AQ885" s="73"/>
    </row>
    <row r="886" spans="19:43" ht="15" customHeight="1" x14ac:dyDescent="0.2">
      <c r="S886" s="73"/>
      <c r="T886" s="73"/>
      <c r="U886" s="73"/>
      <c r="V886" s="73"/>
      <c r="W886" s="73"/>
      <c r="X886" s="73"/>
      <c r="Y886" s="73"/>
      <c r="Z886" s="73"/>
      <c r="AA886" s="73"/>
      <c r="AB886" s="73"/>
      <c r="AC886" s="73"/>
      <c r="AD886" s="73"/>
      <c r="AE886" s="73"/>
      <c r="AF886" s="73"/>
      <c r="AG886" s="73"/>
      <c r="AH886" s="73"/>
      <c r="AI886" s="73"/>
      <c r="AJ886" s="73"/>
      <c r="AK886" s="73"/>
      <c r="AM886" s="73"/>
      <c r="AN886" s="73"/>
      <c r="AO886" s="73"/>
      <c r="AP886" s="73"/>
      <c r="AQ886" s="73"/>
    </row>
    <row r="887" spans="19:43" ht="15" customHeight="1" x14ac:dyDescent="0.2">
      <c r="S887" s="73"/>
      <c r="T887" s="73"/>
      <c r="U887" s="73"/>
      <c r="V887" s="73"/>
      <c r="W887" s="73"/>
      <c r="X887" s="73"/>
      <c r="Y887" s="73"/>
      <c r="Z887" s="73"/>
      <c r="AA887" s="73"/>
      <c r="AB887" s="73"/>
      <c r="AC887" s="73"/>
      <c r="AD887" s="73"/>
      <c r="AE887" s="73"/>
      <c r="AF887" s="73"/>
      <c r="AG887" s="73"/>
      <c r="AH887" s="73"/>
      <c r="AI887" s="73"/>
      <c r="AJ887" s="73"/>
      <c r="AK887" s="73"/>
      <c r="AM887" s="73"/>
      <c r="AN887" s="73"/>
      <c r="AO887" s="73"/>
      <c r="AP887" s="73"/>
      <c r="AQ887" s="73"/>
    </row>
    <row r="888" spans="19:43" ht="15" customHeight="1" x14ac:dyDescent="0.2">
      <c r="S888" s="73"/>
      <c r="T888" s="73"/>
      <c r="U888" s="73"/>
      <c r="V888" s="73"/>
      <c r="W888" s="73"/>
      <c r="X888" s="73"/>
      <c r="Y888" s="73"/>
      <c r="Z888" s="73"/>
      <c r="AA888" s="73"/>
      <c r="AB888" s="73"/>
      <c r="AC888" s="73"/>
      <c r="AD888" s="73"/>
      <c r="AE888" s="73"/>
      <c r="AF888" s="73"/>
      <c r="AG888" s="73"/>
      <c r="AH888" s="73"/>
      <c r="AI888" s="73"/>
      <c r="AJ888" s="73"/>
      <c r="AK888" s="73"/>
      <c r="AM888" s="73"/>
      <c r="AN888" s="73"/>
      <c r="AO888" s="73"/>
      <c r="AP888" s="73"/>
      <c r="AQ888" s="73"/>
    </row>
    <row r="889" spans="19:43" ht="15" customHeight="1" x14ac:dyDescent="0.2">
      <c r="S889" s="73"/>
      <c r="T889" s="73"/>
      <c r="U889" s="73"/>
      <c r="V889" s="73"/>
      <c r="W889" s="73"/>
      <c r="X889" s="73"/>
      <c r="Y889" s="73"/>
      <c r="Z889" s="73"/>
      <c r="AA889" s="73"/>
      <c r="AB889" s="73"/>
      <c r="AC889" s="73"/>
      <c r="AD889" s="73"/>
      <c r="AE889" s="73"/>
      <c r="AF889" s="73"/>
      <c r="AG889" s="73"/>
      <c r="AH889" s="73"/>
      <c r="AI889" s="73"/>
      <c r="AJ889" s="73"/>
      <c r="AK889" s="73"/>
      <c r="AM889" s="73"/>
      <c r="AN889" s="73"/>
      <c r="AO889" s="73"/>
      <c r="AP889" s="73"/>
      <c r="AQ889" s="73"/>
    </row>
    <row r="890" spans="19:43" ht="15" customHeight="1" x14ac:dyDescent="0.2">
      <c r="S890" s="73"/>
      <c r="T890" s="73"/>
      <c r="U890" s="73"/>
      <c r="V890" s="73"/>
      <c r="W890" s="73"/>
      <c r="X890" s="73"/>
      <c r="Y890" s="73"/>
      <c r="Z890" s="73"/>
      <c r="AA890" s="73"/>
      <c r="AB890" s="73"/>
      <c r="AC890" s="73"/>
      <c r="AD890" s="73"/>
      <c r="AE890" s="73"/>
      <c r="AF890" s="73"/>
      <c r="AG890" s="73"/>
      <c r="AH890" s="73"/>
      <c r="AI890" s="73"/>
      <c r="AJ890" s="73"/>
      <c r="AK890" s="73"/>
      <c r="AM890" s="73"/>
      <c r="AN890" s="73"/>
      <c r="AO890" s="73"/>
      <c r="AP890" s="73"/>
      <c r="AQ890" s="73"/>
    </row>
    <row r="891" spans="19:43" ht="15" customHeight="1" x14ac:dyDescent="0.2">
      <c r="S891" s="73"/>
      <c r="T891" s="73"/>
      <c r="U891" s="73"/>
      <c r="V891" s="73"/>
      <c r="W891" s="73"/>
      <c r="X891" s="73"/>
      <c r="Y891" s="73"/>
      <c r="Z891" s="73"/>
      <c r="AA891" s="73"/>
      <c r="AB891" s="73"/>
      <c r="AC891" s="73"/>
      <c r="AD891" s="73"/>
      <c r="AE891" s="73"/>
      <c r="AF891" s="73"/>
      <c r="AG891" s="73"/>
      <c r="AH891" s="73"/>
      <c r="AI891" s="73"/>
      <c r="AJ891" s="73"/>
      <c r="AK891" s="73"/>
      <c r="AM891" s="73"/>
      <c r="AN891" s="73"/>
      <c r="AO891" s="73"/>
      <c r="AP891" s="73"/>
      <c r="AQ891" s="73"/>
    </row>
    <row r="892" spans="19:43" ht="15" customHeight="1" x14ac:dyDescent="0.2">
      <c r="S892" s="73"/>
      <c r="T892" s="73"/>
      <c r="U892" s="73"/>
      <c r="V892" s="73"/>
      <c r="W892" s="73"/>
      <c r="X892" s="73"/>
      <c r="Y892" s="73"/>
      <c r="Z892" s="73"/>
      <c r="AA892" s="73"/>
      <c r="AB892" s="73"/>
      <c r="AC892" s="73"/>
      <c r="AD892" s="73"/>
      <c r="AE892" s="73"/>
      <c r="AF892" s="73"/>
      <c r="AG892" s="73"/>
      <c r="AH892" s="73"/>
      <c r="AI892" s="73"/>
      <c r="AJ892" s="73"/>
      <c r="AK892" s="73"/>
      <c r="AM892" s="73"/>
      <c r="AN892" s="73"/>
      <c r="AO892" s="73"/>
      <c r="AP892" s="73"/>
      <c r="AQ892" s="73"/>
    </row>
    <row r="893" spans="19:43" ht="15" customHeight="1" x14ac:dyDescent="0.2">
      <c r="S893" s="73"/>
      <c r="T893" s="73"/>
      <c r="U893" s="73"/>
      <c r="V893" s="73"/>
      <c r="W893" s="73"/>
      <c r="X893" s="73"/>
      <c r="Y893" s="73"/>
      <c r="Z893" s="73"/>
      <c r="AA893" s="73"/>
      <c r="AB893" s="73"/>
      <c r="AC893" s="73"/>
      <c r="AD893" s="73"/>
      <c r="AE893" s="73"/>
      <c r="AF893" s="73"/>
      <c r="AG893" s="73"/>
      <c r="AH893" s="73"/>
      <c r="AI893" s="73"/>
      <c r="AJ893" s="73"/>
      <c r="AK893" s="73"/>
      <c r="AM893" s="73"/>
      <c r="AN893" s="73"/>
      <c r="AO893" s="73"/>
      <c r="AP893" s="73"/>
      <c r="AQ893" s="73"/>
    </row>
    <row r="894" spans="19:43" ht="15" customHeight="1" x14ac:dyDescent="0.2">
      <c r="S894" s="73"/>
      <c r="T894" s="73"/>
      <c r="U894" s="73"/>
      <c r="V894" s="73"/>
      <c r="W894" s="73"/>
      <c r="X894" s="73"/>
      <c r="Y894" s="73"/>
      <c r="Z894" s="73"/>
      <c r="AA894" s="73"/>
      <c r="AB894" s="73"/>
      <c r="AC894" s="73"/>
      <c r="AD894" s="73"/>
      <c r="AE894" s="73"/>
      <c r="AF894" s="73"/>
      <c r="AG894" s="73"/>
      <c r="AH894" s="73"/>
      <c r="AI894" s="73"/>
      <c r="AJ894" s="73"/>
      <c r="AK894" s="73"/>
      <c r="AM894" s="73"/>
      <c r="AN894" s="73"/>
      <c r="AO894" s="73"/>
      <c r="AP894" s="73"/>
      <c r="AQ894" s="73"/>
    </row>
    <row r="895" spans="19:43" ht="15" customHeight="1" x14ac:dyDescent="0.2">
      <c r="S895" s="73"/>
      <c r="T895" s="73"/>
      <c r="U895" s="73"/>
      <c r="V895" s="73"/>
      <c r="W895" s="73"/>
      <c r="X895" s="73"/>
      <c r="Y895" s="73"/>
      <c r="Z895" s="73"/>
      <c r="AA895" s="73"/>
      <c r="AB895" s="73"/>
      <c r="AC895" s="73"/>
      <c r="AD895" s="73"/>
      <c r="AE895" s="73"/>
      <c r="AF895" s="73"/>
      <c r="AG895" s="73"/>
      <c r="AH895" s="73"/>
      <c r="AI895" s="73"/>
      <c r="AJ895" s="73"/>
      <c r="AK895" s="73"/>
      <c r="AM895" s="73"/>
      <c r="AN895" s="73"/>
      <c r="AO895" s="73"/>
      <c r="AP895" s="73"/>
      <c r="AQ895" s="73"/>
    </row>
    <row r="896" spans="19:43" ht="15" customHeight="1" x14ac:dyDescent="0.2">
      <c r="S896" s="73"/>
      <c r="T896" s="73"/>
      <c r="U896" s="73"/>
      <c r="V896" s="73"/>
      <c r="W896" s="73"/>
      <c r="X896" s="73"/>
      <c r="Y896" s="73"/>
      <c r="Z896" s="73"/>
      <c r="AA896" s="73"/>
      <c r="AB896" s="73"/>
      <c r="AC896" s="73"/>
      <c r="AD896" s="73"/>
      <c r="AE896" s="73"/>
      <c r="AF896" s="73"/>
      <c r="AG896" s="73"/>
      <c r="AH896" s="73"/>
      <c r="AI896" s="73"/>
      <c r="AJ896" s="73"/>
      <c r="AK896" s="73"/>
      <c r="AM896" s="73"/>
      <c r="AN896" s="73"/>
      <c r="AO896" s="73"/>
      <c r="AP896" s="73"/>
      <c r="AQ896" s="73"/>
    </row>
    <row r="897" spans="19:43" ht="15" customHeight="1" x14ac:dyDescent="0.2">
      <c r="S897" s="73"/>
      <c r="T897" s="73"/>
      <c r="U897" s="73"/>
      <c r="V897" s="73"/>
      <c r="W897" s="73"/>
      <c r="X897" s="73"/>
      <c r="Y897" s="73"/>
      <c r="Z897" s="73"/>
      <c r="AA897" s="73"/>
      <c r="AB897" s="73"/>
      <c r="AC897" s="73"/>
      <c r="AD897" s="73"/>
      <c r="AE897" s="73"/>
      <c r="AF897" s="73"/>
      <c r="AG897" s="73"/>
      <c r="AH897" s="73"/>
      <c r="AI897" s="73"/>
      <c r="AJ897" s="73"/>
      <c r="AK897" s="73"/>
      <c r="AM897" s="73"/>
      <c r="AN897" s="73"/>
      <c r="AO897" s="73"/>
      <c r="AP897" s="73"/>
      <c r="AQ897" s="73"/>
    </row>
    <row r="898" spans="19:43" ht="15" customHeight="1" x14ac:dyDescent="0.2">
      <c r="S898" s="73"/>
      <c r="T898" s="73"/>
      <c r="U898" s="73"/>
      <c r="V898" s="73"/>
      <c r="W898" s="73"/>
      <c r="X898" s="73"/>
      <c r="Y898" s="73"/>
      <c r="Z898" s="73"/>
      <c r="AA898" s="73"/>
      <c r="AB898" s="73"/>
      <c r="AC898" s="73"/>
      <c r="AD898" s="73"/>
      <c r="AE898" s="73"/>
      <c r="AF898" s="73"/>
      <c r="AG898" s="73"/>
      <c r="AH898" s="73"/>
      <c r="AI898" s="73"/>
      <c r="AJ898" s="73"/>
      <c r="AK898" s="73"/>
      <c r="AM898" s="73"/>
      <c r="AN898" s="73"/>
      <c r="AO898" s="73"/>
      <c r="AP898" s="73"/>
      <c r="AQ898" s="73"/>
    </row>
    <row r="899" spans="19:43" ht="15" customHeight="1" x14ac:dyDescent="0.2">
      <c r="S899" s="73"/>
      <c r="T899" s="73"/>
      <c r="U899" s="73"/>
      <c r="V899" s="73"/>
      <c r="W899" s="73"/>
      <c r="X899" s="73"/>
      <c r="Y899" s="73"/>
      <c r="Z899" s="73"/>
      <c r="AA899" s="73"/>
      <c r="AB899" s="73"/>
      <c r="AC899" s="73"/>
      <c r="AD899" s="73"/>
      <c r="AE899" s="73"/>
      <c r="AF899" s="73"/>
      <c r="AG899" s="73"/>
      <c r="AH899" s="73"/>
      <c r="AI899" s="73"/>
      <c r="AJ899" s="73"/>
      <c r="AK899" s="73"/>
      <c r="AM899" s="73"/>
      <c r="AN899" s="73"/>
      <c r="AO899" s="73"/>
      <c r="AP899" s="73"/>
      <c r="AQ899" s="73"/>
    </row>
    <row r="900" spans="19:43" ht="15" customHeight="1" x14ac:dyDescent="0.2">
      <c r="S900" s="73"/>
      <c r="T900" s="73"/>
      <c r="U900" s="73"/>
      <c r="V900" s="73"/>
      <c r="W900" s="73"/>
      <c r="X900" s="73"/>
      <c r="Y900" s="73"/>
      <c r="Z900" s="73"/>
      <c r="AA900" s="73"/>
      <c r="AB900" s="73"/>
      <c r="AC900" s="73"/>
      <c r="AD900" s="73"/>
      <c r="AE900" s="73"/>
      <c r="AF900" s="73"/>
      <c r="AG900" s="73"/>
      <c r="AH900" s="73"/>
      <c r="AI900" s="73"/>
      <c r="AJ900" s="73"/>
      <c r="AK900" s="73"/>
      <c r="AM900" s="73"/>
      <c r="AN900" s="73"/>
      <c r="AO900" s="73"/>
      <c r="AP900" s="73"/>
      <c r="AQ900" s="73"/>
    </row>
    <row r="901" spans="19:43" ht="15" customHeight="1" x14ac:dyDescent="0.2">
      <c r="S901" s="73"/>
      <c r="T901" s="73"/>
      <c r="U901" s="73"/>
      <c r="V901" s="73"/>
      <c r="W901" s="73"/>
      <c r="X901" s="73"/>
      <c r="Y901" s="73"/>
      <c r="Z901" s="73"/>
      <c r="AA901" s="73"/>
      <c r="AB901" s="73"/>
      <c r="AC901" s="73"/>
      <c r="AD901" s="73"/>
      <c r="AE901" s="73"/>
      <c r="AF901" s="73"/>
      <c r="AG901" s="73"/>
      <c r="AH901" s="73"/>
      <c r="AI901" s="73"/>
      <c r="AJ901" s="73"/>
      <c r="AK901" s="73"/>
      <c r="AM901" s="73"/>
      <c r="AN901" s="73"/>
      <c r="AO901" s="73"/>
      <c r="AP901" s="73"/>
      <c r="AQ901" s="73"/>
    </row>
    <row r="902" spans="19:43" ht="15" customHeight="1" x14ac:dyDescent="0.2">
      <c r="S902" s="73"/>
      <c r="T902" s="73"/>
      <c r="U902" s="73"/>
      <c r="V902" s="73"/>
      <c r="W902" s="73"/>
      <c r="X902" s="73"/>
      <c r="Y902" s="73"/>
      <c r="Z902" s="73"/>
      <c r="AA902" s="73"/>
      <c r="AB902" s="73"/>
      <c r="AC902" s="73"/>
      <c r="AD902" s="73"/>
      <c r="AE902" s="73"/>
      <c r="AF902" s="73"/>
      <c r="AG902" s="73"/>
      <c r="AH902" s="73"/>
      <c r="AI902" s="73"/>
      <c r="AJ902" s="73"/>
      <c r="AK902" s="73"/>
      <c r="AM902" s="73"/>
      <c r="AN902" s="73"/>
      <c r="AO902" s="73"/>
      <c r="AP902" s="73"/>
      <c r="AQ902" s="73"/>
    </row>
    <row r="903" spans="19:43" ht="15" customHeight="1" x14ac:dyDescent="0.2">
      <c r="U903" s="73"/>
      <c r="V903" s="73"/>
      <c r="W903" s="73"/>
      <c r="X903" s="73"/>
      <c r="Y903" s="73"/>
      <c r="Z903" s="73"/>
      <c r="AA903" s="73"/>
      <c r="AB903" s="73"/>
      <c r="AC903" s="73"/>
      <c r="AD903" s="73"/>
      <c r="AE903" s="73"/>
      <c r="AF903" s="73"/>
      <c r="AG903" s="73"/>
      <c r="AH903" s="73"/>
      <c r="AI903" s="73"/>
      <c r="AJ903" s="73"/>
      <c r="AK903" s="73"/>
      <c r="AM903" s="73"/>
      <c r="AN903" s="73"/>
      <c r="AO903" s="73"/>
      <c r="AP903" s="73"/>
      <c r="AQ903" s="73"/>
    </row>
    <row r="904" spans="19:43" ht="15" customHeight="1" x14ac:dyDescent="0.2">
      <c r="U904" s="73"/>
      <c r="V904" s="73"/>
      <c r="W904" s="73"/>
      <c r="X904" s="73"/>
      <c r="Y904" s="73"/>
      <c r="Z904" s="73"/>
      <c r="AA904" s="73"/>
      <c r="AB904" s="73"/>
      <c r="AC904" s="73"/>
      <c r="AD904" s="73"/>
      <c r="AE904" s="73"/>
      <c r="AF904" s="73"/>
      <c r="AG904" s="73"/>
      <c r="AH904" s="73"/>
      <c r="AI904" s="73"/>
      <c r="AJ904" s="73"/>
      <c r="AK904" s="73"/>
      <c r="AM904" s="73"/>
      <c r="AN904" s="73"/>
      <c r="AO904" s="73"/>
      <c r="AP904" s="73"/>
      <c r="AQ904" s="73"/>
    </row>
    <row r="905" spans="19:43" ht="15" customHeight="1" x14ac:dyDescent="0.2">
      <c r="U905" s="73"/>
      <c r="V905" s="73"/>
      <c r="W905" s="73"/>
      <c r="X905" s="73"/>
      <c r="Y905" s="73"/>
      <c r="Z905" s="73"/>
      <c r="AA905" s="73"/>
      <c r="AB905" s="73"/>
      <c r="AC905" s="73"/>
      <c r="AD905" s="73"/>
      <c r="AE905" s="73"/>
      <c r="AF905" s="73"/>
      <c r="AG905" s="73"/>
      <c r="AH905" s="73"/>
      <c r="AI905" s="73"/>
      <c r="AJ905" s="73"/>
      <c r="AK905" s="73"/>
      <c r="AM905" s="73"/>
      <c r="AN905" s="73"/>
      <c r="AO905" s="73"/>
      <c r="AP905" s="73"/>
      <c r="AQ905" s="73"/>
    </row>
    <row r="906" spans="19:43" ht="15" customHeight="1" x14ac:dyDescent="0.2">
      <c r="U906" s="73"/>
      <c r="V906" s="73"/>
      <c r="W906" s="73"/>
      <c r="X906" s="73"/>
      <c r="Y906" s="73"/>
      <c r="Z906" s="73"/>
      <c r="AA906" s="73"/>
      <c r="AB906" s="73"/>
      <c r="AC906" s="73"/>
      <c r="AD906" s="73"/>
      <c r="AE906" s="73"/>
      <c r="AF906" s="73"/>
      <c r="AG906" s="73"/>
      <c r="AH906" s="73"/>
      <c r="AI906" s="73"/>
      <c r="AJ906" s="73"/>
      <c r="AK906" s="73"/>
      <c r="AM906" s="73"/>
      <c r="AN906" s="73"/>
      <c r="AO906" s="73"/>
      <c r="AP906" s="73"/>
      <c r="AQ906" s="73"/>
    </row>
    <row r="907" spans="19:43" ht="15" customHeight="1" x14ac:dyDescent="0.2">
      <c r="U907" s="73"/>
      <c r="V907" s="73"/>
      <c r="W907" s="73"/>
      <c r="X907" s="73"/>
      <c r="Y907" s="73"/>
      <c r="Z907" s="73"/>
      <c r="AA907" s="73"/>
      <c r="AB907" s="73"/>
      <c r="AC907" s="73"/>
      <c r="AD907" s="73"/>
      <c r="AE907" s="73"/>
      <c r="AF907" s="73"/>
      <c r="AG907" s="73"/>
      <c r="AH907" s="73"/>
      <c r="AI907" s="73"/>
      <c r="AJ907" s="73"/>
      <c r="AK907" s="73"/>
      <c r="AM907" s="73"/>
      <c r="AN907" s="73"/>
      <c r="AO907" s="73"/>
      <c r="AP907" s="73"/>
      <c r="AQ907" s="73"/>
    </row>
    <row r="908" spans="19:43" ht="15" customHeight="1" x14ac:dyDescent="0.2">
      <c r="U908" s="73"/>
      <c r="V908" s="73"/>
      <c r="W908" s="73"/>
      <c r="X908" s="73"/>
      <c r="Y908" s="73"/>
      <c r="Z908" s="73"/>
      <c r="AA908" s="73"/>
      <c r="AB908" s="73"/>
      <c r="AC908" s="73"/>
      <c r="AD908" s="73"/>
      <c r="AE908" s="73"/>
      <c r="AF908" s="73"/>
      <c r="AG908" s="73"/>
      <c r="AH908" s="73"/>
      <c r="AI908" s="73"/>
      <c r="AJ908" s="73"/>
      <c r="AK908" s="73"/>
      <c r="AM908" s="73"/>
      <c r="AN908" s="73"/>
      <c r="AO908" s="73"/>
      <c r="AP908" s="73"/>
      <c r="AQ908" s="73"/>
    </row>
    <row r="909" spans="19:43" ht="15" customHeight="1" x14ac:dyDescent="0.2">
      <c r="U909" s="73"/>
      <c r="V909" s="73"/>
      <c r="W909" s="73"/>
      <c r="X909" s="73"/>
      <c r="Y909" s="73"/>
      <c r="Z909" s="73"/>
      <c r="AA909" s="73"/>
      <c r="AB909" s="73"/>
      <c r="AC909" s="73"/>
      <c r="AD909" s="73"/>
      <c r="AE909" s="73"/>
      <c r="AF909" s="73"/>
      <c r="AG909" s="73"/>
      <c r="AH909" s="73"/>
      <c r="AI909" s="73"/>
      <c r="AJ909" s="73"/>
      <c r="AK909" s="73"/>
      <c r="AM909" s="73"/>
      <c r="AN909" s="73"/>
      <c r="AO909" s="73"/>
      <c r="AP909" s="73"/>
      <c r="AQ909" s="73"/>
    </row>
    <row r="910" spans="19:43" ht="15" customHeight="1" x14ac:dyDescent="0.2">
      <c r="U910" s="73"/>
      <c r="V910" s="73"/>
      <c r="W910" s="73"/>
      <c r="X910" s="73"/>
      <c r="Y910" s="73"/>
      <c r="Z910" s="73"/>
      <c r="AA910" s="73"/>
      <c r="AB910" s="73"/>
      <c r="AC910" s="73"/>
      <c r="AD910" s="73"/>
      <c r="AE910" s="73"/>
      <c r="AF910" s="73"/>
      <c r="AG910" s="73"/>
      <c r="AH910" s="73"/>
      <c r="AI910" s="73"/>
      <c r="AJ910" s="73"/>
      <c r="AK910" s="73"/>
      <c r="AM910" s="73"/>
      <c r="AN910" s="73"/>
      <c r="AO910" s="73"/>
      <c r="AP910" s="73"/>
      <c r="AQ910" s="73"/>
    </row>
    <row r="911" spans="19:43" ht="15" customHeight="1" x14ac:dyDescent="0.2">
      <c r="U911" s="73"/>
      <c r="V911" s="73"/>
      <c r="W911" s="73"/>
      <c r="X911" s="73"/>
      <c r="Y911" s="73"/>
      <c r="Z911" s="73"/>
      <c r="AA911" s="73"/>
      <c r="AB911" s="73"/>
      <c r="AC911" s="73"/>
      <c r="AD911" s="73"/>
      <c r="AE911" s="73"/>
      <c r="AF911" s="73"/>
      <c r="AG911" s="73"/>
      <c r="AH911" s="73"/>
      <c r="AI911" s="73"/>
      <c r="AJ911" s="73"/>
      <c r="AK911" s="73"/>
      <c r="AM911" s="73"/>
      <c r="AN911" s="73"/>
      <c r="AO911" s="73"/>
      <c r="AP911" s="73"/>
      <c r="AQ911" s="73"/>
    </row>
    <row r="912" spans="19:43" ht="15" customHeight="1" x14ac:dyDescent="0.2">
      <c r="U912" s="73"/>
      <c r="V912" s="73"/>
      <c r="W912" s="73"/>
      <c r="X912" s="73"/>
      <c r="Y912" s="73"/>
      <c r="Z912" s="73"/>
      <c r="AA912" s="73"/>
      <c r="AB912" s="73"/>
      <c r="AC912" s="73"/>
      <c r="AD912" s="73"/>
      <c r="AE912" s="73"/>
      <c r="AF912" s="73"/>
      <c r="AG912" s="73"/>
      <c r="AH912" s="73"/>
      <c r="AI912" s="73"/>
      <c r="AJ912" s="73"/>
      <c r="AK912" s="73"/>
      <c r="AM912" s="73"/>
      <c r="AN912" s="73"/>
      <c r="AO912" s="73"/>
      <c r="AP912" s="73"/>
      <c r="AQ912" s="73"/>
    </row>
    <row r="913" spans="21:43" ht="15" customHeight="1" x14ac:dyDescent="0.2">
      <c r="U913" s="73"/>
      <c r="V913" s="73"/>
      <c r="W913" s="73"/>
      <c r="X913" s="73"/>
      <c r="Y913" s="73"/>
      <c r="Z913" s="73"/>
      <c r="AA913" s="73"/>
      <c r="AB913" s="73"/>
      <c r="AC913" s="73"/>
      <c r="AD913" s="73"/>
      <c r="AE913" s="73"/>
      <c r="AF913" s="73"/>
      <c r="AG913" s="73"/>
      <c r="AH913" s="73"/>
      <c r="AI913" s="73"/>
      <c r="AJ913" s="73"/>
      <c r="AK913" s="73"/>
      <c r="AM913" s="73"/>
      <c r="AN913" s="73"/>
      <c r="AO913" s="73"/>
      <c r="AP913" s="73"/>
      <c r="AQ913" s="73"/>
    </row>
    <row r="914" spans="21:43" ht="15" customHeight="1" x14ac:dyDescent="0.2">
      <c r="U914" s="73"/>
      <c r="V914" s="73"/>
      <c r="W914" s="73"/>
      <c r="X914" s="73"/>
      <c r="Y914" s="73"/>
      <c r="Z914" s="73"/>
      <c r="AA914" s="73"/>
      <c r="AB914" s="73"/>
      <c r="AC914" s="73"/>
      <c r="AD914" s="73"/>
      <c r="AE914" s="73"/>
      <c r="AF914" s="73"/>
      <c r="AG914" s="73"/>
      <c r="AH914" s="73"/>
      <c r="AI914" s="73"/>
      <c r="AJ914" s="73"/>
      <c r="AK914" s="73"/>
      <c r="AM914" s="73"/>
      <c r="AN914" s="73"/>
      <c r="AO914" s="73"/>
      <c r="AP914" s="73"/>
      <c r="AQ914" s="73"/>
    </row>
    <row r="915" spans="21:43" ht="15" customHeight="1" x14ac:dyDescent="0.2">
      <c r="U915" s="73"/>
      <c r="V915" s="73"/>
      <c r="W915" s="73"/>
      <c r="X915" s="73"/>
      <c r="Y915" s="73"/>
      <c r="Z915" s="73"/>
      <c r="AA915" s="73"/>
      <c r="AB915" s="73"/>
      <c r="AC915" s="73"/>
      <c r="AD915" s="73"/>
      <c r="AE915" s="73"/>
      <c r="AF915" s="73"/>
      <c r="AG915" s="73"/>
      <c r="AH915" s="73"/>
      <c r="AI915" s="73"/>
      <c r="AJ915" s="73"/>
      <c r="AK915" s="73"/>
      <c r="AM915" s="73"/>
      <c r="AN915" s="73"/>
      <c r="AO915" s="73"/>
      <c r="AP915" s="73"/>
      <c r="AQ915" s="73"/>
    </row>
    <row r="916" spans="21:43" ht="15" customHeight="1" x14ac:dyDescent="0.2">
      <c r="U916" s="73"/>
      <c r="V916" s="73"/>
      <c r="W916" s="73"/>
      <c r="X916" s="73"/>
      <c r="Y916" s="73"/>
      <c r="Z916" s="73"/>
      <c r="AA916" s="73"/>
      <c r="AB916" s="73"/>
      <c r="AC916" s="73"/>
      <c r="AD916" s="73"/>
      <c r="AE916" s="73"/>
      <c r="AF916" s="73"/>
      <c r="AG916" s="73"/>
      <c r="AH916" s="73"/>
      <c r="AI916" s="73"/>
      <c r="AJ916" s="73"/>
      <c r="AK916" s="73"/>
      <c r="AM916" s="73"/>
      <c r="AN916" s="73"/>
      <c r="AO916" s="73"/>
      <c r="AP916" s="73"/>
      <c r="AQ916" s="73"/>
    </row>
    <row r="917" spans="21:43" ht="15" customHeight="1" x14ac:dyDescent="0.2">
      <c r="U917" s="73"/>
      <c r="V917" s="73"/>
      <c r="W917" s="73"/>
      <c r="X917" s="73"/>
      <c r="Y917" s="73"/>
      <c r="Z917" s="73"/>
      <c r="AA917" s="73"/>
      <c r="AB917" s="73"/>
      <c r="AC917" s="73"/>
      <c r="AD917" s="73"/>
      <c r="AE917" s="73"/>
      <c r="AF917" s="73"/>
      <c r="AG917" s="73"/>
      <c r="AH917" s="73"/>
      <c r="AI917" s="73"/>
      <c r="AJ917" s="73"/>
      <c r="AK917" s="73"/>
      <c r="AM917" s="73"/>
      <c r="AN917" s="73"/>
      <c r="AO917" s="73"/>
      <c r="AP917" s="73"/>
      <c r="AQ917" s="73"/>
    </row>
    <row r="918" spans="21:43" ht="15" customHeight="1" x14ac:dyDescent="0.2">
      <c r="U918" s="73"/>
      <c r="V918" s="73"/>
      <c r="W918" s="73"/>
      <c r="X918" s="73"/>
      <c r="Y918" s="73"/>
      <c r="Z918" s="73"/>
      <c r="AA918" s="73"/>
      <c r="AB918" s="73"/>
      <c r="AC918" s="73"/>
      <c r="AD918" s="73"/>
      <c r="AE918" s="73"/>
      <c r="AF918" s="73"/>
      <c r="AG918" s="73"/>
      <c r="AH918" s="73"/>
      <c r="AI918" s="73"/>
      <c r="AJ918" s="73"/>
      <c r="AK918" s="73"/>
      <c r="AM918" s="73"/>
      <c r="AN918" s="73"/>
      <c r="AO918" s="73"/>
      <c r="AP918" s="73"/>
      <c r="AQ918" s="73"/>
    </row>
    <row r="919" spans="21:43" ht="15" customHeight="1" x14ac:dyDescent="0.2">
      <c r="U919" s="73"/>
      <c r="V919" s="73"/>
      <c r="W919" s="73"/>
      <c r="X919" s="73"/>
      <c r="Y919" s="73"/>
      <c r="Z919" s="73"/>
      <c r="AA919" s="73"/>
      <c r="AB919" s="73"/>
      <c r="AC919" s="73"/>
      <c r="AD919" s="73"/>
      <c r="AE919" s="73"/>
      <c r="AF919" s="73"/>
      <c r="AG919" s="73"/>
      <c r="AH919" s="73"/>
      <c r="AI919" s="73"/>
      <c r="AJ919" s="73"/>
      <c r="AK919" s="73"/>
      <c r="AM919" s="73"/>
      <c r="AN919" s="73"/>
      <c r="AO919" s="73"/>
      <c r="AP919" s="73"/>
      <c r="AQ919" s="73"/>
    </row>
    <row r="920" spans="21:43" ht="15" customHeight="1" x14ac:dyDescent="0.2">
      <c r="U920" s="73"/>
      <c r="V920" s="73"/>
      <c r="W920" s="73"/>
      <c r="X920" s="73"/>
      <c r="Y920" s="73"/>
      <c r="Z920" s="73"/>
      <c r="AA920" s="73"/>
      <c r="AB920" s="73"/>
      <c r="AC920" s="73"/>
      <c r="AD920" s="73"/>
      <c r="AE920" s="73"/>
      <c r="AF920" s="73"/>
      <c r="AG920" s="73"/>
      <c r="AH920" s="73"/>
      <c r="AI920" s="73"/>
      <c r="AJ920" s="73"/>
      <c r="AK920" s="73"/>
      <c r="AM920" s="73"/>
      <c r="AN920" s="73"/>
      <c r="AO920" s="73"/>
      <c r="AP920" s="73"/>
      <c r="AQ920" s="73"/>
    </row>
    <row r="921" spans="21:43" ht="15" customHeight="1" x14ac:dyDescent="0.2">
      <c r="U921" s="73"/>
      <c r="V921" s="73"/>
      <c r="W921" s="73"/>
      <c r="X921" s="73"/>
      <c r="Y921" s="73"/>
      <c r="Z921" s="73"/>
      <c r="AA921" s="73"/>
      <c r="AB921" s="73"/>
      <c r="AC921" s="73"/>
      <c r="AD921" s="73"/>
      <c r="AE921" s="73"/>
      <c r="AF921" s="73"/>
      <c r="AG921" s="73"/>
      <c r="AH921" s="73"/>
      <c r="AI921" s="73"/>
      <c r="AJ921" s="73"/>
      <c r="AK921" s="73"/>
      <c r="AM921" s="73"/>
      <c r="AN921" s="73"/>
      <c r="AO921" s="73"/>
      <c r="AP921" s="73"/>
      <c r="AQ921" s="73"/>
    </row>
    <row r="922" spans="21:43" ht="15" customHeight="1" x14ac:dyDescent="0.2">
      <c r="U922" s="73"/>
      <c r="V922" s="73"/>
      <c r="W922" s="73"/>
      <c r="X922" s="73"/>
      <c r="Y922" s="73"/>
      <c r="Z922" s="73"/>
      <c r="AA922" s="73"/>
      <c r="AB922" s="73"/>
      <c r="AC922" s="73"/>
      <c r="AD922" s="73"/>
      <c r="AE922" s="73"/>
      <c r="AF922" s="73"/>
      <c r="AG922" s="73"/>
      <c r="AH922" s="73"/>
      <c r="AI922" s="73"/>
      <c r="AJ922" s="73"/>
      <c r="AK922" s="73"/>
      <c r="AM922" s="73"/>
      <c r="AN922" s="73"/>
      <c r="AO922" s="73"/>
      <c r="AP922" s="73"/>
      <c r="AQ922" s="73"/>
    </row>
    <row r="923" spans="21:43" ht="15" customHeight="1" x14ac:dyDescent="0.2">
      <c r="U923" s="73"/>
      <c r="V923" s="73"/>
      <c r="W923" s="73"/>
      <c r="X923" s="73"/>
      <c r="Y923" s="73"/>
      <c r="Z923" s="73"/>
      <c r="AA923" s="73"/>
      <c r="AB923" s="73"/>
      <c r="AC923" s="73"/>
      <c r="AD923" s="73"/>
      <c r="AE923" s="73"/>
      <c r="AF923" s="73"/>
      <c r="AG923" s="73"/>
      <c r="AH923" s="73"/>
      <c r="AI923" s="73"/>
      <c r="AJ923" s="73"/>
      <c r="AK923" s="73"/>
      <c r="AM923" s="73"/>
      <c r="AN923" s="73"/>
      <c r="AO923" s="73"/>
      <c r="AP923" s="73"/>
      <c r="AQ923" s="73"/>
    </row>
    <row r="924" spans="21:43" ht="15" customHeight="1" x14ac:dyDescent="0.2">
      <c r="U924" s="73"/>
      <c r="V924" s="73"/>
      <c r="W924" s="73"/>
      <c r="X924" s="73"/>
      <c r="Y924" s="73"/>
      <c r="Z924" s="73"/>
      <c r="AA924" s="73"/>
      <c r="AB924" s="73"/>
      <c r="AC924" s="73"/>
      <c r="AD924" s="73"/>
      <c r="AE924" s="73"/>
      <c r="AF924" s="73"/>
      <c r="AG924" s="73"/>
      <c r="AH924" s="73"/>
      <c r="AI924" s="73"/>
      <c r="AJ924" s="73"/>
      <c r="AK924" s="73"/>
      <c r="AM924" s="73"/>
      <c r="AN924" s="73"/>
      <c r="AO924" s="73"/>
      <c r="AP924" s="73"/>
      <c r="AQ924" s="73"/>
    </row>
    <row r="925" spans="21:43" ht="15" customHeight="1" x14ac:dyDescent="0.2">
      <c r="U925" s="73"/>
      <c r="V925" s="73"/>
      <c r="W925" s="73"/>
      <c r="X925" s="73"/>
      <c r="Y925" s="73"/>
      <c r="Z925" s="73"/>
      <c r="AA925" s="73"/>
      <c r="AB925" s="73"/>
      <c r="AC925" s="73"/>
      <c r="AD925" s="73"/>
      <c r="AE925" s="73"/>
      <c r="AF925" s="73"/>
      <c r="AG925" s="73"/>
      <c r="AH925" s="73"/>
      <c r="AI925" s="73"/>
      <c r="AJ925" s="73"/>
      <c r="AK925" s="73"/>
      <c r="AM925" s="73"/>
      <c r="AN925" s="73"/>
      <c r="AO925" s="73"/>
      <c r="AP925" s="73"/>
      <c r="AQ925" s="73"/>
    </row>
    <row r="926" spans="21:43" ht="15" customHeight="1" x14ac:dyDescent="0.2">
      <c r="U926" s="73"/>
      <c r="V926" s="73"/>
      <c r="W926" s="73"/>
      <c r="X926" s="73"/>
      <c r="Y926" s="73"/>
      <c r="Z926" s="73"/>
      <c r="AA926" s="73"/>
      <c r="AB926" s="73"/>
      <c r="AC926" s="73"/>
      <c r="AD926" s="73"/>
      <c r="AE926" s="73"/>
      <c r="AF926" s="73"/>
      <c r="AG926" s="73"/>
      <c r="AH926" s="73"/>
      <c r="AI926" s="73"/>
      <c r="AJ926" s="73"/>
      <c r="AK926" s="73"/>
      <c r="AM926" s="73"/>
      <c r="AN926" s="73"/>
      <c r="AO926" s="73"/>
      <c r="AP926" s="73"/>
      <c r="AQ926" s="73"/>
    </row>
    <row r="927" spans="21:43" ht="15" customHeight="1" x14ac:dyDescent="0.2">
      <c r="U927" s="73"/>
      <c r="V927" s="73"/>
      <c r="W927" s="73"/>
      <c r="X927" s="73"/>
      <c r="Y927" s="73"/>
      <c r="Z927" s="73"/>
      <c r="AA927" s="73"/>
      <c r="AB927" s="73"/>
      <c r="AC927" s="73"/>
      <c r="AD927" s="73"/>
      <c r="AE927" s="73"/>
      <c r="AF927" s="73"/>
      <c r="AG927" s="73"/>
      <c r="AH927" s="73"/>
      <c r="AI927" s="73"/>
      <c r="AJ927" s="73"/>
      <c r="AK927" s="73"/>
      <c r="AM927" s="73"/>
      <c r="AN927" s="73"/>
      <c r="AO927" s="73"/>
      <c r="AP927" s="73"/>
      <c r="AQ927" s="73"/>
    </row>
    <row r="928" spans="21:43" ht="15" customHeight="1" x14ac:dyDescent="0.2">
      <c r="U928" s="73"/>
      <c r="V928" s="73"/>
      <c r="W928" s="73"/>
      <c r="X928" s="73"/>
      <c r="Y928" s="73"/>
      <c r="Z928" s="73"/>
      <c r="AA928" s="73"/>
      <c r="AB928" s="73"/>
      <c r="AC928" s="73"/>
      <c r="AD928" s="73"/>
      <c r="AE928" s="73"/>
      <c r="AF928" s="73"/>
      <c r="AG928" s="73"/>
      <c r="AH928" s="73"/>
      <c r="AI928" s="73"/>
      <c r="AJ928" s="73"/>
      <c r="AK928" s="73"/>
      <c r="AM928" s="73"/>
      <c r="AN928" s="73"/>
      <c r="AO928" s="73"/>
      <c r="AP928" s="73"/>
      <c r="AQ928" s="73"/>
    </row>
    <row r="929" spans="21:43" ht="15" customHeight="1" x14ac:dyDescent="0.2">
      <c r="U929" s="73"/>
      <c r="V929" s="73"/>
      <c r="W929" s="73"/>
      <c r="X929" s="73"/>
      <c r="Y929" s="73"/>
      <c r="Z929" s="73"/>
      <c r="AA929" s="73"/>
      <c r="AB929" s="73"/>
      <c r="AC929" s="73"/>
      <c r="AD929" s="73"/>
      <c r="AE929" s="73"/>
      <c r="AF929" s="73"/>
      <c r="AG929" s="73"/>
      <c r="AH929" s="73"/>
      <c r="AI929" s="73"/>
      <c r="AJ929" s="73"/>
      <c r="AK929" s="73"/>
      <c r="AM929" s="73"/>
      <c r="AN929" s="73"/>
      <c r="AO929" s="73"/>
      <c r="AP929" s="73"/>
      <c r="AQ929" s="73"/>
    </row>
    <row r="930" spans="21:43" ht="15" customHeight="1" x14ac:dyDescent="0.2">
      <c r="U930" s="73"/>
      <c r="V930" s="73"/>
      <c r="W930" s="73"/>
      <c r="X930" s="73"/>
      <c r="Y930" s="73"/>
      <c r="Z930" s="73"/>
      <c r="AA930" s="73"/>
      <c r="AB930" s="73"/>
      <c r="AC930" s="73"/>
      <c r="AD930" s="73"/>
      <c r="AE930" s="73"/>
      <c r="AF930" s="73"/>
      <c r="AG930" s="73"/>
      <c r="AH930" s="73"/>
      <c r="AI930" s="73"/>
      <c r="AJ930" s="73"/>
      <c r="AK930" s="73"/>
      <c r="AM930" s="73"/>
      <c r="AN930" s="73"/>
      <c r="AO930" s="73"/>
      <c r="AP930" s="73"/>
      <c r="AQ930" s="73"/>
    </row>
    <row r="931" spans="21:43" ht="15" customHeight="1" x14ac:dyDescent="0.2">
      <c r="U931" s="73"/>
      <c r="V931" s="73"/>
      <c r="W931" s="73"/>
      <c r="X931" s="73"/>
      <c r="Y931" s="73"/>
      <c r="Z931" s="73"/>
      <c r="AA931" s="73"/>
      <c r="AB931" s="73"/>
      <c r="AC931" s="73"/>
      <c r="AD931" s="73"/>
      <c r="AE931" s="73"/>
      <c r="AF931" s="73"/>
      <c r="AG931" s="73"/>
      <c r="AH931" s="73"/>
      <c r="AI931" s="73"/>
      <c r="AJ931" s="73"/>
      <c r="AK931" s="73"/>
      <c r="AM931" s="73"/>
      <c r="AN931" s="73"/>
      <c r="AO931" s="73"/>
      <c r="AP931" s="73"/>
      <c r="AQ931" s="73"/>
    </row>
    <row r="932" spans="21:43" ht="15" customHeight="1" x14ac:dyDescent="0.2">
      <c r="U932" s="73"/>
      <c r="V932" s="73"/>
      <c r="W932" s="73"/>
      <c r="X932" s="73"/>
      <c r="Y932" s="73"/>
      <c r="Z932" s="73"/>
      <c r="AA932" s="73"/>
      <c r="AB932" s="73"/>
      <c r="AC932" s="73"/>
      <c r="AD932" s="73"/>
      <c r="AE932" s="73"/>
      <c r="AF932" s="73"/>
      <c r="AG932" s="73"/>
      <c r="AH932" s="73"/>
      <c r="AI932" s="73"/>
      <c r="AJ932" s="73"/>
      <c r="AK932" s="73"/>
      <c r="AM932" s="73"/>
      <c r="AN932" s="73"/>
      <c r="AO932" s="73"/>
      <c r="AP932" s="73"/>
      <c r="AQ932" s="73"/>
    </row>
    <row r="933" spans="21:43" ht="15" customHeight="1" x14ac:dyDescent="0.2">
      <c r="U933" s="73"/>
      <c r="V933" s="73"/>
      <c r="W933" s="73"/>
      <c r="X933" s="73"/>
      <c r="Y933" s="73"/>
      <c r="Z933" s="73"/>
      <c r="AA933" s="73"/>
      <c r="AB933" s="73"/>
      <c r="AC933" s="73"/>
      <c r="AD933" s="73"/>
      <c r="AE933" s="73"/>
      <c r="AF933" s="73"/>
      <c r="AG933" s="73"/>
      <c r="AH933" s="73"/>
      <c r="AI933" s="73"/>
      <c r="AJ933" s="73"/>
      <c r="AK933" s="73"/>
      <c r="AM933" s="73"/>
      <c r="AN933" s="73"/>
      <c r="AO933" s="73"/>
      <c r="AP933" s="73"/>
      <c r="AQ933" s="73"/>
    </row>
    <row r="934" spans="21:43" ht="15" customHeight="1" x14ac:dyDescent="0.2">
      <c r="U934" s="73"/>
      <c r="V934" s="73"/>
      <c r="W934" s="73"/>
      <c r="X934" s="73"/>
      <c r="Y934" s="73"/>
      <c r="Z934" s="73"/>
      <c r="AA934" s="73"/>
      <c r="AB934" s="73"/>
      <c r="AC934" s="73"/>
      <c r="AD934" s="73"/>
      <c r="AE934" s="73"/>
      <c r="AF934" s="73"/>
      <c r="AG934" s="73"/>
      <c r="AH934" s="73"/>
      <c r="AI934" s="73"/>
      <c r="AJ934" s="73"/>
      <c r="AK934" s="73"/>
      <c r="AM934" s="73"/>
      <c r="AN934" s="73"/>
      <c r="AO934" s="73"/>
      <c r="AP934" s="73"/>
      <c r="AQ934" s="73"/>
    </row>
    <row r="935" spans="21:43" ht="15" customHeight="1" x14ac:dyDescent="0.2">
      <c r="U935" s="73"/>
      <c r="V935" s="73"/>
      <c r="W935" s="73"/>
      <c r="X935" s="73"/>
      <c r="Y935" s="73"/>
      <c r="Z935" s="73"/>
      <c r="AA935" s="73"/>
      <c r="AB935" s="73"/>
      <c r="AC935" s="73"/>
      <c r="AD935" s="73"/>
      <c r="AE935" s="73"/>
      <c r="AF935" s="73"/>
      <c r="AG935" s="73"/>
      <c r="AH935" s="73"/>
      <c r="AI935" s="73"/>
      <c r="AJ935" s="73"/>
      <c r="AK935" s="73"/>
      <c r="AM935" s="73"/>
      <c r="AN935" s="73"/>
      <c r="AO935" s="73"/>
      <c r="AP935" s="73"/>
      <c r="AQ935" s="73"/>
    </row>
    <row r="936" spans="21:43" ht="15" customHeight="1" x14ac:dyDescent="0.2">
      <c r="U936" s="73"/>
      <c r="V936" s="73"/>
      <c r="W936" s="73"/>
      <c r="X936" s="73"/>
      <c r="Y936" s="73"/>
      <c r="Z936" s="73"/>
      <c r="AA936" s="73"/>
      <c r="AB936" s="73"/>
      <c r="AC936" s="73"/>
      <c r="AD936" s="73"/>
      <c r="AE936" s="73"/>
      <c r="AF936" s="73"/>
      <c r="AG936" s="73"/>
      <c r="AH936" s="73"/>
      <c r="AI936" s="73"/>
      <c r="AJ936" s="73"/>
      <c r="AK936" s="73"/>
      <c r="AM936" s="73"/>
      <c r="AN936" s="73"/>
      <c r="AO936" s="73"/>
      <c r="AP936" s="73"/>
      <c r="AQ936" s="73"/>
    </row>
    <row r="937" spans="21:43" ht="15" customHeight="1" x14ac:dyDescent="0.2">
      <c r="U937" s="73"/>
      <c r="V937" s="73"/>
      <c r="W937" s="73"/>
      <c r="X937" s="73"/>
      <c r="Y937" s="73"/>
      <c r="Z937" s="73"/>
      <c r="AA937" s="73"/>
      <c r="AB937" s="73"/>
      <c r="AC937" s="73"/>
      <c r="AD937" s="73"/>
      <c r="AE937" s="73"/>
      <c r="AF937" s="73"/>
      <c r="AG937" s="73"/>
      <c r="AH937" s="73"/>
      <c r="AI937" s="73"/>
      <c r="AJ937" s="73"/>
      <c r="AK937" s="73"/>
      <c r="AM937" s="73"/>
      <c r="AN937" s="73"/>
      <c r="AO937" s="73"/>
      <c r="AP937" s="73"/>
      <c r="AQ937" s="73"/>
    </row>
    <row r="938" spans="21:43" ht="15" customHeight="1" x14ac:dyDescent="0.2">
      <c r="U938" s="73"/>
      <c r="V938" s="73"/>
      <c r="W938" s="73"/>
      <c r="X938" s="73"/>
      <c r="Y938" s="73"/>
      <c r="Z938" s="73"/>
      <c r="AA938" s="73"/>
      <c r="AB938" s="73"/>
      <c r="AC938" s="73"/>
      <c r="AD938" s="73"/>
      <c r="AE938" s="73"/>
      <c r="AF938" s="73"/>
      <c r="AG938" s="73"/>
      <c r="AH938" s="73"/>
      <c r="AI938" s="73"/>
      <c r="AJ938" s="73"/>
      <c r="AK938" s="73"/>
      <c r="AM938" s="73"/>
      <c r="AN938" s="73"/>
      <c r="AO938" s="73"/>
      <c r="AP938" s="73"/>
      <c r="AQ938" s="73"/>
    </row>
    <row r="939" spans="21:43" ht="15" customHeight="1" x14ac:dyDescent="0.2">
      <c r="U939" s="73"/>
      <c r="V939" s="73"/>
      <c r="W939" s="73"/>
      <c r="X939" s="73"/>
      <c r="Y939" s="73"/>
      <c r="Z939" s="73"/>
      <c r="AA939" s="73"/>
      <c r="AB939" s="73"/>
      <c r="AC939" s="73"/>
      <c r="AD939" s="73"/>
      <c r="AE939" s="73"/>
      <c r="AF939" s="73"/>
      <c r="AG939" s="73"/>
      <c r="AH939" s="73"/>
      <c r="AI939" s="73"/>
      <c r="AJ939" s="73"/>
      <c r="AK939" s="73"/>
      <c r="AM939" s="73"/>
      <c r="AN939" s="73"/>
      <c r="AO939" s="73"/>
      <c r="AP939" s="73"/>
      <c r="AQ939" s="73"/>
    </row>
    <row r="940" spans="21:43" ht="15" customHeight="1" x14ac:dyDescent="0.2">
      <c r="U940" s="73"/>
      <c r="V940" s="73"/>
      <c r="W940" s="73"/>
      <c r="X940" s="73"/>
      <c r="Y940" s="73"/>
      <c r="Z940" s="73"/>
      <c r="AA940" s="73"/>
      <c r="AB940" s="73"/>
      <c r="AC940" s="73"/>
      <c r="AD940" s="73"/>
      <c r="AE940" s="73"/>
      <c r="AF940" s="73"/>
      <c r="AG940" s="73"/>
      <c r="AH940" s="73"/>
      <c r="AI940" s="73"/>
      <c r="AJ940" s="73"/>
      <c r="AK940" s="73"/>
      <c r="AM940" s="73"/>
      <c r="AN940" s="73"/>
      <c r="AO940" s="73"/>
      <c r="AP940" s="73"/>
      <c r="AQ940" s="73"/>
    </row>
    <row r="941" spans="21:43" ht="15" customHeight="1" x14ac:dyDescent="0.2">
      <c r="U941" s="73"/>
      <c r="V941" s="73"/>
      <c r="W941" s="73"/>
      <c r="X941" s="73"/>
      <c r="Y941" s="73"/>
      <c r="Z941" s="73"/>
      <c r="AA941" s="73"/>
      <c r="AB941" s="73"/>
      <c r="AC941" s="73"/>
      <c r="AD941" s="73"/>
      <c r="AE941" s="73"/>
      <c r="AF941" s="73"/>
      <c r="AG941" s="73"/>
      <c r="AH941" s="73"/>
      <c r="AI941" s="73"/>
      <c r="AJ941" s="73"/>
      <c r="AK941" s="73"/>
      <c r="AM941" s="73"/>
      <c r="AN941" s="73"/>
      <c r="AO941" s="73"/>
      <c r="AP941" s="73"/>
      <c r="AQ941" s="73"/>
    </row>
    <row r="942" spans="21:43" ht="15" customHeight="1" x14ac:dyDescent="0.2">
      <c r="U942" s="73"/>
      <c r="V942" s="73"/>
      <c r="W942" s="73"/>
      <c r="X942" s="73"/>
      <c r="Y942" s="73"/>
      <c r="Z942" s="73"/>
      <c r="AA942" s="73"/>
      <c r="AB942" s="73"/>
      <c r="AC942" s="73"/>
      <c r="AD942" s="73"/>
      <c r="AE942" s="73"/>
      <c r="AF942" s="73"/>
      <c r="AG942" s="73"/>
      <c r="AH942" s="73"/>
      <c r="AI942" s="73"/>
      <c r="AJ942" s="73"/>
      <c r="AK942" s="73"/>
      <c r="AM942" s="73"/>
      <c r="AN942" s="73"/>
      <c r="AO942" s="73"/>
      <c r="AP942" s="73"/>
      <c r="AQ942" s="73"/>
    </row>
    <row r="943" spans="21:43" ht="15" customHeight="1" x14ac:dyDescent="0.2">
      <c r="U943" s="73"/>
      <c r="V943" s="73"/>
      <c r="W943" s="73"/>
      <c r="X943" s="73"/>
      <c r="Y943" s="73"/>
      <c r="Z943" s="73"/>
      <c r="AA943" s="73"/>
      <c r="AB943" s="73"/>
      <c r="AC943" s="73"/>
      <c r="AD943" s="73"/>
      <c r="AE943" s="73"/>
      <c r="AF943" s="73"/>
      <c r="AG943" s="73"/>
      <c r="AH943" s="73"/>
      <c r="AI943" s="73"/>
      <c r="AJ943" s="73"/>
      <c r="AK943" s="73"/>
      <c r="AM943" s="73"/>
      <c r="AN943" s="73"/>
      <c r="AO943" s="73"/>
      <c r="AP943" s="73"/>
      <c r="AQ943" s="73"/>
    </row>
    <row r="944" spans="21:43" ht="15" customHeight="1" x14ac:dyDescent="0.2">
      <c r="U944" s="73"/>
      <c r="V944" s="73"/>
      <c r="W944" s="73"/>
      <c r="X944" s="73"/>
      <c r="Y944" s="73"/>
      <c r="Z944" s="73"/>
      <c r="AA944" s="73"/>
      <c r="AB944" s="73"/>
      <c r="AC944" s="73"/>
      <c r="AD944" s="73"/>
      <c r="AE944" s="73"/>
      <c r="AF944" s="73"/>
      <c r="AG944" s="73"/>
      <c r="AH944" s="73"/>
      <c r="AI944" s="73"/>
      <c r="AJ944" s="73"/>
      <c r="AK944" s="73"/>
      <c r="AM944" s="73"/>
      <c r="AN944" s="73"/>
      <c r="AO944" s="73"/>
      <c r="AP944" s="73"/>
      <c r="AQ944" s="73"/>
    </row>
    <row r="945" spans="21:43" ht="15" customHeight="1" x14ac:dyDescent="0.2">
      <c r="U945" s="73"/>
      <c r="V945" s="73"/>
      <c r="W945" s="73"/>
      <c r="X945" s="73"/>
      <c r="Y945" s="73"/>
      <c r="Z945" s="73"/>
      <c r="AA945" s="73"/>
      <c r="AB945" s="73"/>
      <c r="AC945" s="73"/>
      <c r="AD945" s="73"/>
      <c r="AE945" s="73"/>
      <c r="AF945" s="73"/>
      <c r="AG945" s="73"/>
      <c r="AH945" s="73"/>
      <c r="AI945" s="73"/>
      <c r="AJ945" s="73"/>
      <c r="AK945" s="73"/>
      <c r="AM945" s="73"/>
      <c r="AN945" s="73"/>
      <c r="AO945" s="73"/>
      <c r="AP945" s="73"/>
      <c r="AQ945" s="73"/>
    </row>
    <row r="946" spans="21:43" ht="15" customHeight="1" x14ac:dyDescent="0.2">
      <c r="U946" s="73"/>
      <c r="V946" s="73"/>
      <c r="W946" s="73"/>
      <c r="X946" s="73"/>
      <c r="Y946" s="73"/>
      <c r="Z946" s="73"/>
      <c r="AA946" s="73"/>
      <c r="AB946" s="73"/>
      <c r="AC946" s="73"/>
      <c r="AD946" s="73"/>
      <c r="AE946" s="73"/>
      <c r="AF946" s="73"/>
      <c r="AG946" s="73"/>
      <c r="AH946" s="73"/>
      <c r="AI946" s="73"/>
      <c r="AJ946" s="73"/>
      <c r="AK946" s="73"/>
      <c r="AM946" s="73"/>
      <c r="AN946" s="73"/>
      <c r="AO946" s="73"/>
      <c r="AP946" s="73"/>
      <c r="AQ946" s="73"/>
    </row>
    <row r="947" spans="21:43" ht="15" customHeight="1" x14ac:dyDescent="0.2">
      <c r="U947" s="73"/>
      <c r="V947" s="73"/>
      <c r="W947" s="73"/>
      <c r="X947" s="73"/>
      <c r="Y947" s="73"/>
      <c r="Z947" s="73"/>
      <c r="AA947" s="73"/>
      <c r="AB947" s="73"/>
      <c r="AC947" s="73"/>
      <c r="AD947" s="73"/>
      <c r="AE947" s="73"/>
      <c r="AF947" s="73"/>
      <c r="AG947" s="73"/>
      <c r="AH947" s="73"/>
      <c r="AI947" s="73"/>
      <c r="AJ947" s="73"/>
      <c r="AK947" s="73"/>
      <c r="AM947" s="73"/>
      <c r="AN947" s="73"/>
      <c r="AO947" s="73"/>
      <c r="AP947" s="73"/>
      <c r="AQ947" s="73"/>
    </row>
    <row r="948" spans="21:43" ht="15" customHeight="1" x14ac:dyDescent="0.2">
      <c r="U948" s="73"/>
      <c r="V948" s="73"/>
      <c r="W948" s="73"/>
      <c r="X948" s="73"/>
      <c r="Y948" s="73"/>
      <c r="Z948" s="73"/>
      <c r="AA948" s="73"/>
      <c r="AB948" s="73"/>
      <c r="AC948" s="73"/>
      <c r="AD948" s="73"/>
      <c r="AE948" s="73"/>
      <c r="AF948" s="73"/>
      <c r="AG948" s="73"/>
      <c r="AH948" s="73"/>
      <c r="AI948" s="73"/>
      <c r="AJ948" s="73"/>
      <c r="AK948" s="73"/>
      <c r="AM948" s="73"/>
      <c r="AN948" s="73"/>
      <c r="AO948" s="73"/>
      <c r="AP948" s="73"/>
      <c r="AQ948" s="73"/>
    </row>
    <row r="949" spans="21:43" ht="15" customHeight="1" x14ac:dyDescent="0.2">
      <c r="U949" s="73"/>
      <c r="V949" s="73"/>
      <c r="W949" s="73"/>
      <c r="X949" s="73"/>
      <c r="Y949" s="73"/>
      <c r="Z949" s="73"/>
      <c r="AA949" s="73"/>
      <c r="AB949" s="73"/>
      <c r="AC949" s="73"/>
      <c r="AD949" s="73"/>
      <c r="AE949" s="73"/>
      <c r="AF949" s="73"/>
      <c r="AG949" s="73"/>
      <c r="AH949" s="73"/>
      <c r="AI949" s="73"/>
      <c r="AJ949" s="73"/>
      <c r="AK949" s="73"/>
      <c r="AM949" s="73"/>
      <c r="AN949" s="73"/>
      <c r="AO949" s="73"/>
      <c r="AP949" s="73"/>
      <c r="AQ949" s="73"/>
    </row>
    <row r="950" spans="21:43" ht="15" customHeight="1" x14ac:dyDescent="0.2">
      <c r="U950" s="73"/>
      <c r="V950" s="73"/>
      <c r="W950" s="73"/>
      <c r="X950" s="73"/>
      <c r="Y950" s="73"/>
      <c r="Z950" s="73"/>
      <c r="AA950" s="73"/>
      <c r="AB950" s="73"/>
      <c r="AC950" s="73"/>
      <c r="AD950" s="73"/>
      <c r="AE950" s="73"/>
      <c r="AF950" s="73"/>
      <c r="AG950" s="73"/>
      <c r="AH950" s="73"/>
      <c r="AI950" s="73"/>
      <c r="AJ950" s="73"/>
      <c r="AK950" s="73"/>
      <c r="AM950" s="73"/>
      <c r="AN950" s="73"/>
      <c r="AO950" s="73"/>
      <c r="AP950" s="73"/>
      <c r="AQ950" s="73"/>
    </row>
    <row r="951" spans="21:43" ht="15" customHeight="1" x14ac:dyDescent="0.2">
      <c r="U951" s="73"/>
      <c r="V951" s="73"/>
      <c r="W951" s="73"/>
      <c r="X951" s="73"/>
      <c r="Y951" s="73"/>
      <c r="Z951" s="73"/>
      <c r="AA951" s="73"/>
      <c r="AB951" s="73"/>
      <c r="AC951" s="73"/>
      <c r="AD951" s="73"/>
      <c r="AE951" s="73"/>
      <c r="AF951" s="73"/>
      <c r="AG951" s="73"/>
      <c r="AH951" s="73"/>
      <c r="AI951" s="73"/>
      <c r="AJ951" s="73"/>
      <c r="AK951" s="73"/>
      <c r="AM951" s="73"/>
      <c r="AN951" s="73"/>
      <c r="AO951" s="73"/>
      <c r="AP951" s="73"/>
      <c r="AQ951" s="73"/>
    </row>
    <row r="952" spans="21:43" ht="15" customHeight="1" x14ac:dyDescent="0.2">
      <c r="U952" s="73"/>
      <c r="V952" s="73"/>
      <c r="W952" s="73"/>
      <c r="X952" s="73"/>
      <c r="Y952" s="73"/>
      <c r="Z952" s="73"/>
      <c r="AA952" s="73"/>
      <c r="AB952" s="73"/>
      <c r="AC952" s="73"/>
      <c r="AD952" s="73"/>
      <c r="AE952" s="73"/>
      <c r="AF952" s="73"/>
      <c r="AG952" s="73"/>
      <c r="AH952" s="73"/>
      <c r="AI952" s="73"/>
      <c r="AJ952" s="73"/>
      <c r="AK952" s="73"/>
      <c r="AM952" s="73"/>
      <c r="AN952" s="73"/>
      <c r="AO952" s="73"/>
      <c r="AP952" s="73"/>
      <c r="AQ952" s="73"/>
    </row>
    <row r="953" spans="21:43" ht="15" customHeight="1" x14ac:dyDescent="0.2">
      <c r="U953" s="73"/>
      <c r="V953" s="73"/>
      <c r="W953" s="73"/>
      <c r="X953" s="73"/>
      <c r="Y953" s="73"/>
      <c r="Z953" s="73"/>
      <c r="AA953" s="73"/>
      <c r="AB953" s="73"/>
      <c r="AC953" s="73"/>
      <c r="AD953" s="73"/>
      <c r="AE953" s="73"/>
      <c r="AF953" s="73"/>
      <c r="AG953" s="73"/>
      <c r="AH953" s="73"/>
      <c r="AI953" s="73"/>
      <c r="AJ953" s="73"/>
      <c r="AK953" s="73"/>
      <c r="AM953" s="73"/>
      <c r="AN953" s="73"/>
      <c r="AO953" s="73"/>
      <c r="AP953" s="73"/>
      <c r="AQ953" s="73"/>
    </row>
    <row r="954" spans="21:43" ht="15" customHeight="1" x14ac:dyDescent="0.2">
      <c r="U954" s="73"/>
      <c r="V954" s="73"/>
      <c r="W954" s="73"/>
      <c r="X954" s="73"/>
      <c r="Y954" s="73"/>
      <c r="Z954" s="73"/>
      <c r="AA954" s="73"/>
      <c r="AB954" s="73"/>
      <c r="AC954" s="73"/>
      <c r="AD954" s="73"/>
      <c r="AE954" s="73"/>
      <c r="AF954" s="73"/>
      <c r="AG954" s="73"/>
      <c r="AH954" s="73"/>
      <c r="AI954" s="73"/>
      <c r="AJ954" s="73"/>
      <c r="AK954" s="73"/>
      <c r="AM954" s="73"/>
      <c r="AN954" s="73"/>
      <c r="AO954" s="73"/>
      <c r="AP954" s="73"/>
      <c r="AQ954" s="73"/>
    </row>
    <row r="955" spans="21:43" ht="15" customHeight="1" x14ac:dyDescent="0.2">
      <c r="U955" s="73"/>
      <c r="V955" s="73"/>
      <c r="W955" s="73"/>
      <c r="X955" s="73"/>
      <c r="Y955" s="73"/>
      <c r="Z955" s="73"/>
      <c r="AA955" s="73"/>
      <c r="AB955" s="73"/>
      <c r="AC955" s="73"/>
      <c r="AD955" s="73"/>
      <c r="AE955" s="73"/>
      <c r="AF955" s="73"/>
      <c r="AG955" s="73"/>
      <c r="AH955" s="73"/>
      <c r="AI955" s="73"/>
      <c r="AJ955" s="73"/>
      <c r="AK955" s="73"/>
      <c r="AM955" s="73"/>
      <c r="AN955" s="73"/>
      <c r="AO955" s="73"/>
      <c r="AP955" s="73"/>
      <c r="AQ955" s="73"/>
    </row>
    <row r="956" spans="21:43" ht="15" customHeight="1" x14ac:dyDescent="0.2">
      <c r="U956" s="73"/>
      <c r="V956" s="73"/>
      <c r="W956" s="73"/>
      <c r="X956" s="73"/>
      <c r="Y956" s="73"/>
      <c r="Z956" s="73"/>
      <c r="AA956" s="73"/>
      <c r="AB956" s="73"/>
      <c r="AC956" s="73"/>
      <c r="AD956" s="73"/>
      <c r="AE956" s="73"/>
      <c r="AF956" s="73"/>
      <c r="AG956" s="73"/>
      <c r="AH956" s="73"/>
      <c r="AI956" s="73"/>
      <c r="AJ956" s="73"/>
      <c r="AK956" s="73"/>
      <c r="AM956" s="73"/>
      <c r="AN956" s="73"/>
      <c r="AO956" s="73"/>
      <c r="AP956" s="73"/>
      <c r="AQ956" s="73"/>
    </row>
    <row r="957" spans="21:43" ht="15" customHeight="1" x14ac:dyDescent="0.2">
      <c r="U957" s="73"/>
      <c r="V957" s="73"/>
      <c r="W957" s="73"/>
      <c r="X957" s="73"/>
      <c r="Y957" s="73"/>
      <c r="Z957" s="73"/>
      <c r="AA957" s="73"/>
      <c r="AB957" s="73"/>
      <c r="AC957" s="73"/>
      <c r="AD957" s="73"/>
      <c r="AE957" s="73"/>
      <c r="AF957" s="73"/>
      <c r="AG957" s="73"/>
      <c r="AH957" s="73"/>
      <c r="AI957" s="73"/>
      <c r="AJ957" s="73"/>
      <c r="AK957" s="73"/>
      <c r="AM957" s="73"/>
      <c r="AN957" s="73"/>
      <c r="AO957" s="73"/>
      <c r="AP957" s="73"/>
      <c r="AQ957" s="73"/>
    </row>
    <row r="958" spans="21:43" ht="15" customHeight="1" x14ac:dyDescent="0.2">
      <c r="U958" s="73"/>
      <c r="V958" s="73"/>
      <c r="W958" s="73"/>
      <c r="X958" s="73"/>
      <c r="Y958" s="73"/>
      <c r="Z958" s="73"/>
      <c r="AA958" s="73"/>
      <c r="AB958" s="73"/>
      <c r="AC958" s="73"/>
      <c r="AD958" s="73"/>
      <c r="AE958" s="73"/>
      <c r="AF958" s="73"/>
      <c r="AG958" s="73"/>
      <c r="AH958" s="73"/>
      <c r="AI958" s="73"/>
      <c r="AJ958" s="73"/>
      <c r="AK958" s="73"/>
      <c r="AM958" s="73"/>
      <c r="AN958" s="73"/>
      <c r="AO958" s="73"/>
      <c r="AP958" s="73"/>
      <c r="AQ958" s="73"/>
    </row>
    <row r="959" spans="21:43" ht="15" customHeight="1" x14ac:dyDescent="0.2">
      <c r="U959" s="73"/>
      <c r="V959" s="73"/>
      <c r="W959" s="73"/>
      <c r="X959" s="73"/>
      <c r="Y959" s="73"/>
      <c r="Z959" s="73"/>
      <c r="AA959" s="73"/>
      <c r="AB959" s="73"/>
      <c r="AC959" s="73"/>
      <c r="AD959" s="73"/>
      <c r="AE959" s="73"/>
      <c r="AF959" s="73"/>
      <c r="AG959" s="73"/>
      <c r="AH959" s="73"/>
      <c r="AI959" s="73"/>
      <c r="AJ959" s="73"/>
      <c r="AK959" s="73"/>
      <c r="AM959" s="73"/>
      <c r="AN959" s="73"/>
      <c r="AO959" s="73"/>
      <c r="AP959" s="73"/>
      <c r="AQ959" s="73"/>
    </row>
    <row r="960" spans="21:43" ht="15" customHeight="1" x14ac:dyDescent="0.2">
      <c r="U960" s="73"/>
      <c r="V960" s="73"/>
      <c r="W960" s="73"/>
      <c r="X960" s="73"/>
      <c r="Y960" s="73"/>
      <c r="Z960" s="73"/>
      <c r="AA960" s="73"/>
      <c r="AB960" s="73"/>
      <c r="AC960" s="73"/>
      <c r="AD960" s="73"/>
      <c r="AE960" s="73"/>
      <c r="AF960" s="73"/>
      <c r="AG960" s="73"/>
      <c r="AH960" s="73"/>
      <c r="AI960" s="73"/>
      <c r="AJ960" s="73"/>
      <c r="AK960" s="73"/>
      <c r="AM960" s="73"/>
      <c r="AN960" s="73"/>
      <c r="AO960" s="73"/>
      <c r="AP960" s="73"/>
      <c r="AQ960" s="73"/>
    </row>
    <row r="961" spans="21:43" ht="15" customHeight="1" x14ac:dyDescent="0.2">
      <c r="U961" s="73"/>
      <c r="V961" s="73"/>
      <c r="W961" s="73"/>
      <c r="X961" s="73"/>
      <c r="Y961" s="73"/>
      <c r="Z961" s="73"/>
      <c r="AA961" s="73"/>
      <c r="AB961" s="73"/>
      <c r="AC961" s="73"/>
      <c r="AD961" s="73"/>
      <c r="AE961" s="73"/>
      <c r="AF961" s="73"/>
      <c r="AG961" s="73"/>
      <c r="AH961" s="73"/>
      <c r="AI961" s="73"/>
      <c r="AJ961" s="73"/>
      <c r="AK961" s="73"/>
      <c r="AM961" s="73"/>
      <c r="AN961" s="73"/>
      <c r="AO961" s="73"/>
      <c r="AP961" s="73"/>
      <c r="AQ961" s="73"/>
    </row>
    <row r="962" spans="21:43" ht="15" customHeight="1" x14ac:dyDescent="0.2">
      <c r="U962" s="73"/>
      <c r="V962" s="73"/>
      <c r="W962" s="73"/>
      <c r="X962" s="73"/>
      <c r="Y962" s="73"/>
      <c r="Z962" s="73"/>
      <c r="AA962" s="73"/>
      <c r="AB962" s="73"/>
      <c r="AC962" s="73"/>
      <c r="AD962" s="73"/>
      <c r="AE962" s="73"/>
      <c r="AF962" s="73"/>
      <c r="AG962" s="73"/>
      <c r="AH962" s="73"/>
      <c r="AI962" s="73"/>
      <c r="AJ962" s="73"/>
      <c r="AK962" s="73"/>
      <c r="AM962" s="73"/>
      <c r="AN962" s="73"/>
      <c r="AO962" s="73"/>
      <c r="AP962" s="73"/>
      <c r="AQ962" s="73"/>
    </row>
    <row r="963" spans="21:43" ht="15" customHeight="1" x14ac:dyDescent="0.2">
      <c r="U963" s="73"/>
      <c r="V963" s="73"/>
      <c r="W963" s="73"/>
      <c r="X963" s="73"/>
      <c r="Y963" s="73"/>
      <c r="Z963" s="73"/>
      <c r="AA963" s="73"/>
      <c r="AB963" s="73"/>
      <c r="AC963" s="73"/>
      <c r="AD963" s="73"/>
      <c r="AE963" s="73"/>
      <c r="AF963" s="73"/>
      <c r="AG963" s="73"/>
      <c r="AH963" s="73"/>
      <c r="AI963" s="73"/>
      <c r="AJ963" s="73"/>
      <c r="AK963" s="73"/>
      <c r="AM963" s="73"/>
      <c r="AN963" s="73"/>
      <c r="AO963" s="73"/>
      <c r="AP963" s="73"/>
      <c r="AQ963" s="73"/>
    </row>
    <row r="964" spans="21:43" ht="15" customHeight="1" x14ac:dyDescent="0.2">
      <c r="U964" s="73"/>
      <c r="V964" s="73"/>
      <c r="W964" s="73"/>
      <c r="X964" s="73"/>
      <c r="Y964" s="73"/>
      <c r="Z964" s="73"/>
      <c r="AA964" s="73"/>
      <c r="AB964" s="73"/>
      <c r="AC964" s="73"/>
      <c r="AD964" s="73"/>
      <c r="AE964" s="73"/>
      <c r="AF964" s="73"/>
      <c r="AG964" s="73"/>
      <c r="AH964" s="73"/>
      <c r="AI964" s="73"/>
      <c r="AJ964" s="73"/>
      <c r="AK964" s="73"/>
      <c r="AM964" s="73"/>
      <c r="AN964" s="73"/>
      <c r="AO964" s="73"/>
      <c r="AP964" s="73"/>
      <c r="AQ964" s="73"/>
    </row>
    <row r="965" spans="21:43" ht="15" customHeight="1" x14ac:dyDescent="0.2">
      <c r="U965" s="73"/>
      <c r="V965" s="73"/>
      <c r="W965" s="73"/>
      <c r="X965" s="73"/>
      <c r="Y965" s="73"/>
      <c r="Z965" s="73"/>
      <c r="AA965" s="73"/>
      <c r="AB965" s="73"/>
      <c r="AC965" s="73"/>
      <c r="AD965" s="73"/>
      <c r="AE965" s="73"/>
      <c r="AF965" s="73"/>
      <c r="AG965" s="73"/>
      <c r="AH965" s="73"/>
      <c r="AI965" s="73"/>
      <c r="AJ965" s="73"/>
      <c r="AK965" s="73"/>
      <c r="AM965" s="73"/>
      <c r="AN965" s="73"/>
      <c r="AO965" s="73"/>
      <c r="AP965" s="73"/>
      <c r="AQ965" s="73"/>
    </row>
    <row r="966" spans="21:43" ht="15" customHeight="1" x14ac:dyDescent="0.2">
      <c r="U966" s="73"/>
      <c r="V966" s="73"/>
      <c r="W966" s="73"/>
      <c r="X966" s="73"/>
      <c r="Y966" s="73"/>
      <c r="Z966" s="73"/>
      <c r="AA966" s="73"/>
      <c r="AB966" s="73"/>
      <c r="AC966" s="73"/>
      <c r="AD966" s="73"/>
      <c r="AE966" s="73"/>
      <c r="AF966" s="73"/>
      <c r="AG966" s="73"/>
      <c r="AH966" s="73"/>
      <c r="AI966" s="73"/>
      <c r="AJ966" s="73"/>
      <c r="AK966" s="73"/>
      <c r="AM966" s="73"/>
      <c r="AN966" s="73"/>
      <c r="AO966" s="73"/>
      <c r="AP966" s="73"/>
      <c r="AQ966" s="73"/>
    </row>
    <row r="967" spans="21:43" ht="15" customHeight="1" x14ac:dyDescent="0.2">
      <c r="U967" s="73"/>
      <c r="V967" s="73"/>
      <c r="W967" s="73"/>
      <c r="X967" s="73"/>
      <c r="Y967" s="73"/>
      <c r="Z967" s="73"/>
      <c r="AA967" s="73"/>
      <c r="AB967" s="73"/>
      <c r="AC967" s="73"/>
      <c r="AD967" s="73"/>
      <c r="AE967" s="73"/>
      <c r="AF967" s="73"/>
      <c r="AG967" s="73"/>
      <c r="AH967" s="73"/>
      <c r="AI967" s="73"/>
      <c r="AJ967" s="73"/>
      <c r="AK967" s="73"/>
      <c r="AM967" s="73"/>
      <c r="AN967" s="73"/>
      <c r="AO967" s="73"/>
      <c r="AP967" s="73"/>
      <c r="AQ967" s="73"/>
    </row>
    <row r="968" spans="21:43" ht="15" customHeight="1" x14ac:dyDescent="0.2">
      <c r="U968" s="73"/>
      <c r="V968" s="73"/>
      <c r="W968" s="73"/>
      <c r="X968" s="73"/>
      <c r="Y968" s="73"/>
      <c r="Z968" s="73"/>
      <c r="AA968" s="73"/>
      <c r="AB968" s="73"/>
      <c r="AC968" s="73"/>
      <c r="AD968" s="73"/>
      <c r="AE968" s="73"/>
      <c r="AF968" s="73"/>
      <c r="AG968" s="73"/>
      <c r="AH968" s="73"/>
      <c r="AI968" s="73"/>
      <c r="AJ968" s="73"/>
      <c r="AK968" s="73"/>
      <c r="AM968" s="73"/>
      <c r="AN968" s="73"/>
      <c r="AO968" s="73"/>
      <c r="AP968" s="73"/>
      <c r="AQ968" s="73"/>
    </row>
    <row r="969" spans="21:43" ht="15" customHeight="1" x14ac:dyDescent="0.2">
      <c r="U969" s="73"/>
      <c r="V969" s="73"/>
      <c r="W969" s="73"/>
      <c r="X969" s="73"/>
      <c r="Y969" s="73"/>
      <c r="Z969" s="73"/>
      <c r="AA969" s="73"/>
      <c r="AB969" s="73"/>
      <c r="AC969" s="73"/>
      <c r="AD969" s="73"/>
      <c r="AE969" s="73"/>
      <c r="AF969" s="73"/>
      <c r="AG969" s="73"/>
      <c r="AH969" s="73"/>
      <c r="AI969" s="73"/>
      <c r="AJ969" s="73"/>
      <c r="AK969" s="73"/>
      <c r="AM969" s="73"/>
      <c r="AN969" s="73"/>
      <c r="AO969" s="73"/>
      <c r="AP969" s="73"/>
      <c r="AQ969" s="73"/>
    </row>
    <row r="970" spans="21:43" ht="15" customHeight="1" x14ac:dyDescent="0.2">
      <c r="U970" s="73"/>
      <c r="V970" s="73"/>
      <c r="W970" s="73"/>
      <c r="X970" s="73"/>
      <c r="Y970" s="73"/>
      <c r="Z970" s="73"/>
      <c r="AA970" s="73"/>
      <c r="AB970" s="73"/>
      <c r="AC970" s="73"/>
      <c r="AD970" s="73"/>
      <c r="AE970" s="73"/>
      <c r="AF970" s="73"/>
      <c r="AG970" s="73"/>
      <c r="AH970" s="73"/>
      <c r="AI970" s="73"/>
      <c r="AJ970" s="73"/>
      <c r="AK970" s="73"/>
      <c r="AM970" s="73"/>
      <c r="AN970" s="73"/>
      <c r="AO970" s="73"/>
      <c r="AP970" s="73"/>
      <c r="AQ970" s="73"/>
    </row>
    <row r="971" spans="21:43" ht="15" customHeight="1" x14ac:dyDescent="0.2">
      <c r="U971" s="73"/>
      <c r="V971" s="73"/>
      <c r="W971" s="73"/>
      <c r="X971" s="73"/>
      <c r="Y971" s="73"/>
      <c r="Z971" s="73"/>
      <c r="AA971" s="73"/>
      <c r="AB971" s="73"/>
      <c r="AC971" s="73"/>
      <c r="AD971" s="73"/>
      <c r="AE971" s="73"/>
      <c r="AF971" s="73"/>
      <c r="AG971" s="73"/>
      <c r="AH971" s="73"/>
      <c r="AI971" s="73"/>
      <c r="AJ971" s="73"/>
      <c r="AK971" s="73"/>
      <c r="AM971" s="73"/>
      <c r="AN971" s="73"/>
      <c r="AO971" s="73"/>
      <c r="AP971" s="73"/>
      <c r="AQ971" s="73"/>
    </row>
    <row r="972" spans="21:43" ht="15" customHeight="1" x14ac:dyDescent="0.2">
      <c r="U972" s="73"/>
      <c r="V972" s="73"/>
      <c r="W972" s="73"/>
      <c r="X972" s="73"/>
      <c r="Y972" s="73"/>
      <c r="Z972" s="73"/>
      <c r="AA972" s="73"/>
      <c r="AB972" s="73"/>
      <c r="AC972" s="73"/>
      <c r="AD972" s="73"/>
      <c r="AE972" s="73"/>
      <c r="AF972" s="73"/>
      <c r="AG972" s="73"/>
      <c r="AH972" s="73"/>
      <c r="AI972" s="73"/>
      <c r="AJ972" s="73"/>
      <c r="AK972" s="73"/>
      <c r="AM972" s="73"/>
      <c r="AN972" s="73"/>
      <c r="AO972" s="73"/>
      <c r="AP972" s="73"/>
      <c r="AQ972" s="73"/>
    </row>
    <row r="973" spans="21:43" ht="15" customHeight="1" x14ac:dyDescent="0.2">
      <c r="U973" s="73"/>
      <c r="V973" s="73"/>
      <c r="W973" s="73"/>
      <c r="X973" s="73"/>
      <c r="Y973" s="73"/>
      <c r="Z973" s="73"/>
      <c r="AA973" s="73"/>
      <c r="AB973" s="73"/>
      <c r="AC973" s="73"/>
      <c r="AD973" s="73"/>
      <c r="AE973" s="73"/>
      <c r="AF973" s="73"/>
      <c r="AG973" s="73"/>
      <c r="AH973" s="73"/>
      <c r="AI973" s="73"/>
      <c r="AJ973" s="73"/>
      <c r="AK973" s="73"/>
      <c r="AM973" s="73"/>
      <c r="AN973" s="73"/>
      <c r="AO973" s="73"/>
      <c r="AP973" s="73"/>
      <c r="AQ973" s="73"/>
    </row>
    <row r="974" spans="21:43" ht="15" customHeight="1" x14ac:dyDescent="0.2">
      <c r="U974" s="73"/>
      <c r="V974" s="73"/>
      <c r="W974" s="73"/>
      <c r="X974" s="73"/>
      <c r="Y974" s="73"/>
      <c r="Z974" s="73"/>
      <c r="AA974" s="73"/>
      <c r="AB974" s="73"/>
      <c r="AC974" s="73"/>
      <c r="AD974" s="73"/>
      <c r="AE974" s="73"/>
      <c r="AF974" s="73"/>
      <c r="AG974" s="73"/>
      <c r="AH974" s="73"/>
      <c r="AI974" s="73"/>
      <c r="AJ974" s="73"/>
      <c r="AK974" s="73"/>
      <c r="AM974" s="73"/>
      <c r="AN974" s="73"/>
      <c r="AO974" s="73"/>
      <c r="AP974" s="73"/>
      <c r="AQ974" s="73"/>
    </row>
    <row r="975" spans="21:43" ht="15" customHeight="1" x14ac:dyDescent="0.2">
      <c r="U975" s="73"/>
      <c r="V975" s="73"/>
      <c r="W975" s="73"/>
      <c r="X975" s="73"/>
      <c r="Y975" s="73"/>
      <c r="Z975" s="73"/>
      <c r="AA975" s="73"/>
      <c r="AB975" s="73"/>
      <c r="AC975" s="73"/>
      <c r="AD975" s="73"/>
      <c r="AE975" s="73"/>
      <c r="AF975" s="73"/>
      <c r="AG975" s="73"/>
      <c r="AH975" s="73"/>
      <c r="AI975" s="73"/>
      <c r="AJ975" s="73"/>
      <c r="AK975" s="73"/>
      <c r="AM975" s="73"/>
      <c r="AN975" s="73"/>
      <c r="AO975" s="73"/>
      <c r="AP975" s="73"/>
      <c r="AQ975" s="73"/>
    </row>
    <row r="976" spans="21:43" ht="15" customHeight="1" x14ac:dyDescent="0.2">
      <c r="U976" s="73"/>
      <c r="V976" s="73"/>
      <c r="W976" s="73"/>
      <c r="X976" s="73"/>
      <c r="Y976" s="73"/>
      <c r="Z976" s="73"/>
      <c r="AA976" s="73"/>
      <c r="AB976" s="73"/>
      <c r="AC976" s="73"/>
      <c r="AD976" s="73"/>
      <c r="AE976" s="73"/>
      <c r="AF976" s="73"/>
      <c r="AG976" s="73"/>
      <c r="AH976" s="73"/>
      <c r="AI976" s="73"/>
      <c r="AJ976" s="73"/>
      <c r="AK976" s="73"/>
      <c r="AM976" s="73"/>
      <c r="AN976" s="73"/>
      <c r="AO976" s="73"/>
      <c r="AP976" s="73"/>
      <c r="AQ976" s="73"/>
    </row>
    <row r="977" spans="21:43" ht="15" customHeight="1" x14ac:dyDescent="0.2">
      <c r="U977" s="73"/>
      <c r="V977" s="73"/>
      <c r="W977" s="73"/>
      <c r="X977" s="73"/>
      <c r="Y977" s="73"/>
      <c r="Z977" s="73"/>
      <c r="AA977" s="73"/>
      <c r="AB977" s="73"/>
      <c r="AC977" s="73"/>
      <c r="AD977" s="73"/>
      <c r="AE977" s="73"/>
      <c r="AF977" s="73"/>
      <c r="AG977" s="73"/>
      <c r="AH977" s="73"/>
      <c r="AI977" s="73"/>
      <c r="AJ977" s="73"/>
      <c r="AK977" s="73"/>
      <c r="AM977" s="73"/>
      <c r="AN977" s="73"/>
      <c r="AO977" s="73"/>
      <c r="AP977" s="73"/>
      <c r="AQ977" s="73"/>
    </row>
    <row r="978" spans="21:43" ht="15" customHeight="1" x14ac:dyDescent="0.2">
      <c r="U978" s="73"/>
      <c r="V978" s="73"/>
      <c r="W978" s="73"/>
      <c r="X978" s="73"/>
      <c r="Y978" s="73"/>
      <c r="Z978" s="73"/>
      <c r="AA978" s="73"/>
      <c r="AB978" s="73"/>
      <c r="AC978" s="73"/>
      <c r="AD978" s="73"/>
      <c r="AE978" s="73"/>
      <c r="AF978" s="73"/>
      <c r="AG978" s="73"/>
      <c r="AH978" s="73"/>
      <c r="AI978" s="73"/>
      <c r="AJ978" s="73"/>
      <c r="AK978" s="73"/>
      <c r="AM978" s="73"/>
      <c r="AN978" s="73"/>
      <c r="AO978" s="73"/>
      <c r="AP978" s="73"/>
      <c r="AQ978" s="73"/>
    </row>
    <row r="979" spans="21:43" ht="15" customHeight="1" x14ac:dyDescent="0.2">
      <c r="U979" s="73"/>
      <c r="V979" s="73"/>
      <c r="W979" s="73"/>
      <c r="X979" s="73"/>
      <c r="Y979" s="73"/>
      <c r="Z979" s="73"/>
      <c r="AA979" s="73"/>
      <c r="AB979" s="73"/>
      <c r="AC979" s="73"/>
      <c r="AD979" s="73"/>
      <c r="AE979" s="73"/>
      <c r="AF979" s="73"/>
      <c r="AG979" s="73"/>
      <c r="AH979" s="73"/>
      <c r="AI979" s="73"/>
      <c r="AJ979" s="73"/>
      <c r="AK979" s="73"/>
      <c r="AM979" s="73"/>
      <c r="AN979" s="73"/>
      <c r="AO979" s="73"/>
      <c r="AP979" s="73"/>
      <c r="AQ979" s="73"/>
    </row>
    <row r="980" spans="21:43" ht="15" customHeight="1" x14ac:dyDescent="0.2">
      <c r="U980" s="73"/>
      <c r="V980" s="73"/>
      <c r="W980" s="73"/>
      <c r="X980" s="73"/>
      <c r="Y980" s="73"/>
      <c r="Z980" s="73"/>
      <c r="AA980" s="73"/>
      <c r="AB980" s="73"/>
      <c r="AC980" s="73"/>
      <c r="AD980" s="73"/>
      <c r="AE980" s="73"/>
      <c r="AF980" s="73"/>
      <c r="AG980" s="73"/>
      <c r="AH980" s="73"/>
      <c r="AI980" s="73"/>
      <c r="AJ980" s="73"/>
      <c r="AK980" s="73"/>
      <c r="AM980" s="73"/>
      <c r="AN980" s="73"/>
      <c r="AO980" s="73"/>
      <c r="AP980" s="73"/>
      <c r="AQ980" s="73"/>
    </row>
    <row r="981" spans="21:43" ht="15" customHeight="1" x14ac:dyDescent="0.2">
      <c r="U981" s="73"/>
      <c r="V981" s="73"/>
      <c r="W981" s="73"/>
      <c r="X981" s="73"/>
      <c r="Y981" s="73"/>
      <c r="Z981" s="73"/>
      <c r="AA981" s="73"/>
      <c r="AB981" s="73"/>
      <c r="AC981" s="73"/>
      <c r="AD981" s="73"/>
      <c r="AE981" s="73"/>
      <c r="AF981" s="73"/>
      <c r="AG981" s="73"/>
      <c r="AH981" s="73"/>
      <c r="AI981" s="73"/>
      <c r="AJ981" s="73"/>
      <c r="AK981" s="73"/>
      <c r="AM981" s="73"/>
      <c r="AN981" s="73"/>
      <c r="AO981" s="73"/>
      <c r="AP981" s="73"/>
      <c r="AQ981" s="73"/>
    </row>
    <row r="982" spans="21:43" ht="15" customHeight="1" x14ac:dyDescent="0.2">
      <c r="U982" s="73"/>
      <c r="V982" s="73"/>
      <c r="W982" s="73"/>
      <c r="X982" s="73"/>
      <c r="Y982" s="73"/>
      <c r="Z982" s="73"/>
      <c r="AA982" s="73"/>
      <c r="AB982" s="73"/>
      <c r="AC982" s="73"/>
      <c r="AD982" s="73"/>
      <c r="AE982" s="73"/>
      <c r="AF982" s="73"/>
      <c r="AG982" s="73"/>
      <c r="AH982" s="73"/>
      <c r="AI982" s="73"/>
      <c r="AJ982" s="73"/>
      <c r="AK982" s="73"/>
      <c r="AM982" s="73"/>
      <c r="AN982" s="73"/>
      <c r="AO982" s="73"/>
      <c r="AP982" s="73"/>
      <c r="AQ982" s="73"/>
    </row>
    <row r="983" spans="21:43" ht="15" customHeight="1" x14ac:dyDescent="0.2">
      <c r="U983" s="73"/>
      <c r="V983" s="73"/>
      <c r="W983" s="73"/>
      <c r="X983" s="73"/>
      <c r="Y983" s="73"/>
      <c r="Z983" s="73"/>
      <c r="AA983" s="73"/>
      <c r="AB983" s="73"/>
      <c r="AC983" s="73"/>
      <c r="AD983" s="73"/>
      <c r="AE983" s="73"/>
      <c r="AF983" s="73"/>
      <c r="AG983" s="73"/>
      <c r="AH983" s="73"/>
      <c r="AI983" s="73"/>
      <c r="AJ983" s="73"/>
      <c r="AK983" s="73"/>
      <c r="AM983" s="73"/>
      <c r="AN983" s="73"/>
      <c r="AO983" s="73"/>
      <c r="AP983" s="73"/>
      <c r="AQ983" s="73"/>
    </row>
    <row r="984" spans="21:43" ht="15" customHeight="1" x14ac:dyDescent="0.2">
      <c r="U984" s="73"/>
      <c r="V984" s="73"/>
      <c r="W984" s="73"/>
      <c r="X984" s="73"/>
      <c r="Y984" s="73"/>
      <c r="Z984" s="73"/>
      <c r="AA984" s="73"/>
      <c r="AB984" s="73"/>
      <c r="AC984" s="73"/>
      <c r="AD984" s="73"/>
      <c r="AE984" s="73"/>
      <c r="AF984" s="73"/>
      <c r="AG984" s="73"/>
      <c r="AH984" s="73"/>
      <c r="AI984" s="73"/>
      <c r="AJ984" s="73"/>
      <c r="AK984" s="73"/>
      <c r="AM984" s="73"/>
      <c r="AN984" s="73"/>
      <c r="AO984" s="73"/>
      <c r="AP984" s="73"/>
      <c r="AQ984" s="73"/>
    </row>
    <row r="985" spans="21:43" ht="15" customHeight="1" x14ac:dyDescent="0.2">
      <c r="U985" s="73"/>
      <c r="V985" s="73"/>
      <c r="W985" s="73"/>
      <c r="X985" s="73"/>
      <c r="Y985" s="73"/>
      <c r="Z985" s="73"/>
      <c r="AA985" s="73"/>
      <c r="AB985" s="73"/>
      <c r="AC985" s="73"/>
      <c r="AD985" s="73"/>
      <c r="AE985" s="73"/>
      <c r="AF985" s="73"/>
      <c r="AG985" s="73"/>
      <c r="AH985" s="73"/>
      <c r="AI985" s="73"/>
      <c r="AJ985" s="73"/>
      <c r="AK985" s="73"/>
      <c r="AM985" s="73"/>
      <c r="AN985" s="73"/>
      <c r="AO985" s="73"/>
      <c r="AP985" s="73"/>
      <c r="AQ985" s="73"/>
    </row>
    <row r="986" spans="21:43" ht="15" customHeight="1" x14ac:dyDescent="0.2">
      <c r="U986" s="73"/>
      <c r="V986" s="73"/>
      <c r="W986" s="73"/>
      <c r="X986" s="73"/>
      <c r="Y986" s="73"/>
      <c r="Z986" s="73"/>
      <c r="AA986" s="73"/>
      <c r="AB986" s="73"/>
      <c r="AC986" s="73"/>
      <c r="AD986" s="73"/>
      <c r="AE986" s="73"/>
      <c r="AF986" s="73"/>
      <c r="AG986" s="73"/>
      <c r="AH986" s="73"/>
      <c r="AI986" s="73"/>
      <c r="AJ986" s="73"/>
      <c r="AK986" s="73"/>
      <c r="AM986" s="73"/>
      <c r="AN986" s="73"/>
      <c r="AO986" s="73"/>
      <c r="AP986" s="73"/>
      <c r="AQ986" s="73"/>
    </row>
    <row r="987" spans="21:43" ht="15" customHeight="1" x14ac:dyDescent="0.2">
      <c r="U987" s="73"/>
      <c r="V987" s="73"/>
      <c r="W987" s="73"/>
      <c r="X987" s="73"/>
      <c r="Y987" s="73"/>
      <c r="Z987" s="73"/>
      <c r="AA987" s="73"/>
      <c r="AB987" s="73"/>
      <c r="AC987" s="73"/>
      <c r="AD987" s="73"/>
      <c r="AE987" s="73"/>
      <c r="AF987" s="73"/>
      <c r="AG987" s="73"/>
      <c r="AH987" s="73"/>
      <c r="AI987" s="73"/>
      <c r="AJ987" s="73"/>
      <c r="AK987" s="73"/>
      <c r="AM987" s="73"/>
      <c r="AN987" s="73"/>
      <c r="AO987" s="73"/>
      <c r="AP987" s="73"/>
      <c r="AQ987" s="73"/>
    </row>
    <row r="988" spans="21:43" ht="15" customHeight="1" x14ac:dyDescent="0.2">
      <c r="U988" s="73"/>
      <c r="V988" s="73"/>
      <c r="W988" s="73"/>
      <c r="X988" s="73"/>
      <c r="Y988" s="73"/>
      <c r="Z988" s="73"/>
      <c r="AA988" s="73"/>
      <c r="AB988" s="73"/>
      <c r="AC988" s="73"/>
      <c r="AD988" s="73"/>
      <c r="AE988" s="73"/>
      <c r="AF988" s="73"/>
      <c r="AG988" s="73"/>
      <c r="AH988" s="73"/>
      <c r="AI988" s="73"/>
      <c r="AJ988" s="73"/>
      <c r="AK988" s="73"/>
      <c r="AM988" s="73"/>
      <c r="AN988" s="73"/>
      <c r="AO988" s="73"/>
      <c r="AP988" s="73"/>
      <c r="AQ988" s="73"/>
    </row>
    <row r="989" spans="21:43" ht="15" customHeight="1" x14ac:dyDescent="0.2">
      <c r="U989" s="73"/>
      <c r="V989" s="73"/>
      <c r="W989" s="73"/>
      <c r="X989" s="73"/>
      <c r="Y989" s="73"/>
      <c r="Z989" s="73"/>
      <c r="AA989" s="73"/>
      <c r="AB989" s="73"/>
      <c r="AC989" s="73"/>
      <c r="AD989" s="73"/>
      <c r="AE989" s="73"/>
      <c r="AF989" s="73"/>
      <c r="AG989" s="73"/>
      <c r="AH989" s="73"/>
      <c r="AI989" s="73"/>
      <c r="AJ989" s="73"/>
      <c r="AK989" s="73"/>
      <c r="AM989" s="73"/>
      <c r="AN989" s="73"/>
      <c r="AO989" s="73"/>
      <c r="AP989" s="73"/>
      <c r="AQ989" s="73"/>
    </row>
    <row r="990" spans="21:43" ht="15" customHeight="1" x14ac:dyDescent="0.2">
      <c r="U990" s="73"/>
      <c r="V990" s="73"/>
      <c r="W990" s="73"/>
      <c r="X990" s="73"/>
      <c r="Y990" s="73"/>
      <c r="Z990" s="73"/>
      <c r="AA990" s="73"/>
      <c r="AB990" s="73"/>
      <c r="AC990" s="73"/>
      <c r="AD990" s="73"/>
      <c r="AE990" s="73"/>
      <c r="AF990" s="73"/>
      <c r="AG990" s="73"/>
      <c r="AH990" s="73"/>
      <c r="AI990" s="73"/>
      <c r="AJ990" s="73"/>
      <c r="AK990" s="73"/>
      <c r="AM990" s="73"/>
      <c r="AN990" s="73"/>
      <c r="AO990" s="73"/>
      <c r="AP990" s="73"/>
      <c r="AQ990" s="73"/>
    </row>
    <row r="991" spans="21:43" ht="15" customHeight="1" x14ac:dyDescent="0.2">
      <c r="U991" s="73"/>
      <c r="V991" s="73"/>
      <c r="W991" s="73"/>
      <c r="X991" s="73"/>
      <c r="Y991" s="73"/>
      <c r="Z991" s="73"/>
      <c r="AA991" s="73"/>
      <c r="AB991" s="73"/>
      <c r="AC991" s="73"/>
      <c r="AD991" s="73"/>
      <c r="AE991" s="73"/>
      <c r="AF991" s="73"/>
      <c r="AG991" s="73"/>
      <c r="AH991" s="73"/>
      <c r="AI991" s="73"/>
      <c r="AJ991" s="73"/>
      <c r="AK991" s="73"/>
      <c r="AM991" s="73"/>
      <c r="AN991" s="73"/>
      <c r="AO991" s="73"/>
      <c r="AP991" s="73"/>
      <c r="AQ991" s="73"/>
    </row>
    <row r="992" spans="21:43" ht="15" customHeight="1" x14ac:dyDescent="0.2">
      <c r="U992" s="73"/>
      <c r="V992" s="73"/>
      <c r="W992" s="73"/>
      <c r="X992" s="73"/>
      <c r="Y992" s="73"/>
      <c r="Z992" s="73"/>
      <c r="AA992" s="73"/>
      <c r="AB992" s="73"/>
      <c r="AC992" s="73"/>
      <c r="AD992" s="73"/>
      <c r="AE992" s="73"/>
      <c r="AF992" s="73"/>
      <c r="AG992" s="73"/>
      <c r="AH992" s="73"/>
      <c r="AI992" s="73"/>
      <c r="AJ992" s="73"/>
      <c r="AK992" s="73"/>
      <c r="AM992" s="73"/>
      <c r="AN992" s="73"/>
      <c r="AO992" s="73"/>
      <c r="AP992" s="73"/>
      <c r="AQ992" s="73"/>
    </row>
    <row r="993" spans="21:43" ht="15" customHeight="1" x14ac:dyDescent="0.2">
      <c r="U993" s="73"/>
      <c r="V993" s="73"/>
      <c r="W993" s="73"/>
      <c r="X993" s="73"/>
      <c r="Y993" s="73"/>
      <c r="Z993" s="73"/>
      <c r="AA993" s="73"/>
      <c r="AB993" s="73"/>
      <c r="AC993" s="73"/>
      <c r="AD993" s="73"/>
      <c r="AE993" s="73"/>
      <c r="AF993" s="73"/>
      <c r="AG993" s="73"/>
      <c r="AH993" s="73"/>
      <c r="AI993" s="73"/>
      <c r="AJ993" s="73"/>
      <c r="AK993" s="73"/>
      <c r="AM993" s="73"/>
      <c r="AN993" s="73"/>
      <c r="AO993" s="73"/>
      <c r="AP993" s="73"/>
      <c r="AQ993" s="73"/>
    </row>
    <row r="994" spans="21:43" ht="15" customHeight="1" x14ac:dyDescent="0.2">
      <c r="U994" s="73"/>
      <c r="V994" s="73"/>
      <c r="W994" s="73"/>
      <c r="X994" s="73"/>
      <c r="Y994" s="73"/>
      <c r="Z994" s="73"/>
      <c r="AA994" s="73"/>
      <c r="AB994" s="73"/>
      <c r="AC994" s="73"/>
      <c r="AD994" s="73"/>
      <c r="AE994" s="73"/>
      <c r="AF994" s="73"/>
      <c r="AG994" s="73"/>
      <c r="AH994" s="73"/>
      <c r="AI994" s="73"/>
      <c r="AJ994" s="73"/>
      <c r="AK994" s="73"/>
      <c r="AM994" s="73"/>
      <c r="AN994" s="73"/>
      <c r="AO994" s="73"/>
      <c r="AP994" s="73"/>
      <c r="AQ994" s="73"/>
    </row>
    <row r="995" spans="21:43" ht="15" customHeight="1" x14ac:dyDescent="0.2">
      <c r="U995" s="73"/>
      <c r="V995" s="73"/>
      <c r="W995" s="73"/>
      <c r="X995" s="73"/>
      <c r="Y995" s="73"/>
      <c r="Z995" s="73"/>
      <c r="AA995" s="73"/>
      <c r="AB995" s="73"/>
      <c r="AC995" s="73"/>
      <c r="AD995" s="73"/>
      <c r="AE995" s="73"/>
      <c r="AF995" s="73"/>
      <c r="AG995" s="73"/>
      <c r="AH995" s="73"/>
      <c r="AI995" s="73"/>
      <c r="AJ995" s="73"/>
      <c r="AK995" s="73"/>
      <c r="AM995" s="73"/>
      <c r="AN995" s="73"/>
      <c r="AO995" s="73"/>
      <c r="AP995" s="73"/>
      <c r="AQ995" s="73"/>
    </row>
    <row r="996" spans="21:43" ht="15" customHeight="1" x14ac:dyDescent="0.2">
      <c r="U996" s="73"/>
      <c r="V996" s="73"/>
      <c r="W996" s="73"/>
      <c r="X996" s="73"/>
      <c r="Y996" s="73"/>
      <c r="Z996" s="73"/>
      <c r="AA996" s="73"/>
      <c r="AB996" s="73"/>
      <c r="AC996" s="73"/>
      <c r="AD996" s="73"/>
      <c r="AE996" s="73"/>
      <c r="AF996" s="73"/>
      <c r="AG996" s="73"/>
      <c r="AH996" s="73"/>
      <c r="AI996" s="73"/>
      <c r="AJ996" s="73"/>
      <c r="AK996" s="73"/>
      <c r="AM996" s="73"/>
      <c r="AN996" s="73"/>
      <c r="AO996" s="73"/>
      <c r="AP996" s="73"/>
      <c r="AQ996" s="73"/>
    </row>
    <row r="997" spans="21:43" ht="15" customHeight="1" x14ac:dyDescent="0.2">
      <c r="U997" s="73"/>
      <c r="V997" s="73"/>
      <c r="W997" s="73"/>
      <c r="X997" s="73"/>
      <c r="Y997" s="73"/>
      <c r="Z997" s="73"/>
      <c r="AA997" s="73"/>
      <c r="AB997" s="73"/>
      <c r="AC997" s="73"/>
      <c r="AD997" s="73"/>
      <c r="AE997" s="73"/>
      <c r="AF997" s="73"/>
      <c r="AG997" s="73"/>
      <c r="AH997" s="73"/>
      <c r="AI997" s="73"/>
      <c r="AJ997" s="73"/>
      <c r="AK997" s="73"/>
      <c r="AM997" s="73"/>
      <c r="AN997" s="73"/>
      <c r="AO997" s="73"/>
      <c r="AP997" s="73"/>
      <c r="AQ997" s="73"/>
    </row>
    <row r="998" spans="21:43" ht="15" customHeight="1" x14ac:dyDescent="0.2">
      <c r="U998" s="73"/>
      <c r="V998" s="73"/>
      <c r="W998" s="73"/>
      <c r="X998" s="73"/>
      <c r="Y998" s="73"/>
      <c r="Z998" s="73"/>
      <c r="AA998" s="73"/>
      <c r="AB998" s="73"/>
      <c r="AC998" s="73"/>
      <c r="AD998" s="73"/>
      <c r="AE998" s="73"/>
      <c r="AF998" s="73"/>
      <c r="AG998" s="73"/>
      <c r="AH998" s="73"/>
      <c r="AI998" s="73"/>
      <c r="AJ998" s="73"/>
      <c r="AK998" s="73"/>
      <c r="AM998" s="73"/>
      <c r="AN998" s="73"/>
      <c r="AO998" s="73"/>
      <c r="AP998" s="73"/>
      <c r="AQ998" s="73"/>
    </row>
    <row r="999" spans="21:43" ht="15" customHeight="1" x14ac:dyDescent="0.2">
      <c r="U999" s="73"/>
      <c r="V999" s="73"/>
      <c r="W999" s="73"/>
      <c r="X999" s="73"/>
      <c r="Y999" s="73"/>
      <c r="Z999" s="73"/>
      <c r="AA999" s="73"/>
      <c r="AB999" s="73"/>
      <c r="AC999" s="73"/>
      <c r="AD999" s="73"/>
      <c r="AE999" s="73"/>
      <c r="AF999" s="73"/>
      <c r="AG999" s="73"/>
      <c r="AH999" s="73"/>
      <c r="AI999" s="73"/>
      <c r="AJ999" s="73"/>
      <c r="AK999" s="73"/>
      <c r="AM999" s="73"/>
      <c r="AN999" s="73"/>
      <c r="AO999" s="73"/>
      <c r="AP999" s="73"/>
      <c r="AQ999" s="73"/>
    </row>
    <row r="1000" spans="21:43" ht="15" customHeight="1" x14ac:dyDescent="0.2">
      <c r="U1000" s="73"/>
      <c r="V1000" s="73"/>
      <c r="W1000" s="73"/>
      <c r="X1000" s="73"/>
      <c r="Y1000" s="73"/>
      <c r="Z1000" s="73"/>
      <c r="AA1000" s="73"/>
      <c r="AB1000" s="73"/>
      <c r="AC1000" s="73"/>
      <c r="AD1000" s="73"/>
      <c r="AE1000" s="73"/>
      <c r="AF1000" s="73"/>
      <c r="AG1000" s="73"/>
      <c r="AH1000" s="73"/>
      <c r="AI1000" s="73"/>
      <c r="AJ1000" s="73"/>
      <c r="AK1000" s="73"/>
      <c r="AM1000" s="73"/>
      <c r="AN1000" s="73"/>
      <c r="AO1000" s="73"/>
      <c r="AP1000" s="73"/>
      <c r="AQ1000" s="73"/>
    </row>
    <row r="1001" spans="21:43" ht="15" customHeight="1" x14ac:dyDescent="0.2">
      <c r="U1001" s="73"/>
      <c r="V1001" s="73"/>
      <c r="W1001" s="73"/>
      <c r="X1001" s="73"/>
      <c r="Y1001" s="73"/>
      <c r="Z1001" s="73"/>
      <c r="AA1001" s="73"/>
      <c r="AB1001" s="73"/>
      <c r="AC1001" s="73"/>
      <c r="AD1001" s="73"/>
      <c r="AE1001" s="73"/>
      <c r="AF1001" s="73"/>
      <c r="AG1001" s="73"/>
      <c r="AH1001" s="73"/>
      <c r="AI1001" s="73"/>
      <c r="AJ1001" s="73"/>
      <c r="AK1001" s="73"/>
      <c r="AM1001" s="73"/>
      <c r="AN1001" s="73"/>
      <c r="AO1001" s="73"/>
      <c r="AP1001" s="73"/>
      <c r="AQ1001" s="73"/>
    </row>
    <row r="1002" spans="21:43" ht="15" customHeight="1" x14ac:dyDescent="0.2">
      <c r="U1002" s="73"/>
      <c r="V1002" s="73"/>
      <c r="W1002" s="73"/>
      <c r="X1002" s="73"/>
      <c r="Y1002" s="73"/>
      <c r="Z1002" s="73"/>
      <c r="AA1002" s="73"/>
      <c r="AB1002" s="73"/>
      <c r="AC1002" s="73"/>
      <c r="AD1002" s="73"/>
      <c r="AE1002" s="73"/>
      <c r="AF1002" s="73"/>
      <c r="AG1002" s="73"/>
      <c r="AH1002" s="73"/>
      <c r="AI1002" s="73"/>
      <c r="AJ1002" s="73"/>
      <c r="AK1002" s="73"/>
      <c r="AM1002" s="73"/>
      <c r="AN1002" s="73"/>
      <c r="AO1002" s="73"/>
      <c r="AP1002" s="73"/>
      <c r="AQ1002" s="73"/>
    </row>
    <row r="1003" spans="21:43" ht="15" customHeight="1" x14ac:dyDescent="0.2">
      <c r="U1003" s="73"/>
      <c r="V1003" s="73"/>
      <c r="W1003" s="73"/>
      <c r="X1003" s="73"/>
      <c r="Y1003" s="73"/>
      <c r="Z1003" s="73"/>
      <c r="AA1003" s="73"/>
      <c r="AB1003" s="73"/>
      <c r="AC1003" s="73"/>
      <c r="AD1003" s="73"/>
      <c r="AE1003" s="73"/>
      <c r="AF1003" s="73"/>
      <c r="AG1003" s="73"/>
      <c r="AH1003" s="73"/>
      <c r="AI1003" s="73"/>
      <c r="AJ1003" s="73"/>
      <c r="AK1003" s="73"/>
      <c r="AM1003" s="73"/>
      <c r="AN1003" s="73"/>
      <c r="AO1003" s="73"/>
      <c r="AP1003" s="73"/>
      <c r="AQ1003" s="73"/>
    </row>
    <row r="1004" spans="21:43" ht="15" customHeight="1" x14ac:dyDescent="0.2">
      <c r="U1004" s="73"/>
      <c r="V1004" s="73"/>
      <c r="W1004" s="73"/>
      <c r="X1004" s="73"/>
      <c r="Y1004" s="73"/>
      <c r="Z1004" s="73"/>
      <c r="AA1004" s="73"/>
      <c r="AB1004" s="73"/>
      <c r="AC1004" s="73"/>
      <c r="AD1004" s="73"/>
      <c r="AE1004" s="73"/>
      <c r="AF1004" s="73"/>
      <c r="AG1004" s="73"/>
      <c r="AH1004" s="73"/>
      <c r="AI1004" s="73"/>
      <c r="AJ1004" s="73"/>
      <c r="AK1004" s="73"/>
      <c r="AM1004" s="73"/>
      <c r="AN1004" s="73"/>
      <c r="AO1004" s="73"/>
      <c r="AP1004" s="73"/>
      <c r="AQ1004" s="73"/>
    </row>
    <row r="1005" spans="21:43" ht="15" customHeight="1" x14ac:dyDescent="0.2">
      <c r="U1005" s="73"/>
      <c r="V1005" s="73"/>
      <c r="W1005" s="73"/>
      <c r="X1005" s="73"/>
      <c r="Y1005" s="73"/>
      <c r="Z1005" s="73"/>
      <c r="AA1005" s="73"/>
      <c r="AB1005" s="73"/>
      <c r="AC1005" s="73"/>
      <c r="AD1005" s="73"/>
      <c r="AE1005" s="73"/>
      <c r="AF1005" s="73"/>
      <c r="AG1005" s="73"/>
      <c r="AH1005" s="73"/>
      <c r="AI1005" s="73"/>
      <c r="AJ1005" s="73"/>
      <c r="AK1005" s="73"/>
      <c r="AM1005" s="73"/>
      <c r="AN1005" s="73"/>
      <c r="AO1005" s="73"/>
      <c r="AP1005" s="73"/>
      <c r="AQ1005" s="73"/>
    </row>
    <row r="1006" spans="21:43" ht="15" customHeight="1" x14ac:dyDescent="0.2">
      <c r="U1006" s="73"/>
      <c r="V1006" s="73"/>
      <c r="W1006" s="73"/>
      <c r="X1006" s="73"/>
      <c r="Y1006" s="73"/>
      <c r="Z1006" s="73"/>
      <c r="AA1006" s="73"/>
      <c r="AB1006" s="73"/>
      <c r="AC1006" s="73"/>
      <c r="AD1006" s="73"/>
      <c r="AE1006" s="73"/>
      <c r="AF1006" s="73"/>
      <c r="AG1006" s="73"/>
      <c r="AH1006" s="73"/>
      <c r="AI1006" s="73"/>
      <c r="AJ1006" s="73"/>
      <c r="AK1006" s="73"/>
      <c r="AM1006" s="73"/>
      <c r="AN1006" s="73"/>
      <c r="AO1006" s="73"/>
      <c r="AP1006" s="73"/>
      <c r="AQ1006" s="73"/>
    </row>
    <row r="1007" spans="21:43" ht="15" customHeight="1" x14ac:dyDescent="0.2">
      <c r="U1007" s="73"/>
      <c r="V1007" s="73"/>
      <c r="W1007" s="73"/>
      <c r="X1007" s="73"/>
      <c r="Y1007" s="73"/>
      <c r="Z1007" s="73"/>
      <c r="AA1007" s="73"/>
      <c r="AB1007" s="73"/>
      <c r="AC1007" s="73"/>
      <c r="AD1007" s="73"/>
      <c r="AE1007" s="73"/>
      <c r="AF1007" s="73"/>
      <c r="AG1007" s="73"/>
      <c r="AH1007" s="73"/>
      <c r="AI1007" s="73"/>
      <c r="AJ1007" s="73"/>
      <c r="AK1007" s="73"/>
      <c r="AM1007" s="73"/>
      <c r="AN1007" s="73"/>
      <c r="AO1007" s="73"/>
      <c r="AP1007" s="73"/>
      <c r="AQ1007" s="73"/>
    </row>
    <row r="1008" spans="21:43" ht="15" customHeight="1" x14ac:dyDescent="0.2">
      <c r="U1008" s="73"/>
      <c r="V1008" s="73"/>
      <c r="W1008" s="73"/>
      <c r="X1008" s="73"/>
      <c r="Y1008" s="73"/>
      <c r="Z1008" s="73"/>
      <c r="AA1008" s="73"/>
      <c r="AB1008" s="73"/>
      <c r="AC1008" s="73"/>
      <c r="AD1008" s="73"/>
      <c r="AE1008" s="73"/>
      <c r="AF1008" s="73"/>
      <c r="AG1008" s="73"/>
      <c r="AH1008" s="73"/>
      <c r="AI1008" s="73"/>
      <c r="AJ1008" s="73"/>
      <c r="AK1008" s="73"/>
      <c r="AM1008" s="73"/>
      <c r="AN1008" s="73"/>
      <c r="AO1008" s="73"/>
      <c r="AP1008" s="73"/>
      <c r="AQ1008" s="73"/>
    </row>
    <row r="1009" spans="21:43" ht="15" customHeight="1" x14ac:dyDescent="0.2">
      <c r="U1009" s="73"/>
      <c r="V1009" s="73"/>
      <c r="W1009" s="73"/>
      <c r="X1009" s="73"/>
      <c r="Y1009" s="73"/>
      <c r="Z1009" s="73"/>
      <c r="AA1009" s="73"/>
      <c r="AB1009" s="73"/>
      <c r="AC1009" s="73"/>
      <c r="AD1009" s="73"/>
      <c r="AE1009" s="73"/>
      <c r="AF1009" s="73"/>
      <c r="AG1009" s="73"/>
      <c r="AH1009" s="73"/>
      <c r="AI1009" s="73"/>
      <c r="AJ1009" s="73"/>
      <c r="AK1009" s="73"/>
      <c r="AM1009" s="73"/>
      <c r="AN1009" s="73"/>
      <c r="AO1009" s="73"/>
      <c r="AP1009" s="73"/>
      <c r="AQ1009" s="73"/>
    </row>
    <row r="1010" spans="21:43" ht="15" customHeight="1" x14ac:dyDescent="0.2">
      <c r="U1010" s="73"/>
      <c r="V1010" s="73"/>
      <c r="W1010" s="73"/>
      <c r="X1010" s="73"/>
      <c r="Y1010" s="73"/>
      <c r="Z1010" s="73"/>
      <c r="AA1010" s="73"/>
      <c r="AB1010" s="73"/>
      <c r="AC1010" s="73"/>
      <c r="AD1010" s="73"/>
      <c r="AE1010" s="73"/>
      <c r="AF1010" s="73"/>
      <c r="AG1010" s="73"/>
      <c r="AH1010" s="73"/>
      <c r="AI1010" s="73"/>
      <c r="AJ1010" s="73"/>
      <c r="AK1010" s="73"/>
      <c r="AM1010" s="73"/>
      <c r="AN1010" s="73"/>
      <c r="AO1010" s="73"/>
      <c r="AP1010" s="73"/>
      <c r="AQ1010" s="73"/>
    </row>
    <row r="1011" spans="21:43" ht="15" customHeight="1" x14ac:dyDescent="0.2">
      <c r="U1011" s="73"/>
      <c r="V1011" s="73"/>
      <c r="W1011" s="73"/>
      <c r="X1011" s="73"/>
      <c r="Y1011" s="73"/>
      <c r="Z1011" s="73"/>
      <c r="AA1011" s="73"/>
      <c r="AB1011" s="73"/>
      <c r="AC1011" s="73"/>
      <c r="AD1011" s="73"/>
      <c r="AE1011" s="73"/>
      <c r="AF1011" s="73"/>
      <c r="AG1011" s="73"/>
      <c r="AH1011" s="73"/>
      <c r="AI1011" s="73"/>
      <c r="AJ1011" s="73"/>
      <c r="AK1011" s="73"/>
      <c r="AM1011" s="73"/>
      <c r="AN1011" s="73"/>
      <c r="AO1011" s="73"/>
      <c r="AP1011" s="73"/>
      <c r="AQ1011" s="73"/>
    </row>
    <row r="1012" spans="21:43" ht="15" customHeight="1" x14ac:dyDescent="0.2">
      <c r="U1012" s="73"/>
      <c r="V1012" s="73"/>
      <c r="W1012" s="73"/>
      <c r="X1012" s="73"/>
      <c r="Y1012" s="73"/>
      <c r="Z1012" s="73"/>
      <c r="AA1012" s="73"/>
      <c r="AB1012" s="73"/>
      <c r="AC1012" s="73"/>
      <c r="AD1012" s="73"/>
      <c r="AE1012" s="73"/>
      <c r="AF1012" s="73"/>
      <c r="AG1012" s="73"/>
      <c r="AH1012" s="73"/>
      <c r="AI1012" s="73"/>
      <c r="AJ1012" s="73"/>
      <c r="AK1012" s="73"/>
      <c r="AM1012" s="73"/>
      <c r="AN1012" s="73"/>
      <c r="AO1012" s="73"/>
      <c r="AP1012" s="73"/>
      <c r="AQ1012" s="73"/>
    </row>
    <row r="1013" spans="21:43" ht="15" customHeight="1" x14ac:dyDescent="0.2">
      <c r="U1013" s="73"/>
      <c r="V1013" s="73"/>
      <c r="W1013" s="73"/>
      <c r="X1013" s="73"/>
      <c r="Y1013" s="73"/>
      <c r="Z1013" s="73"/>
      <c r="AA1013" s="73"/>
      <c r="AB1013" s="73"/>
      <c r="AC1013" s="73"/>
      <c r="AD1013" s="73"/>
      <c r="AE1013" s="73"/>
      <c r="AF1013" s="73"/>
      <c r="AG1013" s="73"/>
      <c r="AH1013" s="73"/>
      <c r="AI1013" s="73"/>
      <c r="AJ1013" s="73"/>
      <c r="AK1013" s="73"/>
      <c r="AM1013" s="73"/>
      <c r="AN1013" s="73"/>
      <c r="AO1013" s="73"/>
      <c r="AP1013" s="73"/>
      <c r="AQ1013" s="73"/>
    </row>
    <row r="1014" spans="21:43" ht="15" customHeight="1" x14ac:dyDescent="0.2">
      <c r="U1014" s="73"/>
      <c r="V1014" s="73"/>
      <c r="W1014" s="73"/>
      <c r="X1014" s="73"/>
      <c r="Y1014" s="73"/>
      <c r="Z1014" s="73"/>
      <c r="AA1014" s="73"/>
      <c r="AB1014" s="73"/>
      <c r="AC1014" s="73"/>
      <c r="AD1014" s="73"/>
      <c r="AE1014" s="73"/>
      <c r="AF1014" s="73"/>
      <c r="AG1014" s="73"/>
      <c r="AH1014" s="73"/>
      <c r="AI1014" s="73"/>
      <c r="AJ1014" s="73"/>
      <c r="AK1014" s="73"/>
      <c r="AM1014" s="73"/>
      <c r="AN1014" s="73"/>
      <c r="AO1014" s="73"/>
      <c r="AP1014" s="73"/>
      <c r="AQ1014" s="73"/>
    </row>
    <row r="1015" spans="21:43" ht="15" customHeight="1" x14ac:dyDescent="0.2">
      <c r="U1015" s="73"/>
      <c r="V1015" s="73"/>
      <c r="W1015" s="73"/>
      <c r="X1015" s="73"/>
      <c r="Y1015" s="73"/>
      <c r="Z1015" s="73"/>
      <c r="AA1015" s="73"/>
      <c r="AB1015" s="73"/>
      <c r="AC1015" s="73"/>
      <c r="AD1015" s="73"/>
      <c r="AE1015" s="73"/>
      <c r="AF1015" s="73"/>
      <c r="AG1015" s="73"/>
      <c r="AH1015" s="73"/>
      <c r="AI1015" s="73"/>
      <c r="AJ1015" s="73"/>
      <c r="AK1015" s="73"/>
      <c r="AM1015" s="73"/>
      <c r="AN1015" s="73"/>
      <c r="AO1015" s="73"/>
      <c r="AP1015" s="73"/>
      <c r="AQ1015" s="73"/>
    </row>
    <row r="1016" spans="21:43" ht="15" customHeight="1" x14ac:dyDescent="0.2">
      <c r="U1016" s="73"/>
      <c r="V1016" s="73"/>
      <c r="W1016" s="73"/>
      <c r="X1016" s="73"/>
      <c r="Y1016" s="73"/>
      <c r="Z1016" s="73"/>
      <c r="AA1016" s="73"/>
      <c r="AB1016" s="73"/>
      <c r="AC1016" s="73"/>
      <c r="AD1016" s="73"/>
      <c r="AE1016" s="73"/>
      <c r="AF1016" s="73"/>
      <c r="AG1016" s="73"/>
      <c r="AH1016" s="73"/>
      <c r="AI1016" s="73"/>
      <c r="AJ1016" s="73"/>
      <c r="AK1016" s="73"/>
      <c r="AM1016" s="73"/>
      <c r="AN1016" s="73"/>
      <c r="AO1016" s="73"/>
      <c r="AP1016" s="73"/>
      <c r="AQ1016" s="73"/>
    </row>
    <row r="1017" spans="21:43" ht="15" customHeight="1" x14ac:dyDescent="0.2">
      <c r="U1017" s="73"/>
      <c r="V1017" s="73"/>
      <c r="W1017" s="73"/>
      <c r="X1017" s="73"/>
      <c r="Y1017" s="73"/>
      <c r="Z1017" s="73"/>
      <c r="AA1017" s="73"/>
      <c r="AB1017" s="73"/>
      <c r="AC1017" s="73"/>
      <c r="AD1017" s="73"/>
      <c r="AE1017" s="73"/>
      <c r="AF1017" s="73"/>
      <c r="AG1017" s="73"/>
      <c r="AH1017" s="73"/>
      <c r="AI1017" s="73"/>
      <c r="AJ1017" s="73"/>
      <c r="AK1017" s="73"/>
      <c r="AM1017" s="73"/>
      <c r="AN1017" s="73"/>
      <c r="AO1017" s="73"/>
      <c r="AP1017" s="73"/>
      <c r="AQ1017" s="73"/>
    </row>
    <row r="1018" spans="21:43" ht="15" customHeight="1" x14ac:dyDescent="0.2">
      <c r="U1018" s="73"/>
      <c r="V1018" s="73"/>
      <c r="W1018" s="73"/>
      <c r="X1018" s="73"/>
      <c r="Y1018" s="73"/>
      <c r="Z1018" s="73"/>
      <c r="AA1018" s="73"/>
      <c r="AB1018" s="73"/>
      <c r="AC1018" s="73"/>
      <c r="AD1018" s="73"/>
      <c r="AE1018" s="73"/>
      <c r="AF1018" s="73"/>
      <c r="AG1018" s="73"/>
      <c r="AH1018" s="73"/>
      <c r="AI1018" s="73"/>
      <c r="AJ1018" s="73"/>
      <c r="AK1018" s="73"/>
      <c r="AM1018" s="73"/>
      <c r="AN1018" s="73"/>
      <c r="AO1018" s="73"/>
      <c r="AP1018" s="73"/>
      <c r="AQ1018" s="73"/>
    </row>
    <row r="1019" spans="21:43" ht="15" customHeight="1" x14ac:dyDescent="0.2">
      <c r="U1019" s="73"/>
      <c r="V1019" s="73"/>
      <c r="W1019" s="73"/>
      <c r="X1019" s="73"/>
      <c r="Y1019" s="73"/>
      <c r="Z1019" s="73"/>
      <c r="AA1019" s="73"/>
      <c r="AB1019" s="73"/>
      <c r="AC1019" s="73"/>
      <c r="AD1019" s="73"/>
      <c r="AE1019" s="73"/>
      <c r="AF1019" s="73"/>
      <c r="AG1019" s="73"/>
      <c r="AH1019" s="73"/>
      <c r="AI1019" s="73"/>
      <c r="AJ1019" s="73"/>
      <c r="AK1019" s="73"/>
      <c r="AM1019" s="73"/>
      <c r="AN1019" s="73"/>
      <c r="AO1019" s="73"/>
      <c r="AP1019" s="73"/>
      <c r="AQ1019" s="73"/>
    </row>
    <row r="1020" spans="21:43" ht="15" customHeight="1" x14ac:dyDescent="0.2">
      <c r="U1020" s="73"/>
      <c r="V1020" s="73"/>
      <c r="W1020" s="73"/>
      <c r="X1020" s="73"/>
      <c r="Y1020" s="73"/>
      <c r="Z1020" s="73"/>
      <c r="AA1020" s="73"/>
      <c r="AB1020" s="73"/>
      <c r="AC1020" s="73"/>
      <c r="AD1020" s="73"/>
      <c r="AE1020" s="73"/>
      <c r="AF1020" s="73"/>
      <c r="AG1020" s="73"/>
      <c r="AH1020" s="73"/>
      <c r="AI1020" s="73"/>
      <c r="AJ1020" s="73"/>
      <c r="AK1020" s="73"/>
      <c r="AM1020" s="73"/>
      <c r="AN1020" s="73"/>
      <c r="AO1020" s="73"/>
      <c r="AP1020" s="73"/>
      <c r="AQ1020" s="73"/>
    </row>
    <row r="1021" spans="21:43" ht="15" customHeight="1" x14ac:dyDescent="0.2">
      <c r="U1021" s="73"/>
      <c r="V1021" s="73"/>
      <c r="W1021" s="73"/>
      <c r="X1021" s="73"/>
      <c r="Y1021" s="73"/>
      <c r="Z1021" s="73"/>
      <c r="AA1021" s="73"/>
      <c r="AB1021" s="73"/>
      <c r="AC1021" s="73"/>
      <c r="AD1021" s="73"/>
      <c r="AE1021" s="73"/>
      <c r="AF1021" s="73"/>
      <c r="AG1021" s="73"/>
      <c r="AH1021" s="73"/>
      <c r="AI1021" s="73"/>
      <c r="AJ1021" s="73"/>
      <c r="AK1021" s="73"/>
      <c r="AM1021" s="73"/>
      <c r="AN1021" s="73"/>
      <c r="AO1021" s="73"/>
      <c r="AP1021" s="73"/>
      <c r="AQ1021" s="73"/>
    </row>
    <row r="1022" spans="21:43" ht="15" customHeight="1" x14ac:dyDescent="0.2">
      <c r="U1022" s="73"/>
      <c r="V1022" s="73"/>
      <c r="W1022" s="73"/>
      <c r="X1022" s="73"/>
      <c r="Y1022" s="73"/>
      <c r="Z1022" s="73"/>
      <c r="AA1022" s="73"/>
      <c r="AB1022" s="73"/>
      <c r="AC1022" s="73"/>
      <c r="AD1022" s="73"/>
      <c r="AE1022" s="73"/>
      <c r="AF1022" s="73"/>
      <c r="AG1022" s="73"/>
      <c r="AH1022" s="73"/>
      <c r="AI1022" s="73"/>
      <c r="AJ1022" s="73"/>
      <c r="AK1022" s="73"/>
      <c r="AM1022" s="73"/>
      <c r="AN1022" s="73"/>
      <c r="AO1022" s="73"/>
      <c r="AP1022" s="73"/>
      <c r="AQ1022" s="73"/>
    </row>
    <row r="1023" spans="21:43" ht="15" customHeight="1" x14ac:dyDescent="0.2">
      <c r="U1023" s="73"/>
      <c r="V1023" s="73"/>
      <c r="W1023" s="73"/>
      <c r="X1023" s="73"/>
      <c r="Y1023" s="73"/>
      <c r="Z1023" s="73"/>
      <c r="AA1023" s="73"/>
      <c r="AB1023" s="73"/>
      <c r="AC1023" s="73"/>
      <c r="AD1023" s="73"/>
      <c r="AE1023" s="73"/>
      <c r="AF1023" s="73"/>
      <c r="AG1023" s="73"/>
      <c r="AH1023" s="73"/>
      <c r="AI1023" s="73"/>
      <c r="AJ1023" s="73"/>
      <c r="AK1023" s="73"/>
      <c r="AM1023" s="73"/>
      <c r="AN1023" s="73"/>
      <c r="AO1023" s="73"/>
      <c r="AP1023" s="73"/>
      <c r="AQ1023" s="73"/>
    </row>
    <row r="1024" spans="21:43" ht="15" customHeight="1" x14ac:dyDescent="0.2">
      <c r="U1024" s="73"/>
      <c r="V1024" s="73"/>
      <c r="W1024" s="73"/>
      <c r="X1024" s="73"/>
      <c r="Y1024" s="73"/>
      <c r="Z1024" s="73"/>
      <c r="AA1024" s="73"/>
      <c r="AB1024" s="73"/>
      <c r="AC1024" s="73"/>
      <c r="AD1024" s="73"/>
      <c r="AE1024" s="73"/>
      <c r="AF1024" s="73"/>
      <c r="AG1024" s="73"/>
      <c r="AH1024" s="73"/>
      <c r="AI1024" s="73"/>
      <c r="AJ1024" s="73"/>
      <c r="AK1024" s="73"/>
      <c r="AM1024" s="73"/>
      <c r="AN1024" s="73"/>
      <c r="AO1024" s="73"/>
      <c r="AP1024" s="73"/>
      <c r="AQ1024" s="73"/>
    </row>
    <row r="1025" spans="21:43" ht="15" customHeight="1" x14ac:dyDescent="0.2">
      <c r="U1025" s="73"/>
      <c r="V1025" s="73"/>
      <c r="W1025" s="73"/>
      <c r="X1025" s="73"/>
      <c r="Y1025" s="73"/>
      <c r="Z1025" s="73"/>
      <c r="AA1025" s="73"/>
      <c r="AB1025" s="73"/>
      <c r="AC1025" s="73"/>
      <c r="AD1025" s="73"/>
      <c r="AE1025" s="73"/>
      <c r="AF1025" s="73"/>
      <c r="AG1025" s="73"/>
      <c r="AH1025" s="73"/>
      <c r="AI1025" s="73"/>
      <c r="AJ1025" s="73"/>
      <c r="AK1025" s="73"/>
      <c r="AM1025" s="73"/>
      <c r="AN1025" s="73"/>
      <c r="AO1025" s="73"/>
      <c r="AP1025" s="73"/>
      <c r="AQ1025" s="73"/>
    </row>
    <row r="1026" spans="21:43" ht="15" customHeight="1" x14ac:dyDescent="0.2">
      <c r="U1026" s="73"/>
      <c r="V1026" s="73"/>
      <c r="W1026" s="73"/>
      <c r="X1026" s="73"/>
      <c r="Y1026" s="73"/>
      <c r="Z1026" s="73"/>
      <c r="AA1026" s="73"/>
      <c r="AB1026" s="73"/>
      <c r="AC1026" s="73"/>
      <c r="AD1026" s="73"/>
      <c r="AE1026" s="73"/>
      <c r="AF1026" s="73"/>
      <c r="AG1026" s="73"/>
      <c r="AH1026" s="73"/>
      <c r="AI1026" s="73"/>
      <c r="AJ1026" s="73"/>
      <c r="AK1026" s="73"/>
      <c r="AM1026" s="73"/>
      <c r="AN1026" s="73"/>
      <c r="AO1026" s="73"/>
      <c r="AP1026" s="73"/>
      <c r="AQ1026" s="73"/>
    </row>
    <row r="1027" spans="21:43" ht="15" customHeight="1" x14ac:dyDescent="0.2">
      <c r="U1027" s="73"/>
      <c r="V1027" s="73"/>
      <c r="W1027" s="73"/>
      <c r="X1027" s="73"/>
      <c r="Y1027" s="73"/>
      <c r="Z1027" s="73"/>
      <c r="AA1027" s="73"/>
      <c r="AB1027" s="73"/>
      <c r="AC1027" s="73"/>
      <c r="AD1027" s="73"/>
      <c r="AE1027" s="73"/>
      <c r="AF1027" s="73"/>
      <c r="AG1027" s="73"/>
      <c r="AH1027" s="73"/>
      <c r="AI1027" s="73"/>
      <c r="AJ1027" s="73"/>
      <c r="AK1027" s="73"/>
      <c r="AM1027" s="73"/>
      <c r="AN1027" s="73"/>
      <c r="AO1027" s="73"/>
      <c r="AP1027" s="73"/>
      <c r="AQ1027" s="73"/>
    </row>
    <row r="1028" spans="21:43" ht="15" customHeight="1" x14ac:dyDescent="0.2">
      <c r="U1028" s="73"/>
      <c r="V1028" s="73"/>
      <c r="W1028" s="73"/>
      <c r="X1028" s="73"/>
      <c r="Y1028" s="73"/>
      <c r="Z1028" s="73"/>
      <c r="AA1028" s="73"/>
      <c r="AB1028" s="73"/>
      <c r="AC1028" s="73"/>
      <c r="AD1028" s="73"/>
      <c r="AE1028" s="73"/>
      <c r="AF1028" s="73"/>
      <c r="AG1028" s="73"/>
      <c r="AH1028" s="73"/>
      <c r="AI1028" s="73"/>
      <c r="AJ1028" s="73"/>
      <c r="AK1028" s="73"/>
      <c r="AM1028" s="73"/>
      <c r="AN1028" s="73"/>
      <c r="AO1028" s="73"/>
      <c r="AP1028" s="73"/>
      <c r="AQ1028" s="73"/>
    </row>
    <row r="1029" spans="21:43" ht="15" customHeight="1" x14ac:dyDescent="0.2">
      <c r="U1029" s="73"/>
      <c r="V1029" s="73"/>
      <c r="W1029" s="73"/>
      <c r="X1029" s="73"/>
      <c r="Y1029" s="73"/>
      <c r="Z1029" s="73"/>
      <c r="AA1029" s="73"/>
      <c r="AB1029" s="73"/>
      <c r="AC1029" s="73"/>
      <c r="AD1029" s="73"/>
      <c r="AE1029" s="73"/>
      <c r="AF1029" s="73"/>
      <c r="AG1029" s="73"/>
      <c r="AH1029" s="73"/>
      <c r="AI1029" s="73"/>
      <c r="AJ1029" s="73"/>
      <c r="AK1029" s="73"/>
      <c r="AM1029" s="73"/>
      <c r="AN1029" s="73"/>
      <c r="AO1029" s="73"/>
      <c r="AP1029" s="73"/>
      <c r="AQ1029" s="73"/>
    </row>
    <row r="1030" spans="21:43" ht="15" customHeight="1" x14ac:dyDescent="0.2">
      <c r="U1030" s="73"/>
      <c r="V1030" s="73"/>
      <c r="W1030" s="73"/>
      <c r="X1030" s="73"/>
      <c r="Y1030" s="73"/>
      <c r="Z1030" s="73"/>
      <c r="AA1030" s="73"/>
      <c r="AB1030" s="73"/>
      <c r="AC1030" s="73"/>
      <c r="AD1030" s="73"/>
      <c r="AE1030" s="73"/>
      <c r="AF1030" s="73"/>
      <c r="AG1030" s="73"/>
      <c r="AH1030" s="73"/>
      <c r="AI1030" s="73"/>
      <c r="AJ1030" s="73"/>
      <c r="AK1030" s="73"/>
      <c r="AM1030" s="73"/>
      <c r="AN1030" s="73"/>
      <c r="AO1030" s="73"/>
      <c r="AP1030" s="73"/>
      <c r="AQ1030" s="73"/>
    </row>
    <row r="1031" spans="21:43" ht="15" customHeight="1" x14ac:dyDescent="0.2">
      <c r="U1031" s="73"/>
      <c r="V1031" s="73"/>
      <c r="W1031" s="73"/>
      <c r="X1031" s="73"/>
      <c r="Y1031" s="73"/>
      <c r="Z1031" s="73"/>
      <c r="AA1031" s="73"/>
      <c r="AB1031" s="73"/>
      <c r="AC1031" s="73"/>
      <c r="AD1031" s="73"/>
      <c r="AE1031" s="73"/>
      <c r="AF1031" s="73"/>
      <c r="AG1031" s="73"/>
      <c r="AH1031" s="73"/>
      <c r="AI1031" s="73"/>
      <c r="AJ1031" s="73"/>
      <c r="AK1031" s="73"/>
      <c r="AM1031" s="73"/>
      <c r="AN1031" s="73"/>
      <c r="AO1031" s="73"/>
      <c r="AP1031" s="73"/>
      <c r="AQ1031" s="73"/>
    </row>
    <row r="1032" spans="21:43" ht="15" customHeight="1" x14ac:dyDescent="0.2">
      <c r="U1032" s="73"/>
      <c r="V1032" s="73"/>
      <c r="W1032" s="73"/>
      <c r="X1032" s="73"/>
      <c r="Y1032" s="73"/>
      <c r="Z1032" s="73"/>
      <c r="AA1032" s="73"/>
      <c r="AB1032" s="73"/>
      <c r="AC1032" s="73"/>
      <c r="AD1032" s="73"/>
      <c r="AE1032" s="73"/>
      <c r="AF1032" s="73"/>
      <c r="AG1032" s="73"/>
      <c r="AH1032" s="73"/>
      <c r="AI1032" s="73"/>
      <c r="AJ1032" s="73"/>
      <c r="AK1032" s="73"/>
      <c r="AM1032" s="73"/>
      <c r="AN1032" s="73"/>
      <c r="AO1032" s="73"/>
      <c r="AP1032" s="73"/>
      <c r="AQ1032" s="73"/>
    </row>
    <row r="1033" spans="21:43" ht="15" customHeight="1" x14ac:dyDescent="0.2">
      <c r="U1033" s="73"/>
      <c r="V1033" s="73"/>
      <c r="W1033" s="73"/>
      <c r="X1033" s="73"/>
      <c r="Y1033" s="73"/>
      <c r="Z1033" s="73"/>
      <c r="AA1033" s="73"/>
      <c r="AB1033" s="73"/>
      <c r="AC1033" s="73"/>
      <c r="AD1033" s="73"/>
      <c r="AE1033" s="73"/>
      <c r="AF1033" s="73"/>
      <c r="AG1033" s="73"/>
      <c r="AH1033" s="73"/>
      <c r="AI1033" s="73"/>
      <c r="AJ1033" s="73"/>
      <c r="AK1033" s="73"/>
      <c r="AM1033" s="73"/>
      <c r="AN1033" s="73"/>
      <c r="AO1033" s="73"/>
      <c r="AP1033" s="73"/>
      <c r="AQ1033" s="73"/>
    </row>
    <row r="1034" spans="21:43" ht="15" customHeight="1" x14ac:dyDescent="0.2">
      <c r="U1034" s="73"/>
      <c r="V1034" s="73"/>
      <c r="W1034" s="73"/>
      <c r="X1034" s="73"/>
      <c r="Y1034" s="73"/>
      <c r="Z1034" s="73"/>
      <c r="AA1034" s="73"/>
      <c r="AB1034" s="73"/>
      <c r="AC1034" s="73"/>
      <c r="AD1034" s="73"/>
      <c r="AE1034" s="73"/>
      <c r="AF1034" s="73"/>
      <c r="AG1034" s="73"/>
      <c r="AH1034" s="73"/>
      <c r="AI1034" s="73"/>
      <c r="AJ1034" s="73"/>
      <c r="AK1034" s="73"/>
      <c r="AM1034" s="73"/>
      <c r="AN1034" s="73"/>
      <c r="AO1034" s="73"/>
      <c r="AP1034" s="73"/>
      <c r="AQ1034" s="73"/>
    </row>
    <row r="1035" spans="21:43" ht="15" customHeight="1" x14ac:dyDescent="0.2">
      <c r="U1035" s="73"/>
      <c r="V1035" s="73"/>
      <c r="W1035" s="73"/>
      <c r="X1035" s="73"/>
      <c r="Y1035" s="73"/>
      <c r="Z1035" s="73"/>
      <c r="AA1035" s="73"/>
      <c r="AB1035" s="73"/>
      <c r="AC1035" s="73"/>
      <c r="AD1035" s="73"/>
      <c r="AE1035" s="73"/>
      <c r="AF1035" s="73"/>
      <c r="AG1035" s="73"/>
      <c r="AH1035" s="73"/>
      <c r="AI1035" s="73"/>
      <c r="AJ1035" s="73"/>
      <c r="AK1035" s="73"/>
      <c r="AM1035" s="73"/>
      <c r="AN1035" s="73"/>
      <c r="AO1035" s="73"/>
      <c r="AP1035" s="73"/>
      <c r="AQ1035" s="73"/>
    </row>
    <row r="1036" spans="21:43" ht="15" customHeight="1" x14ac:dyDescent="0.2">
      <c r="U1036" s="73"/>
      <c r="V1036" s="73"/>
      <c r="W1036" s="73"/>
      <c r="X1036" s="73"/>
      <c r="Y1036" s="73"/>
      <c r="Z1036" s="73"/>
      <c r="AA1036" s="73"/>
      <c r="AB1036" s="73"/>
      <c r="AC1036" s="73"/>
      <c r="AD1036" s="73"/>
      <c r="AE1036" s="73"/>
      <c r="AF1036" s="73"/>
      <c r="AG1036" s="73"/>
      <c r="AH1036" s="73"/>
      <c r="AI1036" s="73"/>
      <c r="AJ1036" s="73"/>
      <c r="AK1036" s="73"/>
      <c r="AM1036" s="73"/>
      <c r="AN1036" s="73"/>
      <c r="AO1036" s="73"/>
      <c r="AP1036" s="73"/>
      <c r="AQ1036" s="73"/>
    </row>
    <row r="1037" spans="21:43" ht="15" customHeight="1" x14ac:dyDescent="0.2">
      <c r="U1037" s="73"/>
      <c r="V1037" s="73"/>
      <c r="W1037" s="73"/>
      <c r="X1037" s="73"/>
      <c r="Y1037" s="73"/>
      <c r="Z1037" s="73"/>
      <c r="AA1037" s="73"/>
      <c r="AB1037" s="73"/>
      <c r="AC1037" s="73"/>
      <c r="AD1037" s="73"/>
      <c r="AE1037" s="73"/>
      <c r="AF1037" s="73"/>
      <c r="AG1037" s="73"/>
      <c r="AH1037" s="73"/>
      <c r="AI1037" s="73"/>
      <c r="AJ1037" s="73"/>
      <c r="AK1037" s="73"/>
      <c r="AM1037" s="73"/>
      <c r="AN1037" s="73"/>
      <c r="AO1037" s="73"/>
      <c r="AP1037" s="73"/>
      <c r="AQ1037" s="73"/>
    </row>
    <row r="1038" spans="21:43" ht="15" customHeight="1" x14ac:dyDescent="0.2">
      <c r="U1038" s="73"/>
      <c r="V1038" s="73"/>
      <c r="W1038" s="73"/>
      <c r="X1038" s="73"/>
      <c r="Y1038" s="73"/>
      <c r="Z1038" s="73"/>
      <c r="AA1038" s="73"/>
      <c r="AB1038" s="73"/>
      <c r="AC1038" s="73"/>
      <c r="AD1038" s="73"/>
      <c r="AE1038" s="73"/>
      <c r="AF1038" s="73"/>
      <c r="AG1038" s="73"/>
      <c r="AH1038" s="73"/>
      <c r="AI1038" s="73"/>
      <c r="AJ1038" s="73"/>
      <c r="AK1038" s="73"/>
      <c r="AM1038" s="73"/>
      <c r="AN1038" s="73"/>
      <c r="AO1038" s="73"/>
      <c r="AP1038" s="73"/>
      <c r="AQ1038" s="73"/>
    </row>
    <row r="1039" spans="21:43" ht="15" customHeight="1" x14ac:dyDescent="0.2">
      <c r="U1039" s="73"/>
      <c r="V1039" s="73"/>
      <c r="W1039" s="73"/>
      <c r="X1039" s="73"/>
      <c r="Y1039" s="73"/>
      <c r="Z1039" s="73"/>
      <c r="AA1039" s="73"/>
      <c r="AB1039" s="73"/>
      <c r="AC1039" s="73"/>
      <c r="AD1039" s="73"/>
      <c r="AE1039" s="73"/>
      <c r="AF1039" s="73"/>
      <c r="AG1039" s="73"/>
      <c r="AH1039" s="73"/>
      <c r="AI1039" s="73"/>
      <c r="AJ1039" s="73"/>
      <c r="AK1039" s="73"/>
      <c r="AM1039" s="73"/>
      <c r="AN1039" s="73"/>
      <c r="AO1039" s="73"/>
      <c r="AP1039" s="73"/>
      <c r="AQ1039" s="73"/>
    </row>
    <row r="1040" spans="21:43" ht="15" customHeight="1" x14ac:dyDescent="0.2">
      <c r="U1040" s="73"/>
      <c r="V1040" s="73"/>
      <c r="W1040" s="73"/>
      <c r="X1040" s="73"/>
      <c r="Y1040" s="73"/>
      <c r="Z1040" s="73"/>
      <c r="AA1040" s="73"/>
      <c r="AB1040" s="73"/>
      <c r="AC1040" s="73"/>
      <c r="AD1040" s="73"/>
      <c r="AE1040" s="73"/>
      <c r="AF1040" s="73"/>
      <c r="AG1040" s="73"/>
      <c r="AH1040" s="73"/>
      <c r="AI1040" s="73"/>
      <c r="AJ1040" s="73"/>
      <c r="AK1040" s="73"/>
      <c r="AM1040" s="73"/>
      <c r="AN1040" s="73"/>
      <c r="AO1040" s="73"/>
      <c r="AP1040" s="73"/>
      <c r="AQ1040" s="73"/>
    </row>
    <row r="1041" spans="21:43" ht="15" customHeight="1" x14ac:dyDescent="0.2">
      <c r="U1041" s="73"/>
      <c r="V1041" s="73"/>
      <c r="W1041" s="73"/>
      <c r="X1041" s="73"/>
      <c r="Y1041" s="73"/>
      <c r="Z1041" s="73"/>
      <c r="AA1041" s="73"/>
      <c r="AB1041" s="73"/>
      <c r="AC1041" s="73"/>
      <c r="AD1041" s="73"/>
      <c r="AE1041" s="73"/>
      <c r="AF1041" s="73"/>
      <c r="AG1041" s="73"/>
      <c r="AH1041" s="73"/>
      <c r="AI1041" s="73"/>
      <c r="AJ1041" s="73"/>
      <c r="AK1041" s="73"/>
      <c r="AM1041" s="73"/>
      <c r="AN1041" s="73"/>
      <c r="AO1041" s="73"/>
      <c r="AP1041" s="73"/>
      <c r="AQ1041" s="73"/>
    </row>
    <row r="1042" spans="21:43" ht="15" customHeight="1" x14ac:dyDescent="0.2">
      <c r="U1042" s="73"/>
      <c r="V1042" s="73"/>
      <c r="W1042" s="73"/>
      <c r="X1042" s="73"/>
      <c r="Y1042" s="73"/>
      <c r="Z1042" s="73"/>
      <c r="AA1042" s="73"/>
      <c r="AB1042" s="73"/>
      <c r="AC1042" s="73"/>
      <c r="AD1042" s="73"/>
      <c r="AE1042" s="73"/>
      <c r="AF1042" s="73"/>
      <c r="AG1042" s="73"/>
      <c r="AH1042" s="73"/>
      <c r="AI1042" s="73"/>
      <c r="AJ1042" s="73"/>
      <c r="AK1042" s="73"/>
      <c r="AM1042" s="73"/>
      <c r="AN1042" s="73"/>
      <c r="AO1042" s="73"/>
      <c r="AP1042" s="73"/>
      <c r="AQ1042" s="73"/>
    </row>
    <row r="1043" spans="21:43" ht="15" customHeight="1" x14ac:dyDescent="0.2">
      <c r="U1043" s="73"/>
      <c r="V1043" s="73"/>
      <c r="W1043" s="73"/>
      <c r="X1043" s="73"/>
      <c r="Y1043" s="73"/>
      <c r="Z1043" s="73"/>
      <c r="AA1043" s="73"/>
      <c r="AB1043" s="73"/>
      <c r="AC1043" s="73"/>
      <c r="AD1043" s="73"/>
      <c r="AE1043" s="73"/>
      <c r="AF1043" s="73"/>
      <c r="AG1043" s="73"/>
      <c r="AH1043" s="73"/>
      <c r="AI1043" s="73"/>
      <c r="AJ1043" s="73"/>
      <c r="AK1043" s="73"/>
      <c r="AM1043" s="73"/>
      <c r="AN1043" s="73"/>
      <c r="AO1043" s="73"/>
      <c r="AP1043" s="73"/>
      <c r="AQ1043" s="73"/>
    </row>
    <row r="1044" spans="21:43" ht="15" customHeight="1" x14ac:dyDescent="0.2">
      <c r="U1044" s="73"/>
      <c r="V1044" s="73"/>
      <c r="W1044" s="73"/>
      <c r="X1044" s="73"/>
      <c r="Y1044" s="73"/>
      <c r="Z1044" s="73"/>
      <c r="AA1044" s="73"/>
      <c r="AB1044" s="73"/>
      <c r="AC1044" s="73"/>
      <c r="AD1044" s="73"/>
      <c r="AE1044" s="73"/>
      <c r="AF1044" s="73"/>
      <c r="AG1044" s="73"/>
      <c r="AH1044" s="73"/>
      <c r="AI1044" s="73"/>
      <c r="AJ1044" s="73"/>
      <c r="AK1044" s="73"/>
      <c r="AM1044" s="73"/>
      <c r="AN1044" s="73"/>
      <c r="AO1044" s="73"/>
      <c r="AP1044" s="73"/>
      <c r="AQ1044" s="73"/>
    </row>
    <row r="1045" spans="21:43" ht="15" customHeight="1" x14ac:dyDescent="0.2">
      <c r="U1045" s="73"/>
      <c r="V1045" s="73"/>
      <c r="W1045" s="73"/>
      <c r="X1045" s="73"/>
      <c r="Y1045" s="73"/>
      <c r="Z1045" s="73"/>
      <c r="AA1045" s="73"/>
      <c r="AB1045" s="73"/>
      <c r="AC1045" s="73"/>
      <c r="AD1045" s="73"/>
      <c r="AE1045" s="73"/>
      <c r="AF1045" s="73"/>
      <c r="AG1045" s="73"/>
      <c r="AH1045" s="73"/>
      <c r="AI1045" s="73"/>
      <c r="AJ1045" s="73"/>
      <c r="AK1045" s="73"/>
      <c r="AM1045" s="73"/>
      <c r="AN1045" s="73"/>
      <c r="AO1045" s="73"/>
      <c r="AP1045" s="73"/>
      <c r="AQ1045" s="73"/>
    </row>
    <row r="1046" spans="21:43" ht="15" customHeight="1" x14ac:dyDescent="0.2">
      <c r="U1046" s="73"/>
      <c r="V1046" s="73"/>
      <c r="W1046" s="73"/>
      <c r="X1046" s="73"/>
      <c r="Y1046" s="73"/>
      <c r="Z1046" s="73"/>
      <c r="AA1046" s="73"/>
      <c r="AB1046" s="73"/>
      <c r="AC1046" s="73"/>
      <c r="AD1046" s="73"/>
      <c r="AE1046" s="73"/>
      <c r="AF1046" s="73"/>
      <c r="AG1046" s="73"/>
      <c r="AH1046" s="73"/>
      <c r="AI1046" s="73"/>
      <c r="AJ1046" s="73"/>
      <c r="AK1046" s="73"/>
      <c r="AM1046" s="73"/>
      <c r="AN1046" s="73"/>
      <c r="AO1046" s="73"/>
      <c r="AP1046" s="73"/>
      <c r="AQ1046" s="73"/>
    </row>
    <row r="1047" spans="21:43" ht="15" customHeight="1" x14ac:dyDescent="0.2">
      <c r="U1047" s="73"/>
      <c r="V1047" s="73"/>
      <c r="W1047" s="73"/>
      <c r="X1047" s="73"/>
      <c r="Y1047" s="73"/>
      <c r="Z1047" s="73"/>
      <c r="AA1047" s="73"/>
      <c r="AB1047" s="73"/>
      <c r="AC1047" s="73"/>
      <c r="AD1047" s="73"/>
      <c r="AE1047" s="73"/>
      <c r="AF1047" s="73"/>
      <c r="AG1047" s="73"/>
      <c r="AH1047" s="73"/>
      <c r="AI1047" s="73"/>
      <c r="AJ1047" s="73"/>
      <c r="AK1047" s="73"/>
      <c r="AM1047" s="73"/>
      <c r="AN1047" s="73"/>
      <c r="AO1047" s="73"/>
      <c r="AP1047" s="73"/>
      <c r="AQ1047" s="73"/>
    </row>
    <row r="1048" spans="21:43" ht="15" customHeight="1" x14ac:dyDescent="0.2">
      <c r="U1048" s="73"/>
      <c r="V1048" s="73"/>
      <c r="W1048" s="73"/>
      <c r="X1048" s="73"/>
      <c r="Y1048" s="73"/>
      <c r="Z1048" s="73"/>
      <c r="AA1048" s="73"/>
      <c r="AB1048" s="73"/>
      <c r="AC1048" s="73"/>
      <c r="AD1048" s="73"/>
      <c r="AE1048" s="73"/>
      <c r="AF1048" s="73"/>
      <c r="AG1048" s="73"/>
      <c r="AH1048" s="73"/>
      <c r="AI1048" s="73"/>
      <c r="AJ1048" s="73"/>
      <c r="AK1048" s="73"/>
      <c r="AM1048" s="73"/>
      <c r="AN1048" s="73"/>
      <c r="AO1048" s="73"/>
      <c r="AP1048" s="73"/>
      <c r="AQ1048" s="73"/>
    </row>
    <row r="1049" spans="21:43" ht="15" customHeight="1" x14ac:dyDescent="0.2">
      <c r="U1049" s="73"/>
      <c r="V1049" s="73"/>
      <c r="W1049" s="73"/>
      <c r="X1049" s="73"/>
      <c r="Y1049" s="73"/>
      <c r="Z1049" s="73"/>
      <c r="AA1049" s="73"/>
      <c r="AB1049" s="73"/>
      <c r="AC1049" s="73"/>
      <c r="AD1049" s="73"/>
      <c r="AE1049" s="73"/>
      <c r="AF1049" s="73"/>
      <c r="AG1049" s="73"/>
      <c r="AH1049" s="73"/>
      <c r="AI1049" s="73"/>
      <c r="AJ1049" s="73"/>
      <c r="AK1049" s="73"/>
      <c r="AM1049" s="73"/>
      <c r="AN1049" s="73"/>
      <c r="AO1049" s="73"/>
      <c r="AP1049" s="73"/>
      <c r="AQ1049" s="73"/>
    </row>
    <row r="1050" spans="21:43" ht="15" customHeight="1" x14ac:dyDescent="0.2">
      <c r="U1050" s="73"/>
      <c r="V1050" s="73"/>
      <c r="W1050" s="73"/>
      <c r="X1050" s="73"/>
      <c r="Y1050" s="73"/>
      <c r="Z1050" s="73"/>
      <c r="AA1050" s="73"/>
      <c r="AB1050" s="73"/>
      <c r="AC1050" s="73"/>
      <c r="AD1050" s="73"/>
      <c r="AE1050" s="73"/>
      <c r="AF1050" s="73"/>
      <c r="AG1050" s="73"/>
      <c r="AH1050" s="73"/>
      <c r="AI1050" s="73"/>
      <c r="AJ1050" s="73"/>
      <c r="AK1050" s="73"/>
      <c r="AM1050" s="73"/>
      <c r="AN1050" s="73"/>
      <c r="AO1050" s="73"/>
      <c r="AP1050" s="73"/>
      <c r="AQ1050" s="73"/>
    </row>
    <row r="1051" spans="21:43" ht="15" customHeight="1" x14ac:dyDescent="0.2">
      <c r="U1051" s="73"/>
      <c r="V1051" s="73"/>
      <c r="W1051" s="73"/>
      <c r="X1051" s="73"/>
      <c r="Y1051" s="73"/>
      <c r="Z1051" s="73"/>
      <c r="AA1051" s="73"/>
      <c r="AB1051" s="73"/>
      <c r="AC1051" s="73"/>
      <c r="AD1051" s="73"/>
      <c r="AE1051" s="73"/>
      <c r="AF1051" s="73"/>
      <c r="AG1051" s="73"/>
      <c r="AH1051" s="73"/>
      <c r="AI1051" s="73"/>
      <c r="AJ1051" s="73"/>
      <c r="AK1051" s="73"/>
      <c r="AM1051" s="73"/>
      <c r="AN1051" s="73"/>
      <c r="AO1051" s="73"/>
      <c r="AP1051" s="73"/>
      <c r="AQ1051" s="73"/>
    </row>
    <row r="1052" spans="21:43" ht="15" customHeight="1" x14ac:dyDescent="0.2">
      <c r="U1052" s="73"/>
      <c r="V1052" s="73"/>
      <c r="W1052" s="73"/>
      <c r="X1052" s="73"/>
      <c r="Y1052" s="73"/>
      <c r="Z1052" s="73"/>
      <c r="AA1052" s="73"/>
      <c r="AB1052" s="73"/>
      <c r="AC1052" s="73"/>
      <c r="AD1052" s="73"/>
      <c r="AE1052" s="73"/>
      <c r="AF1052" s="73"/>
      <c r="AG1052" s="73"/>
      <c r="AH1052" s="73"/>
      <c r="AI1052" s="73"/>
      <c r="AJ1052" s="73"/>
      <c r="AK1052" s="73"/>
      <c r="AM1052" s="73"/>
      <c r="AN1052" s="73"/>
      <c r="AO1052" s="73"/>
      <c r="AP1052" s="73"/>
      <c r="AQ1052" s="73"/>
    </row>
    <row r="1053" spans="21:43" ht="15" customHeight="1" x14ac:dyDescent="0.2">
      <c r="U1053" s="73"/>
      <c r="V1053" s="73"/>
      <c r="W1053" s="73"/>
      <c r="X1053" s="73"/>
      <c r="Y1053" s="73"/>
      <c r="Z1053" s="73"/>
      <c r="AA1053" s="73"/>
      <c r="AB1053" s="73"/>
      <c r="AC1053" s="73"/>
      <c r="AD1053" s="73"/>
      <c r="AE1053" s="73"/>
      <c r="AF1053" s="73"/>
      <c r="AG1053" s="73"/>
      <c r="AH1053" s="73"/>
      <c r="AI1053" s="73"/>
      <c r="AJ1053" s="73"/>
      <c r="AK1053" s="73"/>
      <c r="AM1053" s="73"/>
      <c r="AN1053" s="73"/>
      <c r="AO1053" s="73"/>
      <c r="AP1053" s="73"/>
      <c r="AQ1053" s="73"/>
    </row>
    <row r="1054" spans="21:43" ht="15" customHeight="1" x14ac:dyDescent="0.2">
      <c r="U1054" s="73"/>
      <c r="V1054" s="73"/>
      <c r="W1054" s="73"/>
      <c r="X1054" s="73"/>
      <c r="Y1054" s="73"/>
      <c r="Z1054" s="73"/>
      <c r="AA1054" s="73"/>
      <c r="AB1054" s="73"/>
      <c r="AC1054" s="73"/>
      <c r="AD1054" s="73"/>
      <c r="AE1054" s="73"/>
      <c r="AF1054" s="73"/>
      <c r="AG1054" s="73"/>
      <c r="AH1054" s="73"/>
      <c r="AI1054" s="73"/>
      <c r="AJ1054" s="73"/>
      <c r="AK1054" s="73"/>
      <c r="AM1054" s="73"/>
      <c r="AN1054" s="73"/>
      <c r="AO1054" s="73"/>
      <c r="AP1054" s="73"/>
      <c r="AQ1054" s="73"/>
    </row>
    <row r="1055" spans="21:43" ht="15" customHeight="1" x14ac:dyDescent="0.2">
      <c r="U1055" s="73"/>
      <c r="V1055" s="73"/>
      <c r="W1055" s="73"/>
      <c r="X1055" s="73"/>
      <c r="Y1055" s="73"/>
      <c r="Z1055" s="73"/>
      <c r="AA1055" s="73"/>
      <c r="AB1055" s="73"/>
      <c r="AC1055" s="73"/>
      <c r="AD1055" s="73"/>
      <c r="AE1055" s="73"/>
      <c r="AF1055" s="73"/>
      <c r="AG1055" s="73"/>
      <c r="AH1055" s="73"/>
      <c r="AI1055" s="73"/>
      <c r="AJ1055" s="73"/>
      <c r="AK1055" s="73"/>
      <c r="AM1055" s="73"/>
      <c r="AN1055" s="73"/>
      <c r="AO1055" s="73"/>
      <c r="AP1055" s="73"/>
      <c r="AQ1055" s="73"/>
    </row>
    <row r="1056" spans="21:43" ht="15" customHeight="1" x14ac:dyDescent="0.2">
      <c r="U1056" s="73"/>
      <c r="V1056" s="73"/>
      <c r="W1056" s="73"/>
      <c r="X1056" s="73"/>
      <c r="Y1056" s="73"/>
      <c r="Z1056" s="73"/>
      <c r="AA1056" s="73"/>
      <c r="AB1056" s="73"/>
      <c r="AC1056" s="73"/>
      <c r="AD1056" s="73"/>
      <c r="AE1056" s="73"/>
      <c r="AF1056" s="73"/>
      <c r="AG1056" s="73"/>
      <c r="AH1056" s="73"/>
      <c r="AI1056" s="73"/>
      <c r="AJ1056" s="73"/>
      <c r="AK1056" s="73"/>
      <c r="AM1056" s="73"/>
      <c r="AN1056" s="73"/>
      <c r="AO1056" s="73"/>
      <c r="AP1056" s="73"/>
      <c r="AQ1056" s="73"/>
    </row>
    <row r="1057" spans="21:43" ht="15" customHeight="1" x14ac:dyDescent="0.2">
      <c r="U1057" s="73"/>
      <c r="V1057" s="73"/>
      <c r="W1057" s="73"/>
      <c r="X1057" s="73"/>
      <c r="Y1057" s="73"/>
      <c r="Z1057" s="73"/>
      <c r="AA1057" s="73"/>
      <c r="AB1057" s="73"/>
      <c r="AC1057" s="73"/>
      <c r="AD1057" s="73"/>
      <c r="AE1057" s="73"/>
      <c r="AF1057" s="73"/>
      <c r="AG1057" s="73"/>
      <c r="AH1057" s="73"/>
      <c r="AI1057" s="73"/>
      <c r="AJ1057" s="73"/>
      <c r="AK1057" s="73"/>
      <c r="AM1057" s="73"/>
      <c r="AN1057" s="73"/>
      <c r="AO1057" s="73"/>
      <c r="AP1057" s="73"/>
      <c r="AQ1057" s="73"/>
    </row>
    <row r="1058" spans="21:43" ht="15" customHeight="1" x14ac:dyDescent="0.2">
      <c r="U1058" s="73"/>
      <c r="V1058" s="73"/>
      <c r="W1058" s="73"/>
      <c r="X1058" s="73"/>
      <c r="Y1058" s="73"/>
      <c r="Z1058" s="73"/>
      <c r="AA1058" s="73"/>
      <c r="AB1058" s="73"/>
      <c r="AC1058" s="73"/>
      <c r="AD1058" s="73"/>
      <c r="AE1058" s="73"/>
      <c r="AF1058" s="73"/>
      <c r="AG1058" s="73"/>
      <c r="AH1058" s="73"/>
      <c r="AI1058" s="73"/>
      <c r="AJ1058" s="73"/>
      <c r="AK1058" s="73"/>
      <c r="AM1058" s="73"/>
      <c r="AN1058" s="73"/>
      <c r="AO1058" s="73"/>
      <c r="AP1058" s="73"/>
      <c r="AQ1058" s="73"/>
    </row>
    <row r="1059" spans="21:43" ht="15" customHeight="1" x14ac:dyDescent="0.2">
      <c r="U1059" s="73"/>
      <c r="V1059" s="73"/>
      <c r="W1059" s="73"/>
      <c r="X1059" s="73"/>
      <c r="Y1059" s="73"/>
      <c r="Z1059" s="73"/>
      <c r="AA1059" s="73"/>
      <c r="AB1059" s="73"/>
      <c r="AC1059" s="73"/>
      <c r="AD1059" s="73"/>
      <c r="AE1059" s="73"/>
      <c r="AF1059" s="73"/>
      <c r="AG1059" s="73"/>
      <c r="AH1059" s="73"/>
      <c r="AI1059" s="73"/>
      <c r="AJ1059" s="73"/>
      <c r="AK1059" s="73"/>
      <c r="AM1059" s="73"/>
      <c r="AN1059" s="73"/>
      <c r="AO1059" s="73"/>
      <c r="AP1059" s="73"/>
      <c r="AQ1059" s="73"/>
    </row>
    <row r="1060" spans="21:43" ht="15" customHeight="1" x14ac:dyDescent="0.2">
      <c r="U1060" s="73"/>
      <c r="V1060" s="73"/>
      <c r="W1060" s="73"/>
      <c r="X1060" s="73"/>
      <c r="Y1060" s="73"/>
      <c r="Z1060" s="73"/>
      <c r="AA1060" s="73"/>
      <c r="AB1060" s="73"/>
      <c r="AC1060" s="73"/>
      <c r="AD1060" s="73"/>
      <c r="AE1060" s="73"/>
      <c r="AF1060" s="73"/>
      <c r="AG1060" s="73"/>
      <c r="AH1060" s="73"/>
      <c r="AI1060" s="73"/>
      <c r="AJ1060" s="73"/>
      <c r="AK1060" s="73"/>
      <c r="AM1060" s="73"/>
      <c r="AN1060" s="73"/>
      <c r="AO1060" s="73"/>
      <c r="AP1060" s="73"/>
      <c r="AQ1060" s="73"/>
    </row>
    <row r="1061" spans="21:43" ht="15" customHeight="1" x14ac:dyDescent="0.2">
      <c r="U1061" s="73"/>
      <c r="V1061" s="73"/>
      <c r="W1061" s="73"/>
      <c r="X1061" s="73"/>
      <c r="Y1061" s="73"/>
      <c r="Z1061" s="73"/>
      <c r="AA1061" s="73"/>
      <c r="AB1061" s="73"/>
      <c r="AC1061" s="73"/>
      <c r="AD1061" s="73"/>
      <c r="AE1061" s="73"/>
      <c r="AF1061" s="73"/>
      <c r="AG1061" s="73"/>
      <c r="AH1061" s="73"/>
      <c r="AI1061" s="73"/>
      <c r="AJ1061" s="73"/>
      <c r="AK1061" s="73"/>
      <c r="AM1061" s="73"/>
      <c r="AN1061" s="73"/>
      <c r="AO1061" s="73"/>
      <c r="AP1061" s="73"/>
      <c r="AQ1061" s="73"/>
    </row>
    <row r="1062" spans="21:43" ht="15" customHeight="1" x14ac:dyDescent="0.2">
      <c r="U1062" s="73"/>
      <c r="V1062" s="73"/>
      <c r="W1062" s="73"/>
      <c r="X1062" s="73"/>
      <c r="Y1062" s="73"/>
      <c r="Z1062" s="73"/>
      <c r="AA1062" s="73"/>
      <c r="AB1062" s="73"/>
      <c r="AC1062" s="73"/>
      <c r="AD1062" s="73"/>
      <c r="AE1062" s="73"/>
      <c r="AF1062" s="73"/>
      <c r="AG1062" s="73"/>
      <c r="AH1062" s="73"/>
      <c r="AI1062" s="73"/>
      <c r="AJ1062" s="73"/>
      <c r="AK1062" s="73"/>
      <c r="AM1062" s="73"/>
      <c r="AN1062" s="73"/>
      <c r="AO1062" s="73"/>
      <c r="AP1062" s="73"/>
      <c r="AQ1062" s="73"/>
    </row>
    <row r="1063" spans="21:43" ht="15" customHeight="1" x14ac:dyDescent="0.2">
      <c r="U1063" s="73"/>
      <c r="V1063" s="73"/>
      <c r="W1063" s="73"/>
      <c r="X1063" s="73"/>
      <c r="Y1063" s="73"/>
      <c r="Z1063" s="73"/>
      <c r="AA1063" s="73"/>
      <c r="AB1063" s="73"/>
      <c r="AC1063" s="73"/>
      <c r="AD1063" s="73"/>
      <c r="AE1063" s="73"/>
      <c r="AF1063" s="73"/>
      <c r="AG1063" s="73"/>
      <c r="AH1063" s="73"/>
      <c r="AI1063" s="73"/>
      <c r="AJ1063" s="73"/>
      <c r="AK1063" s="73"/>
      <c r="AM1063" s="73"/>
      <c r="AN1063" s="73"/>
      <c r="AO1063" s="73"/>
      <c r="AP1063" s="73"/>
      <c r="AQ1063" s="73"/>
    </row>
    <row r="1064" spans="21:43" ht="15" customHeight="1" x14ac:dyDescent="0.2">
      <c r="U1064" s="73"/>
      <c r="V1064" s="73"/>
      <c r="W1064" s="73"/>
      <c r="X1064" s="73"/>
      <c r="Y1064" s="73"/>
      <c r="Z1064" s="73"/>
      <c r="AA1064" s="73"/>
      <c r="AB1064" s="73"/>
      <c r="AC1064" s="73"/>
      <c r="AD1064" s="73"/>
      <c r="AE1064" s="73"/>
      <c r="AF1064" s="73"/>
      <c r="AG1064" s="73"/>
      <c r="AH1064" s="73"/>
      <c r="AI1064" s="73"/>
      <c r="AJ1064" s="73"/>
      <c r="AK1064" s="73"/>
      <c r="AM1064" s="73"/>
      <c r="AN1064" s="73"/>
      <c r="AO1064" s="73"/>
      <c r="AP1064" s="73"/>
      <c r="AQ1064" s="73"/>
    </row>
    <row r="1065" spans="21:43" ht="15" customHeight="1" x14ac:dyDescent="0.2">
      <c r="U1065" s="73"/>
      <c r="V1065" s="73"/>
      <c r="W1065" s="73"/>
      <c r="X1065" s="73"/>
      <c r="Y1065" s="73"/>
      <c r="Z1065" s="73"/>
      <c r="AA1065" s="73"/>
      <c r="AB1065" s="73"/>
      <c r="AC1065" s="73"/>
      <c r="AD1065" s="73"/>
      <c r="AE1065" s="73"/>
      <c r="AF1065" s="73"/>
      <c r="AG1065" s="73"/>
      <c r="AH1065" s="73"/>
      <c r="AI1065" s="73"/>
      <c r="AJ1065" s="73"/>
      <c r="AK1065" s="73"/>
      <c r="AM1065" s="73"/>
      <c r="AN1065" s="73"/>
      <c r="AO1065" s="73"/>
      <c r="AP1065" s="73"/>
      <c r="AQ1065" s="73"/>
    </row>
    <row r="1066" spans="21:43" ht="15" customHeight="1" x14ac:dyDescent="0.2">
      <c r="U1066" s="73"/>
      <c r="V1066" s="73"/>
      <c r="W1066" s="73"/>
      <c r="X1066" s="73"/>
      <c r="Y1066" s="73"/>
      <c r="Z1066" s="73"/>
      <c r="AA1066" s="73"/>
      <c r="AB1066" s="73"/>
      <c r="AC1066" s="73"/>
      <c r="AD1066" s="73"/>
      <c r="AE1066" s="73"/>
      <c r="AF1066" s="73"/>
      <c r="AG1066" s="73"/>
      <c r="AH1066" s="73"/>
      <c r="AI1066" s="73"/>
      <c r="AJ1066" s="73"/>
      <c r="AK1066" s="73"/>
      <c r="AM1066" s="73"/>
      <c r="AN1066" s="73"/>
      <c r="AO1066" s="73"/>
      <c r="AP1066" s="73"/>
      <c r="AQ1066" s="73"/>
    </row>
    <row r="1067" spans="21:43" ht="15" customHeight="1" x14ac:dyDescent="0.2">
      <c r="U1067" s="73"/>
      <c r="V1067" s="73"/>
      <c r="W1067" s="73"/>
      <c r="X1067" s="73"/>
      <c r="Y1067" s="73"/>
      <c r="Z1067" s="73"/>
      <c r="AA1067" s="73"/>
      <c r="AB1067" s="73"/>
      <c r="AC1067" s="73"/>
      <c r="AD1067" s="73"/>
      <c r="AE1067" s="73"/>
      <c r="AF1067" s="73"/>
      <c r="AG1067" s="73"/>
      <c r="AH1067" s="73"/>
      <c r="AI1067" s="73"/>
      <c r="AJ1067" s="73"/>
      <c r="AK1067" s="73"/>
      <c r="AM1067" s="73"/>
      <c r="AN1067" s="73"/>
      <c r="AO1067" s="73"/>
      <c r="AP1067" s="73"/>
      <c r="AQ1067" s="73"/>
    </row>
    <row r="1068" spans="21:43" ht="15" customHeight="1" x14ac:dyDescent="0.2">
      <c r="U1068" s="73"/>
      <c r="V1068" s="73"/>
      <c r="W1068" s="73"/>
      <c r="X1068" s="73"/>
      <c r="Y1068" s="73"/>
      <c r="Z1068" s="73"/>
      <c r="AA1068" s="73"/>
      <c r="AB1068" s="73"/>
      <c r="AC1068" s="73"/>
      <c r="AD1068" s="73"/>
      <c r="AE1068" s="73"/>
      <c r="AF1068" s="73"/>
      <c r="AG1068" s="73"/>
      <c r="AH1068" s="73"/>
      <c r="AI1068" s="73"/>
      <c r="AJ1068" s="73"/>
      <c r="AK1068" s="73"/>
      <c r="AM1068" s="73"/>
      <c r="AN1068" s="73"/>
      <c r="AO1068" s="73"/>
      <c r="AP1068" s="73"/>
      <c r="AQ1068" s="73"/>
    </row>
    <row r="1069" spans="21:43" ht="15" customHeight="1" x14ac:dyDescent="0.2">
      <c r="U1069" s="73"/>
      <c r="V1069" s="73"/>
      <c r="W1069" s="73"/>
      <c r="X1069" s="73"/>
      <c r="Y1069" s="73"/>
      <c r="Z1069" s="73"/>
      <c r="AA1069" s="73"/>
      <c r="AB1069" s="73"/>
      <c r="AC1069" s="73"/>
      <c r="AD1069" s="73"/>
      <c r="AE1069" s="73"/>
      <c r="AF1069" s="73"/>
      <c r="AG1069" s="73"/>
      <c r="AH1069" s="73"/>
      <c r="AI1069" s="73"/>
      <c r="AJ1069" s="73"/>
      <c r="AK1069" s="73"/>
      <c r="AM1069" s="73"/>
      <c r="AN1069" s="73"/>
      <c r="AO1069" s="73"/>
      <c r="AP1069" s="73"/>
      <c r="AQ1069" s="73"/>
    </row>
    <row r="1070" spans="21:43" ht="15" customHeight="1" x14ac:dyDescent="0.2">
      <c r="U1070" s="73"/>
      <c r="V1070" s="73"/>
      <c r="W1070" s="73"/>
      <c r="X1070" s="73"/>
      <c r="Y1070" s="73"/>
      <c r="Z1070" s="73"/>
      <c r="AA1070" s="73"/>
      <c r="AB1070" s="73"/>
      <c r="AC1070" s="73"/>
      <c r="AD1070" s="73"/>
      <c r="AE1070" s="73"/>
      <c r="AF1070" s="73"/>
      <c r="AG1070" s="73"/>
      <c r="AH1070" s="73"/>
      <c r="AI1070" s="73"/>
      <c r="AJ1070" s="73"/>
      <c r="AK1070" s="73"/>
      <c r="AM1070" s="73"/>
      <c r="AN1070" s="73"/>
      <c r="AO1070" s="73"/>
      <c r="AP1070" s="73"/>
      <c r="AQ1070" s="73"/>
    </row>
    <row r="1071" spans="21:43" ht="15" customHeight="1" x14ac:dyDescent="0.2">
      <c r="U1071" s="73"/>
      <c r="V1071" s="73"/>
      <c r="W1071" s="73"/>
      <c r="X1071" s="73"/>
      <c r="Y1071" s="73"/>
      <c r="Z1071" s="73"/>
      <c r="AA1071" s="73"/>
      <c r="AB1071" s="73"/>
      <c r="AC1071" s="73"/>
      <c r="AD1071" s="73"/>
      <c r="AE1071" s="73"/>
      <c r="AF1071" s="73"/>
      <c r="AG1071" s="73"/>
      <c r="AH1071" s="73"/>
      <c r="AI1071" s="73"/>
      <c r="AJ1071" s="73"/>
      <c r="AK1071" s="73"/>
      <c r="AM1071" s="73"/>
      <c r="AN1071" s="73"/>
      <c r="AO1071" s="73"/>
      <c r="AP1071" s="73"/>
      <c r="AQ1071" s="73"/>
    </row>
    <row r="1072" spans="21:43" ht="15" customHeight="1" x14ac:dyDescent="0.2">
      <c r="U1072" s="73"/>
      <c r="V1072" s="73"/>
      <c r="W1072" s="73"/>
      <c r="X1072" s="73"/>
      <c r="Y1072" s="73"/>
      <c r="Z1072" s="73"/>
      <c r="AA1072" s="73"/>
      <c r="AB1072" s="73"/>
      <c r="AC1072" s="73"/>
      <c r="AD1072" s="73"/>
      <c r="AE1072" s="73"/>
      <c r="AF1072" s="73"/>
      <c r="AG1072" s="73"/>
      <c r="AH1072" s="73"/>
      <c r="AI1072" s="73"/>
      <c r="AJ1072" s="73"/>
      <c r="AK1072" s="73"/>
      <c r="AM1072" s="73"/>
      <c r="AN1072" s="73"/>
      <c r="AO1072" s="73"/>
      <c r="AP1072" s="73"/>
      <c r="AQ1072" s="73"/>
    </row>
    <row r="1073" spans="21:43" ht="15" customHeight="1" x14ac:dyDescent="0.2">
      <c r="U1073" s="73"/>
      <c r="V1073" s="73"/>
      <c r="W1073" s="73"/>
      <c r="X1073" s="73"/>
      <c r="Y1073" s="73"/>
      <c r="Z1073" s="73"/>
      <c r="AA1073" s="73"/>
      <c r="AB1073" s="73"/>
      <c r="AC1073" s="73"/>
      <c r="AD1073" s="73"/>
      <c r="AE1073" s="73"/>
      <c r="AF1073" s="73"/>
      <c r="AG1073" s="73"/>
      <c r="AH1073" s="73"/>
      <c r="AI1073" s="73"/>
      <c r="AJ1073" s="73"/>
      <c r="AK1073" s="73"/>
      <c r="AM1073" s="73"/>
      <c r="AN1073" s="73"/>
      <c r="AO1073" s="73"/>
      <c r="AP1073" s="73"/>
      <c r="AQ1073" s="73"/>
    </row>
    <row r="1074" spans="21:43" ht="15" customHeight="1" x14ac:dyDescent="0.2">
      <c r="U1074" s="73"/>
      <c r="V1074" s="73"/>
      <c r="W1074" s="73"/>
      <c r="X1074" s="73"/>
      <c r="Y1074" s="73"/>
      <c r="Z1074" s="73"/>
      <c r="AA1074" s="73"/>
      <c r="AB1074" s="73"/>
      <c r="AC1074" s="73"/>
      <c r="AD1074" s="73"/>
      <c r="AE1074" s="73"/>
      <c r="AF1074" s="73"/>
      <c r="AG1074" s="73"/>
      <c r="AH1074" s="73"/>
      <c r="AI1074" s="73"/>
      <c r="AJ1074" s="73"/>
      <c r="AK1074" s="73"/>
      <c r="AM1074" s="73"/>
      <c r="AN1074" s="73"/>
      <c r="AO1074" s="73"/>
      <c r="AP1074" s="73"/>
      <c r="AQ1074" s="73"/>
    </row>
    <row r="1075" spans="21:43" ht="15" customHeight="1" x14ac:dyDescent="0.2">
      <c r="U1075" s="73"/>
      <c r="V1075" s="73"/>
      <c r="W1075" s="73"/>
      <c r="X1075" s="73"/>
      <c r="Y1075" s="73"/>
      <c r="Z1075" s="73"/>
      <c r="AA1075" s="73"/>
      <c r="AB1075" s="73"/>
      <c r="AC1075" s="73"/>
      <c r="AD1075" s="73"/>
      <c r="AE1075" s="73"/>
      <c r="AF1075" s="73"/>
      <c r="AG1075" s="73"/>
      <c r="AH1075" s="73"/>
      <c r="AI1075" s="73"/>
      <c r="AJ1075" s="73"/>
      <c r="AK1075" s="73"/>
      <c r="AM1075" s="73"/>
      <c r="AN1075" s="73"/>
      <c r="AO1075" s="73"/>
      <c r="AP1075" s="73"/>
      <c r="AQ1075" s="73"/>
    </row>
    <row r="1076" spans="21:43" ht="15" customHeight="1" x14ac:dyDescent="0.2">
      <c r="U1076" s="73"/>
      <c r="V1076" s="73"/>
      <c r="W1076" s="73"/>
      <c r="X1076" s="73"/>
      <c r="Y1076" s="73"/>
      <c r="Z1076" s="73"/>
      <c r="AA1076" s="73"/>
      <c r="AB1076" s="73"/>
      <c r="AC1076" s="73"/>
      <c r="AD1076" s="73"/>
      <c r="AE1076" s="73"/>
      <c r="AF1076" s="73"/>
      <c r="AG1076" s="73"/>
      <c r="AH1076" s="73"/>
      <c r="AI1076" s="73"/>
      <c r="AJ1076" s="73"/>
      <c r="AK1076" s="73"/>
      <c r="AM1076" s="73"/>
      <c r="AN1076" s="73"/>
      <c r="AO1076" s="73"/>
      <c r="AP1076" s="73"/>
      <c r="AQ1076" s="73"/>
    </row>
    <row r="1077" spans="21:43" ht="15" customHeight="1" x14ac:dyDescent="0.2">
      <c r="U1077" s="73"/>
      <c r="V1077" s="73"/>
      <c r="W1077" s="73"/>
      <c r="X1077" s="73"/>
      <c r="Y1077" s="73"/>
      <c r="Z1077" s="73"/>
      <c r="AA1077" s="73"/>
      <c r="AB1077" s="73"/>
      <c r="AC1077" s="73"/>
      <c r="AD1077" s="73"/>
      <c r="AE1077" s="73"/>
      <c r="AF1077" s="73"/>
      <c r="AG1077" s="73"/>
      <c r="AH1077" s="73"/>
      <c r="AI1077" s="73"/>
      <c r="AJ1077" s="73"/>
      <c r="AK1077" s="73"/>
      <c r="AM1077" s="73"/>
      <c r="AN1077" s="73"/>
      <c r="AO1077" s="73"/>
      <c r="AP1077" s="73"/>
      <c r="AQ1077" s="73"/>
    </row>
    <row r="1078" spans="21:43" ht="15" customHeight="1" x14ac:dyDescent="0.2">
      <c r="U1078" s="73"/>
      <c r="V1078" s="73"/>
      <c r="W1078" s="73"/>
      <c r="X1078" s="73"/>
      <c r="Y1078" s="73"/>
      <c r="Z1078" s="73"/>
      <c r="AA1078" s="73"/>
      <c r="AB1078" s="73"/>
      <c r="AC1078" s="73"/>
      <c r="AD1078" s="73"/>
      <c r="AE1078" s="73"/>
      <c r="AF1078" s="73"/>
      <c r="AG1078" s="73"/>
      <c r="AH1078" s="73"/>
      <c r="AI1078" s="73"/>
      <c r="AJ1078" s="73"/>
      <c r="AK1078" s="73"/>
      <c r="AM1078" s="73"/>
      <c r="AN1078" s="73"/>
      <c r="AO1078" s="73"/>
      <c r="AP1078" s="73"/>
      <c r="AQ1078" s="73"/>
    </row>
    <row r="1079" spans="21:43" ht="15" customHeight="1" x14ac:dyDescent="0.2">
      <c r="U1079" s="73"/>
      <c r="V1079" s="73"/>
      <c r="W1079" s="73"/>
      <c r="X1079" s="73"/>
      <c r="Y1079" s="73"/>
      <c r="Z1079" s="73"/>
      <c r="AA1079" s="73"/>
      <c r="AB1079" s="73"/>
      <c r="AC1079" s="73"/>
      <c r="AD1079" s="73"/>
      <c r="AE1079" s="73"/>
      <c r="AF1079" s="73"/>
      <c r="AG1079" s="73"/>
      <c r="AH1079" s="73"/>
      <c r="AI1079" s="73"/>
      <c r="AJ1079" s="73"/>
      <c r="AK1079" s="73"/>
      <c r="AM1079" s="73"/>
      <c r="AN1079" s="73"/>
      <c r="AO1079" s="73"/>
      <c r="AP1079" s="73"/>
      <c r="AQ1079" s="73"/>
    </row>
    <row r="1080" spans="21:43" ht="15" customHeight="1" x14ac:dyDescent="0.2">
      <c r="U1080" s="73"/>
      <c r="V1080" s="73"/>
      <c r="W1080" s="73"/>
      <c r="X1080" s="73"/>
      <c r="Y1080" s="73"/>
      <c r="Z1080" s="73"/>
      <c r="AA1080" s="73"/>
      <c r="AB1080" s="73"/>
      <c r="AC1080" s="73"/>
      <c r="AD1080" s="73"/>
      <c r="AE1080" s="73"/>
      <c r="AF1080" s="73"/>
      <c r="AG1080" s="73"/>
      <c r="AH1080" s="73"/>
      <c r="AI1080" s="73"/>
      <c r="AJ1080" s="73"/>
      <c r="AK1080" s="73"/>
      <c r="AM1080" s="73"/>
      <c r="AN1080" s="73"/>
      <c r="AO1080" s="73"/>
      <c r="AP1080" s="73"/>
      <c r="AQ1080" s="73"/>
    </row>
    <row r="1081" spans="21:43" ht="15" customHeight="1" x14ac:dyDescent="0.2">
      <c r="U1081" s="73"/>
      <c r="V1081" s="73"/>
      <c r="W1081" s="73"/>
      <c r="X1081" s="73"/>
      <c r="Y1081" s="73"/>
      <c r="Z1081" s="73"/>
      <c r="AA1081" s="73"/>
      <c r="AB1081" s="73"/>
      <c r="AC1081" s="73"/>
      <c r="AD1081" s="73"/>
      <c r="AE1081" s="73"/>
      <c r="AF1081" s="73"/>
      <c r="AG1081" s="73"/>
      <c r="AH1081" s="73"/>
      <c r="AI1081" s="73"/>
      <c r="AJ1081" s="73"/>
      <c r="AK1081" s="73"/>
      <c r="AM1081" s="73"/>
      <c r="AN1081" s="73"/>
      <c r="AO1081" s="73"/>
      <c r="AP1081" s="73"/>
      <c r="AQ1081" s="73"/>
    </row>
    <row r="1082" spans="21:43" ht="15" customHeight="1" x14ac:dyDescent="0.2">
      <c r="U1082" s="73"/>
      <c r="V1082" s="73"/>
      <c r="W1082" s="73"/>
      <c r="X1082" s="73"/>
      <c r="Y1082" s="73"/>
      <c r="Z1082" s="73"/>
      <c r="AA1082" s="73"/>
      <c r="AB1082" s="73"/>
      <c r="AC1082" s="73"/>
      <c r="AD1082" s="73"/>
      <c r="AE1082" s="73"/>
      <c r="AF1082" s="73"/>
      <c r="AG1082" s="73"/>
      <c r="AH1082" s="73"/>
      <c r="AI1082" s="73"/>
      <c r="AJ1082" s="73"/>
      <c r="AK1082" s="73"/>
      <c r="AM1082" s="73"/>
      <c r="AN1082" s="73"/>
      <c r="AO1082" s="73"/>
      <c r="AP1082" s="73"/>
      <c r="AQ1082" s="73"/>
    </row>
    <row r="1083" spans="21:43" ht="15" customHeight="1" x14ac:dyDescent="0.2">
      <c r="U1083" s="73"/>
      <c r="V1083" s="73"/>
      <c r="W1083" s="73"/>
      <c r="X1083" s="73"/>
      <c r="Y1083" s="73"/>
      <c r="Z1083" s="73"/>
      <c r="AA1083" s="73"/>
      <c r="AB1083" s="73"/>
      <c r="AC1083" s="73"/>
      <c r="AD1083" s="73"/>
      <c r="AE1083" s="73"/>
      <c r="AF1083" s="73"/>
      <c r="AG1083" s="73"/>
      <c r="AH1083" s="73"/>
      <c r="AI1083" s="73"/>
      <c r="AJ1083" s="73"/>
      <c r="AK1083" s="73"/>
      <c r="AM1083" s="73"/>
      <c r="AN1083" s="73"/>
      <c r="AO1083" s="73"/>
      <c r="AP1083" s="73"/>
      <c r="AQ1083" s="73"/>
    </row>
    <row r="1084" spans="21:43" ht="15" customHeight="1" x14ac:dyDescent="0.2">
      <c r="U1084" s="73"/>
      <c r="V1084" s="73"/>
      <c r="W1084" s="73"/>
      <c r="X1084" s="73"/>
      <c r="Y1084" s="73"/>
      <c r="Z1084" s="73"/>
      <c r="AA1084" s="73"/>
      <c r="AB1084" s="73"/>
      <c r="AC1084" s="73"/>
      <c r="AD1084" s="73"/>
      <c r="AE1084" s="73"/>
      <c r="AF1084" s="73"/>
      <c r="AG1084" s="73"/>
      <c r="AH1084" s="73"/>
      <c r="AI1084" s="73"/>
      <c r="AJ1084" s="73"/>
      <c r="AK1084" s="73"/>
      <c r="AM1084" s="73"/>
      <c r="AN1084" s="73"/>
      <c r="AO1084" s="73"/>
      <c r="AP1084" s="73"/>
      <c r="AQ1084" s="73"/>
    </row>
    <row r="1085" spans="21:43" ht="15" customHeight="1" x14ac:dyDescent="0.2">
      <c r="U1085" s="73"/>
      <c r="V1085" s="73"/>
      <c r="W1085" s="73"/>
      <c r="X1085" s="73"/>
      <c r="Y1085" s="73"/>
      <c r="Z1085" s="73"/>
      <c r="AA1085" s="73"/>
      <c r="AB1085" s="73"/>
      <c r="AC1085" s="73"/>
      <c r="AD1085" s="73"/>
      <c r="AE1085" s="73"/>
      <c r="AF1085" s="73"/>
      <c r="AG1085" s="73"/>
      <c r="AH1085" s="73"/>
      <c r="AI1085" s="73"/>
      <c r="AJ1085" s="73"/>
      <c r="AK1085" s="73"/>
      <c r="AM1085" s="73"/>
      <c r="AN1085" s="73"/>
      <c r="AO1085" s="73"/>
      <c r="AP1085" s="73"/>
      <c r="AQ1085" s="73"/>
    </row>
    <row r="1086" spans="21:43" ht="15" customHeight="1" x14ac:dyDescent="0.2">
      <c r="U1086" s="73"/>
      <c r="V1086" s="73"/>
      <c r="W1086" s="73"/>
      <c r="X1086" s="73"/>
      <c r="Y1086" s="73"/>
      <c r="Z1086" s="73"/>
      <c r="AA1086" s="73"/>
      <c r="AB1086" s="73"/>
      <c r="AC1086" s="73"/>
      <c r="AD1086" s="73"/>
      <c r="AE1086" s="73"/>
      <c r="AF1086" s="73"/>
      <c r="AG1086" s="73"/>
      <c r="AH1086" s="73"/>
      <c r="AI1086" s="73"/>
      <c r="AJ1086" s="73"/>
      <c r="AK1086" s="73"/>
      <c r="AM1086" s="73"/>
      <c r="AN1086" s="73"/>
      <c r="AO1086" s="73"/>
      <c r="AP1086" s="73"/>
      <c r="AQ1086" s="73"/>
    </row>
    <row r="1087" spans="21:43" ht="15" customHeight="1" x14ac:dyDescent="0.2">
      <c r="U1087" s="73"/>
      <c r="V1087" s="73"/>
      <c r="W1087" s="73"/>
      <c r="X1087" s="73"/>
      <c r="Y1087" s="73"/>
      <c r="Z1087" s="73"/>
      <c r="AA1087" s="73"/>
      <c r="AB1087" s="73"/>
      <c r="AC1087" s="73"/>
      <c r="AD1087" s="73"/>
      <c r="AE1087" s="73"/>
      <c r="AF1087" s="73"/>
      <c r="AG1087" s="73"/>
      <c r="AH1087" s="73"/>
      <c r="AI1087" s="73"/>
      <c r="AJ1087" s="73"/>
      <c r="AK1087" s="73"/>
      <c r="AM1087" s="73"/>
      <c r="AN1087" s="73"/>
      <c r="AO1087" s="73"/>
      <c r="AP1087" s="73"/>
      <c r="AQ1087" s="73"/>
    </row>
    <row r="1088" spans="21:43" ht="15" customHeight="1" x14ac:dyDescent="0.2">
      <c r="U1088" s="73"/>
      <c r="V1088" s="73"/>
      <c r="W1088" s="73"/>
      <c r="X1088" s="73"/>
      <c r="Y1088" s="73"/>
      <c r="Z1088" s="73"/>
      <c r="AA1088" s="73"/>
      <c r="AB1088" s="73"/>
      <c r="AC1088" s="73"/>
      <c r="AD1088" s="73"/>
      <c r="AE1088" s="73"/>
      <c r="AF1088" s="73"/>
      <c r="AG1088" s="73"/>
      <c r="AH1088" s="73"/>
      <c r="AI1088" s="73"/>
      <c r="AJ1088" s="73"/>
      <c r="AK1088" s="73"/>
      <c r="AM1088" s="73"/>
      <c r="AN1088" s="73"/>
      <c r="AO1088" s="73"/>
      <c r="AP1088" s="73"/>
      <c r="AQ1088" s="73"/>
    </row>
    <row r="1089" spans="21:43" ht="15" customHeight="1" x14ac:dyDescent="0.2">
      <c r="U1089" s="73"/>
      <c r="V1089" s="73"/>
      <c r="W1089" s="73"/>
      <c r="X1089" s="73"/>
      <c r="Y1089" s="73"/>
      <c r="Z1089" s="73"/>
      <c r="AA1089" s="73"/>
      <c r="AB1089" s="73"/>
      <c r="AC1089" s="73"/>
      <c r="AD1089" s="73"/>
      <c r="AE1089" s="73"/>
      <c r="AF1089" s="73"/>
      <c r="AG1089" s="73"/>
      <c r="AH1089" s="73"/>
      <c r="AI1089" s="73"/>
      <c r="AJ1089" s="73"/>
      <c r="AK1089" s="73"/>
      <c r="AM1089" s="73"/>
      <c r="AN1089" s="73"/>
      <c r="AO1089" s="73"/>
      <c r="AP1089" s="73"/>
      <c r="AQ1089" s="73"/>
    </row>
    <row r="1090" spans="21:43" ht="15" customHeight="1" x14ac:dyDescent="0.2">
      <c r="U1090" s="73"/>
      <c r="V1090" s="73"/>
      <c r="W1090" s="73"/>
      <c r="X1090" s="73"/>
      <c r="Y1090" s="73"/>
      <c r="Z1090" s="73"/>
      <c r="AA1090" s="73"/>
      <c r="AB1090" s="73"/>
      <c r="AC1090" s="73"/>
      <c r="AD1090" s="73"/>
      <c r="AE1090" s="73"/>
      <c r="AF1090" s="73"/>
      <c r="AG1090" s="73"/>
      <c r="AH1090" s="73"/>
      <c r="AI1090" s="73"/>
      <c r="AJ1090" s="73"/>
      <c r="AK1090" s="73"/>
      <c r="AM1090" s="73"/>
      <c r="AN1090" s="73"/>
      <c r="AO1090" s="73"/>
      <c r="AP1090" s="73"/>
      <c r="AQ1090" s="73"/>
    </row>
    <row r="1091" spans="21:43" ht="15" customHeight="1" x14ac:dyDescent="0.2">
      <c r="U1091" s="73"/>
      <c r="V1091" s="73"/>
      <c r="W1091" s="73"/>
      <c r="X1091" s="73"/>
      <c r="Y1091" s="73"/>
      <c r="Z1091" s="73"/>
      <c r="AA1091" s="73"/>
      <c r="AB1091" s="73"/>
      <c r="AC1091" s="73"/>
      <c r="AD1091" s="73"/>
      <c r="AE1091" s="73"/>
      <c r="AF1091" s="73"/>
      <c r="AG1091" s="73"/>
      <c r="AH1091" s="73"/>
      <c r="AI1091" s="73"/>
      <c r="AJ1091" s="73"/>
      <c r="AK1091" s="73"/>
      <c r="AM1091" s="73"/>
      <c r="AN1091" s="73"/>
      <c r="AO1091" s="73"/>
      <c r="AP1091" s="73"/>
      <c r="AQ1091" s="73"/>
    </row>
    <row r="1092" spans="21:43" ht="15" customHeight="1" x14ac:dyDescent="0.2">
      <c r="U1092" s="73"/>
      <c r="V1092" s="73"/>
      <c r="W1092" s="73"/>
      <c r="X1092" s="73"/>
      <c r="Y1092" s="73"/>
      <c r="Z1092" s="73"/>
      <c r="AA1092" s="73"/>
      <c r="AB1092" s="73"/>
      <c r="AC1092" s="73"/>
      <c r="AD1092" s="73"/>
      <c r="AE1092" s="73"/>
      <c r="AF1092" s="73"/>
      <c r="AG1092" s="73"/>
      <c r="AH1092" s="73"/>
      <c r="AI1092" s="73"/>
      <c r="AJ1092" s="73"/>
      <c r="AK1092" s="73"/>
      <c r="AM1092" s="73"/>
      <c r="AN1092" s="73"/>
      <c r="AO1092" s="73"/>
      <c r="AP1092" s="73"/>
      <c r="AQ1092" s="73"/>
    </row>
    <row r="1093" spans="21:43" ht="15" customHeight="1" x14ac:dyDescent="0.2">
      <c r="U1093" s="73"/>
      <c r="V1093" s="73"/>
      <c r="W1093" s="73"/>
      <c r="X1093" s="73"/>
      <c r="Y1093" s="73"/>
      <c r="Z1093" s="73"/>
      <c r="AA1093" s="73"/>
      <c r="AB1093" s="73"/>
      <c r="AC1093" s="73"/>
      <c r="AD1093" s="73"/>
      <c r="AE1093" s="73"/>
      <c r="AF1093" s="73"/>
      <c r="AG1093" s="73"/>
      <c r="AH1093" s="73"/>
      <c r="AI1093" s="73"/>
      <c r="AJ1093" s="73"/>
      <c r="AK1093" s="73"/>
      <c r="AM1093" s="73"/>
      <c r="AN1093" s="73"/>
      <c r="AO1093" s="73"/>
      <c r="AP1093" s="73"/>
      <c r="AQ1093" s="73"/>
    </row>
    <row r="1094" spans="21:43" ht="15" customHeight="1" x14ac:dyDescent="0.2">
      <c r="U1094" s="73"/>
      <c r="V1094" s="73"/>
      <c r="W1094" s="73"/>
      <c r="X1094" s="73"/>
      <c r="Y1094" s="73"/>
      <c r="Z1094" s="73"/>
      <c r="AA1094" s="73"/>
      <c r="AB1094" s="73"/>
      <c r="AC1094" s="73"/>
      <c r="AD1094" s="73"/>
      <c r="AE1094" s="73"/>
      <c r="AF1094" s="73"/>
      <c r="AG1094" s="73"/>
      <c r="AH1094" s="73"/>
      <c r="AI1094" s="73"/>
      <c r="AJ1094" s="73"/>
      <c r="AK1094" s="73"/>
      <c r="AM1094" s="73"/>
      <c r="AN1094" s="73"/>
      <c r="AO1094" s="73"/>
      <c r="AP1094" s="73"/>
      <c r="AQ1094" s="73"/>
    </row>
    <row r="1095" spans="21:43" ht="15" customHeight="1" x14ac:dyDescent="0.2">
      <c r="U1095" s="73"/>
      <c r="V1095" s="73"/>
      <c r="W1095" s="73"/>
      <c r="X1095" s="73"/>
      <c r="Y1095" s="73"/>
      <c r="Z1095" s="73"/>
      <c r="AA1095" s="73"/>
      <c r="AB1095" s="73"/>
      <c r="AC1095" s="73"/>
      <c r="AD1095" s="73"/>
      <c r="AE1095" s="73"/>
      <c r="AF1095" s="73"/>
      <c r="AG1095" s="73"/>
      <c r="AH1095" s="73"/>
      <c r="AI1095" s="73"/>
      <c r="AJ1095" s="73"/>
      <c r="AK1095" s="73"/>
      <c r="AM1095" s="73"/>
      <c r="AN1095" s="73"/>
      <c r="AO1095" s="73"/>
      <c r="AP1095" s="73"/>
      <c r="AQ1095" s="73"/>
    </row>
    <row r="1096" spans="21:43" ht="15" customHeight="1" x14ac:dyDescent="0.2">
      <c r="U1096" s="73"/>
      <c r="V1096" s="73"/>
      <c r="W1096" s="73"/>
      <c r="X1096" s="73"/>
      <c r="Y1096" s="73"/>
      <c r="Z1096" s="73"/>
      <c r="AA1096" s="73"/>
      <c r="AB1096" s="73"/>
      <c r="AC1096" s="73"/>
      <c r="AD1096" s="73"/>
      <c r="AE1096" s="73"/>
      <c r="AF1096" s="73"/>
      <c r="AG1096" s="73"/>
      <c r="AH1096" s="73"/>
      <c r="AI1096" s="73"/>
      <c r="AJ1096" s="73"/>
      <c r="AK1096" s="73"/>
      <c r="AM1096" s="73"/>
      <c r="AN1096" s="73"/>
      <c r="AO1096" s="73"/>
      <c r="AP1096" s="73"/>
      <c r="AQ1096" s="73"/>
    </row>
    <row r="1097" spans="21:43" ht="15" customHeight="1" x14ac:dyDescent="0.2">
      <c r="U1097" s="73"/>
      <c r="V1097" s="73"/>
      <c r="W1097" s="73"/>
      <c r="X1097" s="73"/>
      <c r="Y1097" s="73"/>
      <c r="Z1097" s="73"/>
      <c r="AA1097" s="73"/>
      <c r="AB1097" s="73"/>
      <c r="AC1097" s="73"/>
      <c r="AD1097" s="73"/>
      <c r="AE1097" s="73"/>
      <c r="AF1097" s="73"/>
      <c r="AG1097" s="73"/>
      <c r="AH1097" s="73"/>
      <c r="AI1097" s="73"/>
      <c r="AJ1097" s="73"/>
      <c r="AK1097" s="73"/>
      <c r="AM1097" s="73"/>
      <c r="AN1097" s="73"/>
      <c r="AO1097" s="73"/>
      <c r="AP1097" s="73"/>
      <c r="AQ1097" s="73"/>
    </row>
    <row r="1098" spans="21:43" ht="15" customHeight="1" x14ac:dyDescent="0.2">
      <c r="U1098" s="73"/>
      <c r="V1098" s="73"/>
      <c r="W1098" s="73"/>
      <c r="X1098" s="73"/>
      <c r="Y1098" s="73"/>
      <c r="Z1098" s="73"/>
      <c r="AA1098" s="73"/>
      <c r="AB1098" s="73"/>
      <c r="AC1098" s="73"/>
      <c r="AD1098" s="73"/>
      <c r="AE1098" s="73"/>
      <c r="AF1098" s="73"/>
      <c r="AG1098" s="73"/>
      <c r="AH1098" s="73"/>
      <c r="AI1098" s="73"/>
      <c r="AJ1098" s="73"/>
      <c r="AK1098" s="73"/>
      <c r="AM1098" s="73"/>
      <c r="AN1098" s="73"/>
      <c r="AO1098" s="73"/>
      <c r="AP1098" s="73"/>
      <c r="AQ1098" s="73"/>
    </row>
    <row r="1099" spans="21:43" ht="15" customHeight="1" x14ac:dyDescent="0.2">
      <c r="U1099" s="73"/>
      <c r="V1099" s="73"/>
      <c r="W1099" s="73"/>
      <c r="X1099" s="73"/>
      <c r="Y1099" s="73"/>
      <c r="Z1099" s="73"/>
      <c r="AA1099" s="73"/>
      <c r="AB1099" s="73"/>
      <c r="AC1099" s="73"/>
      <c r="AD1099" s="73"/>
      <c r="AE1099" s="73"/>
      <c r="AF1099" s="73"/>
      <c r="AG1099" s="73"/>
      <c r="AH1099" s="73"/>
      <c r="AI1099" s="73"/>
      <c r="AJ1099" s="73"/>
      <c r="AK1099" s="73"/>
      <c r="AM1099" s="73"/>
      <c r="AN1099" s="73"/>
      <c r="AO1099" s="73"/>
      <c r="AP1099" s="73"/>
      <c r="AQ1099" s="73"/>
    </row>
    <row r="1100" spans="21:43" ht="15" customHeight="1" x14ac:dyDescent="0.2">
      <c r="U1100" s="73"/>
      <c r="V1100" s="73"/>
      <c r="W1100" s="73"/>
      <c r="X1100" s="73"/>
      <c r="Y1100" s="73"/>
      <c r="Z1100" s="73"/>
      <c r="AA1100" s="73"/>
      <c r="AB1100" s="73"/>
      <c r="AC1100" s="73"/>
      <c r="AD1100" s="73"/>
      <c r="AE1100" s="73"/>
      <c r="AF1100" s="73"/>
      <c r="AG1100" s="73"/>
      <c r="AH1100" s="73"/>
      <c r="AI1100" s="73"/>
      <c r="AJ1100" s="73"/>
      <c r="AK1100" s="73"/>
      <c r="AM1100" s="73"/>
      <c r="AN1100" s="73"/>
      <c r="AO1100" s="73"/>
      <c r="AP1100" s="73"/>
      <c r="AQ1100" s="73"/>
    </row>
    <row r="1101" spans="21:43" ht="15" customHeight="1" x14ac:dyDescent="0.2">
      <c r="U1101" s="73"/>
      <c r="V1101" s="73"/>
      <c r="W1101" s="73"/>
      <c r="X1101" s="73"/>
      <c r="Y1101" s="73"/>
      <c r="Z1101" s="73"/>
      <c r="AA1101" s="73"/>
      <c r="AB1101" s="73"/>
      <c r="AC1101" s="73"/>
      <c r="AD1101" s="73"/>
      <c r="AE1101" s="73"/>
      <c r="AF1101" s="73"/>
      <c r="AG1101" s="73"/>
      <c r="AH1101" s="73"/>
      <c r="AI1101" s="73"/>
      <c r="AJ1101" s="73"/>
      <c r="AK1101" s="73"/>
      <c r="AM1101" s="73"/>
      <c r="AN1101" s="73"/>
      <c r="AO1101" s="73"/>
      <c r="AP1101" s="73"/>
      <c r="AQ1101" s="73"/>
    </row>
    <row r="1102" spans="21:43" ht="15" customHeight="1" x14ac:dyDescent="0.2">
      <c r="U1102" s="73"/>
      <c r="V1102" s="73"/>
      <c r="W1102" s="73"/>
      <c r="X1102" s="73"/>
      <c r="Y1102" s="73"/>
      <c r="Z1102" s="73"/>
      <c r="AA1102" s="73"/>
      <c r="AB1102" s="73"/>
      <c r="AC1102" s="73"/>
      <c r="AD1102" s="73"/>
      <c r="AE1102" s="73"/>
      <c r="AF1102" s="73"/>
      <c r="AG1102" s="73"/>
      <c r="AH1102" s="73"/>
      <c r="AI1102" s="73"/>
      <c r="AJ1102" s="73"/>
      <c r="AK1102" s="73"/>
      <c r="AM1102" s="73"/>
      <c r="AN1102" s="73"/>
      <c r="AO1102" s="73"/>
      <c r="AP1102" s="73"/>
      <c r="AQ1102" s="73"/>
    </row>
    <row r="1103" spans="21:43" ht="15" customHeight="1" x14ac:dyDescent="0.2">
      <c r="U1103" s="73"/>
      <c r="V1103" s="73"/>
      <c r="W1103" s="73"/>
      <c r="X1103" s="73"/>
      <c r="Y1103" s="73"/>
      <c r="Z1103" s="73"/>
      <c r="AA1103" s="73"/>
      <c r="AB1103" s="73"/>
      <c r="AC1103" s="73"/>
      <c r="AD1103" s="73"/>
      <c r="AE1103" s="73"/>
      <c r="AF1103" s="73"/>
      <c r="AG1103" s="73"/>
      <c r="AH1103" s="73"/>
      <c r="AI1103" s="73"/>
      <c r="AJ1103" s="73"/>
      <c r="AK1103" s="73"/>
      <c r="AM1103" s="73"/>
      <c r="AN1103" s="73"/>
      <c r="AO1103" s="73"/>
      <c r="AP1103" s="73"/>
      <c r="AQ1103" s="73"/>
    </row>
    <row r="1104" spans="21:43" ht="15" customHeight="1" x14ac:dyDescent="0.2">
      <c r="U1104" s="73"/>
      <c r="V1104" s="73"/>
      <c r="W1104" s="73"/>
      <c r="X1104" s="73"/>
      <c r="Y1104" s="73"/>
      <c r="Z1104" s="73"/>
      <c r="AA1104" s="73"/>
      <c r="AB1104" s="73"/>
      <c r="AC1104" s="73"/>
      <c r="AD1104" s="73"/>
      <c r="AE1104" s="73"/>
      <c r="AF1104" s="73"/>
      <c r="AG1104" s="73"/>
      <c r="AH1104" s="73"/>
      <c r="AI1104" s="73"/>
      <c r="AJ1104" s="73"/>
      <c r="AK1104" s="73"/>
      <c r="AM1104" s="73"/>
      <c r="AN1104" s="73"/>
      <c r="AO1104" s="73"/>
      <c r="AP1104" s="73"/>
      <c r="AQ1104" s="73"/>
    </row>
    <row r="1105" spans="21:43" ht="15" customHeight="1" x14ac:dyDescent="0.2">
      <c r="U1105" s="73"/>
      <c r="V1105" s="73"/>
      <c r="W1105" s="73"/>
      <c r="X1105" s="73"/>
      <c r="Y1105" s="73"/>
      <c r="Z1105" s="73"/>
      <c r="AA1105" s="73"/>
      <c r="AB1105" s="73"/>
      <c r="AC1105" s="73"/>
      <c r="AD1105" s="73"/>
      <c r="AE1105" s="73"/>
      <c r="AF1105" s="73"/>
      <c r="AG1105" s="73"/>
      <c r="AH1105" s="73"/>
      <c r="AI1105" s="73"/>
      <c r="AJ1105" s="73"/>
      <c r="AK1105" s="73"/>
      <c r="AM1105" s="73"/>
      <c r="AN1105" s="73"/>
      <c r="AO1105" s="73"/>
      <c r="AP1105" s="73"/>
      <c r="AQ1105" s="73"/>
    </row>
    <row r="1106" spans="21:43" ht="15" customHeight="1" x14ac:dyDescent="0.2">
      <c r="U1106" s="73"/>
      <c r="V1106" s="73"/>
      <c r="W1106" s="73"/>
      <c r="X1106" s="73"/>
      <c r="Y1106" s="73"/>
      <c r="Z1106" s="73"/>
      <c r="AA1106" s="73"/>
      <c r="AB1106" s="73"/>
      <c r="AC1106" s="73"/>
      <c r="AD1106" s="73"/>
      <c r="AE1106" s="73"/>
      <c r="AF1106" s="73"/>
      <c r="AG1106" s="73"/>
      <c r="AH1106" s="73"/>
      <c r="AI1106" s="73"/>
      <c r="AJ1106" s="73"/>
      <c r="AK1106" s="73"/>
      <c r="AM1106" s="73"/>
      <c r="AN1106" s="73"/>
      <c r="AO1106" s="73"/>
      <c r="AP1106" s="73"/>
      <c r="AQ1106" s="73"/>
    </row>
    <row r="1107" spans="21:43" ht="15" customHeight="1" x14ac:dyDescent="0.2">
      <c r="U1107" s="73"/>
      <c r="V1107" s="73"/>
      <c r="W1107" s="73"/>
      <c r="X1107" s="73"/>
      <c r="Y1107" s="73"/>
      <c r="Z1107" s="73"/>
      <c r="AA1107" s="73"/>
      <c r="AB1107" s="73"/>
      <c r="AC1107" s="73"/>
      <c r="AD1107" s="73"/>
      <c r="AE1107" s="73"/>
      <c r="AF1107" s="73"/>
      <c r="AG1107" s="73"/>
      <c r="AH1107" s="73"/>
      <c r="AI1107" s="73"/>
      <c r="AJ1107" s="73"/>
      <c r="AK1107" s="73"/>
      <c r="AM1107" s="73"/>
      <c r="AN1107" s="73"/>
      <c r="AO1107" s="73"/>
      <c r="AP1107" s="73"/>
      <c r="AQ1107" s="73"/>
    </row>
    <row r="1108" spans="21:43" ht="15" customHeight="1" x14ac:dyDescent="0.2">
      <c r="U1108" s="73"/>
      <c r="V1108" s="73"/>
      <c r="W1108" s="73"/>
      <c r="X1108" s="73"/>
      <c r="Y1108" s="73"/>
      <c r="Z1108" s="73"/>
      <c r="AA1108" s="73"/>
      <c r="AB1108" s="73"/>
      <c r="AC1108" s="73"/>
      <c r="AD1108" s="73"/>
      <c r="AE1108" s="73"/>
      <c r="AF1108" s="73"/>
      <c r="AG1108" s="73"/>
      <c r="AH1108" s="73"/>
      <c r="AI1108" s="73"/>
      <c r="AJ1108" s="73"/>
      <c r="AK1108" s="73"/>
      <c r="AM1108" s="73"/>
      <c r="AN1108" s="73"/>
      <c r="AO1108" s="73"/>
      <c r="AP1108" s="73"/>
      <c r="AQ1108" s="73"/>
    </row>
    <row r="1109" spans="21:43" ht="15" customHeight="1" x14ac:dyDescent="0.2">
      <c r="U1109" s="73"/>
      <c r="V1109" s="73"/>
      <c r="W1109" s="73"/>
      <c r="X1109" s="73"/>
      <c r="Y1109" s="73"/>
      <c r="Z1109" s="73"/>
      <c r="AA1109" s="73"/>
      <c r="AB1109" s="73"/>
      <c r="AC1109" s="73"/>
      <c r="AD1109" s="73"/>
      <c r="AE1109" s="73"/>
      <c r="AF1109" s="73"/>
      <c r="AG1109" s="73"/>
      <c r="AH1109" s="73"/>
      <c r="AI1109" s="73"/>
      <c r="AJ1109" s="73"/>
      <c r="AK1109" s="73"/>
      <c r="AM1109" s="73"/>
      <c r="AN1109" s="73"/>
      <c r="AO1109" s="73"/>
      <c r="AP1109" s="73"/>
      <c r="AQ1109" s="73"/>
    </row>
    <row r="1110" spans="21:43" ht="15" customHeight="1" x14ac:dyDescent="0.2">
      <c r="U1110" s="73"/>
      <c r="V1110" s="73"/>
      <c r="W1110" s="73"/>
      <c r="X1110" s="73"/>
      <c r="Y1110" s="73"/>
      <c r="Z1110" s="73"/>
      <c r="AA1110" s="73"/>
      <c r="AB1110" s="73"/>
      <c r="AC1110" s="73"/>
      <c r="AD1110" s="73"/>
      <c r="AE1110" s="73"/>
      <c r="AF1110" s="73"/>
      <c r="AG1110" s="73"/>
      <c r="AH1110" s="73"/>
      <c r="AI1110" s="73"/>
      <c r="AJ1110" s="73"/>
      <c r="AK1110" s="73"/>
      <c r="AM1110" s="73"/>
      <c r="AN1110" s="73"/>
      <c r="AO1110" s="73"/>
      <c r="AP1110" s="73"/>
      <c r="AQ1110" s="73"/>
    </row>
    <row r="1111" spans="21:43" ht="15" customHeight="1" x14ac:dyDescent="0.2">
      <c r="U1111" s="73"/>
      <c r="V1111" s="73"/>
      <c r="W1111" s="73"/>
      <c r="X1111" s="73"/>
      <c r="Y1111" s="73"/>
      <c r="Z1111" s="73"/>
      <c r="AA1111" s="73"/>
      <c r="AB1111" s="73"/>
      <c r="AC1111" s="73"/>
      <c r="AD1111" s="73"/>
      <c r="AE1111" s="73"/>
      <c r="AF1111" s="73"/>
      <c r="AG1111" s="73"/>
      <c r="AH1111" s="73"/>
      <c r="AI1111" s="73"/>
      <c r="AJ1111" s="73"/>
      <c r="AK1111" s="73"/>
      <c r="AM1111" s="73"/>
      <c r="AN1111" s="73"/>
      <c r="AO1111" s="73"/>
      <c r="AP1111" s="73"/>
      <c r="AQ1111" s="73"/>
    </row>
    <row r="1112" spans="21:43" ht="15" customHeight="1" x14ac:dyDescent="0.2">
      <c r="U1112" s="73"/>
      <c r="V1112" s="73"/>
      <c r="W1112" s="73"/>
      <c r="X1112" s="73"/>
      <c r="Y1112" s="73"/>
      <c r="Z1112" s="73"/>
      <c r="AA1112" s="73"/>
      <c r="AB1112" s="73"/>
      <c r="AC1112" s="73"/>
      <c r="AD1112" s="73"/>
      <c r="AE1112" s="73"/>
      <c r="AF1112" s="73"/>
      <c r="AG1112" s="73"/>
      <c r="AH1112" s="73"/>
      <c r="AI1112" s="73"/>
      <c r="AJ1112" s="73"/>
      <c r="AK1112" s="73"/>
      <c r="AM1112" s="73"/>
      <c r="AN1112" s="73"/>
      <c r="AO1112" s="73"/>
      <c r="AP1112" s="73"/>
      <c r="AQ1112" s="73"/>
    </row>
    <row r="1113" spans="21:43" ht="15" customHeight="1" x14ac:dyDescent="0.2">
      <c r="U1113" s="73"/>
      <c r="V1113" s="73"/>
      <c r="W1113" s="73"/>
      <c r="X1113" s="73"/>
      <c r="Y1113" s="73"/>
      <c r="Z1113" s="73"/>
      <c r="AA1113" s="73"/>
      <c r="AB1113" s="73"/>
      <c r="AC1113" s="73"/>
      <c r="AD1113" s="73"/>
      <c r="AE1113" s="73"/>
      <c r="AF1113" s="73"/>
      <c r="AG1113" s="73"/>
      <c r="AH1113" s="73"/>
      <c r="AI1113" s="73"/>
      <c r="AJ1113" s="73"/>
      <c r="AK1113" s="73"/>
      <c r="AM1113" s="73"/>
      <c r="AN1113" s="73"/>
      <c r="AO1113" s="73"/>
      <c r="AP1113" s="73"/>
      <c r="AQ1113" s="73"/>
    </row>
    <row r="1114" spans="21:43" ht="15" customHeight="1" x14ac:dyDescent="0.2">
      <c r="U1114" s="73"/>
      <c r="V1114" s="73"/>
      <c r="W1114" s="73"/>
      <c r="X1114" s="73"/>
      <c r="Y1114" s="73"/>
      <c r="Z1114" s="73"/>
      <c r="AA1114" s="73"/>
      <c r="AB1114" s="73"/>
      <c r="AC1114" s="73"/>
      <c r="AD1114" s="73"/>
      <c r="AE1114" s="73"/>
      <c r="AF1114" s="73"/>
      <c r="AG1114" s="73"/>
      <c r="AH1114" s="73"/>
      <c r="AI1114" s="73"/>
      <c r="AJ1114" s="73"/>
      <c r="AK1114" s="73"/>
      <c r="AM1114" s="73"/>
      <c r="AN1114" s="73"/>
      <c r="AO1114" s="73"/>
      <c r="AP1114" s="73"/>
      <c r="AQ1114" s="73"/>
    </row>
    <row r="1115" spans="21:43" ht="15" customHeight="1" x14ac:dyDescent="0.2">
      <c r="U1115" s="73"/>
      <c r="V1115" s="73"/>
      <c r="W1115" s="73"/>
      <c r="X1115" s="73"/>
      <c r="Y1115" s="73"/>
      <c r="Z1115" s="73"/>
      <c r="AA1115" s="73"/>
      <c r="AB1115" s="73"/>
      <c r="AC1115" s="73"/>
      <c r="AD1115" s="73"/>
      <c r="AE1115" s="73"/>
      <c r="AF1115" s="73"/>
      <c r="AG1115" s="73"/>
      <c r="AH1115" s="73"/>
      <c r="AI1115" s="73"/>
      <c r="AJ1115" s="73"/>
      <c r="AK1115" s="73"/>
      <c r="AM1115" s="73"/>
      <c r="AN1115" s="73"/>
      <c r="AO1115" s="73"/>
      <c r="AP1115" s="73"/>
      <c r="AQ1115" s="73"/>
    </row>
    <row r="1116" spans="21:43" ht="15" customHeight="1" x14ac:dyDescent="0.2">
      <c r="U1116" s="73"/>
      <c r="V1116" s="73"/>
      <c r="W1116" s="73"/>
      <c r="X1116" s="73"/>
      <c r="Y1116" s="73"/>
      <c r="Z1116" s="73"/>
      <c r="AA1116" s="73"/>
      <c r="AB1116" s="73"/>
      <c r="AC1116" s="73"/>
      <c r="AD1116" s="73"/>
      <c r="AE1116" s="73"/>
      <c r="AF1116" s="73"/>
      <c r="AG1116" s="73"/>
      <c r="AH1116" s="73"/>
      <c r="AI1116" s="73"/>
      <c r="AJ1116" s="73"/>
      <c r="AK1116" s="73"/>
      <c r="AM1116" s="73"/>
      <c r="AN1116" s="73"/>
      <c r="AO1116" s="73"/>
      <c r="AP1116" s="73"/>
      <c r="AQ1116" s="73"/>
    </row>
    <row r="1117" spans="21:43" ht="15" customHeight="1" x14ac:dyDescent="0.2">
      <c r="U1117" s="73"/>
      <c r="V1117" s="73"/>
      <c r="W1117" s="73"/>
      <c r="X1117" s="73"/>
      <c r="Y1117" s="73"/>
      <c r="Z1117" s="73"/>
      <c r="AA1117" s="73"/>
      <c r="AB1117" s="73"/>
      <c r="AC1117" s="73"/>
      <c r="AD1117" s="73"/>
      <c r="AE1117" s="73"/>
      <c r="AF1117" s="73"/>
      <c r="AG1117" s="73"/>
      <c r="AH1117" s="73"/>
      <c r="AI1117" s="73"/>
      <c r="AJ1117" s="73"/>
      <c r="AK1117" s="73"/>
      <c r="AM1117" s="73"/>
      <c r="AN1117" s="73"/>
      <c r="AO1117" s="73"/>
      <c r="AP1117" s="73"/>
      <c r="AQ1117" s="73"/>
    </row>
    <row r="1118" spans="21:43" ht="15" customHeight="1" x14ac:dyDescent="0.2">
      <c r="U1118" s="73"/>
      <c r="V1118" s="73"/>
      <c r="W1118" s="73"/>
      <c r="X1118" s="73"/>
      <c r="Y1118" s="73"/>
      <c r="Z1118" s="73"/>
      <c r="AA1118" s="73"/>
      <c r="AB1118" s="73"/>
      <c r="AC1118" s="73"/>
      <c r="AD1118" s="73"/>
      <c r="AE1118" s="73"/>
      <c r="AF1118" s="73"/>
      <c r="AG1118" s="73"/>
      <c r="AH1118" s="73"/>
      <c r="AI1118" s="73"/>
      <c r="AJ1118" s="73"/>
      <c r="AK1118" s="73"/>
      <c r="AM1118" s="73"/>
      <c r="AN1118" s="73"/>
      <c r="AO1118" s="73"/>
      <c r="AP1118" s="73"/>
      <c r="AQ1118" s="73"/>
    </row>
    <row r="1119" spans="21:43" ht="15" customHeight="1" x14ac:dyDescent="0.2">
      <c r="U1119" s="73"/>
      <c r="V1119" s="73"/>
      <c r="W1119" s="73"/>
      <c r="X1119" s="73"/>
      <c r="Y1119" s="73"/>
      <c r="Z1119" s="73"/>
      <c r="AA1119" s="73"/>
      <c r="AB1119" s="73"/>
      <c r="AC1119" s="73"/>
      <c r="AD1119" s="73"/>
      <c r="AE1119" s="73"/>
      <c r="AF1119" s="73"/>
      <c r="AG1119" s="73"/>
      <c r="AH1119" s="73"/>
      <c r="AI1119" s="73"/>
      <c r="AJ1119" s="73"/>
      <c r="AK1119" s="73"/>
      <c r="AM1119" s="73"/>
      <c r="AN1119" s="73"/>
      <c r="AO1119" s="73"/>
      <c r="AP1119" s="73"/>
      <c r="AQ1119" s="73"/>
    </row>
    <row r="1120" spans="21:43" ht="15" customHeight="1" x14ac:dyDescent="0.2">
      <c r="U1120" s="73"/>
      <c r="V1120" s="73"/>
      <c r="W1120" s="73"/>
      <c r="X1120" s="73"/>
      <c r="Y1120" s="73"/>
      <c r="Z1120" s="73"/>
      <c r="AA1120" s="73"/>
      <c r="AB1120" s="73"/>
      <c r="AC1120" s="73"/>
      <c r="AD1120" s="73"/>
      <c r="AE1120" s="73"/>
      <c r="AF1120" s="73"/>
      <c r="AG1120" s="73"/>
      <c r="AH1120" s="73"/>
      <c r="AI1120" s="73"/>
      <c r="AJ1120" s="73"/>
      <c r="AK1120" s="73"/>
      <c r="AM1120" s="73"/>
      <c r="AN1120" s="73"/>
      <c r="AO1120" s="73"/>
      <c r="AP1120" s="73"/>
      <c r="AQ1120" s="73"/>
    </row>
    <row r="1121" spans="21:43" ht="15" customHeight="1" x14ac:dyDescent="0.2">
      <c r="U1121" s="73"/>
      <c r="V1121" s="73"/>
      <c r="W1121" s="73"/>
      <c r="X1121" s="73"/>
      <c r="Y1121" s="73"/>
      <c r="Z1121" s="73"/>
      <c r="AA1121" s="73"/>
      <c r="AB1121" s="73"/>
      <c r="AC1121" s="73"/>
      <c r="AD1121" s="73"/>
      <c r="AE1121" s="73"/>
      <c r="AF1121" s="73"/>
      <c r="AG1121" s="73"/>
      <c r="AH1121" s="73"/>
      <c r="AI1121" s="73"/>
      <c r="AJ1121" s="73"/>
      <c r="AK1121" s="73"/>
      <c r="AM1121" s="73"/>
      <c r="AN1121" s="73"/>
      <c r="AO1121" s="73"/>
      <c r="AP1121" s="73"/>
      <c r="AQ1121" s="73"/>
    </row>
    <row r="1122" spans="21:43" ht="15" customHeight="1" x14ac:dyDescent="0.2">
      <c r="U1122" s="73"/>
      <c r="V1122" s="73"/>
      <c r="W1122" s="73"/>
      <c r="X1122" s="73"/>
      <c r="Y1122" s="73"/>
      <c r="Z1122" s="73"/>
      <c r="AA1122" s="73"/>
      <c r="AB1122" s="73"/>
      <c r="AC1122" s="73"/>
      <c r="AD1122" s="73"/>
      <c r="AE1122" s="73"/>
      <c r="AF1122" s="73"/>
      <c r="AG1122" s="73"/>
      <c r="AH1122" s="73"/>
      <c r="AI1122" s="73"/>
      <c r="AJ1122" s="73"/>
      <c r="AK1122" s="73"/>
      <c r="AM1122" s="73"/>
      <c r="AN1122" s="73"/>
      <c r="AO1122" s="73"/>
      <c r="AP1122" s="73"/>
      <c r="AQ1122" s="73"/>
    </row>
    <row r="1123" spans="21:43" ht="15" customHeight="1" x14ac:dyDescent="0.2">
      <c r="U1123" s="73"/>
      <c r="V1123" s="73"/>
      <c r="W1123" s="73"/>
      <c r="X1123" s="73"/>
      <c r="Y1123" s="73"/>
      <c r="Z1123" s="73"/>
      <c r="AA1123" s="73"/>
      <c r="AB1123" s="73"/>
      <c r="AC1123" s="73"/>
      <c r="AD1123" s="73"/>
      <c r="AE1123" s="73"/>
      <c r="AF1123" s="73"/>
      <c r="AG1123" s="73"/>
      <c r="AH1123" s="73"/>
      <c r="AI1123" s="73"/>
      <c r="AJ1123" s="73"/>
      <c r="AK1123" s="73"/>
      <c r="AM1123" s="73"/>
      <c r="AN1123" s="73"/>
      <c r="AO1123" s="73"/>
      <c r="AP1123" s="73"/>
      <c r="AQ1123" s="73"/>
    </row>
    <row r="1124" spans="21:43" ht="15" customHeight="1" x14ac:dyDescent="0.2">
      <c r="U1124" s="73"/>
      <c r="V1124" s="73"/>
      <c r="W1124" s="73"/>
      <c r="X1124" s="73"/>
      <c r="Y1124" s="73"/>
      <c r="Z1124" s="73"/>
      <c r="AA1124" s="73"/>
      <c r="AB1124" s="73"/>
      <c r="AC1124" s="73"/>
      <c r="AD1124" s="73"/>
      <c r="AE1124" s="73"/>
      <c r="AF1124" s="73"/>
      <c r="AG1124" s="73"/>
      <c r="AH1124" s="73"/>
      <c r="AI1124" s="73"/>
      <c r="AJ1124" s="73"/>
      <c r="AK1124" s="73"/>
      <c r="AM1124" s="73"/>
      <c r="AN1124" s="73"/>
      <c r="AO1124" s="73"/>
      <c r="AP1124" s="73"/>
      <c r="AQ1124" s="73"/>
    </row>
    <row r="1125" spans="21:43" ht="15" customHeight="1" x14ac:dyDescent="0.2">
      <c r="U1125" s="73"/>
      <c r="V1125" s="73"/>
      <c r="W1125" s="73"/>
      <c r="X1125" s="73"/>
      <c r="Y1125" s="73"/>
      <c r="Z1125" s="73"/>
      <c r="AA1125" s="73"/>
      <c r="AB1125" s="73"/>
      <c r="AC1125" s="73"/>
      <c r="AD1125" s="73"/>
      <c r="AE1125" s="73"/>
      <c r="AF1125" s="73"/>
      <c r="AG1125" s="73"/>
      <c r="AH1125" s="73"/>
      <c r="AI1125" s="73"/>
      <c r="AJ1125" s="73"/>
      <c r="AK1125" s="73"/>
      <c r="AM1125" s="73"/>
      <c r="AN1125" s="73"/>
      <c r="AO1125" s="73"/>
      <c r="AP1125" s="73"/>
      <c r="AQ1125" s="73"/>
    </row>
    <row r="1126" spans="21:43" ht="15" customHeight="1" x14ac:dyDescent="0.2">
      <c r="U1126" s="73"/>
      <c r="V1126" s="73"/>
      <c r="W1126" s="73"/>
      <c r="X1126" s="73"/>
      <c r="Y1126" s="73"/>
      <c r="Z1126" s="73"/>
      <c r="AA1126" s="73"/>
      <c r="AB1126" s="73"/>
      <c r="AC1126" s="73"/>
      <c r="AD1126" s="73"/>
      <c r="AE1126" s="73"/>
      <c r="AF1126" s="73"/>
      <c r="AG1126" s="73"/>
      <c r="AH1126" s="73"/>
      <c r="AI1126" s="73"/>
      <c r="AJ1126" s="73"/>
      <c r="AK1126" s="73"/>
      <c r="AM1126" s="73"/>
      <c r="AN1126" s="73"/>
      <c r="AO1126" s="73"/>
      <c r="AP1126" s="73"/>
      <c r="AQ1126" s="73"/>
    </row>
    <row r="1127" spans="21:43" ht="15" customHeight="1" x14ac:dyDescent="0.2">
      <c r="U1127" s="73"/>
      <c r="V1127" s="73"/>
      <c r="W1127" s="73"/>
      <c r="X1127" s="73"/>
      <c r="Y1127" s="73"/>
      <c r="Z1127" s="73"/>
      <c r="AA1127" s="73"/>
      <c r="AB1127" s="73"/>
      <c r="AC1127" s="73"/>
      <c r="AD1127" s="73"/>
      <c r="AE1127" s="73"/>
      <c r="AF1127" s="73"/>
      <c r="AG1127" s="73"/>
      <c r="AH1127" s="73"/>
      <c r="AI1127" s="73"/>
      <c r="AJ1127" s="73"/>
      <c r="AK1127" s="73"/>
      <c r="AM1127" s="73"/>
      <c r="AN1127" s="73"/>
      <c r="AO1127" s="73"/>
      <c r="AP1127" s="73"/>
      <c r="AQ1127" s="73"/>
    </row>
    <row r="1128" spans="21:43" ht="15" customHeight="1" x14ac:dyDescent="0.2">
      <c r="U1128" s="73"/>
      <c r="V1128" s="73"/>
      <c r="W1128" s="73"/>
      <c r="X1128" s="73"/>
      <c r="Y1128" s="73"/>
      <c r="Z1128" s="73"/>
      <c r="AA1128" s="73"/>
      <c r="AB1128" s="73"/>
      <c r="AC1128" s="73"/>
      <c r="AD1128" s="73"/>
      <c r="AE1128" s="73"/>
      <c r="AF1128" s="73"/>
      <c r="AG1128" s="73"/>
      <c r="AH1128" s="73"/>
      <c r="AI1128" s="73"/>
      <c r="AJ1128" s="73"/>
      <c r="AK1128" s="73"/>
      <c r="AM1128" s="73"/>
      <c r="AN1128" s="73"/>
      <c r="AO1128" s="73"/>
      <c r="AP1128" s="73"/>
      <c r="AQ1128" s="73"/>
    </row>
    <row r="1129" spans="21:43" ht="15" customHeight="1" x14ac:dyDescent="0.2">
      <c r="U1129" s="73"/>
      <c r="V1129" s="73"/>
      <c r="W1129" s="73"/>
      <c r="X1129" s="73"/>
      <c r="Y1129" s="73"/>
      <c r="Z1129" s="73"/>
      <c r="AA1129" s="73"/>
      <c r="AB1129" s="73"/>
      <c r="AC1129" s="73"/>
      <c r="AD1129" s="73"/>
      <c r="AE1129" s="73"/>
      <c r="AF1129" s="73"/>
      <c r="AG1129" s="73"/>
      <c r="AH1129" s="73"/>
      <c r="AI1129" s="73"/>
      <c r="AJ1129" s="73"/>
      <c r="AK1129" s="73"/>
      <c r="AM1129" s="73"/>
      <c r="AN1129" s="73"/>
      <c r="AO1129" s="73"/>
      <c r="AP1129" s="73"/>
      <c r="AQ1129" s="73"/>
    </row>
    <row r="1130" spans="21:43" ht="15" customHeight="1" x14ac:dyDescent="0.2">
      <c r="U1130" s="73"/>
      <c r="V1130" s="73"/>
      <c r="W1130" s="73"/>
      <c r="X1130" s="73"/>
      <c r="Y1130" s="73"/>
      <c r="Z1130" s="73"/>
      <c r="AA1130" s="73"/>
      <c r="AB1130" s="73"/>
      <c r="AC1130" s="73"/>
      <c r="AD1130" s="73"/>
      <c r="AE1130" s="73"/>
      <c r="AF1130" s="73"/>
      <c r="AG1130" s="73"/>
      <c r="AH1130" s="73"/>
      <c r="AI1130" s="73"/>
      <c r="AJ1130" s="73"/>
      <c r="AK1130" s="73"/>
      <c r="AM1130" s="73"/>
      <c r="AN1130" s="73"/>
      <c r="AO1130" s="73"/>
      <c r="AP1130" s="73"/>
      <c r="AQ1130" s="73"/>
    </row>
    <row r="1131" spans="21:43" ht="15" customHeight="1" x14ac:dyDescent="0.2">
      <c r="U1131" s="73"/>
      <c r="V1131" s="73"/>
      <c r="W1131" s="73"/>
      <c r="X1131" s="73"/>
      <c r="Y1131" s="73"/>
      <c r="Z1131" s="73"/>
      <c r="AA1131" s="73"/>
      <c r="AB1131" s="73"/>
      <c r="AC1131" s="73"/>
      <c r="AD1131" s="73"/>
      <c r="AE1131" s="73"/>
      <c r="AF1131" s="73"/>
      <c r="AG1131" s="73"/>
      <c r="AH1131" s="73"/>
      <c r="AI1131" s="73"/>
      <c r="AJ1131" s="73"/>
      <c r="AK1131" s="73"/>
      <c r="AM1131" s="73"/>
      <c r="AN1131" s="73"/>
      <c r="AO1131" s="73"/>
      <c r="AP1131" s="73"/>
      <c r="AQ1131" s="73"/>
    </row>
    <row r="1132" spans="21:43" ht="15" customHeight="1" x14ac:dyDescent="0.2">
      <c r="U1132" s="73"/>
      <c r="V1132" s="73"/>
      <c r="W1132" s="73"/>
      <c r="X1132" s="73"/>
      <c r="Y1132" s="73"/>
      <c r="Z1132" s="73"/>
      <c r="AA1132" s="73"/>
      <c r="AB1132" s="73"/>
      <c r="AC1132" s="73"/>
      <c r="AD1132" s="73"/>
      <c r="AE1132" s="73"/>
      <c r="AF1132" s="73"/>
      <c r="AG1132" s="73"/>
      <c r="AH1132" s="73"/>
      <c r="AI1132" s="73"/>
      <c r="AJ1132" s="73"/>
      <c r="AK1132" s="73"/>
      <c r="AM1132" s="73"/>
      <c r="AN1132" s="73"/>
      <c r="AO1132" s="73"/>
      <c r="AP1132" s="73"/>
      <c r="AQ1132" s="73"/>
    </row>
    <row r="1133" spans="21:43" ht="15" customHeight="1" x14ac:dyDescent="0.2">
      <c r="U1133" s="73"/>
      <c r="V1133" s="73"/>
      <c r="W1133" s="73"/>
      <c r="X1133" s="73"/>
      <c r="Y1133" s="73"/>
      <c r="Z1133" s="73"/>
      <c r="AA1133" s="73"/>
      <c r="AB1133" s="73"/>
      <c r="AC1133" s="73"/>
      <c r="AD1133" s="73"/>
      <c r="AE1133" s="73"/>
      <c r="AF1133" s="73"/>
      <c r="AG1133" s="73"/>
      <c r="AH1133" s="73"/>
      <c r="AI1133" s="73"/>
      <c r="AJ1133" s="73"/>
      <c r="AK1133" s="73"/>
      <c r="AM1133" s="73"/>
      <c r="AN1133" s="73"/>
      <c r="AO1133" s="73"/>
      <c r="AP1133" s="73"/>
      <c r="AQ1133" s="73"/>
    </row>
    <row r="1134" spans="21:43" ht="15" customHeight="1" x14ac:dyDescent="0.2">
      <c r="U1134" s="73"/>
      <c r="V1134" s="73"/>
      <c r="W1134" s="73"/>
      <c r="X1134" s="73"/>
      <c r="Y1134" s="73"/>
      <c r="Z1134" s="73"/>
      <c r="AA1134" s="73"/>
      <c r="AB1134" s="73"/>
      <c r="AC1134" s="73"/>
      <c r="AD1134" s="73"/>
      <c r="AE1134" s="73"/>
      <c r="AF1134" s="73"/>
      <c r="AG1134" s="73"/>
      <c r="AH1134" s="73"/>
      <c r="AI1134" s="73"/>
      <c r="AJ1134" s="73"/>
      <c r="AK1134" s="73"/>
      <c r="AM1134" s="73"/>
      <c r="AN1134" s="73"/>
      <c r="AO1134" s="73"/>
      <c r="AP1134" s="73"/>
      <c r="AQ1134" s="73"/>
    </row>
    <row r="1135" spans="21:43" ht="15" customHeight="1" x14ac:dyDescent="0.2">
      <c r="U1135" s="73"/>
      <c r="V1135" s="73"/>
      <c r="W1135" s="73"/>
      <c r="X1135" s="73"/>
      <c r="Y1135" s="73"/>
      <c r="Z1135" s="73"/>
      <c r="AA1135" s="73"/>
      <c r="AB1135" s="73"/>
      <c r="AC1135" s="73"/>
      <c r="AD1135" s="73"/>
      <c r="AE1135" s="73"/>
      <c r="AF1135" s="73"/>
      <c r="AG1135" s="73"/>
      <c r="AH1135" s="73"/>
      <c r="AI1135" s="73"/>
      <c r="AJ1135" s="73"/>
      <c r="AK1135" s="73"/>
      <c r="AM1135" s="73"/>
      <c r="AN1135" s="73"/>
      <c r="AO1135" s="73"/>
      <c r="AP1135" s="73"/>
      <c r="AQ1135" s="73"/>
    </row>
    <row r="1136" spans="21:43" ht="15" customHeight="1" x14ac:dyDescent="0.2">
      <c r="U1136" s="73"/>
      <c r="V1136" s="73"/>
      <c r="W1136" s="73"/>
      <c r="X1136" s="73"/>
      <c r="Y1136" s="73"/>
      <c r="Z1136" s="73"/>
      <c r="AA1136" s="73"/>
      <c r="AB1136" s="73"/>
      <c r="AC1136" s="73"/>
      <c r="AD1136" s="73"/>
      <c r="AE1136" s="73"/>
      <c r="AF1136" s="73"/>
      <c r="AG1136" s="73"/>
      <c r="AH1136" s="73"/>
      <c r="AI1136" s="73"/>
      <c r="AJ1136" s="73"/>
      <c r="AK1136" s="73"/>
      <c r="AM1136" s="73"/>
      <c r="AN1136" s="73"/>
      <c r="AO1136" s="73"/>
      <c r="AP1136" s="73"/>
      <c r="AQ1136" s="73"/>
    </row>
    <row r="1137" spans="21:43" ht="15" customHeight="1" x14ac:dyDescent="0.2">
      <c r="U1137" s="73"/>
      <c r="V1137" s="73"/>
      <c r="W1137" s="73"/>
      <c r="X1137" s="73"/>
      <c r="Y1137" s="73"/>
      <c r="Z1137" s="73"/>
      <c r="AA1137" s="73"/>
      <c r="AB1137" s="73"/>
      <c r="AC1137" s="73"/>
      <c r="AD1137" s="73"/>
      <c r="AE1137" s="73"/>
      <c r="AF1137" s="73"/>
      <c r="AG1137" s="73"/>
      <c r="AH1137" s="73"/>
      <c r="AI1137" s="73"/>
      <c r="AJ1137" s="73"/>
      <c r="AK1137" s="73"/>
      <c r="AM1137" s="73"/>
      <c r="AN1137" s="73"/>
      <c r="AO1137" s="73"/>
      <c r="AP1137" s="73"/>
      <c r="AQ1137" s="73"/>
    </row>
    <row r="1138" spans="21:43" ht="15" customHeight="1" x14ac:dyDescent="0.2">
      <c r="U1138" s="73"/>
      <c r="V1138" s="73"/>
      <c r="W1138" s="73"/>
      <c r="X1138" s="73"/>
      <c r="Y1138" s="73"/>
      <c r="Z1138" s="73"/>
      <c r="AA1138" s="73"/>
      <c r="AB1138" s="73"/>
      <c r="AC1138" s="73"/>
      <c r="AD1138" s="73"/>
      <c r="AE1138" s="73"/>
      <c r="AF1138" s="73"/>
      <c r="AG1138" s="73"/>
      <c r="AH1138" s="73"/>
      <c r="AI1138" s="73"/>
      <c r="AJ1138" s="73"/>
      <c r="AK1138" s="73"/>
      <c r="AM1138" s="73"/>
      <c r="AN1138" s="73"/>
      <c r="AO1138" s="73"/>
      <c r="AP1138" s="73"/>
      <c r="AQ1138" s="73"/>
    </row>
    <row r="1139" spans="21:43" ht="15" customHeight="1" x14ac:dyDescent="0.2">
      <c r="U1139" s="73"/>
      <c r="V1139" s="73"/>
      <c r="W1139" s="73"/>
      <c r="X1139" s="73"/>
      <c r="Y1139" s="73"/>
      <c r="Z1139" s="73"/>
      <c r="AA1139" s="73"/>
      <c r="AB1139" s="73"/>
      <c r="AC1139" s="73"/>
      <c r="AD1139" s="73"/>
      <c r="AE1139" s="73"/>
      <c r="AF1139" s="73"/>
      <c r="AG1139" s="73"/>
      <c r="AH1139" s="73"/>
      <c r="AI1139" s="73"/>
      <c r="AJ1139" s="73"/>
      <c r="AK1139" s="73"/>
      <c r="AM1139" s="73"/>
      <c r="AN1139" s="73"/>
      <c r="AO1139" s="73"/>
      <c r="AP1139" s="73"/>
      <c r="AQ1139" s="73"/>
    </row>
    <row r="1140" spans="21:43" ht="15" customHeight="1" x14ac:dyDescent="0.2">
      <c r="U1140" s="73"/>
      <c r="V1140" s="73"/>
      <c r="W1140" s="73"/>
      <c r="X1140" s="73"/>
      <c r="Y1140" s="73"/>
      <c r="Z1140" s="73"/>
      <c r="AA1140" s="73"/>
      <c r="AB1140" s="73"/>
      <c r="AC1140" s="73"/>
      <c r="AD1140" s="73"/>
      <c r="AE1140" s="73"/>
      <c r="AF1140" s="73"/>
      <c r="AG1140" s="73"/>
      <c r="AH1140" s="73"/>
      <c r="AI1140" s="73"/>
      <c r="AJ1140" s="73"/>
      <c r="AK1140" s="73"/>
      <c r="AM1140" s="73"/>
      <c r="AN1140" s="73"/>
      <c r="AO1140" s="73"/>
      <c r="AP1140" s="73"/>
      <c r="AQ1140" s="73"/>
    </row>
    <row r="1141" spans="21:43" ht="15" customHeight="1" x14ac:dyDescent="0.2">
      <c r="U1141" s="73"/>
      <c r="V1141" s="73"/>
      <c r="W1141" s="73"/>
      <c r="X1141" s="73"/>
      <c r="Y1141" s="73"/>
      <c r="Z1141" s="73"/>
      <c r="AA1141" s="73"/>
      <c r="AB1141" s="73"/>
      <c r="AC1141" s="73"/>
      <c r="AD1141" s="73"/>
      <c r="AE1141" s="73"/>
      <c r="AF1141" s="73"/>
      <c r="AG1141" s="73"/>
      <c r="AH1141" s="73"/>
      <c r="AI1141" s="73"/>
      <c r="AJ1141" s="73"/>
      <c r="AK1141" s="73"/>
      <c r="AM1141" s="73"/>
      <c r="AN1141" s="73"/>
      <c r="AO1141" s="73"/>
      <c r="AP1141" s="73"/>
      <c r="AQ1141" s="73"/>
    </row>
    <row r="1142" spans="21:43" ht="15" customHeight="1" x14ac:dyDescent="0.2">
      <c r="U1142" s="73"/>
      <c r="V1142" s="73"/>
      <c r="W1142" s="73"/>
      <c r="X1142" s="73"/>
      <c r="Y1142" s="73"/>
      <c r="Z1142" s="73"/>
      <c r="AA1142" s="73"/>
      <c r="AB1142" s="73"/>
      <c r="AC1142" s="73"/>
      <c r="AD1142" s="73"/>
      <c r="AE1142" s="73"/>
      <c r="AF1142" s="73"/>
      <c r="AG1142" s="73"/>
      <c r="AH1142" s="73"/>
      <c r="AI1142" s="73"/>
      <c r="AJ1142" s="73"/>
      <c r="AK1142" s="73"/>
      <c r="AM1142" s="73"/>
      <c r="AN1142" s="73"/>
      <c r="AO1142" s="73"/>
      <c r="AP1142" s="73"/>
      <c r="AQ1142" s="73"/>
    </row>
    <row r="1143" spans="21:43" ht="15" customHeight="1" x14ac:dyDescent="0.2">
      <c r="U1143" s="73"/>
      <c r="V1143" s="73"/>
      <c r="W1143" s="73"/>
      <c r="X1143" s="73"/>
      <c r="Y1143" s="73"/>
      <c r="Z1143" s="73"/>
      <c r="AA1143" s="73"/>
      <c r="AB1143" s="73"/>
      <c r="AC1143" s="73"/>
      <c r="AD1143" s="73"/>
      <c r="AE1143" s="73"/>
      <c r="AF1143" s="73"/>
      <c r="AG1143" s="73"/>
      <c r="AH1143" s="73"/>
      <c r="AI1143" s="73"/>
      <c r="AJ1143" s="73"/>
      <c r="AK1143" s="73"/>
      <c r="AM1143" s="73"/>
      <c r="AN1143" s="73"/>
      <c r="AO1143" s="73"/>
      <c r="AP1143" s="73"/>
      <c r="AQ1143" s="73"/>
    </row>
    <row r="1144" spans="21:43" ht="15" customHeight="1" x14ac:dyDescent="0.2">
      <c r="U1144" s="73"/>
      <c r="V1144" s="73"/>
      <c r="W1144" s="73"/>
      <c r="X1144" s="73"/>
      <c r="Y1144" s="73"/>
      <c r="Z1144" s="73"/>
      <c r="AA1144" s="73"/>
      <c r="AB1144" s="73"/>
      <c r="AC1144" s="73"/>
      <c r="AD1144" s="73"/>
      <c r="AE1144" s="73"/>
      <c r="AF1144" s="73"/>
      <c r="AG1144" s="73"/>
      <c r="AH1144" s="73"/>
      <c r="AI1144" s="73"/>
      <c r="AJ1144" s="73"/>
      <c r="AK1144" s="73"/>
      <c r="AM1144" s="73"/>
      <c r="AN1144" s="73"/>
      <c r="AO1144" s="73"/>
      <c r="AP1144" s="73"/>
      <c r="AQ1144" s="73"/>
    </row>
    <row r="1145" spans="21:43" ht="15" customHeight="1" x14ac:dyDescent="0.2">
      <c r="U1145" s="73"/>
      <c r="V1145" s="73"/>
      <c r="W1145" s="73"/>
      <c r="X1145" s="73"/>
      <c r="Y1145" s="73"/>
      <c r="Z1145" s="73"/>
      <c r="AA1145" s="73"/>
      <c r="AB1145" s="73"/>
      <c r="AC1145" s="73"/>
      <c r="AD1145" s="73"/>
      <c r="AE1145" s="73"/>
      <c r="AF1145" s="73"/>
      <c r="AG1145" s="73"/>
      <c r="AH1145" s="73"/>
      <c r="AI1145" s="73"/>
      <c r="AJ1145" s="73"/>
      <c r="AK1145" s="73"/>
      <c r="AM1145" s="73"/>
      <c r="AN1145" s="73"/>
      <c r="AO1145" s="73"/>
      <c r="AP1145" s="73"/>
      <c r="AQ1145" s="73"/>
    </row>
    <row r="1146" spans="21:43" ht="15" customHeight="1" x14ac:dyDescent="0.2">
      <c r="U1146" s="73"/>
      <c r="V1146" s="73"/>
      <c r="W1146" s="73"/>
      <c r="X1146" s="73"/>
      <c r="Y1146" s="73"/>
      <c r="Z1146" s="73"/>
      <c r="AA1146" s="73"/>
      <c r="AB1146" s="73"/>
      <c r="AC1146" s="73"/>
      <c r="AD1146" s="73"/>
      <c r="AE1146" s="73"/>
      <c r="AF1146" s="73"/>
      <c r="AG1146" s="73"/>
      <c r="AH1146" s="73"/>
      <c r="AI1146" s="73"/>
      <c r="AJ1146" s="73"/>
      <c r="AK1146" s="73"/>
      <c r="AM1146" s="73"/>
      <c r="AN1146" s="73"/>
      <c r="AO1146" s="73"/>
      <c r="AP1146" s="73"/>
      <c r="AQ1146" s="73"/>
    </row>
    <row r="1147" spans="21:43" ht="15" customHeight="1" x14ac:dyDescent="0.2">
      <c r="U1147" s="73"/>
      <c r="V1147" s="73"/>
      <c r="W1147" s="73"/>
      <c r="X1147" s="73"/>
      <c r="Y1147" s="73"/>
      <c r="Z1147" s="73"/>
      <c r="AA1147" s="73"/>
      <c r="AB1147" s="73"/>
      <c r="AC1147" s="73"/>
      <c r="AD1147" s="73"/>
      <c r="AE1147" s="73"/>
      <c r="AF1147" s="73"/>
      <c r="AG1147" s="73"/>
      <c r="AH1147" s="73"/>
      <c r="AI1147" s="73"/>
      <c r="AJ1147" s="73"/>
      <c r="AK1147" s="73"/>
      <c r="AM1147" s="73"/>
      <c r="AN1147" s="73"/>
      <c r="AO1147" s="73"/>
      <c r="AP1147" s="73"/>
      <c r="AQ1147" s="73"/>
    </row>
    <row r="1148" spans="21:43" ht="15" customHeight="1" x14ac:dyDescent="0.2">
      <c r="U1148" s="73"/>
      <c r="V1148" s="73"/>
      <c r="W1148" s="73"/>
      <c r="X1148" s="73"/>
      <c r="Y1148" s="73"/>
      <c r="Z1148" s="73"/>
      <c r="AA1148" s="73"/>
      <c r="AB1148" s="73"/>
      <c r="AC1148" s="73"/>
      <c r="AD1148" s="73"/>
      <c r="AE1148" s="73"/>
      <c r="AF1148" s="73"/>
      <c r="AG1148" s="73"/>
      <c r="AH1148" s="73"/>
      <c r="AI1148" s="73"/>
      <c r="AJ1148" s="73"/>
      <c r="AK1148" s="73"/>
      <c r="AM1148" s="73"/>
      <c r="AN1148" s="73"/>
      <c r="AO1148" s="73"/>
      <c r="AP1148" s="73"/>
      <c r="AQ1148" s="73"/>
    </row>
    <row r="1149" spans="21:43" ht="15" customHeight="1" x14ac:dyDescent="0.2">
      <c r="U1149" s="73"/>
      <c r="V1149" s="73"/>
      <c r="W1149" s="73"/>
      <c r="X1149" s="73"/>
      <c r="Y1149" s="73"/>
      <c r="Z1149" s="73"/>
      <c r="AA1149" s="73"/>
      <c r="AB1149" s="73"/>
      <c r="AC1149" s="73"/>
      <c r="AD1149" s="73"/>
      <c r="AE1149" s="73"/>
      <c r="AF1149" s="73"/>
      <c r="AG1149" s="73"/>
      <c r="AH1149" s="73"/>
      <c r="AI1149" s="73"/>
      <c r="AJ1149" s="73"/>
      <c r="AK1149" s="73"/>
      <c r="AM1149" s="73"/>
      <c r="AN1149" s="73"/>
      <c r="AO1149" s="73"/>
      <c r="AP1149" s="73"/>
      <c r="AQ1149" s="73"/>
    </row>
    <row r="1150" spans="21:43" ht="15" customHeight="1" x14ac:dyDescent="0.2">
      <c r="U1150" s="73"/>
      <c r="V1150" s="73"/>
      <c r="W1150" s="73"/>
      <c r="X1150" s="73"/>
      <c r="Y1150" s="73"/>
      <c r="Z1150" s="73"/>
      <c r="AA1150" s="73"/>
      <c r="AB1150" s="73"/>
      <c r="AC1150" s="73"/>
      <c r="AD1150" s="73"/>
      <c r="AE1150" s="73"/>
      <c r="AF1150" s="73"/>
      <c r="AG1150" s="73"/>
      <c r="AH1150" s="73"/>
      <c r="AI1150" s="73"/>
      <c r="AJ1150" s="73"/>
      <c r="AK1150" s="73"/>
      <c r="AM1150" s="73"/>
      <c r="AN1150" s="73"/>
      <c r="AO1150" s="73"/>
      <c r="AP1150" s="73"/>
      <c r="AQ1150" s="73"/>
    </row>
    <row r="1151" spans="21:43" ht="15" customHeight="1" x14ac:dyDescent="0.2">
      <c r="U1151" s="73"/>
      <c r="V1151" s="73"/>
      <c r="W1151" s="73"/>
      <c r="X1151" s="73"/>
      <c r="Y1151" s="73"/>
      <c r="Z1151" s="73"/>
      <c r="AA1151" s="73"/>
      <c r="AB1151" s="73"/>
      <c r="AC1151" s="73"/>
      <c r="AD1151" s="73"/>
      <c r="AE1151" s="73"/>
      <c r="AF1151" s="73"/>
      <c r="AG1151" s="73"/>
      <c r="AH1151" s="73"/>
      <c r="AI1151" s="73"/>
      <c r="AJ1151" s="73"/>
      <c r="AK1151" s="73"/>
      <c r="AM1151" s="73"/>
      <c r="AN1151" s="73"/>
      <c r="AO1151" s="73"/>
      <c r="AP1151" s="73"/>
      <c r="AQ1151" s="73"/>
    </row>
    <row r="1152" spans="21:43" ht="15" customHeight="1" x14ac:dyDescent="0.2">
      <c r="U1152" s="73"/>
      <c r="V1152" s="73"/>
      <c r="W1152" s="73"/>
      <c r="X1152" s="73"/>
      <c r="Y1152" s="73"/>
      <c r="Z1152" s="73"/>
      <c r="AA1152" s="73"/>
      <c r="AB1152" s="73"/>
      <c r="AC1152" s="73"/>
      <c r="AD1152" s="73"/>
      <c r="AE1152" s="73"/>
      <c r="AF1152" s="73"/>
      <c r="AG1152" s="73"/>
      <c r="AH1152" s="73"/>
      <c r="AI1152" s="73"/>
      <c r="AJ1152" s="73"/>
      <c r="AK1152" s="73"/>
      <c r="AM1152" s="73"/>
      <c r="AN1152" s="73"/>
      <c r="AO1152" s="73"/>
      <c r="AP1152" s="73"/>
      <c r="AQ1152" s="73"/>
    </row>
    <row r="1153" spans="21:43" ht="15" customHeight="1" x14ac:dyDescent="0.2">
      <c r="U1153" s="73"/>
      <c r="V1153" s="73"/>
      <c r="W1153" s="73"/>
      <c r="X1153" s="73"/>
      <c r="Y1153" s="73"/>
      <c r="Z1153" s="73"/>
      <c r="AA1153" s="73"/>
      <c r="AB1153" s="73"/>
      <c r="AC1153" s="73"/>
      <c r="AD1153" s="73"/>
      <c r="AE1153" s="73"/>
      <c r="AF1153" s="73"/>
      <c r="AG1153" s="73"/>
      <c r="AH1153" s="73"/>
      <c r="AI1153" s="73"/>
      <c r="AJ1153" s="73"/>
      <c r="AK1153" s="73"/>
      <c r="AM1153" s="73"/>
      <c r="AN1153" s="73"/>
      <c r="AO1153" s="73"/>
      <c r="AP1153" s="73"/>
      <c r="AQ1153" s="73"/>
    </row>
    <row r="1154" spans="21:43" ht="15" customHeight="1" x14ac:dyDescent="0.2">
      <c r="U1154" s="73"/>
      <c r="V1154" s="73"/>
      <c r="W1154" s="73"/>
      <c r="X1154" s="73"/>
      <c r="Y1154" s="73"/>
      <c r="Z1154" s="73"/>
      <c r="AA1154" s="73"/>
      <c r="AB1154" s="73"/>
      <c r="AC1154" s="73"/>
      <c r="AD1154" s="73"/>
      <c r="AE1154" s="73"/>
      <c r="AF1154" s="73"/>
      <c r="AG1154" s="73"/>
      <c r="AH1154" s="73"/>
      <c r="AI1154" s="73"/>
      <c r="AJ1154" s="73"/>
      <c r="AK1154" s="73"/>
      <c r="AM1154" s="73"/>
      <c r="AN1154" s="73"/>
      <c r="AO1154" s="73"/>
      <c r="AP1154" s="73"/>
      <c r="AQ1154" s="73"/>
    </row>
    <row r="1155" spans="21:43" ht="15" customHeight="1" x14ac:dyDescent="0.2">
      <c r="U1155" s="73"/>
      <c r="V1155" s="73"/>
      <c r="W1155" s="73"/>
      <c r="X1155" s="73"/>
      <c r="Y1155" s="73"/>
      <c r="Z1155" s="73"/>
      <c r="AA1155" s="73"/>
      <c r="AB1155" s="73"/>
      <c r="AC1155" s="73"/>
      <c r="AD1155" s="73"/>
      <c r="AE1155" s="73"/>
      <c r="AF1155" s="73"/>
      <c r="AG1155" s="73"/>
      <c r="AH1155" s="73"/>
      <c r="AI1155" s="73"/>
      <c r="AJ1155" s="73"/>
      <c r="AK1155" s="73"/>
      <c r="AM1155" s="73"/>
      <c r="AN1155" s="73"/>
      <c r="AO1155" s="73"/>
      <c r="AP1155" s="73"/>
      <c r="AQ1155" s="73"/>
    </row>
    <row r="1156" spans="21:43" ht="15" customHeight="1" x14ac:dyDescent="0.2">
      <c r="U1156" s="73"/>
      <c r="V1156" s="73"/>
      <c r="W1156" s="73"/>
      <c r="X1156" s="73"/>
      <c r="Y1156" s="73"/>
      <c r="Z1156" s="73"/>
      <c r="AA1156" s="73"/>
      <c r="AB1156" s="73"/>
      <c r="AC1156" s="73"/>
      <c r="AD1156" s="73"/>
      <c r="AE1156" s="73"/>
      <c r="AF1156" s="73"/>
      <c r="AG1156" s="73"/>
      <c r="AH1156" s="73"/>
      <c r="AI1156" s="73"/>
      <c r="AJ1156" s="73"/>
      <c r="AK1156" s="73"/>
      <c r="AM1156" s="73"/>
      <c r="AN1156" s="73"/>
      <c r="AO1156" s="73"/>
      <c r="AP1156" s="73"/>
      <c r="AQ1156" s="73"/>
    </row>
    <row r="1157" spans="21:43" ht="15" customHeight="1" x14ac:dyDescent="0.2">
      <c r="U1157" s="73"/>
      <c r="V1157" s="73"/>
      <c r="W1157" s="73"/>
      <c r="X1157" s="73"/>
      <c r="Y1157" s="73"/>
      <c r="Z1157" s="73"/>
      <c r="AA1157" s="73"/>
      <c r="AB1157" s="73"/>
      <c r="AC1157" s="73"/>
      <c r="AD1157" s="73"/>
      <c r="AE1157" s="73"/>
      <c r="AF1157" s="73"/>
      <c r="AG1157" s="73"/>
      <c r="AH1157" s="73"/>
      <c r="AI1157" s="73"/>
      <c r="AJ1157" s="73"/>
      <c r="AK1157" s="73"/>
      <c r="AM1157" s="73"/>
      <c r="AN1157" s="73"/>
      <c r="AO1157" s="73"/>
      <c r="AP1157" s="73"/>
      <c r="AQ1157" s="73"/>
    </row>
    <row r="1158" spans="21:43" ht="15" customHeight="1" x14ac:dyDescent="0.2">
      <c r="U1158" s="73"/>
      <c r="V1158" s="73"/>
      <c r="W1158" s="73"/>
      <c r="X1158" s="73"/>
      <c r="Y1158" s="73"/>
      <c r="Z1158" s="73"/>
      <c r="AA1158" s="73"/>
      <c r="AB1158" s="73"/>
      <c r="AC1158" s="73"/>
      <c r="AD1158" s="73"/>
      <c r="AE1158" s="73"/>
      <c r="AF1158" s="73"/>
      <c r="AG1158" s="73"/>
      <c r="AH1158" s="73"/>
      <c r="AI1158" s="73"/>
      <c r="AJ1158" s="73"/>
      <c r="AK1158" s="73"/>
      <c r="AM1158" s="73"/>
      <c r="AN1158" s="73"/>
      <c r="AO1158" s="73"/>
      <c r="AP1158" s="73"/>
      <c r="AQ1158" s="73"/>
    </row>
    <row r="1159" spans="21:43" ht="15" customHeight="1" x14ac:dyDescent="0.2">
      <c r="U1159" s="73"/>
      <c r="V1159" s="73"/>
      <c r="W1159" s="73"/>
      <c r="X1159" s="73"/>
      <c r="Y1159" s="73"/>
      <c r="Z1159" s="73"/>
      <c r="AA1159" s="73"/>
      <c r="AB1159" s="73"/>
      <c r="AC1159" s="73"/>
      <c r="AD1159" s="73"/>
      <c r="AE1159" s="73"/>
      <c r="AF1159" s="73"/>
      <c r="AG1159" s="73"/>
      <c r="AH1159" s="73"/>
      <c r="AI1159" s="73"/>
      <c r="AJ1159" s="73"/>
      <c r="AK1159" s="73"/>
      <c r="AM1159" s="73"/>
      <c r="AN1159" s="73"/>
      <c r="AO1159" s="73"/>
      <c r="AP1159" s="73"/>
      <c r="AQ1159" s="73"/>
    </row>
    <row r="1160" spans="21:43" ht="15" customHeight="1" x14ac:dyDescent="0.2">
      <c r="U1160" s="73"/>
      <c r="V1160" s="73"/>
      <c r="W1160" s="73"/>
      <c r="X1160" s="73"/>
      <c r="Y1160" s="73"/>
      <c r="Z1160" s="73"/>
      <c r="AA1160" s="73"/>
      <c r="AB1160" s="73"/>
      <c r="AC1160" s="73"/>
      <c r="AD1160" s="73"/>
      <c r="AE1160" s="73"/>
      <c r="AF1160" s="73"/>
      <c r="AG1160" s="73"/>
      <c r="AH1160" s="73"/>
      <c r="AI1160" s="73"/>
      <c r="AJ1160" s="73"/>
      <c r="AK1160" s="73"/>
      <c r="AM1160" s="73"/>
      <c r="AN1160" s="73"/>
      <c r="AO1160" s="73"/>
      <c r="AP1160" s="73"/>
      <c r="AQ1160" s="73"/>
    </row>
    <row r="1161" spans="21:43" ht="15" customHeight="1" x14ac:dyDescent="0.2">
      <c r="U1161" s="73"/>
      <c r="V1161" s="73"/>
      <c r="W1161" s="73"/>
      <c r="X1161" s="73"/>
      <c r="Y1161" s="73"/>
      <c r="Z1161" s="73"/>
      <c r="AA1161" s="73"/>
      <c r="AB1161" s="73"/>
      <c r="AC1161" s="73"/>
      <c r="AD1161" s="73"/>
      <c r="AE1161" s="73"/>
      <c r="AF1161" s="73"/>
      <c r="AG1161" s="73"/>
      <c r="AH1161" s="73"/>
      <c r="AI1161" s="73"/>
      <c r="AJ1161" s="73"/>
      <c r="AK1161" s="73"/>
      <c r="AM1161" s="73"/>
      <c r="AN1161" s="73"/>
      <c r="AO1161" s="73"/>
      <c r="AP1161" s="73"/>
      <c r="AQ1161" s="73"/>
    </row>
    <row r="1162" spans="21:43" ht="15" customHeight="1" x14ac:dyDescent="0.2">
      <c r="U1162" s="73"/>
      <c r="V1162" s="73"/>
      <c r="W1162" s="73"/>
      <c r="X1162" s="73"/>
      <c r="Y1162" s="73"/>
      <c r="Z1162" s="73"/>
      <c r="AA1162" s="73"/>
      <c r="AB1162" s="73"/>
      <c r="AC1162" s="73"/>
      <c r="AD1162" s="73"/>
      <c r="AE1162" s="73"/>
      <c r="AF1162" s="73"/>
      <c r="AG1162" s="73"/>
      <c r="AH1162" s="73"/>
      <c r="AI1162" s="73"/>
      <c r="AJ1162" s="73"/>
      <c r="AK1162" s="73"/>
      <c r="AM1162" s="73"/>
      <c r="AN1162" s="73"/>
      <c r="AO1162" s="73"/>
      <c r="AP1162" s="73"/>
      <c r="AQ1162" s="73"/>
    </row>
    <row r="1163" spans="21:43" ht="15" customHeight="1" x14ac:dyDescent="0.2">
      <c r="U1163" s="73"/>
      <c r="V1163" s="73"/>
      <c r="W1163" s="73"/>
      <c r="X1163" s="73"/>
      <c r="Y1163" s="73"/>
      <c r="Z1163" s="73"/>
      <c r="AA1163" s="73"/>
      <c r="AB1163" s="73"/>
      <c r="AC1163" s="73"/>
      <c r="AD1163" s="73"/>
      <c r="AE1163" s="73"/>
      <c r="AF1163" s="73"/>
      <c r="AG1163" s="73"/>
      <c r="AH1163" s="73"/>
      <c r="AI1163" s="73"/>
      <c r="AJ1163" s="73"/>
      <c r="AK1163" s="73"/>
      <c r="AM1163" s="73"/>
      <c r="AN1163" s="73"/>
      <c r="AO1163" s="73"/>
      <c r="AP1163" s="73"/>
      <c r="AQ1163" s="73"/>
    </row>
    <row r="1164" spans="21:43" ht="15" customHeight="1" x14ac:dyDescent="0.2">
      <c r="U1164" s="73"/>
      <c r="V1164" s="73"/>
      <c r="W1164" s="73"/>
      <c r="X1164" s="73"/>
      <c r="Y1164" s="73"/>
      <c r="Z1164" s="73"/>
      <c r="AA1164" s="73"/>
      <c r="AB1164" s="73"/>
      <c r="AC1164" s="73"/>
      <c r="AD1164" s="73"/>
      <c r="AE1164" s="73"/>
      <c r="AF1164" s="73"/>
      <c r="AG1164" s="73"/>
      <c r="AH1164" s="73"/>
      <c r="AI1164" s="73"/>
      <c r="AJ1164" s="73"/>
      <c r="AK1164" s="73"/>
      <c r="AM1164" s="73"/>
      <c r="AN1164" s="73"/>
      <c r="AO1164" s="73"/>
      <c r="AP1164" s="73"/>
      <c r="AQ1164" s="73"/>
    </row>
    <row r="1165" spans="21:43" ht="15" customHeight="1" x14ac:dyDescent="0.2">
      <c r="U1165" s="73"/>
      <c r="V1165" s="73"/>
      <c r="W1165" s="73"/>
      <c r="X1165" s="73"/>
      <c r="Y1165" s="73"/>
      <c r="Z1165" s="73"/>
      <c r="AA1165" s="73"/>
      <c r="AB1165" s="73"/>
      <c r="AC1165" s="73"/>
      <c r="AD1165" s="73"/>
      <c r="AE1165" s="73"/>
      <c r="AF1165" s="73"/>
      <c r="AG1165" s="73"/>
      <c r="AH1165" s="73"/>
      <c r="AI1165" s="73"/>
      <c r="AJ1165" s="73"/>
      <c r="AK1165" s="73"/>
      <c r="AM1165" s="73"/>
      <c r="AN1165" s="73"/>
      <c r="AO1165" s="73"/>
      <c r="AP1165" s="73"/>
      <c r="AQ1165" s="73"/>
    </row>
    <row r="1166" spans="21:43" ht="15" customHeight="1" x14ac:dyDescent="0.2">
      <c r="U1166" s="73"/>
      <c r="V1166" s="73"/>
      <c r="W1166" s="73"/>
      <c r="X1166" s="73"/>
      <c r="Y1166" s="73"/>
      <c r="Z1166" s="73"/>
      <c r="AA1166" s="73"/>
      <c r="AB1166" s="73"/>
      <c r="AC1166" s="73"/>
      <c r="AD1166" s="73"/>
      <c r="AE1166" s="73"/>
      <c r="AF1166" s="73"/>
      <c r="AG1166" s="73"/>
      <c r="AH1166" s="73"/>
      <c r="AI1166" s="73"/>
      <c r="AJ1166" s="73"/>
      <c r="AK1166" s="73"/>
      <c r="AM1166" s="73"/>
      <c r="AN1166" s="73"/>
      <c r="AO1166" s="73"/>
      <c r="AP1166" s="73"/>
      <c r="AQ1166" s="73"/>
    </row>
    <row r="1167" spans="21:43" ht="15" customHeight="1" x14ac:dyDescent="0.2">
      <c r="U1167" s="73"/>
      <c r="V1167" s="73"/>
      <c r="W1167" s="73"/>
      <c r="X1167" s="73"/>
      <c r="Y1167" s="73"/>
      <c r="Z1167" s="73"/>
      <c r="AA1167" s="73"/>
      <c r="AB1167" s="73"/>
      <c r="AC1167" s="73"/>
      <c r="AD1167" s="73"/>
      <c r="AE1167" s="73"/>
      <c r="AF1167" s="73"/>
      <c r="AG1167" s="73"/>
      <c r="AH1167" s="73"/>
      <c r="AI1167" s="73"/>
      <c r="AJ1167" s="73"/>
      <c r="AK1167" s="73"/>
      <c r="AM1167" s="73"/>
      <c r="AN1167" s="73"/>
      <c r="AO1167" s="73"/>
      <c r="AP1167" s="73"/>
      <c r="AQ1167" s="73"/>
    </row>
    <row r="1168" spans="21:43" ht="15" customHeight="1" x14ac:dyDescent="0.2">
      <c r="U1168" s="73"/>
      <c r="V1168" s="73"/>
      <c r="W1168" s="73"/>
      <c r="X1168" s="73"/>
      <c r="Y1168" s="73"/>
      <c r="Z1168" s="73"/>
      <c r="AA1168" s="73"/>
      <c r="AB1168" s="73"/>
      <c r="AC1168" s="73"/>
      <c r="AD1168" s="73"/>
      <c r="AE1168" s="73"/>
      <c r="AF1168" s="73"/>
      <c r="AG1168" s="73"/>
      <c r="AH1168" s="73"/>
      <c r="AI1168" s="73"/>
      <c r="AJ1168" s="73"/>
      <c r="AK1168" s="73"/>
      <c r="AM1168" s="73"/>
      <c r="AN1168" s="73"/>
      <c r="AO1168" s="73"/>
      <c r="AP1168" s="73"/>
      <c r="AQ1168" s="73"/>
    </row>
    <row r="1169" spans="21:43" ht="15" customHeight="1" x14ac:dyDescent="0.2">
      <c r="U1169" s="73"/>
      <c r="V1169" s="73"/>
      <c r="W1169" s="73"/>
      <c r="X1169" s="73"/>
      <c r="Y1169" s="73"/>
      <c r="Z1169" s="73"/>
      <c r="AA1169" s="73"/>
      <c r="AB1169" s="73"/>
      <c r="AC1169" s="73"/>
      <c r="AD1169" s="73"/>
      <c r="AE1169" s="73"/>
      <c r="AF1169" s="73"/>
      <c r="AG1169" s="73"/>
      <c r="AH1169" s="73"/>
      <c r="AI1169" s="73"/>
      <c r="AJ1169" s="73"/>
      <c r="AK1169" s="73"/>
      <c r="AM1169" s="73"/>
      <c r="AN1169" s="73"/>
      <c r="AO1169" s="73"/>
      <c r="AP1169" s="73"/>
      <c r="AQ1169" s="73"/>
    </row>
    <row r="1170" spans="21:43" ht="15" customHeight="1" x14ac:dyDescent="0.2">
      <c r="U1170" s="73"/>
      <c r="V1170" s="73"/>
      <c r="W1170" s="73"/>
      <c r="X1170" s="73"/>
      <c r="Y1170" s="73"/>
      <c r="Z1170" s="73"/>
      <c r="AA1170" s="73"/>
      <c r="AB1170" s="73"/>
      <c r="AC1170" s="73"/>
      <c r="AD1170" s="73"/>
      <c r="AE1170" s="73"/>
      <c r="AF1170" s="73"/>
      <c r="AG1170" s="73"/>
      <c r="AH1170" s="73"/>
      <c r="AI1170" s="73"/>
      <c r="AJ1170" s="73"/>
      <c r="AK1170" s="73"/>
      <c r="AM1170" s="73"/>
      <c r="AN1170" s="73"/>
      <c r="AO1170" s="73"/>
      <c r="AP1170" s="73"/>
      <c r="AQ1170" s="73"/>
    </row>
    <row r="1171" spans="21:43" ht="15" customHeight="1" x14ac:dyDescent="0.2">
      <c r="U1171" s="73"/>
      <c r="V1171" s="73"/>
      <c r="W1171" s="73"/>
      <c r="X1171" s="73"/>
      <c r="Y1171" s="73"/>
      <c r="Z1171" s="73"/>
      <c r="AA1171" s="73"/>
      <c r="AB1171" s="73"/>
      <c r="AC1171" s="73"/>
      <c r="AD1171" s="73"/>
      <c r="AE1171" s="73"/>
      <c r="AF1171" s="73"/>
      <c r="AG1171" s="73"/>
      <c r="AH1171" s="73"/>
      <c r="AI1171" s="73"/>
      <c r="AJ1171" s="73"/>
      <c r="AK1171" s="73"/>
      <c r="AM1171" s="73"/>
      <c r="AN1171" s="73"/>
      <c r="AO1171" s="73"/>
      <c r="AP1171" s="73"/>
      <c r="AQ1171" s="73"/>
    </row>
    <row r="1172" spans="21:43" ht="15" customHeight="1" x14ac:dyDescent="0.2">
      <c r="U1172" s="73"/>
      <c r="V1172" s="73"/>
      <c r="W1172" s="73"/>
      <c r="X1172" s="73"/>
      <c r="Y1172" s="73"/>
      <c r="Z1172" s="73"/>
      <c r="AA1172" s="73"/>
      <c r="AB1172" s="73"/>
      <c r="AC1172" s="73"/>
      <c r="AD1172" s="73"/>
      <c r="AE1172" s="73"/>
      <c r="AF1172" s="73"/>
      <c r="AG1172" s="73"/>
      <c r="AH1172" s="73"/>
      <c r="AI1172" s="73"/>
      <c r="AJ1172" s="73"/>
      <c r="AK1172" s="73"/>
      <c r="AM1172" s="73"/>
      <c r="AN1172" s="73"/>
      <c r="AO1172" s="73"/>
      <c r="AP1172" s="73"/>
      <c r="AQ1172" s="73"/>
    </row>
    <row r="1173" spans="21:43" ht="15" customHeight="1" x14ac:dyDescent="0.2">
      <c r="U1173" s="73"/>
      <c r="V1173" s="73"/>
      <c r="W1173" s="73"/>
      <c r="X1173" s="73"/>
      <c r="Y1173" s="73"/>
      <c r="Z1173" s="73"/>
      <c r="AA1173" s="73"/>
      <c r="AB1173" s="73"/>
      <c r="AC1173" s="73"/>
      <c r="AD1173" s="73"/>
      <c r="AE1173" s="73"/>
      <c r="AF1173" s="73"/>
      <c r="AG1173" s="73"/>
      <c r="AH1173" s="73"/>
      <c r="AI1173" s="73"/>
      <c r="AJ1173" s="73"/>
      <c r="AK1173" s="73"/>
      <c r="AM1173" s="73"/>
      <c r="AN1173" s="73"/>
      <c r="AO1173" s="73"/>
      <c r="AP1173" s="73"/>
      <c r="AQ1173" s="73"/>
    </row>
    <row r="1174" spans="21:43" ht="15" customHeight="1" x14ac:dyDescent="0.2">
      <c r="U1174" s="73"/>
      <c r="V1174" s="73"/>
      <c r="W1174" s="73"/>
      <c r="X1174" s="73"/>
      <c r="Y1174" s="73"/>
      <c r="Z1174" s="73"/>
      <c r="AA1174" s="73"/>
      <c r="AB1174" s="73"/>
      <c r="AC1174" s="73"/>
      <c r="AD1174" s="73"/>
      <c r="AE1174" s="73"/>
      <c r="AF1174" s="73"/>
      <c r="AG1174" s="73"/>
      <c r="AH1174" s="73"/>
      <c r="AI1174" s="73"/>
      <c r="AJ1174" s="73"/>
      <c r="AK1174" s="73"/>
      <c r="AM1174" s="73"/>
      <c r="AN1174" s="73"/>
      <c r="AO1174" s="73"/>
      <c r="AP1174" s="73"/>
      <c r="AQ1174" s="73"/>
    </row>
    <row r="1175" spans="21:43" ht="15" customHeight="1" x14ac:dyDescent="0.2">
      <c r="U1175" s="73"/>
      <c r="V1175" s="73"/>
      <c r="W1175" s="73"/>
      <c r="X1175" s="73"/>
      <c r="Y1175" s="73"/>
      <c r="Z1175" s="73"/>
      <c r="AA1175" s="73"/>
      <c r="AB1175" s="73"/>
      <c r="AC1175" s="73"/>
      <c r="AD1175" s="73"/>
      <c r="AE1175" s="73"/>
      <c r="AF1175" s="73"/>
      <c r="AG1175" s="73"/>
      <c r="AH1175" s="73"/>
      <c r="AI1175" s="73"/>
      <c r="AJ1175" s="73"/>
      <c r="AK1175" s="73"/>
      <c r="AM1175" s="73"/>
      <c r="AN1175" s="73"/>
      <c r="AO1175" s="73"/>
      <c r="AP1175" s="73"/>
      <c r="AQ1175" s="73"/>
    </row>
    <row r="1176" spans="21:43" ht="15" customHeight="1" x14ac:dyDescent="0.2">
      <c r="U1176" s="73"/>
      <c r="V1176" s="73"/>
      <c r="W1176" s="73"/>
      <c r="X1176" s="73"/>
      <c r="Y1176" s="73"/>
      <c r="Z1176" s="73"/>
      <c r="AA1176" s="73"/>
      <c r="AB1176" s="73"/>
      <c r="AC1176" s="73"/>
      <c r="AD1176" s="73"/>
      <c r="AE1176" s="73"/>
      <c r="AF1176" s="73"/>
      <c r="AG1176" s="73"/>
      <c r="AH1176" s="73"/>
      <c r="AI1176" s="73"/>
      <c r="AJ1176" s="73"/>
      <c r="AK1176" s="73"/>
      <c r="AM1176" s="73"/>
      <c r="AN1176" s="73"/>
      <c r="AO1176" s="73"/>
      <c r="AP1176" s="73"/>
      <c r="AQ1176" s="73"/>
    </row>
    <row r="1177" spans="21:43" ht="15" customHeight="1" x14ac:dyDescent="0.2">
      <c r="U1177" s="73"/>
      <c r="V1177" s="73"/>
      <c r="W1177" s="73"/>
      <c r="X1177" s="73"/>
      <c r="Y1177" s="73"/>
      <c r="Z1177" s="73"/>
      <c r="AA1177" s="73"/>
      <c r="AB1177" s="73"/>
      <c r="AC1177" s="73"/>
      <c r="AD1177" s="73"/>
      <c r="AE1177" s="73"/>
      <c r="AF1177" s="73"/>
      <c r="AG1177" s="73"/>
      <c r="AH1177" s="73"/>
      <c r="AI1177" s="73"/>
      <c r="AJ1177" s="73"/>
      <c r="AK1177" s="73"/>
      <c r="AM1177" s="73"/>
      <c r="AN1177" s="73"/>
      <c r="AO1177" s="73"/>
      <c r="AP1177" s="73"/>
      <c r="AQ1177" s="73"/>
    </row>
    <row r="1178" spans="21:43" ht="15" customHeight="1" x14ac:dyDescent="0.2">
      <c r="U1178" s="73"/>
      <c r="V1178" s="73"/>
      <c r="W1178" s="73"/>
      <c r="X1178" s="73"/>
      <c r="Y1178" s="73"/>
      <c r="Z1178" s="73"/>
      <c r="AA1178" s="73"/>
      <c r="AB1178" s="73"/>
      <c r="AC1178" s="73"/>
      <c r="AD1178" s="73"/>
      <c r="AE1178" s="73"/>
      <c r="AF1178" s="73"/>
      <c r="AG1178" s="73"/>
      <c r="AH1178" s="73"/>
      <c r="AI1178" s="73"/>
      <c r="AJ1178" s="73"/>
      <c r="AK1178" s="73"/>
      <c r="AM1178" s="73"/>
      <c r="AN1178" s="73"/>
      <c r="AO1178" s="73"/>
      <c r="AP1178" s="73"/>
      <c r="AQ1178" s="73"/>
    </row>
    <row r="1179" spans="21:43" ht="15" customHeight="1" x14ac:dyDescent="0.2">
      <c r="U1179" s="73"/>
      <c r="V1179" s="73"/>
      <c r="W1179" s="73"/>
      <c r="X1179" s="73"/>
      <c r="Y1179" s="73"/>
      <c r="Z1179" s="73"/>
      <c r="AA1179" s="73"/>
      <c r="AB1179" s="73"/>
      <c r="AC1179" s="73"/>
      <c r="AD1179" s="73"/>
      <c r="AE1179" s="73"/>
      <c r="AF1179" s="73"/>
      <c r="AG1179" s="73"/>
      <c r="AH1179" s="73"/>
      <c r="AI1179" s="73"/>
      <c r="AJ1179" s="73"/>
      <c r="AK1179" s="73"/>
      <c r="AM1179" s="73"/>
      <c r="AN1179" s="73"/>
      <c r="AO1179" s="73"/>
      <c r="AP1179" s="73"/>
      <c r="AQ1179" s="73"/>
    </row>
    <row r="1180" spans="21:43" ht="15" customHeight="1" x14ac:dyDescent="0.2">
      <c r="U1180" s="73"/>
      <c r="V1180" s="73"/>
      <c r="W1180" s="73"/>
      <c r="X1180" s="73"/>
      <c r="Y1180" s="73"/>
      <c r="Z1180" s="73"/>
      <c r="AA1180" s="73"/>
      <c r="AB1180" s="73"/>
      <c r="AC1180" s="73"/>
      <c r="AD1180" s="73"/>
      <c r="AE1180" s="73"/>
      <c r="AF1180" s="73"/>
      <c r="AG1180" s="73"/>
      <c r="AH1180" s="73"/>
      <c r="AI1180" s="73"/>
      <c r="AJ1180" s="73"/>
      <c r="AK1180" s="73"/>
      <c r="AM1180" s="73"/>
      <c r="AN1180" s="73"/>
      <c r="AO1180" s="73"/>
      <c r="AP1180" s="73"/>
      <c r="AQ1180" s="73"/>
    </row>
    <row r="1181" spans="21:43" ht="15" customHeight="1" x14ac:dyDescent="0.2">
      <c r="U1181" s="73"/>
      <c r="V1181" s="73"/>
      <c r="W1181" s="73"/>
      <c r="X1181" s="73"/>
      <c r="Y1181" s="73"/>
      <c r="Z1181" s="73"/>
      <c r="AA1181" s="73"/>
      <c r="AB1181" s="73"/>
      <c r="AC1181" s="73"/>
      <c r="AD1181" s="73"/>
      <c r="AE1181" s="73"/>
      <c r="AF1181" s="73"/>
      <c r="AG1181" s="73"/>
      <c r="AH1181" s="73"/>
      <c r="AI1181" s="73"/>
      <c r="AJ1181" s="73"/>
      <c r="AK1181" s="73"/>
      <c r="AM1181" s="73"/>
      <c r="AN1181" s="73"/>
      <c r="AO1181" s="73"/>
      <c r="AP1181" s="73"/>
      <c r="AQ1181" s="73"/>
    </row>
    <row r="1182" spans="21:43" ht="15" customHeight="1" x14ac:dyDescent="0.2">
      <c r="U1182" s="73"/>
      <c r="V1182" s="73"/>
      <c r="W1182" s="73"/>
      <c r="X1182" s="73"/>
      <c r="Y1182" s="73"/>
      <c r="Z1182" s="73"/>
      <c r="AA1182" s="73"/>
      <c r="AB1182" s="73"/>
      <c r="AC1182" s="73"/>
      <c r="AD1182" s="73"/>
      <c r="AE1182" s="73"/>
      <c r="AF1182" s="73"/>
      <c r="AG1182" s="73"/>
      <c r="AH1182" s="73"/>
      <c r="AI1182" s="73"/>
      <c r="AJ1182" s="73"/>
      <c r="AK1182" s="73"/>
      <c r="AM1182" s="73"/>
      <c r="AN1182" s="73"/>
      <c r="AO1182" s="73"/>
      <c r="AP1182" s="73"/>
      <c r="AQ1182" s="73"/>
    </row>
    <row r="1183" spans="21:43" ht="15" customHeight="1" x14ac:dyDescent="0.2">
      <c r="U1183" s="73"/>
      <c r="V1183" s="73"/>
      <c r="W1183" s="73"/>
      <c r="X1183" s="73"/>
      <c r="Y1183" s="73"/>
      <c r="Z1183" s="73"/>
      <c r="AA1183" s="73"/>
      <c r="AB1183" s="73"/>
      <c r="AC1183" s="73"/>
      <c r="AD1183" s="73"/>
      <c r="AE1183" s="73"/>
      <c r="AF1183" s="73"/>
      <c r="AG1183" s="73"/>
      <c r="AH1183" s="73"/>
      <c r="AI1183" s="73"/>
      <c r="AJ1183" s="73"/>
      <c r="AK1183" s="73"/>
      <c r="AM1183" s="73"/>
      <c r="AN1183" s="73"/>
      <c r="AO1183" s="73"/>
      <c r="AP1183" s="73"/>
      <c r="AQ1183" s="73"/>
    </row>
    <row r="1184" spans="21:43" ht="15" customHeight="1" x14ac:dyDescent="0.2">
      <c r="U1184" s="73"/>
      <c r="V1184" s="73"/>
      <c r="W1184" s="73"/>
      <c r="X1184" s="73"/>
      <c r="Y1184" s="73"/>
      <c r="Z1184" s="73"/>
      <c r="AA1184" s="73"/>
      <c r="AB1184" s="73"/>
      <c r="AC1184" s="73"/>
      <c r="AD1184" s="73"/>
      <c r="AE1184" s="73"/>
      <c r="AF1184" s="73"/>
      <c r="AG1184" s="73"/>
      <c r="AH1184" s="73"/>
      <c r="AI1184" s="73"/>
      <c r="AJ1184" s="73"/>
      <c r="AK1184" s="73"/>
      <c r="AM1184" s="73"/>
      <c r="AN1184" s="73"/>
      <c r="AO1184" s="73"/>
      <c r="AP1184" s="73"/>
      <c r="AQ1184" s="73"/>
    </row>
    <row r="1185" spans="21:43" ht="15" customHeight="1" x14ac:dyDescent="0.2">
      <c r="U1185" s="73"/>
      <c r="V1185" s="73"/>
      <c r="W1185" s="73"/>
      <c r="X1185" s="73"/>
      <c r="Y1185" s="73"/>
      <c r="Z1185" s="73"/>
      <c r="AA1185" s="73"/>
      <c r="AB1185" s="73"/>
      <c r="AC1185" s="73"/>
      <c r="AD1185" s="73"/>
      <c r="AE1185" s="73"/>
      <c r="AF1185" s="73"/>
      <c r="AG1185" s="73"/>
      <c r="AH1185" s="73"/>
      <c r="AI1185" s="73"/>
      <c r="AJ1185" s="73"/>
      <c r="AK1185" s="73"/>
      <c r="AM1185" s="73"/>
      <c r="AN1185" s="73"/>
      <c r="AO1185" s="73"/>
      <c r="AP1185" s="73"/>
      <c r="AQ1185" s="73"/>
    </row>
    <row r="1186" spans="21:43" ht="15" customHeight="1" x14ac:dyDescent="0.2">
      <c r="U1186" s="73"/>
      <c r="V1186" s="73"/>
      <c r="W1186" s="73"/>
      <c r="X1186" s="73"/>
      <c r="Y1186" s="73"/>
      <c r="Z1186" s="73"/>
      <c r="AA1186" s="73"/>
      <c r="AB1186" s="73"/>
      <c r="AC1186" s="73"/>
      <c r="AD1186" s="73"/>
      <c r="AE1186" s="73"/>
      <c r="AF1186" s="73"/>
      <c r="AG1186" s="73"/>
      <c r="AH1186" s="73"/>
      <c r="AI1186" s="73"/>
      <c r="AJ1186" s="73"/>
      <c r="AK1186" s="73"/>
      <c r="AM1186" s="73"/>
      <c r="AN1186" s="73"/>
      <c r="AO1186" s="73"/>
      <c r="AP1186" s="73"/>
      <c r="AQ1186" s="73"/>
    </row>
    <row r="1187" spans="21:43" ht="15" customHeight="1" x14ac:dyDescent="0.2">
      <c r="U1187" s="73"/>
      <c r="V1187" s="73"/>
      <c r="W1187" s="73"/>
      <c r="X1187" s="73"/>
      <c r="Y1187" s="73"/>
      <c r="Z1187" s="73"/>
      <c r="AA1187" s="73"/>
      <c r="AB1187" s="73"/>
      <c r="AC1187" s="73"/>
      <c r="AD1187" s="73"/>
      <c r="AE1187" s="73"/>
      <c r="AF1187" s="73"/>
      <c r="AG1187" s="73"/>
      <c r="AH1187" s="73"/>
      <c r="AI1187" s="73"/>
      <c r="AJ1187" s="73"/>
      <c r="AK1187" s="73"/>
      <c r="AM1187" s="73"/>
      <c r="AN1187" s="73"/>
      <c r="AO1187" s="73"/>
      <c r="AP1187" s="73"/>
      <c r="AQ1187" s="73"/>
    </row>
    <row r="1188" spans="21:43" ht="15" customHeight="1" x14ac:dyDescent="0.2">
      <c r="U1188" s="73"/>
      <c r="V1188" s="73"/>
      <c r="W1188" s="73"/>
      <c r="X1188" s="73"/>
      <c r="Y1188" s="73"/>
      <c r="Z1188" s="73"/>
      <c r="AA1188" s="73"/>
      <c r="AB1188" s="73"/>
      <c r="AC1188" s="73"/>
      <c r="AD1188" s="73"/>
      <c r="AE1188" s="73"/>
      <c r="AF1188" s="73"/>
      <c r="AG1188" s="73"/>
      <c r="AH1188" s="73"/>
      <c r="AI1188" s="73"/>
      <c r="AJ1188" s="73"/>
      <c r="AK1188" s="73"/>
      <c r="AM1188" s="73"/>
      <c r="AN1188" s="73"/>
      <c r="AO1188" s="73"/>
      <c r="AP1188" s="73"/>
      <c r="AQ1188" s="73"/>
    </row>
    <row r="1189" spans="21:43" ht="15" customHeight="1" x14ac:dyDescent="0.2">
      <c r="U1189" s="73"/>
      <c r="V1189" s="73"/>
      <c r="W1189" s="73"/>
      <c r="X1189" s="73"/>
      <c r="Y1189" s="73"/>
      <c r="Z1189" s="73"/>
      <c r="AA1189" s="73"/>
      <c r="AB1189" s="73"/>
      <c r="AC1189" s="73"/>
      <c r="AD1189" s="73"/>
      <c r="AE1189" s="73"/>
      <c r="AF1189" s="73"/>
      <c r="AG1189" s="73"/>
      <c r="AH1189" s="73"/>
      <c r="AI1189" s="73"/>
      <c r="AJ1189" s="73"/>
      <c r="AK1189" s="73"/>
      <c r="AM1189" s="73"/>
      <c r="AN1189" s="73"/>
      <c r="AO1189" s="73"/>
      <c r="AP1189" s="73"/>
      <c r="AQ1189" s="73"/>
    </row>
    <row r="1190" spans="21:43" ht="15" customHeight="1" x14ac:dyDescent="0.2">
      <c r="U1190" s="73"/>
      <c r="V1190" s="73"/>
      <c r="W1190" s="73"/>
      <c r="X1190" s="73"/>
      <c r="Y1190" s="73"/>
      <c r="Z1190" s="73"/>
      <c r="AA1190" s="73"/>
      <c r="AB1190" s="73"/>
      <c r="AC1190" s="73"/>
      <c r="AD1190" s="73"/>
      <c r="AE1190" s="73"/>
      <c r="AF1190" s="73"/>
      <c r="AG1190" s="73"/>
      <c r="AH1190" s="73"/>
      <c r="AI1190" s="73"/>
      <c r="AJ1190" s="73"/>
      <c r="AK1190" s="73"/>
      <c r="AM1190" s="73"/>
      <c r="AN1190" s="73"/>
      <c r="AO1190" s="73"/>
      <c r="AP1190" s="73"/>
      <c r="AQ1190" s="73"/>
    </row>
    <row r="1191" spans="21:43" ht="15" customHeight="1" x14ac:dyDescent="0.2">
      <c r="U1191" s="73"/>
      <c r="V1191" s="73"/>
      <c r="W1191" s="73"/>
      <c r="X1191" s="73"/>
      <c r="Y1191" s="73"/>
      <c r="Z1191" s="73"/>
      <c r="AA1191" s="73"/>
      <c r="AB1191" s="73"/>
      <c r="AC1191" s="73"/>
      <c r="AD1191" s="73"/>
      <c r="AE1191" s="73"/>
      <c r="AF1191" s="73"/>
      <c r="AG1191" s="73"/>
      <c r="AH1191" s="73"/>
      <c r="AI1191" s="73"/>
      <c r="AJ1191" s="73"/>
      <c r="AK1191" s="73"/>
      <c r="AM1191" s="73"/>
      <c r="AN1191" s="73"/>
      <c r="AO1191" s="73"/>
      <c r="AP1191" s="73"/>
      <c r="AQ1191" s="73"/>
    </row>
    <row r="1192" spans="21:43" ht="15" customHeight="1" x14ac:dyDescent="0.2">
      <c r="U1192" s="73"/>
      <c r="V1192" s="73"/>
      <c r="W1192" s="73"/>
      <c r="X1192" s="73"/>
      <c r="Y1192" s="73"/>
      <c r="Z1192" s="73"/>
      <c r="AA1192" s="73"/>
      <c r="AB1192" s="73"/>
      <c r="AC1192" s="73"/>
      <c r="AD1192" s="73"/>
      <c r="AE1192" s="73"/>
      <c r="AF1192" s="73"/>
      <c r="AG1192" s="73"/>
      <c r="AH1192" s="73"/>
      <c r="AI1192" s="73"/>
      <c r="AJ1192" s="73"/>
      <c r="AK1192" s="73"/>
      <c r="AM1192" s="73"/>
      <c r="AN1192" s="73"/>
      <c r="AO1192" s="73"/>
      <c r="AP1192" s="73"/>
      <c r="AQ1192" s="73"/>
    </row>
    <row r="1193" spans="21:43" ht="15" customHeight="1" x14ac:dyDescent="0.2">
      <c r="U1193" s="73"/>
      <c r="V1193" s="73"/>
      <c r="W1193" s="73"/>
      <c r="X1193" s="73"/>
      <c r="Y1193" s="73"/>
      <c r="Z1193" s="73"/>
      <c r="AA1193" s="73"/>
      <c r="AB1193" s="73"/>
      <c r="AC1193" s="73"/>
      <c r="AD1193" s="73"/>
      <c r="AE1193" s="73"/>
      <c r="AF1193" s="73"/>
      <c r="AG1193" s="73"/>
      <c r="AH1193" s="73"/>
      <c r="AI1193" s="73"/>
      <c r="AJ1193" s="73"/>
      <c r="AK1193" s="73"/>
      <c r="AM1193" s="73"/>
      <c r="AN1193" s="73"/>
      <c r="AO1193" s="73"/>
      <c r="AP1193" s="73"/>
      <c r="AQ1193" s="73"/>
    </row>
    <row r="1194" spans="21:43" ht="15" customHeight="1" x14ac:dyDescent="0.2">
      <c r="U1194" s="73"/>
      <c r="V1194" s="73"/>
      <c r="W1194" s="73"/>
      <c r="X1194" s="73"/>
      <c r="Y1194" s="73"/>
      <c r="Z1194" s="73"/>
      <c r="AA1194" s="73"/>
      <c r="AB1194" s="73"/>
      <c r="AC1194" s="73"/>
      <c r="AD1194" s="73"/>
      <c r="AE1194" s="73"/>
      <c r="AF1194" s="73"/>
      <c r="AG1194" s="73"/>
      <c r="AH1194" s="73"/>
      <c r="AI1194" s="73"/>
      <c r="AJ1194" s="73"/>
      <c r="AK1194" s="73"/>
      <c r="AM1194" s="73"/>
      <c r="AN1194" s="73"/>
      <c r="AO1194" s="73"/>
      <c r="AP1194" s="73"/>
      <c r="AQ1194" s="73"/>
    </row>
    <row r="1195" spans="21:43" ht="15" customHeight="1" x14ac:dyDescent="0.2">
      <c r="U1195" s="73"/>
      <c r="V1195" s="73"/>
      <c r="W1195" s="73"/>
      <c r="X1195" s="73"/>
      <c r="Y1195" s="73"/>
      <c r="Z1195" s="73"/>
      <c r="AA1195" s="73"/>
      <c r="AB1195" s="73"/>
      <c r="AC1195" s="73"/>
      <c r="AD1195" s="73"/>
      <c r="AE1195" s="73"/>
      <c r="AF1195" s="73"/>
      <c r="AG1195" s="73"/>
      <c r="AH1195" s="73"/>
      <c r="AI1195" s="73"/>
      <c r="AJ1195" s="73"/>
      <c r="AK1195" s="73"/>
      <c r="AM1195" s="73"/>
      <c r="AN1195" s="73"/>
      <c r="AO1195" s="73"/>
      <c r="AP1195" s="73"/>
      <c r="AQ1195" s="73"/>
    </row>
    <row r="1196" spans="21:43" ht="15" customHeight="1" x14ac:dyDescent="0.2">
      <c r="U1196" s="73"/>
      <c r="V1196" s="73"/>
      <c r="W1196" s="73"/>
      <c r="X1196" s="73"/>
      <c r="Y1196" s="73"/>
      <c r="Z1196" s="73"/>
      <c r="AA1196" s="73"/>
      <c r="AB1196" s="73"/>
      <c r="AC1196" s="73"/>
      <c r="AD1196" s="73"/>
      <c r="AE1196" s="73"/>
      <c r="AF1196" s="73"/>
      <c r="AG1196" s="73"/>
      <c r="AH1196" s="73"/>
      <c r="AI1196" s="73"/>
      <c r="AJ1196" s="73"/>
      <c r="AK1196" s="73"/>
      <c r="AM1196" s="73"/>
      <c r="AN1196" s="73"/>
      <c r="AO1196" s="73"/>
      <c r="AP1196" s="73"/>
      <c r="AQ1196" s="73"/>
    </row>
    <row r="1197" spans="21:43" ht="15" customHeight="1" x14ac:dyDescent="0.2">
      <c r="U1197" s="73"/>
      <c r="V1197" s="73"/>
      <c r="W1197" s="73"/>
      <c r="X1197" s="73"/>
      <c r="Y1197" s="73"/>
      <c r="Z1197" s="73"/>
      <c r="AA1197" s="73"/>
      <c r="AB1197" s="73"/>
      <c r="AC1197" s="73"/>
      <c r="AD1197" s="73"/>
      <c r="AE1197" s="73"/>
      <c r="AF1197" s="73"/>
      <c r="AG1197" s="73"/>
      <c r="AH1197" s="73"/>
      <c r="AI1197" s="73"/>
      <c r="AJ1197" s="73"/>
      <c r="AK1197" s="73"/>
      <c r="AM1197" s="73"/>
      <c r="AN1197" s="73"/>
      <c r="AO1197" s="73"/>
      <c r="AP1197" s="73"/>
      <c r="AQ1197" s="73"/>
    </row>
    <row r="1198" spans="21:43" ht="15" customHeight="1" x14ac:dyDescent="0.2">
      <c r="U1198" s="73"/>
      <c r="V1198" s="73"/>
      <c r="W1198" s="73"/>
      <c r="X1198" s="73"/>
      <c r="Y1198" s="73"/>
      <c r="Z1198" s="73"/>
      <c r="AA1198" s="73"/>
      <c r="AB1198" s="73"/>
      <c r="AC1198" s="73"/>
      <c r="AD1198" s="73"/>
      <c r="AE1198" s="73"/>
      <c r="AF1198" s="73"/>
      <c r="AG1198" s="73"/>
      <c r="AH1198" s="73"/>
      <c r="AI1198" s="73"/>
      <c r="AJ1198" s="73"/>
      <c r="AK1198" s="73"/>
      <c r="AM1198" s="73"/>
      <c r="AN1198" s="73"/>
      <c r="AO1198" s="73"/>
      <c r="AP1198" s="73"/>
      <c r="AQ1198" s="73"/>
    </row>
    <row r="1199" spans="21:43" ht="15" customHeight="1" x14ac:dyDescent="0.2">
      <c r="U1199" s="73"/>
      <c r="V1199" s="73"/>
      <c r="W1199" s="73"/>
      <c r="X1199" s="73"/>
      <c r="Y1199" s="73"/>
      <c r="Z1199" s="73"/>
      <c r="AA1199" s="73"/>
      <c r="AB1199" s="73"/>
      <c r="AC1199" s="73"/>
      <c r="AD1199" s="73"/>
      <c r="AE1199" s="73"/>
      <c r="AF1199" s="73"/>
      <c r="AG1199" s="73"/>
      <c r="AH1199" s="73"/>
      <c r="AI1199" s="73"/>
      <c r="AJ1199" s="73"/>
      <c r="AK1199" s="73"/>
      <c r="AM1199" s="73"/>
      <c r="AN1199" s="73"/>
      <c r="AO1199" s="73"/>
      <c r="AP1199" s="73"/>
      <c r="AQ1199" s="73"/>
    </row>
    <row r="1200" spans="21:43" ht="15" customHeight="1" x14ac:dyDescent="0.2">
      <c r="U1200" s="73"/>
      <c r="V1200" s="73"/>
      <c r="W1200" s="73"/>
      <c r="X1200" s="73"/>
      <c r="Y1200" s="73"/>
      <c r="Z1200" s="73"/>
      <c r="AA1200" s="73"/>
      <c r="AB1200" s="73"/>
      <c r="AC1200" s="73"/>
      <c r="AD1200" s="73"/>
      <c r="AE1200" s="73"/>
      <c r="AF1200" s="73"/>
      <c r="AG1200" s="73"/>
      <c r="AH1200" s="73"/>
      <c r="AI1200" s="73"/>
      <c r="AJ1200" s="73"/>
      <c r="AK1200" s="73"/>
      <c r="AM1200" s="73"/>
      <c r="AN1200" s="73"/>
      <c r="AO1200" s="73"/>
      <c r="AP1200" s="73"/>
      <c r="AQ1200" s="73"/>
    </row>
    <row r="1201" spans="21:43" ht="15" customHeight="1" x14ac:dyDescent="0.2">
      <c r="U1201" s="73"/>
      <c r="V1201" s="73"/>
      <c r="W1201" s="73"/>
      <c r="X1201" s="73"/>
      <c r="Y1201" s="73"/>
      <c r="Z1201" s="73"/>
      <c r="AA1201" s="73"/>
      <c r="AB1201" s="73"/>
      <c r="AC1201" s="73"/>
      <c r="AD1201" s="73"/>
      <c r="AE1201" s="73"/>
      <c r="AF1201" s="73"/>
      <c r="AG1201" s="73"/>
      <c r="AH1201" s="73"/>
      <c r="AI1201" s="73"/>
      <c r="AJ1201" s="73"/>
      <c r="AK1201" s="73"/>
      <c r="AM1201" s="73"/>
      <c r="AN1201" s="73"/>
      <c r="AO1201" s="73"/>
      <c r="AP1201" s="73"/>
      <c r="AQ1201" s="73"/>
    </row>
    <row r="1202" spans="21:43" ht="15" customHeight="1" x14ac:dyDescent="0.2">
      <c r="U1202" s="73"/>
      <c r="V1202" s="73"/>
      <c r="W1202" s="73"/>
      <c r="X1202" s="73"/>
      <c r="Y1202" s="73"/>
      <c r="Z1202" s="73"/>
      <c r="AA1202" s="73"/>
      <c r="AB1202" s="73"/>
      <c r="AC1202" s="73"/>
      <c r="AD1202" s="73"/>
      <c r="AE1202" s="73"/>
      <c r="AF1202" s="73"/>
      <c r="AG1202" s="73"/>
      <c r="AH1202" s="73"/>
      <c r="AI1202" s="73"/>
      <c r="AJ1202" s="73"/>
      <c r="AK1202" s="73"/>
      <c r="AM1202" s="73"/>
      <c r="AN1202" s="73"/>
      <c r="AO1202" s="73"/>
      <c r="AP1202" s="73"/>
      <c r="AQ1202" s="73"/>
    </row>
    <row r="1203" spans="21:43" ht="15" customHeight="1" x14ac:dyDescent="0.2">
      <c r="U1203" s="73"/>
      <c r="V1203" s="73"/>
      <c r="W1203" s="73"/>
      <c r="X1203" s="73"/>
      <c r="Y1203" s="73"/>
      <c r="Z1203" s="73"/>
      <c r="AA1203" s="73"/>
      <c r="AB1203" s="73"/>
      <c r="AC1203" s="73"/>
      <c r="AD1203" s="73"/>
      <c r="AE1203" s="73"/>
      <c r="AF1203" s="73"/>
      <c r="AG1203" s="73"/>
      <c r="AH1203" s="73"/>
      <c r="AI1203" s="73"/>
      <c r="AJ1203" s="73"/>
      <c r="AK1203" s="73"/>
      <c r="AM1203" s="73"/>
      <c r="AN1203" s="73"/>
      <c r="AO1203" s="73"/>
      <c r="AP1203" s="73"/>
      <c r="AQ1203" s="73"/>
    </row>
    <row r="1204" spans="21:43" ht="15" customHeight="1" x14ac:dyDescent="0.2">
      <c r="U1204" s="73"/>
      <c r="V1204" s="73"/>
      <c r="W1204" s="73"/>
      <c r="X1204" s="73"/>
      <c r="Y1204" s="73"/>
      <c r="Z1204" s="73"/>
      <c r="AA1204" s="73"/>
      <c r="AB1204" s="73"/>
      <c r="AC1204" s="73"/>
      <c r="AD1204" s="73"/>
      <c r="AE1204" s="73"/>
      <c r="AF1204" s="73"/>
      <c r="AG1204" s="73"/>
      <c r="AH1204" s="73"/>
      <c r="AI1204" s="73"/>
      <c r="AJ1204" s="73"/>
      <c r="AK1204" s="73"/>
      <c r="AM1204" s="73"/>
      <c r="AN1204" s="73"/>
      <c r="AO1204" s="73"/>
      <c r="AP1204" s="73"/>
      <c r="AQ1204" s="73"/>
    </row>
    <row r="1205" spans="21:43" ht="15" customHeight="1" x14ac:dyDescent="0.2">
      <c r="U1205" s="73"/>
      <c r="V1205" s="73"/>
      <c r="W1205" s="73"/>
      <c r="X1205" s="73"/>
      <c r="Y1205" s="73"/>
      <c r="Z1205" s="73"/>
      <c r="AA1205" s="73"/>
      <c r="AB1205" s="73"/>
      <c r="AC1205" s="73"/>
      <c r="AD1205" s="73"/>
      <c r="AE1205" s="73"/>
      <c r="AF1205" s="73"/>
      <c r="AG1205" s="73"/>
      <c r="AH1205" s="73"/>
      <c r="AI1205" s="73"/>
      <c r="AJ1205" s="73"/>
      <c r="AK1205" s="73"/>
      <c r="AM1205" s="73"/>
      <c r="AN1205" s="73"/>
      <c r="AO1205" s="73"/>
      <c r="AP1205" s="73"/>
      <c r="AQ1205" s="73"/>
    </row>
    <row r="1206" spans="21:43" ht="15" customHeight="1" x14ac:dyDescent="0.2">
      <c r="U1206" s="73"/>
      <c r="V1206" s="73"/>
      <c r="W1206" s="73"/>
      <c r="X1206" s="73"/>
      <c r="Y1206" s="73"/>
      <c r="Z1206" s="73"/>
      <c r="AA1206" s="73"/>
      <c r="AB1206" s="73"/>
      <c r="AC1206" s="73"/>
      <c r="AD1206" s="73"/>
      <c r="AE1206" s="73"/>
      <c r="AF1206" s="73"/>
      <c r="AG1206" s="73"/>
      <c r="AH1206" s="73"/>
      <c r="AI1206" s="73"/>
      <c r="AJ1206" s="73"/>
      <c r="AK1206" s="73"/>
      <c r="AM1206" s="73"/>
      <c r="AN1206" s="73"/>
      <c r="AO1206" s="73"/>
      <c r="AP1206" s="73"/>
      <c r="AQ1206" s="73"/>
    </row>
    <row r="1207" spans="21:43" ht="15" customHeight="1" x14ac:dyDescent="0.2">
      <c r="U1207" s="73"/>
      <c r="V1207" s="73"/>
      <c r="W1207" s="73"/>
      <c r="X1207" s="73"/>
      <c r="Y1207" s="73"/>
      <c r="Z1207" s="73"/>
      <c r="AA1207" s="73"/>
      <c r="AB1207" s="73"/>
      <c r="AC1207" s="73"/>
      <c r="AD1207" s="73"/>
      <c r="AE1207" s="73"/>
      <c r="AF1207" s="73"/>
      <c r="AG1207" s="73"/>
      <c r="AH1207" s="73"/>
      <c r="AI1207" s="73"/>
      <c r="AJ1207" s="73"/>
      <c r="AK1207" s="73"/>
      <c r="AM1207" s="73"/>
      <c r="AN1207" s="73"/>
      <c r="AO1207" s="73"/>
      <c r="AP1207" s="73"/>
      <c r="AQ1207" s="73"/>
    </row>
    <row r="1208" spans="21:43" ht="15" customHeight="1" x14ac:dyDescent="0.2">
      <c r="U1208" s="73"/>
      <c r="V1208" s="73"/>
      <c r="W1208" s="73"/>
      <c r="X1208" s="73"/>
      <c r="Y1208" s="73"/>
      <c r="Z1208" s="73"/>
      <c r="AA1208" s="73"/>
      <c r="AB1208" s="73"/>
      <c r="AC1208" s="73"/>
      <c r="AD1208" s="73"/>
      <c r="AE1208" s="73"/>
      <c r="AF1208" s="73"/>
      <c r="AG1208" s="73"/>
      <c r="AH1208" s="73"/>
      <c r="AI1208" s="73"/>
      <c r="AJ1208" s="73"/>
      <c r="AK1208" s="73"/>
      <c r="AM1208" s="73"/>
      <c r="AN1208" s="73"/>
      <c r="AO1208" s="73"/>
      <c r="AP1208" s="73"/>
      <c r="AQ1208" s="73"/>
    </row>
    <row r="1209" spans="21:43" ht="15" customHeight="1" x14ac:dyDescent="0.2">
      <c r="U1209" s="73"/>
      <c r="V1209" s="73"/>
      <c r="W1209" s="73"/>
      <c r="X1209" s="73"/>
      <c r="Y1209" s="73"/>
      <c r="Z1209" s="73"/>
      <c r="AA1209" s="73"/>
      <c r="AB1209" s="73"/>
      <c r="AC1209" s="73"/>
      <c r="AD1209" s="73"/>
      <c r="AE1209" s="73"/>
      <c r="AF1209" s="73"/>
      <c r="AG1209" s="73"/>
      <c r="AH1209" s="73"/>
      <c r="AI1209" s="73"/>
      <c r="AJ1209" s="73"/>
      <c r="AK1209" s="73"/>
      <c r="AM1209" s="73"/>
      <c r="AN1209" s="73"/>
      <c r="AO1209" s="73"/>
      <c r="AP1209" s="73"/>
      <c r="AQ1209" s="73"/>
    </row>
    <row r="1210" spans="21:43" ht="15" customHeight="1" x14ac:dyDescent="0.2">
      <c r="U1210" s="73"/>
      <c r="V1210" s="73"/>
      <c r="W1210" s="73"/>
      <c r="X1210" s="73"/>
      <c r="Y1210" s="73"/>
      <c r="Z1210" s="73"/>
      <c r="AA1210" s="73"/>
      <c r="AB1210" s="73"/>
      <c r="AC1210" s="73"/>
      <c r="AD1210" s="73"/>
      <c r="AE1210" s="73"/>
      <c r="AF1210" s="73"/>
      <c r="AG1210" s="73"/>
      <c r="AH1210" s="73"/>
      <c r="AI1210" s="73"/>
      <c r="AJ1210" s="73"/>
      <c r="AK1210" s="73"/>
      <c r="AM1210" s="73"/>
      <c r="AN1210" s="73"/>
      <c r="AO1210" s="73"/>
      <c r="AP1210" s="73"/>
      <c r="AQ1210" s="73"/>
    </row>
    <row r="1211" spans="21:43" ht="15" customHeight="1" x14ac:dyDescent="0.2">
      <c r="U1211" s="73"/>
      <c r="V1211" s="73"/>
      <c r="W1211" s="73"/>
      <c r="X1211" s="73"/>
      <c r="Y1211" s="73"/>
      <c r="Z1211" s="73"/>
      <c r="AA1211" s="73"/>
      <c r="AB1211" s="73"/>
      <c r="AC1211" s="73"/>
      <c r="AD1211" s="73"/>
      <c r="AE1211" s="73"/>
      <c r="AF1211" s="73"/>
      <c r="AG1211" s="73"/>
      <c r="AH1211" s="73"/>
      <c r="AI1211" s="73"/>
      <c r="AJ1211" s="73"/>
      <c r="AK1211" s="73"/>
      <c r="AM1211" s="73"/>
      <c r="AN1211" s="73"/>
      <c r="AO1211" s="73"/>
      <c r="AP1211" s="73"/>
      <c r="AQ1211" s="73"/>
    </row>
    <row r="1212" spans="21:43" ht="15" customHeight="1" x14ac:dyDescent="0.2">
      <c r="U1212" s="73"/>
      <c r="V1212" s="73"/>
      <c r="W1212" s="73"/>
      <c r="X1212" s="73"/>
      <c r="Y1212" s="73"/>
      <c r="Z1212" s="73"/>
      <c r="AA1212" s="73"/>
      <c r="AB1212" s="73"/>
      <c r="AC1212" s="73"/>
      <c r="AD1212" s="73"/>
      <c r="AE1212" s="73"/>
      <c r="AF1212" s="73"/>
      <c r="AG1212" s="73"/>
      <c r="AH1212" s="73"/>
      <c r="AI1212" s="73"/>
      <c r="AJ1212" s="73"/>
      <c r="AK1212" s="73"/>
      <c r="AM1212" s="73"/>
      <c r="AN1212" s="73"/>
      <c r="AO1212" s="73"/>
      <c r="AP1212" s="73"/>
      <c r="AQ1212" s="73"/>
    </row>
    <row r="1213" spans="21:43" ht="15" customHeight="1" x14ac:dyDescent="0.2">
      <c r="U1213" s="73"/>
      <c r="V1213" s="73"/>
      <c r="W1213" s="73"/>
      <c r="X1213" s="73"/>
      <c r="Y1213" s="73"/>
      <c r="Z1213" s="73"/>
      <c r="AA1213" s="73"/>
      <c r="AB1213" s="73"/>
      <c r="AC1213" s="73"/>
      <c r="AD1213" s="73"/>
      <c r="AE1213" s="73"/>
      <c r="AF1213" s="73"/>
      <c r="AG1213" s="73"/>
      <c r="AH1213" s="73"/>
      <c r="AI1213" s="73"/>
      <c r="AJ1213" s="73"/>
      <c r="AK1213" s="73"/>
      <c r="AM1213" s="73"/>
      <c r="AN1213" s="73"/>
      <c r="AO1213" s="73"/>
      <c r="AP1213" s="73"/>
      <c r="AQ1213" s="73"/>
    </row>
    <row r="1214" spans="21:43" ht="15" customHeight="1" x14ac:dyDescent="0.2">
      <c r="U1214" s="73"/>
      <c r="V1214" s="73"/>
      <c r="W1214" s="73"/>
      <c r="X1214" s="73"/>
      <c r="Y1214" s="73"/>
      <c r="Z1214" s="73"/>
      <c r="AA1214" s="73"/>
      <c r="AB1214" s="73"/>
      <c r="AC1214" s="73"/>
      <c r="AD1214" s="73"/>
      <c r="AE1214" s="73"/>
      <c r="AF1214" s="73"/>
      <c r="AG1214" s="73"/>
      <c r="AH1214" s="73"/>
      <c r="AI1214" s="73"/>
      <c r="AJ1214" s="73"/>
      <c r="AK1214" s="73"/>
      <c r="AM1214" s="73"/>
      <c r="AN1214" s="73"/>
      <c r="AO1214" s="73"/>
      <c r="AP1214" s="73"/>
      <c r="AQ1214" s="73"/>
    </row>
    <row r="1215" spans="21:43" ht="15" customHeight="1" x14ac:dyDescent="0.2">
      <c r="U1215" s="73"/>
      <c r="V1215" s="73"/>
      <c r="W1215" s="73"/>
      <c r="X1215" s="73"/>
      <c r="Y1215" s="73"/>
      <c r="Z1215" s="73"/>
      <c r="AA1215" s="73"/>
      <c r="AB1215" s="73"/>
      <c r="AC1215" s="73"/>
      <c r="AD1215" s="73"/>
      <c r="AE1215" s="73"/>
      <c r="AF1215" s="73"/>
      <c r="AG1215" s="73"/>
      <c r="AH1215" s="73"/>
      <c r="AI1215" s="73"/>
      <c r="AJ1215" s="73"/>
      <c r="AK1215" s="73"/>
      <c r="AM1215" s="73"/>
      <c r="AN1215" s="73"/>
      <c r="AO1215" s="73"/>
      <c r="AP1215" s="73"/>
      <c r="AQ1215" s="73"/>
    </row>
    <row r="1216" spans="21:43" ht="15" customHeight="1" x14ac:dyDescent="0.2">
      <c r="U1216" s="73"/>
      <c r="V1216" s="73"/>
      <c r="W1216" s="73"/>
      <c r="X1216" s="73"/>
      <c r="Y1216" s="73"/>
      <c r="Z1216" s="73"/>
      <c r="AA1216" s="73"/>
      <c r="AB1216" s="73"/>
      <c r="AC1216" s="73"/>
      <c r="AD1216" s="73"/>
      <c r="AE1216" s="73"/>
      <c r="AF1216" s="73"/>
      <c r="AG1216" s="73"/>
      <c r="AH1216" s="73"/>
      <c r="AI1216" s="73"/>
      <c r="AJ1216" s="73"/>
      <c r="AK1216" s="73"/>
      <c r="AM1216" s="73"/>
      <c r="AN1216" s="73"/>
      <c r="AO1216" s="73"/>
      <c r="AP1216" s="73"/>
      <c r="AQ1216" s="73"/>
    </row>
    <row r="1217" spans="21:43" ht="15" customHeight="1" x14ac:dyDescent="0.2">
      <c r="U1217" s="73"/>
      <c r="V1217" s="73"/>
      <c r="W1217" s="73"/>
      <c r="X1217" s="73"/>
      <c r="Y1217" s="73"/>
      <c r="Z1217" s="73"/>
      <c r="AA1217" s="73"/>
      <c r="AB1217" s="73"/>
      <c r="AC1217" s="73"/>
      <c r="AD1217" s="73"/>
      <c r="AE1217" s="73"/>
      <c r="AF1217" s="73"/>
      <c r="AG1217" s="73"/>
      <c r="AH1217" s="73"/>
      <c r="AI1217" s="73"/>
      <c r="AJ1217" s="73"/>
      <c r="AK1217" s="73"/>
      <c r="AM1217" s="73"/>
      <c r="AN1217" s="73"/>
      <c r="AO1217" s="73"/>
      <c r="AP1217" s="73"/>
      <c r="AQ1217" s="73"/>
    </row>
    <row r="1218" spans="21:43" ht="15" customHeight="1" x14ac:dyDescent="0.2">
      <c r="U1218" s="73"/>
      <c r="V1218" s="73"/>
      <c r="W1218" s="73"/>
      <c r="X1218" s="73"/>
      <c r="Y1218" s="73"/>
      <c r="Z1218" s="73"/>
      <c r="AA1218" s="73"/>
      <c r="AB1218" s="73"/>
      <c r="AC1218" s="73"/>
      <c r="AD1218" s="73"/>
      <c r="AE1218" s="73"/>
      <c r="AF1218" s="73"/>
      <c r="AG1218" s="73"/>
      <c r="AH1218" s="73"/>
      <c r="AI1218" s="73"/>
      <c r="AJ1218" s="73"/>
      <c r="AK1218" s="73"/>
      <c r="AM1218" s="73"/>
      <c r="AN1218" s="73"/>
      <c r="AO1218" s="73"/>
      <c r="AP1218" s="73"/>
      <c r="AQ1218" s="73"/>
    </row>
    <row r="1219" spans="21:43" ht="15" customHeight="1" x14ac:dyDescent="0.2">
      <c r="U1219" s="73"/>
      <c r="V1219" s="73"/>
      <c r="W1219" s="73"/>
      <c r="X1219" s="73"/>
      <c r="Y1219" s="73"/>
      <c r="Z1219" s="73"/>
      <c r="AA1219" s="73"/>
      <c r="AB1219" s="73"/>
      <c r="AC1219" s="73"/>
      <c r="AD1219" s="73"/>
      <c r="AE1219" s="73"/>
      <c r="AF1219" s="73"/>
      <c r="AG1219" s="73"/>
      <c r="AH1219" s="73"/>
      <c r="AI1219" s="73"/>
      <c r="AJ1219" s="73"/>
      <c r="AK1219" s="73"/>
      <c r="AM1219" s="73"/>
      <c r="AN1219" s="73"/>
      <c r="AO1219" s="73"/>
      <c r="AP1219" s="73"/>
      <c r="AQ1219" s="73"/>
    </row>
    <row r="1220" spans="21:43" ht="15" customHeight="1" x14ac:dyDescent="0.2">
      <c r="U1220" s="73"/>
      <c r="V1220" s="73"/>
      <c r="W1220" s="73"/>
      <c r="X1220" s="73"/>
      <c r="Y1220" s="73"/>
      <c r="Z1220" s="73"/>
      <c r="AA1220" s="73"/>
      <c r="AB1220" s="73"/>
      <c r="AC1220" s="73"/>
      <c r="AD1220" s="73"/>
      <c r="AE1220" s="73"/>
      <c r="AF1220" s="73"/>
      <c r="AG1220" s="73"/>
      <c r="AH1220" s="73"/>
      <c r="AI1220" s="73"/>
      <c r="AJ1220" s="73"/>
      <c r="AK1220" s="73"/>
      <c r="AM1220" s="73"/>
      <c r="AN1220" s="73"/>
      <c r="AO1220" s="73"/>
      <c r="AP1220" s="73"/>
      <c r="AQ1220" s="73"/>
    </row>
    <row r="1221" spans="21:43" ht="15" customHeight="1" x14ac:dyDescent="0.2">
      <c r="U1221" s="73"/>
      <c r="V1221" s="73"/>
      <c r="W1221" s="73"/>
      <c r="X1221" s="73"/>
      <c r="Y1221" s="73"/>
      <c r="Z1221" s="73"/>
      <c r="AA1221" s="73"/>
      <c r="AB1221" s="73"/>
      <c r="AC1221" s="73"/>
      <c r="AD1221" s="73"/>
      <c r="AE1221" s="73"/>
      <c r="AF1221" s="73"/>
      <c r="AG1221" s="73"/>
      <c r="AH1221" s="73"/>
      <c r="AI1221" s="73"/>
      <c r="AJ1221" s="73"/>
      <c r="AK1221" s="73"/>
      <c r="AM1221" s="73"/>
      <c r="AN1221" s="73"/>
      <c r="AO1221" s="73"/>
      <c r="AP1221" s="73"/>
      <c r="AQ1221" s="73"/>
    </row>
    <row r="1222" spans="21:43" ht="15" customHeight="1" x14ac:dyDescent="0.2">
      <c r="U1222" s="73"/>
      <c r="V1222" s="73"/>
      <c r="W1222" s="73"/>
      <c r="X1222" s="73"/>
      <c r="Y1222" s="73"/>
      <c r="Z1222" s="73"/>
      <c r="AA1222" s="73"/>
      <c r="AB1222" s="73"/>
      <c r="AC1222" s="73"/>
      <c r="AD1222" s="73"/>
      <c r="AE1222" s="73"/>
      <c r="AF1222" s="73"/>
      <c r="AG1222" s="73"/>
      <c r="AH1222" s="73"/>
      <c r="AI1222" s="73"/>
      <c r="AJ1222" s="73"/>
      <c r="AK1222" s="73"/>
      <c r="AM1222" s="73"/>
      <c r="AN1222" s="73"/>
      <c r="AO1222" s="73"/>
      <c r="AP1222" s="73"/>
      <c r="AQ1222" s="73"/>
    </row>
    <row r="1223" spans="21:43" ht="15" customHeight="1" x14ac:dyDescent="0.2">
      <c r="U1223" s="73"/>
      <c r="V1223" s="73"/>
      <c r="W1223" s="73"/>
      <c r="X1223" s="73"/>
      <c r="Y1223" s="73"/>
      <c r="Z1223" s="73"/>
      <c r="AA1223" s="73"/>
      <c r="AB1223" s="73"/>
      <c r="AC1223" s="73"/>
      <c r="AD1223" s="73"/>
      <c r="AE1223" s="73"/>
      <c r="AF1223" s="73"/>
      <c r="AG1223" s="73"/>
      <c r="AH1223" s="73"/>
      <c r="AI1223" s="73"/>
      <c r="AJ1223" s="73"/>
      <c r="AK1223" s="73"/>
      <c r="AM1223" s="73"/>
      <c r="AN1223" s="73"/>
      <c r="AO1223" s="73"/>
      <c r="AP1223" s="73"/>
      <c r="AQ1223" s="73"/>
    </row>
    <row r="1224" spans="21:43" ht="15" customHeight="1" x14ac:dyDescent="0.2">
      <c r="U1224" s="73"/>
      <c r="V1224" s="73"/>
      <c r="W1224" s="73"/>
      <c r="X1224" s="73"/>
      <c r="Y1224" s="73"/>
      <c r="Z1224" s="73"/>
      <c r="AA1224" s="73"/>
      <c r="AB1224" s="73"/>
      <c r="AC1224" s="73"/>
      <c r="AD1224" s="73"/>
      <c r="AE1224" s="73"/>
      <c r="AF1224" s="73"/>
      <c r="AG1224" s="73"/>
      <c r="AH1224" s="73"/>
      <c r="AI1224" s="73"/>
      <c r="AJ1224" s="73"/>
      <c r="AK1224" s="73"/>
      <c r="AM1224" s="73"/>
      <c r="AN1224" s="73"/>
      <c r="AO1224" s="73"/>
      <c r="AP1224" s="73"/>
      <c r="AQ1224" s="73"/>
    </row>
    <row r="1225" spans="21:43" ht="15" customHeight="1" x14ac:dyDescent="0.2">
      <c r="U1225" s="73"/>
      <c r="V1225" s="73"/>
      <c r="W1225" s="73"/>
      <c r="X1225" s="73"/>
      <c r="Y1225" s="73"/>
      <c r="Z1225" s="73"/>
      <c r="AA1225" s="73"/>
      <c r="AB1225" s="73"/>
      <c r="AC1225" s="73"/>
      <c r="AD1225" s="73"/>
      <c r="AE1225" s="73"/>
      <c r="AF1225" s="73"/>
      <c r="AG1225" s="73"/>
      <c r="AH1225" s="73"/>
      <c r="AI1225" s="73"/>
      <c r="AJ1225" s="73"/>
      <c r="AK1225" s="73"/>
      <c r="AM1225" s="73"/>
      <c r="AN1225" s="73"/>
      <c r="AO1225" s="73"/>
      <c r="AP1225" s="73"/>
      <c r="AQ1225" s="73"/>
    </row>
    <row r="1226" spans="21:43" ht="15" customHeight="1" x14ac:dyDescent="0.2">
      <c r="U1226" s="73"/>
      <c r="V1226" s="73"/>
      <c r="W1226" s="73"/>
      <c r="X1226" s="73"/>
      <c r="Y1226" s="73"/>
      <c r="Z1226" s="73"/>
      <c r="AA1226" s="73"/>
      <c r="AB1226" s="73"/>
      <c r="AC1226" s="73"/>
      <c r="AD1226" s="73"/>
      <c r="AE1226" s="73"/>
      <c r="AF1226" s="73"/>
      <c r="AG1226" s="73"/>
      <c r="AH1226" s="73"/>
      <c r="AI1226" s="73"/>
      <c r="AJ1226" s="73"/>
      <c r="AK1226" s="73"/>
      <c r="AM1226" s="73"/>
      <c r="AN1226" s="73"/>
      <c r="AO1226" s="73"/>
      <c r="AP1226" s="73"/>
      <c r="AQ1226" s="73"/>
    </row>
    <row r="1227" spans="21:43" ht="15" customHeight="1" x14ac:dyDescent="0.2">
      <c r="U1227" s="73"/>
      <c r="V1227" s="73"/>
      <c r="W1227" s="73"/>
      <c r="X1227" s="73"/>
      <c r="Y1227" s="73"/>
      <c r="Z1227" s="73"/>
      <c r="AA1227" s="73"/>
      <c r="AB1227" s="73"/>
      <c r="AC1227" s="73"/>
      <c r="AD1227" s="73"/>
      <c r="AE1227" s="73"/>
      <c r="AF1227" s="73"/>
      <c r="AG1227" s="73"/>
      <c r="AH1227" s="73"/>
      <c r="AI1227" s="73"/>
      <c r="AJ1227" s="73"/>
      <c r="AK1227" s="73"/>
      <c r="AM1227" s="73"/>
      <c r="AN1227" s="73"/>
      <c r="AO1227" s="73"/>
      <c r="AP1227" s="73"/>
      <c r="AQ1227" s="73"/>
    </row>
    <row r="1228" spans="21:43" ht="15" customHeight="1" x14ac:dyDescent="0.2">
      <c r="U1228" s="73"/>
      <c r="V1228" s="73"/>
      <c r="W1228" s="73"/>
      <c r="X1228" s="73"/>
      <c r="Y1228" s="73"/>
      <c r="Z1228" s="73"/>
      <c r="AA1228" s="73"/>
      <c r="AB1228" s="73"/>
      <c r="AC1228" s="73"/>
      <c r="AD1228" s="73"/>
      <c r="AE1228" s="73"/>
      <c r="AF1228" s="73"/>
      <c r="AG1228" s="73"/>
      <c r="AH1228" s="73"/>
      <c r="AI1228" s="73"/>
      <c r="AJ1228" s="73"/>
      <c r="AK1228" s="73"/>
      <c r="AM1228" s="73"/>
      <c r="AN1228" s="73"/>
      <c r="AO1228" s="73"/>
      <c r="AP1228" s="73"/>
      <c r="AQ1228" s="73"/>
    </row>
    <row r="1229" spans="21:43" ht="15" customHeight="1" x14ac:dyDescent="0.2">
      <c r="U1229" s="73"/>
      <c r="V1229" s="73"/>
      <c r="W1229" s="73"/>
      <c r="X1229" s="73"/>
      <c r="Y1229" s="73"/>
      <c r="Z1229" s="73"/>
      <c r="AA1229" s="73"/>
      <c r="AB1229" s="73"/>
      <c r="AC1229" s="73"/>
      <c r="AD1229" s="73"/>
      <c r="AE1229" s="73"/>
      <c r="AF1229" s="73"/>
      <c r="AG1229" s="73"/>
      <c r="AH1229" s="73"/>
      <c r="AI1229" s="73"/>
      <c r="AJ1229" s="73"/>
      <c r="AK1229" s="73"/>
      <c r="AM1229" s="73"/>
      <c r="AN1229" s="73"/>
      <c r="AO1229" s="73"/>
      <c r="AP1229" s="73"/>
      <c r="AQ1229" s="73"/>
    </row>
    <row r="1230" spans="21:43" ht="15" customHeight="1" x14ac:dyDescent="0.2">
      <c r="U1230" s="73"/>
      <c r="V1230" s="73"/>
      <c r="W1230" s="73"/>
      <c r="X1230" s="73"/>
      <c r="Y1230" s="73"/>
      <c r="Z1230" s="73"/>
      <c r="AA1230" s="73"/>
      <c r="AB1230" s="73"/>
      <c r="AC1230" s="73"/>
      <c r="AD1230" s="73"/>
      <c r="AE1230" s="73"/>
      <c r="AF1230" s="73"/>
      <c r="AG1230" s="73"/>
      <c r="AH1230" s="73"/>
      <c r="AI1230" s="73"/>
      <c r="AJ1230" s="73"/>
      <c r="AK1230" s="73"/>
      <c r="AM1230" s="73"/>
      <c r="AN1230" s="73"/>
      <c r="AO1230" s="73"/>
      <c r="AP1230" s="73"/>
      <c r="AQ1230" s="73"/>
    </row>
    <row r="1231" spans="21:43" ht="15" customHeight="1" x14ac:dyDescent="0.2">
      <c r="U1231" s="73"/>
      <c r="V1231" s="73"/>
      <c r="W1231" s="73"/>
      <c r="X1231" s="73"/>
      <c r="Y1231" s="73"/>
      <c r="Z1231" s="73"/>
      <c r="AA1231" s="73"/>
      <c r="AB1231" s="73"/>
      <c r="AC1231" s="73"/>
      <c r="AD1231" s="73"/>
      <c r="AE1231" s="73"/>
      <c r="AF1231" s="73"/>
      <c r="AG1231" s="73"/>
      <c r="AH1231" s="73"/>
      <c r="AI1231" s="73"/>
      <c r="AJ1231" s="73"/>
      <c r="AK1231" s="73"/>
      <c r="AM1231" s="73"/>
      <c r="AN1231" s="73"/>
      <c r="AO1231" s="73"/>
      <c r="AP1231" s="73"/>
      <c r="AQ1231" s="73"/>
    </row>
    <row r="1232" spans="21:43" ht="15" customHeight="1" x14ac:dyDescent="0.2">
      <c r="U1232" s="73"/>
      <c r="V1232" s="73"/>
      <c r="W1232" s="73"/>
      <c r="X1232" s="73"/>
      <c r="Y1232" s="73"/>
      <c r="Z1232" s="73"/>
      <c r="AA1232" s="73"/>
      <c r="AB1232" s="73"/>
      <c r="AC1232" s="73"/>
      <c r="AD1232" s="73"/>
      <c r="AE1232" s="73"/>
      <c r="AF1232" s="73"/>
      <c r="AG1232" s="73"/>
      <c r="AH1232" s="73"/>
      <c r="AI1232" s="73"/>
      <c r="AJ1232" s="73"/>
      <c r="AK1232" s="73"/>
      <c r="AM1232" s="73"/>
      <c r="AN1232" s="73"/>
      <c r="AO1232" s="73"/>
      <c r="AP1232" s="73"/>
      <c r="AQ1232" s="73"/>
    </row>
    <row r="1233" spans="21:43" ht="15" customHeight="1" x14ac:dyDescent="0.2">
      <c r="U1233" s="73"/>
      <c r="V1233" s="73"/>
      <c r="W1233" s="73"/>
      <c r="X1233" s="73"/>
      <c r="Y1233" s="73"/>
      <c r="Z1233" s="73"/>
      <c r="AA1233" s="73"/>
      <c r="AB1233" s="73"/>
      <c r="AC1233" s="73"/>
      <c r="AD1233" s="73"/>
      <c r="AE1233" s="73"/>
      <c r="AF1233" s="73"/>
      <c r="AG1233" s="73"/>
      <c r="AH1233" s="73"/>
      <c r="AI1233" s="73"/>
      <c r="AJ1233" s="73"/>
      <c r="AK1233" s="73"/>
      <c r="AM1233" s="73"/>
      <c r="AN1233" s="73"/>
      <c r="AO1233" s="73"/>
      <c r="AP1233" s="73"/>
      <c r="AQ1233" s="73"/>
    </row>
    <row r="1234" spans="21:43" ht="15" customHeight="1" x14ac:dyDescent="0.2">
      <c r="U1234" s="73"/>
      <c r="V1234" s="73"/>
      <c r="W1234" s="73"/>
      <c r="X1234" s="73"/>
      <c r="Y1234" s="73"/>
      <c r="Z1234" s="73"/>
      <c r="AA1234" s="73"/>
      <c r="AB1234" s="73"/>
      <c r="AC1234" s="73"/>
      <c r="AD1234" s="73"/>
      <c r="AE1234" s="73"/>
      <c r="AF1234" s="73"/>
      <c r="AG1234" s="73"/>
      <c r="AH1234" s="73"/>
      <c r="AI1234" s="73"/>
      <c r="AJ1234" s="73"/>
      <c r="AK1234" s="73"/>
      <c r="AM1234" s="73"/>
      <c r="AN1234" s="73"/>
      <c r="AO1234" s="73"/>
      <c r="AP1234" s="73"/>
      <c r="AQ1234" s="73"/>
    </row>
    <row r="1235" spans="21:43" ht="15" customHeight="1" x14ac:dyDescent="0.2">
      <c r="U1235" s="73"/>
      <c r="V1235" s="73"/>
      <c r="W1235" s="73"/>
      <c r="X1235" s="73"/>
      <c r="Y1235" s="73"/>
      <c r="Z1235" s="73"/>
      <c r="AA1235" s="73"/>
      <c r="AB1235" s="73"/>
      <c r="AC1235" s="73"/>
      <c r="AD1235" s="73"/>
      <c r="AE1235" s="73"/>
      <c r="AF1235" s="73"/>
      <c r="AG1235" s="73"/>
      <c r="AH1235" s="73"/>
      <c r="AI1235" s="73"/>
      <c r="AJ1235" s="73"/>
      <c r="AK1235" s="73"/>
      <c r="AM1235" s="73"/>
      <c r="AN1235" s="73"/>
      <c r="AO1235" s="73"/>
      <c r="AP1235" s="73"/>
      <c r="AQ1235" s="73"/>
    </row>
    <row r="1236" spans="21:43" ht="15" customHeight="1" x14ac:dyDescent="0.2">
      <c r="U1236" s="73"/>
      <c r="V1236" s="73"/>
      <c r="W1236" s="73"/>
      <c r="X1236" s="73"/>
      <c r="Y1236" s="73"/>
      <c r="Z1236" s="73"/>
      <c r="AA1236" s="73"/>
      <c r="AB1236" s="73"/>
      <c r="AC1236" s="73"/>
      <c r="AD1236" s="73"/>
      <c r="AE1236" s="73"/>
      <c r="AF1236" s="73"/>
      <c r="AG1236" s="73"/>
      <c r="AH1236" s="73"/>
      <c r="AI1236" s="73"/>
      <c r="AJ1236" s="73"/>
      <c r="AK1236" s="73"/>
      <c r="AM1236" s="73"/>
      <c r="AN1236" s="73"/>
      <c r="AO1236" s="73"/>
      <c r="AP1236" s="73"/>
      <c r="AQ1236" s="73"/>
    </row>
    <row r="1237" spans="21:43" ht="15" customHeight="1" x14ac:dyDescent="0.2">
      <c r="U1237" s="73"/>
      <c r="V1237" s="73"/>
      <c r="W1237" s="73"/>
      <c r="X1237" s="73"/>
      <c r="Y1237" s="73"/>
      <c r="Z1237" s="73"/>
      <c r="AA1237" s="73"/>
      <c r="AB1237" s="73"/>
      <c r="AC1237" s="73"/>
      <c r="AD1237" s="73"/>
      <c r="AE1237" s="73"/>
      <c r="AF1237" s="73"/>
      <c r="AG1237" s="73"/>
      <c r="AH1237" s="73"/>
      <c r="AI1237" s="73"/>
      <c r="AJ1237" s="73"/>
      <c r="AK1237" s="73"/>
      <c r="AM1237" s="73"/>
      <c r="AN1237" s="73"/>
      <c r="AO1237" s="73"/>
      <c r="AP1237" s="73"/>
      <c r="AQ1237" s="73"/>
    </row>
    <row r="1238" spans="21:43" ht="15" customHeight="1" x14ac:dyDescent="0.2">
      <c r="U1238" s="73"/>
      <c r="V1238" s="73"/>
      <c r="W1238" s="73"/>
      <c r="X1238" s="73"/>
      <c r="Y1238" s="73"/>
      <c r="Z1238" s="73"/>
      <c r="AA1238" s="73"/>
      <c r="AB1238" s="73"/>
      <c r="AC1238" s="73"/>
      <c r="AD1238" s="73"/>
      <c r="AE1238" s="73"/>
      <c r="AF1238" s="73"/>
      <c r="AG1238" s="73"/>
      <c r="AH1238" s="73"/>
      <c r="AI1238" s="73"/>
      <c r="AJ1238" s="73"/>
      <c r="AK1238" s="73"/>
      <c r="AM1238" s="73"/>
      <c r="AN1238" s="73"/>
      <c r="AO1238" s="73"/>
      <c r="AP1238" s="73"/>
      <c r="AQ1238" s="73"/>
    </row>
    <row r="1239" spans="21:43" ht="15" customHeight="1" x14ac:dyDescent="0.2">
      <c r="U1239" s="73"/>
      <c r="V1239" s="73"/>
      <c r="W1239" s="73"/>
      <c r="X1239" s="73"/>
      <c r="Y1239" s="73"/>
      <c r="Z1239" s="73"/>
      <c r="AA1239" s="73"/>
      <c r="AB1239" s="73"/>
      <c r="AC1239" s="73"/>
      <c r="AD1239" s="73"/>
      <c r="AE1239" s="73"/>
      <c r="AF1239" s="73"/>
      <c r="AG1239" s="73"/>
      <c r="AH1239" s="73"/>
      <c r="AI1239" s="73"/>
      <c r="AJ1239" s="73"/>
      <c r="AK1239" s="73"/>
      <c r="AM1239" s="73"/>
      <c r="AN1239" s="73"/>
      <c r="AO1239" s="73"/>
      <c r="AP1239" s="73"/>
      <c r="AQ1239" s="73"/>
    </row>
    <row r="1240" spans="21:43" ht="15" customHeight="1" x14ac:dyDescent="0.2">
      <c r="U1240" s="73"/>
      <c r="V1240" s="73"/>
      <c r="W1240" s="73"/>
      <c r="X1240" s="73"/>
      <c r="Y1240" s="73"/>
      <c r="Z1240" s="73"/>
      <c r="AA1240" s="73"/>
      <c r="AB1240" s="73"/>
      <c r="AC1240" s="73"/>
      <c r="AD1240" s="73"/>
      <c r="AE1240" s="73"/>
      <c r="AF1240" s="73"/>
      <c r="AG1240" s="73"/>
      <c r="AH1240" s="73"/>
      <c r="AI1240" s="73"/>
      <c r="AJ1240" s="73"/>
      <c r="AK1240" s="73"/>
      <c r="AM1240" s="73"/>
      <c r="AN1240" s="73"/>
      <c r="AO1240" s="73"/>
      <c r="AP1240" s="73"/>
      <c r="AQ1240" s="73"/>
    </row>
    <row r="1241" spans="21:43" ht="15" customHeight="1" x14ac:dyDescent="0.2">
      <c r="U1241" s="73"/>
      <c r="V1241" s="73"/>
      <c r="W1241" s="73"/>
      <c r="X1241" s="73"/>
      <c r="Y1241" s="73"/>
      <c r="Z1241" s="73"/>
      <c r="AA1241" s="73"/>
      <c r="AB1241" s="73"/>
      <c r="AC1241" s="73"/>
      <c r="AD1241" s="73"/>
      <c r="AE1241" s="73"/>
      <c r="AF1241" s="73"/>
      <c r="AG1241" s="73"/>
      <c r="AH1241" s="73"/>
      <c r="AI1241" s="73"/>
      <c r="AJ1241" s="73"/>
      <c r="AK1241" s="73"/>
      <c r="AM1241" s="73"/>
      <c r="AN1241" s="73"/>
      <c r="AO1241" s="73"/>
      <c r="AP1241" s="73"/>
      <c r="AQ1241" s="73"/>
    </row>
    <row r="1242" spans="21:43" ht="15" customHeight="1" x14ac:dyDescent="0.2">
      <c r="U1242" s="73"/>
      <c r="V1242" s="73"/>
      <c r="W1242" s="73"/>
      <c r="X1242" s="73"/>
      <c r="Y1242" s="73"/>
      <c r="Z1242" s="73"/>
      <c r="AA1242" s="73"/>
      <c r="AB1242" s="73"/>
      <c r="AC1242" s="73"/>
      <c r="AD1242" s="73"/>
      <c r="AE1242" s="73"/>
      <c r="AF1242" s="73"/>
      <c r="AG1242" s="73"/>
      <c r="AH1242" s="73"/>
      <c r="AI1242" s="73"/>
      <c r="AJ1242" s="73"/>
      <c r="AK1242" s="73"/>
      <c r="AM1242" s="73"/>
      <c r="AN1242" s="73"/>
      <c r="AO1242" s="73"/>
      <c r="AP1242" s="73"/>
      <c r="AQ1242" s="73"/>
    </row>
    <row r="1243" spans="21:43" ht="15" customHeight="1" x14ac:dyDescent="0.2">
      <c r="U1243" s="73"/>
      <c r="V1243" s="73"/>
      <c r="W1243" s="73"/>
      <c r="X1243" s="73"/>
      <c r="Y1243" s="73"/>
      <c r="Z1243" s="73"/>
      <c r="AA1243" s="73"/>
      <c r="AB1243" s="73"/>
      <c r="AC1243" s="73"/>
      <c r="AD1243" s="73"/>
      <c r="AE1243" s="73"/>
      <c r="AF1243" s="73"/>
      <c r="AG1243" s="73"/>
      <c r="AH1243" s="73"/>
      <c r="AI1243" s="73"/>
      <c r="AJ1243" s="73"/>
      <c r="AK1243" s="73"/>
      <c r="AM1243" s="73"/>
      <c r="AN1243" s="73"/>
      <c r="AO1243" s="73"/>
      <c r="AP1243" s="73"/>
      <c r="AQ1243" s="73"/>
    </row>
    <row r="1244" spans="21:43" ht="15" customHeight="1" x14ac:dyDescent="0.2">
      <c r="U1244" s="73"/>
      <c r="V1244" s="73"/>
      <c r="W1244" s="73"/>
      <c r="X1244" s="73"/>
      <c r="Y1244" s="73"/>
      <c r="Z1244" s="73"/>
      <c r="AA1244" s="73"/>
      <c r="AB1244" s="73"/>
      <c r="AC1244" s="73"/>
      <c r="AD1244" s="73"/>
      <c r="AE1244" s="73"/>
      <c r="AF1244" s="73"/>
      <c r="AG1244" s="73"/>
      <c r="AH1244" s="73"/>
      <c r="AI1244" s="73"/>
      <c r="AJ1244" s="73"/>
      <c r="AK1244" s="73"/>
      <c r="AM1244" s="73"/>
      <c r="AN1244" s="73"/>
      <c r="AO1244" s="73"/>
      <c r="AP1244" s="73"/>
      <c r="AQ1244" s="73"/>
    </row>
    <row r="1245" spans="21:43" ht="15" customHeight="1" x14ac:dyDescent="0.2">
      <c r="U1245" s="73"/>
      <c r="V1245" s="73"/>
      <c r="W1245" s="73"/>
      <c r="X1245" s="73"/>
      <c r="Y1245" s="73"/>
      <c r="Z1245" s="73"/>
      <c r="AA1245" s="73"/>
      <c r="AB1245" s="73"/>
      <c r="AC1245" s="73"/>
      <c r="AD1245" s="73"/>
      <c r="AE1245" s="73"/>
      <c r="AF1245" s="73"/>
      <c r="AG1245" s="73"/>
      <c r="AH1245" s="73"/>
      <c r="AI1245" s="73"/>
      <c r="AJ1245" s="73"/>
      <c r="AK1245" s="73"/>
      <c r="AM1245" s="73"/>
      <c r="AN1245" s="73"/>
      <c r="AO1245" s="73"/>
      <c r="AP1245" s="73"/>
      <c r="AQ1245" s="73"/>
    </row>
    <row r="1246" spans="21:43" ht="15" customHeight="1" x14ac:dyDescent="0.2">
      <c r="U1246" s="73"/>
      <c r="V1246" s="73"/>
      <c r="W1246" s="73"/>
      <c r="X1246" s="73"/>
      <c r="Y1246" s="73"/>
      <c r="Z1246" s="73"/>
      <c r="AA1246" s="73"/>
      <c r="AB1246" s="73"/>
      <c r="AC1246" s="73"/>
      <c r="AD1246" s="73"/>
      <c r="AE1246" s="73"/>
      <c r="AF1246" s="73"/>
      <c r="AG1246" s="73"/>
      <c r="AH1246" s="73"/>
      <c r="AI1246" s="73"/>
      <c r="AJ1246" s="73"/>
      <c r="AK1246" s="73"/>
      <c r="AM1246" s="73"/>
      <c r="AN1246" s="73"/>
      <c r="AO1246" s="73"/>
      <c r="AP1246" s="73"/>
      <c r="AQ1246" s="73"/>
    </row>
    <row r="1247" spans="21:43" ht="15" customHeight="1" x14ac:dyDescent="0.2">
      <c r="U1247" s="73"/>
      <c r="V1247" s="73"/>
      <c r="W1247" s="73"/>
      <c r="X1247" s="73"/>
      <c r="Y1247" s="73"/>
      <c r="Z1247" s="73"/>
      <c r="AA1247" s="73"/>
      <c r="AB1247" s="73"/>
      <c r="AC1247" s="73"/>
      <c r="AD1247" s="73"/>
      <c r="AE1247" s="73"/>
      <c r="AF1247" s="73"/>
      <c r="AG1247" s="73"/>
      <c r="AH1247" s="73"/>
      <c r="AI1247" s="73"/>
      <c r="AJ1247" s="73"/>
      <c r="AK1247" s="73"/>
      <c r="AM1247" s="73"/>
      <c r="AN1247" s="73"/>
      <c r="AO1247" s="73"/>
      <c r="AP1247" s="73"/>
      <c r="AQ1247" s="73"/>
    </row>
    <row r="1248" spans="21:43" ht="15" customHeight="1" x14ac:dyDescent="0.2">
      <c r="U1248" s="73"/>
      <c r="V1248" s="73"/>
      <c r="W1248" s="73"/>
      <c r="X1248" s="73"/>
      <c r="Y1248" s="73"/>
      <c r="Z1248" s="73"/>
      <c r="AA1248" s="73"/>
      <c r="AB1248" s="73"/>
      <c r="AC1248" s="73"/>
      <c r="AD1248" s="73"/>
      <c r="AE1248" s="73"/>
      <c r="AF1248" s="73"/>
      <c r="AG1248" s="73"/>
      <c r="AH1248" s="73"/>
      <c r="AI1248" s="73"/>
      <c r="AJ1248" s="73"/>
      <c r="AK1248" s="73"/>
      <c r="AM1248" s="73"/>
      <c r="AN1248" s="73"/>
      <c r="AO1248" s="73"/>
      <c r="AP1248" s="73"/>
      <c r="AQ1248" s="73"/>
    </row>
    <row r="1249" spans="21:43" ht="15" customHeight="1" x14ac:dyDescent="0.2">
      <c r="U1249" s="73"/>
      <c r="V1249" s="73"/>
      <c r="W1249" s="73"/>
      <c r="X1249" s="73"/>
      <c r="Y1249" s="73"/>
      <c r="Z1249" s="73"/>
      <c r="AA1249" s="73"/>
      <c r="AB1249" s="73"/>
      <c r="AC1249" s="73"/>
      <c r="AD1249" s="73"/>
      <c r="AE1249" s="73"/>
      <c r="AF1249" s="73"/>
      <c r="AG1249" s="73"/>
      <c r="AH1249" s="73"/>
      <c r="AI1249" s="73"/>
      <c r="AJ1249" s="73"/>
      <c r="AK1249" s="73"/>
      <c r="AM1249" s="73"/>
      <c r="AN1249" s="73"/>
      <c r="AO1249" s="73"/>
      <c r="AP1249" s="73"/>
      <c r="AQ1249" s="73"/>
    </row>
    <row r="1250" spans="21:43" ht="15" customHeight="1" x14ac:dyDescent="0.2">
      <c r="U1250" s="73"/>
      <c r="V1250" s="73"/>
      <c r="W1250" s="73"/>
      <c r="X1250" s="73"/>
      <c r="Y1250" s="73"/>
      <c r="Z1250" s="73"/>
      <c r="AA1250" s="73"/>
      <c r="AB1250" s="73"/>
      <c r="AC1250" s="73"/>
      <c r="AD1250" s="73"/>
      <c r="AE1250" s="73"/>
      <c r="AF1250" s="73"/>
      <c r="AG1250" s="73"/>
      <c r="AH1250" s="73"/>
      <c r="AI1250" s="73"/>
      <c r="AJ1250" s="73"/>
      <c r="AK1250" s="73"/>
      <c r="AM1250" s="73"/>
      <c r="AN1250" s="73"/>
      <c r="AO1250" s="73"/>
      <c r="AP1250" s="73"/>
      <c r="AQ1250" s="73"/>
    </row>
    <row r="1251" spans="21:43" ht="15" customHeight="1" x14ac:dyDescent="0.2">
      <c r="U1251" s="73"/>
      <c r="V1251" s="73"/>
      <c r="W1251" s="73"/>
      <c r="X1251" s="73"/>
      <c r="Y1251" s="73"/>
      <c r="Z1251" s="73"/>
      <c r="AA1251" s="73"/>
      <c r="AB1251" s="73"/>
      <c r="AC1251" s="73"/>
      <c r="AD1251" s="73"/>
      <c r="AE1251" s="73"/>
      <c r="AF1251" s="73"/>
      <c r="AG1251" s="73"/>
      <c r="AH1251" s="73"/>
      <c r="AI1251" s="73"/>
      <c r="AJ1251" s="73"/>
      <c r="AK1251" s="73"/>
      <c r="AM1251" s="73"/>
      <c r="AN1251" s="73"/>
      <c r="AO1251" s="73"/>
      <c r="AP1251" s="73"/>
      <c r="AQ1251" s="73"/>
    </row>
    <row r="1252" spans="21:43" ht="15" customHeight="1" x14ac:dyDescent="0.2">
      <c r="U1252" s="73"/>
      <c r="V1252" s="73"/>
      <c r="W1252" s="73"/>
      <c r="X1252" s="73"/>
      <c r="Y1252" s="73"/>
      <c r="Z1252" s="73"/>
      <c r="AA1252" s="73"/>
      <c r="AB1252" s="73"/>
      <c r="AC1252" s="73"/>
      <c r="AD1252" s="73"/>
      <c r="AE1252" s="73"/>
      <c r="AF1252" s="73"/>
      <c r="AG1252" s="73"/>
      <c r="AH1252" s="73"/>
      <c r="AI1252" s="73"/>
      <c r="AJ1252" s="73"/>
      <c r="AK1252" s="73"/>
      <c r="AM1252" s="73"/>
      <c r="AN1252" s="73"/>
      <c r="AO1252" s="73"/>
      <c r="AP1252" s="73"/>
      <c r="AQ1252" s="73"/>
    </row>
    <row r="1253" spans="21:43" ht="15" customHeight="1" x14ac:dyDescent="0.2">
      <c r="U1253" s="73"/>
      <c r="V1253" s="73"/>
      <c r="W1253" s="73"/>
      <c r="X1253" s="73"/>
      <c r="Y1253" s="73"/>
      <c r="Z1253" s="73"/>
      <c r="AA1253" s="73"/>
      <c r="AB1253" s="73"/>
      <c r="AC1253" s="73"/>
      <c r="AD1253" s="73"/>
      <c r="AE1253" s="73"/>
      <c r="AF1253" s="73"/>
      <c r="AG1253" s="73"/>
      <c r="AH1253" s="73"/>
      <c r="AI1253" s="73"/>
      <c r="AJ1253" s="73"/>
      <c r="AK1253" s="73"/>
      <c r="AM1253" s="73"/>
      <c r="AN1253" s="73"/>
      <c r="AO1253" s="73"/>
      <c r="AP1253" s="73"/>
      <c r="AQ1253" s="73"/>
    </row>
    <row r="1254" spans="21:43" ht="15" customHeight="1" x14ac:dyDescent="0.2">
      <c r="U1254" s="73"/>
      <c r="V1254" s="73"/>
      <c r="W1254" s="73"/>
      <c r="X1254" s="73"/>
      <c r="Y1254" s="73"/>
      <c r="Z1254" s="73"/>
      <c r="AA1254" s="73"/>
      <c r="AB1254" s="73"/>
      <c r="AC1254" s="73"/>
      <c r="AD1254" s="73"/>
      <c r="AE1254" s="73"/>
      <c r="AF1254" s="73"/>
      <c r="AG1254" s="73"/>
      <c r="AH1254" s="73"/>
      <c r="AI1254" s="73"/>
      <c r="AJ1254" s="73"/>
      <c r="AK1254" s="73"/>
      <c r="AM1254" s="73"/>
      <c r="AN1254" s="73"/>
      <c r="AO1254" s="73"/>
      <c r="AP1254" s="73"/>
      <c r="AQ1254" s="73"/>
    </row>
    <row r="1255" spans="21:43" ht="15" customHeight="1" x14ac:dyDescent="0.2">
      <c r="U1255" s="73"/>
      <c r="V1255" s="73"/>
      <c r="W1255" s="73"/>
      <c r="X1255" s="73"/>
      <c r="Y1255" s="73"/>
      <c r="Z1255" s="73"/>
      <c r="AA1255" s="73"/>
      <c r="AB1255" s="73"/>
      <c r="AC1255" s="73"/>
      <c r="AD1255" s="73"/>
      <c r="AE1255" s="73"/>
      <c r="AF1255" s="73"/>
      <c r="AG1255" s="73"/>
      <c r="AH1255" s="73"/>
      <c r="AI1255" s="73"/>
      <c r="AJ1255" s="73"/>
      <c r="AK1255" s="73"/>
      <c r="AM1255" s="73"/>
      <c r="AN1255" s="73"/>
      <c r="AO1255" s="73"/>
      <c r="AP1255" s="73"/>
      <c r="AQ1255" s="73"/>
    </row>
    <row r="1256" spans="21:43" ht="15" customHeight="1" x14ac:dyDescent="0.2">
      <c r="U1256" s="73"/>
      <c r="V1256" s="73"/>
      <c r="W1256" s="73"/>
      <c r="X1256" s="73"/>
      <c r="Y1256" s="73"/>
      <c r="Z1256" s="73"/>
      <c r="AA1256" s="73"/>
      <c r="AB1256" s="73"/>
      <c r="AC1256" s="73"/>
      <c r="AD1256" s="73"/>
      <c r="AE1256" s="73"/>
      <c r="AF1256" s="73"/>
      <c r="AG1256" s="73"/>
      <c r="AH1256" s="73"/>
      <c r="AI1256" s="73"/>
      <c r="AJ1256" s="73"/>
      <c r="AK1256" s="73"/>
      <c r="AM1256" s="73"/>
      <c r="AN1256" s="73"/>
      <c r="AO1256" s="73"/>
      <c r="AP1256" s="73"/>
      <c r="AQ1256" s="73"/>
    </row>
    <row r="1257" spans="21:43" ht="15" customHeight="1" x14ac:dyDescent="0.2">
      <c r="U1257" s="73"/>
      <c r="V1257" s="73"/>
      <c r="W1257" s="73"/>
      <c r="X1257" s="73"/>
      <c r="Y1257" s="73"/>
      <c r="Z1257" s="73"/>
      <c r="AA1257" s="73"/>
      <c r="AB1257" s="73"/>
      <c r="AC1257" s="73"/>
      <c r="AD1257" s="73"/>
      <c r="AE1257" s="73"/>
      <c r="AF1257" s="73"/>
      <c r="AG1257" s="73"/>
      <c r="AH1257" s="73"/>
      <c r="AI1257" s="73"/>
      <c r="AJ1257" s="73"/>
      <c r="AK1257" s="73"/>
      <c r="AM1257" s="73"/>
      <c r="AN1257" s="73"/>
      <c r="AO1257" s="73"/>
      <c r="AP1257" s="73"/>
      <c r="AQ1257" s="73"/>
    </row>
    <row r="1258" spans="21:43" ht="15" customHeight="1" x14ac:dyDescent="0.2">
      <c r="U1258" s="73"/>
      <c r="V1258" s="73"/>
      <c r="W1258" s="73"/>
      <c r="X1258" s="73"/>
      <c r="Y1258" s="73"/>
      <c r="Z1258" s="73"/>
      <c r="AA1258" s="73"/>
      <c r="AB1258" s="73"/>
      <c r="AC1258" s="73"/>
      <c r="AD1258" s="73"/>
      <c r="AE1258" s="73"/>
      <c r="AF1258" s="73"/>
      <c r="AG1258" s="73"/>
      <c r="AH1258" s="73"/>
      <c r="AI1258" s="73"/>
      <c r="AJ1258" s="73"/>
      <c r="AK1258" s="73"/>
      <c r="AM1258" s="73"/>
      <c r="AN1258" s="73"/>
      <c r="AO1258" s="73"/>
      <c r="AP1258" s="73"/>
      <c r="AQ1258" s="73"/>
    </row>
    <row r="1259" spans="21:43" ht="15" customHeight="1" x14ac:dyDescent="0.2">
      <c r="U1259" s="73"/>
      <c r="V1259" s="73"/>
      <c r="W1259" s="73"/>
      <c r="X1259" s="73"/>
      <c r="Y1259" s="73"/>
      <c r="Z1259" s="73"/>
      <c r="AA1259" s="73"/>
      <c r="AB1259" s="73"/>
      <c r="AC1259" s="73"/>
      <c r="AD1259" s="73"/>
      <c r="AE1259" s="73"/>
      <c r="AF1259" s="73"/>
      <c r="AG1259" s="73"/>
      <c r="AH1259" s="73"/>
      <c r="AI1259" s="73"/>
      <c r="AJ1259" s="73"/>
      <c r="AK1259" s="73"/>
      <c r="AM1259" s="73"/>
      <c r="AN1259" s="73"/>
      <c r="AO1259" s="73"/>
      <c r="AP1259" s="73"/>
      <c r="AQ1259" s="73"/>
    </row>
    <row r="1260" spans="21:43" ht="15" customHeight="1" x14ac:dyDescent="0.2">
      <c r="U1260" s="73"/>
      <c r="V1260" s="73"/>
      <c r="W1260" s="73"/>
      <c r="X1260" s="73"/>
      <c r="Y1260" s="73"/>
      <c r="Z1260" s="73"/>
      <c r="AA1260" s="73"/>
      <c r="AB1260" s="73"/>
      <c r="AC1260" s="73"/>
      <c r="AD1260" s="73"/>
      <c r="AE1260" s="73"/>
      <c r="AF1260" s="73"/>
      <c r="AG1260" s="73"/>
      <c r="AH1260" s="73"/>
      <c r="AI1260" s="73"/>
      <c r="AJ1260" s="73"/>
      <c r="AK1260" s="73"/>
      <c r="AM1260" s="73"/>
      <c r="AN1260" s="73"/>
      <c r="AO1260" s="73"/>
      <c r="AP1260" s="73"/>
      <c r="AQ1260" s="73"/>
    </row>
    <row r="1261" spans="21:43" ht="15" customHeight="1" x14ac:dyDescent="0.2">
      <c r="U1261" s="73"/>
      <c r="V1261" s="73"/>
      <c r="W1261" s="73"/>
      <c r="X1261" s="73"/>
      <c r="Y1261" s="73"/>
      <c r="Z1261" s="73"/>
      <c r="AA1261" s="73"/>
      <c r="AB1261" s="73"/>
      <c r="AC1261" s="73"/>
      <c r="AD1261" s="73"/>
      <c r="AE1261" s="73"/>
      <c r="AF1261" s="73"/>
      <c r="AG1261" s="73"/>
      <c r="AH1261" s="73"/>
      <c r="AI1261" s="73"/>
      <c r="AJ1261" s="73"/>
      <c r="AK1261" s="73"/>
      <c r="AM1261" s="73"/>
      <c r="AN1261" s="73"/>
      <c r="AO1261" s="73"/>
      <c r="AP1261" s="73"/>
      <c r="AQ1261" s="73"/>
    </row>
    <row r="1262" spans="21:43" ht="15" customHeight="1" x14ac:dyDescent="0.2">
      <c r="U1262" s="73"/>
      <c r="V1262" s="73"/>
      <c r="W1262" s="73"/>
      <c r="X1262" s="73"/>
      <c r="Y1262" s="73"/>
      <c r="Z1262" s="73"/>
      <c r="AA1262" s="73"/>
      <c r="AB1262" s="73"/>
      <c r="AC1262" s="73"/>
      <c r="AD1262" s="73"/>
      <c r="AE1262" s="73"/>
      <c r="AF1262" s="73"/>
      <c r="AG1262" s="73"/>
      <c r="AH1262" s="73"/>
      <c r="AI1262" s="73"/>
      <c r="AJ1262" s="73"/>
      <c r="AK1262" s="73"/>
      <c r="AM1262" s="73"/>
      <c r="AN1262" s="73"/>
      <c r="AO1262" s="73"/>
      <c r="AP1262" s="73"/>
      <c r="AQ1262" s="73"/>
    </row>
    <row r="1263" spans="21:43" ht="15" customHeight="1" x14ac:dyDescent="0.2">
      <c r="U1263" s="73"/>
      <c r="V1263" s="73"/>
      <c r="W1263" s="73"/>
      <c r="X1263" s="73"/>
      <c r="Y1263" s="73"/>
      <c r="Z1263" s="73"/>
      <c r="AA1263" s="73"/>
      <c r="AB1263" s="73"/>
      <c r="AC1263" s="73"/>
      <c r="AD1263" s="73"/>
      <c r="AE1263" s="73"/>
      <c r="AF1263" s="73"/>
      <c r="AG1263" s="73"/>
      <c r="AH1263" s="73"/>
      <c r="AI1263" s="73"/>
      <c r="AJ1263" s="73"/>
      <c r="AK1263" s="73"/>
      <c r="AM1263" s="73"/>
      <c r="AN1263" s="73"/>
      <c r="AO1263" s="73"/>
      <c r="AP1263" s="73"/>
      <c r="AQ1263" s="73"/>
    </row>
    <row r="1264" spans="21:43" ht="15" customHeight="1" x14ac:dyDescent="0.2">
      <c r="U1264" s="73"/>
      <c r="V1264" s="73"/>
      <c r="W1264" s="73"/>
      <c r="X1264" s="73"/>
      <c r="Y1264" s="73"/>
      <c r="Z1264" s="73"/>
      <c r="AA1264" s="73"/>
      <c r="AB1264" s="73"/>
      <c r="AC1264" s="73"/>
      <c r="AD1264" s="73"/>
      <c r="AE1264" s="73"/>
      <c r="AF1264" s="73"/>
      <c r="AG1264" s="73"/>
      <c r="AH1264" s="73"/>
      <c r="AI1264" s="73"/>
      <c r="AJ1264" s="73"/>
      <c r="AK1264" s="73"/>
      <c r="AM1264" s="73"/>
      <c r="AN1264" s="73"/>
      <c r="AO1264" s="73"/>
      <c r="AP1264" s="73"/>
      <c r="AQ1264" s="73"/>
    </row>
    <row r="1265" spans="21:43" ht="15" customHeight="1" x14ac:dyDescent="0.2">
      <c r="U1265" s="73"/>
      <c r="V1265" s="73"/>
      <c r="W1265" s="73"/>
      <c r="X1265" s="73"/>
      <c r="Y1265" s="73"/>
      <c r="Z1265" s="73"/>
      <c r="AA1265" s="73"/>
      <c r="AB1265" s="73"/>
      <c r="AC1265" s="73"/>
      <c r="AD1265" s="73"/>
      <c r="AE1265" s="73"/>
      <c r="AF1265" s="73"/>
      <c r="AG1265" s="73"/>
      <c r="AH1265" s="73"/>
      <c r="AI1265" s="73"/>
      <c r="AJ1265" s="73"/>
      <c r="AK1265" s="73"/>
      <c r="AM1265" s="73"/>
      <c r="AN1265" s="73"/>
      <c r="AO1265" s="73"/>
      <c r="AP1265" s="73"/>
      <c r="AQ1265" s="73"/>
    </row>
    <row r="1266" spans="21:43" ht="15" customHeight="1" x14ac:dyDescent="0.2">
      <c r="U1266" s="73"/>
      <c r="V1266" s="73"/>
      <c r="W1266" s="73"/>
      <c r="X1266" s="73"/>
      <c r="Y1266" s="73"/>
      <c r="Z1266" s="73"/>
      <c r="AA1266" s="73"/>
      <c r="AB1266" s="73"/>
      <c r="AC1266" s="73"/>
      <c r="AD1266" s="73"/>
      <c r="AE1266" s="73"/>
      <c r="AF1266" s="73"/>
      <c r="AG1266" s="73"/>
      <c r="AH1266" s="73"/>
      <c r="AI1266" s="73"/>
      <c r="AJ1266" s="73"/>
      <c r="AK1266" s="73"/>
      <c r="AM1266" s="73"/>
      <c r="AN1266" s="73"/>
      <c r="AO1266" s="73"/>
      <c r="AP1266" s="73"/>
      <c r="AQ1266" s="73"/>
    </row>
    <row r="1267" spans="21:43" ht="15" customHeight="1" x14ac:dyDescent="0.2">
      <c r="U1267" s="73"/>
      <c r="V1267" s="73"/>
      <c r="W1267" s="73"/>
      <c r="X1267" s="73"/>
      <c r="Y1267" s="73"/>
      <c r="Z1267" s="73"/>
      <c r="AA1267" s="73"/>
      <c r="AB1267" s="73"/>
      <c r="AC1267" s="73"/>
      <c r="AD1267" s="73"/>
      <c r="AE1267" s="73"/>
      <c r="AF1267" s="73"/>
      <c r="AG1267" s="73"/>
      <c r="AH1267" s="73"/>
      <c r="AI1267" s="73"/>
      <c r="AJ1267" s="73"/>
      <c r="AK1267" s="73"/>
      <c r="AM1267" s="73"/>
      <c r="AN1267" s="73"/>
      <c r="AO1267" s="73"/>
      <c r="AP1267" s="73"/>
      <c r="AQ1267" s="73"/>
    </row>
    <row r="1268" spans="21:43" ht="15" customHeight="1" x14ac:dyDescent="0.2">
      <c r="U1268" s="73"/>
      <c r="V1268" s="73"/>
      <c r="W1268" s="73"/>
      <c r="X1268" s="73"/>
      <c r="Y1268" s="73"/>
      <c r="Z1268" s="73"/>
      <c r="AA1268" s="73"/>
      <c r="AB1268" s="73"/>
      <c r="AC1268" s="73"/>
      <c r="AD1268" s="73"/>
      <c r="AE1268" s="73"/>
      <c r="AF1268" s="73"/>
      <c r="AG1268" s="73"/>
      <c r="AH1268" s="73"/>
      <c r="AI1268" s="73"/>
      <c r="AJ1268" s="73"/>
      <c r="AK1268" s="73"/>
      <c r="AM1268" s="73"/>
      <c r="AN1268" s="73"/>
      <c r="AO1268" s="73"/>
      <c r="AP1268" s="73"/>
      <c r="AQ1268" s="73"/>
    </row>
    <row r="1269" spans="21:43" ht="15" customHeight="1" x14ac:dyDescent="0.2">
      <c r="U1269" s="73"/>
      <c r="V1269" s="73"/>
      <c r="W1269" s="73"/>
      <c r="X1269" s="73"/>
      <c r="Y1269" s="73"/>
      <c r="Z1269" s="73"/>
      <c r="AA1269" s="73"/>
      <c r="AB1269" s="73"/>
      <c r="AC1269" s="73"/>
      <c r="AD1269" s="73"/>
      <c r="AE1269" s="73"/>
      <c r="AF1269" s="73"/>
      <c r="AG1269" s="73"/>
      <c r="AH1269" s="73"/>
      <c r="AI1269" s="73"/>
      <c r="AJ1269" s="73"/>
      <c r="AK1269" s="73"/>
      <c r="AM1269" s="73"/>
      <c r="AN1269" s="73"/>
      <c r="AO1269" s="73"/>
      <c r="AP1269" s="73"/>
      <c r="AQ1269" s="73"/>
    </row>
    <row r="1270" spans="21:43" ht="15" customHeight="1" x14ac:dyDescent="0.2">
      <c r="U1270" s="73"/>
      <c r="V1270" s="73"/>
      <c r="W1270" s="73"/>
      <c r="X1270" s="73"/>
      <c r="Y1270" s="73"/>
      <c r="Z1270" s="73"/>
      <c r="AA1270" s="73"/>
      <c r="AB1270" s="73"/>
      <c r="AC1270" s="73"/>
      <c r="AD1270" s="73"/>
      <c r="AE1270" s="73"/>
      <c r="AF1270" s="73"/>
      <c r="AG1270" s="73"/>
      <c r="AH1270" s="73"/>
      <c r="AI1270" s="73"/>
      <c r="AJ1270" s="73"/>
      <c r="AK1270" s="73"/>
      <c r="AM1270" s="73"/>
      <c r="AN1270" s="73"/>
      <c r="AO1270" s="73"/>
      <c r="AP1270" s="73"/>
      <c r="AQ1270" s="73"/>
    </row>
    <row r="1271" spans="21:43" ht="15" customHeight="1" x14ac:dyDescent="0.2">
      <c r="U1271" s="73"/>
      <c r="V1271" s="73"/>
      <c r="W1271" s="73"/>
      <c r="X1271" s="73"/>
      <c r="Y1271" s="73"/>
      <c r="Z1271" s="73"/>
      <c r="AA1271" s="73"/>
      <c r="AB1271" s="73"/>
      <c r="AC1271" s="73"/>
      <c r="AD1271" s="73"/>
      <c r="AE1271" s="73"/>
      <c r="AF1271" s="73"/>
      <c r="AG1271" s="73"/>
      <c r="AH1271" s="73"/>
      <c r="AI1271" s="73"/>
      <c r="AJ1271" s="73"/>
      <c r="AK1271" s="73"/>
      <c r="AM1271" s="73"/>
      <c r="AN1271" s="73"/>
      <c r="AO1271" s="73"/>
      <c r="AP1271" s="73"/>
      <c r="AQ1271" s="73"/>
    </row>
    <row r="1272" spans="21:43" ht="15" customHeight="1" x14ac:dyDescent="0.2">
      <c r="U1272" s="73"/>
      <c r="V1272" s="73"/>
      <c r="W1272" s="73"/>
      <c r="X1272" s="73"/>
      <c r="Y1272" s="73"/>
      <c r="Z1272" s="73"/>
      <c r="AA1272" s="73"/>
      <c r="AB1272" s="73"/>
      <c r="AC1272" s="73"/>
      <c r="AD1272" s="73"/>
      <c r="AE1272" s="73"/>
      <c r="AF1272" s="73"/>
      <c r="AG1272" s="73"/>
      <c r="AH1272" s="73"/>
      <c r="AI1272" s="73"/>
      <c r="AJ1272" s="73"/>
      <c r="AK1272" s="73"/>
      <c r="AM1272" s="73"/>
      <c r="AN1272" s="73"/>
      <c r="AO1272" s="73"/>
      <c r="AP1272" s="73"/>
      <c r="AQ1272" s="73"/>
    </row>
    <row r="1273" spans="21:43" ht="15" customHeight="1" x14ac:dyDescent="0.2">
      <c r="U1273" s="73"/>
      <c r="V1273" s="73"/>
      <c r="W1273" s="73"/>
      <c r="X1273" s="73"/>
      <c r="Y1273" s="73"/>
      <c r="Z1273" s="73"/>
      <c r="AA1273" s="73"/>
      <c r="AB1273" s="73"/>
      <c r="AC1273" s="73"/>
      <c r="AD1273" s="73"/>
      <c r="AE1273" s="73"/>
      <c r="AF1273" s="73"/>
      <c r="AG1273" s="73"/>
      <c r="AH1273" s="73"/>
      <c r="AI1273" s="73"/>
      <c r="AJ1273" s="73"/>
      <c r="AK1273" s="73"/>
      <c r="AM1273" s="73"/>
      <c r="AN1273" s="73"/>
      <c r="AO1273" s="73"/>
      <c r="AP1273" s="73"/>
      <c r="AQ1273" s="73"/>
    </row>
    <row r="1274" spans="21:43" ht="15" customHeight="1" x14ac:dyDescent="0.2">
      <c r="U1274" s="73"/>
      <c r="V1274" s="73"/>
      <c r="W1274" s="73"/>
      <c r="X1274" s="73"/>
      <c r="Y1274" s="73"/>
      <c r="Z1274" s="73"/>
      <c r="AA1274" s="73"/>
      <c r="AB1274" s="73"/>
      <c r="AC1274" s="73"/>
      <c r="AD1274" s="73"/>
      <c r="AE1274" s="73"/>
      <c r="AF1274" s="73"/>
      <c r="AG1274" s="73"/>
      <c r="AH1274" s="73"/>
      <c r="AI1274" s="73"/>
      <c r="AJ1274" s="73"/>
      <c r="AK1274" s="73"/>
      <c r="AM1274" s="73"/>
      <c r="AN1274" s="73"/>
      <c r="AO1274" s="73"/>
      <c r="AP1274" s="73"/>
      <c r="AQ1274" s="73"/>
    </row>
    <row r="1275" spans="21:43" ht="15" customHeight="1" x14ac:dyDescent="0.2">
      <c r="U1275" s="73"/>
      <c r="V1275" s="73"/>
      <c r="W1275" s="73"/>
      <c r="X1275" s="73"/>
      <c r="Y1275" s="73"/>
      <c r="Z1275" s="73"/>
      <c r="AA1275" s="73"/>
      <c r="AB1275" s="73"/>
      <c r="AC1275" s="73"/>
      <c r="AD1275" s="73"/>
      <c r="AE1275" s="73"/>
      <c r="AF1275" s="73"/>
      <c r="AG1275" s="73"/>
      <c r="AH1275" s="73"/>
      <c r="AI1275" s="73"/>
      <c r="AJ1275" s="73"/>
      <c r="AK1275" s="73"/>
      <c r="AM1275" s="73"/>
      <c r="AN1275" s="73"/>
      <c r="AO1275" s="73"/>
      <c r="AP1275" s="73"/>
      <c r="AQ1275" s="73"/>
    </row>
    <row r="1276" spans="21:43" ht="15" customHeight="1" x14ac:dyDescent="0.2">
      <c r="U1276" s="73"/>
      <c r="V1276" s="73"/>
      <c r="W1276" s="73"/>
      <c r="X1276" s="73"/>
      <c r="Y1276" s="73"/>
      <c r="Z1276" s="73"/>
      <c r="AA1276" s="73"/>
      <c r="AB1276" s="73"/>
      <c r="AC1276" s="73"/>
      <c r="AD1276" s="73"/>
      <c r="AE1276" s="73"/>
      <c r="AF1276" s="73"/>
      <c r="AG1276" s="73"/>
      <c r="AH1276" s="73"/>
      <c r="AI1276" s="73"/>
      <c r="AJ1276" s="73"/>
      <c r="AK1276" s="73"/>
      <c r="AM1276" s="73"/>
      <c r="AN1276" s="73"/>
      <c r="AO1276" s="73"/>
      <c r="AP1276" s="73"/>
      <c r="AQ1276" s="73"/>
    </row>
    <row r="1277" spans="21:43" ht="15" customHeight="1" x14ac:dyDescent="0.2">
      <c r="U1277" s="73"/>
      <c r="V1277" s="73"/>
      <c r="W1277" s="73"/>
      <c r="X1277" s="73"/>
      <c r="Y1277" s="73"/>
      <c r="Z1277" s="73"/>
      <c r="AA1277" s="73"/>
      <c r="AB1277" s="73"/>
      <c r="AC1277" s="73"/>
      <c r="AD1277" s="73"/>
      <c r="AE1277" s="73"/>
      <c r="AF1277" s="73"/>
      <c r="AG1277" s="73"/>
      <c r="AH1277" s="73"/>
      <c r="AI1277" s="73"/>
      <c r="AJ1277" s="73"/>
      <c r="AK1277" s="73"/>
      <c r="AM1277" s="73"/>
      <c r="AN1277" s="73"/>
      <c r="AO1277" s="73"/>
      <c r="AP1277" s="73"/>
      <c r="AQ1277" s="73"/>
    </row>
    <row r="1278" spans="21:43" ht="15" customHeight="1" x14ac:dyDescent="0.2">
      <c r="U1278" s="73"/>
      <c r="V1278" s="73"/>
      <c r="W1278" s="73"/>
      <c r="X1278" s="73"/>
      <c r="Y1278" s="73"/>
      <c r="Z1278" s="73"/>
      <c r="AA1278" s="73"/>
      <c r="AB1278" s="73"/>
      <c r="AC1278" s="73"/>
      <c r="AD1278" s="73"/>
      <c r="AE1278" s="73"/>
      <c r="AF1278" s="73"/>
      <c r="AG1278" s="73"/>
      <c r="AH1278" s="73"/>
      <c r="AI1278" s="73"/>
      <c r="AJ1278" s="73"/>
      <c r="AK1278" s="73"/>
      <c r="AM1278" s="73"/>
      <c r="AN1278" s="73"/>
      <c r="AO1278" s="73"/>
      <c r="AP1278" s="73"/>
      <c r="AQ1278" s="73"/>
    </row>
    <row r="1279" spans="21:43" ht="15" customHeight="1" x14ac:dyDescent="0.2">
      <c r="U1279" s="73"/>
      <c r="V1279" s="73"/>
      <c r="W1279" s="73"/>
      <c r="X1279" s="73"/>
      <c r="Y1279" s="73"/>
      <c r="Z1279" s="73"/>
      <c r="AA1279" s="73"/>
      <c r="AB1279" s="73"/>
      <c r="AC1279" s="73"/>
      <c r="AD1279" s="73"/>
      <c r="AE1279" s="73"/>
      <c r="AF1279" s="73"/>
      <c r="AG1279" s="73"/>
      <c r="AH1279" s="73"/>
      <c r="AI1279" s="73"/>
      <c r="AJ1279" s="73"/>
      <c r="AK1279" s="73"/>
      <c r="AM1279" s="73"/>
      <c r="AN1279" s="73"/>
      <c r="AO1279" s="73"/>
      <c r="AP1279" s="73"/>
      <c r="AQ1279" s="73"/>
    </row>
    <row r="1280" spans="21:43" ht="15" customHeight="1" x14ac:dyDescent="0.2">
      <c r="U1280" s="73"/>
      <c r="V1280" s="73"/>
      <c r="W1280" s="73"/>
      <c r="X1280" s="73"/>
      <c r="Y1280" s="73"/>
      <c r="Z1280" s="73"/>
      <c r="AA1280" s="73"/>
      <c r="AB1280" s="73"/>
      <c r="AC1280" s="73"/>
      <c r="AD1280" s="73"/>
      <c r="AE1280" s="73"/>
      <c r="AF1280" s="73"/>
      <c r="AG1280" s="73"/>
      <c r="AH1280" s="73"/>
      <c r="AI1280" s="73"/>
      <c r="AJ1280" s="73"/>
      <c r="AK1280" s="73"/>
      <c r="AM1280" s="73"/>
      <c r="AN1280" s="73"/>
      <c r="AO1280" s="73"/>
      <c r="AP1280" s="73"/>
      <c r="AQ1280" s="73"/>
    </row>
    <row r="1281" spans="21:43" ht="15" customHeight="1" x14ac:dyDescent="0.2">
      <c r="U1281" s="73"/>
      <c r="V1281" s="73"/>
      <c r="W1281" s="73"/>
      <c r="X1281" s="73"/>
      <c r="Y1281" s="73"/>
      <c r="Z1281" s="73"/>
      <c r="AA1281" s="73"/>
      <c r="AB1281" s="73"/>
      <c r="AC1281" s="73"/>
      <c r="AD1281" s="73"/>
      <c r="AE1281" s="73"/>
      <c r="AF1281" s="73"/>
      <c r="AG1281" s="73"/>
      <c r="AH1281" s="73"/>
      <c r="AI1281" s="73"/>
      <c r="AJ1281" s="73"/>
      <c r="AK1281" s="73"/>
      <c r="AM1281" s="73"/>
      <c r="AN1281" s="73"/>
      <c r="AO1281" s="73"/>
      <c r="AP1281" s="73"/>
      <c r="AQ1281" s="73"/>
    </row>
    <row r="1282" spans="21:43" ht="15" customHeight="1" x14ac:dyDescent="0.2">
      <c r="U1282" s="73"/>
      <c r="V1282" s="73"/>
      <c r="W1282" s="73"/>
      <c r="X1282" s="73"/>
      <c r="Y1282" s="73"/>
      <c r="Z1282" s="73"/>
      <c r="AA1282" s="73"/>
      <c r="AB1282" s="73"/>
      <c r="AC1282" s="73"/>
      <c r="AD1282" s="73"/>
      <c r="AE1282" s="73"/>
      <c r="AF1282" s="73"/>
      <c r="AG1282" s="73"/>
      <c r="AH1282" s="73"/>
      <c r="AI1282" s="73"/>
      <c r="AJ1282" s="73"/>
      <c r="AK1282" s="73"/>
      <c r="AM1282" s="73"/>
      <c r="AN1282" s="73"/>
      <c r="AO1282" s="73"/>
      <c r="AP1282" s="73"/>
      <c r="AQ1282" s="73"/>
    </row>
    <row r="1283" spans="21:43" ht="15" customHeight="1" x14ac:dyDescent="0.2">
      <c r="U1283" s="73"/>
      <c r="V1283" s="73"/>
      <c r="W1283" s="73"/>
      <c r="X1283" s="73"/>
      <c r="Y1283" s="73"/>
      <c r="Z1283" s="73"/>
      <c r="AA1283" s="73"/>
      <c r="AB1283" s="73"/>
      <c r="AC1283" s="73"/>
      <c r="AD1283" s="73"/>
      <c r="AE1283" s="73"/>
      <c r="AF1283" s="73"/>
      <c r="AG1283" s="73"/>
      <c r="AH1283" s="73"/>
      <c r="AI1283" s="73"/>
      <c r="AJ1283" s="73"/>
      <c r="AK1283" s="73"/>
      <c r="AM1283" s="73"/>
      <c r="AN1283" s="73"/>
      <c r="AO1283" s="73"/>
      <c r="AP1283" s="73"/>
      <c r="AQ1283" s="73"/>
    </row>
    <row r="1284" spans="21:43" ht="15" customHeight="1" x14ac:dyDescent="0.2">
      <c r="U1284" s="73"/>
      <c r="V1284" s="73"/>
      <c r="W1284" s="73"/>
      <c r="X1284" s="73"/>
      <c r="Y1284" s="73"/>
      <c r="Z1284" s="73"/>
      <c r="AA1284" s="73"/>
      <c r="AB1284" s="73"/>
      <c r="AC1284" s="73"/>
      <c r="AD1284" s="73"/>
      <c r="AE1284" s="73"/>
      <c r="AF1284" s="73"/>
      <c r="AG1284" s="73"/>
      <c r="AH1284" s="73"/>
      <c r="AI1284" s="73"/>
      <c r="AJ1284" s="73"/>
      <c r="AK1284" s="73"/>
      <c r="AM1284" s="73"/>
      <c r="AN1284" s="73"/>
      <c r="AO1284" s="73"/>
      <c r="AP1284" s="73"/>
      <c r="AQ1284" s="73"/>
    </row>
    <row r="1285" spans="21:43" ht="15" customHeight="1" x14ac:dyDescent="0.2">
      <c r="U1285" s="73"/>
      <c r="V1285" s="73"/>
      <c r="W1285" s="73"/>
      <c r="X1285" s="73"/>
      <c r="Y1285" s="73"/>
      <c r="Z1285" s="73"/>
      <c r="AA1285" s="73"/>
      <c r="AB1285" s="73"/>
      <c r="AC1285" s="73"/>
      <c r="AD1285" s="73"/>
      <c r="AE1285" s="73"/>
      <c r="AF1285" s="73"/>
      <c r="AG1285" s="73"/>
      <c r="AH1285" s="73"/>
      <c r="AI1285" s="73"/>
      <c r="AJ1285" s="73"/>
      <c r="AK1285" s="73"/>
      <c r="AM1285" s="73"/>
      <c r="AN1285" s="73"/>
      <c r="AO1285" s="73"/>
      <c r="AP1285" s="73"/>
      <c r="AQ1285" s="73"/>
    </row>
    <row r="1286" spans="21:43" ht="15" customHeight="1" x14ac:dyDescent="0.2">
      <c r="U1286" s="73"/>
      <c r="V1286" s="73"/>
      <c r="W1286" s="73"/>
      <c r="X1286" s="73"/>
      <c r="Y1286" s="73"/>
      <c r="Z1286" s="73"/>
      <c r="AA1286" s="73"/>
      <c r="AB1286" s="73"/>
      <c r="AC1286" s="73"/>
      <c r="AD1286" s="73"/>
      <c r="AE1286" s="73"/>
      <c r="AF1286" s="73"/>
      <c r="AG1286" s="73"/>
      <c r="AH1286" s="73"/>
      <c r="AI1286" s="73"/>
      <c r="AJ1286" s="73"/>
      <c r="AK1286" s="73"/>
      <c r="AM1286" s="73"/>
      <c r="AN1286" s="73"/>
      <c r="AO1286" s="73"/>
      <c r="AP1286" s="73"/>
      <c r="AQ1286" s="73"/>
    </row>
    <row r="1287" spans="21:43" ht="15" customHeight="1" x14ac:dyDescent="0.2">
      <c r="U1287" s="73"/>
      <c r="V1287" s="73"/>
      <c r="W1287" s="73"/>
      <c r="X1287" s="73"/>
      <c r="Y1287" s="73"/>
      <c r="Z1287" s="73"/>
      <c r="AA1287" s="73"/>
      <c r="AB1287" s="73"/>
      <c r="AC1287" s="73"/>
      <c r="AD1287" s="73"/>
      <c r="AE1287" s="73"/>
      <c r="AF1287" s="73"/>
      <c r="AG1287" s="73"/>
      <c r="AH1287" s="73"/>
      <c r="AI1287" s="73"/>
      <c r="AJ1287" s="73"/>
      <c r="AK1287" s="73"/>
      <c r="AM1287" s="73"/>
      <c r="AN1287" s="73"/>
      <c r="AO1287" s="73"/>
      <c r="AP1287" s="73"/>
      <c r="AQ1287" s="73"/>
    </row>
    <row r="1288" spans="21:43" ht="15" customHeight="1" x14ac:dyDescent="0.2">
      <c r="U1288" s="73"/>
      <c r="V1288" s="73"/>
      <c r="W1288" s="73"/>
      <c r="X1288" s="73"/>
      <c r="Y1288" s="73"/>
      <c r="Z1288" s="73"/>
      <c r="AA1288" s="73"/>
      <c r="AB1288" s="73"/>
      <c r="AC1288" s="73"/>
      <c r="AD1288" s="73"/>
      <c r="AE1288" s="73"/>
      <c r="AF1288" s="73"/>
      <c r="AG1288" s="73"/>
      <c r="AH1288" s="73"/>
      <c r="AI1288" s="73"/>
      <c r="AJ1288" s="73"/>
      <c r="AK1288" s="73"/>
      <c r="AM1288" s="73"/>
      <c r="AN1288" s="73"/>
      <c r="AO1288" s="73"/>
      <c r="AP1288" s="73"/>
      <c r="AQ1288" s="73"/>
    </row>
    <row r="1289" spans="21:43" ht="15" customHeight="1" x14ac:dyDescent="0.2">
      <c r="U1289" s="73"/>
      <c r="V1289" s="73"/>
      <c r="W1289" s="73"/>
      <c r="X1289" s="73"/>
      <c r="Y1289" s="73"/>
      <c r="Z1289" s="73"/>
      <c r="AA1289" s="73"/>
      <c r="AB1289" s="73"/>
      <c r="AC1289" s="73"/>
      <c r="AD1289" s="73"/>
      <c r="AE1289" s="73"/>
      <c r="AF1289" s="73"/>
      <c r="AG1289" s="73"/>
      <c r="AH1289" s="73"/>
      <c r="AI1289" s="73"/>
      <c r="AJ1289" s="73"/>
      <c r="AK1289" s="73"/>
      <c r="AM1289" s="73"/>
      <c r="AN1289" s="73"/>
      <c r="AO1289" s="73"/>
      <c r="AP1289" s="73"/>
      <c r="AQ1289" s="73"/>
    </row>
    <row r="1290" spans="21:43" ht="15" customHeight="1" x14ac:dyDescent="0.2">
      <c r="U1290" s="73"/>
      <c r="V1290" s="73"/>
      <c r="W1290" s="73"/>
      <c r="X1290" s="73"/>
      <c r="Y1290" s="73"/>
      <c r="Z1290" s="73"/>
      <c r="AA1290" s="73"/>
      <c r="AB1290" s="73"/>
      <c r="AC1290" s="73"/>
      <c r="AD1290" s="73"/>
      <c r="AE1290" s="73"/>
      <c r="AF1290" s="73"/>
      <c r="AG1290" s="73"/>
      <c r="AH1290" s="73"/>
      <c r="AI1290" s="73"/>
      <c r="AJ1290" s="73"/>
      <c r="AK1290" s="73"/>
      <c r="AM1290" s="73"/>
      <c r="AN1290" s="73"/>
      <c r="AO1290" s="73"/>
      <c r="AP1290" s="73"/>
      <c r="AQ1290" s="73"/>
    </row>
    <row r="1291" spans="21:43" ht="15" customHeight="1" x14ac:dyDescent="0.2">
      <c r="U1291" s="73"/>
      <c r="V1291" s="73"/>
      <c r="W1291" s="73"/>
      <c r="X1291" s="73"/>
      <c r="Y1291" s="73"/>
      <c r="Z1291" s="73"/>
      <c r="AA1291" s="73"/>
      <c r="AB1291" s="73"/>
      <c r="AC1291" s="73"/>
      <c r="AD1291" s="73"/>
      <c r="AE1291" s="73"/>
      <c r="AF1291" s="73"/>
      <c r="AG1291" s="73"/>
      <c r="AH1291" s="73"/>
      <c r="AI1291" s="73"/>
      <c r="AJ1291" s="73"/>
      <c r="AK1291" s="73"/>
      <c r="AM1291" s="73"/>
      <c r="AN1291" s="73"/>
      <c r="AO1291" s="73"/>
      <c r="AP1291" s="73"/>
      <c r="AQ1291" s="73"/>
    </row>
    <row r="1292" spans="21:43" ht="15" customHeight="1" x14ac:dyDescent="0.2">
      <c r="U1292" s="73"/>
      <c r="V1292" s="73"/>
      <c r="W1292" s="73"/>
      <c r="X1292" s="73"/>
      <c r="Y1292" s="73"/>
      <c r="Z1292" s="73"/>
      <c r="AA1292" s="73"/>
      <c r="AB1292" s="73"/>
      <c r="AC1292" s="73"/>
      <c r="AD1292" s="73"/>
      <c r="AE1292" s="73"/>
      <c r="AF1292" s="73"/>
      <c r="AG1292" s="73"/>
      <c r="AH1292" s="73"/>
      <c r="AI1292" s="73"/>
      <c r="AJ1292" s="73"/>
      <c r="AK1292" s="73"/>
      <c r="AM1292" s="73"/>
      <c r="AN1292" s="73"/>
      <c r="AO1292" s="73"/>
      <c r="AP1292" s="73"/>
      <c r="AQ1292" s="73"/>
    </row>
    <row r="1293" spans="21:43" ht="15" customHeight="1" x14ac:dyDescent="0.2">
      <c r="U1293" s="73"/>
      <c r="V1293" s="73"/>
      <c r="W1293" s="73"/>
      <c r="X1293" s="73"/>
      <c r="Y1293" s="73"/>
      <c r="Z1293" s="73"/>
      <c r="AA1293" s="73"/>
      <c r="AB1293" s="73"/>
      <c r="AC1293" s="73"/>
      <c r="AD1293" s="73"/>
      <c r="AE1293" s="73"/>
      <c r="AF1293" s="73"/>
      <c r="AG1293" s="73"/>
      <c r="AH1293" s="73"/>
      <c r="AI1293" s="73"/>
      <c r="AJ1293" s="73"/>
      <c r="AK1293" s="73"/>
      <c r="AM1293" s="73"/>
      <c r="AN1293" s="73"/>
      <c r="AO1293" s="73"/>
      <c r="AP1293" s="73"/>
      <c r="AQ1293" s="73"/>
    </row>
    <row r="1294" spans="21:43" ht="15" customHeight="1" x14ac:dyDescent="0.2">
      <c r="U1294" s="73"/>
      <c r="V1294" s="73"/>
      <c r="W1294" s="73"/>
      <c r="X1294" s="73"/>
      <c r="Y1294" s="73"/>
      <c r="Z1294" s="73"/>
      <c r="AA1294" s="73"/>
      <c r="AB1294" s="73"/>
      <c r="AC1294" s="73"/>
      <c r="AD1294" s="73"/>
      <c r="AE1294" s="73"/>
      <c r="AF1294" s="73"/>
      <c r="AG1294" s="73"/>
      <c r="AH1294" s="73"/>
      <c r="AI1294" s="73"/>
      <c r="AJ1294" s="73"/>
      <c r="AK1294" s="73"/>
      <c r="AM1294" s="73"/>
      <c r="AN1294" s="73"/>
      <c r="AO1294" s="73"/>
      <c r="AP1294" s="73"/>
      <c r="AQ1294" s="73"/>
    </row>
    <row r="1295" spans="21:43" ht="15" customHeight="1" x14ac:dyDescent="0.2">
      <c r="U1295" s="73"/>
      <c r="V1295" s="73"/>
      <c r="W1295" s="73"/>
      <c r="X1295" s="73"/>
      <c r="Y1295" s="73"/>
      <c r="Z1295" s="73"/>
      <c r="AA1295" s="73"/>
      <c r="AB1295" s="73"/>
      <c r="AC1295" s="73"/>
      <c r="AD1295" s="73"/>
      <c r="AE1295" s="73"/>
      <c r="AF1295" s="73"/>
      <c r="AG1295" s="73"/>
      <c r="AH1295" s="73"/>
      <c r="AI1295" s="73"/>
      <c r="AJ1295" s="73"/>
      <c r="AK1295" s="73"/>
      <c r="AM1295" s="73"/>
      <c r="AN1295" s="73"/>
      <c r="AO1295" s="73"/>
      <c r="AP1295" s="73"/>
      <c r="AQ1295" s="73"/>
    </row>
    <row r="1296" spans="21:43" ht="15" customHeight="1" x14ac:dyDescent="0.2">
      <c r="U1296" s="73"/>
      <c r="V1296" s="73"/>
      <c r="W1296" s="73"/>
      <c r="X1296" s="73"/>
      <c r="Y1296" s="73"/>
      <c r="Z1296" s="73"/>
      <c r="AA1296" s="73"/>
      <c r="AB1296" s="73"/>
      <c r="AC1296" s="73"/>
      <c r="AD1296" s="73"/>
      <c r="AE1296" s="73"/>
      <c r="AF1296" s="73"/>
      <c r="AG1296" s="73"/>
      <c r="AH1296" s="73"/>
      <c r="AI1296" s="73"/>
      <c r="AJ1296" s="73"/>
      <c r="AK1296" s="73"/>
      <c r="AM1296" s="73"/>
      <c r="AN1296" s="73"/>
      <c r="AO1296" s="73"/>
      <c r="AP1296" s="73"/>
      <c r="AQ1296" s="73"/>
    </row>
    <row r="1297" spans="21:43" ht="15" customHeight="1" x14ac:dyDescent="0.2">
      <c r="U1297" s="73"/>
      <c r="V1297" s="73"/>
      <c r="W1297" s="73"/>
      <c r="X1297" s="73"/>
      <c r="Y1297" s="73"/>
      <c r="Z1297" s="73"/>
      <c r="AA1297" s="73"/>
      <c r="AB1297" s="73"/>
      <c r="AC1297" s="73"/>
      <c r="AD1297" s="73"/>
      <c r="AE1297" s="73"/>
      <c r="AF1297" s="73"/>
      <c r="AG1297" s="73"/>
      <c r="AH1297" s="73"/>
      <c r="AI1297" s="73"/>
      <c r="AJ1297" s="73"/>
      <c r="AK1297" s="73"/>
      <c r="AM1297" s="73"/>
      <c r="AN1297" s="73"/>
      <c r="AO1297" s="73"/>
      <c r="AP1297" s="73"/>
      <c r="AQ1297" s="73"/>
    </row>
    <row r="1298" spans="21:43" ht="15" customHeight="1" x14ac:dyDescent="0.2">
      <c r="U1298" s="73"/>
      <c r="V1298" s="73"/>
      <c r="W1298" s="73"/>
      <c r="X1298" s="73"/>
      <c r="Y1298" s="73"/>
      <c r="Z1298" s="73"/>
      <c r="AA1298" s="73"/>
      <c r="AB1298" s="73"/>
      <c r="AC1298" s="73"/>
      <c r="AD1298" s="73"/>
      <c r="AE1298" s="73"/>
      <c r="AF1298" s="73"/>
      <c r="AG1298" s="73"/>
      <c r="AH1298" s="73"/>
      <c r="AI1298" s="73"/>
      <c r="AJ1298" s="73"/>
      <c r="AK1298" s="73"/>
      <c r="AM1298" s="73"/>
      <c r="AN1298" s="73"/>
      <c r="AO1298" s="73"/>
      <c r="AP1298" s="73"/>
      <c r="AQ1298" s="73"/>
    </row>
    <row r="1299" spans="21:43" ht="15" customHeight="1" x14ac:dyDescent="0.2">
      <c r="U1299" s="73"/>
      <c r="V1299" s="73"/>
      <c r="W1299" s="73"/>
      <c r="X1299" s="73"/>
      <c r="Y1299" s="73"/>
      <c r="Z1299" s="73"/>
      <c r="AA1299" s="73"/>
      <c r="AB1299" s="73"/>
      <c r="AC1299" s="73"/>
      <c r="AD1299" s="73"/>
      <c r="AE1299" s="73"/>
      <c r="AF1299" s="73"/>
      <c r="AG1299" s="73"/>
      <c r="AH1299" s="73"/>
      <c r="AI1299" s="73"/>
      <c r="AJ1299" s="73"/>
      <c r="AK1299" s="73"/>
      <c r="AM1299" s="73"/>
      <c r="AN1299" s="73"/>
      <c r="AO1299" s="73"/>
      <c r="AP1299" s="73"/>
      <c r="AQ1299" s="73"/>
    </row>
    <row r="1300" spans="21:43" ht="15" customHeight="1" x14ac:dyDescent="0.2">
      <c r="U1300" s="73"/>
      <c r="V1300" s="73"/>
      <c r="W1300" s="73"/>
      <c r="X1300" s="73"/>
      <c r="Y1300" s="73"/>
      <c r="Z1300" s="73"/>
      <c r="AA1300" s="73"/>
      <c r="AB1300" s="73"/>
      <c r="AC1300" s="73"/>
      <c r="AD1300" s="73"/>
      <c r="AE1300" s="73"/>
      <c r="AF1300" s="73"/>
      <c r="AG1300" s="73"/>
      <c r="AH1300" s="73"/>
      <c r="AI1300" s="73"/>
      <c r="AJ1300" s="73"/>
      <c r="AK1300" s="73"/>
      <c r="AM1300" s="73"/>
      <c r="AN1300" s="73"/>
      <c r="AO1300" s="73"/>
      <c r="AP1300" s="73"/>
      <c r="AQ1300" s="73"/>
    </row>
    <row r="1301" spans="21:43" ht="15" customHeight="1" x14ac:dyDescent="0.2">
      <c r="U1301" s="73"/>
      <c r="V1301" s="73"/>
      <c r="W1301" s="73"/>
      <c r="X1301" s="73"/>
      <c r="Y1301" s="73"/>
      <c r="Z1301" s="73"/>
      <c r="AA1301" s="73"/>
      <c r="AB1301" s="73"/>
      <c r="AC1301" s="73"/>
      <c r="AD1301" s="73"/>
      <c r="AE1301" s="73"/>
      <c r="AF1301" s="73"/>
      <c r="AG1301" s="73"/>
      <c r="AH1301" s="73"/>
      <c r="AI1301" s="73"/>
      <c r="AJ1301" s="73"/>
      <c r="AK1301" s="73"/>
      <c r="AM1301" s="73"/>
      <c r="AN1301" s="73"/>
      <c r="AO1301" s="73"/>
      <c r="AP1301" s="73"/>
      <c r="AQ1301" s="73"/>
    </row>
    <row r="1302" spans="21:43" ht="15" customHeight="1" x14ac:dyDescent="0.2">
      <c r="U1302" s="73"/>
      <c r="V1302" s="73"/>
      <c r="W1302" s="73"/>
      <c r="X1302" s="73"/>
      <c r="Y1302" s="73"/>
      <c r="Z1302" s="73"/>
      <c r="AA1302" s="73"/>
      <c r="AB1302" s="73"/>
      <c r="AC1302" s="73"/>
      <c r="AD1302" s="73"/>
      <c r="AE1302" s="73"/>
      <c r="AF1302" s="73"/>
      <c r="AG1302" s="73"/>
      <c r="AH1302" s="73"/>
      <c r="AI1302" s="73"/>
      <c r="AJ1302" s="73"/>
      <c r="AK1302" s="73"/>
      <c r="AM1302" s="73"/>
      <c r="AN1302" s="73"/>
      <c r="AO1302" s="73"/>
      <c r="AP1302" s="73"/>
      <c r="AQ1302" s="73"/>
    </row>
    <row r="1303" spans="21:43" ht="15" customHeight="1" x14ac:dyDescent="0.2">
      <c r="U1303" s="73"/>
      <c r="V1303" s="73"/>
      <c r="W1303" s="73"/>
      <c r="X1303" s="73"/>
      <c r="Y1303" s="73"/>
      <c r="Z1303" s="73"/>
      <c r="AA1303" s="73"/>
      <c r="AB1303" s="73"/>
      <c r="AC1303" s="73"/>
      <c r="AD1303" s="73"/>
      <c r="AE1303" s="73"/>
      <c r="AF1303" s="73"/>
      <c r="AG1303" s="73"/>
      <c r="AH1303" s="73"/>
      <c r="AI1303" s="73"/>
      <c r="AJ1303" s="73"/>
      <c r="AK1303" s="73"/>
      <c r="AM1303" s="73"/>
      <c r="AN1303" s="73"/>
      <c r="AO1303" s="73"/>
      <c r="AP1303" s="73"/>
      <c r="AQ1303" s="73"/>
    </row>
    <row r="1304" spans="21:43" ht="15" customHeight="1" x14ac:dyDescent="0.2">
      <c r="U1304" s="73"/>
      <c r="V1304" s="73"/>
      <c r="W1304" s="73"/>
      <c r="X1304" s="73"/>
      <c r="Y1304" s="73"/>
      <c r="Z1304" s="73"/>
      <c r="AA1304" s="73"/>
      <c r="AB1304" s="73"/>
      <c r="AC1304" s="73"/>
      <c r="AD1304" s="73"/>
      <c r="AE1304" s="73"/>
      <c r="AF1304" s="73"/>
      <c r="AG1304" s="73"/>
      <c r="AH1304" s="73"/>
      <c r="AI1304" s="73"/>
      <c r="AJ1304" s="73"/>
      <c r="AK1304" s="73"/>
      <c r="AM1304" s="73"/>
      <c r="AN1304" s="73"/>
      <c r="AO1304" s="73"/>
      <c r="AP1304" s="73"/>
      <c r="AQ1304" s="73"/>
    </row>
    <row r="1305" spans="21:43" ht="15" customHeight="1" x14ac:dyDescent="0.2">
      <c r="U1305" s="73"/>
      <c r="V1305" s="73"/>
      <c r="W1305" s="73"/>
      <c r="X1305" s="73"/>
      <c r="Y1305" s="73"/>
      <c r="Z1305" s="73"/>
      <c r="AA1305" s="73"/>
      <c r="AB1305" s="73"/>
      <c r="AC1305" s="73"/>
      <c r="AD1305" s="73"/>
      <c r="AE1305" s="73"/>
      <c r="AF1305" s="73"/>
      <c r="AG1305" s="73"/>
      <c r="AH1305" s="73"/>
      <c r="AI1305" s="73"/>
      <c r="AJ1305" s="73"/>
      <c r="AK1305" s="73"/>
      <c r="AM1305" s="73"/>
      <c r="AN1305" s="73"/>
      <c r="AO1305" s="73"/>
      <c r="AP1305" s="73"/>
      <c r="AQ1305" s="73"/>
    </row>
    <row r="1306" spans="21:43" ht="15" customHeight="1" x14ac:dyDescent="0.2">
      <c r="U1306" s="73"/>
      <c r="V1306" s="73"/>
      <c r="W1306" s="73"/>
      <c r="X1306" s="73"/>
      <c r="Y1306" s="73"/>
      <c r="Z1306" s="73"/>
      <c r="AA1306" s="73"/>
      <c r="AB1306" s="73"/>
      <c r="AC1306" s="73"/>
      <c r="AD1306" s="73"/>
      <c r="AE1306" s="73"/>
      <c r="AF1306" s="73"/>
      <c r="AG1306" s="73"/>
      <c r="AH1306" s="73"/>
      <c r="AI1306" s="73"/>
      <c r="AJ1306" s="73"/>
      <c r="AK1306" s="73"/>
      <c r="AM1306" s="73"/>
      <c r="AN1306" s="73"/>
      <c r="AO1306" s="73"/>
      <c r="AP1306" s="73"/>
      <c r="AQ1306" s="73"/>
    </row>
    <row r="1307" spans="21:43" ht="15" customHeight="1" x14ac:dyDescent="0.2">
      <c r="U1307" s="73"/>
      <c r="V1307" s="73"/>
      <c r="W1307" s="73"/>
      <c r="X1307" s="73"/>
      <c r="Y1307" s="73"/>
      <c r="Z1307" s="73"/>
      <c r="AA1307" s="73"/>
      <c r="AB1307" s="73"/>
      <c r="AC1307" s="73"/>
      <c r="AD1307" s="73"/>
      <c r="AE1307" s="73"/>
      <c r="AF1307" s="73"/>
      <c r="AG1307" s="73"/>
      <c r="AH1307" s="73"/>
      <c r="AI1307" s="73"/>
      <c r="AJ1307" s="73"/>
      <c r="AK1307" s="73"/>
      <c r="AM1307" s="73"/>
      <c r="AN1307" s="73"/>
      <c r="AO1307" s="73"/>
      <c r="AP1307" s="73"/>
      <c r="AQ1307" s="73"/>
    </row>
    <row r="1308" spans="21:43" ht="15" customHeight="1" x14ac:dyDescent="0.2">
      <c r="U1308" s="73"/>
      <c r="V1308" s="73"/>
      <c r="W1308" s="73"/>
      <c r="X1308" s="73"/>
      <c r="Y1308" s="73"/>
      <c r="Z1308" s="73"/>
      <c r="AA1308" s="73"/>
      <c r="AB1308" s="73"/>
      <c r="AC1308" s="73"/>
      <c r="AD1308" s="73"/>
      <c r="AE1308" s="73"/>
      <c r="AF1308" s="73"/>
      <c r="AG1308" s="73"/>
      <c r="AH1308" s="73"/>
      <c r="AI1308" s="73"/>
      <c r="AJ1308" s="73"/>
      <c r="AK1308" s="73"/>
      <c r="AM1308" s="73"/>
      <c r="AN1308" s="73"/>
      <c r="AO1308" s="73"/>
      <c r="AP1308" s="73"/>
      <c r="AQ1308" s="73"/>
    </row>
    <row r="1309" spans="21:43" ht="15" customHeight="1" x14ac:dyDescent="0.2">
      <c r="U1309" s="73"/>
      <c r="V1309" s="73"/>
      <c r="W1309" s="73"/>
      <c r="X1309" s="73"/>
      <c r="Y1309" s="73"/>
      <c r="Z1309" s="73"/>
      <c r="AA1309" s="73"/>
      <c r="AB1309" s="73"/>
      <c r="AC1309" s="73"/>
      <c r="AD1309" s="73"/>
      <c r="AE1309" s="73"/>
      <c r="AF1309" s="73"/>
      <c r="AG1309" s="73"/>
      <c r="AH1309" s="73"/>
      <c r="AI1309" s="73"/>
      <c r="AJ1309" s="73"/>
      <c r="AK1309" s="73"/>
      <c r="AM1309" s="73"/>
      <c r="AN1309" s="73"/>
      <c r="AO1309" s="73"/>
      <c r="AP1309" s="73"/>
      <c r="AQ1309" s="73"/>
    </row>
    <row r="1310" spans="21:43" ht="15" customHeight="1" x14ac:dyDescent="0.2">
      <c r="U1310" s="73"/>
      <c r="V1310" s="73"/>
      <c r="W1310" s="73"/>
      <c r="X1310" s="73"/>
      <c r="Y1310" s="73"/>
      <c r="Z1310" s="73"/>
      <c r="AA1310" s="73"/>
      <c r="AB1310" s="73"/>
      <c r="AC1310" s="73"/>
      <c r="AD1310" s="73"/>
      <c r="AE1310" s="73"/>
      <c r="AF1310" s="73"/>
      <c r="AG1310" s="73"/>
      <c r="AH1310" s="73"/>
      <c r="AI1310" s="73"/>
      <c r="AJ1310" s="73"/>
      <c r="AK1310" s="73"/>
      <c r="AM1310" s="73"/>
      <c r="AN1310" s="73"/>
      <c r="AO1310" s="73"/>
      <c r="AP1310" s="73"/>
      <c r="AQ1310" s="73"/>
    </row>
    <row r="1311" spans="21:43" ht="15" customHeight="1" x14ac:dyDescent="0.2">
      <c r="U1311" s="73"/>
      <c r="V1311" s="73"/>
      <c r="W1311" s="73"/>
      <c r="X1311" s="73"/>
      <c r="Y1311" s="73"/>
      <c r="Z1311" s="73"/>
      <c r="AA1311" s="73"/>
      <c r="AB1311" s="73"/>
      <c r="AC1311" s="73"/>
      <c r="AD1311" s="73"/>
      <c r="AE1311" s="73"/>
      <c r="AF1311" s="73"/>
      <c r="AG1311" s="73"/>
      <c r="AH1311" s="73"/>
      <c r="AI1311" s="73"/>
      <c r="AJ1311" s="73"/>
      <c r="AK1311" s="73"/>
      <c r="AM1311" s="73"/>
      <c r="AN1311" s="73"/>
      <c r="AO1311" s="73"/>
      <c r="AP1311" s="73"/>
      <c r="AQ1311" s="73"/>
    </row>
    <row r="1312" spans="21:43" ht="15" customHeight="1" x14ac:dyDescent="0.2">
      <c r="U1312" s="73"/>
      <c r="V1312" s="73"/>
      <c r="W1312" s="73"/>
      <c r="X1312" s="73"/>
      <c r="Y1312" s="73"/>
      <c r="Z1312" s="73"/>
      <c r="AA1312" s="73"/>
      <c r="AB1312" s="73"/>
      <c r="AC1312" s="73"/>
      <c r="AD1312" s="73"/>
      <c r="AE1312" s="73"/>
      <c r="AF1312" s="73"/>
      <c r="AG1312" s="73"/>
      <c r="AH1312" s="73"/>
      <c r="AI1312" s="73"/>
      <c r="AJ1312" s="73"/>
      <c r="AK1312" s="73"/>
      <c r="AM1312" s="73"/>
      <c r="AN1312" s="73"/>
      <c r="AO1312" s="73"/>
      <c r="AP1312" s="73"/>
      <c r="AQ1312" s="73"/>
    </row>
    <row r="1313" spans="21:43" ht="15" customHeight="1" x14ac:dyDescent="0.2">
      <c r="U1313" s="73"/>
      <c r="V1313" s="73"/>
      <c r="W1313" s="73"/>
      <c r="X1313" s="73"/>
      <c r="Y1313" s="73"/>
      <c r="Z1313" s="73"/>
      <c r="AA1313" s="73"/>
      <c r="AB1313" s="73"/>
      <c r="AC1313" s="73"/>
      <c r="AD1313" s="73"/>
      <c r="AE1313" s="73"/>
      <c r="AF1313" s="73"/>
      <c r="AG1313" s="73"/>
      <c r="AH1313" s="73"/>
      <c r="AI1313" s="73"/>
      <c r="AJ1313" s="73"/>
      <c r="AK1313" s="73"/>
      <c r="AM1313" s="73"/>
      <c r="AN1313" s="73"/>
      <c r="AO1313" s="73"/>
      <c r="AP1313" s="73"/>
      <c r="AQ1313" s="73"/>
    </row>
    <row r="1314" spans="21:43" ht="15" customHeight="1" x14ac:dyDescent="0.2">
      <c r="U1314" s="73"/>
      <c r="V1314" s="73"/>
      <c r="W1314" s="73"/>
      <c r="X1314" s="73"/>
      <c r="Y1314" s="73"/>
      <c r="Z1314" s="73"/>
      <c r="AA1314" s="73"/>
      <c r="AB1314" s="73"/>
      <c r="AC1314" s="73"/>
      <c r="AD1314" s="73"/>
      <c r="AE1314" s="73"/>
      <c r="AF1314" s="73"/>
      <c r="AG1314" s="73"/>
      <c r="AH1314" s="73"/>
      <c r="AI1314" s="73"/>
      <c r="AJ1314" s="73"/>
      <c r="AK1314" s="73"/>
      <c r="AM1314" s="73"/>
      <c r="AN1314" s="73"/>
      <c r="AO1314" s="73"/>
      <c r="AP1314" s="73"/>
      <c r="AQ1314" s="73"/>
    </row>
    <row r="1315" spans="21:43" ht="15" customHeight="1" x14ac:dyDescent="0.2">
      <c r="U1315" s="73"/>
      <c r="V1315" s="73"/>
      <c r="W1315" s="73"/>
      <c r="X1315" s="73"/>
      <c r="Y1315" s="73"/>
      <c r="Z1315" s="73"/>
      <c r="AA1315" s="73"/>
      <c r="AB1315" s="73"/>
      <c r="AC1315" s="73"/>
      <c r="AD1315" s="73"/>
      <c r="AE1315" s="73"/>
      <c r="AF1315" s="73"/>
      <c r="AG1315" s="73"/>
      <c r="AH1315" s="73"/>
      <c r="AI1315" s="73"/>
      <c r="AJ1315" s="73"/>
      <c r="AK1315" s="73"/>
      <c r="AM1315" s="73"/>
      <c r="AN1315" s="73"/>
      <c r="AO1315" s="73"/>
      <c r="AP1315" s="73"/>
      <c r="AQ1315" s="73"/>
    </row>
    <row r="1316" spans="21:43" ht="15" customHeight="1" x14ac:dyDescent="0.2">
      <c r="U1316" s="73"/>
      <c r="V1316" s="73"/>
      <c r="W1316" s="73"/>
      <c r="X1316" s="73"/>
      <c r="Y1316" s="73"/>
      <c r="Z1316" s="73"/>
      <c r="AA1316" s="73"/>
      <c r="AB1316" s="73"/>
      <c r="AC1316" s="73"/>
      <c r="AD1316" s="73"/>
      <c r="AE1316" s="73"/>
      <c r="AF1316" s="73"/>
      <c r="AG1316" s="73"/>
      <c r="AH1316" s="73"/>
      <c r="AI1316" s="73"/>
      <c r="AJ1316" s="73"/>
      <c r="AK1316" s="73"/>
      <c r="AM1316" s="73"/>
      <c r="AN1316" s="73"/>
      <c r="AO1316" s="73"/>
      <c r="AP1316" s="73"/>
      <c r="AQ1316" s="73"/>
    </row>
    <row r="1317" spans="21:43" ht="15" customHeight="1" x14ac:dyDescent="0.2">
      <c r="U1317" s="73"/>
      <c r="V1317" s="73"/>
      <c r="W1317" s="73"/>
      <c r="X1317" s="73"/>
      <c r="Y1317" s="73"/>
      <c r="Z1317" s="73"/>
      <c r="AA1317" s="73"/>
      <c r="AB1317" s="73"/>
      <c r="AC1317" s="73"/>
      <c r="AD1317" s="73"/>
      <c r="AE1317" s="73"/>
      <c r="AF1317" s="73"/>
      <c r="AG1317" s="73"/>
      <c r="AH1317" s="73"/>
      <c r="AI1317" s="73"/>
      <c r="AJ1317" s="73"/>
      <c r="AK1317" s="73"/>
      <c r="AM1317" s="73"/>
      <c r="AN1317" s="73"/>
      <c r="AO1317" s="73"/>
      <c r="AP1317" s="73"/>
      <c r="AQ1317" s="73"/>
    </row>
    <row r="1318" spans="21:43" ht="15" customHeight="1" x14ac:dyDescent="0.2">
      <c r="U1318" s="73"/>
      <c r="V1318" s="73"/>
      <c r="W1318" s="73"/>
      <c r="X1318" s="73"/>
      <c r="Y1318" s="73"/>
      <c r="Z1318" s="73"/>
      <c r="AA1318" s="73"/>
      <c r="AB1318" s="73"/>
      <c r="AC1318" s="73"/>
      <c r="AD1318" s="73"/>
      <c r="AE1318" s="73"/>
      <c r="AF1318" s="73"/>
      <c r="AG1318" s="73"/>
      <c r="AH1318" s="73"/>
      <c r="AI1318" s="73"/>
      <c r="AJ1318" s="73"/>
      <c r="AK1318" s="73"/>
      <c r="AM1318" s="73"/>
      <c r="AN1318" s="73"/>
      <c r="AO1318" s="73"/>
      <c r="AP1318" s="73"/>
      <c r="AQ1318" s="73"/>
    </row>
    <row r="1319" spans="21:43" ht="15" customHeight="1" x14ac:dyDescent="0.2">
      <c r="U1319" s="73"/>
      <c r="V1319" s="73"/>
      <c r="W1319" s="73"/>
      <c r="X1319" s="73"/>
      <c r="Y1319" s="73"/>
      <c r="Z1319" s="73"/>
      <c r="AA1319" s="73"/>
      <c r="AB1319" s="73"/>
      <c r="AC1319" s="73"/>
      <c r="AD1319" s="73"/>
      <c r="AE1319" s="73"/>
      <c r="AF1319" s="73"/>
      <c r="AG1319" s="73"/>
      <c r="AH1319" s="73"/>
      <c r="AI1319" s="73"/>
      <c r="AJ1319" s="73"/>
      <c r="AK1319" s="73"/>
      <c r="AM1319" s="73"/>
      <c r="AN1319" s="73"/>
      <c r="AO1319" s="73"/>
      <c r="AP1319" s="73"/>
      <c r="AQ1319" s="73"/>
    </row>
    <row r="1320" spans="21:43" ht="15" customHeight="1" x14ac:dyDescent="0.2">
      <c r="U1320" s="73"/>
      <c r="V1320" s="73"/>
      <c r="W1320" s="73"/>
      <c r="X1320" s="73"/>
      <c r="Y1320" s="73"/>
      <c r="Z1320" s="73"/>
      <c r="AA1320" s="73"/>
      <c r="AB1320" s="73"/>
      <c r="AC1320" s="73"/>
      <c r="AD1320" s="73"/>
      <c r="AE1320" s="73"/>
      <c r="AF1320" s="73"/>
      <c r="AG1320" s="73"/>
      <c r="AH1320" s="73"/>
      <c r="AI1320" s="73"/>
      <c r="AJ1320" s="73"/>
      <c r="AK1320" s="73"/>
      <c r="AM1320" s="73"/>
      <c r="AN1320" s="73"/>
      <c r="AO1320" s="73"/>
      <c r="AP1320" s="73"/>
      <c r="AQ1320" s="73"/>
    </row>
    <row r="1321" spans="21:43" ht="15" customHeight="1" x14ac:dyDescent="0.2">
      <c r="U1321" s="73"/>
      <c r="V1321" s="73"/>
      <c r="W1321" s="73"/>
      <c r="X1321" s="73"/>
      <c r="Y1321" s="73"/>
      <c r="Z1321" s="73"/>
      <c r="AA1321" s="73"/>
      <c r="AB1321" s="73"/>
      <c r="AC1321" s="73"/>
      <c r="AD1321" s="73"/>
      <c r="AE1321" s="73"/>
      <c r="AF1321" s="73"/>
      <c r="AG1321" s="73"/>
      <c r="AH1321" s="73"/>
      <c r="AI1321" s="73"/>
      <c r="AJ1321" s="73"/>
      <c r="AK1321" s="73"/>
      <c r="AM1321" s="73"/>
      <c r="AN1321" s="73"/>
      <c r="AO1321" s="73"/>
      <c r="AP1321" s="73"/>
      <c r="AQ1321" s="73"/>
    </row>
    <row r="1322" spans="21:43" ht="15" customHeight="1" x14ac:dyDescent="0.2">
      <c r="U1322" s="73"/>
      <c r="V1322" s="73"/>
      <c r="W1322" s="73"/>
      <c r="X1322" s="73"/>
      <c r="Y1322" s="73"/>
      <c r="Z1322" s="73"/>
      <c r="AA1322" s="73"/>
      <c r="AB1322" s="73"/>
      <c r="AC1322" s="73"/>
      <c r="AD1322" s="73"/>
      <c r="AE1322" s="73"/>
      <c r="AF1322" s="73"/>
      <c r="AG1322" s="73"/>
      <c r="AH1322" s="73"/>
      <c r="AI1322" s="73"/>
      <c r="AJ1322" s="73"/>
      <c r="AK1322" s="73"/>
      <c r="AM1322" s="73"/>
      <c r="AN1322" s="73"/>
      <c r="AO1322" s="73"/>
      <c r="AP1322" s="73"/>
      <c r="AQ1322" s="73"/>
    </row>
    <row r="1323" spans="21:43" ht="15" customHeight="1" x14ac:dyDescent="0.2">
      <c r="U1323" s="73"/>
      <c r="V1323" s="73"/>
      <c r="W1323" s="73"/>
      <c r="X1323" s="73"/>
      <c r="Y1323" s="73"/>
      <c r="Z1323" s="73"/>
      <c r="AA1323" s="73"/>
      <c r="AB1323" s="73"/>
      <c r="AC1323" s="73"/>
      <c r="AD1323" s="73"/>
      <c r="AE1323" s="73"/>
      <c r="AF1323" s="73"/>
      <c r="AG1323" s="73"/>
      <c r="AH1323" s="73"/>
      <c r="AI1323" s="73"/>
      <c r="AJ1323" s="73"/>
      <c r="AK1323" s="73"/>
      <c r="AM1323" s="73"/>
      <c r="AN1323" s="73"/>
      <c r="AO1323" s="73"/>
      <c r="AP1323" s="73"/>
      <c r="AQ1323" s="73"/>
    </row>
    <row r="1324" spans="21:43" ht="15" customHeight="1" x14ac:dyDescent="0.2">
      <c r="U1324" s="73"/>
      <c r="V1324" s="73"/>
      <c r="W1324" s="73"/>
      <c r="X1324" s="73"/>
      <c r="Y1324" s="73"/>
      <c r="Z1324" s="73"/>
      <c r="AA1324" s="73"/>
      <c r="AB1324" s="73"/>
      <c r="AC1324" s="73"/>
      <c r="AD1324" s="73"/>
      <c r="AE1324" s="73"/>
      <c r="AF1324" s="73"/>
      <c r="AG1324" s="73"/>
      <c r="AH1324" s="73"/>
      <c r="AI1324" s="73"/>
      <c r="AJ1324" s="73"/>
      <c r="AK1324" s="73"/>
      <c r="AM1324" s="73"/>
      <c r="AN1324" s="73"/>
      <c r="AO1324" s="73"/>
      <c r="AP1324" s="73"/>
      <c r="AQ1324" s="73"/>
    </row>
    <row r="1325" spans="21:43" ht="15" customHeight="1" x14ac:dyDescent="0.2">
      <c r="U1325" s="73"/>
      <c r="V1325" s="73"/>
      <c r="W1325" s="73"/>
      <c r="X1325" s="73"/>
      <c r="Y1325" s="73"/>
      <c r="Z1325" s="73"/>
      <c r="AA1325" s="73"/>
      <c r="AB1325" s="73"/>
      <c r="AC1325" s="73"/>
      <c r="AD1325" s="73"/>
      <c r="AE1325" s="73"/>
      <c r="AF1325" s="73"/>
      <c r="AG1325" s="73"/>
      <c r="AH1325" s="73"/>
      <c r="AI1325" s="73"/>
      <c r="AJ1325" s="73"/>
      <c r="AK1325" s="73"/>
      <c r="AM1325" s="73"/>
      <c r="AN1325" s="73"/>
      <c r="AO1325" s="73"/>
      <c r="AP1325" s="73"/>
      <c r="AQ1325" s="73"/>
    </row>
    <row r="1326" spans="21:43" ht="15" customHeight="1" x14ac:dyDescent="0.2">
      <c r="U1326" s="73"/>
      <c r="V1326" s="73"/>
      <c r="W1326" s="73"/>
      <c r="X1326" s="73"/>
      <c r="Y1326" s="73"/>
      <c r="Z1326" s="73"/>
      <c r="AA1326" s="73"/>
      <c r="AB1326" s="73"/>
      <c r="AC1326" s="73"/>
      <c r="AD1326" s="73"/>
      <c r="AE1326" s="73"/>
      <c r="AF1326" s="73"/>
      <c r="AG1326" s="73"/>
      <c r="AH1326" s="73"/>
      <c r="AI1326" s="73"/>
      <c r="AJ1326" s="73"/>
      <c r="AK1326" s="73"/>
      <c r="AM1326" s="73"/>
      <c r="AN1326" s="73"/>
      <c r="AO1326" s="73"/>
      <c r="AP1326" s="73"/>
      <c r="AQ1326" s="73"/>
    </row>
    <row r="1327" spans="21:43" ht="15" customHeight="1" x14ac:dyDescent="0.2">
      <c r="U1327" s="73"/>
      <c r="V1327" s="73"/>
      <c r="W1327" s="73"/>
      <c r="X1327" s="73"/>
      <c r="Y1327" s="73"/>
      <c r="Z1327" s="73"/>
      <c r="AA1327" s="73"/>
      <c r="AB1327" s="73"/>
      <c r="AC1327" s="73"/>
      <c r="AD1327" s="73"/>
      <c r="AE1327" s="73"/>
      <c r="AF1327" s="73"/>
      <c r="AG1327" s="73"/>
      <c r="AH1327" s="73"/>
      <c r="AI1327" s="73"/>
      <c r="AJ1327" s="73"/>
      <c r="AK1327" s="73"/>
      <c r="AM1327" s="73"/>
      <c r="AN1327" s="73"/>
      <c r="AO1327" s="73"/>
      <c r="AP1327" s="73"/>
      <c r="AQ1327" s="73"/>
    </row>
    <row r="1328" spans="21:43" ht="15" customHeight="1" x14ac:dyDescent="0.2">
      <c r="U1328" s="73"/>
      <c r="V1328" s="73"/>
      <c r="W1328" s="73"/>
      <c r="X1328" s="73"/>
      <c r="Y1328" s="73"/>
      <c r="Z1328" s="73"/>
      <c r="AA1328" s="73"/>
      <c r="AB1328" s="73"/>
      <c r="AC1328" s="73"/>
      <c r="AD1328" s="73"/>
      <c r="AE1328" s="73"/>
      <c r="AF1328" s="73"/>
      <c r="AG1328" s="73"/>
      <c r="AH1328" s="73"/>
      <c r="AI1328" s="73"/>
      <c r="AJ1328" s="73"/>
      <c r="AK1328" s="73"/>
      <c r="AM1328" s="73"/>
      <c r="AN1328" s="73"/>
      <c r="AO1328" s="73"/>
      <c r="AP1328" s="73"/>
      <c r="AQ1328" s="73"/>
    </row>
    <row r="1329" spans="21:43" ht="15" customHeight="1" x14ac:dyDescent="0.2">
      <c r="U1329" s="73"/>
      <c r="V1329" s="73"/>
      <c r="W1329" s="73"/>
      <c r="X1329" s="73"/>
      <c r="Y1329" s="73"/>
      <c r="Z1329" s="73"/>
      <c r="AA1329" s="73"/>
      <c r="AB1329" s="73"/>
      <c r="AC1329" s="73"/>
      <c r="AD1329" s="73"/>
      <c r="AE1329" s="73"/>
      <c r="AF1329" s="73"/>
      <c r="AG1329" s="73"/>
      <c r="AH1329" s="73"/>
      <c r="AI1329" s="73"/>
      <c r="AJ1329" s="73"/>
      <c r="AK1329" s="73"/>
      <c r="AM1329" s="73"/>
      <c r="AN1329" s="73"/>
      <c r="AO1329" s="73"/>
      <c r="AP1329" s="73"/>
      <c r="AQ1329" s="73"/>
    </row>
    <row r="1330" spans="21:43" ht="15" customHeight="1" x14ac:dyDescent="0.2">
      <c r="U1330" s="73"/>
      <c r="V1330" s="73"/>
      <c r="W1330" s="73"/>
      <c r="X1330" s="73"/>
      <c r="Y1330" s="73"/>
      <c r="Z1330" s="73"/>
      <c r="AA1330" s="73"/>
      <c r="AB1330" s="73"/>
      <c r="AC1330" s="73"/>
      <c r="AD1330" s="73"/>
      <c r="AE1330" s="73"/>
      <c r="AF1330" s="73"/>
      <c r="AG1330" s="73"/>
      <c r="AH1330" s="73"/>
      <c r="AI1330" s="73"/>
      <c r="AJ1330" s="73"/>
      <c r="AK1330" s="73"/>
      <c r="AM1330" s="73"/>
      <c r="AN1330" s="73"/>
      <c r="AO1330" s="73"/>
      <c r="AP1330" s="73"/>
      <c r="AQ1330" s="73"/>
    </row>
    <row r="1331" spans="21:43" ht="15" customHeight="1" x14ac:dyDescent="0.2">
      <c r="U1331" s="73"/>
      <c r="V1331" s="73"/>
      <c r="W1331" s="73"/>
      <c r="X1331" s="73"/>
      <c r="Y1331" s="73"/>
      <c r="Z1331" s="73"/>
      <c r="AA1331" s="73"/>
      <c r="AB1331" s="73"/>
      <c r="AC1331" s="73"/>
      <c r="AD1331" s="73"/>
      <c r="AE1331" s="73"/>
      <c r="AF1331" s="73"/>
      <c r="AG1331" s="73"/>
      <c r="AH1331" s="73"/>
      <c r="AI1331" s="73"/>
      <c r="AJ1331" s="73"/>
      <c r="AK1331" s="73"/>
      <c r="AM1331" s="73"/>
      <c r="AN1331" s="73"/>
      <c r="AO1331" s="73"/>
      <c r="AP1331" s="73"/>
      <c r="AQ1331" s="73"/>
    </row>
    <row r="1332" spans="21:43" ht="15" customHeight="1" x14ac:dyDescent="0.2">
      <c r="U1332" s="73"/>
      <c r="V1332" s="73"/>
      <c r="W1332" s="73"/>
      <c r="X1332" s="73"/>
      <c r="Y1332" s="73"/>
      <c r="Z1332" s="73"/>
      <c r="AA1332" s="73"/>
      <c r="AB1332" s="73"/>
      <c r="AC1332" s="73"/>
      <c r="AD1332" s="73"/>
      <c r="AE1332" s="73"/>
      <c r="AF1332" s="73"/>
      <c r="AG1332" s="73"/>
      <c r="AH1332" s="73"/>
      <c r="AI1332" s="73"/>
      <c r="AJ1332" s="73"/>
      <c r="AK1332" s="73"/>
      <c r="AM1332" s="73"/>
      <c r="AN1332" s="73"/>
      <c r="AO1332" s="73"/>
      <c r="AP1332" s="73"/>
      <c r="AQ1332" s="73"/>
    </row>
    <row r="1333" spans="21:43" ht="15" customHeight="1" x14ac:dyDescent="0.2">
      <c r="U1333" s="73"/>
      <c r="V1333" s="73"/>
      <c r="W1333" s="73"/>
      <c r="X1333" s="73"/>
      <c r="Y1333" s="73"/>
      <c r="Z1333" s="73"/>
      <c r="AA1333" s="73"/>
      <c r="AB1333" s="73"/>
      <c r="AC1333" s="73"/>
      <c r="AD1333" s="73"/>
      <c r="AE1333" s="73"/>
      <c r="AF1333" s="73"/>
      <c r="AG1333" s="73"/>
      <c r="AH1333" s="73"/>
      <c r="AI1333" s="73"/>
      <c r="AJ1333" s="73"/>
      <c r="AK1333" s="73"/>
      <c r="AM1333" s="73"/>
      <c r="AN1333" s="73"/>
      <c r="AO1333" s="73"/>
      <c r="AP1333" s="73"/>
      <c r="AQ1333" s="73"/>
    </row>
    <row r="1334" spans="21:43" ht="15" customHeight="1" x14ac:dyDescent="0.2">
      <c r="U1334" s="73"/>
      <c r="V1334" s="73"/>
      <c r="W1334" s="73"/>
      <c r="X1334" s="73"/>
      <c r="Y1334" s="73"/>
      <c r="Z1334" s="73"/>
      <c r="AA1334" s="73"/>
      <c r="AB1334" s="73"/>
      <c r="AC1334" s="73"/>
      <c r="AD1334" s="73"/>
      <c r="AE1334" s="73"/>
      <c r="AF1334" s="73"/>
      <c r="AG1334" s="73"/>
      <c r="AH1334" s="73"/>
      <c r="AI1334" s="73"/>
      <c r="AJ1334" s="73"/>
      <c r="AK1334" s="73"/>
      <c r="AM1334" s="73"/>
      <c r="AN1334" s="73"/>
      <c r="AO1334" s="73"/>
      <c r="AP1334" s="73"/>
      <c r="AQ1334" s="73"/>
    </row>
    <row r="1335" spans="21:43" ht="15" customHeight="1" x14ac:dyDescent="0.2">
      <c r="U1335" s="73"/>
      <c r="V1335" s="73"/>
      <c r="W1335" s="73"/>
      <c r="X1335" s="73"/>
      <c r="Y1335" s="73"/>
      <c r="Z1335" s="73"/>
      <c r="AA1335" s="73"/>
      <c r="AB1335" s="73"/>
      <c r="AC1335" s="73"/>
      <c r="AD1335" s="73"/>
      <c r="AE1335" s="73"/>
      <c r="AF1335" s="73"/>
      <c r="AG1335" s="73"/>
      <c r="AH1335" s="73"/>
      <c r="AI1335" s="73"/>
      <c r="AJ1335" s="73"/>
      <c r="AK1335" s="73"/>
      <c r="AM1335" s="73"/>
      <c r="AN1335" s="73"/>
      <c r="AO1335" s="73"/>
      <c r="AP1335" s="73"/>
      <c r="AQ1335" s="73"/>
    </row>
    <row r="1336" spans="21:43" ht="15" customHeight="1" x14ac:dyDescent="0.2">
      <c r="U1336" s="73"/>
      <c r="V1336" s="73"/>
      <c r="W1336" s="73"/>
      <c r="X1336" s="73"/>
      <c r="Y1336" s="73"/>
      <c r="Z1336" s="73"/>
      <c r="AA1336" s="73"/>
      <c r="AB1336" s="73"/>
      <c r="AC1336" s="73"/>
      <c r="AD1336" s="73"/>
      <c r="AE1336" s="73"/>
      <c r="AF1336" s="73"/>
      <c r="AG1336" s="73"/>
      <c r="AH1336" s="73"/>
      <c r="AI1336" s="73"/>
      <c r="AJ1336" s="73"/>
      <c r="AK1336" s="73"/>
      <c r="AM1336" s="73"/>
      <c r="AN1336" s="73"/>
      <c r="AO1336" s="73"/>
      <c r="AP1336" s="73"/>
      <c r="AQ1336" s="73"/>
    </row>
    <row r="1337" spans="21:43" ht="15" customHeight="1" x14ac:dyDescent="0.2">
      <c r="U1337" s="73"/>
      <c r="V1337" s="73"/>
      <c r="W1337" s="73"/>
      <c r="X1337" s="73"/>
      <c r="Y1337" s="73"/>
      <c r="Z1337" s="73"/>
      <c r="AA1337" s="73"/>
      <c r="AB1337" s="73"/>
      <c r="AC1337" s="73"/>
      <c r="AD1337" s="73"/>
      <c r="AE1337" s="73"/>
      <c r="AF1337" s="73"/>
      <c r="AG1337" s="73"/>
      <c r="AH1337" s="73"/>
      <c r="AI1337" s="73"/>
      <c r="AJ1337" s="73"/>
      <c r="AK1337" s="73"/>
      <c r="AM1337" s="73"/>
      <c r="AN1337" s="73"/>
      <c r="AO1337" s="73"/>
      <c r="AP1337" s="73"/>
      <c r="AQ1337" s="73"/>
    </row>
    <row r="1338" spans="21:43" ht="15" customHeight="1" x14ac:dyDescent="0.2">
      <c r="U1338" s="73"/>
      <c r="V1338" s="73"/>
      <c r="W1338" s="73"/>
      <c r="X1338" s="73"/>
      <c r="Y1338" s="73"/>
      <c r="Z1338" s="73"/>
      <c r="AA1338" s="73"/>
      <c r="AB1338" s="73"/>
      <c r="AC1338" s="73"/>
      <c r="AD1338" s="73"/>
      <c r="AE1338" s="73"/>
      <c r="AF1338" s="73"/>
      <c r="AG1338" s="73"/>
      <c r="AH1338" s="73"/>
      <c r="AI1338" s="73"/>
      <c r="AJ1338" s="73"/>
      <c r="AK1338" s="73"/>
      <c r="AM1338" s="73"/>
      <c r="AN1338" s="73"/>
      <c r="AO1338" s="73"/>
      <c r="AP1338" s="73"/>
      <c r="AQ1338" s="73"/>
    </row>
    <row r="1339" spans="21:43" ht="15" customHeight="1" x14ac:dyDescent="0.2">
      <c r="U1339" s="73"/>
      <c r="V1339" s="73"/>
      <c r="W1339" s="73"/>
      <c r="X1339" s="73"/>
      <c r="Y1339" s="73"/>
      <c r="Z1339" s="73"/>
      <c r="AA1339" s="73"/>
      <c r="AB1339" s="73"/>
      <c r="AC1339" s="73"/>
      <c r="AD1339" s="73"/>
      <c r="AE1339" s="73"/>
      <c r="AF1339" s="73"/>
      <c r="AG1339" s="73"/>
      <c r="AH1339" s="73"/>
      <c r="AI1339" s="73"/>
      <c r="AJ1339" s="73"/>
      <c r="AK1339" s="73"/>
      <c r="AM1339" s="73"/>
      <c r="AN1339" s="73"/>
      <c r="AO1339" s="73"/>
      <c r="AP1339" s="73"/>
      <c r="AQ1339" s="73"/>
    </row>
    <row r="1340" spans="21:43" ht="15" customHeight="1" x14ac:dyDescent="0.2">
      <c r="U1340" s="73"/>
      <c r="V1340" s="73"/>
      <c r="W1340" s="73"/>
      <c r="X1340" s="73"/>
      <c r="Y1340" s="73"/>
      <c r="Z1340" s="73"/>
      <c r="AA1340" s="73"/>
      <c r="AB1340" s="73"/>
      <c r="AC1340" s="73"/>
      <c r="AD1340" s="73"/>
      <c r="AE1340" s="73"/>
      <c r="AF1340" s="73"/>
      <c r="AG1340" s="73"/>
      <c r="AH1340" s="73"/>
      <c r="AI1340" s="73"/>
      <c r="AJ1340" s="73"/>
      <c r="AK1340" s="73"/>
      <c r="AM1340" s="73"/>
      <c r="AN1340" s="73"/>
      <c r="AO1340" s="73"/>
      <c r="AP1340" s="73"/>
      <c r="AQ1340" s="73"/>
    </row>
    <row r="1341" spans="21:43" ht="15" customHeight="1" x14ac:dyDescent="0.2">
      <c r="U1341" s="73"/>
      <c r="V1341" s="73"/>
      <c r="W1341" s="73"/>
      <c r="X1341" s="73"/>
      <c r="Y1341" s="73"/>
      <c r="Z1341" s="73"/>
      <c r="AA1341" s="73"/>
      <c r="AB1341" s="73"/>
      <c r="AC1341" s="73"/>
      <c r="AD1341" s="73"/>
      <c r="AE1341" s="73"/>
      <c r="AF1341" s="73"/>
      <c r="AG1341" s="73"/>
      <c r="AH1341" s="73"/>
      <c r="AI1341" s="73"/>
      <c r="AJ1341" s="73"/>
      <c r="AK1341" s="73"/>
      <c r="AM1341" s="73"/>
      <c r="AN1341" s="73"/>
      <c r="AO1341" s="73"/>
      <c r="AP1341" s="73"/>
      <c r="AQ1341" s="73"/>
    </row>
    <row r="1342" spans="21:43" ht="15" customHeight="1" x14ac:dyDescent="0.2">
      <c r="U1342" s="73"/>
      <c r="V1342" s="73"/>
      <c r="W1342" s="73"/>
      <c r="X1342" s="73"/>
      <c r="Y1342" s="73"/>
      <c r="Z1342" s="73"/>
      <c r="AA1342" s="73"/>
      <c r="AB1342" s="73"/>
      <c r="AC1342" s="73"/>
      <c r="AD1342" s="73"/>
      <c r="AE1342" s="73"/>
      <c r="AF1342" s="73"/>
      <c r="AG1342" s="73"/>
      <c r="AH1342" s="73"/>
      <c r="AI1342" s="73"/>
      <c r="AJ1342" s="73"/>
      <c r="AK1342" s="73"/>
      <c r="AM1342" s="73"/>
      <c r="AN1342" s="73"/>
      <c r="AO1342" s="73"/>
      <c r="AP1342" s="73"/>
      <c r="AQ1342" s="73"/>
    </row>
    <row r="1343" spans="21:43" ht="15" customHeight="1" x14ac:dyDescent="0.2">
      <c r="U1343" s="73"/>
      <c r="V1343" s="73"/>
      <c r="W1343" s="73"/>
      <c r="X1343" s="73"/>
      <c r="Y1343" s="73"/>
      <c r="Z1343" s="73"/>
      <c r="AA1343" s="73"/>
      <c r="AB1343" s="73"/>
      <c r="AC1343" s="73"/>
      <c r="AD1343" s="73"/>
      <c r="AE1343" s="73"/>
      <c r="AF1343" s="73"/>
      <c r="AG1343" s="73"/>
      <c r="AH1343" s="73"/>
      <c r="AI1343" s="73"/>
      <c r="AJ1343" s="73"/>
      <c r="AK1343" s="73"/>
      <c r="AM1343" s="73"/>
      <c r="AN1343" s="73"/>
      <c r="AO1343" s="73"/>
      <c r="AP1343" s="73"/>
      <c r="AQ1343" s="73"/>
    </row>
    <row r="1344" spans="21:43" ht="15" customHeight="1" x14ac:dyDescent="0.2">
      <c r="U1344" s="73"/>
      <c r="V1344" s="73"/>
      <c r="W1344" s="73"/>
      <c r="X1344" s="73"/>
      <c r="Y1344" s="73"/>
      <c r="Z1344" s="73"/>
      <c r="AA1344" s="73"/>
      <c r="AB1344" s="73"/>
      <c r="AC1344" s="73"/>
      <c r="AD1344" s="73"/>
      <c r="AE1344" s="73"/>
      <c r="AF1344" s="73"/>
      <c r="AG1344" s="73"/>
      <c r="AH1344" s="73"/>
      <c r="AI1344" s="73"/>
      <c r="AJ1344" s="73"/>
      <c r="AK1344" s="73"/>
      <c r="AM1344" s="73"/>
      <c r="AN1344" s="73"/>
      <c r="AO1344" s="73"/>
      <c r="AP1344" s="73"/>
      <c r="AQ1344" s="73"/>
    </row>
    <row r="1345" spans="21:43" ht="15" customHeight="1" x14ac:dyDescent="0.2">
      <c r="U1345" s="73"/>
      <c r="V1345" s="73"/>
      <c r="W1345" s="73"/>
      <c r="X1345" s="73"/>
      <c r="Y1345" s="73"/>
      <c r="Z1345" s="73"/>
      <c r="AA1345" s="73"/>
      <c r="AB1345" s="73"/>
      <c r="AC1345" s="73"/>
      <c r="AD1345" s="73"/>
      <c r="AE1345" s="73"/>
      <c r="AF1345" s="73"/>
      <c r="AG1345" s="73"/>
      <c r="AH1345" s="73"/>
      <c r="AI1345" s="73"/>
      <c r="AJ1345" s="73"/>
      <c r="AK1345" s="73"/>
      <c r="AM1345" s="73"/>
      <c r="AN1345" s="73"/>
      <c r="AO1345" s="73"/>
      <c r="AP1345" s="73"/>
      <c r="AQ1345" s="73"/>
    </row>
    <row r="1346" spans="21:43" ht="15" customHeight="1" x14ac:dyDescent="0.2">
      <c r="U1346" s="73"/>
      <c r="V1346" s="73"/>
      <c r="W1346" s="73"/>
      <c r="X1346" s="73"/>
      <c r="Y1346" s="73"/>
      <c r="Z1346" s="73"/>
      <c r="AA1346" s="73"/>
      <c r="AB1346" s="73"/>
      <c r="AC1346" s="73"/>
      <c r="AD1346" s="73"/>
      <c r="AE1346" s="73"/>
      <c r="AF1346" s="73"/>
      <c r="AG1346" s="73"/>
      <c r="AH1346" s="73"/>
      <c r="AI1346" s="73"/>
      <c r="AJ1346" s="73"/>
      <c r="AK1346" s="73"/>
      <c r="AM1346" s="73"/>
      <c r="AN1346" s="73"/>
      <c r="AO1346" s="73"/>
      <c r="AP1346" s="73"/>
      <c r="AQ1346" s="73"/>
    </row>
    <row r="1347" spans="21:43" ht="15" customHeight="1" x14ac:dyDescent="0.2">
      <c r="U1347" s="73"/>
      <c r="V1347" s="73"/>
      <c r="W1347" s="73"/>
      <c r="X1347" s="73"/>
      <c r="Y1347" s="73"/>
      <c r="Z1347" s="73"/>
      <c r="AA1347" s="73"/>
      <c r="AB1347" s="73"/>
      <c r="AC1347" s="73"/>
      <c r="AD1347" s="73"/>
      <c r="AE1347" s="73"/>
      <c r="AF1347" s="73"/>
      <c r="AG1347" s="73"/>
      <c r="AH1347" s="73"/>
      <c r="AI1347" s="73"/>
      <c r="AJ1347" s="73"/>
      <c r="AK1347" s="73"/>
      <c r="AM1347" s="73"/>
      <c r="AN1347" s="73"/>
      <c r="AO1347" s="73"/>
      <c r="AP1347" s="73"/>
      <c r="AQ1347" s="73"/>
    </row>
    <row r="1348" spans="21:43" ht="15" customHeight="1" x14ac:dyDescent="0.2">
      <c r="U1348" s="73"/>
      <c r="V1348" s="73"/>
      <c r="W1348" s="73"/>
      <c r="X1348" s="73"/>
      <c r="Y1348" s="73"/>
      <c r="Z1348" s="73"/>
      <c r="AA1348" s="73"/>
      <c r="AB1348" s="73"/>
      <c r="AC1348" s="73"/>
      <c r="AD1348" s="73"/>
      <c r="AE1348" s="73"/>
      <c r="AF1348" s="73"/>
      <c r="AG1348" s="73"/>
      <c r="AH1348" s="73"/>
      <c r="AI1348" s="73"/>
      <c r="AJ1348" s="73"/>
      <c r="AK1348" s="73"/>
      <c r="AM1348" s="73"/>
      <c r="AN1348" s="73"/>
      <c r="AO1348" s="73"/>
      <c r="AP1348" s="73"/>
      <c r="AQ1348" s="73"/>
    </row>
    <row r="1349" spans="21:43" ht="15" customHeight="1" x14ac:dyDescent="0.2">
      <c r="U1349" s="73"/>
      <c r="V1349" s="73"/>
      <c r="W1349" s="73"/>
      <c r="X1349" s="73"/>
      <c r="Y1349" s="73"/>
      <c r="Z1349" s="73"/>
      <c r="AA1349" s="73"/>
      <c r="AB1349" s="73"/>
      <c r="AC1349" s="73"/>
      <c r="AD1349" s="73"/>
      <c r="AE1349" s="73"/>
      <c r="AF1349" s="73"/>
      <c r="AG1349" s="73"/>
      <c r="AH1349" s="73"/>
      <c r="AI1349" s="73"/>
      <c r="AJ1349" s="73"/>
      <c r="AK1349" s="73"/>
      <c r="AM1349" s="73"/>
      <c r="AN1349" s="73"/>
      <c r="AO1349" s="73"/>
      <c r="AP1349" s="73"/>
      <c r="AQ1349" s="73"/>
    </row>
    <row r="1350" spans="21:43" ht="15" customHeight="1" x14ac:dyDescent="0.2">
      <c r="U1350" s="73"/>
      <c r="V1350" s="73"/>
      <c r="W1350" s="73"/>
      <c r="X1350" s="73"/>
      <c r="Y1350" s="73"/>
      <c r="Z1350" s="73"/>
      <c r="AA1350" s="73"/>
      <c r="AB1350" s="73"/>
      <c r="AC1350" s="73"/>
      <c r="AD1350" s="73"/>
      <c r="AE1350" s="73"/>
      <c r="AF1350" s="73"/>
      <c r="AG1350" s="73"/>
      <c r="AH1350" s="73"/>
      <c r="AI1350" s="73"/>
      <c r="AJ1350" s="73"/>
      <c r="AK1350" s="73"/>
      <c r="AM1350" s="73"/>
      <c r="AN1350" s="73"/>
      <c r="AO1350" s="73"/>
      <c r="AP1350" s="73"/>
      <c r="AQ1350" s="73"/>
    </row>
    <row r="1351" spans="21:43" ht="15" customHeight="1" x14ac:dyDescent="0.2">
      <c r="U1351" s="73"/>
      <c r="V1351" s="73"/>
      <c r="W1351" s="73"/>
      <c r="X1351" s="73"/>
      <c r="Y1351" s="73"/>
      <c r="Z1351" s="73"/>
      <c r="AA1351" s="73"/>
      <c r="AB1351" s="73"/>
      <c r="AC1351" s="73"/>
      <c r="AD1351" s="73"/>
      <c r="AE1351" s="73"/>
      <c r="AF1351" s="73"/>
      <c r="AG1351" s="73"/>
      <c r="AH1351" s="73"/>
      <c r="AI1351" s="73"/>
      <c r="AJ1351" s="73"/>
      <c r="AK1351" s="73"/>
      <c r="AM1351" s="73"/>
      <c r="AN1351" s="73"/>
      <c r="AO1351" s="73"/>
      <c r="AP1351" s="73"/>
      <c r="AQ1351" s="73"/>
    </row>
    <row r="1352" spans="21:43" ht="15" customHeight="1" x14ac:dyDescent="0.2">
      <c r="U1352" s="73"/>
      <c r="V1352" s="73"/>
      <c r="W1352" s="73"/>
      <c r="X1352" s="73"/>
      <c r="Y1352" s="73"/>
      <c r="Z1352" s="73"/>
      <c r="AA1352" s="73"/>
      <c r="AB1352" s="73"/>
      <c r="AC1352" s="73"/>
      <c r="AD1352" s="73"/>
      <c r="AE1352" s="73"/>
      <c r="AF1352" s="73"/>
      <c r="AG1352" s="73"/>
      <c r="AH1352" s="73"/>
      <c r="AI1352" s="73"/>
      <c r="AJ1352" s="73"/>
      <c r="AK1352" s="73"/>
      <c r="AM1352" s="73"/>
      <c r="AN1352" s="73"/>
      <c r="AO1352" s="73"/>
      <c r="AP1352" s="73"/>
      <c r="AQ1352" s="73"/>
    </row>
    <row r="1353" spans="21:43" ht="15" customHeight="1" x14ac:dyDescent="0.2">
      <c r="U1353" s="73"/>
      <c r="V1353" s="73"/>
      <c r="W1353" s="73"/>
      <c r="X1353" s="73"/>
      <c r="Y1353" s="73"/>
      <c r="Z1353" s="73"/>
      <c r="AA1353" s="73"/>
      <c r="AB1353" s="73"/>
      <c r="AC1353" s="73"/>
      <c r="AD1353" s="73"/>
      <c r="AE1353" s="73"/>
      <c r="AF1353" s="73"/>
      <c r="AG1353" s="73"/>
      <c r="AH1353" s="73"/>
      <c r="AI1353" s="73"/>
      <c r="AJ1353" s="73"/>
      <c r="AK1353" s="73"/>
      <c r="AM1353" s="73"/>
      <c r="AN1353" s="73"/>
      <c r="AO1353" s="73"/>
      <c r="AP1353" s="73"/>
      <c r="AQ1353" s="73"/>
    </row>
    <row r="1354" spans="21:43" ht="15" customHeight="1" x14ac:dyDescent="0.2">
      <c r="U1354" s="73"/>
      <c r="V1354" s="73"/>
      <c r="W1354" s="73"/>
      <c r="X1354" s="73"/>
      <c r="Y1354" s="73"/>
      <c r="Z1354" s="73"/>
      <c r="AA1354" s="73"/>
      <c r="AB1354" s="73"/>
      <c r="AC1354" s="73"/>
      <c r="AD1354" s="73"/>
      <c r="AE1354" s="73"/>
      <c r="AF1354" s="73"/>
      <c r="AG1354" s="73"/>
      <c r="AH1354" s="73"/>
      <c r="AI1354" s="73"/>
      <c r="AJ1354" s="73"/>
      <c r="AK1354" s="73"/>
      <c r="AM1354" s="73"/>
      <c r="AN1354" s="73"/>
      <c r="AO1354" s="73"/>
      <c r="AP1354" s="73"/>
      <c r="AQ1354" s="73"/>
    </row>
    <row r="1355" spans="21:43" ht="15" customHeight="1" x14ac:dyDescent="0.2">
      <c r="U1355" s="73"/>
      <c r="V1355" s="73"/>
      <c r="W1355" s="73"/>
      <c r="X1355" s="73"/>
      <c r="Y1355" s="73"/>
      <c r="Z1355" s="73"/>
      <c r="AA1355" s="73"/>
      <c r="AB1355" s="73"/>
      <c r="AC1355" s="73"/>
      <c r="AD1355" s="73"/>
      <c r="AE1355" s="73"/>
      <c r="AF1355" s="73"/>
      <c r="AG1355" s="73"/>
      <c r="AH1355" s="73"/>
      <c r="AI1355" s="73"/>
      <c r="AJ1355" s="73"/>
      <c r="AK1355" s="73"/>
      <c r="AM1355" s="73"/>
      <c r="AN1355" s="73"/>
      <c r="AO1355" s="73"/>
      <c r="AP1355" s="73"/>
      <c r="AQ1355" s="73"/>
    </row>
    <row r="1356" spans="21:43" ht="15" customHeight="1" x14ac:dyDescent="0.2">
      <c r="U1356" s="73"/>
      <c r="V1356" s="73"/>
      <c r="W1356" s="73"/>
      <c r="X1356" s="73"/>
      <c r="Y1356" s="73"/>
      <c r="Z1356" s="73"/>
      <c r="AA1356" s="73"/>
      <c r="AB1356" s="73"/>
      <c r="AC1356" s="73"/>
      <c r="AD1356" s="73"/>
      <c r="AE1356" s="73"/>
      <c r="AF1356" s="73"/>
      <c r="AG1356" s="73"/>
      <c r="AH1356" s="73"/>
      <c r="AI1356" s="73"/>
      <c r="AJ1356" s="73"/>
      <c r="AK1356" s="73"/>
      <c r="AM1356" s="73"/>
      <c r="AN1356" s="73"/>
      <c r="AO1356" s="73"/>
      <c r="AP1356" s="73"/>
      <c r="AQ1356" s="73"/>
    </row>
    <row r="1357" spans="21:43" ht="15" customHeight="1" x14ac:dyDescent="0.2">
      <c r="U1357" s="73"/>
      <c r="V1357" s="73"/>
      <c r="W1357" s="73"/>
      <c r="X1357" s="73"/>
      <c r="Y1357" s="73"/>
      <c r="Z1357" s="73"/>
      <c r="AA1357" s="73"/>
      <c r="AB1357" s="73"/>
      <c r="AC1357" s="73"/>
      <c r="AD1357" s="73"/>
      <c r="AE1357" s="73"/>
      <c r="AF1357" s="73"/>
      <c r="AG1357" s="73"/>
      <c r="AH1357" s="73"/>
      <c r="AI1357" s="73"/>
      <c r="AJ1357" s="73"/>
      <c r="AK1357" s="73"/>
      <c r="AM1357" s="73"/>
      <c r="AN1357" s="73"/>
      <c r="AO1357" s="73"/>
      <c r="AP1357" s="73"/>
      <c r="AQ1357" s="73"/>
    </row>
    <row r="1358" spans="21:43" ht="15" customHeight="1" x14ac:dyDescent="0.2">
      <c r="U1358" s="73"/>
      <c r="V1358" s="73"/>
      <c r="W1358" s="73"/>
      <c r="X1358" s="73"/>
      <c r="Y1358" s="73"/>
      <c r="Z1358" s="73"/>
      <c r="AA1358" s="73"/>
      <c r="AB1358" s="73"/>
      <c r="AC1358" s="73"/>
      <c r="AD1358" s="73"/>
      <c r="AE1358" s="73"/>
      <c r="AF1358" s="73"/>
      <c r="AG1358" s="73"/>
      <c r="AH1358" s="73"/>
      <c r="AI1358" s="73"/>
      <c r="AJ1358" s="73"/>
      <c r="AK1358" s="73"/>
      <c r="AM1358" s="73"/>
      <c r="AN1358" s="73"/>
      <c r="AO1358" s="73"/>
      <c r="AP1358" s="73"/>
      <c r="AQ1358" s="73"/>
    </row>
    <row r="1359" spans="21:43" ht="15" customHeight="1" x14ac:dyDescent="0.2">
      <c r="U1359" s="73"/>
      <c r="V1359" s="73"/>
      <c r="W1359" s="73"/>
      <c r="X1359" s="73"/>
      <c r="Y1359" s="73"/>
      <c r="Z1359" s="73"/>
      <c r="AA1359" s="73"/>
      <c r="AB1359" s="73"/>
      <c r="AC1359" s="73"/>
      <c r="AD1359" s="73"/>
      <c r="AE1359" s="73"/>
      <c r="AF1359" s="73"/>
      <c r="AG1359" s="73"/>
      <c r="AH1359" s="73"/>
      <c r="AI1359" s="73"/>
      <c r="AJ1359" s="73"/>
      <c r="AK1359" s="73"/>
      <c r="AM1359" s="73"/>
      <c r="AN1359" s="73"/>
      <c r="AO1359" s="73"/>
      <c r="AP1359" s="73"/>
      <c r="AQ1359" s="73"/>
    </row>
    <row r="1360" spans="21:43" ht="15" customHeight="1" x14ac:dyDescent="0.2">
      <c r="U1360" s="73"/>
      <c r="V1360" s="73"/>
      <c r="W1360" s="73"/>
      <c r="X1360" s="73"/>
      <c r="Y1360" s="73"/>
      <c r="Z1360" s="73"/>
      <c r="AA1360" s="73"/>
      <c r="AB1360" s="73"/>
      <c r="AC1360" s="73"/>
      <c r="AD1360" s="73"/>
      <c r="AE1360" s="73"/>
      <c r="AF1360" s="73"/>
      <c r="AG1360" s="73"/>
      <c r="AH1360" s="73"/>
      <c r="AI1360" s="73"/>
      <c r="AJ1360" s="73"/>
      <c r="AK1360" s="73"/>
      <c r="AM1360" s="73"/>
      <c r="AN1360" s="73"/>
      <c r="AO1360" s="73"/>
      <c r="AP1360" s="73"/>
      <c r="AQ1360" s="73"/>
    </row>
    <row r="1361" spans="21:43" ht="15" customHeight="1" x14ac:dyDescent="0.2">
      <c r="U1361" s="73"/>
      <c r="V1361" s="73"/>
      <c r="W1361" s="73"/>
      <c r="X1361" s="73"/>
      <c r="Y1361" s="73"/>
      <c r="Z1361" s="73"/>
      <c r="AA1361" s="73"/>
      <c r="AB1361" s="73"/>
      <c r="AC1361" s="73"/>
      <c r="AD1361" s="73"/>
      <c r="AE1361" s="73"/>
      <c r="AF1361" s="73"/>
      <c r="AG1361" s="73"/>
      <c r="AH1361" s="73"/>
      <c r="AI1361" s="73"/>
      <c r="AJ1361" s="73"/>
      <c r="AK1361" s="73"/>
      <c r="AM1361" s="73"/>
      <c r="AN1361" s="73"/>
      <c r="AO1361" s="73"/>
      <c r="AP1361" s="73"/>
      <c r="AQ1361" s="73"/>
    </row>
    <row r="1362" spans="21:43" ht="15" customHeight="1" x14ac:dyDescent="0.2">
      <c r="U1362" s="73"/>
      <c r="V1362" s="73"/>
      <c r="W1362" s="73"/>
      <c r="X1362" s="73"/>
      <c r="Y1362" s="73"/>
      <c r="Z1362" s="73"/>
      <c r="AA1362" s="73"/>
      <c r="AB1362" s="73"/>
      <c r="AC1362" s="73"/>
      <c r="AD1362" s="73"/>
      <c r="AE1362" s="73"/>
      <c r="AF1362" s="73"/>
      <c r="AG1362" s="73"/>
      <c r="AH1362" s="73"/>
      <c r="AI1362" s="73"/>
      <c r="AJ1362" s="73"/>
      <c r="AK1362" s="73"/>
      <c r="AM1362" s="73"/>
      <c r="AN1362" s="73"/>
      <c r="AO1362" s="73"/>
      <c r="AP1362" s="73"/>
      <c r="AQ1362" s="73"/>
    </row>
    <row r="1363" spans="21:43" ht="15" customHeight="1" x14ac:dyDescent="0.2">
      <c r="U1363" s="73"/>
      <c r="V1363" s="73"/>
      <c r="W1363" s="73"/>
      <c r="X1363" s="73"/>
      <c r="Y1363" s="73"/>
      <c r="Z1363" s="73"/>
      <c r="AA1363" s="73"/>
      <c r="AB1363" s="73"/>
      <c r="AC1363" s="73"/>
      <c r="AD1363" s="73"/>
      <c r="AE1363" s="73"/>
      <c r="AF1363" s="73"/>
      <c r="AG1363" s="73"/>
      <c r="AH1363" s="73"/>
      <c r="AI1363" s="73"/>
      <c r="AJ1363" s="73"/>
      <c r="AK1363" s="73"/>
      <c r="AM1363" s="73"/>
      <c r="AN1363" s="73"/>
      <c r="AO1363" s="73"/>
      <c r="AP1363" s="73"/>
      <c r="AQ1363" s="73"/>
    </row>
    <row r="1364" spans="21:43" ht="15" customHeight="1" x14ac:dyDescent="0.2">
      <c r="U1364" s="73"/>
      <c r="V1364" s="73"/>
      <c r="W1364" s="73"/>
      <c r="X1364" s="73"/>
      <c r="Y1364" s="73"/>
      <c r="Z1364" s="73"/>
      <c r="AA1364" s="73"/>
      <c r="AB1364" s="73"/>
      <c r="AC1364" s="73"/>
      <c r="AD1364" s="73"/>
      <c r="AE1364" s="73"/>
      <c r="AF1364" s="73"/>
      <c r="AG1364" s="73"/>
      <c r="AH1364" s="73"/>
      <c r="AI1364" s="73"/>
      <c r="AJ1364" s="73"/>
      <c r="AK1364" s="73"/>
      <c r="AM1364" s="73"/>
      <c r="AN1364" s="73"/>
      <c r="AO1364" s="73"/>
      <c r="AP1364" s="73"/>
      <c r="AQ1364" s="73"/>
    </row>
    <row r="1365" spans="21:43" ht="15" customHeight="1" x14ac:dyDescent="0.2">
      <c r="U1365" s="73"/>
      <c r="V1365" s="73"/>
      <c r="W1365" s="73"/>
      <c r="X1365" s="73"/>
      <c r="Y1365" s="73"/>
      <c r="Z1365" s="73"/>
      <c r="AA1365" s="73"/>
      <c r="AB1365" s="73"/>
      <c r="AC1365" s="73"/>
      <c r="AD1365" s="73"/>
      <c r="AE1365" s="73"/>
      <c r="AF1365" s="73"/>
      <c r="AG1365" s="73"/>
      <c r="AH1365" s="73"/>
      <c r="AI1365" s="73"/>
      <c r="AJ1365" s="73"/>
      <c r="AK1365" s="73"/>
      <c r="AM1365" s="73"/>
      <c r="AN1365" s="73"/>
      <c r="AO1365" s="73"/>
      <c r="AP1365" s="73"/>
      <c r="AQ1365" s="73"/>
    </row>
    <row r="1366" spans="21:43" ht="15" customHeight="1" x14ac:dyDescent="0.2">
      <c r="U1366" s="73"/>
      <c r="V1366" s="73"/>
      <c r="W1366" s="73"/>
      <c r="X1366" s="73"/>
      <c r="Y1366" s="73"/>
      <c r="Z1366" s="73"/>
      <c r="AA1366" s="73"/>
      <c r="AB1366" s="73"/>
      <c r="AC1366" s="73"/>
      <c r="AD1366" s="73"/>
      <c r="AE1366" s="73"/>
      <c r="AF1366" s="73"/>
      <c r="AG1366" s="73"/>
      <c r="AH1366" s="73"/>
      <c r="AI1366" s="73"/>
      <c r="AJ1366" s="73"/>
      <c r="AK1366" s="73"/>
      <c r="AM1366" s="73"/>
      <c r="AN1366" s="73"/>
      <c r="AO1366" s="73"/>
      <c r="AP1366" s="73"/>
      <c r="AQ1366" s="73"/>
    </row>
    <row r="1367" spans="21:43" ht="15" customHeight="1" x14ac:dyDescent="0.2">
      <c r="U1367" s="73"/>
      <c r="V1367" s="73"/>
      <c r="W1367" s="73"/>
      <c r="X1367" s="73"/>
      <c r="Y1367" s="73"/>
      <c r="Z1367" s="73"/>
      <c r="AA1367" s="73"/>
      <c r="AB1367" s="73"/>
      <c r="AC1367" s="73"/>
      <c r="AD1367" s="73"/>
      <c r="AE1367" s="73"/>
      <c r="AF1367" s="73"/>
      <c r="AG1367" s="73"/>
      <c r="AH1367" s="73"/>
      <c r="AI1367" s="73"/>
      <c r="AJ1367" s="73"/>
      <c r="AK1367" s="73"/>
      <c r="AM1367" s="73"/>
      <c r="AN1367" s="73"/>
      <c r="AO1367" s="73"/>
      <c r="AP1367" s="73"/>
      <c r="AQ1367" s="73"/>
    </row>
    <row r="1368" spans="21:43" ht="15" customHeight="1" x14ac:dyDescent="0.2">
      <c r="U1368" s="73"/>
      <c r="V1368" s="73"/>
      <c r="W1368" s="73"/>
      <c r="X1368" s="73"/>
      <c r="Y1368" s="73"/>
      <c r="Z1368" s="73"/>
      <c r="AA1368" s="73"/>
      <c r="AB1368" s="73"/>
      <c r="AC1368" s="73"/>
      <c r="AD1368" s="73"/>
      <c r="AE1368" s="73"/>
      <c r="AF1368" s="73"/>
      <c r="AG1368" s="73"/>
      <c r="AH1368" s="73"/>
      <c r="AI1368" s="73"/>
      <c r="AJ1368" s="73"/>
      <c r="AK1368" s="73"/>
      <c r="AM1368" s="73"/>
      <c r="AN1368" s="73"/>
      <c r="AO1368" s="73"/>
      <c r="AP1368" s="73"/>
      <c r="AQ1368" s="73"/>
    </row>
    <row r="1369" spans="21:43" ht="15" customHeight="1" x14ac:dyDescent="0.2">
      <c r="U1369" s="73"/>
      <c r="V1369" s="73"/>
      <c r="W1369" s="73"/>
      <c r="X1369" s="73"/>
      <c r="Y1369" s="73"/>
      <c r="Z1369" s="73"/>
      <c r="AA1369" s="73"/>
      <c r="AB1369" s="73"/>
      <c r="AC1369" s="73"/>
      <c r="AD1369" s="73"/>
      <c r="AE1369" s="73"/>
      <c r="AF1369" s="73"/>
      <c r="AG1369" s="73"/>
      <c r="AH1369" s="73"/>
      <c r="AI1369" s="73"/>
      <c r="AJ1369" s="73"/>
      <c r="AK1369" s="73"/>
      <c r="AM1369" s="73"/>
      <c r="AN1369" s="73"/>
      <c r="AO1369" s="73"/>
      <c r="AP1369" s="73"/>
      <c r="AQ1369" s="73"/>
    </row>
    <row r="1370" spans="21:43" ht="15" customHeight="1" x14ac:dyDescent="0.2">
      <c r="U1370" s="73"/>
      <c r="V1370" s="73"/>
      <c r="W1370" s="73"/>
      <c r="X1370" s="73"/>
      <c r="Y1370" s="73"/>
      <c r="Z1370" s="73"/>
      <c r="AA1370" s="73"/>
      <c r="AB1370" s="73"/>
      <c r="AC1370" s="73"/>
      <c r="AD1370" s="73"/>
      <c r="AE1370" s="73"/>
      <c r="AF1370" s="73"/>
      <c r="AG1370" s="73"/>
      <c r="AH1370" s="73"/>
      <c r="AI1370" s="73"/>
      <c r="AJ1370" s="73"/>
      <c r="AK1370" s="73"/>
      <c r="AM1370" s="73"/>
      <c r="AN1370" s="73"/>
      <c r="AO1370" s="73"/>
      <c r="AP1370" s="73"/>
      <c r="AQ1370" s="73"/>
    </row>
    <row r="1371" spans="21:43" ht="15" customHeight="1" x14ac:dyDescent="0.2">
      <c r="U1371" s="73"/>
      <c r="V1371" s="73"/>
      <c r="W1371" s="73"/>
      <c r="X1371" s="73"/>
      <c r="Y1371" s="73"/>
      <c r="Z1371" s="73"/>
      <c r="AA1371" s="73"/>
      <c r="AB1371" s="73"/>
      <c r="AC1371" s="73"/>
      <c r="AD1371" s="73"/>
      <c r="AE1371" s="73"/>
      <c r="AF1371" s="73"/>
      <c r="AG1371" s="73"/>
      <c r="AH1371" s="73"/>
      <c r="AI1371" s="73"/>
      <c r="AJ1371" s="73"/>
      <c r="AK1371" s="73"/>
      <c r="AM1371" s="73"/>
      <c r="AN1371" s="73"/>
      <c r="AO1371" s="73"/>
      <c r="AP1371" s="73"/>
      <c r="AQ1371" s="73"/>
    </row>
    <row r="1372" spans="21:43" ht="15" customHeight="1" x14ac:dyDescent="0.2">
      <c r="U1372" s="73"/>
      <c r="V1372" s="73"/>
      <c r="W1372" s="73"/>
      <c r="X1372" s="73"/>
      <c r="Y1372" s="73"/>
      <c r="Z1372" s="73"/>
      <c r="AA1372" s="73"/>
      <c r="AB1372" s="73"/>
      <c r="AC1372" s="73"/>
      <c r="AD1372" s="73"/>
      <c r="AE1372" s="73"/>
      <c r="AF1372" s="73"/>
      <c r="AG1372" s="73"/>
      <c r="AH1372" s="73"/>
      <c r="AI1372" s="73"/>
      <c r="AJ1372" s="73"/>
      <c r="AK1372" s="73"/>
      <c r="AM1372" s="73"/>
      <c r="AN1372" s="73"/>
      <c r="AO1372" s="73"/>
      <c r="AP1372" s="73"/>
      <c r="AQ1372" s="73"/>
    </row>
    <row r="1373" spans="21:43" ht="15" customHeight="1" x14ac:dyDescent="0.2">
      <c r="U1373" s="73"/>
      <c r="V1373" s="73"/>
      <c r="W1373" s="73"/>
      <c r="X1373" s="73"/>
      <c r="Y1373" s="73"/>
      <c r="Z1373" s="73"/>
      <c r="AA1373" s="73"/>
      <c r="AB1373" s="73"/>
      <c r="AC1373" s="73"/>
      <c r="AD1373" s="73"/>
      <c r="AE1373" s="73"/>
      <c r="AF1373" s="73"/>
      <c r="AG1373" s="73"/>
      <c r="AH1373" s="73"/>
      <c r="AI1373" s="73"/>
      <c r="AJ1373" s="73"/>
      <c r="AK1373" s="73"/>
      <c r="AM1373" s="73"/>
      <c r="AN1373" s="73"/>
      <c r="AO1373" s="73"/>
      <c r="AP1373" s="73"/>
      <c r="AQ1373" s="73"/>
    </row>
    <row r="1374" spans="21:43" ht="15" customHeight="1" x14ac:dyDescent="0.2">
      <c r="U1374" s="73"/>
      <c r="V1374" s="73"/>
      <c r="W1374" s="73"/>
      <c r="X1374" s="73"/>
      <c r="Y1374" s="73"/>
      <c r="Z1374" s="73"/>
      <c r="AA1374" s="73"/>
      <c r="AB1374" s="73"/>
      <c r="AC1374" s="73"/>
      <c r="AD1374" s="73"/>
      <c r="AE1374" s="73"/>
      <c r="AF1374" s="73"/>
      <c r="AG1374" s="73"/>
      <c r="AH1374" s="73"/>
      <c r="AI1374" s="73"/>
      <c r="AJ1374" s="73"/>
      <c r="AK1374" s="73"/>
      <c r="AM1374" s="73"/>
      <c r="AN1374" s="73"/>
      <c r="AO1374" s="73"/>
      <c r="AP1374" s="73"/>
      <c r="AQ1374" s="73"/>
    </row>
    <row r="1375" spans="21:43" ht="15" customHeight="1" x14ac:dyDescent="0.2">
      <c r="U1375" s="73"/>
      <c r="V1375" s="73"/>
      <c r="W1375" s="73"/>
      <c r="X1375" s="73"/>
      <c r="Y1375" s="73"/>
      <c r="Z1375" s="73"/>
      <c r="AA1375" s="73"/>
      <c r="AB1375" s="73"/>
      <c r="AC1375" s="73"/>
      <c r="AD1375" s="73"/>
      <c r="AE1375" s="73"/>
      <c r="AF1375" s="73"/>
      <c r="AG1375" s="73"/>
      <c r="AH1375" s="73"/>
      <c r="AI1375" s="73"/>
      <c r="AJ1375" s="73"/>
      <c r="AK1375" s="73"/>
      <c r="AM1375" s="73"/>
      <c r="AN1375" s="73"/>
      <c r="AO1375" s="73"/>
      <c r="AP1375" s="73"/>
      <c r="AQ1375" s="73"/>
    </row>
    <row r="1376" spans="21:43" ht="15" customHeight="1" x14ac:dyDescent="0.2">
      <c r="U1376" s="73"/>
      <c r="V1376" s="73"/>
      <c r="W1376" s="73"/>
      <c r="X1376" s="73"/>
      <c r="Y1376" s="73"/>
      <c r="Z1376" s="73"/>
      <c r="AA1376" s="73"/>
      <c r="AB1376" s="73"/>
      <c r="AC1376" s="73"/>
      <c r="AD1376" s="73"/>
      <c r="AE1376" s="73"/>
      <c r="AF1376" s="73"/>
      <c r="AG1376" s="73"/>
      <c r="AH1376" s="73"/>
      <c r="AI1376" s="73"/>
      <c r="AJ1376" s="73"/>
      <c r="AK1376" s="73"/>
      <c r="AM1376" s="73"/>
      <c r="AN1376" s="73"/>
      <c r="AO1376" s="73"/>
      <c r="AP1376" s="73"/>
      <c r="AQ1376" s="73"/>
    </row>
    <row r="1377" spans="21:43" ht="15" customHeight="1" x14ac:dyDescent="0.2">
      <c r="U1377" s="73"/>
      <c r="V1377" s="73"/>
      <c r="W1377" s="73"/>
      <c r="X1377" s="73"/>
      <c r="Y1377" s="73"/>
      <c r="Z1377" s="73"/>
      <c r="AA1377" s="73"/>
      <c r="AB1377" s="73"/>
      <c r="AC1377" s="73"/>
      <c r="AD1377" s="73"/>
      <c r="AE1377" s="73"/>
      <c r="AF1377" s="73"/>
      <c r="AG1377" s="73"/>
      <c r="AH1377" s="73"/>
      <c r="AI1377" s="73"/>
      <c r="AJ1377" s="73"/>
      <c r="AK1377" s="73"/>
      <c r="AM1377" s="73"/>
      <c r="AN1377" s="73"/>
      <c r="AO1377" s="73"/>
      <c r="AP1377" s="73"/>
      <c r="AQ1377" s="73"/>
    </row>
    <row r="1378" spans="21:43" ht="15" customHeight="1" x14ac:dyDescent="0.2">
      <c r="U1378" s="73"/>
      <c r="V1378" s="73"/>
      <c r="W1378" s="73"/>
      <c r="X1378" s="73"/>
      <c r="Y1378" s="73"/>
      <c r="Z1378" s="73"/>
      <c r="AA1378" s="73"/>
      <c r="AB1378" s="73"/>
      <c r="AC1378" s="73"/>
      <c r="AD1378" s="73"/>
      <c r="AE1378" s="73"/>
      <c r="AF1378" s="73"/>
      <c r="AG1378" s="73"/>
      <c r="AH1378" s="73"/>
      <c r="AI1378" s="73"/>
      <c r="AJ1378" s="73"/>
      <c r="AK1378" s="73"/>
      <c r="AM1378" s="73"/>
      <c r="AN1378" s="73"/>
      <c r="AO1378" s="73"/>
      <c r="AP1378" s="73"/>
      <c r="AQ1378" s="73"/>
    </row>
    <row r="1379" spans="21:43" ht="15" customHeight="1" x14ac:dyDescent="0.2">
      <c r="U1379" s="73"/>
      <c r="V1379" s="73"/>
      <c r="W1379" s="73"/>
      <c r="X1379" s="73"/>
      <c r="Y1379" s="73"/>
      <c r="Z1379" s="73"/>
      <c r="AA1379" s="73"/>
      <c r="AB1379" s="73"/>
      <c r="AC1379" s="73"/>
      <c r="AD1379" s="73"/>
      <c r="AE1379" s="73"/>
      <c r="AF1379" s="73"/>
      <c r="AG1379" s="73"/>
      <c r="AH1379" s="73"/>
      <c r="AI1379" s="73"/>
      <c r="AJ1379" s="73"/>
      <c r="AK1379" s="73"/>
      <c r="AM1379" s="73"/>
      <c r="AN1379" s="73"/>
      <c r="AO1379" s="73"/>
      <c r="AP1379" s="73"/>
      <c r="AQ1379" s="73"/>
    </row>
    <row r="1380" spans="21:43" ht="15" customHeight="1" x14ac:dyDescent="0.2">
      <c r="U1380" s="73"/>
      <c r="V1380" s="73"/>
      <c r="W1380" s="73"/>
      <c r="X1380" s="73"/>
      <c r="Y1380" s="73"/>
      <c r="Z1380" s="73"/>
      <c r="AA1380" s="73"/>
      <c r="AB1380" s="73"/>
      <c r="AC1380" s="73"/>
      <c r="AD1380" s="73"/>
      <c r="AE1380" s="73"/>
      <c r="AF1380" s="73"/>
      <c r="AG1380" s="73"/>
      <c r="AH1380" s="73"/>
      <c r="AI1380" s="73"/>
      <c r="AJ1380" s="73"/>
      <c r="AK1380" s="73"/>
      <c r="AM1380" s="73"/>
      <c r="AN1380" s="73"/>
      <c r="AO1380" s="73"/>
      <c r="AP1380" s="73"/>
      <c r="AQ1380" s="73"/>
    </row>
    <row r="1381" spans="21:43" ht="15" customHeight="1" x14ac:dyDescent="0.2">
      <c r="U1381" s="73"/>
      <c r="V1381" s="73"/>
      <c r="W1381" s="73"/>
      <c r="X1381" s="73"/>
      <c r="Y1381" s="73"/>
      <c r="Z1381" s="73"/>
      <c r="AA1381" s="73"/>
      <c r="AB1381" s="73"/>
      <c r="AC1381" s="73"/>
      <c r="AD1381" s="73"/>
      <c r="AE1381" s="73"/>
      <c r="AF1381" s="73"/>
      <c r="AG1381" s="73"/>
      <c r="AH1381" s="73"/>
      <c r="AI1381" s="73"/>
      <c r="AJ1381" s="73"/>
      <c r="AK1381" s="73"/>
      <c r="AM1381" s="73"/>
      <c r="AN1381" s="73"/>
      <c r="AO1381" s="73"/>
      <c r="AP1381" s="73"/>
      <c r="AQ1381" s="73"/>
    </row>
    <row r="1382" spans="21:43" ht="15" customHeight="1" x14ac:dyDescent="0.2">
      <c r="U1382" s="73"/>
      <c r="V1382" s="73"/>
      <c r="W1382" s="73"/>
      <c r="X1382" s="73"/>
      <c r="Y1382" s="73"/>
      <c r="Z1382" s="73"/>
      <c r="AA1382" s="73"/>
      <c r="AB1382" s="73"/>
      <c r="AC1382" s="73"/>
      <c r="AD1382" s="73"/>
      <c r="AE1382" s="73"/>
      <c r="AF1382" s="73"/>
      <c r="AG1382" s="73"/>
      <c r="AH1382" s="73"/>
      <c r="AI1382" s="73"/>
      <c r="AJ1382" s="73"/>
      <c r="AK1382" s="73"/>
      <c r="AM1382" s="73"/>
      <c r="AN1382" s="73"/>
      <c r="AO1382" s="73"/>
      <c r="AP1382" s="73"/>
      <c r="AQ1382" s="73"/>
    </row>
    <row r="1383" spans="21:43" ht="15" customHeight="1" x14ac:dyDescent="0.2">
      <c r="U1383" s="73"/>
      <c r="V1383" s="73"/>
      <c r="W1383" s="73"/>
      <c r="X1383" s="73"/>
      <c r="Y1383" s="73"/>
      <c r="Z1383" s="73"/>
      <c r="AA1383" s="73"/>
      <c r="AB1383" s="73"/>
      <c r="AC1383" s="73"/>
      <c r="AD1383" s="73"/>
      <c r="AE1383" s="73"/>
      <c r="AF1383" s="73"/>
      <c r="AG1383" s="73"/>
      <c r="AH1383" s="73"/>
      <c r="AI1383" s="73"/>
      <c r="AJ1383" s="73"/>
      <c r="AK1383" s="73"/>
      <c r="AM1383" s="73"/>
      <c r="AN1383" s="73"/>
      <c r="AO1383" s="73"/>
      <c r="AP1383" s="73"/>
      <c r="AQ1383" s="73"/>
    </row>
    <row r="1384" spans="21:43" ht="15" customHeight="1" x14ac:dyDescent="0.2">
      <c r="U1384" s="73"/>
      <c r="V1384" s="73"/>
      <c r="W1384" s="73"/>
      <c r="X1384" s="73"/>
      <c r="Y1384" s="73"/>
      <c r="Z1384" s="73"/>
      <c r="AA1384" s="73"/>
      <c r="AB1384" s="73"/>
      <c r="AC1384" s="73"/>
      <c r="AD1384" s="73"/>
      <c r="AE1384" s="73"/>
      <c r="AF1384" s="73"/>
      <c r="AG1384" s="73"/>
      <c r="AH1384" s="73"/>
      <c r="AI1384" s="73"/>
      <c r="AJ1384" s="73"/>
      <c r="AK1384" s="73"/>
      <c r="AM1384" s="73"/>
      <c r="AN1384" s="73"/>
      <c r="AO1384" s="73"/>
      <c r="AP1384" s="73"/>
      <c r="AQ1384" s="73"/>
    </row>
    <row r="1385" spans="21:43" ht="15" customHeight="1" x14ac:dyDescent="0.2">
      <c r="U1385" s="73"/>
      <c r="V1385" s="73"/>
      <c r="W1385" s="73"/>
      <c r="X1385" s="73"/>
      <c r="Y1385" s="73"/>
      <c r="Z1385" s="73"/>
      <c r="AA1385" s="73"/>
      <c r="AB1385" s="73"/>
      <c r="AC1385" s="73"/>
      <c r="AD1385" s="73"/>
      <c r="AE1385" s="73"/>
      <c r="AF1385" s="73"/>
      <c r="AG1385" s="73"/>
      <c r="AH1385" s="73"/>
      <c r="AI1385" s="73"/>
      <c r="AJ1385" s="73"/>
      <c r="AK1385" s="73"/>
      <c r="AM1385" s="73"/>
      <c r="AN1385" s="73"/>
      <c r="AO1385" s="73"/>
      <c r="AP1385" s="73"/>
      <c r="AQ1385" s="73"/>
    </row>
    <row r="1386" spans="21:43" ht="15" customHeight="1" x14ac:dyDescent="0.2">
      <c r="U1386" s="73"/>
      <c r="V1386" s="73"/>
      <c r="W1386" s="73"/>
      <c r="X1386" s="73"/>
      <c r="Y1386" s="73"/>
      <c r="Z1386" s="73"/>
      <c r="AA1386" s="73"/>
      <c r="AB1386" s="73"/>
      <c r="AC1386" s="73"/>
      <c r="AD1386" s="73"/>
      <c r="AE1386" s="73"/>
      <c r="AF1386" s="73"/>
      <c r="AG1386" s="73"/>
      <c r="AH1386" s="73"/>
      <c r="AI1386" s="73"/>
      <c r="AJ1386" s="73"/>
      <c r="AK1386" s="73"/>
      <c r="AM1386" s="73"/>
      <c r="AN1386" s="73"/>
      <c r="AO1386" s="73"/>
      <c r="AP1386" s="73"/>
      <c r="AQ1386" s="73"/>
    </row>
    <row r="1387" spans="21:43" ht="15" customHeight="1" x14ac:dyDescent="0.2">
      <c r="U1387" s="73"/>
      <c r="V1387" s="73"/>
      <c r="W1387" s="73"/>
      <c r="X1387" s="73"/>
      <c r="Y1387" s="73"/>
      <c r="Z1387" s="73"/>
      <c r="AA1387" s="73"/>
      <c r="AB1387" s="73"/>
      <c r="AC1387" s="73"/>
      <c r="AD1387" s="73"/>
      <c r="AE1387" s="73"/>
      <c r="AF1387" s="73"/>
      <c r="AG1387" s="73"/>
      <c r="AH1387" s="73"/>
      <c r="AI1387" s="73"/>
      <c r="AJ1387" s="73"/>
      <c r="AK1387" s="73"/>
      <c r="AM1387" s="73"/>
      <c r="AN1387" s="73"/>
      <c r="AO1387" s="73"/>
      <c r="AP1387" s="73"/>
      <c r="AQ1387" s="73"/>
    </row>
    <row r="1388" spans="21:43" ht="15" customHeight="1" x14ac:dyDescent="0.2">
      <c r="U1388" s="73"/>
      <c r="V1388" s="73"/>
      <c r="W1388" s="73"/>
      <c r="X1388" s="73"/>
      <c r="Y1388" s="73"/>
      <c r="Z1388" s="73"/>
      <c r="AA1388" s="73"/>
      <c r="AB1388" s="73"/>
      <c r="AC1388" s="73"/>
      <c r="AD1388" s="73"/>
      <c r="AE1388" s="73"/>
      <c r="AF1388" s="73"/>
      <c r="AG1388" s="73"/>
      <c r="AH1388" s="73"/>
      <c r="AI1388" s="73"/>
      <c r="AJ1388" s="73"/>
      <c r="AK1388" s="73"/>
      <c r="AM1388" s="73"/>
      <c r="AN1388" s="73"/>
      <c r="AO1388" s="73"/>
      <c r="AP1388" s="73"/>
      <c r="AQ1388" s="73"/>
    </row>
    <row r="1389" spans="21:43" ht="15" customHeight="1" x14ac:dyDescent="0.2">
      <c r="U1389" s="73"/>
      <c r="V1389" s="73"/>
      <c r="W1389" s="73"/>
      <c r="X1389" s="73"/>
      <c r="Y1389" s="73"/>
      <c r="Z1389" s="73"/>
      <c r="AA1389" s="73"/>
      <c r="AB1389" s="73"/>
      <c r="AC1389" s="73"/>
      <c r="AD1389" s="73"/>
      <c r="AE1389" s="73"/>
      <c r="AF1389" s="73"/>
      <c r="AG1389" s="73"/>
      <c r="AH1389" s="73"/>
      <c r="AI1389" s="73"/>
      <c r="AJ1389" s="73"/>
      <c r="AK1389" s="73"/>
      <c r="AM1389" s="73"/>
      <c r="AN1389" s="73"/>
      <c r="AO1389" s="73"/>
      <c r="AP1389" s="73"/>
      <c r="AQ1389" s="73"/>
    </row>
    <row r="1390" spans="21:43" ht="15" customHeight="1" x14ac:dyDescent="0.2">
      <c r="U1390" s="73"/>
      <c r="V1390" s="73"/>
      <c r="W1390" s="73"/>
      <c r="X1390" s="73"/>
      <c r="Y1390" s="73"/>
      <c r="Z1390" s="73"/>
      <c r="AA1390" s="73"/>
      <c r="AB1390" s="73"/>
      <c r="AC1390" s="73"/>
      <c r="AD1390" s="73"/>
      <c r="AE1390" s="73"/>
      <c r="AF1390" s="73"/>
      <c r="AG1390" s="73"/>
      <c r="AH1390" s="73"/>
      <c r="AI1390" s="73"/>
      <c r="AJ1390" s="73"/>
      <c r="AK1390" s="73"/>
      <c r="AM1390" s="73"/>
      <c r="AN1390" s="73"/>
      <c r="AO1390" s="73"/>
      <c r="AP1390" s="73"/>
      <c r="AQ1390" s="73"/>
    </row>
    <row r="1391" spans="21:43" ht="15" customHeight="1" x14ac:dyDescent="0.2">
      <c r="U1391" s="73"/>
      <c r="V1391" s="73"/>
      <c r="W1391" s="73"/>
      <c r="X1391" s="73"/>
      <c r="Y1391" s="73"/>
      <c r="Z1391" s="73"/>
      <c r="AA1391" s="73"/>
      <c r="AB1391" s="73"/>
      <c r="AC1391" s="73"/>
      <c r="AD1391" s="73"/>
      <c r="AE1391" s="73"/>
      <c r="AF1391" s="73"/>
      <c r="AG1391" s="73"/>
      <c r="AH1391" s="73"/>
      <c r="AI1391" s="73"/>
      <c r="AJ1391" s="73"/>
      <c r="AK1391" s="73"/>
      <c r="AM1391" s="73"/>
      <c r="AN1391" s="73"/>
      <c r="AO1391" s="73"/>
      <c r="AP1391" s="73"/>
      <c r="AQ1391" s="73"/>
    </row>
    <row r="1392" spans="21:43" ht="15" customHeight="1" x14ac:dyDescent="0.2">
      <c r="U1392" s="73"/>
      <c r="V1392" s="73"/>
      <c r="W1392" s="73"/>
      <c r="X1392" s="73"/>
      <c r="Y1392" s="73"/>
      <c r="Z1392" s="73"/>
      <c r="AA1392" s="73"/>
      <c r="AB1392" s="73"/>
      <c r="AC1392" s="73"/>
      <c r="AD1392" s="73"/>
      <c r="AE1392" s="73"/>
      <c r="AF1392" s="73"/>
      <c r="AG1392" s="73"/>
      <c r="AH1392" s="73"/>
      <c r="AI1392" s="73"/>
      <c r="AJ1392" s="73"/>
      <c r="AK1392" s="73"/>
      <c r="AM1392" s="73"/>
      <c r="AN1392" s="73"/>
      <c r="AO1392" s="73"/>
      <c r="AP1392" s="73"/>
      <c r="AQ1392" s="73"/>
    </row>
    <row r="1393" spans="21:43" ht="15" customHeight="1" x14ac:dyDescent="0.2">
      <c r="U1393" s="73"/>
      <c r="V1393" s="73"/>
      <c r="W1393" s="73"/>
      <c r="X1393" s="73"/>
      <c r="Y1393" s="73"/>
      <c r="Z1393" s="73"/>
      <c r="AA1393" s="73"/>
      <c r="AB1393" s="73"/>
      <c r="AC1393" s="73"/>
      <c r="AD1393" s="73"/>
      <c r="AE1393" s="73"/>
      <c r="AF1393" s="73"/>
      <c r="AG1393" s="73"/>
      <c r="AH1393" s="73"/>
      <c r="AI1393" s="73"/>
      <c r="AJ1393" s="73"/>
      <c r="AK1393" s="73"/>
      <c r="AM1393" s="73"/>
      <c r="AN1393" s="73"/>
      <c r="AO1393" s="73"/>
      <c r="AP1393" s="73"/>
      <c r="AQ1393" s="73"/>
    </row>
    <row r="1394" spans="21:43" ht="15" customHeight="1" x14ac:dyDescent="0.2">
      <c r="U1394" s="73"/>
      <c r="V1394" s="73"/>
      <c r="W1394" s="73"/>
      <c r="X1394" s="73"/>
      <c r="Y1394" s="73"/>
      <c r="Z1394" s="73"/>
      <c r="AA1394" s="73"/>
      <c r="AB1394" s="73"/>
      <c r="AC1394" s="73"/>
      <c r="AD1394" s="73"/>
      <c r="AE1394" s="73"/>
      <c r="AF1394" s="73"/>
      <c r="AG1394" s="73"/>
      <c r="AH1394" s="73"/>
      <c r="AI1394" s="73"/>
      <c r="AJ1394" s="73"/>
      <c r="AK1394" s="73"/>
      <c r="AM1394" s="73"/>
      <c r="AN1394" s="73"/>
      <c r="AO1394" s="73"/>
      <c r="AP1394" s="73"/>
      <c r="AQ1394" s="73"/>
    </row>
    <row r="1395" spans="21:43" ht="15" customHeight="1" x14ac:dyDescent="0.2">
      <c r="U1395" s="73"/>
      <c r="V1395" s="73"/>
      <c r="W1395" s="73"/>
      <c r="X1395" s="73"/>
      <c r="Y1395" s="73"/>
      <c r="Z1395" s="73"/>
      <c r="AA1395" s="73"/>
      <c r="AB1395" s="73"/>
      <c r="AC1395" s="73"/>
      <c r="AD1395" s="73"/>
      <c r="AE1395" s="73"/>
      <c r="AF1395" s="73"/>
      <c r="AG1395" s="73"/>
      <c r="AH1395" s="73"/>
      <c r="AI1395" s="73"/>
      <c r="AJ1395" s="73"/>
      <c r="AK1395" s="73"/>
      <c r="AM1395" s="73"/>
      <c r="AN1395" s="73"/>
      <c r="AO1395" s="73"/>
      <c r="AP1395" s="73"/>
      <c r="AQ1395" s="73"/>
    </row>
    <row r="1396" spans="21:43" ht="15" customHeight="1" x14ac:dyDescent="0.2">
      <c r="U1396" s="73"/>
      <c r="V1396" s="73"/>
      <c r="W1396" s="73"/>
      <c r="X1396" s="73"/>
      <c r="Y1396" s="73"/>
      <c r="Z1396" s="73"/>
      <c r="AA1396" s="73"/>
      <c r="AB1396" s="73"/>
      <c r="AC1396" s="73"/>
      <c r="AD1396" s="73"/>
      <c r="AE1396" s="73"/>
      <c r="AF1396" s="73"/>
      <c r="AG1396" s="73"/>
      <c r="AH1396" s="73"/>
      <c r="AI1396" s="73"/>
      <c r="AJ1396" s="73"/>
      <c r="AK1396" s="73"/>
      <c r="AM1396" s="73"/>
      <c r="AN1396" s="73"/>
      <c r="AO1396" s="73"/>
      <c r="AP1396" s="73"/>
      <c r="AQ1396" s="73"/>
    </row>
    <row r="1397" spans="21:43" ht="15" customHeight="1" x14ac:dyDescent="0.2">
      <c r="U1397" s="73"/>
      <c r="V1397" s="73"/>
      <c r="W1397" s="73"/>
      <c r="X1397" s="73"/>
      <c r="Y1397" s="73"/>
      <c r="Z1397" s="73"/>
      <c r="AA1397" s="73"/>
      <c r="AB1397" s="73"/>
      <c r="AC1397" s="73"/>
      <c r="AD1397" s="73"/>
      <c r="AE1397" s="73"/>
      <c r="AF1397" s="73"/>
      <c r="AG1397" s="73"/>
      <c r="AH1397" s="73"/>
      <c r="AI1397" s="73"/>
      <c r="AJ1397" s="73"/>
      <c r="AK1397" s="73"/>
      <c r="AM1397" s="73"/>
      <c r="AN1397" s="73"/>
      <c r="AO1397" s="73"/>
      <c r="AP1397" s="73"/>
      <c r="AQ1397" s="73"/>
    </row>
    <row r="1398" spans="21:43" ht="15" customHeight="1" x14ac:dyDescent="0.2">
      <c r="U1398" s="73"/>
      <c r="V1398" s="73"/>
      <c r="W1398" s="73"/>
      <c r="X1398" s="73"/>
      <c r="Y1398" s="73"/>
      <c r="Z1398" s="73"/>
      <c r="AA1398" s="73"/>
      <c r="AB1398" s="73"/>
      <c r="AC1398" s="73"/>
      <c r="AD1398" s="73"/>
      <c r="AE1398" s="73"/>
      <c r="AF1398" s="73"/>
      <c r="AG1398" s="73"/>
      <c r="AH1398" s="73"/>
      <c r="AI1398" s="73"/>
      <c r="AJ1398" s="73"/>
      <c r="AK1398" s="73"/>
      <c r="AM1398" s="73"/>
      <c r="AN1398" s="73"/>
      <c r="AO1398" s="73"/>
      <c r="AP1398" s="73"/>
      <c r="AQ1398" s="73"/>
    </row>
    <row r="1399" spans="21:43" ht="15" customHeight="1" x14ac:dyDescent="0.2">
      <c r="U1399" s="73"/>
      <c r="V1399" s="73"/>
      <c r="W1399" s="73"/>
      <c r="X1399" s="73"/>
      <c r="Y1399" s="73"/>
      <c r="Z1399" s="73"/>
      <c r="AA1399" s="73"/>
      <c r="AB1399" s="73"/>
      <c r="AC1399" s="73"/>
      <c r="AD1399" s="73"/>
      <c r="AE1399" s="73"/>
      <c r="AF1399" s="73"/>
      <c r="AG1399" s="73"/>
      <c r="AH1399" s="73"/>
      <c r="AI1399" s="73"/>
      <c r="AJ1399" s="73"/>
      <c r="AK1399" s="73"/>
      <c r="AM1399" s="73"/>
      <c r="AN1399" s="73"/>
      <c r="AO1399" s="73"/>
      <c r="AP1399" s="73"/>
      <c r="AQ1399" s="73"/>
    </row>
    <row r="1400" spans="21:43" ht="15" customHeight="1" x14ac:dyDescent="0.2">
      <c r="U1400" s="73"/>
      <c r="V1400" s="73"/>
      <c r="W1400" s="73"/>
      <c r="X1400" s="73"/>
      <c r="Y1400" s="73"/>
      <c r="Z1400" s="73"/>
      <c r="AA1400" s="73"/>
      <c r="AB1400" s="73"/>
      <c r="AC1400" s="73"/>
      <c r="AD1400" s="73"/>
      <c r="AE1400" s="73"/>
      <c r="AF1400" s="73"/>
      <c r="AG1400" s="73"/>
      <c r="AH1400" s="73"/>
      <c r="AI1400" s="73"/>
      <c r="AJ1400" s="73"/>
      <c r="AK1400" s="73"/>
      <c r="AM1400" s="73"/>
      <c r="AN1400" s="73"/>
      <c r="AO1400" s="73"/>
      <c r="AP1400" s="73"/>
      <c r="AQ1400" s="73"/>
    </row>
    <row r="1401" spans="21:43" ht="15" customHeight="1" x14ac:dyDescent="0.2">
      <c r="U1401" s="73"/>
      <c r="V1401" s="73"/>
      <c r="W1401" s="73"/>
      <c r="X1401" s="73"/>
      <c r="Y1401" s="73"/>
      <c r="Z1401" s="73"/>
      <c r="AA1401" s="73"/>
      <c r="AB1401" s="73"/>
      <c r="AC1401" s="73"/>
      <c r="AD1401" s="73"/>
      <c r="AE1401" s="73"/>
      <c r="AF1401" s="73"/>
      <c r="AG1401" s="73"/>
      <c r="AH1401" s="73"/>
      <c r="AI1401" s="73"/>
      <c r="AJ1401" s="73"/>
      <c r="AK1401" s="73"/>
      <c r="AM1401" s="73"/>
      <c r="AN1401" s="73"/>
      <c r="AO1401" s="73"/>
      <c r="AP1401" s="73"/>
      <c r="AQ1401" s="73"/>
    </row>
    <row r="1402" spans="21:43" ht="15" customHeight="1" x14ac:dyDescent="0.2">
      <c r="U1402" s="73"/>
      <c r="V1402" s="73"/>
      <c r="W1402" s="73"/>
      <c r="X1402" s="73"/>
      <c r="Y1402" s="73"/>
      <c r="Z1402" s="73"/>
      <c r="AA1402" s="73"/>
      <c r="AB1402" s="73"/>
      <c r="AC1402" s="73"/>
      <c r="AD1402" s="73"/>
      <c r="AE1402" s="73"/>
      <c r="AF1402" s="73"/>
      <c r="AG1402" s="73"/>
      <c r="AH1402" s="73"/>
      <c r="AI1402" s="73"/>
      <c r="AJ1402" s="73"/>
      <c r="AK1402" s="73"/>
      <c r="AM1402" s="73"/>
      <c r="AN1402" s="73"/>
      <c r="AO1402" s="73"/>
      <c r="AP1402" s="73"/>
      <c r="AQ1402" s="73"/>
    </row>
    <row r="1403" spans="21:43" ht="15" customHeight="1" x14ac:dyDescent="0.2">
      <c r="U1403" s="73"/>
      <c r="V1403" s="73"/>
      <c r="W1403" s="73"/>
      <c r="X1403" s="73"/>
      <c r="Y1403" s="73"/>
      <c r="Z1403" s="73"/>
      <c r="AA1403" s="73"/>
      <c r="AB1403" s="73"/>
      <c r="AC1403" s="73"/>
      <c r="AD1403" s="73"/>
      <c r="AE1403" s="73"/>
      <c r="AF1403" s="73"/>
      <c r="AG1403" s="73"/>
      <c r="AH1403" s="73"/>
      <c r="AI1403" s="73"/>
      <c r="AJ1403" s="73"/>
      <c r="AK1403" s="73"/>
      <c r="AM1403" s="73"/>
      <c r="AN1403" s="73"/>
      <c r="AO1403" s="73"/>
      <c r="AP1403" s="73"/>
      <c r="AQ1403" s="73"/>
    </row>
    <row r="1404" spans="21:43" ht="15" customHeight="1" x14ac:dyDescent="0.2">
      <c r="U1404" s="73"/>
      <c r="V1404" s="73"/>
      <c r="W1404" s="73"/>
      <c r="X1404" s="73"/>
      <c r="Y1404" s="73"/>
      <c r="Z1404" s="73"/>
      <c r="AA1404" s="73"/>
      <c r="AB1404" s="73"/>
      <c r="AC1404" s="73"/>
      <c r="AD1404" s="73"/>
      <c r="AE1404" s="73"/>
      <c r="AF1404" s="73"/>
      <c r="AG1404" s="73"/>
      <c r="AH1404" s="73"/>
      <c r="AI1404" s="73"/>
      <c r="AJ1404" s="73"/>
      <c r="AK1404" s="73"/>
      <c r="AM1404" s="73"/>
      <c r="AN1404" s="73"/>
      <c r="AO1404" s="73"/>
      <c r="AP1404" s="73"/>
      <c r="AQ1404" s="73"/>
    </row>
    <row r="1405" spans="21:43" ht="15" customHeight="1" x14ac:dyDescent="0.2">
      <c r="U1405" s="73"/>
      <c r="V1405" s="73"/>
      <c r="W1405" s="73"/>
      <c r="X1405" s="73"/>
      <c r="Y1405" s="73"/>
      <c r="Z1405" s="73"/>
      <c r="AA1405" s="73"/>
      <c r="AB1405" s="73"/>
      <c r="AC1405" s="73"/>
      <c r="AD1405" s="73"/>
      <c r="AE1405" s="73"/>
      <c r="AF1405" s="73"/>
      <c r="AG1405" s="73"/>
      <c r="AH1405" s="73"/>
      <c r="AI1405" s="73"/>
      <c r="AJ1405" s="73"/>
      <c r="AK1405" s="73"/>
      <c r="AM1405" s="73"/>
      <c r="AN1405" s="73"/>
      <c r="AO1405" s="73"/>
      <c r="AP1405" s="73"/>
      <c r="AQ1405" s="73"/>
    </row>
    <row r="1406" spans="21:43" ht="15" customHeight="1" x14ac:dyDescent="0.2">
      <c r="U1406" s="73"/>
      <c r="V1406" s="73"/>
      <c r="W1406" s="73"/>
      <c r="X1406" s="73"/>
      <c r="Y1406" s="73"/>
      <c r="Z1406" s="73"/>
      <c r="AA1406" s="73"/>
      <c r="AB1406" s="73"/>
      <c r="AC1406" s="73"/>
      <c r="AD1406" s="73"/>
      <c r="AE1406" s="73"/>
      <c r="AF1406" s="73"/>
      <c r="AG1406" s="73"/>
      <c r="AH1406" s="73"/>
      <c r="AI1406" s="73"/>
      <c r="AJ1406" s="73"/>
      <c r="AK1406" s="73"/>
      <c r="AM1406" s="73"/>
      <c r="AN1406" s="73"/>
      <c r="AO1406" s="73"/>
      <c r="AP1406" s="73"/>
      <c r="AQ1406" s="73"/>
    </row>
    <row r="1407" spans="21:43" ht="15" customHeight="1" x14ac:dyDescent="0.2">
      <c r="U1407" s="73"/>
      <c r="V1407" s="73"/>
      <c r="W1407" s="73"/>
      <c r="X1407" s="73"/>
      <c r="Y1407" s="73"/>
      <c r="Z1407" s="73"/>
      <c r="AA1407" s="73"/>
      <c r="AB1407" s="73"/>
      <c r="AC1407" s="73"/>
      <c r="AD1407" s="73"/>
      <c r="AE1407" s="73"/>
      <c r="AF1407" s="73"/>
      <c r="AG1407" s="73"/>
      <c r="AH1407" s="73"/>
      <c r="AI1407" s="73"/>
      <c r="AJ1407" s="73"/>
      <c r="AK1407" s="73"/>
      <c r="AM1407" s="73"/>
      <c r="AN1407" s="73"/>
      <c r="AO1407" s="73"/>
      <c r="AP1407" s="73"/>
      <c r="AQ1407" s="73"/>
    </row>
    <row r="1408" spans="21:43" ht="15" customHeight="1" x14ac:dyDescent="0.2">
      <c r="U1408" s="73"/>
      <c r="V1408" s="73"/>
      <c r="W1408" s="73"/>
      <c r="X1408" s="73"/>
      <c r="Y1408" s="73"/>
      <c r="Z1408" s="73"/>
      <c r="AA1408" s="73"/>
      <c r="AB1408" s="73"/>
      <c r="AC1408" s="73"/>
      <c r="AD1408" s="73"/>
      <c r="AE1408" s="73"/>
      <c r="AF1408" s="73"/>
      <c r="AG1408" s="73"/>
      <c r="AH1408" s="73"/>
      <c r="AI1408" s="73"/>
      <c r="AJ1408" s="73"/>
      <c r="AK1408" s="73"/>
      <c r="AM1408" s="73"/>
      <c r="AN1408" s="73"/>
      <c r="AO1408" s="73"/>
      <c r="AP1408" s="73"/>
      <c r="AQ1408" s="73"/>
    </row>
    <row r="1409" spans="21:43" ht="15" customHeight="1" x14ac:dyDescent="0.2">
      <c r="U1409" s="73"/>
      <c r="V1409" s="73"/>
      <c r="W1409" s="73"/>
      <c r="X1409" s="73"/>
      <c r="Y1409" s="73"/>
      <c r="Z1409" s="73"/>
      <c r="AA1409" s="73"/>
      <c r="AB1409" s="73"/>
      <c r="AC1409" s="73"/>
      <c r="AD1409" s="73"/>
      <c r="AE1409" s="73"/>
      <c r="AF1409" s="73"/>
      <c r="AG1409" s="73"/>
      <c r="AH1409" s="73"/>
      <c r="AI1409" s="73"/>
      <c r="AJ1409" s="73"/>
      <c r="AK1409" s="73"/>
      <c r="AM1409" s="73"/>
      <c r="AN1409" s="73"/>
      <c r="AO1409" s="73"/>
      <c r="AP1409" s="73"/>
      <c r="AQ1409" s="73"/>
    </row>
    <row r="1410" spans="21:43" ht="15" customHeight="1" x14ac:dyDescent="0.2">
      <c r="U1410" s="73"/>
      <c r="V1410" s="73"/>
      <c r="W1410" s="73"/>
      <c r="X1410" s="73"/>
      <c r="Y1410" s="73"/>
      <c r="Z1410" s="73"/>
      <c r="AA1410" s="73"/>
      <c r="AB1410" s="73"/>
      <c r="AC1410" s="73"/>
      <c r="AD1410" s="73"/>
      <c r="AE1410" s="73"/>
      <c r="AF1410" s="73"/>
      <c r="AG1410" s="73"/>
      <c r="AH1410" s="73"/>
      <c r="AI1410" s="73"/>
      <c r="AJ1410" s="73"/>
      <c r="AK1410" s="73"/>
      <c r="AM1410" s="73"/>
      <c r="AN1410" s="73"/>
      <c r="AO1410" s="73"/>
      <c r="AP1410" s="73"/>
      <c r="AQ1410" s="73"/>
    </row>
    <row r="1411" spans="21:43" ht="15" customHeight="1" x14ac:dyDescent="0.2">
      <c r="U1411" s="73"/>
      <c r="V1411" s="73"/>
      <c r="W1411" s="73"/>
      <c r="X1411" s="73"/>
      <c r="Y1411" s="73"/>
      <c r="Z1411" s="73"/>
      <c r="AA1411" s="73"/>
      <c r="AB1411" s="73"/>
      <c r="AC1411" s="73"/>
      <c r="AD1411" s="73"/>
      <c r="AE1411" s="73"/>
      <c r="AF1411" s="73"/>
      <c r="AG1411" s="73"/>
      <c r="AH1411" s="73"/>
      <c r="AI1411" s="73"/>
      <c r="AJ1411" s="73"/>
      <c r="AK1411" s="73"/>
      <c r="AM1411" s="73"/>
      <c r="AN1411" s="73"/>
      <c r="AO1411" s="73"/>
      <c r="AP1411" s="73"/>
      <c r="AQ1411" s="73"/>
    </row>
    <row r="1412" spans="21:43" ht="15" customHeight="1" x14ac:dyDescent="0.2">
      <c r="U1412" s="73"/>
      <c r="V1412" s="73"/>
      <c r="W1412" s="73"/>
      <c r="X1412" s="73"/>
      <c r="Y1412" s="73"/>
      <c r="Z1412" s="73"/>
      <c r="AA1412" s="73"/>
      <c r="AB1412" s="73"/>
      <c r="AC1412" s="73"/>
      <c r="AD1412" s="73"/>
      <c r="AE1412" s="73"/>
      <c r="AF1412" s="73"/>
      <c r="AG1412" s="73"/>
      <c r="AH1412" s="73"/>
      <c r="AI1412" s="73"/>
      <c r="AJ1412" s="73"/>
      <c r="AK1412" s="73"/>
      <c r="AM1412" s="73"/>
      <c r="AN1412" s="73"/>
      <c r="AO1412" s="73"/>
      <c r="AP1412" s="73"/>
      <c r="AQ1412" s="73"/>
    </row>
    <row r="1413" spans="21:43" ht="15" customHeight="1" x14ac:dyDescent="0.2">
      <c r="U1413" s="73"/>
      <c r="V1413" s="73"/>
      <c r="W1413" s="73"/>
      <c r="X1413" s="73"/>
      <c r="Y1413" s="73"/>
      <c r="Z1413" s="73"/>
      <c r="AA1413" s="73"/>
      <c r="AB1413" s="73"/>
      <c r="AC1413" s="73"/>
      <c r="AD1413" s="73"/>
      <c r="AE1413" s="73"/>
      <c r="AF1413" s="73"/>
      <c r="AG1413" s="73"/>
      <c r="AH1413" s="73"/>
      <c r="AI1413" s="73"/>
      <c r="AJ1413" s="73"/>
      <c r="AK1413" s="73"/>
      <c r="AM1413" s="73"/>
      <c r="AN1413" s="73"/>
      <c r="AO1413" s="73"/>
      <c r="AP1413" s="73"/>
      <c r="AQ1413" s="73"/>
    </row>
    <row r="1414" spans="21:43" ht="15" customHeight="1" x14ac:dyDescent="0.2">
      <c r="U1414" s="73"/>
      <c r="V1414" s="73"/>
      <c r="W1414" s="73"/>
      <c r="X1414" s="73"/>
      <c r="Y1414" s="73"/>
      <c r="Z1414" s="73"/>
      <c r="AA1414" s="73"/>
      <c r="AB1414" s="73"/>
      <c r="AC1414" s="73"/>
      <c r="AD1414" s="73"/>
      <c r="AE1414" s="73"/>
      <c r="AF1414" s="73"/>
      <c r="AG1414" s="73"/>
      <c r="AH1414" s="73"/>
      <c r="AI1414" s="73"/>
      <c r="AJ1414" s="73"/>
      <c r="AK1414" s="73"/>
      <c r="AM1414" s="73"/>
      <c r="AN1414" s="73"/>
      <c r="AO1414" s="73"/>
      <c r="AP1414" s="73"/>
      <c r="AQ1414" s="73"/>
    </row>
    <row r="1415" spans="21:43" ht="15" customHeight="1" x14ac:dyDescent="0.2">
      <c r="U1415" s="73"/>
      <c r="V1415" s="73"/>
      <c r="W1415" s="73"/>
      <c r="X1415" s="73"/>
      <c r="Y1415" s="73"/>
      <c r="Z1415" s="73"/>
      <c r="AA1415" s="73"/>
      <c r="AB1415" s="73"/>
      <c r="AC1415" s="73"/>
      <c r="AD1415" s="73"/>
      <c r="AE1415" s="73"/>
      <c r="AF1415" s="73"/>
      <c r="AG1415" s="73"/>
      <c r="AH1415" s="73"/>
      <c r="AI1415" s="73"/>
      <c r="AJ1415" s="73"/>
      <c r="AK1415" s="73"/>
      <c r="AM1415" s="73"/>
      <c r="AN1415" s="73"/>
      <c r="AO1415" s="73"/>
      <c r="AP1415" s="73"/>
      <c r="AQ1415" s="73"/>
    </row>
    <row r="1416" spans="21:43" ht="15" customHeight="1" x14ac:dyDescent="0.2">
      <c r="U1416" s="73"/>
      <c r="V1416" s="73"/>
      <c r="W1416" s="73"/>
      <c r="X1416" s="73"/>
      <c r="Y1416" s="73"/>
      <c r="Z1416" s="73"/>
      <c r="AA1416" s="73"/>
      <c r="AB1416" s="73"/>
      <c r="AC1416" s="73"/>
      <c r="AD1416" s="73"/>
      <c r="AE1416" s="73"/>
      <c r="AF1416" s="73"/>
      <c r="AG1416" s="73"/>
      <c r="AH1416" s="73"/>
      <c r="AI1416" s="73"/>
      <c r="AJ1416" s="73"/>
      <c r="AK1416" s="73"/>
      <c r="AM1416" s="73"/>
      <c r="AN1416" s="73"/>
      <c r="AO1416" s="73"/>
      <c r="AP1416" s="73"/>
      <c r="AQ1416" s="73"/>
    </row>
    <row r="1417" spans="21:43" ht="15" customHeight="1" x14ac:dyDescent="0.2">
      <c r="U1417" s="73"/>
      <c r="V1417" s="73"/>
      <c r="W1417" s="73"/>
      <c r="X1417" s="73"/>
      <c r="Y1417" s="73"/>
      <c r="Z1417" s="73"/>
      <c r="AA1417" s="73"/>
      <c r="AB1417" s="73"/>
      <c r="AC1417" s="73"/>
      <c r="AD1417" s="73"/>
      <c r="AE1417" s="73"/>
      <c r="AF1417" s="73"/>
      <c r="AG1417" s="73"/>
      <c r="AH1417" s="73"/>
      <c r="AI1417" s="73"/>
      <c r="AJ1417" s="73"/>
      <c r="AK1417" s="73"/>
      <c r="AM1417" s="73"/>
      <c r="AN1417" s="73"/>
      <c r="AO1417" s="73"/>
      <c r="AP1417" s="73"/>
      <c r="AQ1417" s="73"/>
    </row>
    <row r="1418" spans="21:43" ht="15" customHeight="1" x14ac:dyDescent="0.2">
      <c r="U1418" s="73"/>
      <c r="V1418" s="73"/>
      <c r="W1418" s="73"/>
      <c r="X1418" s="73"/>
      <c r="Y1418" s="73"/>
      <c r="Z1418" s="73"/>
      <c r="AA1418" s="73"/>
      <c r="AB1418" s="73"/>
      <c r="AC1418" s="73"/>
      <c r="AD1418" s="73"/>
      <c r="AE1418" s="73"/>
      <c r="AF1418" s="73"/>
      <c r="AG1418" s="73"/>
      <c r="AH1418" s="73"/>
      <c r="AI1418" s="73"/>
      <c r="AJ1418" s="73"/>
      <c r="AK1418" s="73"/>
      <c r="AM1418" s="73"/>
      <c r="AN1418" s="73"/>
      <c r="AO1418" s="73"/>
      <c r="AP1418" s="73"/>
      <c r="AQ1418" s="73"/>
    </row>
    <row r="1419" spans="21:43" ht="15" customHeight="1" x14ac:dyDescent="0.2">
      <c r="U1419" s="73"/>
      <c r="V1419" s="73"/>
      <c r="W1419" s="73"/>
      <c r="X1419" s="73"/>
      <c r="Y1419" s="73"/>
      <c r="Z1419" s="73"/>
      <c r="AA1419" s="73"/>
      <c r="AB1419" s="73"/>
      <c r="AC1419" s="73"/>
      <c r="AD1419" s="73"/>
      <c r="AE1419" s="73"/>
      <c r="AF1419" s="73"/>
      <c r="AG1419" s="73"/>
      <c r="AH1419" s="73"/>
      <c r="AI1419" s="73"/>
      <c r="AJ1419" s="73"/>
      <c r="AK1419" s="73"/>
      <c r="AM1419" s="73"/>
      <c r="AN1419" s="73"/>
      <c r="AO1419" s="73"/>
      <c r="AP1419" s="73"/>
      <c r="AQ1419" s="73"/>
    </row>
    <row r="1420" spans="21:43" ht="15" customHeight="1" x14ac:dyDescent="0.2">
      <c r="U1420" s="73"/>
      <c r="V1420" s="73"/>
      <c r="W1420" s="73"/>
      <c r="X1420" s="73"/>
      <c r="Y1420" s="73"/>
      <c r="Z1420" s="73"/>
      <c r="AA1420" s="73"/>
      <c r="AB1420" s="73"/>
      <c r="AC1420" s="73"/>
      <c r="AD1420" s="73"/>
      <c r="AE1420" s="73"/>
      <c r="AF1420" s="73"/>
      <c r="AG1420" s="73"/>
      <c r="AH1420" s="73"/>
      <c r="AI1420" s="73"/>
      <c r="AJ1420" s="73"/>
      <c r="AK1420" s="73"/>
      <c r="AM1420" s="73"/>
      <c r="AN1420" s="73"/>
      <c r="AO1420" s="73"/>
      <c r="AP1420" s="73"/>
      <c r="AQ1420" s="73"/>
    </row>
    <row r="1421" spans="21:43" ht="15" customHeight="1" x14ac:dyDescent="0.2">
      <c r="U1421" s="73"/>
      <c r="V1421" s="73"/>
      <c r="W1421" s="73"/>
      <c r="X1421" s="73"/>
      <c r="Y1421" s="73"/>
      <c r="Z1421" s="73"/>
      <c r="AA1421" s="73"/>
      <c r="AB1421" s="73"/>
      <c r="AC1421" s="73"/>
      <c r="AD1421" s="73"/>
      <c r="AE1421" s="73"/>
      <c r="AF1421" s="73"/>
      <c r="AG1421" s="73"/>
      <c r="AH1421" s="73"/>
      <c r="AI1421" s="73"/>
      <c r="AJ1421" s="73"/>
      <c r="AK1421" s="73"/>
      <c r="AM1421" s="73"/>
      <c r="AN1421" s="73"/>
      <c r="AO1421" s="73"/>
      <c r="AP1421" s="73"/>
      <c r="AQ1421" s="73"/>
    </row>
    <row r="1422" spans="21:43" ht="15" customHeight="1" x14ac:dyDescent="0.2">
      <c r="U1422" s="73"/>
      <c r="V1422" s="73"/>
      <c r="W1422" s="73"/>
      <c r="X1422" s="73"/>
      <c r="Y1422" s="73"/>
      <c r="Z1422" s="73"/>
      <c r="AA1422" s="73"/>
      <c r="AB1422" s="73"/>
      <c r="AC1422" s="73"/>
      <c r="AD1422" s="73"/>
      <c r="AE1422" s="73"/>
      <c r="AF1422" s="73"/>
      <c r="AG1422" s="73"/>
      <c r="AH1422" s="73"/>
      <c r="AI1422" s="73"/>
      <c r="AJ1422" s="73"/>
      <c r="AK1422" s="73"/>
      <c r="AM1422" s="73"/>
      <c r="AN1422" s="73"/>
      <c r="AO1422" s="73"/>
      <c r="AP1422" s="73"/>
      <c r="AQ1422" s="73"/>
    </row>
    <row r="1423" spans="21:43" ht="15" customHeight="1" x14ac:dyDescent="0.2">
      <c r="U1423" s="73"/>
      <c r="V1423" s="73"/>
      <c r="W1423" s="73"/>
      <c r="X1423" s="73"/>
      <c r="Y1423" s="73"/>
      <c r="Z1423" s="73"/>
      <c r="AA1423" s="73"/>
      <c r="AB1423" s="73"/>
      <c r="AC1423" s="73"/>
      <c r="AD1423" s="73"/>
      <c r="AE1423" s="73"/>
      <c r="AF1423" s="73"/>
      <c r="AG1423" s="73"/>
      <c r="AH1423" s="73"/>
      <c r="AI1423" s="73"/>
      <c r="AJ1423" s="73"/>
      <c r="AK1423" s="73"/>
      <c r="AM1423" s="73"/>
      <c r="AN1423" s="73"/>
      <c r="AO1423" s="73"/>
      <c r="AP1423" s="73"/>
      <c r="AQ1423" s="73"/>
    </row>
    <row r="1424" spans="21:43" ht="15" customHeight="1" x14ac:dyDescent="0.2">
      <c r="U1424" s="73"/>
      <c r="V1424" s="73"/>
      <c r="W1424" s="73"/>
      <c r="X1424" s="73"/>
      <c r="Y1424" s="73"/>
      <c r="Z1424" s="73"/>
      <c r="AA1424" s="73"/>
      <c r="AB1424" s="73"/>
      <c r="AC1424" s="73"/>
      <c r="AD1424" s="73"/>
      <c r="AE1424" s="73"/>
      <c r="AF1424" s="73"/>
      <c r="AG1424" s="73"/>
      <c r="AH1424" s="73"/>
      <c r="AI1424" s="73"/>
      <c r="AJ1424" s="73"/>
      <c r="AK1424" s="73"/>
      <c r="AM1424" s="73"/>
      <c r="AN1424" s="73"/>
      <c r="AO1424" s="73"/>
      <c r="AP1424" s="73"/>
      <c r="AQ1424" s="73"/>
    </row>
    <row r="1425" spans="21:43" ht="15" customHeight="1" x14ac:dyDescent="0.2">
      <c r="U1425" s="73"/>
      <c r="V1425" s="73"/>
      <c r="W1425" s="73"/>
      <c r="X1425" s="73"/>
      <c r="Y1425" s="73"/>
      <c r="Z1425" s="73"/>
      <c r="AA1425" s="73"/>
      <c r="AB1425" s="73"/>
      <c r="AC1425" s="73"/>
      <c r="AD1425" s="73"/>
      <c r="AE1425" s="73"/>
      <c r="AF1425" s="73"/>
      <c r="AG1425" s="73"/>
      <c r="AH1425" s="73"/>
      <c r="AI1425" s="73"/>
      <c r="AJ1425" s="73"/>
      <c r="AK1425" s="73"/>
      <c r="AM1425" s="73"/>
      <c r="AN1425" s="73"/>
      <c r="AO1425" s="73"/>
      <c r="AP1425" s="73"/>
      <c r="AQ1425" s="73"/>
    </row>
    <row r="1426" spans="21:43" ht="15" customHeight="1" x14ac:dyDescent="0.2">
      <c r="U1426" s="73"/>
      <c r="V1426" s="73"/>
      <c r="W1426" s="73"/>
      <c r="X1426" s="73"/>
      <c r="Y1426" s="73"/>
      <c r="Z1426" s="73"/>
      <c r="AA1426" s="73"/>
      <c r="AB1426" s="73"/>
      <c r="AC1426" s="73"/>
      <c r="AD1426" s="73"/>
      <c r="AE1426" s="73"/>
      <c r="AF1426" s="73"/>
      <c r="AG1426" s="73"/>
      <c r="AH1426" s="73"/>
      <c r="AI1426" s="73"/>
      <c r="AJ1426" s="73"/>
      <c r="AK1426" s="73"/>
      <c r="AM1426" s="73"/>
      <c r="AN1426" s="73"/>
      <c r="AO1426" s="73"/>
      <c r="AP1426" s="73"/>
      <c r="AQ1426" s="73"/>
    </row>
    <row r="1427" spans="21:43" ht="15" customHeight="1" x14ac:dyDescent="0.2">
      <c r="U1427" s="73"/>
      <c r="V1427" s="73"/>
      <c r="W1427" s="73"/>
      <c r="X1427" s="73"/>
      <c r="Y1427" s="73"/>
      <c r="Z1427" s="73"/>
      <c r="AA1427" s="73"/>
      <c r="AB1427" s="73"/>
      <c r="AC1427" s="73"/>
      <c r="AD1427" s="73"/>
      <c r="AE1427" s="73"/>
      <c r="AF1427" s="73"/>
      <c r="AG1427" s="73"/>
      <c r="AH1427" s="73"/>
      <c r="AI1427" s="73"/>
      <c r="AJ1427" s="73"/>
      <c r="AK1427" s="73"/>
      <c r="AM1427" s="73"/>
      <c r="AN1427" s="73"/>
      <c r="AO1427" s="73"/>
      <c r="AP1427" s="73"/>
      <c r="AQ1427" s="73"/>
    </row>
    <row r="1428" spans="21:43" ht="15" customHeight="1" x14ac:dyDescent="0.2">
      <c r="U1428" s="73"/>
      <c r="V1428" s="73"/>
      <c r="W1428" s="73"/>
      <c r="X1428" s="73"/>
      <c r="Y1428" s="73"/>
      <c r="Z1428" s="73"/>
      <c r="AA1428" s="73"/>
      <c r="AB1428" s="73"/>
      <c r="AC1428" s="73"/>
      <c r="AD1428" s="73"/>
      <c r="AE1428" s="73"/>
      <c r="AF1428" s="73"/>
      <c r="AG1428" s="73"/>
      <c r="AH1428" s="73"/>
      <c r="AI1428" s="73"/>
      <c r="AJ1428" s="73"/>
      <c r="AK1428" s="73"/>
      <c r="AM1428" s="73"/>
      <c r="AN1428" s="73"/>
      <c r="AO1428" s="73"/>
      <c r="AP1428" s="73"/>
      <c r="AQ1428" s="73"/>
    </row>
    <row r="1429" spans="21:43" ht="15" customHeight="1" x14ac:dyDescent="0.2">
      <c r="U1429" s="73"/>
      <c r="V1429" s="73"/>
      <c r="W1429" s="73"/>
      <c r="X1429" s="73"/>
      <c r="Y1429" s="73"/>
      <c r="Z1429" s="73"/>
      <c r="AA1429" s="73"/>
      <c r="AB1429" s="73"/>
      <c r="AC1429" s="73"/>
      <c r="AD1429" s="73"/>
      <c r="AE1429" s="73"/>
      <c r="AF1429" s="73"/>
      <c r="AG1429" s="73"/>
      <c r="AH1429" s="73"/>
      <c r="AI1429" s="73"/>
      <c r="AJ1429" s="73"/>
      <c r="AK1429" s="73"/>
      <c r="AM1429" s="73"/>
      <c r="AN1429" s="73"/>
      <c r="AO1429" s="73"/>
      <c r="AP1429" s="73"/>
      <c r="AQ1429" s="73"/>
    </row>
    <row r="1430" spans="21:43" ht="15" customHeight="1" x14ac:dyDescent="0.2">
      <c r="U1430" s="73"/>
      <c r="V1430" s="73"/>
      <c r="W1430" s="73"/>
      <c r="X1430" s="73"/>
      <c r="Y1430" s="73"/>
      <c r="Z1430" s="73"/>
      <c r="AA1430" s="73"/>
      <c r="AB1430" s="73"/>
      <c r="AC1430" s="73"/>
      <c r="AD1430" s="73"/>
      <c r="AE1430" s="73"/>
      <c r="AF1430" s="73"/>
      <c r="AG1430" s="73"/>
      <c r="AH1430" s="73"/>
      <c r="AI1430" s="73"/>
      <c r="AJ1430" s="73"/>
      <c r="AK1430" s="73"/>
      <c r="AM1430" s="73"/>
      <c r="AN1430" s="73"/>
      <c r="AO1430" s="73"/>
      <c r="AP1430" s="73"/>
      <c r="AQ1430" s="73"/>
    </row>
    <row r="1431" spans="21:43" ht="15" customHeight="1" x14ac:dyDescent="0.2">
      <c r="U1431" s="73"/>
      <c r="V1431" s="73"/>
      <c r="W1431" s="73"/>
      <c r="X1431" s="73"/>
      <c r="Y1431" s="73"/>
      <c r="Z1431" s="73"/>
      <c r="AA1431" s="73"/>
      <c r="AB1431" s="73"/>
      <c r="AC1431" s="73"/>
      <c r="AD1431" s="73"/>
      <c r="AE1431" s="73"/>
      <c r="AF1431" s="73"/>
      <c r="AG1431" s="73"/>
      <c r="AH1431" s="73"/>
      <c r="AI1431" s="73"/>
      <c r="AJ1431" s="73"/>
      <c r="AK1431" s="73"/>
      <c r="AM1431" s="73"/>
      <c r="AN1431" s="73"/>
      <c r="AO1431" s="73"/>
      <c r="AP1431" s="73"/>
      <c r="AQ1431" s="73"/>
    </row>
    <row r="1432" spans="21:43" ht="15" customHeight="1" x14ac:dyDescent="0.2">
      <c r="U1432" s="73"/>
      <c r="V1432" s="73"/>
      <c r="W1432" s="73"/>
      <c r="X1432" s="73"/>
      <c r="Y1432" s="73"/>
      <c r="Z1432" s="73"/>
      <c r="AA1432" s="73"/>
      <c r="AB1432" s="73"/>
      <c r="AC1432" s="73"/>
      <c r="AD1432" s="73"/>
      <c r="AE1432" s="73"/>
      <c r="AF1432" s="73"/>
      <c r="AG1432" s="73"/>
      <c r="AH1432" s="73"/>
      <c r="AI1432" s="73"/>
      <c r="AJ1432" s="73"/>
      <c r="AK1432" s="73"/>
      <c r="AM1432" s="73"/>
      <c r="AN1432" s="73"/>
      <c r="AO1432" s="73"/>
      <c r="AP1432" s="73"/>
      <c r="AQ1432" s="73"/>
    </row>
    <row r="1433" spans="21:43" ht="15" customHeight="1" x14ac:dyDescent="0.2">
      <c r="U1433" s="73"/>
      <c r="V1433" s="73"/>
      <c r="W1433" s="73"/>
      <c r="X1433" s="73"/>
      <c r="Y1433" s="73"/>
      <c r="Z1433" s="73"/>
      <c r="AA1433" s="73"/>
      <c r="AB1433" s="73"/>
      <c r="AC1433" s="73"/>
      <c r="AD1433" s="73"/>
      <c r="AE1433" s="73"/>
      <c r="AF1433" s="73"/>
      <c r="AG1433" s="73"/>
      <c r="AH1433" s="73"/>
      <c r="AI1433" s="73"/>
      <c r="AJ1433" s="73"/>
      <c r="AK1433" s="73"/>
      <c r="AM1433" s="73"/>
      <c r="AN1433" s="73"/>
      <c r="AO1433" s="73"/>
      <c r="AP1433" s="73"/>
      <c r="AQ1433" s="73"/>
    </row>
    <row r="1434" spans="21:43" ht="15" customHeight="1" x14ac:dyDescent="0.2">
      <c r="U1434" s="73"/>
      <c r="V1434" s="73"/>
      <c r="W1434" s="73"/>
      <c r="X1434" s="73"/>
      <c r="Y1434" s="73"/>
      <c r="Z1434" s="73"/>
      <c r="AA1434" s="73"/>
      <c r="AB1434" s="73"/>
      <c r="AC1434" s="73"/>
      <c r="AD1434" s="73"/>
      <c r="AE1434" s="73"/>
      <c r="AF1434" s="73"/>
      <c r="AG1434" s="73"/>
      <c r="AH1434" s="73"/>
      <c r="AI1434" s="73"/>
      <c r="AJ1434" s="73"/>
      <c r="AK1434" s="73"/>
      <c r="AM1434" s="73"/>
      <c r="AN1434" s="73"/>
      <c r="AO1434" s="73"/>
      <c r="AP1434" s="73"/>
      <c r="AQ1434" s="73"/>
    </row>
    <row r="1435" spans="21:43" ht="15" customHeight="1" x14ac:dyDescent="0.2">
      <c r="U1435" s="73"/>
      <c r="V1435" s="73"/>
      <c r="W1435" s="73"/>
      <c r="X1435" s="73"/>
      <c r="Y1435" s="73"/>
      <c r="Z1435" s="73"/>
      <c r="AA1435" s="73"/>
      <c r="AB1435" s="73"/>
      <c r="AC1435" s="73"/>
      <c r="AD1435" s="73"/>
      <c r="AE1435" s="73"/>
      <c r="AF1435" s="73"/>
      <c r="AG1435" s="73"/>
      <c r="AH1435" s="73"/>
      <c r="AI1435" s="73"/>
      <c r="AJ1435" s="73"/>
      <c r="AK1435" s="73"/>
      <c r="AM1435" s="73"/>
      <c r="AN1435" s="73"/>
      <c r="AO1435" s="73"/>
      <c r="AP1435" s="73"/>
      <c r="AQ1435" s="73"/>
    </row>
    <row r="1436" spans="21:43" ht="15" customHeight="1" x14ac:dyDescent="0.2">
      <c r="U1436" s="73"/>
      <c r="V1436" s="73"/>
      <c r="W1436" s="73"/>
      <c r="X1436" s="73"/>
      <c r="Y1436" s="73"/>
      <c r="Z1436" s="73"/>
      <c r="AA1436" s="73"/>
      <c r="AB1436" s="73"/>
      <c r="AC1436" s="73"/>
      <c r="AD1436" s="73"/>
      <c r="AE1436" s="73"/>
      <c r="AF1436" s="73"/>
      <c r="AG1436" s="73"/>
      <c r="AH1436" s="73"/>
      <c r="AI1436" s="73"/>
      <c r="AJ1436" s="73"/>
      <c r="AK1436" s="73"/>
      <c r="AM1436" s="73"/>
      <c r="AN1436" s="73"/>
      <c r="AO1436" s="73"/>
      <c r="AP1436" s="73"/>
      <c r="AQ1436" s="73"/>
    </row>
    <row r="1437" spans="21:43" ht="15" customHeight="1" x14ac:dyDescent="0.2">
      <c r="U1437" s="73"/>
      <c r="V1437" s="73"/>
      <c r="W1437" s="73"/>
      <c r="X1437" s="73"/>
      <c r="Y1437" s="73"/>
      <c r="Z1437" s="73"/>
      <c r="AA1437" s="73"/>
      <c r="AB1437" s="73"/>
      <c r="AC1437" s="73"/>
      <c r="AD1437" s="73"/>
      <c r="AE1437" s="73"/>
      <c r="AF1437" s="73"/>
      <c r="AG1437" s="73"/>
      <c r="AH1437" s="73"/>
      <c r="AI1437" s="73"/>
      <c r="AJ1437" s="73"/>
      <c r="AK1437" s="73"/>
      <c r="AM1437" s="73"/>
      <c r="AN1437" s="73"/>
      <c r="AO1437" s="73"/>
      <c r="AP1437" s="73"/>
      <c r="AQ1437" s="73"/>
    </row>
    <row r="1438" spans="21:43" ht="15" customHeight="1" x14ac:dyDescent="0.2">
      <c r="U1438" s="73"/>
      <c r="V1438" s="73"/>
      <c r="W1438" s="73"/>
      <c r="X1438" s="73"/>
      <c r="Y1438" s="73"/>
      <c r="Z1438" s="73"/>
      <c r="AA1438" s="73"/>
      <c r="AB1438" s="73"/>
      <c r="AC1438" s="73"/>
      <c r="AD1438" s="73"/>
      <c r="AE1438" s="73"/>
      <c r="AF1438" s="73"/>
      <c r="AG1438" s="73"/>
      <c r="AH1438" s="73"/>
      <c r="AI1438" s="73"/>
      <c r="AJ1438" s="73"/>
      <c r="AK1438" s="73"/>
      <c r="AM1438" s="73"/>
      <c r="AN1438" s="73"/>
      <c r="AO1438" s="73"/>
      <c r="AP1438" s="73"/>
      <c r="AQ1438" s="73"/>
    </row>
    <row r="1439" spans="21:43" ht="15" customHeight="1" x14ac:dyDescent="0.2">
      <c r="U1439" s="73"/>
      <c r="V1439" s="73"/>
      <c r="W1439" s="73"/>
      <c r="X1439" s="73"/>
      <c r="Y1439" s="73"/>
      <c r="Z1439" s="73"/>
      <c r="AA1439" s="73"/>
      <c r="AB1439" s="73"/>
      <c r="AC1439" s="73"/>
      <c r="AD1439" s="73"/>
      <c r="AE1439" s="73"/>
      <c r="AF1439" s="73"/>
      <c r="AG1439" s="73"/>
      <c r="AH1439" s="73"/>
      <c r="AI1439" s="73"/>
      <c r="AJ1439" s="73"/>
      <c r="AK1439" s="73"/>
      <c r="AM1439" s="73"/>
      <c r="AN1439" s="73"/>
      <c r="AO1439" s="73"/>
      <c r="AP1439" s="73"/>
      <c r="AQ1439" s="73"/>
    </row>
    <row r="1440" spans="21:43" ht="15" customHeight="1" x14ac:dyDescent="0.2">
      <c r="U1440" s="73"/>
      <c r="V1440" s="73"/>
      <c r="W1440" s="73"/>
      <c r="X1440" s="73"/>
      <c r="Y1440" s="73"/>
      <c r="Z1440" s="73"/>
      <c r="AA1440" s="73"/>
      <c r="AB1440" s="73"/>
      <c r="AC1440" s="73"/>
      <c r="AD1440" s="73"/>
      <c r="AE1440" s="73"/>
      <c r="AF1440" s="73"/>
      <c r="AG1440" s="73"/>
      <c r="AH1440" s="73"/>
      <c r="AI1440" s="73"/>
      <c r="AJ1440" s="73"/>
      <c r="AK1440" s="73"/>
      <c r="AM1440" s="73"/>
      <c r="AN1440" s="73"/>
      <c r="AO1440" s="73"/>
      <c r="AP1440" s="73"/>
      <c r="AQ1440" s="73"/>
    </row>
    <row r="1441" spans="21:43" ht="15" customHeight="1" x14ac:dyDescent="0.2">
      <c r="U1441" s="73"/>
      <c r="V1441" s="73"/>
      <c r="W1441" s="73"/>
      <c r="X1441" s="73"/>
      <c r="Y1441" s="73"/>
      <c r="Z1441" s="73"/>
      <c r="AA1441" s="73"/>
      <c r="AB1441" s="73"/>
      <c r="AC1441" s="73"/>
      <c r="AD1441" s="73"/>
      <c r="AE1441" s="73"/>
      <c r="AF1441" s="73"/>
      <c r="AG1441" s="73"/>
      <c r="AH1441" s="73"/>
      <c r="AI1441" s="73"/>
      <c r="AJ1441" s="73"/>
      <c r="AK1441" s="73"/>
      <c r="AM1441" s="73"/>
      <c r="AN1441" s="73"/>
      <c r="AO1441" s="73"/>
      <c r="AP1441" s="73"/>
      <c r="AQ1441" s="73"/>
    </row>
    <row r="1442" spans="21:43" ht="15" customHeight="1" x14ac:dyDescent="0.2">
      <c r="U1442" s="73"/>
      <c r="V1442" s="73"/>
      <c r="W1442" s="73"/>
      <c r="X1442" s="73"/>
      <c r="Y1442" s="73"/>
      <c r="Z1442" s="73"/>
      <c r="AA1442" s="73"/>
      <c r="AB1442" s="73"/>
      <c r="AC1442" s="73"/>
      <c r="AD1442" s="73"/>
      <c r="AE1442" s="73"/>
      <c r="AF1442" s="73"/>
      <c r="AG1442" s="73"/>
      <c r="AH1442" s="73"/>
      <c r="AI1442" s="73"/>
      <c r="AJ1442" s="73"/>
      <c r="AK1442" s="73"/>
      <c r="AM1442" s="73"/>
      <c r="AN1442" s="73"/>
      <c r="AO1442" s="73"/>
      <c r="AP1442" s="73"/>
      <c r="AQ1442" s="73"/>
    </row>
    <row r="1443" spans="21:43" ht="15" customHeight="1" x14ac:dyDescent="0.2">
      <c r="U1443" s="73"/>
      <c r="V1443" s="73"/>
      <c r="W1443" s="73"/>
      <c r="X1443" s="73"/>
      <c r="Y1443" s="73"/>
      <c r="Z1443" s="73"/>
      <c r="AA1443" s="73"/>
      <c r="AB1443" s="73"/>
      <c r="AC1443" s="73"/>
      <c r="AD1443" s="73"/>
      <c r="AE1443" s="73"/>
      <c r="AF1443" s="73"/>
      <c r="AG1443" s="73"/>
      <c r="AH1443" s="73"/>
      <c r="AI1443" s="73"/>
      <c r="AJ1443" s="73"/>
      <c r="AK1443" s="73"/>
      <c r="AM1443" s="73"/>
      <c r="AN1443" s="73"/>
      <c r="AO1443" s="73"/>
      <c r="AP1443" s="73"/>
      <c r="AQ1443" s="73"/>
    </row>
    <row r="1444" spans="21:43" ht="15" customHeight="1" x14ac:dyDescent="0.2">
      <c r="U1444" s="73"/>
      <c r="V1444" s="73"/>
      <c r="W1444" s="73"/>
      <c r="X1444" s="73"/>
      <c r="Y1444" s="73"/>
      <c r="Z1444" s="73"/>
      <c r="AA1444" s="73"/>
      <c r="AB1444" s="73"/>
      <c r="AC1444" s="73"/>
      <c r="AD1444" s="73"/>
      <c r="AE1444" s="73"/>
      <c r="AF1444" s="73"/>
      <c r="AG1444" s="73"/>
      <c r="AH1444" s="73"/>
      <c r="AI1444" s="73"/>
      <c r="AJ1444" s="73"/>
      <c r="AK1444" s="73"/>
      <c r="AM1444" s="73"/>
      <c r="AN1444" s="73"/>
      <c r="AO1444" s="73"/>
      <c r="AP1444" s="73"/>
      <c r="AQ1444" s="73"/>
    </row>
    <row r="1445" spans="21:43" ht="15" customHeight="1" x14ac:dyDescent="0.2">
      <c r="U1445" s="73"/>
      <c r="V1445" s="73"/>
      <c r="W1445" s="73"/>
      <c r="X1445" s="73"/>
      <c r="Y1445" s="73"/>
      <c r="Z1445" s="73"/>
      <c r="AA1445" s="73"/>
      <c r="AB1445" s="73"/>
      <c r="AC1445" s="73"/>
      <c r="AD1445" s="73"/>
      <c r="AE1445" s="73"/>
      <c r="AF1445" s="73"/>
      <c r="AG1445" s="73"/>
      <c r="AH1445" s="73"/>
      <c r="AI1445" s="73"/>
      <c r="AJ1445" s="73"/>
      <c r="AK1445" s="73"/>
      <c r="AM1445" s="73"/>
      <c r="AN1445" s="73"/>
      <c r="AO1445" s="73"/>
      <c r="AP1445" s="73"/>
      <c r="AQ1445" s="73"/>
    </row>
    <row r="1446" spans="21:43" ht="15" customHeight="1" x14ac:dyDescent="0.2">
      <c r="U1446" s="73"/>
      <c r="V1446" s="73"/>
      <c r="W1446" s="73"/>
      <c r="X1446" s="73"/>
      <c r="Y1446" s="73"/>
      <c r="Z1446" s="73"/>
      <c r="AA1446" s="73"/>
      <c r="AB1446" s="73"/>
      <c r="AC1446" s="73"/>
      <c r="AD1446" s="73"/>
      <c r="AE1446" s="73"/>
      <c r="AF1446" s="73"/>
      <c r="AG1446" s="73"/>
      <c r="AH1446" s="73"/>
      <c r="AI1446" s="73"/>
      <c r="AJ1446" s="73"/>
      <c r="AK1446" s="73"/>
      <c r="AM1446" s="73"/>
      <c r="AN1446" s="73"/>
      <c r="AO1446" s="73"/>
      <c r="AP1446" s="73"/>
      <c r="AQ1446" s="73"/>
    </row>
    <row r="1447" spans="21:43" ht="15" customHeight="1" x14ac:dyDescent="0.2">
      <c r="U1447" s="73"/>
      <c r="V1447" s="73"/>
      <c r="W1447" s="73"/>
      <c r="X1447" s="73"/>
      <c r="Y1447" s="73"/>
      <c r="Z1447" s="73"/>
      <c r="AA1447" s="73"/>
      <c r="AB1447" s="73"/>
      <c r="AC1447" s="73"/>
      <c r="AD1447" s="73"/>
      <c r="AE1447" s="73"/>
      <c r="AF1447" s="73"/>
      <c r="AG1447" s="73"/>
      <c r="AH1447" s="73"/>
      <c r="AI1447" s="73"/>
      <c r="AJ1447" s="73"/>
      <c r="AK1447" s="73"/>
      <c r="AM1447" s="73"/>
      <c r="AN1447" s="73"/>
      <c r="AO1447" s="73"/>
      <c r="AP1447" s="73"/>
      <c r="AQ1447" s="73"/>
    </row>
    <row r="1448" spans="21:43" ht="15" customHeight="1" x14ac:dyDescent="0.2">
      <c r="U1448" s="73"/>
      <c r="V1448" s="73"/>
      <c r="W1448" s="73"/>
      <c r="X1448" s="73"/>
      <c r="Y1448" s="73"/>
      <c r="Z1448" s="73"/>
      <c r="AA1448" s="73"/>
      <c r="AB1448" s="73"/>
      <c r="AC1448" s="73"/>
      <c r="AD1448" s="73"/>
      <c r="AE1448" s="73"/>
      <c r="AF1448" s="73"/>
      <c r="AG1448" s="73"/>
      <c r="AH1448" s="73"/>
      <c r="AI1448" s="73"/>
      <c r="AJ1448" s="73"/>
      <c r="AK1448" s="73"/>
      <c r="AM1448" s="73"/>
      <c r="AN1448" s="73"/>
      <c r="AO1448" s="73"/>
      <c r="AP1448" s="73"/>
      <c r="AQ1448" s="73"/>
    </row>
    <row r="1449" spans="21:43" ht="15" customHeight="1" x14ac:dyDescent="0.2">
      <c r="U1449" s="73"/>
      <c r="V1449" s="73"/>
      <c r="W1449" s="73"/>
      <c r="X1449" s="73"/>
      <c r="Y1449" s="73"/>
      <c r="Z1449" s="73"/>
      <c r="AA1449" s="73"/>
      <c r="AB1449" s="73"/>
      <c r="AC1449" s="73"/>
      <c r="AD1449" s="73"/>
      <c r="AE1449" s="73"/>
      <c r="AF1449" s="73"/>
      <c r="AG1449" s="73"/>
      <c r="AH1449" s="73"/>
      <c r="AI1449" s="73"/>
      <c r="AJ1449" s="73"/>
      <c r="AK1449" s="73"/>
      <c r="AM1449" s="73"/>
      <c r="AN1449" s="73"/>
      <c r="AO1449" s="73"/>
      <c r="AP1449" s="73"/>
      <c r="AQ1449" s="73"/>
    </row>
    <row r="1450" spans="21:43" ht="15" customHeight="1" x14ac:dyDescent="0.2">
      <c r="U1450" s="73"/>
      <c r="V1450" s="73"/>
      <c r="W1450" s="73"/>
      <c r="X1450" s="73"/>
      <c r="Y1450" s="73"/>
      <c r="Z1450" s="73"/>
      <c r="AA1450" s="73"/>
      <c r="AB1450" s="73"/>
      <c r="AC1450" s="73"/>
      <c r="AD1450" s="73"/>
      <c r="AE1450" s="73"/>
      <c r="AF1450" s="73"/>
      <c r="AG1450" s="73"/>
      <c r="AH1450" s="73"/>
      <c r="AI1450" s="73"/>
      <c r="AJ1450" s="73"/>
      <c r="AK1450" s="73"/>
      <c r="AM1450" s="73"/>
      <c r="AN1450" s="73"/>
      <c r="AO1450" s="73"/>
      <c r="AP1450" s="73"/>
      <c r="AQ1450" s="73"/>
    </row>
    <row r="1451" spans="21:43" ht="15" customHeight="1" x14ac:dyDescent="0.2">
      <c r="U1451" s="73"/>
      <c r="V1451" s="73"/>
      <c r="W1451" s="73"/>
      <c r="X1451" s="73"/>
      <c r="Y1451" s="73"/>
      <c r="Z1451" s="73"/>
      <c r="AA1451" s="73"/>
      <c r="AB1451" s="73"/>
      <c r="AC1451" s="73"/>
      <c r="AD1451" s="73"/>
      <c r="AE1451" s="73"/>
      <c r="AF1451" s="73"/>
      <c r="AG1451" s="73"/>
      <c r="AH1451" s="73"/>
      <c r="AI1451" s="73"/>
      <c r="AJ1451" s="73"/>
      <c r="AK1451" s="73"/>
      <c r="AM1451" s="73"/>
      <c r="AN1451" s="73"/>
      <c r="AO1451" s="73"/>
      <c r="AP1451" s="73"/>
      <c r="AQ1451" s="73"/>
    </row>
    <row r="1452" spans="21:43" ht="15" customHeight="1" x14ac:dyDescent="0.2">
      <c r="U1452" s="73"/>
      <c r="V1452" s="73"/>
      <c r="W1452" s="73"/>
      <c r="X1452" s="73"/>
      <c r="Y1452" s="73"/>
      <c r="Z1452" s="73"/>
      <c r="AA1452" s="73"/>
      <c r="AB1452" s="73"/>
      <c r="AC1452" s="73"/>
      <c r="AD1452" s="73"/>
      <c r="AE1452" s="73"/>
      <c r="AF1452" s="73"/>
      <c r="AG1452" s="73"/>
      <c r="AH1452" s="73"/>
      <c r="AI1452" s="73"/>
      <c r="AJ1452" s="73"/>
      <c r="AK1452" s="73"/>
      <c r="AM1452" s="73"/>
      <c r="AN1452" s="73"/>
      <c r="AO1452" s="73"/>
      <c r="AP1452" s="73"/>
      <c r="AQ1452" s="73"/>
    </row>
    <row r="1453" spans="21:43" ht="15" customHeight="1" x14ac:dyDescent="0.2">
      <c r="U1453" s="73"/>
      <c r="V1453" s="73"/>
      <c r="W1453" s="73"/>
      <c r="X1453" s="73"/>
      <c r="Y1453" s="73"/>
      <c r="Z1453" s="73"/>
      <c r="AA1453" s="73"/>
      <c r="AB1453" s="73"/>
      <c r="AC1453" s="73"/>
      <c r="AD1453" s="73"/>
      <c r="AE1453" s="73"/>
      <c r="AF1453" s="73"/>
      <c r="AG1453" s="73"/>
      <c r="AH1453" s="73"/>
      <c r="AI1453" s="73"/>
      <c r="AJ1453" s="73"/>
      <c r="AK1453" s="73"/>
      <c r="AM1453" s="73"/>
      <c r="AN1453" s="73"/>
      <c r="AO1453" s="73"/>
      <c r="AP1453" s="73"/>
      <c r="AQ1453" s="73"/>
    </row>
    <row r="1454" spans="21:43" ht="15" customHeight="1" x14ac:dyDescent="0.2">
      <c r="U1454" s="73"/>
      <c r="V1454" s="73"/>
      <c r="W1454" s="73"/>
      <c r="X1454" s="73"/>
      <c r="Y1454" s="73"/>
      <c r="Z1454" s="73"/>
      <c r="AA1454" s="73"/>
      <c r="AB1454" s="73"/>
      <c r="AC1454" s="73"/>
      <c r="AD1454" s="73"/>
      <c r="AE1454" s="73"/>
      <c r="AF1454" s="73"/>
      <c r="AG1454" s="73"/>
      <c r="AH1454" s="73"/>
      <c r="AI1454" s="73"/>
      <c r="AJ1454" s="73"/>
      <c r="AK1454" s="73"/>
      <c r="AM1454" s="73"/>
      <c r="AN1454" s="73"/>
      <c r="AO1454" s="73"/>
      <c r="AP1454" s="73"/>
      <c r="AQ1454" s="73"/>
    </row>
    <row r="1455" spans="21:43" ht="15" customHeight="1" x14ac:dyDescent="0.2">
      <c r="U1455" s="73"/>
      <c r="V1455" s="73"/>
      <c r="W1455" s="73"/>
      <c r="X1455" s="73"/>
      <c r="Y1455" s="73"/>
      <c r="Z1455" s="73"/>
      <c r="AA1455" s="73"/>
      <c r="AB1455" s="73"/>
      <c r="AC1455" s="73"/>
      <c r="AD1455" s="73"/>
      <c r="AE1455" s="73"/>
      <c r="AF1455" s="73"/>
      <c r="AG1455" s="73"/>
      <c r="AH1455" s="73"/>
      <c r="AI1455" s="73"/>
      <c r="AJ1455" s="73"/>
      <c r="AK1455" s="73"/>
      <c r="AM1455" s="73"/>
      <c r="AN1455" s="73"/>
      <c r="AO1455" s="73"/>
      <c r="AP1455" s="73"/>
      <c r="AQ1455" s="73"/>
    </row>
    <row r="1456" spans="21:43" ht="15" customHeight="1" x14ac:dyDescent="0.2">
      <c r="U1456" s="73"/>
      <c r="V1456" s="73"/>
      <c r="W1456" s="73"/>
      <c r="X1456" s="73"/>
      <c r="Y1456" s="73"/>
      <c r="Z1456" s="73"/>
      <c r="AA1456" s="73"/>
      <c r="AB1456" s="73"/>
      <c r="AC1456" s="73"/>
      <c r="AD1456" s="73"/>
      <c r="AE1456" s="73"/>
      <c r="AF1456" s="73"/>
      <c r="AG1456" s="73"/>
      <c r="AH1456" s="73"/>
      <c r="AI1456" s="73"/>
      <c r="AJ1456" s="73"/>
      <c r="AK1456" s="73"/>
      <c r="AM1456" s="73"/>
      <c r="AN1456" s="73"/>
      <c r="AO1456" s="73"/>
      <c r="AP1456" s="73"/>
      <c r="AQ1456" s="73"/>
    </row>
    <row r="1457" spans="21:43" ht="15" customHeight="1" x14ac:dyDescent="0.2">
      <c r="U1457" s="73"/>
      <c r="V1457" s="73"/>
      <c r="W1457" s="73"/>
      <c r="X1457" s="73"/>
      <c r="Y1457" s="73"/>
      <c r="Z1457" s="73"/>
      <c r="AA1457" s="73"/>
      <c r="AB1457" s="73"/>
      <c r="AC1457" s="73"/>
      <c r="AD1457" s="73"/>
      <c r="AE1457" s="73"/>
      <c r="AF1457" s="73"/>
      <c r="AG1457" s="73"/>
      <c r="AH1457" s="73"/>
      <c r="AI1457" s="73"/>
      <c r="AJ1457" s="73"/>
      <c r="AK1457" s="73"/>
      <c r="AM1457" s="73"/>
      <c r="AN1457" s="73"/>
      <c r="AO1457" s="73"/>
      <c r="AP1457" s="73"/>
      <c r="AQ1457" s="73"/>
    </row>
    <row r="1458" spans="21:43" ht="15" customHeight="1" x14ac:dyDescent="0.2">
      <c r="U1458" s="73"/>
      <c r="V1458" s="73"/>
      <c r="W1458" s="73"/>
      <c r="X1458" s="73"/>
      <c r="Y1458" s="73"/>
      <c r="Z1458" s="73"/>
      <c r="AA1458" s="73"/>
      <c r="AB1458" s="73"/>
      <c r="AC1458" s="73"/>
      <c r="AD1458" s="73"/>
      <c r="AE1458" s="73"/>
      <c r="AF1458" s="73"/>
      <c r="AG1458" s="73"/>
      <c r="AH1458" s="73"/>
      <c r="AI1458" s="73"/>
      <c r="AJ1458" s="73"/>
      <c r="AK1458" s="73"/>
      <c r="AM1458" s="73"/>
      <c r="AN1458" s="73"/>
      <c r="AO1458" s="73"/>
      <c r="AP1458" s="73"/>
      <c r="AQ1458" s="73"/>
    </row>
    <row r="1459" spans="21:43" ht="15" customHeight="1" x14ac:dyDescent="0.2">
      <c r="U1459" s="73"/>
      <c r="V1459" s="73"/>
      <c r="W1459" s="73"/>
      <c r="X1459" s="73"/>
      <c r="Y1459" s="73"/>
      <c r="Z1459" s="73"/>
      <c r="AA1459" s="73"/>
      <c r="AB1459" s="73"/>
      <c r="AC1459" s="73"/>
      <c r="AD1459" s="73"/>
      <c r="AE1459" s="73"/>
      <c r="AF1459" s="73"/>
      <c r="AG1459" s="73"/>
      <c r="AH1459" s="73"/>
      <c r="AI1459" s="73"/>
      <c r="AJ1459" s="73"/>
      <c r="AK1459" s="73"/>
      <c r="AM1459" s="73"/>
      <c r="AN1459" s="73"/>
      <c r="AO1459" s="73"/>
      <c r="AP1459" s="73"/>
      <c r="AQ1459" s="73"/>
    </row>
    <row r="1460" spans="21:43" ht="15" customHeight="1" x14ac:dyDescent="0.2">
      <c r="U1460" s="73"/>
      <c r="V1460" s="73"/>
      <c r="W1460" s="73"/>
      <c r="X1460" s="73"/>
      <c r="Y1460" s="73"/>
      <c r="Z1460" s="73"/>
      <c r="AA1460" s="73"/>
      <c r="AB1460" s="73"/>
      <c r="AC1460" s="73"/>
      <c r="AD1460" s="73"/>
      <c r="AE1460" s="73"/>
      <c r="AF1460" s="73"/>
      <c r="AG1460" s="73"/>
      <c r="AH1460" s="73"/>
      <c r="AI1460" s="73"/>
      <c r="AJ1460" s="73"/>
      <c r="AK1460" s="73"/>
      <c r="AM1460" s="73"/>
      <c r="AN1460" s="73"/>
      <c r="AO1460" s="73"/>
      <c r="AP1460" s="73"/>
      <c r="AQ1460" s="73"/>
    </row>
    <row r="1461" spans="21:43" ht="15" customHeight="1" x14ac:dyDescent="0.2">
      <c r="U1461" s="73"/>
      <c r="V1461" s="73"/>
      <c r="W1461" s="73"/>
      <c r="X1461" s="73"/>
      <c r="Y1461" s="73"/>
      <c r="Z1461" s="73"/>
      <c r="AA1461" s="73"/>
      <c r="AB1461" s="73"/>
      <c r="AC1461" s="73"/>
      <c r="AD1461" s="73"/>
      <c r="AE1461" s="73"/>
      <c r="AF1461" s="73"/>
      <c r="AG1461" s="73"/>
      <c r="AH1461" s="73"/>
      <c r="AI1461" s="73"/>
      <c r="AJ1461" s="73"/>
      <c r="AK1461" s="73"/>
      <c r="AM1461" s="73"/>
      <c r="AN1461" s="73"/>
      <c r="AO1461" s="73"/>
      <c r="AP1461" s="73"/>
      <c r="AQ1461" s="73"/>
    </row>
    <row r="1462" spans="21:43" ht="15" customHeight="1" x14ac:dyDescent="0.2">
      <c r="U1462" s="73"/>
      <c r="V1462" s="73"/>
      <c r="W1462" s="73"/>
      <c r="X1462" s="73"/>
      <c r="Y1462" s="73"/>
      <c r="Z1462" s="73"/>
      <c r="AA1462" s="73"/>
      <c r="AB1462" s="73"/>
      <c r="AC1462" s="73"/>
      <c r="AD1462" s="73"/>
      <c r="AE1462" s="73"/>
      <c r="AF1462" s="73"/>
      <c r="AG1462" s="73"/>
      <c r="AH1462" s="73"/>
      <c r="AI1462" s="73"/>
      <c r="AJ1462" s="73"/>
      <c r="AK1462" s="73"/>
      <c r="AM1462" s="73"/>
      <c r="AN1462" s="73"/>
      <c r="AO1462" s="73"/>
      <c r="AP1462" s="73"/>
      <c r="AQ1462" s="73"/>
    </row>
    <row r="1463" spans="21:43" ht="15" customHeight="1" x14ac:dyDescent="0.2">
      <c r="U1463" s="73"/>
      <c r="V1463" s="73"/>
      <c r="W1463" s="73"/>
      <c r="X1463" s="73"/>
      <c r="Y1463" s="73"/>
      <c r="Z1463" s="73"/>
      <c r="AA1463" s="73"/>
      <c r="AB1463" s="73"/>
      <c r="AC1463" s="73"/>
      <c r="AD1463" s="73"/>
      <c r="AE1463" s="73"/>
      <c r="AF1463" s="73"/>
      <c r="AG1463" s="73"/>
      <c r="AH1463" s="73"/>
      <c r="AI1463" s="73"/>
      <c r="AJ1463" s="73"/>
      <c r="AK1463" s="73"/>
      <c r="AM1463" s="73"/>
      <c r="AN1463" s="73"/>
      <c r="AO1463" s="73"/>
      <c r="AP1463" s="73"/>
      <c r="AQ1463" s="73"/>
    </row>
    <row r="1464" spans="21:43" ht="15" customHeight="1" x14ac:dyDescent="0.2">
      <c r="U1464" s="73"/>
      <c r="V1464" s="73"/>
      <c r="W1464" s="73"/>
      <c r="X1464" s="73"/>
      <c r="Y1464" s="73"/>
      <c r="Z1464" s="73"/>
      <c r="AA1464" s="73"/>
      <c r="AB1464" s="73"/>
      <c r="AC1464" s="73"/>
      <c r="AD1464" s="73"/>
      <c r="AE1464" s="73"/>
      <c r="AF1464" s="73"/>
      <c r="AG1464" s="73"/>
      <c r="AH1464" s="73"/>
      <c r="AI1464" s="73"/>
      <c r="AJ1464" s="73"/>
      <c r="AK1464" s="73"/>
      <c r="AM1464" s="73"/>
      <c r="AN1464" s="73"/>
      <c r="AO1464" s="73"/>
      <c r="AP1464" s="73"/>
      <c r="AQ1464" s="73"/>
    </row>
    <row r="1465" spans="21:43" ht="15" customHeight="1" x14ac:dyDescent="0.2">
      <c r="U1465" s="73"/>
      <c r="V1465" s="73"/>
      <c r="W1465" s="73"/>
      <c r="X1465" s="73"/>
      <c r="Y1465" s="73"/>
      <c r="Z1465" s="73"/>
      <c r="AA1465" s="73"/>
      <c r="AB1465" s="73"/>
      <c r="AC1465" s="73"/>
      <c r="AD1465" s="73"/>
      <c r="AE1465" s="73"/>
      <c r="AF1465" s="73"/>
      <c r="AG1465" s="73"/>
      <c r="AH1465" s="73"/>
      <c r="AI1465" s="73"/>
      <c r="AJ1465" s="73"/>
      <c r="AK1465" s="73"/>
      <c r="AM1465" s="73"/>
      <c r="AN1465" s="73"/>
      <c r="AO1465" s="73"/>
      <c r="AP1465" s="73"/>
      <c r="AQ1465" s="73"/>
    </row>
    <row r="1466" spans="21:43" ht="15" customHeight="1" x14ac:dyDescent="0.2">
      <c r="U1466" s="73"/>
      <c r="V1466" s="73"/>
      <c r="W1466" s="73"/>
      <c r="X1466" s="73"/>
      <c r="Y1466" s="73"/>
      <c r="Z1466" s="73"/>
      <c r="AA1466" s="73"/>
      <c r="AB1466" s="73"/>
      <c r="AC1466" s="73"/>
      <c r="AD1466" s="73"/>
      <c r="AE1466" s="73"/>
      <c r="AF1466" s="73"/>
      <c r="AG1466" s="73"/>
      <c r="AH1466" s="73"/>
      <c r="AI1466" s="73"/>
      <c r="AJ1466" s="73"/>
      <c r="AK1466" s="73"/>
      <c r="AM1466" s="73"/>
      <c r="AN1466" s="73"/>
      <c r="AO1466" s="73"/>
      <c r="AP1466" s="73"/>
      <c r="AQ1466" s="73"/>
    </row>
    <row r="1467" spans="21:43" ht="15" customHeight="1" x14ac:dyDescent="0.2">
      <c r="U1467" s="73"/>
      <c r="V1467" s="73"/>
      <c r="W1467" s="73"/>
      <c r="X1467" s="73"/>
      <c r="Y1467" s="73"/>
      <c r="Z1467" s="73"/>
      <c r="AA1467" s="73"/>
      <c r="AB1467" s="73"/>
      <c r="AC1467" s="73"/>
      <c r="AD1467" s="73"/>
      <c r="AE1467" s="73"/>
      <c r="AF1467" s="73"/>
      <c r="AG1467" s="73"/>
      <c r="AH1467" s="73"/>
      <c r="AI1467" s="73"/>
      <c r="AJ1467" s="73"/>
      <c r="AK1467" s="73"/>
      <c r="AM1467" s="73"/>
      <c r="AN1467" s="73"/>
      <c r="AO1467" s="73"/>
      <c r="AP1467" s="73"/>
      <c r="AQ1467" s="73"/>
    </row>
    <row r="1468" spans="21:43" ht="15" customHeight="1" x14ac:dyDescent="0.2">
      <c r="U1468" s="73"/>
      <c r="V1468" s="73"/>
      <c r="W1468" s="73"/>
      <c r="X1468" s="73"/>
      <c r="Y1468" s="73"/>
      <c r="Z1468" s="73"/>
      <c r="AA1468" s="73"/>
      <c r="AB1468" s="73"/>
      <c r="AC1468" s="73"/>
      <c r="AD1468" s="73"/>
      <c r="AE1468" s="73"/>
      <c r="AF1468" s="73"/>
      <c r="AG1468" s="73"/>
      <c r="AH1468" s="73"/>
      <c r="AI1468" s="73"/>
      <c r="AJ1468" s="73"/>
      <c r="AK1468" s="73"/>
      <c r="AM1468" s="73"/>
      <c r="AN1468" s="73"/>
      <c r="AO1468" s="73"/>
      <c r="AP1468" s="73"/>
      <c r="AQ1468" s="73"/>
    </row>
    <row r="1469" spans="21:43" ht="15" customHeight="1" x14ac:dyDescent="0.2">
      <c r="U1469" s="73"/>
      <c r="V1469" s="73"/>
      <c r="W1469" s="73"/>
      <c r="X1469" s="73"/>
      <c r="Y1469" s="73"/>
      <c r="Z1469" s="73"/>
      <c r="AA1469" s="73"/>
      <c r="AB1469" s="73"/>
      <c r="AC1469" s="73"/>
      <c r="AD1469" s="73"/>
      <c r="AE1469" s="73"/>
      <c r="AF1469" s="73"/>
      <c r="AG1469" s="73"/>
      <c r="AH1469" s="73"/>
      <c r="AI1469" s="73"/>
      <c r="AJ1469" s="73"/>
      <c r="AK1469" s="73"/>
      <c r="AM1469" s="73"/>
      <c r="AN1469" s="73"/>
      <c r="AO1469" s="73"/>
      <c r="AP1469" s="73"/>
      <c r="AQ1469" s="73"/>
    </row>
    <row r="1470" spans="21:43" ht="15" customHeight="1" x14ac:dyDescent="0.2">
      <c r="U1470" s="73"/>
      <c r="V1470" s="73"/>
      <c r="W1470" s="73"/>
      <c r="X1470" s="73"/>
      <c r="Y1470" s="73"/>
      <c r="Z1470" s="73"/>
      <c r="AA1470" s="73"/>
      <c r="AB1470" s="73"/>
      <c r="AC1470" s="73"/>
      <c r="AD1470" s="73"/>
      <c r="AE1470" s="73"/>
      <c r="AF1470" s="73"/>
      <c r="AG1470" s="73"/>
      <c r="AH1470" s="73"/>
      <c r="AI1470" s="73"/>
      <c r="AJ1470" s="73"/>
      <c r="AK1470" s="73"/>
      <c r="AM1470" s="73"/>
      <c r="AN1470" s="73"/>
      <c r="AO1470" s="73"/>
      <c r="AP1470" s="73"/>
      <c r="AQ1470" s="73"/>
    </row>
    <row r="1471" spans="21:43" ht="15" customHeight="1" x14ac:dyDescent="0.2">
      <c r="U1471" s="73"/>
      <c r="V1471" s="73"/>
      <c r="W1471" s="73"/>
      <c r="X1471" s="73"/>
      <c r="Y1471" s="73"/>
      <c r="Z1471" s="73"/>
      <c r="AA1471" s="73"/>
      <c r="AB1471" s="73"/>
      <c r="AC1471" s="73"/>
      <c r="AD1471" s="73"/>
      <c r="AE1471" s="73"/>
      <c r="AF1471" s="73"/>
      <c r="AG1471" s="73"/>
      <c r="AH1471" s="73"/>
      <c r="AI1471" s="73"/>
      <c r="AJ1471" s="73"/>
      <c r="AK1471" s="73"/>
      <c r="AM1471" s="73"/>
      <c r="AN1471" s="73"/>
      <c r="AO1471" s="73"/>
      <c r="AP1471" s="73"/>
      <c r="AQ1471" s="73"/>
    </row>
    <row r="1472" spans="21:43" ht="15" customHeight="1" x14ac:dyDescent="0.2">
      <c r="U1472" s="73"/>
      <c r="V1472" s="73"/>
      <c r="W1472" s="73"/>
      <c r="X1472" s="73"/>
      <c r="Y1472" s="73"/>
      <c r="Z1472" s="73"/>
      <c r="AA1472" s="73"/>
      <c r="AB1472" s="73"/>
      <c r="AC1472" s="73"/>
      <c r="AD1472" s="73"/>
      <c r="AE1472" s="73"/>
      <c r="AF1472" s="73"/>
      <c r="AG1472" s="73"/>
      <c r="AH1472" s="73"/>
      <c r="AI1472" s="73"/>
      <c r="AJ1472" s="73"/>
      <c r="AK1472" s="73"/>
      <c r="AM1472" s="73"/>
      <c r="AN1472" s="73"/>
      <c r="AO1472" s="73"/>
      <c r="AP1472" s="73"/>
      <c r="AQ1472" s="73"/>
    </row>
    <row r="1473" spans="21:43" ht="15" customHeight="1" x14ac:dyDescent="0.2">
      <c r="U1473" s="73"/>
      <c r="V1473" s="73"/>
      <c r="W1473" s="73"/>
      <c r="X1473" s="73"/>
      <c r="Y1473" s="73"/>
      <c r="Z1473" s="73"/>
      <c r="AA1473" s="73"/>
      <c r="AB1473" s="73"/>
      <c r="AC1473" s="73"/>
      <c r="AD1473" s="73"/>
      <c r="AE1473" s="73"/>
      <c r="AF1473" s="73"/>
      <c r="AG1473" s="73"/>
      <c r="AH1473" s="73"/>
      <c r="AI1473" s="73"/>
      <c r="AJ1473" s="73"/>
      <c r="AK1473" s="73"/>
      <c r="AM1473" s="73"/>
      <c r="AN1473" s="73"/>
      <c r="AO1473" s="73"/>
      <c r="AP1473" s="73"/>
      <c r="AQ1473" s="73"/>
    </row>
    <row r="1474" spans="21:43" ht="15" customHeight="1" x14ac:dyDescent="0.2">
      <c r="U1474" s="73"/>
      <c r="V1474" s="73"/>
      <c r="W1474" s="73"/>
      <c r="X1474" s="73"/>
      <c r="Y1474" s="73"/>
      <c r="Z1474" s="73"/>
      <c r="AA1474" s="73"/>
      <c r="AB1474" s="73"/>
      <c r="AC1474" s="73"/>
      <c r="AD1474" s="73"/>
      <c r="AE1474" s="73"/>
      <c r="AF1474" s="73"/>
      <c r="AG1474" s="73"/>
      <c r="AH1474" s="73"/>
      <c r="AI1474" s="73"/>
      <c r="AJ1474" s="73"/>
      <c r="AK1474" s="73"/>
      <c r="AM1474" s="73"/>
      <c r="AN1474" s="73"/>
      <c r="AO1474" s="73"/>
      <c r="AP1474" s="73"/>
      <c r="AQ1474" s="73"/>
    </row>
    <row r="1475" spans="21:43" ht="15" customHeight="1" x14ac:dyDescent="0.2">
      <c r="U1475" s="73"/>
      <c r="V1475" s="73"/>
      <c r="W1475" s="73"/>
      <c r="X1475" s="73"/>
      <c r="Y1475" s="73"/>
      <c r="Z1475" s="73"/>
      <c r="AA1475" s="73"/>
      <c r="AB1475" s="73"/>
      <c r="AC1475" s="73"/>
      <c r="AD1475" s="73"/>
      <c r="AE1475" s="73"/>
      <c r="AF1475" s="73"/>
      <c r="AG1475" s="73"/>
      <c r="AH1475" s="73"/>
      <c r="AI1475" s="73"/>
      <c r="AJ1475" s="73"/>
      <c r="AK1475" s="73"/>
      <c r="AM1475" s="73"/>
      <c r="AN1475" s="73"/>
      <c r="AO1475" s="73"/>
      <c r="AP1475" s="73"/>
      <c r="AQ1475" s="73"/>
    </row>
    <row r="1476" spans="21:43" ht="15" customHeight="1" x14ac:dyDescent="0.2">
      <c r="U1476" s="73"/>
      <c r="V1476" s="73"/>
      <c r="W1476" s="73"/>
      <c r="X1476" s="73"/>
      <c r="Y1476" s="73"/>
      <c r="Z1476" s="73"/>
      <c r="AA1476" s="73"/>
      <c r="AB1476" s="73"/>
      <c r="AC1476" s="73"/>
      <c r="AD1476" s="73"/>
      <c r="AE1476" s="73"/>
      <c r="AF1476" s="73"/>
      <c r="AG1476" s="73"/>
      <c r="AH1476" s="73"/>
      <c r="AI1476" s="73"/>
      <c r="AJ1476" s="73"/>
      <c r="AK1476" s="73"/>
      <c r="AM1476" s="73"/>
      <c r="AN1476" s="73"/>
      <c r="AO1476" s="73"/>
      <c r="AP1476" s="73"/>
      <c r="AQ1476" s="73"/>
    </row>
    <row r="1477" spans="21:43" ht="15" customHeight="1" x14ac:dyDescent="0.2">
      <c r="U1477" s="73"/>
      <c r="V1477" s="73"/>
      <c r="W1477" s="73"/>
      <c r="X1477" s="73"/>
      <c r="Y1477" s="73"/>
      <c r="Z1477" s="73"/>
      <c r="AA1477" s="73"/>
      <c r="AB1477" s="73"/>
      <c r="AC1477" s="73"/>
      <c r="AD1477" s="73"/>
      <c r="AE1477" s="73"/>
      <c r="AF1477" s="73"/>
      <c r="AG1477" s="73"/>
      <c r="AH1477" s="73"/>
      <c r="AI1477" s="73"/>
      <c r="AJ1477" s="73"/>
      <c r="AK1477" s="73"/>
      <c r="AM1477" s="73"/>
      <c r="AN1477" s="73"/>
      <c r="AO1477" s="73"/>
      <c r="AP1477" s="73"/>
      <c r="AQ1477" s="73"/>
    </row>
    <row r="1478" spans="21:43" ht="15" customHeight="1" x14ac:dyDescent="0.2">
      <c r="U1478" s="73"/>
      <c r="V1478" s="73"/>
      <c r="W1478" s="73"/>
      <c r="X1478" s="73"/>
      <c r="Y1478" s="73"/>
      <c r="Z1478" s="73"/>
      <c r="AA1478" s="73"/>
      <c r="AB1478" s="73"/>
      <c r="AC1478" s="73"/>
      <c r="AD1478" s="73"/>
      <c r="AE1478" s="73"/>
      <c r="AF1478" s="73"/>
      <c r="AG1478" s="73"/>
      <c r="AH1478" s="73"/>
      <c r="AI1478" s="73"/>
      <c r="AJ1478" s="73"/>
      <c r="AK1478" s="73"/>
      <c r="AM1478" s="73"/>
      <c r="AN1478" s="73"/>
      <c r="AO1478" s="73"/>
      <c r="AP1478" s="73"/>
      <c r="AQ1478" s="73"/>
    </row>
    <row r="1479" spans="21:43" ht="15" customHeight="1" x14ac:dyDescent="0.2">
      <c r="U1479" s="73"/>
      <c r="V1479" s="73"/>
      <c r="W1479" s="73"/>
      <c r="X1479" s="73"/>
      <c r="Y1479" s="73"/>
      <c r="Z1479" s="73"/>
      <c r="AA1479" s="73"/>
      <c r="AB1479" s="73"/>
      <c r="AC1479" s="73"/>
      <c r="AD1479" s="73"/>
      <c r="AE1479" s="73"/>
      <c r="AF1479" s="73"/>
      <c r="AG1479" s="73"/>
      <c r="AH1479" s="73"/>
      <c r="AI1479" s="73"/>
      <c r="AJ1479" s="73"/>
      <c r="AK1479" s="73"/>
      <c r="AM1479" s="73"/>
      <c r="AN1479" s="73"/>
      <c r="AO1479" s="73"/>
      <c r="AP1479" s="73"/>
      <c r="AQ1479" s="73"/>
    </row>
    <row r="1480" spans="21:43" ht="15" customHeight="1" x14ac:dyDescent="0.2">
      <c r="U1480" s="73"/>
      <c r="V1480" s="73"/>
      <c r="W1480" s="73"/>
      <c r="X1480" s="73"/>
      <c r="Y1480" s="73"/>
      <c r="Z1480" s="73"/>
      <c r="AA1480" s="73"/>
      <c r="AB1480" s="73"/>
      <c r="AC1480" s="73"/>
      <c r="AD1480" s="73"/>
      <c r="AE1480" s="73"/>
      <c r="AF1480" s="73"/>
      <c r="AG1480" s="73"/>
      <c r="AH1480" s="73"/>
      <c r="AI1480" s="73"/>
      <c r="AJ1480" s="73"/>
      <c r="AK1480" s="73"/>
      <c r="AM1480" s="73"/>
      <c r="AN1480" s="73"/>
      <c r="AO1480" s="73"/>
      <c r="AP1480" s="73"/>
      <c r="AQ1480" s="73"/>
    </row>
    <row r="1481" spans="21:43" ht="15" customHeight="1" x14ac:dyDescent="0.2">
      <c r="U1481" s="73"/>
      <c r="V1481" s="73"/>
      <c r="W1481" s="73"/>
      <c r="X1481" s="73"/>
      <c r="Y1481" s="73"/>
      <c r="Z1481" s="73"/>
      <c r="AA1481" s="73"/>
      <c r="AB1481" s="73"/>
      <c r="AC1481" s="73"/>
      <c r="AD1481" s="73"/>
      <c r="AE1481" s="73"/>
      <c r="AF1481" s="73"/>
      <c r="AG1481" s="73"/>
      <c r="AH1481" s="73"/>
      <c r="AI1481" s="73"/>
      <c r="AJ1481" s="73"/>
      <c r="AK1481" s="73"/>
      <c r="AM1481" s="73"/>
      <c r="AN1481" s="73"/>
      <c r="AO1481" s="73"/>
      <c r="AP1481" s="73"/>
      <c r="AQ1481" s="73"/>
    </row>
    <row r="1482" spans="21:43" ht="15" customHeight="1" x14ac:dyDescent="0.2">
      <c r="U1482" s="73"/>
      <c r="V1482" s="73"/>
      <c r="W1482" s="73"/>
      <c r="X1482" s="73"/>
      <c r="Y1482" s="73"/>
      <c r="Z1482" s="73"/>
      <c r="AA1482" s="73"/>
      <c r="AB1482" s="73"/>
      <c r="AC1482" s="73"/>
      <c r="AD1482" s="73"/>
      <c r="AE1482" s="73"/>
      <c r="AF1482" s="73"/>
      <c r="AG1482" s="73"/>
      <c r="AH1482" s="73"/>
      <c r="AI1482" s="73"/>
      <c r="AJ1482" s="73"/>
      <c r="AK1482" s="73"/>
      <c r="AM1482" s="73"/>
      <c r="AN1482" s="73"/>
      <c r="AO1482" s="73"/>
      <c r="AP1482" s="73"/>
      <c r="AQ1482" s="73"/>
    </row>
    <row r="1483" spans="21:43" ht="15" customHeight="1" x14ac:dyDescent="0.2">
      <c r="U1483" s="73"/>
      <c r="V1483" s="73"/>
      <c r="W1483" s="73"/>
      <c r="X1483" s="73"/>
      <c r="Y1483" s="73"/>
      <c r="Z1483" s="73"/>
      <c r="AA1483" s="73"/>
      <c r="AB1483" s="73"/>
      <c r="AC1483" s="73"/>
      <c r="AD1483" s="73"/>
      <c r="AE1483" s="73"/>
      <c r="AF1483" s="73"/>
      <c r="AG1483" s="73"/>
      <c r="AH1483" s="73"/>
      <c r="AI1483" s="73"/>
      <c r="AJ1483" s="73"/>
      <c r="AK1483" s="73"/>
      <c r="AM1483" s="73"/>
      <c r="AN1483" s="73"/>
      <c r="AO1483" s="73"/>
      <c r="AP1483" s="73"/>
      <c r="AQ1483" s="73"/>
    </row>
    <row r="1484" spans="21:43" ht="15" customHeight="1" x14ac:dyDescent="0.2">
      <c r="U1484" s="73"/>
      <c r="V1484" s="73"/>
      <c r="W1484" s="73"/>
      <c r="X1484" s="73"/>
      <c r="Y1484" s="73"/>
      <c r="Z1484" s="73"/>
      <c r="AA1484" s="73"/>
      <c r="AB1484" s="73"/>
      <c r="AC1484" s="73"/>
      <c r="AD1484" s="73"/>
      <c r="AE1484" s="73"/>
      <c r="AF1484" s="73"/>
      <c r="AG1484" s="73"/>
      <c r="AH1484" s="73"/>
      <c r="AI1484" s="73"/>
      <c r="AJ1484" s="73"/>
      <c r="AK1484" s="73"/>
      <c r="AM1484" s="73"/>
      <c r="AN1484" s="73"/>
      <c r="AO1484" s="73"/>
      <c r="AP1484" s="73"/>
      <c r="AQ1484" s="73"/>
    </row>
    <row r="1485" spans="21:43" ht="15" customHeight="1" x14ac:dyDescent="0.2">
      <c r="U1485" s="73"/>
      <c r="V1485" s="73"/>
      <c r="W1485" s="73"/>
      <c r="X1485" s="73"/>
      <c r="Y1485" s="73"/>
      <c r="Z1485" s="73"/>
      <c r="AA1485" s="73"/>
      <c r="AB1485" s="73"/>
      <c r="AC1485" s="73"/>
      <c r="AD1485" s="73"/>
      <c r="AE1485" s="73"/>
      <c r="AF1485" s="73"/>
      <c r="AG1485" s="73"/>
      <c r="AH1485" s="73"/>
      <c r="AI1485" s="73"/>
      <c r="AJ1485" s="73"/>
      <c r="AK1485" s="73"/>
      <c r="AM1485" s="73"/>
      <c r="AN1485" s="73"/>
      <c r="AO1485" s="73"/>
      <c r="AP1485" s="73"/>
      <c r="AQ1485" s="73"/>
    </row>
    <row r="1486" spans="21:43" ht="15" customHeight="1" x14ac:dyDescent="0.2">
      <c r="U1486" s="73"/>
      <c r="V1486" s="73"/>
      <c r="W1486" s="73"/>
      <c r="X1486" s="73"/>
      <c r="Y1486" s="73"/>
      <c r="Z1486" s="73"/>
      <c r="AA1486" s="73"/>
      <c r="AB1486" s="73"/>
      <c r="AC1486" s="73"/>
      <c r="AD1486" s="73"/>
      <c r="AE1486" s="73"/>
      <c r="AF1486" s="73"/>
      <c r="AG1486" s="73"/>
      <c r="AH1486" s="73"/>
      <c r="AI1486" s="73"/>
      <c r="AJ1486" s="73"/>
      <c r="AK1486" s="73"/>
      <c r="AM1486" s="73"/>
      <c r="AN1486" s="73"/>
      <c r="AO1486" s="73"/>
      <c r="AP1486" s="73"/>
      <c r="AQ1486" s="73"/>
    </row>
    <row r="1487" spans="21:43" ht="15" customHeight="1" x14ac:dyDescent="0.2">
      <c r="U1487" s="73"/>
      <c r="V1487" s="73"/>
      <c r="W1487" s="73"/>
      <c r="X1487" s="73"/>
      <c r="Y1487" s="73"/>
      <c r="Z1487" s="73"/>
      <c r="AA1487" s="73"/>
      <c r="AB1487" s="73"/>
      <c r="AC1487" s="73"/>
      <c r="AD1487" s="73"/>
      <c r="AE1487" s="73"/>
      <c r="AF1487" s="73"/>
      <c r="AG1487" s="73"/>
      <c r="AH1487" s="73"/>
      <c r="AI1487" s="73"/>
      <c r="AJ1487" s="73"/>
      <c r="AK1487" s="73"/>
      <c r="AM1487" s="73"/>
      <c r="AN1487" s="73"/>
      <c r="AO1487" s="73"/>
      <c r="AP1487" s="73"/>
      <c r="AQ1487" s="73"/>
    </row>
    <row r="1488" spans="21:43" ht="15" customHeight="1" x14ac:dyDescent="0.2">
      <c r="U1488" s="73"/>
      <c r="V1488" s="73"/>
      <c r="W1488" s="73"/>
      <c r="X1488" s="73"/>
      <c r="Y1488" s="73"/>
      <c r="Z1488" s="73"/>
      <c r="AA1488" s="73"/>
      <c r="AB1488" s="73"/>
      <c r="AC1488" s="73"/>
      <c r="AD1488" s="73"/>
      <c r="AE1488" s="73"/>
      <c r="AF1488" s="73"/>
      <c r="AG1488" s="73"/>
      <c r="AH1488" s="73"/>
      <c r="AI1488" s="73"/>
      <c r="AJ1488" s="73"/>
      <c r="AK1488" s="73"/>
      <c r="AM1488" s="73"/>
      <c r="AN1488" s="73"/>
      <c r="AO1488" s="73"/>
      <c r="AP1488" s="73"/>
      <c r="AQ1488" s="73"/>
    </row>
    <row r="1489" spans="21:43" ht="15" customHeight="1" x14ac:dyDescent="0.2">
      <c r="U1489" s="73"/>
      <c r="V1489" s="73"/>
      <c r="W1489" s="73"/>
      <c r="X1489" s="73"/>
      <c r="Y1489" s="73"/>
      <c r="Z1489" s="73"/>
      <c r="AA1489" s="73"/>
      <c r="AB1489" s="73"/>
      <c r="AC1489" s="73"/>
      <c r="AD1489" s="73"/>
      <c r="AE1489" s="73"/>
      <c r="AF1489" s="73"/>
      <c r="AG1489" s="73"/>
      <c r="AH1489" s="73"/>
      <c r="AI1489" s="73"/>
      <c r="AJ1489" s="73"/>
      <c r="AK1489" s="73"/>
      <c r="AM1489" s="73"/>
      <c r="AN1489" s="73"/>
      <c r="AO1489" s="73"/>
      <c r="AP1489" s="73"/>
      <c r="AQ1489" s="73"/>
    </row>
    <row r="1490" spans="21:43" ht="15" customHeight="1" x14ac:dyDescent="0.2">
      <c r="U1490" s="73"/>
      <c r="V1490" s="73"/>
      <c r="W1490" s="73"/>
      <c r="X1490" s="73"/>
      <c r="Y1490" s="73"/>
      <c r="Z1490" s="73"/>
      <c r="AA1490" s="73"/>
      <c r="AB1490" s="73"/>
      <c r="AC1490" s="73"/>
      <c r="AD1490" s="73"/>
      <c r="AE1490" s="73"/>
      <c r="AF1490" s="73"/>
      <c r="AG1490" s="73"/>
      <c r="AH1490" s="73"/>
      <c r="AI1490" s="73"/>
      <c r="AJ1490" s="73"/>
      <c r="AK1490" s="73"/>
      <c r="AM1490" s="73"/>
      <c r="AN1490" s="73"/>
      <c r="AO1490" s="73"/>
      <c r="AP1490" s="73"/>
      <c r="AQ1490" s="73"/>
    </row>
    <row r="1491" spans="21:43" ht="15" customHeight="1" x14ac:dyDescent="0.2">
      <c r="U1491" s="73"/>
      <c r="V1491" s="73"/>
      <c r="W1491" s="73"/>
      <c r="X1491" s="73"/>
      <c r="Y1491" s="73"/>
      <c r="Z1491" s="73"/>
      <c r="AA1491" s="73"/>
      <c r="AB1491" s="73"/>
      <c r="AC1491" s="73"/>
      <c r="AD1491" s="73"/>
      <c r="AE1491" s="73"/>
      <c r="AF1491" s="73"/>
      <c r="AG1491" s="73"/>
      <c r="AH1491" s="73"/>
      <c r="AI1491" s="73"/>
      <c r="AJ1491" s="73"/>
      <c r="AK1491" s="73"/>
      <c r="AM1491" s="73"/>
      <c r="AN1491" s="73"/>
      <c r="AO1491" s="73"/>
      <c r="AP1491" s="73"/>
      <c r="AQ1491" s="73"/>
    </row>
    <row r="1492" spans="21:43" ht="15" customHeight="1" x14ac:dyDescent="0.2">
      <c r="U1492" s="73"/>
      <c r="V1492" s="73"/>
      <c r="W1492" s="73"/>
      <c r="X1492" s="73"/>
      <c r="Y1492" s="73"/>
      <c r="Z1492" s="73"/>
      <c r="AA1492" s="73"/>
      <c r="AB1492" s="73"/>
      <c r="AC1492" s="73"/>
      <c r="AD1492" s="73"/>
      <c r="AE1492" s="73"/>
      <c r="AF1492" s="73"/>
      <c r="AG1492" s="73"/>
      <c r="AH1492" s="73"/>
      <c r="AI1492" s="73"/>
      <c r="AJ1492" s="73"/>
      <c r="AK1492" s="73"/>
      <c r="AM1492" s="73"/>
      <c r="AN1492" s="73"/>
      <c r="AO1492" s="73"/>
      <c r="AP1492" s="73"/>
      <c r="AQ1492" s="73"/>
    </row>
    <row r="1493" spans="21:43" ht="15" customHeight="1" x14ac:dyDescent="0.2">
      <c r="U1493" s="73"/>
      <c r="V1493" s="73"/>
      <c r="W1493" s="73"/>
      <c r="X1493" s="73"/>
      <c r="Y1493" s="73"/>
      <c r="Z1493" s="73"/>
      <c r="AA1493" s="73"/>
      <c r="AB1493" s="73"/>
      <c r="AC1493" s="73"/>
      <c r="AD1493" s="73"/>
      <c r="AE1493" s="73"/>
      <c r="AF1493" s="73"/>
      <c r="AG1493" s="73"/>
      <c r="AH1493" s="73"/>
      <c r="AI1493" s="73"/>
      <c r="AJ1493" s="73"/>
      <c r="AK1493" s="73"/>
      <c r="AM1493" s="73"/>
      <c r="AN1493" s="73"/>
      <c r="AO1493" s="73"/>
      <c r="AP1493" s="73"/>
      <c r="AQ1493" s="73"/>
    </row>
    <row r="1494" spans="21:43" ht="15" customHeight="1" x14ac:dyDescent="0.2">
      <c r="U1494" s="73"/>
      <c r="V1494" s="73"/>
      <c r="W1494" s="73"/>
      <c r="X1494" s="73"/>
      <c r="Y1494" s="73"/>
      <c r="Z1494" s="73"/>
      <c r="AA1494" s="73"/>
      <c r="AB1494" s="73"/>
      <c r="AC1494" s="73"/>
      <c r="AD1494" s="73"/>
      <c r="AE1494" s="73"/>
      <c r="AF1494" s="73"/>
      <c r="AG1494" s="73"/>
      <c r="AH1494" s="73"/>
      <c r="AI1494" s="73"/>
      <c r="AJ1494" s="73"/>
      <c r="AK1494" s="73"/>
      <c r="AM1494" s="73"/>
      <c r="AN1494" s="73"/>
      <c r="AO1494" s="73"/>
      <c r="AP1494" s="73"/>
      <c r="AQ1494" s="73"/>
    </row>
    <row r="1495" spans="21:43" ht="15" customHeight="1" x14ac:dyDescent="0.2">
      <c r="U1495" s="73"/>
      <c r="V1495" s="73"/>
      <c r="W1495" s="73"/>
      <c r="X1495" s="73"/>
      <c r="Y1495" s="73"/>
      <c r="Z1495" s="73"/>
      <c r="AA1495" s="73"/>
      <c r="AB1495" s="73"/>
      <c r="AC1495" s="73"/>
      <c r="AD1495" s="73"/>
      <c r="AE1495" s="73"/>
      <c r="AF1495" s="73"/>
      <c r="AG1495" s="73"/>
      <c r="AH1495" s="73"/>
      <c r="AI1495" s="73"/>
      <c r="AJ1495" s="73"/>
      <c r="AK1495" s="73"/>
      <c r="AM1495" s="73"/>
      <c r="AN1495" s="73"/>
      <c r="AO1495" s="73"/>
      <c r="AP1495" s="73"/>
      <c r="AQ1495" s="73"/>
    </row>
    <row r="1496" spans="21:43" ht="15" customHeight="1" x14ac:dyDescent="0.2">
      <c r="U1496" s="73"/>
      <c r="V1496" s="73"/>
      <c r="W1496" s="73"/>
      <c r="X1496" s="73"/>
      <c r="Y1496" s="73"/>
      <c r="Z1496" s="73"/>
      <c r="AA1496" s="73"/>
      <c r="AB1496" s="73"/>
      <c r="AC1496" s="73"/>
      <c r="AD1496" s="73"/>
      <c r="AE1496" s="73"/>
      <c r="AF1496" s="73"/>
      <c r="AG1496" s="73"/>
      <c r="AH1496" s="73"/>
      <c r="AI1496" s="73"/>
      <c r="AJ1496" s="73"/>
      <c r="AK1496" s="73"/>
      <c r="AM1496" s="73"/>
      <c r="AN1496" s="73"/>
      <c r="AO1496" s="73"/>
      <c r="AP1496" s="73"/>
      <c r="AQ1496" s="73"/>
    </row>
    <row r="1497" spans="21:43" ht="15" customHeight="1" x14ac:dyDescent="0.2">
      <c r="U1497" s="73"/>
      <c r="V1497" s="73"/>
      <c r="W1497" s="73"/>
      <c r="X1497" s="73"/>
      <c r="Y1497" s="73"/>
      <c r="Z1497" s="73"/>
      <c r="AA1497" s="73"/>
      <c r="AB1497" s="73"/>
      <c r="AC1497" s="73"/>
      <c r="AD1497" s="73"/>
      <c r="AE1497" s="73"/>
      <c r="AF1497" s="73"/>
      <c r="AG1497" s="73"/>
      <c r="AH1497" s="73"/>
      <c r="AI1497" s="73"/>
      <c r="AJ1497" s="73"/>
      <c r="AK1497" s="73"/>
      <c r="AM1497" s="73"/>
      <c r="AN1497" s="73"/>
      <c r="AO1497" s="73"/>
      <c r="AP1497" s="73"/>
      <c r="AQ1497" s="73"/>
    </row>
    <row r="1498" spans="21:43" ht="15" customHeight="1" x14ac:dyDescent="0.2">
      <c r="U1498" s="73"/>
      <c r="V1498" s="73"/>
      <c r="W1498" s="73"/>
      <c r="X1498" s="73"/>
      <c r="Y1498" s="73"/>
      <c r="Z1498" s="73"/>
      <c r="AA1498" s="73"/>
      <c r="AB1498" s="73"/>
      <c r="AC1498" s="73"/>
      <c r="AD1498" s="73"/>
      <c r="AE1498" s="73"/>
      <c r="AF1498" s="73"/>
      <c r="AG1498" s="73"/>
      <c r="AH1498" s="73"/>
      <c r="AI1498" s="73"/>
      <c r="AJ1498" s="73"/>
      <c r="AK1498" s="73"/>
      <c r="AM1498" s="73"/>
      <c r="AN1498" s="73"/>
      <c r="AO1498" s="73"/>
      <c r="AP1498" s="73"/>
      <c r="AQ1498" s="73"/>
    </row>
    <row r="1499" spans="21:43" ht="15" customHeight="1" x14ac:dyDescent="0.2">
      <c r="U1499" s="73"/>
      <c r="V1499" s="73"/>
      <c r="W1499" s="73"/>
      <c r="X1499" s="73"/>
      <c r="Y1499" s="73"/>
      <c r="Z1499" s="73"/>
      <c r="AA1499" s="73"/>
      <c r="AB1499" s="73"/>
      <c r="AC1499" s="73"/>
      <c r="AD1499" s="73"/>
      <c r="AE1499" s="73"/>
      <c r="AF1499" s="73"/>
      <c r="AG1499" s="73"/>
      <c r="AH1499" s="73"/>
      <c r="AI1499" s="73"/>
      <c r="AJ1499" s="73"/>
      <c r="AK1499" s="73"/>
      <c r="AM1499" s="73"/>
      <c r="AN1499" s="73"/>
      <c r="AO1499" s="73"/>
      <c r="AP1499" s="73"/>
      <c r="AQ1499" s="73"/>
    </row>
    <row r="1500" spans="21:43" ht="15" customHeight="1" x14ac:dyDescent="0.2">
      <c r="U1500" s="73"/>
      <c r="V1500" s="73"/>
      <c r="W1500" s="73"/>
      <c r="X1500" s="73"/>
      <c r="Y1500" s="73"/>
      <c r="Z1500" s="73"/>
      <c r="AA1500" s="73"/>
      <c r="AB1500" s="73"/>
      <c r="AC1500" s="73"/>
      <c r="AD1500" s="73"/>
      <c r="AE1500" s="73"/>
      <c r="AF1500" s="73"/>
      <c r="AG1500" s="73"/>
      <c r="AH1500" s="73"/>
      <c r="AI1500" s="73"/>
      <c r="AJ1500" s="73"/>
      <c r="AK1500" s="73"/>
      <c r="AM1500" s="73"/>
      <c r="AN1500" s="73"/>
      <c r="AO1500" s="73"/>
      <c r="AP1500" s="73"/>
      <c r="AQ1500" s="73"/>
    </row>
    <row r="1501" spans="21:43" ht="15" customHeight="1" x14ac:dyDescent="0.2">
      <c r="U1501" s="73"/>
      <c r="V1501" s="73"/>
      <c r="W1501" s="73"/>
      <c r="X1501" s="73"/>
      <c r="Y1501" s="73"/>
      <c r="Z1501" s="73"/>
      <c r="AA1501" s="73"/>
      <c r="AB1501" s="73"/>
      <c r="AC1501" s="73"/>
      <c r="AD1501" s="73"/>
      <c r="AE1501" s="73"/>
      <c r="AF1501" s="73"/>
      <c r="AG1501" s="73"/>
      <c r="AH1501" s="73"/>
      <c r="AI1501" s="73"/>
      <c r="AJ1501" s="73"/>
      <c r="AK1501" s="73"/>
      <c r="AM1501" s="73"/>
      <c r="AN1501" s="73"/>
      <c r="AO1501" s="73"/>
      <c r="AP1501" s="73"/>
      <c r="AQ1501" s="73"/>
    </row>
    <row r="1502" spans="21:43" ht="15" customHeight="1" x14ac:dyDescent="0.2">
      <c r="U1502" s="73"/>
      <c r="V1502" s="73"/>
      <c r="W1502" s="73"/>
      <c r="X1502" s="73"/>
      <c r="Y1502" s="73"/>
      <c r="Z1502" s="73"/>
      <c r="AA1502" s="73"/>
      <c r="AB1502" s="73"/>
      <c r="AC1502" s="73"/>
      <c r="AD1502" s="73"/>
      <c r="AE1502" s="73"/>
      <c r="AF1502" s="73"/>
      <c r="AG1502" s="73"/>
      <c r="AH1502" s="73"/>
      <c r="AI1502" s="73"/>
      <c r="AJ1502" s="73"/>
      <c r="AK1502" s="73"/>
      <c r="AM1502" s="73"/>
      <c r="AN1502" s="73"/>
      <c r="AO1502" s="73"/>
      <c r="AP1502" s="73"/>
      <c r="AQ1502" s="73"/>
    </row>
    <row r="1503" spans="21:43" ht="15" customHeight="1" x14ac:dyDescent="0.2">
      <c r="U1503" s="73"/>
      <c r="V1503" s="73"/>
      <c r="W1503" s="73"/>
      <c r="X1503" s="73"/>
      <c r="Y1503" s="73"/>
      <c r="Z1503" s="73"/>
      <c r="AA1503" s="73"/>
      <c r="AB1503" s="73"/>
      <c r="AC1503" s="73"/>
      <c r="AD1503" s="73"/>
      <c r="AE1503" s="73"/>
      <c r="AF1503" s="73"/>
      <c r="AG1503" s="73"/>
      <c r="AH1503" s="73"/>
      <c r="AI1503" s="73"/>
      <c r="AJ1503" s="73"/>
      <c r="AK1503" s="73"/>
      <c r="AM1503" s="73"/>
      <c r="AN1503" s="73"/>
      <c r="AO1503" s="73"/>
      <c r="AP1503" s="73"/>
      <c r="AQ1503" s="73"/>
    </row>
    <row r="1504" spans="21:43" ht="15" customHeight="1" x14ac:dyDescent="0.2">
      <c r="U1504" s="73"/>
      <c r="V1504" s="73"/>
      <c r="W1504" s="73"/>
      <c r="X1504" s="73"/>
      <c r="Y1504" s="73"/>
      <c r="Z1504" s="73"/>
      <c r="AA1504" s="73"/>
      <c r="AB1504" s="73"/>
      <c r="AC1504" s="73"/>
      <c r="AD1504" s="73"/>
      <c r="AE1504" s="73"/>
      <c r="AF1504" s="73"/>
      <c r="AG1504" s="73"/>
      <c r="AH1504" s="73"/>
      <c r="AI1504" s="73"/>
      <c r="AJ1504" s="73"/>
      <c r="AK1504" s="73"/>
      <c r="AM1504" s="73"/>
      <c r="AN1504" s="73"/>
      <c r="AO1504" s="73"/>
      <c r="AP1504" s="73"/>
      <c r="AQ1504" s="73"/>
    </row>
    <row r="1505" spans="21:43" ht="15" customHeight="1" x14ac:dyDescent="0.2">
      <c r="U1505" s="73"/>
      <c r="V1505" s="73"/>
      <c r="W1505" s="73"/>
      <c r="X1505" s="73"/>
      <c r="Y1505" s="73"/>
      <c r="Z1505" s="73"/>
      <c r="AA1505" s="73"/>
      <c r="AB1505" s="73"/>
      <c r="AC1505" s="73"/>
      <c r="AD1505" s="73"/>
      <c r="AE1505" s="73"/>
      <c r="AF1505" s="73"/>
      <c r="AG1505" s="73"/>
      <c r="AH1505" s="73"/>
      <c r="AI1505" s="73"/>
      <c r="AJ1505" s="73"/>
      <c r="AK1505" s="73"/>
      <c r="AM1505" s="73"/>
      <c r="AN1505" s="73"/>
      <c r="AO1505" s="73"/>
      <c r="AP1505" s="73"/>
      <c r="AQ1505" s="73"/>
    </row>
    <row r="1506" spans="21:43" ht="15" customHeight="1" x14ac:dyDescent="0.2">
      <c r="U1506" s="73"/>
      <c r="V1506" s="73"/>
      <c r="W1506" s="73"/>
      <c r="X1506" s="73"/>
      <c r="Y1506" s="73"/>
      <c r="Z1506" s="73"/>
      <c r="AA1506" s="73"/>
      <c r="AB1506" s="73"/>
      <c r="AC1506" s="73"/>
      <c r="AD1506" s="73"/>
      <c r="AE1506" s="73"/>
      <c r="AF1506" s="73"/>
      <c r="AG1506" s="73"/>
      <c r="AH1506" s="73"/>
      <c r="AI1506" s="73"/>
      <c r="AJ1506" s="73"/>
      <c r="AK1506" s="73"/>
      <c r="AM1506" s="73"/>
      <c r="AN1506" s="73"/>
      <c r="AO1506" s="73"/>
      <c r="AP1506" s="73"/>
      <c r="AQ1506" s="73"/>
    </row>
    <row r="1507" spans="21:43" ht="15" customHeight="1" x14ac:dyDescent="0.2">
      <c r="U1507" s="73"/>
      <c r="V1507" s="73"/>
      <c r="W1507" s="73"/>
      <c r="X1507" s="73"/>
      <c r="Y1507" s="73"/>
      <c r="Z1507" s="73"/>
      <c r="AA1507" s="73"/>
      <c r="AB1507" s="73"/>
      <c r="AC1507" s="73"/>
      <c r="AD1507" s="73"/>
      <c r="AE1507" s="73"/>
      <c r="AF1507" s="73"/>
      <c r="AG1507" s="73"/>
      <c r="AH1507" s="73"/>
      <c r="AI1507" s="73"/>
      <c r="AJ1507" s="73"/>
      <c r="AK1507" s="73"/>
      <c r="AM1507" s="73"/>
      <c r="AN1507" s="73"/>
      <c r="AO1507" s="73"/>
      <c r="AP1507" s="73"/>
      <c r="AQ1507" s="73"/>
    </row>
    <row r="1508" spans="21:43" ht="15" customHeight="1" x14ac:dyDescent="0.2">
      <c r="U1508" s="73"/>
      <c r="V1508" s="73"/>
      <c r="W1508" s="73"/>
      <c r="X1508" s="73"/>
      <c r="Y1508" s="73"/>
      <c r="Z1508" s="73"/>
      <c r="AA1508" s="73"/>
      <c r="AB1508" s="73"/>
      <c r="AC1508" s="73"/>
      <c r="AD1508" s="73"/>
      <c r="AE1508" s="73"/>
      <c r="AF1508" s="73"/>
      <c r="AG1508" s="73"/>
      <c r="AH1508" s="73"/>
      <c r="AI1508" s="73"/>
      <c r="AJ1508" s="73"/>
      <c r="AK1508" s="73"/>
      <c r="AM1508" s="73"/>
      <c r="AN1508" s="73"/>
      <c r="AO1508" s="73"/>
      <c r="AP1508" s="73"/>
      <c r="AQ1508" s="73"/>
    </row>
    <row r="1509" spans="21:43" ht="15" customHeight="1" x14ac:dyDescent="0.2">
      <c r="U1509" s="73"/>
      <c r="V1509" s="73"/>
      <c r="W1509" s="73"/>
      <c r="X1509" s="73"/>
      <c r="Y1509" s="73"/>
      <c r="Z1509" s="73"/>
      <c r="AA1509" s="73"/>
      <c r="AB1509" s="73"/>
      <c r="AC1509" s="73"/>
      <c r="AD1509" s="73"/>
      <c r="AE1509" s="73"/>
      <c r="AF1509" s="73"/>
      <c r="AG1509" s="73"/>
      <c r="AH1509" s="73"/>
      <c r="AI1509" s="73"/>
      <c r="AJ1509" s="73"/>
      <c r="AK1509" s="73"/>
      <c r="AM1509" s="73"/>
      <c r="AN1509" s="73"/>
      <c r="AO1509" s="73"/>
      <c r="AP1509" s="73"/>
      <c r="AQ1509" s="73"/>
    </row>
    <row r="1510" spans="21:43" ht="15" customHeight="1" x14ac:dyDescent="0.2">
      <c r="U1510" s="73"/>
      <c r="V1510" s="73"/>
      <c r="W1510" s="73"/>
      <c r="X1510" s="73"/>
      <c r="Y1510" s="73"/>
      <c r="Z1510" s="73"/>
      <c r="AA1510" s="73"/>
      <c r="AB1510" s="73"/>
      <c r="AC1510" s="73"/>
      <c r="AD1510" s="73"/>
      <c r="AE1510" s="73"/>
      <c r="AF1510" s="73"/>
      <c r="AG1510" s="73"/>
      <c r="AH1510" s="73"/>
      <c r="AI1510" s="73"/>
      <c r="AJ1510" s="73"/>
      <c r="AK1510" s="73"/>
      <c r="AM1510" s="73"/>
      <c r="AN1510" s="73"/>
      <c r="AO1510" s="73"/>
      <c r="AP1510" s="73"/>
      <c r="AQ1510" s="73"/>
    </row>
    <row r="1511" spans="21:43" ht="15" customHeight="1" x14ac:dyDescent="0.2">
      <c r="U1511" s="73"/>
      <c r="V1511" s="73"/>
      <c r="W1511" s="73"/>
      <c r="X1511" s="73"/>
      <c r="Y1511" s="73"/>
      <c r="Z1511" s="73"/>
      <c r="AA1511" s="73"/>
      <c r="AB1511" s="73"/>
      <c r="AC1511" s="73"/>
      <c r="AD1511" s="73"/>
      <c r="AE1511" s="73"/>
      <c r="AF1511" s="73"/>
      <c r="AG1511" s="73"/>
      <c r="AH1511" s="73"/>
      <c r="AI1511" s="73"/>
      <c r="AJ1511" s="73"/>
      <c r="AK1511" s="73"/>
      <c r="AM1511" s="73"/>
      <c r="AN1511" s="73"/>
      <c r="AO1511" s="73"/>
      <c r="AP1511" s="73"/>
      <c r="AQ1511" s="73"/>
    </row>
    <row r="1512" spans="21:43" ht="15" customHeight="1" x14ac:dyDescent="0.2">
      <c r="U1512" s="73"/>
      <c r="V1512" s="73"/>
      <c r="W1512" s="73"/>
      <c r="X1512" s="73"/>
      <c r="Y1512" s="73"/>
      <c r="Z1512" s="73"/>
      <c r="AA1512" s="73"/>
      <c r="AB1512" s="73"/>
      <c r="AC1512" s="73"/>
      <c r="AD1512" s="73"/>
      <c r="AE1512" s="73"/>
      <c r="AF1512" s="73"/>
      <c r="AG1512" s="73"/>
      <c r="AH1512" s="73"/>
      <c r="AI1512" s="73"/>
      <c r="AJ1512" s="73"/>
      <c r="AK1512" s="73"/>
      <c r="AM1512" s="73"/>
      <c r="AN1512" s="73"/>
      <c r="AO1512" s="73"/>
      <c r="AP1512" s="73"/>
      <c r="AQ1512" s="73"/>
    </row>
    <row r="1513" spans="21:43" ht="15" customHeight="1" x14ac:dyDescent="0.2">
      <c r="U1513" s="73"/>
      <c r="V1513" s="73"/>
      <c r="W1513" s="73"/>
      <c r="X1513" s="73"/>
      <c r="Y1513" s="73"/>
      <c r="Z1513" s="73"/>
      <c r="AA1513" s="73"/>
      <c r="AB1513" s="73"/>
      <c r="AC1513" s="73"/>
      <c r="AD1513" s="73"/>
      <c r="AE1513" s="73"/>
      <c r="AF1513" s="73"/>
      <c r="AG1513" s="73"/>
      <c r="AH1513" s="73"/>
      <c r="AI1513" s="73"/>
      <c r="AJ1513" s="73"/>
      <c r="AK1513" s="73"/>
      <c r="AM1513" s="73"/>
      <c r="AN1513" s="73"/>
      <c r="AO1513" s="73"/>
      <c r="AP1513" s="73"/>
      <c r="AQ1513" s="73"/>
    </row>
    <row r="1514" spans="21:43" ht="15" customHeight="1" x14ac:dyDescent="0.2">
      <c r="U1514" s="73"/>
      <c r="V1514" s="73"/>
      <c r="W1514" s="73"/>
      <c r="X1514" s="73"/>
      <c r="Y1514" s="73"/>
      <c r="Z1514" s="73"/>
      <c r="AA1514" s="73"/>
      <c r="AB1514" s="73"/>
      <c r="AC1514" s="73"/>
      <c r="AD1514" s="73"/>
      <c r="AE1514" s="73"/>
      <c r="AF1514" s="73"/>
      <c r="AG1514" s="73"/>
      <c r="AH1514" s="73"/>
      <c r="AI1514" s="73"/>
      <c r="AJ1514" s="73"/>
      <c r="AK1514" s="73"/>
      <c r="AM1514" s="73"/>
      <c r="AN1514" s="73"/>
      <c r="AO1514" s="73"/>
      <c r="AP1514" s="73"/>
      <c r="AQ1514" s="73"/>
    </row>
    <row r="1515" spans="21:43" ht="15" customHeight="1" x14ac:dyDescent="0.2">
      <c r="U1515" s="73"/>
      <c r="V1515" s="73"/>
      <c r="W1515" s="73"/>
      <c r="X1515" s="73"/>
      <c r="Y1515" s="73"/>
      <c r="Z1515" s="73"/>
      <c r="AA1515" s="73"/>
      <c r="AB1515" s="73"/>
      <c r="AC1515" s="73"/>
      <c r="AD1515" s="73"/>
      <c r="AE1515" s="73"/>
      <c r="AF1515" s="73"/>
      <c r="AG1515" s="73"/>
      <c r="AH1515" s="73"/>
      <c r="AI1515" s="73"/>
      <c r="AJ1515" s="73"/>
      <c r="AK1515" s="73"/>
      <c r="AM1515" s="73"/>
      <c r="AN1515" s="73"/>
      <c r="AO1515" s="73"/>
      <c r="AP1515" s="73"/>
      <c r="AQ1515" s="73"/>
    </row>
    <row r="1516" spans="21:43" ht="15" customHeight="1" x14ac:dyDescent="0.2">
      <c r="U1516" s="73"/>
      <c r="V1516" s="73"/>
      <c r="W1516" s="73"/>
      <c r="X1516" s="73"/>
      <c r="Y1516" s="73"/>
      <c r="Z1516" s="73"/>
      <c r="AA1516" s="73"/>
      <c r="AB1516" s="73"/>
      <c r="AC1516" s="73"/>
      <c r="AD1516" s="73"/>
      <c r="AE1516" s="73"/>
      <c r="AF1516" s="73"/>
      <c r="AG1516" s="73"/>
      <c r="AH1516" s="73"/>
      <c r="AI1516" s="73"/>
      <c r="AJ1516" s="73"/>
      <c r="AK1516" s="73"/>
      <c r="AM1516" s="73"/>
      <c r="AN1516" s="73"/>
      <c r="AO1516" s="73"/>
      <c r="AP1516" s="73"/>
      <c r="AQ1516" s="73"/>
    </row>
    <row r="1517" spans="21:43" ht="15" customHeight="1" x14ac:dyDescent="0.2">
      <c r="U1517" s="73"/>
      <c r="V1517" s="73"/>
      <c r="W1517" s="73"/>
      <c r="X1517" s="73"/>
      <c r="Y1517" s="73"/>
      <c r="Z1517" s="73"/>
      <c r="AA1517" s="73"/>
      <c r="AB1517" s="73"/>
      <c r="AC1517" s="73"/>
      <c r="AD1517" s="73"/>
      <c r="AE1517" s="73"/>
      <c r="AF1517" s="73"/>
      <c r="AG1517" s="73"/>
      <c r="AH1517" s="73"/>
      <c r="AI1517" s="73"/>
      <c r="AJ1517" s="73"/>
      <c r="AK1517" s="73"/>
      <c r="AM1517" s="73"/>
      <c r="AN1517" s="73"/>
      <c r="AO1517" s="73"/>
      <c r="AP1517" s="73"/>
      <c r="AQ1517" s="73"/>
    </row>
    <row r="1518" spans="21:43" ht="15" customHeight="1" x14ac:dyDescent="0.2">
      <c r="U1518" s="73"/>
      <c r="V1518" s="73"/>
      <c r="W1518" s="73"/>
      <c r="X1518" s="73"/>
      <c r="Y1518" s="73"/>
      <c r="Z1518" s="73"/>
      <c r="AA1518" s="73"/>
      <c r="AB1518" s="73"/>
      <c r="AC1518" s="73"/>
      <c r="AD1518" s="73"/>
      <c r="AE1518" s="73"/>
      <c r="AF1518" s="73"/>
      <c r="AG1518" s="73"/>
      <c r="AH1518" s="73"/>
      <c r="AI1518" s="73"/>
      <c r="AJ1518" s="73"/>
      <c r="AK1518" s="73"/>
      <c r="AM1518" s="73"/>
      <c r="AN1518" s="73"/>
      <c r="AO1518" s="73"/>
      <c r="AP1518" s="73"/>
      <c r="AQ1518" s="73"/>
    </row>
    <row r="1519" spans="21:43" ht="15" customHeight="1" x14ac:dyDescent="0.2">
      <c r="U1519" s="73"/>
      <c r="V1519" s="73"/>
      <c r="W1519" s="73"/>
      <c r="X1519" s="73"/>
      <c r="Y1519" s="73"/>
      <c r="Z1519" s="73"/>
      <c r="AA1519" s="73"/>
      <c r="AB1519" s="73"/>
      <c r="AC1519" s="73"/>
      <c r="AD1519" s="73"/>
      <c r="AE1519" s="73"/>
      <c r="AF1519" s="73"/>
      <c r="AG1519" s="73"/>
      <c r="AH1519" s="73"/>
      <c r="AI1519" s="73"/>
      <c r="AJ1519" s="73"/>
      <c r="AK1519" s="73"/>
      <c r="AM1519" s="73"/>
      <c r="AN1519" s="73"/>
      <c r="AO1519" s="73"/>
      <c r="AP1519" s="73"/>
      <c r="AQ1519" s="73"/>
    </row>
    <row r="1520" spans="21:43" ht="15" customHeight="1" x14ac:dyDescent="0.2">
      <c r="U1520" s="73"/>
      <c r="V1520" s="73"/>
      <c r="W1520" s="73"/>
      <c r="X1520" s="73"/>
      <c r="Y1520" s="73"/>
      <c r="Z1520" s="73"/>
      <c r="AA1520" s="73"/>
      <c r="AB1520" s="73"/>
      <c r="AC1520" s="73"/>
      <c r="AD1520" s="73"/>
      <c r="AE1520" s="73"/>
      <c r="AF1520" s="73"/>
      <c r="AG1520" s="73"/>
      <c r="AH1520" s="73"/>
      <c r="AI1520" s="73"/>
      <c r="AJ1520" s="73"/>
      <c r="AK1520" s="73"/>
      <c r="AM1520" s="73"/>
      <c r="AN1520" s="73"/>
      <c r="AO1520" s="73"/>
      <c r="AP1520" s="73"/>
      <c r="AQ1520" s="73"/>
    </row>
    <row r="1521" spans="21:43" ht="15" customHeight="1" x14ac:dyDescent="0.2">
      <c r="U1521" s="73"/>
      <c r="V1521" s="73"/>
      <c r="W1521" s="73"/>
      <c r="X1521" s="73"/>
      <c r="Y1521" s="73"/>
      <c r="Z1521" s="73"/>
      <c r="AA1521" s="73"/>
      <c r="AB1521" s="73"/>
      <c r="AC1521" s="73"/>
      <c r="AD1521" s="73"/>
      <c r="AE1521" s="73"/>
      <c r="AF1521" s="73"/>
      <c r="AG1521" s="73"/>
      <c r="AH1521" s="73"/>
      <c r="AI1521" s="73"/>
      <c r="AJ1521" s="73"/>
      <c r="AK1521" s="73"/>
      <c r="AM1521" s="73"/>
      <c r="AN1521" s="73"/>
      <c r="AO1521" s="73"/>
      <c r="AP1521" s="73"/>
      <c r="AQ1521" s="73"/>
    </row>
    <row r="1522" spans="21:43" ht="15" customHeight="1" x14ac:dyDescent="0.2">
      <c r="U1522" s="73"/>
      <c r="V1522" s="73"/>
      <c r="W1522" s="73"/>
      <c r="X1522" s="73"/>
      <c r="Y1522" s="73"/>
      <c r="Z1522" s="73"/>
      <c r="AA1522" s="73"/>
      <c r="AB1522" s="73"/>
      <c r="AC1522" s="73"/>
      <c r="AD1522" s="73"/>
      <c r="AE1522" s="73"/>
      <c r="AF1522" s="73"/>
      <c r="AG1522" s="73"/>
      <c r="AH1522" s="73"/>
      <c r="AI1522" s="73"/>
      <c r="AJ1522" s="73"/>
      <c r="AK1522" s="73"/>
      <c r="AM1522" s="73"/>
      <c r="AN1522" s="73"/>
      <c r="AO1522" s="73"/>
      <c r="AP1522" s="73"/>
      <c r="AQ1522" s="73"/>
    </row>
    <row r="1523" spans="21:43" ht="15" customHeight="1" x14ac:dyDescent="0.2">
      <c r="U1523" s="73"/>
      <c r="V1523" s="73"/>
      <c r="W1523" s="73"/>
      <c r="X1523" s="73"/>
      <c r="Y1523" s="73"/>
      <c r="Z1523" s="73"/>
      <c r="AA1523" s="73"/>
      <c r="AB1523" s="73"/>
      <c r="AC1523" s="73"/>
      <c r="AD1523" s="73"/>
      <c r="AE1523" s="73"/>
      <c r="AF1523" s="73"/>
      <c r="AG1523" s="73"/>
      <c r="AH1523" s="73"/>
      <c r="AI1523" s="73"/>
      <c r="AJ1523" s="73"/>
      <c r="AK1523" s="73"/>
      <c r="AM1523" s="73"/>
      <c r="AN1523" s="73"/>
      <c r="AO1523" s="73"/>
      <c r="AP1523" s="73"/>
      <c r="AQ1523" s="73"/>
    </row>
    <row r="1524" spans="21:43" ht="15" customHeight="1" x14ac:dyDescent="0.2">
      <c r="U1524" s="73"/>
      <c r="V1524" s="73"/>
      <c r="W1524" s="73"/>
      <c r="X1524" s="73"/>
      <c r="Y1524" s="73"/>
      <c r="Z1524" s="73"/>
      <c r="AA1524" s="73"/>
      <c r="AB1524" s="73"/>
      <c r="AC1524" s="73"/>
      <c r="AD1524" s="73"/>
      <c r="AE1524" s="73"/>
      <c r="AF1524" s="73"/>
      <c r="AG1524" s="73"/>
      <c r="AH1524" s="73"/>
      <c r="AI1524" s="73"/>
      <c r="AJ1524" s="73"/>
      <c r="AK1524" s="73"/>
      <c r="AM1524" s="73"/>
      <c r="AN1524" s="73"/>
      <c r="AO1524" s="73"/>
      <c r="AP1524" s="73"/>
      <c r="AQ1524" s="73"/>
    </row>
    <row r="1525" spans="21:43" ht="15" customHeight="1" x14ac:dyDescent="0.2">
      <c r="U1525" s="73"/>
      <c r="V1525" s="73"/>
      <c r="W1525" s="73"/>
      <c r="X1525" s="73"/>
      <c r="Y1525" s="73"/>
      <c r="Z1525" s="73"/>
      <c r="AA1525" s="73"/>
      <c r="AB1525" s="73"/>
      <c r="AC1525" s="73"/>
      <c r="AD1525" s="73"/>
      <c r="AE1525" s="73"/>
      <c r="AF1525" s="73"/>
      <c r="AG1525" s="73"/>
      <c r="AH1525" s="73"/>
      <c r="AI1525" s="73"/>
      <c r="AJ1525" s="73"/>
      <c r="AK1525" s="73"/>
      <c r="AM1525" s="73"/>
      <c r="AN1525" s="73"/>
      <c r="AO1525" s="73"/>
      <c r="AP1525" s="73"/>
      <c r="AQ1525" s="73"/>
    </row>
    <row r="1526" spans="21:43" ht="15" customHeight="1" x14ac:dyDescent="0.2">
      <c r="U1526" s="73"/>
      <c r="V1526" s="73"/>
      <c r="W1526" s="73"/>
      <c r="X1526" s="73"/>
      <c r="Y1526" s="73"/>
      <c r="Z1526" s="73"/>
      <c r="AA1526" s="73"/>
      <c r="AB1526" s="73"/>
      <c r="AC1526" s="73"/>
      <c r="AD1526" s="73"/>
      <c r="AE1526" s="73"/>
      <c r="AF1526" s="73"/>
      <c r="AG1526" s="73"/>
      <c r="AH1526" s="73"/>
      <c r="AI1526" s="73"/>
      <c r="AJ1526" s="73"/>
      <c r="AK1526" s="73"/>
      <c r="AM1526" s="73"/>
      <c r="AN1526" s="73"/>
      <c r="AO1526" s="73"/>
      <c r="AP1526" s="73"/>
      <c r="AQ1526" s="73"/>
    </row>
    <row r="1527" spans="21:43" ht="15" customHeight="1" x14ac:dyDescent="0.2">
      <c r="U1527" s="73"/>
      <c r="V1527" s="73"/>
      <c r="W1527" s="73"/>
      <c r="X1527" s="73"/>
      <c r="Y1527" s="73"/>
      <c r="Z1527" s="73"/>
      <c r="AA1527" s="73"/>
      <c r="AB1527" s="73"/>
      <c r="AC1527" s="73"/>
      <c r="AD1527" s="73"/>
      <c r="AE1527" s="73"/>
      <c r="AF1527" s="73"/>
      <c r="AG1527" s="73"/>
      <c r="AH1527" s="73"/>
      <c r="AI1527" s="73"/>
      <c r="AJ1527" s="73"/>
      <c r="AK1527" s="73"/>
      <c r="AM1527" s="73"/>
      <c r="AN1527" s="73"/>
      <c r="AO1527" s="73"/>
      <c r="AP1527" s="73"/>
      <c r="AQ1527" s="73"/>
    </row>
    <row r="1528" spans="21:43" ht="15" customHeight="1" x14ac:dyDescent="0.2">
      <c r="U1528" s="73"/>
      <c r="V1528" s="73"/>
      <c r="W1528" s="73"/>
      <c r="X1528" s="73"/>
      <c r="Y1528" s="73"/>
      <c r="Z1528" s="73"/>
      <c r="AA1528" s="73"/>
      <c r="AB1528" s="73"/>
      <c r="AC1528" s="73"/>
      <c r="AD1528" s="73"/>
      <c r="AE1528" s="73"/>
      <c r="AF1528" s="73"/>
      <c r="AG1528" s="73"/>
      <c r="AH1528" s="73"/>
      <c r="AI1528" s="73"/>
      <c r="AJ1528" s="73"/>
      <c r="AK1528" s="73"/>
      <c r="AM1528" s="73"/>
      <c r="AN1528" s="73"/>
      <c r="AO1528" s="73"/>
      <c r="AP1528" s="73"/>
      <c r="AQ1528" s="73"/>
    </row>
    <row r="1529" spans="21:43" ht="15" customHeight="1" x14ac:dyDescent="0.2">
      <c r="U1529" s="73"/>
      <c r="V1529" s="73"/>
      <c r="W1529" s="73"/>
      <c r="X1529" s="73"/>
      <c r="Y1529" s="73"/>
      <c r="Z1529" s="73"/>
      <c r="AA1529" s="73"/>
      <c r="AB1529" s="73"/>
      <c r="AC1529" s="73"/>
      <c r="AD1529" s="73"/>
      <c r="AE1529" s="73"/>
      <c r="AF1529" s="73"/>
      <c r="AG1529" s="73"/>
      <c r="AH1529" s="73"/>
      <c r="AI1529" s="73"/>
      <c r="AJ1529" s="73"/>
      <c r="AK1529" s="73"/>
      <c r="AM1529" s="73"/>
      <c r="AN1529" s="73"/>
      <c r="AO1529" s="73"/>
      <c r="AP1529" s="73"/>
      <c r="AQ1529" s="73"/>
    </row>
    <row r="1530" spans="21:43" ht="15" customHeight="1" x14ac:dyDescent="0.2">
      <c r="U1530" s="73"/>
      <c r="V1530" s="73"/>
      <c r="W1530" s="73"/>
      <c r="X1530" s="73"/>
      <c r="Y1530" s="73"/>
      <c r="Z1530" s="73"/>
      <c r="AA1530" s="73"/>
      <c r="AB1530" s="73"/>
      <c r="AC1530" s="73"/>
      <c r="AD1530" s="73"/>
      <c r="AE1530" s="73"/>
      <c r="AF1530" s="73"/>
      <c r="AG1530" s="73"/>
      <c r="AH1530" s="73"/>
      <c r="AI1530" s="73"/>
      <c r="AJ1530" s="73"/>
      <c r="AK1530" s="73"/>
      <c r="AM1530" s="73"/>
      <c r="AN1530" s="73"/>
      <c r="AO1530" s="73"/>
      <c r="AP1530" s="73"/>
      <c r="AQ1530" s="73"/>
    </row>
    <row r="1531" spans="21:43" ht="15" customHeight="1" x14ac:dyDescent="0.2">
      <c r="U1531" s="73"/>
      <c r="V1531" s="73"/>
      <c r="W1531" s="73"/>
      <c r="X1531" s="73"/>
      <c r="Y1531" s="73"/>
      <c r="Z1531" s="73"/>
      <c r="AA1531" s="73"/>
      <c r="AB1531" s="73"/>
      <c r="AC1531" s="73"/>
      <c r="AD1531" s="73"/>
      <c r="AE1531" s="73"/>
      <c r="AF1531" s="73"/>
      <c r="AG1531" s="73"/>
      <c r="AH1531" s="73"/>
      <c r="AI1531" s="73"/>
      <c r="AJ1531" s="73"/>
      <c r="AK1531" s="73"/>
      <c r="AM1531" s="73"/>
      <c r="AN1531" s="73"/>
      <c r="AO1531" s="73"/>
      <c r="AP1531" s="73"/>
      <c r="AQ1531" s="73"/>
    </row>
    <row r="1532" spans="21:43" ht="15" customHeight="1" x14ac:dyDescent="0.2">
      <c r="U1532" s="73"/>
      <c r="V1532" s="73"/>
      <c r="W1532" s="73"/>
      <c r="X1532" s="73"/>
      <c r="Y1532" s="73"/>
      <c r="Z1532" s="73"/>
      <c r="AA1532" s="73"/>
      <c r="AB1532" s="73"/>
      <c r="AC1532" s="73"/>
      <c r="AD1532" s="73"/>
      <c r="AE1532" s="73"/>
      <c r="AF1532" s="73"/>
      <c r="AG1532" s="73"/>
      <c r="AH1532" s="73"/>
      <c r="AI1532" s="73"/>
      <c r="AJ1532" s="73"/>
      <c r="AK1532" s="73"/>
      <c r="AM1532" s="73"/>
      <c r="AN1532" s="73"/>
      <c r="AO1532" s="73"/>
      <c r="AP1532" s="73"/>
      <c r="AQ1532" s="73"/>
    </row>
    <row r="1533" spans="21:43" ht="15" customHeight="1" x14ac:dyDescent="0.2">
      <c r="U1533" s="73"/>
      <c r="V1533" s="73"/>
      <c r="W1533" s="73"/>
      <c r="X1533" s="73"/>
      <c r="Y1533" s="73"/>
      <c r="Z1533" s="73"/>
      <c r="AA1533" s="73"/>
      <c r="AB1533" s="73"/>
      <c r="AC1533" s="73"/>
      <c r="AD1533" s="73"/>
      <c r="AE1533" s="73"/>
      <c r="AF1533" s="73"/>
      <c r="AG1533" s="73"/>
      <c r="AH1533" s="73"/>
      <c r="AI1533" s="73"/>
      <c r="AJ1533" s="73"/>
      <c r="AK1533" s="73"/>
      <c r="AM1533" s="73"/>
      <c r="AN1533" s="73"/>
      <c r="AO1533" s="73"/>
      <c r="AP1533" s="73"/>
      <c r="AQ1533" s="73"/>
    </row>
    <row r="1534" spans="21:43" ht="15" customHeight="1" x14ac:dyDescent="0.2">
      <c r="U1534" s="73"/>
      <c r="V1534" s="73"/>
      <c r="W1534" s="73"/>
      <c r="X1534" s="73"/>
      <c r="Y1534" s="73"/>
      <c r="Z1534" s="73"/>
      <c r="AA1534" s="73"/>
      <c r="AB1534" s="73"/>
      <c r="AC1534" s="73"/>
      <c r="AD1534" s="73"/>
      <c r="AE1534" s="73"/>
      <c r="AF1534" s="73"/>
      <c r="AG1534" s="73"/>
      <c r="AH1534" s="73"/>
      <c r="AI1534" s="73"/>
      <c r="AJ1534" s="73"/>
      <c r="AK1534" s="73"/>
      <c r="AM1534" s="73"/>
      <c r="AN1534" s="73"/>
      <c r="AO1534" s="73"/>
      <c r="AP1534" s="73"/>
      <c r="AQ1534" s="73"/>
    </row>
    <row r="1535" spans="21:43" ht="15" customHeight="1" x14ac:dyDescent="0.2">
      <c r="U1535" s="73"/>
      <c r="V1535" s="73"/>
      <c r="W1535" s="73"/>
      <c r="X1535" s="73"/>
      <c r="Y1535" s="73"/>
      <c r="Z1535" s="73"/>
      <c r="AA1535" s="73"/>
      <c r="AB1535" s="73"/>
      <c r="AC1535" s="73"/>
      <c r="AD1535" s="73"/>
      <c r="AE1535" s="73"/>
      <c r="AF1535" s="73"/>
      <c r="AG1535" s="73"/>
      <c r="AH1535" s="73"/>
      <c r="AI1535" s="73"/>
      <c r="AJ1535" s="73"/>
      <c r="AK1535" s="73"/>
      <c r="AM1535" s="73"/>
      <c r="AN1535" s="73"/>
      <c r="AO1535" s="73"/>
      <c r="AP1535" s="73"/>
      <c r="AQ1535" s="73"/>
    </row>
    <row r="1536" spans="21:43" ht="15" customHeight="1" x14ac:dyDescent="0.2">
      <c r="U1536" s="73"/>
      <c r="V1536" s="73"/>
      <c r="W1536" s="73"/>
      <c r="X1536" s="73"/>
      <c r="Y1536" s="73"/>
      <c r="Z1536" s="73"/>
      <c r="AA1536" s="73"/>
      <c r="AB1536" s="73"/>
      <c r="AC1536" s="73"/>
      <c r="AD1536" s="73"/>
      <c r="AE1536" s="73"/>
      <c r="AF1536" s="73"/>
      <c r="AG1536" s="73"/>
      <c r="AH1536" s="73"/>
      <c r="AI1536" s="73"/>
      <c r="AJ1536" s="73"/>
      <c r="AK1536" s="73"/>
      <c r="AM1536" s="73"/>
      <c r="AN1536" s="73"/>
      <c r="AO1536" s="73"/>
      <c r="AP1536" s="73"/>
      <c r="AQ1536" s="73"/>
    </row>
    <row r="1537" spans="21:43" ht="15" customHeight="1" x14ac:dyDescent="0.2">
      <c r="U1537" s="73"/>
      <c r="V1537" s="73"/>
      <c r="W1537" s="73"/>
      <c r="X1537" s="73"/>
      <c r="Y1537" s="73"/>
      <c r="Z1537" s="73"/>
      <c r="AA1537" s="73"/>
      <c r="AB1537" s="73"/>
      <c r="AC1537" s="73"/>
      <c r="AD1537" s="73"/>
      <c r="AE1537" s="73"/>
      <c r="AF1537" s="73"/>
      <c r="AG1537" s="73"/>
      <c r="AH1537" s="73"/>
      <c r="AI1537" s="73"/>
      <c r="AJ1537" s="73"/>
      <c r="AK1537" s="73"/>
      <c r="AM1537" s="73"/>
      <c r="AN1537" s="73"/>
      <c r="AO1537" s="73"/>
      <c r="AP1537" s="73"/>
      <c r="AQ1537" s="73"/>
    </row>
    <row r="1538" spans="21:43" ht="15" customHeight="1" x14ac:dyDescent="0.2">
      <c r="U1538" s="73"/>
      <c r="V1538" s="73"/>
      <c r="W1538" s="73"/>
      <c r="X1538" s="73"/>
      <c r="Y1538" s="73"/>
      <c r="Z1538" s="73"/>
      <c r="AA1538" s="73"/>
      <c r="AB1538" s="73"/>
      <c r="AC1538" s="73"/>
      <c r="AD1538" s="73"/>
      <c r="AE1538" s="73"/>
      <c r="AF1538" s="73"/>
      <c r="AG1538" s="73"/>
      <c r="AH1538" s="73"/>
      <c r="AI1538" s="73"/>
      <c r="AJ1538" s="73"/>
      <c r="AK1538" s="73"/>
      <c r="AM1538" s="73"/>
      <c r="AN1538" s="73"/>
      <c r="AO1538" s="73"/>
      <c r="AP1538" s="73"/>
      <c r="AQ1538" s="73"/>
    </row>
    <row r="1539" spans="21:43" ht="15" customHeight="1" x14ac:dyDescent="0.2">
      <c r="U1539" s="73"/>
      <c r="V1539" s="73"/>
      <c r="W1539" s="73"/>
      <c r="X1539" s="73"/>
      <c r="Y1539" s="73"/>
      <c r="Z1539" s="73"/>
      <c r="AA1539" s="73"/>
      <c r="AB1539" s="73"/>
      <c r="AC1539" s="73"/>
      <c r="AD1539" s="73"/>
      <c r="AE1539" s="73"/>
      <c r="AF1539" s="73"/>
      <c r="AG1539" s="73"/>
      <c r="AH1539" s="73"/>
      <c r="AI1539" s="73"/>
      <c r="AJ1539" s="73"/>
      <c r="AK1539" s="73"/>
      <c r="AM1539" s="73"/>
      <c r="AN1539" s="73"/>
      <c r="AO1539" s="73"/>
      <c r="AP1539" s="73"/>
      <c r="AQ1539" s="73"/>
    </row>
    <row r="1540" spans="21:43" ht="15" customHeight="1" x14ac:dyDescent="0.2">
      <c r="U1540" s="73"/>
      <c r="V1540" s="73"/>
      <c r="W1540" s="73"/>
      <c r="X1540" s="73"/>
      <c r="Y1540" s="73"/>
      <c r="Z1540" s="73"/>
      <c r="AA1540" s="73"/>
      <c r="AB1540" s="73"/>
      <c r="AC1540" s="73"/>
      <c r="AD1540" s="73"/>
      <c r="AE1540" s="73"/>
      <c r="AF1540" s="73"/>
      <c r="AG1540" s="73"/>
      <c r="AH1540" s="73"/>
      <c r="AI1540" s="73"/>
      <c r="AJ1540" s="73"/>
      <c r="AK1540" s="73"/>
      <c r="AM1540" s="73"/>
      <c r="AN1540" s="73"/>
      <c r="AO1540" s="73"/>
      <c r="AP1540" s="73"/>
      <c r="AQ1540" s="73"/>
    </row>
    <row r="1541" spans="21:43" ht="15" customHeight="1" x14ac:dyDescent="0.2">
      <c r="U1541" s="73"/>
      <c r="V1541" s="73"/>
      <c r="W1541" s="73"/>
      <c r="X1541" s="73"/>
      <c r="Y1541" s="73"/>
      <c r="Z1541" s="73"/>
      <c r="AA1541" s="73"/>
      <c r="AB1541" s="73"/>
      <c r="AC1541" s="73"/>
      <c r="AD1541" s="73"/>
      <c r="AE1541" s="73"/>
      <c r="AF1541" s="73"/>
      <c r="AG1541" s="73"/>
      <c r="AH1541" s="73"/>
      <c r="AI1541" s="73"/>
      <c r="AJ1541" s="73"/>
      <c r="AK1541" s="73"/>
      <c r="AM1541" s="73"/>
      <c r="AN1541" s="73"/>
      <c r="AO1541" s="73"/>
      <c r="AP1541" s="73"/>
      <c r="AQ1541" s="73"/>
    </row>
    <row r="1542" spans="21:43" ht="15" customHeight="1" x14ac:dyDescent="0.2">
      <c r="U1542" s="73"/>
      <c r="V1542" s="73"/>
      <c r="W1542" s="73"/>
      <c r="X1542" s="73"/>
      <c r="Y1542" s="73"/>
      <c r="Z1542" s="73"/>
      <c r="AA1542" s="73"/>
      <c r="AB1542" s="73"/>
      <c r="AC1542" s="73"/>
      <c r="AD1542" s="73"/>
      <c r="AE1542" s="73"/>
      <c r="AF1542" s="73"/>
      <c r="AG1542" s="73"/>
      <c r="AH1542" s="73"/>
      <c r="AI1542" s="73"/>
      <c r="AJ1542" s="73"/>
      <c r="AK1542" s="73"/>
      <c r="AM1542" s="73"/>
      <c r="AN1542" s="73"/>
      <c r="AO1542" s="73"/>
      <c r="AP1542" s="73"/>
      <c r="AQ1542" s="73"/>
    </row>
    <row r="1543" spans="21:43" ht="15" customHeight="1" x14ac:dyDescent="0.2">
      <c r="U1543" s="73"/>
      <c r="V1543" s="73"/>
      <c r="W1543" s="73"/>
      <c r="X1543" s="73"/>
      <c r="Y1543" s="73"/>
      <c r="Z1543" s="73"/>
      <c r="AA1543" s="73"/>
      <c r="AB1543" s="73"/>
      <c r="AC1543" s="73"/>
      <c r="AD1543" s="73"/>
      <c r="AE1543" s="73"/>
      <c r="AF1543" s="73"/>
      <c r="AG1543" s="73"/>
      <c r="AH1543" s="73"/>
      <c r="AI1543" s="73"/>
      <c r="AJ1543" s="73"/>
      <c r="AK1543" s="73"/>
      <c r="AM1543" s="73"/>
      <c r="AN1543" s="73"/>
      <c r="AO1543" s="73"/>
      <c r="AP1543" s="73"/>
      <c r="AQ1543" s="73"/>
    </row>
    <row r="1544" spans="21:43" ht="15" customHeight="1" x14ac:dyDescent="0.2">
      <c r="U1544" s="73"/>
      <c r="V1544" s="73"/>
      <c r="W1544" s="73"/>
      <c r="X1544" s="73"/>
      <c r="Y1544" s="73"/>
      <c r="Z1544" s="73"/>
      <c r="AA1544" s="73"/>
      <c r="AB1544" s="73"/>
      <c r="AC1544" s="73"/>
      <c r="AD1544" s="73"/>
      <c r="AE1544" s="73"/>
      <c r="AF1544" s="73"/>
      <c r="AG1544" s="73"/>
      <c r="AH1544" s="73"/>
      <c r="AI1544" s="73"/>
      <c r="AJ1544" s="73"/>
      <c r="AK1544" s="73"/>
      <c r="AM1544" s="73"/>
      <c r="AN1544" s="73"/>
      <c r="AO1544" s="73"/>
      <c r="AP1544" s="73"/>
      <c r="AQ1544" s="73"/>
    </row>
    <row r="1545" spans="21:43" ht="15" customHeight="1" x14ac:dyDescent="0.2">
      <c r="U1545" s="73"/>
      <c r="V1545" s="73"/>
      <c r="W1545" s="73"/>
      <c r="X1545" s="73"/>
      <c r="Y1545" s="73"/>
      <c r="Z1545" s="73"/>
      <c r="AA1545" s="73"/>
      <c r="AB1545" s="73"/>
      <c r="AC1545" s="73"/>
      <c r="AD1545" s="73"/>
      <c r="AE1545" s="73"/>
      <c r="AF1545" s="73"/>
      <c r="AG1545" s="73"/>
      <c r="AH1545" s="73"/>
      <c r="AI1545" s="73"/>
      <c r="AJ1545" s="73"/>
      <c r="AK1545" s="73"/>
      <c r="AM1545" s="73"/>
      <c r="AN1545" s="73"/>
      <c r="AO1545" s="73"/>
      <c r="AP1545" s="73"/>
      <c r="AQ1545" s="73"/>
    </row>
    <row r="1546" spans="21:43" ht="15" customHeight="1" x14ac:dyDescent="0.2">
      <c r="U1546" s="73"/>
      <c r="V1546" s="73"/>
      <c r="W1546" s="73"/>
      <c r="X1546" s="73"/>
      <c r="Y1546" s="73"/>
      <c r="Z1546" s="73"/>
      <c r="AA1546" s="73"/>
      <c r="AB1546" s="73"/>
      <c r="AC1546" s="73"/>
      <c r="AD1546" s="73"/>
      <c r="AE1546" s="73"/>
      <c r="AF1546" s="73"/>
      <c r="AG1546" s="73"/>
      <c r="AH1546" s="73"/>
      <c r="AI1546" s="73"/>
      <c r="AJ1546" s="73"/>
      <c r="AK1546" s="73"/>
      <c r="AM1546" s="73"/>
      <c r="AN1546" s="73"/>
      <c r="AO1546" s="73"/>
      <c r="AP1546" s="73"/>
      <c r="AQ1546" s="73"/>
    </row>
    <row r="1547" spans="21:43" ht="15" customHeight="1" x14ac:dyDescent="0.2">
      <c r="U1547" s="73"/>
      <c r="V1547" s="73"/>
      <c r="W1547" s="73"/>
      <c r="X1547" s="73"/>
      <c r="Y1547" s="73"/>
      <c r="Z1547" s="73"/>
      <c r="AA1547" s="73"/>
      <c r="AB1547" s="73"/>
      <c r="AC1547" s="73"/>
      <c r="AD1547" s="73"/>
      <c r="AE1547" s="73"/>
      <c r="AF1547" s="73"/>
      <c r="AG1547" s="73"/>
      <c r="AH1547" s="73"/>
      <c r="AI1547" s="73"/>
      <c r="AJ1547" s="73"/>
      <c r="AK1547" s="73"/>
      <c r="AM1547" s="73"/>
      <c r="AN1547" s="73"/>
      <c r="AO1547" s="73"/>
      <c r="AP1547" s="73"/>
      <c r="AQ1547" s="73"/>
    </row>
    <row r="1548" spans="21:43" ht="15" customHeight="1" x14ac:dyDescent="0.2">
      <c r="U1548" s="73"/>
      <c r="V1548" s="73"/>
      <c r="W1548" s="73"/>
      <c r="X1548" s="73"/>
      <c r="Y1548" s="73"/>
      <c r="Z1548" s="73"/>
      <c r="AA1548" s="73"/>
      <c r="AB1548" s="73"/>
      <c r="AC1548" s="73"/>
      <c r="AD1548" s="73"/>
      <c r="AE1548" s="73"/>
      <c r="AF1548" s="73"/>
      <c r="AG1548" s="73"/>
      <c r="AH1548" s="73"/>
      <c r="AI1548" s="73"/>
      <c r="AJ1548" s="73"/>
      <c r="AK1548" s="73"/>
      <c r="AM1548" s="73"/>
      <c r="AN1548" s="73"/>
      <c r="AO1548" s="73"/>
      <c r="AP1548" s="73"/>
      <c r="AQ1548" s="73"/>
    </row>
    <row r="1549" spans="21:43" ht="15" customHeight="1" x14ac:dyDescent="0.2">
      <c r="U1549" s="73"/>
      <c r="V1549" s="73"/>
      <c r="W1549" s="73"/>
      <c r="X1549" s="73"/>
      <c r="Y1549" s="73"/>
      <c r="Z1549" s="73"/>
      <c r="AA1549" s="73"/>
      <c r="AB1549" s="73"/>
      <c r="AC1549" s="73"/>
      <c r="AD1549" s="73"/>
      <c r="AE1549" s="73"/>
      <c r="AF1549" s="73"/>
      <c r="AG1549" s="73"/>
      <c r="AH1549" s="73"/>
      <c r="AI1549" s="73"/>
      <c r="AJ1549" s="73"/>
      <c r="AK1549" s="73"/>
      <c r="AM1549" s="73"/>
      <c r="AN1549" s="73"/>
      <c r="AO1549" s="73"/>
      <c r="AP1549" s="73"/>
      <c r="AQ1549" s="73"/>
    </row>
    <row r="1550" spans="21:43" ht="15" customHeight="1" x14ac:dyDescent="0.2">
      <c r="U1550" s="73"/>
      <c r="V1550" s="73"/>
      <c r="W1550" s="73"/>
      <c r="X1550" s="73"/>
      <c r="Y1550" s="73"/>
      <c r="Z1550" s="73"/>
      <c r="AA1550" s="73"/>
      <c r="AB1550" s="73"/>
      <c r="AC1550" s="73"/>
      <c r="AD1550" s="73"/>
      <c r="AE1550" s="73"/>
      <c r="AF1550" s="73"/>
      <c r="AG1550" s="73"/>
      <c r="AH1550" s="73"/>
      <c r="AI1550" s="73"/>
      <c r="AJ1550" s="73"/>
      <c r="AK1550" s="73"/>
      <c r="AM1550" s="73"/>
      <c r="AN1550" s="73"/>
      <c r="AO1550" s="73"/>
      <c r="AP1550" s="73"/>
      <c r="AQ1550" s="73"/>
    </row>
    <row r="1551" spans="21:43" ht="15" customHeight="1" x14ac:dyDescent="0.2">
      <c r="U1551" s="73"/>
      <c r="V1551" s="73"/>
      <c r="W1551" s="73"/>
      <c r="X1551" s="73"/>
      <c r="Y1551" s="73"/>
      <c r="Z1551" s="73"/>
      <c r="AA1551" s="73"/>
      <c r="AB1551" s="73"/>
      <c r="AC1551" s="73"/>
      <c r="AD1551" s="73"/>
      <c r="AE1551" s="73"/>
      <c r="AF1551" s="73"/>
      <c r="AG1551" s="73"/>
      <c r="AH1551" s="73"/>
      <c r="AI1551" s="73"/>
      <c r="AJ1551" s="73"/>
      <c r="AK1551" s="73"/>
      <c r="AM1551" s="73"/>
      <c r="AN1551" s="73"/>
      <c r="AO1551" s="73"/>
      <c r="AP1551" s="73"/>
      <c r="AQ1551" s="73"/>
    </row>
    <row r="1552" spans="21:43" ht="15" customHeight="1" x14ac:dyDescent="0.2">
      <c r="U1552" s="73"/>
      <c r="V1552" s="73"/>
      <c r="W1552" s="73"/>
      <c r="X1552" s="73"/>
      <c r="Y1552" s="73"/>
      <c r="Z1552" s="73"/>
      <c r="AA1552" s="73"/>
      <c r="AB1552" s="73"/>
      <c r="AC1552" s="73"/>
      <c r="AD1552" s="73"/>
      <c r="AE1552" s="73"/>
      <c r="AF1552" s="73"/>
      <c r="AG1552" s="73"/>
      <c r="AH1552" s="73"/>
      <c r="AI1552" s="73"/>
      <c r="AJ1552" s="73"/>
      <c r="AK1552" s="73"/>
      <c r="AM1552" s="73"/>
      <c r="AN1552" s="73"/>
      <c r="AO1552" s="73"/>
      <c r="AP1552" s="73"/>
      <c r="AQ1552" s="73"/>
    </row>
    <row r="1553" spans="21:43" ht="15" customHeight="1" x14ac:dyDescent="0.2">
      <c r="U1553" s="73"/>
      <c r="V1553" s="73"/>
      <c r="W1553" s="73"/>
      <c r="X1553" s="73"/>
      <c r="Y1553" s="73"/>
      <c r="Z1553" s="73"/>
      <c r="AA1553" s="73"/>
      <c r="AB1553" s="73"/>
      <c r="AC1553" s="73"/>
      <c r="AD1553" s="73"/>
      <c r="AE1553" s="73"/>
      <c r="AF1553" s="73"/>
      <c r="AG1553" s="73"/>
      <c r="AH1553" s="73"/>
      <c r="AI1553" s="73"/>
      <c r="AJ1553" s="73"/>
      <c r="AK1553" s="73"/>
      <c r="AM1553" s="73"/>
      <c r="AN1553" s="73"/>
      <c r="AO1553" s="73"/>
      <c r="AP1553" s="73"/>
      <c r="AQ1553" s="73"/>
    </row>
    <row r="1554" spans="21:43" ht="15" customHeight="1" x14ac:dyDescent="0.2">
      <c r="U1554" s="73"/>
      <c r="V1554" s="73"/>
      <c r="W1554" s="73"/>
      <c r="X1554" s="73"/>
      <c r="Y1554" s="73"/>
      <c r="Z1554" s="73"/>
      <c r="AA1554" s="73"/>
      <c r="AB1554" s="73"/>
      <c r="AC1554" s="73"/>
      <c r="AD1554" s="73"/>
      <c r="AE1554" s="73"/>
      <c r="AF1554" s="73"/>
      <c r="AG1554" s="73"/>
      <c r="AH1554" s="73"/>
      <c r="AI1554" s="73"/>
      <c r="AJ1554" s="73"/>
      <c r="AK1554" s="73"/>
      <c r="AM1554" s="73"/>
      <c r="AN1554" s="73"/>
      <c r="AO1554" s="73"/>
      <c r="AP1554" s="73"/>
      <c r="AQ1554" s="73"/>
    </row>
    <row r="1555" spans="21:43" ht="15" customHeight="1" x14ac:dyDescent="0.2">
      <c r="U1555" s="73"/>
      <c r="V1555" s="73"/>
      <c r="W1555" s="73"/>
      <c r="X1555" s="73"/>
      <c r="Y1555" s="73"/>
      <c r="Z1555" s="73"/>
      <c r="AA1555" s="73"/>
      <c r="AB1555" s="73"/>
      <c r="AC1555" s="73"/>
      <c r="AD1555" s="73"/>
      <c r="AE1555" s="73"/>
      <c r="AF1555" s="73"/>
      <c r="AG1555" s="73"/>
      <c r="AH1555" s="73"/>
      <c r="AI1555" s="73"/>
      <c r="AJ1555" s="73"/>
      <c r="AK1555" s="73"/>
      <c r="AM1555" s="73"/>
      <c r="AN1555" s="73"/>
      <c r="AO1555" s="73"/>
      <c r="AP1555" s="73"/>
      <c r="AQ1555" s="73"/>
    </row>
    <row r="1556" spans="21:43" ht="15" customHeight="1" x14ac:dyDescent="0.2">
      <c r="U1556" s="73"/>
      <c r="V1556" s="73"/>
      <c r="W1556" s="73"/>
      <c r="X1556" s="73"/>
      <c r="Y1556" s="73"/>
      <c r="Z1556" s="73"/>
      <c r="AA1556" s="73"/>
      <c r="AB1556" s="73"/>
      <c r="AC1556" s="73"/>
      <c r="AD1556" s="73"/>
      <c r="AE1556" s="73"/>
      <c r="AF1556" s="73"/>
      <c r="AG1556" s="73"/>
      <c r="AH1556" s="73"/>
      <c r="AI1556" s="73"/>
      <c r="AJ1556" s="73"/>
      <c r="AK1556" s="73"/>
      <c r="AM1556" s="73"/>
      <c r="AN1556" s="73"/>
      <c r="AO1556" s="73"/>
      <c r="AP1556" s="73"/>
      <c r="AQ1556" s="73"/>
    </row>
    <row r="1557" spans="21:43" ht="15" customHeight="1" x14ac:dyDescent="0.2">
      <c r="U1557" s="73"/>
      <c r="V1557" s="73"/>
      <c r="W1557" s="73"/>
      <c r="X1557" s="73"/>
      <c r="Y1557" s="73"/>
      <c r="Z1557" s="73"/>
      <c r="AA1557" s="73"/>
      <c r="AB1557" s="73"/>
      <c r="AC1557" s="73"/>
      <c r="AD1557" s="73"/>
      <c r="AE1557" s="73"/>
      <c r="AF1557" s="73"/>
      <c r="AG1557" s="73"/>
      <c r="AH1557" s="73"/>
      <c r="AI1557" s="73"/>
      <c r="AJ1557" s="73"/>
      <c r="AK1557" s="73"/>
      <c r="AM1557" s="73"/>
      <c r="AN1557" s="73"/>
      <c r="AO1557" s="73"/>
      <c r="AP1557" s="73"/>
      <c r="AQ1557" s="73"/>
    </row>
    <row r="1558" spans="21:43" ht="15" customHeight="1" x14ac:dyDescent="0.2">
      <c r="U1558" s="73"/>
      <c r="V1558" s="73"/>
      <c r="W1558" s="73"/>
      <c r="X1558" s="73"/>
      <c r="Y1558" s="73"/>
      <c r="Z1558" s="73"/>
      <c r="AA1558" s="73"/>
      <c r="AB1558" s="73"/>
      <c r="AC1558" s="73"/>
      <c r="AD1558" s="73"/>
      <c r="AE1558" s="73"/>
      <c r="AF1558" s="73"/>
      <c r="AG1558" s="73"/>
      <c r="AH1558" s="73"/>
      <c r="AI1558" s="73"/>
      <c r="AJ1558" s="73"/>
      <c r="AK1558" s="73"/>
      <c r="AM1558" s="73"/>
      <c r="AN1558" s="73"/>
      <c r="AO1558" s="73"/>
      <c r="AP1558" s="73"/>
      <c r="AQ1558" s="73"/>
    </row>
    <row r="1559" spans="21:43" ht="15" customHeight="1" x14ac:dyDescent="0.2">
      <c r="U1559" s="73"/>
      <c r="V1559" s="73"/>
      <c r="W1559" s="73"/>
      <c r="X1559" s="73"/>
      <c r="Y1559" s="73"/>
      <c r="Z1559" s="73"/>
      <c r="AA1559" s="73"/>
      <c r="AB1559" s="73"/>
      <c r="AC1559" s="73"/>
      <c r="AD1559" s="73"/>
      <c r="AE1559" s="73"/>
      <c r="AF1559" s="73"/>
      <c r="AG1559" s="73"/>
      <c r="AH1559" s="73"/>
      <c r="AI1559" s="73"/>
      <c r="AJ1559" s="73"/>
      <c r="AK1559" s="73"/>
      <c r="AM1559" s="73"/>
      <c r="AN1559" s="73"/>
      <c r="AO1559" s="73"/>
      <c r="AP1559" s="73"/>
      <c r="AQ1559" s="73"/>
    </row>
    <row r="1560" spans="21:43" ht="15" customHeight="1" x14ac:dyDescent="0.2">
      <c r="U1560" s="73"/>
      <c r="V1560" s="73"/>
      <c r="W1560" s="73"/>
      <c r="X1560" s="73"/>
      <c r="Y1560" s="73"/>
      <c r="Z1560" s="73"/>
      <c r="AA1560" s="73"/>
      <c r="AB1560" s="73"/>
      <c r="AC1560" s="73"/>
      <c r="AD1560" s="73"/>
      <c r="AE1560" s="73"/>
      <c r="AF1560" s="73"/>
      <c r="AG1560" s="73"/>
      <c r="AH1560" s="73"/>
      <c r="AI1560" s="73"/>
      <c r="AJ1560" s="73"/>
      <c r="AK1560" s="73"/>
      <c r="AM1560" s="73"/>
      <c r="AN1560" s="73"/>
      <c r="AO1560" s="73"/>
      <c r="AP1560" s="73"/>
      <c r="AQ1560" s="73"/>
    </row>
    <row r="1561" spans="21:43" ht="15" customHeight="1" x14ac:dyDescent="0.2">
      <c r="U1561" s="73"/>
      <c r="V1561" s="73"/>
      <c r="W1561" s="73"/>
      <c r="X1561" s="73"/>
      <c r="Y1561" s="73"/>
      <c r="Z1561" s="73"/>
      <c r="AA1561" s="73"/>
      <c r="AB1561" s="73"/>
      <c r="AC1561" s="73"/>
      <c r="AD1561" s="73"/>
      <c r="AE1561" s="73"/>
      <c r="AF1561" s="73"/>
      <c r="AG1561" s="73"/>
      <c r="AH1561" s="73"/>
      <c r="AI1561" s="73"/>
      <c r="AJ1561" s="73"/>
      <c r="AK1561" s="73"/>
      <c r="AM1561" s="73"/>
      <c r="AN1561" s="73"/>
      <c r="AO1561" s="73"/>
      <c r="AP1561" s="73"/>
      <c r="AQ1561" s="73"/>
    </row>
    <row r="1562" spans="21:43" ht="15" customHeight="1" x14ac:dyDescent="0.2">
      <c r="U1562" s="73"/>
      <c r="V1562" s="73"/>
      <c r="W1562" s="73"/>
      <c r="X1562" s="73"/>
      <c r="Y1562" s="73"/>
      <c r="Z1562" s="73"/>
      <c r="AA1562" s="73"/>
      <c r="AB1562" s="73"/>
      <c r="AC1562" s="73"/>
      <c r="AD1562" s="73"/>
      <c r="AE1562" s="73"/>
      <c r="AF1562" s="73"/>
      <c r="AG1562" s="73"/>
      <c r="AH1562" s="73"/>
      <c r="AI1562" s="73"/>
      <c r="AJ1562" s="73"/>
      <c r="AK1562" s="73"/>
      <c r="AM1562" s="73"/>
      <c r="AN1562" s="73"/>
      <c r="AO1562" s="73"/>
      <c r="AP1562" s="73"/>
      <c r="AQ1562" s="73"/>
    </row>
    <row r="1563" spans="21:43" ht="15" customHeight="1" x14ac:dyDescent="0.2">
      <c r="U1563" s="73"/>
      <c r="V1563" s="73"/>
      <c r="W1563" s="73"/>
      <c r="X1563" s="73"/>
      <c r="Y1563" s="73"/>
      <c r="Z1563" s="73"/>
      <c r="AA1563" s="73"/>
      <c r="AB1563" s="73"/>
      <c r="AC1563" s="73"/>
      <c r="AD1563" s="73"/>
      <c r="AE1563" s="73"/>
      <c r="AF1563" s="73"/>
      <c r="AG1563" s="73"/>
      <c r="AH1563" s="73"/>
      <c r="AI1563" s="73"/>
      <c r="AJ1563" s="73"/>
      <c r="AK1563" s="73"/>
      <c r="AM1563" s="73"/>
      <c r="AN1563" s="73"/>
      <c r="AO1563" s="73"/>
      <c r="AP1563" s="73"/>
      <c r="AQ1563" s="73"/>
    </row>
    <row r="1564" spans="21:43" ht="15" customHeight="1" x14ac:dyDescent="0.2">
      <c r="U1564" s="73"/>
      <c r="V1564" s="73"/>
      <c r="W1564" s="73"/>
      <c r="X1564" s="73"/>
      <c r="Y1564" s="73"/>
      <c r="Z1564" s="73"/>
      <c r="AA1564" s="73"/>
      <c r="AB1564" s="73"/>
      <c r="AC1564" s="73"/>
      <c r="AD1564" s="73"/>
      <c r="AE1564" s="73"/>
      <c r="AF1564" s="73"/>
      <c r="AG1564" s="73"/>
      <c r="AH1564" s="73"/>
      <c r="AI1564" s="73"/>
      <c r="AJ1564" s="73"/>
      <c r="AK1564" s="73"/>
      <c r="AM1564" s="73"/>
      <c r="AN1564" s="73"/>
      <c r="AO1564" s="73"/>
      <c r="AP1564" s="73"/>
      <c r="AQ1564" s="73"/>
    </row>
    <row r="1565" spans="21:43" ht="15" customHeight="1" x14ac:dyDescent="0.2">
      <c r="U1565" s="73"/>
      <c r="V1565" s="73"/>
      <c r="W1565" s="73"/>
      <c r="X1565" s="73"/>
      <c r="Y1565" s="73"/>
      <c r="Z1565" s="73"/>
      <c r="AA1565" s="73"/>
      <c r="AB1565" s="73"/>
      <c r="AC1565" s="73"/>
      <c r="AD1565" s="73"/>
      <c r="AE1565" s="73"/>
      <c r="AF1565" s="73"/>
      <c r="AG1565" s="73"/>
      <c r="AH1565" s="73"/>
      <c r="AI1565" s="73"/>
      <c r="AJ1565" s="73"/>
      <c r="AK1565" s="73"/>
      <c r="AM1565" s="73"/>
      <c r="AN1565" s="73"/>
      <c r="AO1565" s="73"/>
      <c r="AP1565" s="73"/>
      <c r="AQ1565" s="73"/>
    </row>
    <row r="1566" spans="21:43" ht="15" customHeight="1" x14ac:dyDescent="0.2">
      <c r="U1566" s="73"/>
      <c r="V1566" s="73"/>
      <c r="W1566" s="73"/>
      <c r="X1566" s="73"/>
      <c r="Y1566" s="73"/>
      <c r="Z1566" s="73"/>
      <c r="AA1566" s="73"/>
      <c r="AB1566" s="73"/>
      <c r="AC1566" s="73"/>
      <c r="AD1566" s="73"/>
      <c r="AE1566" s="73"/>
      <c r="AF1566" s="73"/>
      <c r="AG1566" s="73"/>
      <c r="AH1566" s="73"/>
      <c r="AI1566" s="73"/>
      <c r="AJ1566" s="73"/>
      <c r="AK1566" s="73"/>
      <c r="AM1566" s="73"/>
      <c r="AN1566" s="73"/>
      <c r="AO1566" s="73"/>
      <c r="AP1566" s="73"/>
      <c r="AQ1566" s="73"/>
    </row>
    <row r="1567" spans="21:43" ht="15" customHeight="1" x14ac:dyDescent="0.2">
      <c r="U1567" s="73"/>
      <c r="V1567" s="73"/>
      <c r="W1567" s="73"/>
      <c r="X1567" s="73"/>
      <c r="Y1567" s="73"/>
      <c r="Z1567" s="73"/>
      <c r="AA1567" s="73"/>
      <c r="AB1567" s="73"/>
      <c r="AC1567" s="73"/>
      <c r="AD1567" s="73"/>
      <c r="AE1567" s="73"/>
      <c r="AF1567" s="73"/>
      <c r="AG1567" s="73"/>
      <c r="AH1567" s="73"/>
      <c r="AI1567" s="73"/>
      <c r="AJ1567" s="73"/>
      <c r="AK1567" s="73"/>
      <c r="AM1567" s="73"/>
      <c r="AN1567" s="73"/>
      <c r="AO1567" s="73"/>
      <c r="AP1567" s="73"/>
      <c r="AQ1567" s="73"/>
    </row>
    <row r="1568" spans="21:43" ht="15" customHeight="1" x14ac:dyDescent="0.2">
      <c r="U1568" s="73"/>
      <c r="V1568" s="73"/>
      <c r="W1568" s="73"/>
      <c r="X1568" s="73"/>
      <c r="Y1568" s="73"/>
      <c r="Z1568" s="73"/>
      <c r="AA1568" s="73"/>
      <c r="AB1568" s="73"/>
      <c r="AC1568" s="73"/>
      <c r="AD1568" s="73"/>
      <c r="AE1568" s="73"/>
      <c r="AF1568" s="73"/>
      <c r="AG1568" s="73"/>
      <c r="AH1568" s="73"/>
      <c r="AI1568" s="73"/>
      <c r="AJ1568" s="73"/>
      <c r="AK1568" s="73"/>
      <c r="AM1568" s="73"/>
      <c r="AN1568" s="73"/>
      <c r="AO1568" s="73"/>
      <c r="AP1568" s="73"/>
      <c r="AQ1568" s="73"/>
    </row>
    <row r="1569" spans="21:43" ht="15" customHeight="1" x14ac:dyDescent="0.2">
      <c r="U1569" s="73"/>
      <c r="V1569" s="73"/>
      <c r="W1569" s="73"/>
      <c r="X1569" s="73"/>
      <c r="Y1569" s="73"/>
      <c r="Z1569" s="73"/>
      <c r="AA1569" s="73"/>
      <c r="AB1569" s="73"/>
      <c r="AC1569" s="73"/>
      <c r="AD1569" s="73"/>
      <c r="AE1569" s="73"/>
      <c r="AF1569" s="73"/>
      <c r="AG1569" s="73"/>
      <c r="AH1569" s="73"/>
      <c r="AI1569" s="73"/>
      <c r="AJ1569" s="73"/>
      <c r="AK1569" s="73"/>
      <c r="AM1569" s="73"/>
      <c r="AN1569" s="73"/>
      <c r="AO1569" s="73"/>
      <c r="AP1569" s="73"/>
      <c r="AQ1569" s="73"/>
    </row>
    <row r="1570" spans="21:43" ht="15" customHeight="1" x14ac:dyDescent="0.2">
      <c r="U1570" s="73"/>
      <c r="V1570" s="73"/>
      <c r="W1570" s="73"/>
      <c r="X1570" s="73"/>
      <c r="Y1570" s="73"/>
      <c r="Z1570" s="73"/>
      <c r="AA1570" s="73"/>
      <c r="AB1570" s="73"/>
      <c r="AC1570" s="73"/>
      <c r="AD1570" s="73"/>
      <c r="AE1570" s="73"/>
      <c r="AF1570" s="73"/>
      <c r="AG1570" s="73"/>
      <c r="AH1570" s="73"/>
      <c r="AI1570" s="73"/>
      <c r="AJ1570" s="73"/>
      <c r="AK1570" s="73"/>
      <c r="AM1570" s="73"/>
      <c r="AN1570" s="73"/>
      <c r="AO1570" s="73"/>
      <c r="AP1570" s="73"/>
      <c r="AQ1570" s="73"/>
    </row>
    <row r="1571" spans="21:43" ht="15" customHeight="1" x14ac:dyDescent="0.2">
      <c r="U1571" s="73"/>
      <c r="V1571" s="73"/>
      <c r="W1571" s="73"/>
      <c r="X1571" s="73"/>
      <c r="Y1571" s="73"/>
      <c r="Z1571" s="73"/>
      <c r="AA1571" s="73"/>
      <c r="AB1571" s="73"/>
      <c r="AC1571" s="73"/>
      <c r="AD1571" s="73"/>
      <c r="AE1571" s="73"/>
      <c r="AF1571" s="73"/>
      <c r="AG1571" s="73"/>
      <c r="AH1571" s="73"/>
      <c r="AI1571" s="73"/>
      <c r="AJ1571" s="73"/>
      <c r="AK1571" s="73"/>
      <c r="AM1571" s="73"/>
      <c r="AN1571" s="73"/>
      <c r="AO1571" s="73"/>
      <c r="AP1571" s="73"/>
      <c r="AQ1571" s="73"/>
    </row>
    <row r="1572" spans="21:43" ht="15" customHeight="1" x14ac:dyDescent="0.2">
      <c r="U1572" s="73"/>
      <c r="V1572" s="73"/>
      <c r="W1572" s="73"/>
      <c r="X1572" s="73"/>
      <c r="Y1572" s="73"/>
      <c r="Z1572" s="73"/>
      <c r="AA1572" s="73"/>
      <c r="AB1572" s="73"/>
      <c r="AC1572" s="73"/>
      <c r="AD1572" s="73"/>
      <c r="AE1572" s="73"/>
      <c r="AF1572" s="73"/>
      <c r="AG1572" s="73"/>
      <c r="AH1572" s="73"/>
      <c r="AI1572" s="73"/>
      <c r="AJ1572" s="73"/>
      <c r="AK1572" s="73"/>
      <c r="AM1572" s="73"/>
      <c r="AN1572" s="73"/>
      <c r="AO1572" s="73"/>
      <c r="AP1572" s="73"/>
      <c r="AQ1572" s="73"/>
    </row>
    <row r="1573" spans="21:43" ht="15" customHeight="1" x14ac:dyDescent="0.2">
      <c r="U1573" s="73"/>
      <c r="V1573" s="73"/>
      <c r="W1573" s="73"/>
      <c r="X1573" s="73"/>
      <c r="Y1573" s="73"/>
      <c r="Z1573" s="73"/>
      <c r="AA1573" s="73"/>
      <c r="AB1573" s="73"/>
      <c r="AC1573" s="73"/>
      <c r="AD1573" s="73"/>
      <c r="AE1573" s="73"/>
      <c r="AF1573" s="73"/>
      <c r="AG1573" s="73"/>
      <c r="AH1573" s="73"/>
      <c r="AI1573" s="73"/>
      <c r="AJ1573" s="73"/>
      <c r="AK1573" s="73"/>
      <c r="AM1573" s="73"/>
      <c r="AN1573" s="73"/>
      <c r="AO1573" s="73"/>
      <c r="AP1573" s="73"/>
      <c r="AQ1573" s="73"/>
    </row>
    <row r="1574" spans="21:43" ht="15" customHeight="1" x14ac:dyDescent="0.2">
      <c r="U1574" s="73"/>
      <c r="V1574" s="73"/>
      <c r="W1574" s="73"/>
      <c r="X1574" s="73"/>
      <c r="Y1574" s="73"/>
      <c r="Z1574" s="73"/>
      <c r="AA1574" s="73"/>
      <c r="AB1574" s="73"/>
      <c r="AC1574" s="73"/>
      <c r="AD1574" s="73"/>
      <c r="AE1574" s="73"/>
      <c r="AF1574" s="73"/>
      <c r="AG1574" s="73"/>
      <c r="AH1574" s="73"/>
      <c r="AI1574" s="73"/>
      <c r="AJ1574" s="73"/>
      <c r="AK1574" s="73"/>
      <c r="AM1574" s="73"/>
      <c r="AN1574" s="73"/>
      <c r="AO1574" s="73"/>
      <c r="AP1574" s="73"/>
      <c r="AQ1574" s="73"/>
    </row>
    <row r="1575" spans="21:43" ht="15" customHeight="1" x14ac:dyDescent="0.2">
      <c r="U1575" s="73"/>
      <c r="V1575" s="73"/>
      <c r="W1575" s="73"/>
      <c r="X1575" s="73"/>
      <c r="Y1575" s="73"/>
      <c r="Z1575" s="73"/>
      <c r="AA1575" s="73"/>
      <c r="AB1575" s="73"/>
      <c r="AC1575" s="73"/>
      <c r="AD1575" s="73"/>
      <c r="AE1575" s="73"/>
      <c r="AF1575" s="73"/>
      <c r="AG1575" s="73"/>
      <c r="AH1575" s="73"/>
      <c r="AI1575" s="73"/>
      <c r="AJ1575" s="73"/>
      <c r="AK1575" s="73"/>
      <c r="AM1575" s="73"/>
      <c r="AN1575" s="73"/>
      <c r="AO1575" s="73"/>
      <c r="AP1575" s="73"/>
      <c r="AQ1575" s="73"/>
    </row>
    <row r="1576" spans="21:43" ht="15" customHeight="1" x14ac:dyDescent="0.2">
      <c r="U1576" s="73"/>
      <c r="V1576" s="73"/>
      <c r="W1576" s="73"/>
      <c r="X1576" s="73"/>
      <c r="Y1576" s="73"/>
      <c r="Z1576" s="73"/>
      <c r="AA1576" s="73"/>
      <c r="AB1576" s="73"/>
      <c r="AC1576" s="73"/>
      <c r="AD1576" s="73"/>
      <c r="AE1576" s="73"/>
      <c r="AF1576" s="73"/>
      <c r="AG1576" s="73"/>
      <c r="AH1576" s="73"/>
      <c r="AI1576" s="73"/>
      <c r="AJ1576" s="73"/>
      <c r="AK1576" s="73"/>
      <c r="AM1576" s="73"/>
      <c r="AN1576" s="73"/>
      <c r="AO1576" s="73"/>
      <c r="AP1576" s="73"/>
      <c r="AQ1576" s="73"/>
    </row>
    <row r="1577" spans="21:43" ht="15" customHeight="1" x14ac:dyDescent="0.2">
      <c r="U1577" s="73"/>
      <c r="V1577" s="73"/>
      <c r="W1577" s="73"/>
      <c r="X1577" s="73"/>
      <c r="Y1577" s="73"/>
      <c r="Z1577" s="73"/>
      <c r="AA1577" s="73"/>
      <c r="AB1577" s="73"/>
      <c r="AC1577" s="73"/>
      <c r="AD1577" s="73"/>
      <c r="AE1577" s="73"/>
      <c r="AF1577" s="73"/>
      <c r="AG1577" s="73"/>
      <c r="AH1577" s="73"/>
      <c r="AI1577" s="73"/>
      <c r="AJ1577" s="73"/>
      <c r="AK1577" s="73"/>
      <c r="AM1577" s="73"/>
      <c r="AN1577" s="73"/>
      <c r="AO1577" s="73"/>
      <c r="AP1577" s="73"/>
      <c r="AQ1577" s="73"/>
    </row>
    <row r="1578" spans="21:43" ht="15" customHeight="1" x14ac:dyDescent="0.2">
      <c r="U1578" s="73"/>
      <c r="V1578" s="73"/>
      <c r="W1578" s="73"/>
      <c r="X1578" s="73"/>
      <c r="Y1578" s="73"/>
      <c r="Z1578" s="73"/>
      <c r="AA1578" s="73"/>
      <c r="AB1578" s="73"/>
      <c r="AC1578" s="73"/>
      <c r="AD1578" s="73"/>
      <c r="AE1578" s="73"/>
      <c r="AF1578" s="73"/>
      <c r="AG1578" s="73"/>
      <c r="AH1578" s="73"/>
      <c r="AI1578" s="73"/>
      <c r="AJ1578" s="73"/>
      <c r="AK1578" s="73"/>
      <c r="AM1578" s="73"/>
      <c r="AN1578" s="73"/>
      <c r="AO1578" s="73"/>
      <c r="AP1578" s="73"/>
      <c r="AQ1578" s="73"/>
    </row>
    <row r="1579" spans="21:43" ht="15" customHeight="1" x14ac:dyDescent="0.2">
      <c r="U1579" s="73"/>
      <c r="V1579" s="73"/>
      <c r="W1579" s="73"/>
      <c r="X1579" s="73"/>
      <c r="Y1579" s="73"/>
      <c r="Z1579" s="73"/>
      <c r="AA1579" s="73"/>
      <c r="AB1579" s="73"/>
      <c r="AC1579" s="73"/>
      <c r="AD1579" s="73"/>
      <c r="AE1579" s="73"/>
      <c r="AF1579" s="73"/>
      <c r="AG1579" s="73"/>
      <c r="AH1579" s="73"/>
      <c r="AI1579" s="73"/>
      <c r="AJ1579" s="73"/>
      <c r="AK1579" s="73"/>
      <c r="AM1579" s="73"/>
      <c r="AN1579" s="73"/>
      <c r="AO1579" s="73"/>
      <c r="AP1579" s="73"/>
      <c r="AQ1579" s="73"/>
    </row>
    <row r="1580" spans="21:43" ht="15" customHeight="1" x14ac:dyDescent="0.2">
      <c r="U1580" s="73"/>
      <c r="V1580" s="73"/>
      <c r="W1580" s="73"/>
      <c r="X1580" s="73"/>
      <c r="Y1580" s="73"/>
      <c r="Z1580" s="73"/>
      <c r="AA1580" s="73"/>
      <c r="AB1580" s="73"/>
      <c r="AC1580" s="73"/>
      <c r="AD1580" s="73"/>
      <c r="AE1580" s="73"/>
      <c r="AF1580" s="73"/>
      <c r="AG1580" s="73"/>
      <c r="AH1580" s="73"/>
      <c r="AI1580" s="73"/>
      <c r="AJ1580" s="73"/>
      <c r="AK1580" s="73"/>
      <c r="AM1580" s="73"/>
      <c r="AN1580" s="73"/>
      <c r="AO1580" s="73"/>
      <c r="AP1580" s="73"/>
      <c r="AQ1580" s="73"/>
    </row>
    <row r="1581" spans="21:43" ht="15" customHeight="1" x14ac:dyDescent="0.2">
      <c r="U1581" s="73"/>
      <c r="V1581" s="73"/>
      <c r="W1581" s="73"/>
      <c r="X1581" s="73"/>
      <c r="Y1581" s="73"/>
      <c r="Z1581" s="73"/>
      <c r="AA1581" s="73"/>
      <c r="AB1581" s="73"/>
      <c r="AC1581" s="73"/>
      <c r="AD1581" s="73"/>
      <c r="AE1581" s="73"/>
      <c r="AF1581" s="73"/>
      <c r="AG1581" s="73"/>
      <c r="AH1581" s="73"/>
      <c r="AI1581" s="73"/>
      <c r="AJ1581" s="73"/>
      <c r="AK1581" s="73"/>
      <c r="AM1581" s="73"/>
      <c r="AN1581" s="73"/>
      <c r="AO1581" s="73"/>
      <c r="AP1581" s="73"/>
      <c r="AQ1581" s="73"/>
    </row>
    <row r="1582" spans="21:43" ht="15" customHeight="1" x14ac:dyDescent="0.2">
      <c r="U1582" s="73"/>
      <c r="V1582" s="73"/>
      <c r="W1582" s="73"/>
      <c r="X1582" s="73"/>
      <c r="Y1582" s="73"/>
      <c r="Z1582" s="73"/>
      <c r="AA1582" s="73"/>
      <c r="AB1582" s="73"/>
      <c r="AC1582" s="73"/>
      <c r="AD1582" s="73"/>
      <c r="AE1582" s="73"/>
      <c r="AF1582" s="73"/>
      <c r="AG1582" s="73"/>
      <c r="AH1582" s="73"/>
      <c r="AI1582" s="73"/>
      <c r="AJ1582" s="73"/>
      <c r="AK1582" s="73"/>
      <c r="AM1582" s="73"/>
      <c r="AN1582" s="73"/>
      <c r="AO1582" s="73"/>
      <c r="AP1582" s="73"/>
      <c r="AQ1582" s="73"/>
    </row>
    <row r="1583" spans="21:43" ht="15" customHeight="1" x14ac:dyDescent="0.2">
      <c r="U1583" s="73"/>
      <c r="V1583" s="73"/>
      <c r="W1583" s="73"/>
      <c r="X1583" s="73"/>
      <c r="Y1583" s="73"/>
      <c r="Z1583" s="73"/>
      <c r="AA1583" s="73"/>
      <c r="AB1583" s="73"/>
      <c r="AC1583" s="73"/>
      <c r="AD1583" s="73"/>
      <c r="AE1583" s="73"/>
      <c r="AF1583" s="73"/>
      <c r="AG1583" s="73"/>
      <c r="AH1583" s="73"/>
      <c r="AI1583" s="73"/>
      <c r="AJ1583" s="73"/>
      <c r="AK1583" s="73"/>
      <c r="AM1583" s="73"/>
      <c r="AN1583" s="73"/>
      <c r="AO1583" s="73"/>
      <c r="AP1583" s="73"/>
      <c r="AQ1583" s="73"/>
    </row>
    <row r="1584" spans="21:43" ht="15" customHeight="1" x14ac:dyDescent="0.2">
      <c r="U1584" s="73"/>
      <c r="V1584" s="73"/>
      <c r="W1584" s="73"/>
      <c r="X1584" s="73"/>
      <c r="Y1584" s="73"/>
      <c r="Z1584" s="73"/>
      <c r="AA1584" s="73"/>
      <c r="AB1584" s="73"/>
      <c r="AC1584" s="73"/>
      <c r="AD1584" s="73"/>
      <c r="AE1584" s="73"/>
      <c r="AF1584" s="73"/>
      <c r="AG1584" s="73"/>
      <c r="AH1584" s="73"/>
      <c r="AI1584" s="73"/>
      <c r="AJ1584" s="73"/>
      <c r="AK1584" s="73"/>
      <c r="AM1584" s="73"/>
      <c r="AN1584" s="73"/>
      <c r="AO1584" s="73"/>
      <c r="AP1584" s="73"/>
      <c r="AQ1584" s="73"/>
    </row>
    <row r="1585" spans="21:43" ht="15" customHeight="1" x14ac:dyDescent="0.2">
      <c r="U1585" s="73"/>
      <c r="V1585" s="73"/>
      <c r="W1585" s="73"/>
      <c r="X1585" s="73"/>
      <c r="Y1585" s="73"/>
      <c r="Z1585" s="73"/>
      <c r="AA1585" s="73"/>
      <c r="AB1585" s="73"/>
      <c r="AC1585" s="73"/>
      <c r="AD1585" s="73"/>
      <c r="AE1585" s="73"/>
      <c r="AF1585" s="73"/>
      <c r="AG1585" s="73"/>
      <c r="AH1585" s="73"/>
      <c r="AI1585" s="73"/>
      <c r="AJ1585" s="73"/>
      <c r="AK1585" s="73"/>
      <c r="AM1585" s="73"/>
      <c r="AN1585" s="73"/>
      <c r="AO1585" s="73"/>
      <c r="AP1585" s="73"/>
      <c r="AQ1585" s="73"/>
    </row>
    <row r="1586" spans="21:43" ht="15" customHeight="1" x14ac:dyDescent="0.2">
      <c r="U1586" s="73"/>
      <c r="V1586" s="73"/>
      <c r="W1586" s="73"/>
      <c r="X1586" s="73"/>
      <c r="Y1586" s="73"/>
      <c r="Z1586" s="73"/>
      <c r="AA1586" s="73"/>
      <c r="AB1586" s="73"/>
      <c r="AC1586" s="73"/>
      <c r="AD1586" s="73"/>
      <c r="AE1586" s="73"/>
      <c r="AF1586" s="73"/>
      <c r="AG1586" s="73"/>
      <c r="AH1586" s="73"/>
      <c r="AI1586" s="73"/>
      <c r="AJ1586" s="73"/>
      <c r="AK1586" s="73"/>
      <c r="AM1586" s="73"/>
      <c r="AN1586" s="73"/>
      <c r="AO1586" s="73"/>
      <c r="AP1586" s="73"/>
      <c r="AQ1586" s="73"/>
    </row>
    <row r="1587" spans="21:43" ht="15" customHeight="1" x14ac:dyDescent="0.2">
      <c r="U1587" s="73"/>
      <c r="V1587" s="73"/>
      <c r="W1587" s="73"/>
      <c r="X1587" s="73"/>
      <c r="Y1587" s="73"/>
      <c r="Z1587" s="73"/>
      <c r="AA1587" s="73"/>
      <c r="AB1587" s="73"/>
      <c r="AC1587" s="73"/>
      <c r="AD1587" s="73"/>
      <c r="AE1587" s="73"/>
      <c r="AF1587" s="73"/>
      <c r="AG1587" s="73"/>
      <c r="AH1587" s="73"/>
      <c r="AI1587" s="73"/>
      <c r="AJ1587" s="73"/>
      <c r="AK1587" s="73"/>
      <c r="AM1587" s="73"/>
      <c r="AN1587" s="73"/>
      <c r="AO1587" s="73"/>
      <c r="AP1587" s="73"/>
      <c r="AQ1587" s="73"/>
    </row>
    <row r="1588" spans="21:43" ht="15" customHeight="1" x14ac:dyDescent="0.2">
      <c r="U1588" s="73"/>
      <c r="V1588" s="73"/>
      <c r="W1588" s="73"/>
      <c r="X1588" s="73"/>
      <c r="Y1588" s="73"/>
      <c r="Z1588" s="73"/>
      <c r="AA1588" s="73"/>
      <c r="AB1588" s="73"/>
      <c r="AC1588" s="73"/>
      <c r="AD1588" s="73"/>
      <c r="AE1588" s="73"/>
      <c r="AF1588" s="73"/>
      <c r="AG1588" s="73"/>
      <c r="AH1588" s="73"/>
      <c r="AI1588" s="73"/>
      <c r="AJ1588" s="73"/>
      <c r="AK1588" s="73"/>
      <c r="AM1588" s="73"/>
      <c r="AN1588" s="73"/>
      <c r="AO1588" s="73"/>
      <c r="AP1588" s="73"/>
      <c r="AQ1588" s="73"/>
    </row>
    <row r="1589" spans="21:43" ht="15" customHeight="1" x14ac:dyDescent="0.2">
      <c r="U1589" s="73"/>
      <c r="V1589" s="73"/>
      <c r="W1589" s="73"/>
      <c r="X1589" s="73"/>
      <c r="Y1589" s="73"/>
      <c r="Z1589" s="73"/>
      <c r="AA1589" s="73"/>
      <c r="AB1589" s="73"/>
      <c r="AC1589" s="73"/>
      <c r="AD1589" s="73"/>
      <c r="AE1589" s="73"/>
      <c r="AF1589" s="73"/>
      <c r="AG1589" s="73"/>
      <c r="AH1589" s="73"/>
      <c r="AI1589" s="73"/>
      <c r="AJ1589" s="73"/>
      <c r="AK1589" s="73"/>
      <c r="AM1589" s="73"/>
      <c r="AN1589" s="73"/>
      <c r="AO1589" s="73"/>
      <c r="AP1589" s="73"/>
      <c r="AQ1589" s="73"/>
    </row>
    <row r="1590" spans="21:43" ht="15" customHeight="1" x14ac:dyDescent="0.2">
      <c r="U1590" s="73"/>
      <c r="V1590" s="73"/>
      <c r="W1590" s="73"/>
      <c r="X1590" s="73"/>
      <c r="Y1590" s="73"/>
      <c r="Z1590" s="73"/>
      <c r="AA1590" s="73"/>
      <c r="AB1590" s="73"/>
      <c r="AC1590" s="73"/>
      <c r="AD1590" s="73"/>
      <c r="AE1590" s="73"/>
      <c r="AF1590" s="73"/>
      <c r="AG1590" s="73"/>
      <c r="AH1590" s="73"/>
      <c r="AI1590" s="73"/>
      <c r="AJ1590" s="73"/>
      <c r="AK1590" s="73"/>
      <c r="AM1590" s="73"/>
      <c r="AN1590" s="73"/>
      <c r="AO1590" s="73"/>
      <c r="AP1590" s="73"/>
      <c r="AQ1590" s="73"/>
    </row>
    <row r="1591" spans="21:43" ht="15" customHeight="1" x14ac:dyDescent="0.2">
      <c r="U1591" s="73"/>
      <c r="V1591" s="73"/>
      <c r="W1591" s="73"/>
      <c r="X1591" s="73"/>
      <c r="Y1591" s="73"/>
      <c r="Z1591" s="73"/>
      <c r="AA1591" s="73"/>
      <c r="AB1591" s="73"/>
      <c r="AC1591" s="73"/>
      <c r="AD1591" s="73"/>
      <c r="AE1591" s="73"/>
      <c r="AF1591" s="73"/>
      <c r="AG1591" s="73"/>
      <c r="AH1591" s="73"/>
      <c r="AI1591" s="73"/>
      <c r="AJ1591" s="73"/>
      <c r="AK1591" s="73"/>
      <c r="AM1591" s="73"/>
      <c r="AN1591" s="73"/>
      <c r="AO1591" s="73"/>
      <c r="AP1591" s="73"/>
      <c r="AQ1591" s="73"/>
    </row>
    <row r="1592" spans="21:43" ht="15" customHeight="1" x14ac:dyDescent="0.2">
      <c r="U1592" s="73"/>
      <c r="V1592" s="73"/>
      <c r="W1592" s="73"/>
      <c r="X1592" s="73"/>
      <c r="Y1592" s="73"/>
      <c r="Z1592" s="73"/>
      <c r="AA1592" s="73"/>
      <c r="AB1592" s="73"/>
      <c r="AC1592" s="73"/>
      <c r="AD1592" s="73"/>
      <c r="AE1592" s="73"/>
      <c r="AF1592" s="73"/>
      <c r="AG1592" s="73"/>
      <c r="AH1592" s="73"/>
      <c r="AI1592" s="73"/>
      <c r="AJ1592" s="73"/>
      <c r="AK1592" s="73"/>
      <c r="AM1592" s="73"/>
      <c r="AN1592" s="73"/>
      <c r="AO1592" s="73"/>
      <c r="AP1592" s="73"/>
      <c r="AQ1592" s="73"/>
    </row>
    <row r="1593" spans="21:43" ht="15" customHeight="1" x14ac:dyDescent="0.2">
      <c r="U1593" s="73"/>
      <c r="V1593" s="73"/>
      <c r="W1593" s="73"/>
      <c r="X1593" s="73"/>
      <c r="Y1593" s="73"/>
      <c r="Z1593" s="73"/>
      <c r="AA1593" s="73"/>
      <c r="AB1593" s="73"/>
      <c r="AC1593" s="73"/>
      <c r="AD1593" s="73"/>
      <c r="AE1593" s="73"/>
      <c r="AF1593" s="73"/>
      <c r="AG1593" s="73"/>
      <c r="AH1593" s="73"/>
      <c r="AI1593" s="73"/>
      <c r="AJ1593" s="73"/>
      <c r="AK1593" s="73"/>
      <c r="AM1593" s="73"/>
      <c r="AN1593" s="73"/>
      <c r="AO1593" s="73"/>
      <c r="AP1593" s="73"/>
      <c r="AQ1593" s="73"/>
    </row>
    <row r="1594" spans="21:43" ht="15" customHeight="1" x14ac:dyDescent="0.2">
      <c r="U1594" s="73"/>
      <c r="V1594" s="73"/>
      <c r="W1594" s="73"/>
      <c r="X1594" s="73"/>
      <c r="Y1594" s="73"/>
      <c r="Z1594" s="73"/>
      <c r="AA1594" s="73"/>
      <c r="AB1594" s="73"/>
      <c r="AC1594" s="73"/>
      <c r="AD1594" s="73"/>
      <c r="AE1594" s="73"/>
      <c r="AF1594" s="73"/>
      <c r="AG1594" s="73"/>
      <c r="AH1594" s="73"/>
      <c r="AI1594" s="73"/>
      <c r="AJ1594" s="73"/>
      <c r="AK1594" s="73"/>
      <c r="AM1594" s="73"/>
      <c r="AN1594" s="73"/>
      <c r="AO1594" s="73"/>
      <c r="AP1594" s="73"/>
      <c r="AQ1594" s="73"/>
    </row>
    <row r="1595" spans="21:43" ht="15" customHeight="1" x14ac:dyDescent="0.2">
      <c r="U1595" s="73"/>
      <c r="V1595" s="73"/>
      <c r="W1595" s="73"/>
      <c r="X1595" s="73"/>
      <c r="Y1595" s="73"/>
      <c r="Z1595" s="73"/>
      <c r="AA1595" s="73"/>
      <c r="AB1595" s="73"/>
      <c r="AC1595" s="73"/>
      <c r="AD1595" s="73"/>
      <c r="AE1595" s="73"/>
      <c r="AF1595" s="73"/>
      <c r="AG1595" s="73"/>
      <c r="AH1595" s="73"/>
      <c r="AI1595" s="73"/>
      <c r="AJ1595" s="73"/>
      <c r="AK1595" s="73"/>
      <c r="AM1595" s="73"/>
      <c r="AN1595" s="73"/>
      <c r="AO1595" s="73"/>
      <c r="AP1595" s="73"/>
      <c r="AQ1595" s="73"/>
    </row>
    <row r="1596" spans="21:43" ht="15" customHeight="1" x14ac:dyDescent="0.2">
      <c r="U1596" s="73"/>
      <c r="V1596" s="73"/>
      <c r="W1596" s="73"/>
      <c r="X1596" s="73"/>
      <c r="Y1596" s="73"/>
      <c r="Z1596" s="73"/>
      <c r="AA1596" s="73"/>
      <c r="AB1596" s="73"/>
      <c r="AC1596" s="73"/>
      <c r="AD1596" s="73"/>
      <c r="AE1596" s="73"/>
      <c r="AF1596" s="73"/>
      <c r="AG1596" s="73"/>
      <c r="AH1596" s="73"/>
      <c r="AI1596" s="73"/>
      <c r="AJ1596" s="73"/>
      <c r="AK1596" s="73"/>
      <c r="AM1596" s="73"/>
      <c r="AN1596" s="73"/>
      <c r="AO1596" s="73"/>
      <c r="AP1596" s="73"/>
      <c r="AQ1596" s="73"/>
    </row>
    <row r="1597" spans="21:43" ht="15" customHeight="1" x14ac:dyDescent="0.2">
      <c r="U1597" s="73"/>
      <c r="V1597" s="73"/>
      <c r="W1597" s="73"/>
      <c r="X1597" s="73"/>
      <c r="Y1597" s="73"/>
      <c r="Z1597" s="73"/>
      <c r="AA1597" s="73"/>
      <c r="AB1597" s="73"/>
      <c r="AC1597" s="73"/>
      <c r="AD1597" s="73"/>
      <c r="AE1597" s="73"/>
      <c r="AF1597" s="73"/>
      <c r="AG1597" s="73"/>
      <c r="AH1597" s="73"/>
      <c r="AI1597" s="73"/>
      <c r="AJ1597" s="73"/>
      <c r="AK1597" s="73"/>
      <c r="AM1597" s="73"/>
      <c r="AN1597" s="73"/>
      <c r="AO1597" s="73"/>
      <c r="AP1597" s="73"/>
      <c r="AQ1597" s="73"/>
    </row>
    <row r="1598" spans="21:43" ht="15" customHeight="1" x14ac:dyDescent="0.2">
      <c r="U1598" s="73"/>
      <c r="V1598" s="73"/>
      <c r="W1598" s="73"/>
      <c r="X1598" s="73"/>
      <c r="Y1598" s="73"/>
      <c r="Z1598" s="73"/>
      <c r="AA1598" s="73"/>
      <c r="AB1598" s="73"/>
      <c r="AC1598" s="73"/>
      <c r="AD1598" s="73"/>
      <c r="AE1598" s="73"/>
      <c r="AF1598" s="73"/>
      <c r="AG1598" s="73"/>
      <c r="AH1598" s="73"/>
      <c r="AI1598" s="73"/>
      <c r="AJ1598" s="73"/>
      <c r="AK1598" s="73"/>
      <c r="AM1598" s="73"/>
      <c r="AN1598" s="73"/>
      <c r="AO1598" s="73"/>
      <c r="AP1598" s="73"/>
      <c r="AQ1598" s="73"/>
    </row>
    <row r="1599" spans="21:43" ht="15" customHeight="1" x14ac:dyDescent="0.2">
      <c r="U1599" s="73"/>
      <c r="V1599" s="73"/>
      <c r="W1599" s="73"/>
      <c r="X1599" s="73"/>
      <c r="Y1599" s="73"/>
      <c r="Z1599" s="73"/>
      <c r="AA1599" s="73"/>
      <c r="AB1599" s="73"/>
      <c r="AC1599" s="73"/>
      <c r="AD1599" s="73"/>
      <c r="AE1599" s="73"/>
      <c r="AF1599" s="73"/>
      <c r="AG1599" s="73"/>
      <c r="AH1599" s="73"/>
      <c r="AI1599" s="73"/>
      <c r="AJ1599" s="73"/>
      <c r="AK1599" s="73"/>
      <c r="AM1599" s="73"/>
      <c r="AN1599" s="73"/>
      <c r="AO1599" s="73"/>
      <c r="AP1599" s="73"/>
      <c r="AQ1599" s="73"/>
    </row>
    <row r="1600" spans="21:43" ht="15" customHeight="1" x14ac:dyDescent="0.2">
      <c r="U1600" s="73"/>
      <c r="V1600" s="73"/>
      <c r="W1600" s="73"/>
      <c r="X1600" s="73"/>
      <c r="Y1600" s="73"/>
      <c r="Z1600" s="73"/>
      <c r="AA1600" s="73"/>
      <c r="AB1600" s="73"/>
      <c r="AC1600" s="73"/>
      <c r="AD1600" s="73"/>
      <c r="AE1600" s="73"/>
      <c r="AF1600" s="73"/>
      <c r="AG1600" s="73"/>
      <c r="AH1600" s="73"/>
      <c r="AI1600" s="73"/>
      <c r="AJ1600" s="73"/>
      <c r="AK1600" s="73"/>
      <c r="AM1600" s="73"/>
      <c r="AN1600" s="73"/>
      <c r="AO1600" s="73"/>
      <c r="AP1600" s="73"/>
      <c r="AQ1600" s="73"/>
    </row>
    <row r="1601" spans="21:43" ht="15" customHeight="1" x14ac:dyDescent="0.2">
      <c r="U1601" s="73"/>
      <c r="V1601" s="73"/>
      <c r="W1601" s="73"/>
      <c r="X1601" s="73"/>
      <c r="Y1601" s="73"/>
      <c r="Z1601" s="73"/>
      <c r="AA1601" s="73"/>
      <c r="AB1601" s="73"/>
      <c r="AC1601" s="73"/>
      <c r="AD1601" s="73"/>
      <c r="AE1601" s="73"/>
      <c r="AF1601" s="73"/>
      <c r="AG1601" s="73"/>
      <c r="AH1601" s="73"/>
      <c r="AI1601" s="73"/>
      <c r="AJ1601" s="73"/>
      <c r="AK1601" s="73"/>
      <c r="AM1601" s="73"/>
      <c r="AN1601" s="73"/>
      <c r="AO1601" s="73"/>
      <c r="AP1601" s="73"/>
      <c r="AQ1601" s="73"/>
    </row>
    <row r="1602" spans="21:43" ht="15" customHeight="1" x14ac:dyDescent="0.2">
      <c r="U1602" s="73"/>
      <c r="V1602" s="73"/>
      <c r="W1602" s="73"/>
      <c r="X1602" s="73"/>
      <c r="Y1602" s="73"/>
      <c r="Z1602" s="73"/>
      <c r="AA1602" s="73"/>
      <c r="AB1602" s="73"/>
      <c r="AC1602" s="73"/>
      <c r="AD1602" s="73"/>
      <c r="AE1602" s="73"/>
      <c r="AF1602" s="73"/>
      <c r="AG1602" s="73"/>
      <c r="AH1602" s="73"/>
      <c r="AI1602" s="73"/>
      <c r="AJ1602" s="73"/>
      <c r="AK1602" s="73"/>
      <c r="AM1602" s="73"/>
      <c r="AN1602" s="73"/>
      <c r="AO1602" s="73"/>
      <c r="AP1602" s="73"/>
      <c r="AQ1602" s="73"/>
    </row>
    <row r="1603" spans="21:43" ht="15" customHeight="1" x14ac:dyDescent="0.2">
      <c r="U1603" s="73"/>
      <c r="V1603" s="73"/>
      <c r="W1603" s="73"/>
      <c r="X1603" s="73"/>
      <c r="Y1603" s="73"/>
      <c r="Z1603" s="73"/>
      <c r="AA1603" s="73"/>
      <c r="AB1603" s="73"/>
      <c r="AC1603" s="73"/>
      <c r="AD1603" s="73"/>
      <c r="AE1603" s="73"/>
      <c r="AF1603" s="73"/>
      <c r="AG1603" s="73"/>
      <c r="AH1603" s="73"/>
      <c r="AI1603" s="73"/>
      <c r="AJ1603" s="73"/>
      <c r="AK1603" s="73"/>
      <c r="AM1603" s="73"/>
      <c r="AN1603" s="73"/>
      <c r="AO1603" s="73"/>
      <c r="AP1603" s="73"/>
      <c r="AQ1603" s="73"/>
    </row>
    <row r="1604" spans="21:43" ht="15" customHeight="1" x14ac:dyDescent="0.2">
      <c r="U1604" s="73"/>
      <c r="V1604" s="73"/>
      <c r="W1604" s="73"/>
      <c r="X1604" s="73"/>
      <c r="Y1604" s="73"/>
      <c r="Z1604" s="73"/>
      <c r="AA1604" s="73"/>
      <c r="AB1604" s="73"/>
      <c r="AC1604" s="73"/>
      <c r="AD1604" s="73"/>
      <c r="AE1604" s="73"/>
      <c r="AF1604" s="73"/>
      <c r="AG1604" s="73"/>
      <c r="AH1604" s="73"/>
      <c r="AI1604" s="73"/>
      <c r="AJ1604" s="73"/>
      <c r="AK1604" s="73"/>
      <c r="AM1604" s="73"/>
      <c r="AN1604" s="73"/>
      <c r="AO1604" s="73"/>
      <c r="AP1604" s="73"/>
      <c r="AQ1604" s="73"/>
    </row>
    <row r="1605" spans="21:43" ht="15" customHeight="1" x14ac:dyDescent="0.2">
      <c r="U1605" s="73"/>
      <c r="V1605" s="73"/>
      <c r="W1605" s="73"/>
      <c r="X1605" s="73"/>
      <c r="Y1605" s="73"/>
      <c r="Z1605" s="73"/>
      <c r="AA1605" s="73"/>
      <c r="AB1605" s="73"/>
      <c r="AC1605" s="73"/>
      <c r="AD1605" s="73"/>
      <c r="AE1605" s="73"/>
      <c r="AF1605" s="73"/>
      <c r="AG1605" s="73"/>
      <c r="AH1605" s="73"/>
      <c r="AI1605" s="73"/>
      <c r="AJ1605" s="73"/>
      <c r="AK1605" s="73"/>
      <c r="AM1605" s="73"/>
      <c r="AN1605" s="73"/>
      <c r="AO1605" s="73"/>
      <c r="AP1605" s="73"/>
      <c r="AQ1605" s="73"/>
    </row>
    <row r="1606" spans="21:43" ht="15" customHeight="1" x14ac:dyDescent="0.2">
      <c r="U1606" s="73"/>
      <c r="V1606" s="73"/>
      <c r="W1606" s="73"/>
      <c r="X1606" s="73"/>
      <c r="Y1606" s="73"/>
      <c r="Z1606" s="73"/>
      <c r="AA1606" s="73"/>
      <c r="AB1606" s="73"/>
      <c r="AC1606" s="73"/>
      <c r="AD1606" s="73"/>
      <c r="AE1606" s="73"/>
      <c r="AF1606" s="73"/>
      <c r="AG1606" s="73"/>
      <c r="AH1606" s="73"/>
      <c r="AI1606" s="73"/>
      <c r="AJ1606" s="73"/>
      <c r="AK1606" s="73"/>
      <c r="AM1606" s="73"/>
      <c r="AN1606" s="73"/>
      <c r="AO1606" s="73"/>
      <c r="AP1606" s="73"/>
      <c r="AQ1606" s="73"/>
    </row>
    <row r="1607" spans="21:43" ht="15" customHeight="1" x14ac:dyDescent="0.2">
      <c r="U1607" s="73"/>
      <c r="V1607" s="73"/>
      <c r="W1607" s="73"/>
      <c r="X1607" s="73"/>
      <c r="Y1607" s="73"/>
      <c r="Z1607" s="73"/>
      <c r="AA1607" s="73"/>
      <c r="AB1607" s="73"/>
      <c r="AC1607" s="73"/>
      <c r="AD1607" s="73"/>
      <c r="AE1607" s="73"/>
      <c r="AF1607" s="73"/>
      <c r="AG1607" s="73"/>
      <c r="AH1607" s="73"/>
      <c r="AI1607" s="73"/>
      <c r="AJ1607" s="73"/>
      <c r="AK1607" s="73"/>
      <c r="AM1607" s="73"/>
      <c r="AN1607" s="73"/>
      <c r="AO1607" s="73"/>
      <c r="AP1607" s="73"/>
      <c r="AQ1607" s="73"/>
    </row>
    <row r="1608" spans="21:43" ht="15" customHeight="1" x14ac:dyDescent="0.2">
      <c r="U1608" s="73"/>
      <c r="V1608" s="73"/>
      <c r="W1608" s="73"/>
      <c r="X1608" s="73"/>
      <c r="Y1608" s="73"/>
      <c r="Z1608" s="73"/>
      <c r="AA1608" s="73"/>
      <c r="AB1608" s="73"/>
      <c r="AC1608" s="73"/>
      <c r="AD1608" s="73"/>
      <c r="AE1608" s="73"/>
      <c r="AF1608" s="73"/>
      <c r="AG1608" s="73"/>
      <c r="AH1608" s="73"/>
      <c r="AI1608" s="73"/>
      <c r="AJ1608" s="73"/>
      <c r="AK1608" s="73"/>
      <c r="AM1608" s="73"/>
      <c r="AN1608" s="73"/>
      <c r="AO1608" s="73"/>
      <c r="AP1608" s="73"/>
      <c r="AQ1608" s="73"/>
    </row>
    <row r="1609" spans="21:43" ht="15" customHeight="1" x14ac:dyDescent="0.2">
      <c r="U1609" s="73"/>
      <c r="V1609" s="73"/>
      <c r="W1609" s="73"/>
      <c r="X1609" s="73"/>
      <c r="Y1609" s="73"/>
      <c r="Z1609" s="73"/>
      <c r="AA1609" s="73"/>
      <c r="AB1609" s="73"/>
      <c r="AC1609" s="73"/>
      <c r="AD1609" s="73"/>
      <c r="AE1609" s="73"/>
      <c r="AF1609" s="73"/>
      <c r="AG1609" s="73"/>
      <c r="AH1609" s="73"/>
      <c r="AI1609" s="73"/>
      <c r="AJ1609" s="73"/>
      <c r="AK1609" s="73"/>
      <c r="AM1609" s="73"/>
      <c r="AN1609" s="73"/>
      <c r="AO1609" s="73"/>
      <c r="AP1609" s="73"/>
      <c r="AQ1609" s="73"/>
    </row>
    <row r="1610" spans="21:43" ht="15" customHeight="1" x14ac:dyDescent="0.2">
      <c r="U1610" s="73"/>
      <c r="V1610" s="73"/>
      <c r="W1610" s="73"/>
      <c r="X1610" s="73"/>
      <c r="Y1610" s="73"/>
      <c r="Z1610" s="73"/>
      <c r="AA1610" s="73"/>
      <c r="AB1610" s="73"/>
      <c r="AC1610" s="73"/>
      <c r="AD1610" s="73"/>
      <c r="AE1610" s="73"/>
      <c r="AF1610" s="73"/>
      <c r="AG1610" s="73"/>
      <c r="AH1610" s="73"/>
      <c r="AI1610" s="73"/>
      <c r="AJ1610" s="73"/>
      <c r="AK1610" s="73"/>
      <c r="AM1610" s="73"/>
      <c r="AN1610" s="73"/>
      <c r="AO1610" s="73"/>
      <c r="AP1610" s="73"/>
      <c r="AQ1610" s="73"/>
    </row>
    <row r="1611" spans="21:43" ht="15" customHeight="1" x14ac:dyDescent="0.2">
      <c r="U1611" s="73"/>
      <c r="V1611" s="73"/>
      <c r="W1611" s="73"/>
      <c r="X1611" s="73"/>
      <c r="Y1611" s="73"/>
      <c r="Z1611" s="73"/>
      <c r="AA1611" s="73"/>
      <c r="AB1611" s="73"/>
      <c r="AC1611" s="73"/>
      <c r="AD1611" s="73"/>
      <c r="AE1611" s="73"/>
      <c r="AF1611" s="73"/>
      <c r="AG1611" s="73"/>
      <c r="AH1611" s="73"/>
      <c r="AI1611" s="73"/>
      <c r="AJ1611" s="73"/>
      <c r="AK1611" s="73"/>
      <c r="AM1611" s="73"/>
      <c r="AN1611" s="73"/>
      <c r="AO1611" s="73"/>
      <c r="AP1611" s="73"/>
      <c r="AQ1611" s="73"/>
    </row>
    <row r="1612" spans="21:43" ht="15" customHeight="1" x14ac:dyDescent="0.2">
      <c r="U1612" s="73"/>
      <c r="V1612" s="73"/>
      <c r="W1612" s="73"/>
      <c r="X1612" s="73"/>
      <c r="Y1612" s="73"/>
      <c r="Z1612" s="73"/>
      <c r="AA1612" s="73"/>
      <c r="AB1612" s="73"/>
      <c r="AC1612" s="73"/>
      <c r="AD1612" s="73"/>
      <c r="AE1612" s="73"/>
      <c r="AF1612" s="73"/>
      <c r="AG1612" s="73"/>
      <c r="AH1612" s="73"/>
      <c r="AI1612" s="73"/>
      <c r="AJ1612" s="73"/>
      <c r="AK1612" s="73"/>
      <c r="AM1612" s="73"/>
      <c r="AN1612" s="73"/>
      <c r="AO1612" s="73"/>
      <c r="AP1612" s="73"/>
      <c r="AQ1612" s="73"/>
    </row>
    <row r="1613" spans="21:43" ht="15" customHeight="1" x14ac:dyDescent="0.2">
      <c r="U1613" s="73"/>
      <c r="V1613" s="73"/>
      <c r="W1613" s="73"/>
      <c r="X1613" s="73"/>
      <c r="Y1613" s="73"/>
      <c r="Z1613" s="73"/>
      <c r="AA1613" s="73"/>
      <c r="AB1613" s="73"/>
      <c r="AC1613" s="73"/>
      <c r="AD1613" s="73"/>
      <c r="AE1613" s="73"/>
      <c r="AF1613" s="73"/>
      <c r="AG1613" s="73"/>
      <c r="AH1613" s="73"/>
      <c r="AI1613" s="73"/>
      <c r="AJ1613" s="73"/>
      <c r="AK1613" s="73"/>
      <c r="AM1613" s="73"/>
      <c r="AN1613" s="73"/>
      <c r="AO1613" s="73"/>
      <c r="AP1613" s="73"/>
      <c r="AQ1613" s="73"/>
    </row>
    <row r="1614" spans="21:43" ht="15" customHeight="1" x14ac:dyDescent="0.2">
      <c r="U1614" s="73"/>
      <c r="V1614" s="73"/>
      <c r="W1614" s="73"/>
      <c r="X1614" s="73"/>
      <c r="Y1614" s="73"/>
      <c r="Z1614" s="73"/>
      <c r="AA1614" s="73"/>
      <c r="AB1614" s="73"/>
      <c r="AC1614" s="73"/>
      <c r="AD1614" s="73"/>
      <c r="AE1614" s="73"/>
      <c r="AF1614" s="73"/>
      <c r="AG1614" s="73"/>
      <c r="AH1614" s="73"/>
      <c r="AI1614" s="73"/>
      <c r="AJ1614" s="73"/>
      <c r="AK1614" s="73"/>
      <c r="AM1614" s="73"/>
      <c r="AN1614" s="73"/>
      <c r="AO1614" s="73"/>
      <c r="AP1614" s="73"/>
      <c r="AQ1614" s="73"/>
    </row>
    <row r="1615" spans="21:43" ht="15" customHeight="1" x14ac:dyDescent="0.2">
      <c r="U1615" s="73"/>
      <c r="V1615" s="73"/>
      <c r="W1615" s="73"/>
      <c r="X1615" s="73"/>
      <c r="Y1615" s="73"/>
      <c r="Z1615" s="73"/>
      <c r="AA1615" s="73"/>
      <c r="AB1615" s="73"/>
      <c r="AC1615" s="73"/>
      <c r="AD1615" s="73"/>
      <c r="AE1615" s="73"/>
      <c r="AF1615" s="73"/>
      <c r="AG1615" s="73"/>
      <c r="AH1615" s="73"/>
      <c r="AI1615" s="73"/>
      <c r="AJ1615" s="73"/>
      <c r="AK1615" s="73"/>
      <c r="AM1615" s="73"/>
      <c r="AN1615" s="73"/>
      <c r="AO1615" s="73"/>
      <c r="AP1615" s="73"/>
      <c r="AQ1615" s="73"/>
    </row>
    <row r="1616" spans="21:43" ht="15" customHeight="1" x14ac:dyDescent="0.2">
      <c r="U1616" s="73"/>
      <c r="V1616" s="73"/>
      <c r="W1616" s="73"/>
      <c r="X1616" s="73"/>
      <c r="Y1616" s="73"/>
      <c r="Z1616" s="73"/>
      <c r="AA1616" s="73"/>
      <c r="AB1616" s="73"/>
      <c r="AC1616" s="73"/>
      <c r="AD1616" s="73"/>
      <c r="AE1616" s="73"/>
      <c r="AF1616" s="73"/>
      <c r="AG1616" s="73"/>
      <c r="AH1616" s="73"/>
      <c r="AI1616" s="73"/>
      <c r="AJ1616" s="73"/>
      <c r="AK1616" s="73"/>
      <c r="AM1616" s="73"/>
      <c r="AN1616" s="73"/>
      <c r="AO1616" s="73"/>
      <c r="AP1616" s="73"/>
      <c r="AQ1616" s="73"/>
    </row>
    <row r="1617" spans="21:43" ht="15" customHeight="1" x14ac:dyDescent="0.2">
      <c r="U1617" s="73"/>
      <c r="V1617" s="73"/>
      <c r="W1617" s="73"/>
      <c r="X1617" s="73"/>
      <c r="Y1617" s="73"/>
      <c r="Z1617" s="73"/>
      <c r="AA1617" s="73"/>
      <c r="AB1617" s="73"/>
      <c r="AC1617" s="73"/>
      <c r="AD1617" s="73"/>
      <c r="AE1617" s="73"/>
      <c r="AF1617" s="73"/>
      <c r="AG1617" s="73"/>
      <c r="AH1617" s="73"/>
      <c r="AI1617" s="73"/>
      <c r="AJ1617" s="73"/>
      <c r="AK1617" s="73"/>
      <c r="AM1617" s="73"/>
      <c r="AN1617" s="73"/>
      <c r="AO1617" s="73"/>
      <c r="AP1617" s="73"/>
      <c r="AQ1617" s="73"/>
    </row>
    <row r="1618" spans="21:43" ht="15" customHeight="1" x14ac:dyDescent="0.2">
      <c r="U1618" s="73"/>
      <c r="V1618" s="73"/>
      <c r="W1618" s="73"/>
      <c r="X1618" s="73"/>
      <c r="Y1618" s="73"/>
      <c r="Z1618" s="73"/>
      <c r="AA1618" s="73"/>
      <c r="AB1618" s="73"/>
      <c r="AC1618" s="73"/>
      <c r="AD1618" s="73"/>
      <c r="AE1618" s="73"/>
      <c r="AF1618" s="73"/>
      <c r="AG1618" s="73"/>
      <c r="AH1618" s="73"/>
      <c r="AI1618" s="73"/>
      <c r="AJ1618" s="73"/>
      <c r="AK1618" s="73"/>
      <c r="AM1618" s="73"/>
      <c r="AN1618" s="73"/>
      <c r="AO1618" s="73"/>
      <c r="AP1618" s="73"/>
      <c r="AQ1618" s="73"/>
    </row>
    <row r="1619" spans="21:43" ht="15" customHeight="1" x14ac:dyDescent="0.2">
      <c r="U1619" s="73"/>
      <c r="V1619" s="73"/>
      <c r="W1619" s="73"/>
      <c r="X1619" s="73"/>
      <c r="Y1619" s="73"/>
      <c r="Z1619" s="73"/>
      <c r="AA1619" s="73"/>
      <c r="AB1619" s="73"/>
      <c r="AC1619" s="73"/>
      <c r="AD1619" s="73"/>
      <c r="AE1619" s="73"/>
      <c r="AF1619" s="73"/>
      <c r="AG1619" s="73"/>
      <c r="AH1619" s="73"/>
      <c r="AI1619" s="73"/>
      <c r="AJ1619" s="73"/>
      <c r="AK1619" s="73"/>
      <c r="AM1619" s="73"/>
      <c r="AN1619" s="73"/>
      <c r="AO1619" s="73"/>
      <c r="AP1619" s="73"/>
      <c r="AQ1619" s="73"/>
    </row>
    <row r="1620" spans="21:43" ht="15" customHeight="1" x14ac:dyDescent="0.2">
      <c r="U1620" s="73"/>
      <c r="V1620" s="73"/>
      <c r="W1620" s="73"/>
      <c r="X1620" s="73"/>
      <c r="Y1620" s="73"/>
      <c r="Z1620" s="73"/>
      <c r="AA1620" s="73"/>
      <c r="AB1620" s="73"/>
      <c r="AC1620" s="73"/>
      <c r="AD1620" s="73"/>
      <c r="AE1620" s="73"/>
      <c r="AF1620" s="73"/>
      <c r="AG1620" s="73"/>
      <c r="AH1620" s="73"/>
      <c r="AI1620" s="73"/>
      <c r="AJ1620" s="73"/>
      <c r="AK1620" s="73"/>
      <c r="AM1620" s="73"/>
      <c r="AN1620" s="73"/>
      <c r="AO1620" s="73"/>
      <c r="AP1620" s="73"/>
      <c r="AQ1620" s="73"/>
    </row>
    <row r="1621" spans="21:43" ht="15" customHeight="1" x14ac:dyDescent="0.2">
      <c r="U1621" s="73"/>
      <c r="V1621" s="73"/>
      <c r="W1621" s="73"/>
      <c r="X1621" s="73"/>
      <c r="Y1621" s="73"/>
      <c r="Z1621" s="73"/>
      <c r="AA1621" s="73"/>
      <c r="AB1621" s="73"/>
      <c r="AC1621" s="73"/>
      <c r="AD1621" s="73"/>
      <c r="AE1621" s="73"/>
      <c r="AF1621" s="73"/>
      <c r="AG1621" s="73"/>
      <c r="AH1621" s="73"/>
      <c r="AI1621" s="73"/>
      <c r="AJ1621" s="73"/>
      <c r="AK1621" s="73"/>
      <c r="AM1621" s="73"/>
      <c r="AN1621" s="73"/>
      <c r="AO1621" s="73"/>
      <c r="AP1621" s="73"/>
      <c r="AQ1621" s="73"/>
    </row>
    <row r="1622" spans="21:43" ht="15" customHeight="1" x14ac:dyDescent="0.2">
      <c r="U1622" s="73"/>
      <c r="V1622" s="73"/>
      <c r="W1622" s="73"/>
      <c r="X1622" s="73"/>
      <c r="Y1622" s="73"/>
      <c r="Z1622" s="73"/>
      <c r="AA1622" s="73"/>
      <c r="AB1622" s="73"/>
      <c r="AC1622" s="73"/>
      <c r="AD1622" s="73"/>
      <c r="AE1622" s="73"/>
      <c r="AF1622" s="73"/>
      <c r="AG1622" s="73"/>
      <c r="AH1622" s="73"/>
      <c r="AI1622" s="73"/>
      <c r="AJ1622" s="73"/>
      <c r="AK1622" s="73"/>
      <c r="AM1622" s="73"/>
      <c r="AN1622" s="73"/>
      <c r="AO1622" s="73"/>
      <c r="AP1622" s="73"/>
      <c r="AQ1622" s="73"/>
    </row>
    <row r="1623" spans="21:43" ht="15" customHeight="1" x14ac:dyDescent="0.2">
      <c r="U1623" s="73"/>
      <c r="V1623" s="73"/>
      <c r="W1623" s="73"/>
      <c r="X1623" s="73"/>
      <c r="Y1623" s="73"/>
      <c r="Z1623" s="73"/>
      <c r="AA1623" s="73"/>
      <c r="AB1623" s="73"/>
      <c r="AC1623" s="73"/>
      <c r="AD1623" s="73"/>
      <c r="AE1623" s="73"/>
      <c r="AF1623" s="73"/>
      <c r="AG1623" s="73"/>
      <c r="AH1623" s="73"/>
      <c r="AI1623" s="73"/>
      <c r="AJ1623" s="73"/>
      <c r="AK1623" s="73"/>
      <c r="AM1623" s="73"/>
      <c r="AN1623" s="73"/>
      <c r="AO1623" s="73"/>
      <c r="AP1623" s="73"/>
      <c r="AQ1623" s="73"/>
    </row>
    <row r="1624" spans="21:43" ht="15" customHeight="1" x14ac:dyDescent="0.2">
      <c r="U1624" s="73"/>
      <c r="V1624" s="73"/>
      <c r="W1624" s="73"/>
      <c r="X1624" s="73"/>
      <c r="Y1624" s="73"/>
      <c r="Z1624" s="73"/>
      <c r="AA1624" s="73"/>
      <c r="AB1624" s="73"/>
      <c r="AC1624" s="73"/>
      <c r="AD1624" s="73"/>
      <c r="AE1624" s="73"/>
      <c r="AF1624" s="73"/>
      <c r="AG1624" s="73"/>
      <c r="AH1624" s="73"/>
      <c r="AI1624" s="73"/>
      <c r="AJ1624" s="73"/>
      <c r="AK1624" s="73"/>
      <c r="AM1624" s="73"/>
      <c r="AN1624" s="73"/>
      <c r="AO1624" s="73"/>
      <c r="AP1624" s="73"/>
      <c r="AQ1624" s="73"/>
    </row>
    <row r="1625" spans="21:43" ht="15" customHeight="1" x14ac:dyDescent="0.2">
      <c r="U1625" s="73"/>
      <c r="V1625" s="73"/>
      <c r="W1625" s="73"/>
      <c r="X1625" s="73"/>
      <c r="Y1625" s="73"/>
      <c r="Z1625" s="73"/>
      <c r="AA1625" s="73"/>
      <c r="AB1625" s="73"/>
      <c r="AC1625" s="73"/>
      <c r="AD1625" s="73"/>
      <c r="AE1625" s="73"/>
      <c r="AF1625" s="73"/>
      <c r="AG1625" s="73"/>
      <c r="AH1625" s="73"/>
      <c r="AI1625" s="73"/>
      <c r="AJ1625" s="73"/>
      <c r="AK1625" s="73"/>
      <c r="AM1625" s="73"/>
      <c r="AN1625" s="73"/>
      <c r="AO1625" s="73"/>
      <c r="AP1625" s="73"/>
      <c r="AQ1625" s="73"/>
    </row>
    <row r="1626" spans="21:43" ht="15" customHeight="1" x14ac:dyDescent="0.2">
      <c r="U1626" s="73"/>
      <c r="V1626" s="73"/>
      <c r="W1626" s="73"/>
      <c r="X1626" s="73"/>
      <c r="Y1626" s="73"/>
      <c r="Z1626" s="73"/>
      <c r="AA1626" s="73"/>
      <c r="AB1626" s="73"/>
      <c r="AC1626" s="73"/>
      <c r="AD1626" s="73"/>
      <c r="AE1626" s="73"/>
      <c r="AF1626" s="73"/>
      <c r="AG1626" s="73"/>
      <c r="AH1626" s="73"/>
      <c r="AI1626" s="73"/>
      <c r="AJ1626" s="73"/>
      <c r="AK1626" s="73"/>
      <c r="AM1626" s="73"/>
      <c r="AN1626" s="73"/>
      <c r="AO1626" s="73"/>
      <c r="AP1626" s="73"/>
      <c r="AQ1626" s="73"/>
    </row>
    <row r="1627" spans="21:43" ht="15" customHeight="1" x14ac:dyDescent="0.2">
      <c r="U1627" s="73"/>
      <c r="V1627" s="73"/>
      <c r="W1627" s="73"/>
      <c r="X1627" s="73"/>
      <c r="Y1627" s="73"/>
      <c r="Z1627" s="73"/>
      <c r="AA1627" s="73"/>
      <c r="AB1627" s="73"/>
      <c r="AC1627" s="73"/>
      <c r="AD1627" s="73"/>
      <c r="AE1627" s="73"/>
      <c r="AF1627" s="73"/>
      <c r="AG1627" s="73"/>
      <c r="AH1627" s="73"/>
      <c r="AI1627" s="73"/>
      <c r="AJ1627" s="73"/>
      <c r="AK1627" s="73"/>
      <c r="AM1627" s="73"/>
      <c r="AN1627" s="73"/>
      <c r="AO1627" s="73"/>
      <c r="AP1627" s="73"/>
      <c r="AQ1627" s="73"/>
    </row>
    <row r="1628" spans="21:43" ht="15" customHeight="1" x14ac:dyDescent="0.2">
      <c r="U1628" s="73"/>
      <c r="V1628" s="73"/>
      <c r="W1628" s="73"/>
      <c r="X1628" s="73"/>
      <c r="Y1628" s="73"/>
      <c r="Z1628" s="73"/>
      <c r="AA1628" s="73"/>
      <c r="AB1628" s="73"/>
      <c r="AC1628" s="73"/>
      <c r="AD1628" s="73"/>
      <c r="AE1628" s="73"/>
      <c r="AF1628" s="73"/>
      <c r="AG1628" s="73"/>
      <c r="AH1628" s="73"/>
      <c r="AI1628" s="73"/>
      <c r="AJ1628" s="73"/>
      <c r="AK1628" s="73"/>
      <c r="AM1628" s="73"/>
      <c r="AN1628" s="73"/>
      <c r="AO1628" s="73"/>
      <c r="AP1628" s="73"/>
      <c r="AQ1628" s="73"/>
    </row>
    <row r="1629" spans="21:43" ht="15" customHeight="1" x14ac:dyDescent="0.2">
      <c r="U1629" s="73"/>
      <c r="V1629" s="73"/>
      <c r="W1629" s="73"/>
      <c r="X1629" s="73"/>
      <c r="Y1629" s="73"/>
      <c r="Z1629" s="73"/>
      <c r="AA1629" s="73"/>
      <c r="AB1629" s="73"/>
      <c r="AC1629" s="73"/>
      <c r="AD1629" s="73"/>
      <c r="AE1629" s="73"/>
      <c r="AF1629" s="73"/>
      <c r="AG1629" s="73"/>
      <c r="AH1629" s="73"/>
      <c r="AI1629" s="73"/>
      <c r="AJ1629" s="73"/>
      <c r="AK1629" s="73"/>
      <c r="AM1629" s="73"/>
      <c r="AN1629" s="73"/>
      <c r="AO1629" s="73"/>
      <c r="AP1629" s="73"/>
      <c r="AQ1629" s="73"/>
    </row>
    <row r="1630" spans="21:43" ht="15" customHeight="1" x14ac:dyDescent="0.2">
      <c r="U1630" s="73"/>
      <c r="V1630" s="73"/>
      <c r="W1630" s="73"/>
      <c r="X1630" s="73"/>
      <c r="Y1630" s="73"/>
      <c r="Z1630" s="73"/>
      <c r="AA1630" s="73"/>
      <c r="AB1630" s="73"/>
      <c r="AC1630" s="73"/>
      <c r="AD1630" s="73"/>
      <c r="AE1630" s="73"/>
      <c r="AF1630" s="73"/>
      <c r="AG1630" s="73"/>
      <c r="AH1630" s="73"/>
      <c r="AI1630" s="73"/>
      <c r="AJ1630" s="73"/>
      <c r="AK1630" s="73"/>
      <c r="AM1630" s="73"/>
      <c r="AN1630" s="73"/>
      <c r="AO1630" s="73"/>
      <c r="AP1630" s="73"/>
      <c r="AQ1630" s="73"/>
    </row>
    <row r="1631" spans="21:43" ht="15" customHeight="1" x14ac:dyDescent="0.2">
      <c r="U1631" s="73"/>
      <c r="V1631" s="73"/>
      <c r="W1631" s="73"/>
      <c r="X1631" s="73"/>
      <c r="Y1631" s="73"/>
      <c r="Z1631" s="73"/>
      <c r="AA1631" s="73"/>
      <c r="AB1631" s="73"/>
      <c r="AC1631" s="73"/>
      <c r="AD1631" s="73"/>
      <c r="AE1631" s="73"/>
      <c r="AF1631" s="73"/>
      <c r="AG1631" s="73"/>
      <c r="AH1631" s="73"/>
      <c r="AI1631" s="73"/>
      <c r="AJ1631" s="73"/>
      <c r="AK1631" s="73"/>
      <c r="AM1631" s="73"/>
      <c r="AN1631" s="73"/>
      <c r="AO1631" s="73"/>
      <c r="AP1631" s="73"/>
      <c r="AQ1631" s="73"/>
    </row>
    <row r="1632" spans="21:43" ht="15" customHeight="1" x14ac:dyDescent="0.2">
      <c r="U1632" s="73"/>
      <c r="V1632" s="73"/>
      <c r="W1632" s="73"/>
      <c r="X1632" s="73"/>
      <c r="Y1632" s="73"/>
      <c r="Z1632" s="73"/>
      <c r="AA1632" s="73"/>
      <c r="AB1632" s="73"/>
      <c r="AC1632" s="73"/>
      <c r="AD1632" s="73"/>
      <c r="AE1632" s="73"/>
      <c r="AF1632" s="73"/>
      <c r="AG1632" s="73"/>
      <c r="AH1632" s="73"/>
      <c r="AI1632" s="73"/>
      <c r="AJ1632" s="73"/>
      <c r="AK1632" s="73"/>
      <c r="AM1632" s="73"/>
      <c r="AN1632" s="73"/>
      <c r="AO1632" s="73"/>
      <c r="AP1632" s="73"/>
      <c r="AQ1632" s="73"/>
    </row>
    <row r="1633" spans="21:43" ht="15" customHeight="1" x14ac:dyDescent="0.2">
      <c r="U1633" s="73"/>
      <c r="V1633" s="73"/>
      <c r="W1633" s="73"/>
      <c r="X1633" s="73"/>
      <c r="Y1633" s="73"/>
      <c r="Z1633" s="73"/>
      <c r="AA1633" s="73"/>
      <c r="AB1633" s="73"/>
      <c r="AC1633" s="73"/>
      <c r="AD1633" s="73"/>
      <c r="AE1633" s="73"/>
      <c r="AF1633" s="73"/>
      <c r="AG1633" s="73"/>
      <c r="AH1633" s="73"/>
      <c r="AI1633" s="73"/>
      <c r="AJ1633" s="73"/>
      <c r="AK1633" s="73"/>
      <c r="AM1633" s="73"/>
      <c r="AN1633" s="73"/>
      <c r="AO1633" s="73"/>
      <c r="AP1633" s="73"/>
      <c r="AQ1633" s="73"/>
    </row>
    <row r="1634" spans="21:43" ht="15" customHeight="1" x14ac:dyDescent="0.2">
      <c r="U1634" s="73"/>
      <c r="V1634" s="73"/>
      <c r="W1634" s="73"/>
      <c r="X1634" s="73"/>
      <c r="Y1634" s="73"/>
      <c r="Z1634" s="73"/>
      <c r="AA1634" s="73"/>
      <c r="AB1634" s="73"/>
      <c r="AC1634" s="73"/>
      <c r="AD1634" s="73"/>
      <c r="AE1634" s="73"/>
      <c r="AF1634" s="73"/>
      <c r="AG1634" s="73"/>
      <c r="AH1634" s="73"/>
      <c r="AI1634" s="73"/>
      <c r="AJ1634" s="73"/>
      <c r="AK1634" s="73"/>
      <c r="AM1634" s="73"/>
      <c r="AN1634" s="73"/>
      <c r="AO1634" s="73"/>
      <c r="AP1634" s="73"/>
      <c r="AQ1634" s="73"/>
    </row>
    <row r="1635" spans="21:43" ht="15" customHeight="1" x14ac:dyDescent="0.2">
      <c r="U1635" s="73"/>
      <c r="V1635" s="73"/>
      <c r="W1635" s="73"/>
      <c r="X1635" s="73"/>
      <c r="Y1635" s="73"/>
      <c r="Z1635" s="73"/>
      <c r="AA1635" s="73"/>
      <c r="AB1635" s="73"/>
      <c r="AC1635" s="73"/>
      <c r="AD1635" s="73"/>
      <c r="AE1635" s="73"/>
      <c r="AF1635" s="73"/>
      <c r="AG1635" s="73"/>
      <c r="AH1635" s="73"/>
      <c r="AI1635" s="73"/>
      <c r="AJ1635" s="73"/>
      <c r="AK1635" s="73"/>
      <c r="AM1635" s="73"/>
      <c r="AN1635" s="73"/>
      <c r="AO1635" s="73"/>
      <c r="AP1635" s="73"/>
      <c r="AQ1635" s="73"/>
    </row>
    <row r="1636" spans="21:43" ht="15" customHeight="1" x14ac:dyDescent="0.2">
      <c r="U1636" s="73"/>
      <c r="V1636" s="73"/>
      <c r="W1636" s="73"/>
      <c r="X1636" s="73"/>
      <c r="Y1636" s="73"/>
      <c r="Z1636" s="73"/>
      <c r="AA1636" s="73"/>
      <c r="AB1636" s="73"/>
      <c r="AC1636" s="73"/>
      <c r="AD1636" s="73"/>
      <c r="AE1636" s="73"/>
      <c r="AF1636" s="73"/>
      <c r="AG1636" s="73"/>
      <c r="AH1636" s="73"/>
      <c r="AI1636" s="73"/>
      <c r="AJ1636" s="73"/>
      <c r="AK1636" s="73"/>
      <c r="AM1636" s="73"/>
      <c r="AN1636" s="73"/>
      <c r="AO1636" s="73"/>
      <c r="AP1636" s="73"/>
      <c r="AQ1636" s="73"/>
    </row>
    <row r="1637" spans="21:43" ht="15" customHeight="1" x14ac:dyDescent="0.2">
      <c r="U1637" s="73"/>
      <c r="V1637" s="73"/>
      <c r="W1637" s="73"/>
      <c r="X1637" s="73"/>
      <c r="Y1637" s="73"/>
      <c r="Z1637" s="73"/>
      <c r="AA1637" s="73"/>
      <c r="AB1637" s="73"/>
      <c r="AC1637" s="73"/>
      <c r="AD1637" s="73"/>
      <c r="AE1637" s="73"/>
      <c r="AF1637" s="73"/>
      <c r="AG1637" s="73"/>
      <c r="AH1637" s="73"/>
      <c r="AI1637" s="73"/>
      <c r="AJ1637" s="73"/>
      <c r="AK1637" s="73"/>
      <c r="AM1637" s="73"/>
      <c r="AN1637" s="73"/>
      <c r="AO1637" s="73"/>
      <c r="AP1637" s="73"/>
      <c r="AQ1637" s="73"/>
    </row>
    <row r="1638" spans="21:43" ht="15" customHeight="1" x14ac:dyDescent="0.2">
      <c r="U1638" s="73"/>
      <c r="V1638" s="73"/>
      <c r="W1638" s="73"/>
      <c r="X1638" s="73"/>
      <c r="Y1638" s="73"/>
      <c r="Z1638" s="73"/>
      <c r="AA1638" s="73"/>
      <c r="AB1638" s="73"/>
      <c r="AC1638" s="73"/>
      <c r="AD1638" s="73"/>
      <c r="AE1638" s="73"/>
      <c r="AF1638" s="73"/>
      <c r="AG1638" s="73"/>
      <c r="AH1638" s="73"/>
      <c r="AI1638" s="73"/>
      <c r="AJ1638" s="73"/>
      <c r="AK1638" s="73"/>
      <c r="AM1638" s="73"/>
      <c r="AN1638" s="73"/>
      <c r="AO1638" s="73"/>
      <c r="AP1638" s="73"/>
      <c r="AQ1638" s="73"/>
    </row>
    <row r="1639" spans="21:43" ht="15" customHeight="1" x14ac:dyDescent="0.2">
      <c r="U1639" s="73"/>
      <c r="V1639" s="73"/>
      <c r="W1639" s="73"/>
      <c r="X1639" s="73"/>
      <c r="Y1639" s="73"/>
      <c r="Z1639" s="73"/>
      <c r="AA1639" s="73"/>
      <c r="AB1639" s="73"/>
      <c r="AC1639" s="73"/>
      <c r="AD1639" s="73"/>
      <c r="AE1639" s="73"/>
      <c r="AF1639" s="73"/>
      <c r="AG1639" s="73"/>
      <c r="AH1639" s="73"/>
      <c r="AI1639" s="73"/>
      <c r="AJ1639" s="73"/>
      <c r="AK1639" s="73"/>
      <c r="AM1639" s="73"/>
      <c r="AN1639" s="73"/>
      <c r="AO1639" s="73"/>
      <c r="AP1639" s="73"/>
      <c r="AQ1639" s="73"/>
    </row>
    <row r="1640" spans="21:43" ht="15" customHeight="1" x14ac:dyDescent="0.2">
      <c r="U1640" s="73"/>
      <c r="V1640" s="73"/>
      <c r="W1640" s="73"/>
      <c r="X1640" s="73"/>
      <c r="Y1640" s="73"/>
      <c r="Z1640" s="73"/>
      <c r="AA1640" s="73"/>
      <c r="AB1640" s="73"/>
      <c r="AC1640" s="73"/>
      <c r="AD1640" s="73"/>
      <c r="AE1640" s="73"/>
      <c r="AF1640" s="73"/>
      <c r="AG1640" s="73"/>
      <c r="AH1640" s="73"/>
      <c r="AI1640" s="73"/>
      <c r="AJ1640" s="73"/>
      <c r="AK1640" s="73"/>
      <c r="AM1640" s="73"/>
      <c r="AN1640" s="73"/>
      <c r="AO1640" s="73"/>
      <c r="AP1640" s="73"/>
      <c r="AQ1640" s="73"/>
    </row>
    <row r="1641" spans="21:43" ht="15" customHeight="1" x14ac:dyDescent="0.2">
      <c r="U1641" s="73"/>
      <c r="V1641" s="73"/>
      <c r="W1641" s="73"/>
      <c r="X1641" s="73"/>
      <c r="Y1641" s="73"/>
      <c r="Z1641" s="73"/>
      <c r="AA1641" s="73"/>
      <c r="AB1641" s="73"/>
      <c r="AC1641" s="73"/>
      <c r="AD1641" s="73"/>
      <c r="AE1641" s="73"/>
      <c r="AF1641" s="73"/>
      <c r="AG1641" s="73"/>
      <c r="AH1641" s="73"/>
      <c r="AI1641" s="73"/>
      <c r="AJ1641" s="73"/>
      <c r="AK1641" s="73"/>
      <c r="AM1641" s="73"/>
      <c r="AN1641" s="73"/>
      <c r="AO1641" s="73"/>
      <c r="AP1641" s="73"/>
      <c r="AQ1641" s="73"/>
    </row>
    <row r="1642" spans="21:43" ht="15" customHeight="1" x14ac:dyDescent="0.2">
      <c r="U1642" s="73"/>
      <c r="V1642" s="73"/>
      <c r="W1642" s="73"/>
      <c r="X1642" s="73"/>
      <c r="Y1642" s="73"/>
      <c r="Z1642" s="73"/>
      <c r="AA1642" s="73"/>
      <c r="AB1642" s="73"/>
      <c r="AC1642" s="73"/>
      <c r="AD1642" s="73"/>
      <c r="AE1642" s="73"/>
      <c r="AF1642" s="73"/>
      <c r="AG1642" s="73"/>
      <c r="AH1642" s="73"/>
      <c r="AI1642" s="73"/>
      <c r="AJ1642" s="73"/>
      <c r="AK1642" s="73"/>
      <c r="AM1642" s="73"/>
      <c r="AN1642" s="73"/>
      <c r="AO1642" s="73"/>
      <c r="AP1642" s="73"/>
      <c r="AQ1642" s="73"/>
    </row>
    <row r="1643" spans="21:43" ht="15" customHeight="1" x14ac:dyDescent="0.2">
      <c r="U1643" s="73"/>
      <c r="V1643" s="73"/>
      <c r="W1643" s="73"/>
      <c r="X1643" s="73"/>
      <c r="Y1643" s="73"/>
      <c r="Z1643" s="73"/>
      <c r="AA1643" s="73"/>
      <c r="AB1643" s="73"/>
      <c r="AC1643" s="73"/>
      <c r="AD1643" s="73"/>
      <c r="AE1643" s="73"/>
      <c r="AF1643" s="73"/>
      <c r="AG1643" s="73"/>
      <c r="AH1643" s="73"/>
      <c r="AI1643" s="73"/>
      <c r="AJ1643" s="73"/>
      <c r="AK1643" s="73"/>
      <c r="AM1643" s="73"/>
      <c r="AN1643" s="73"/>
      <c r="AO1643" s="73"/>
      <c r="AP1643" s="73"/>
      <c r="AQ1643" s="73"/>
    </row>
    <row r="1644" spans="21:43" ht="15" customHeight="1" x14ac:dyDescent="0.2">
      <c r="U1644" s="73"/>
      <c r="V1644" s="73"/>
      <c r="W1644" s="73"/>
      <c r="X1644" s="73"/>
      <c r="Y1644" s="73"/>
      <c r="Z1644" s="73"/>
      <c r="AA1644" s="73"/>
      <c r="AB1644" s="73"/>
      <c r="AC1644" s="73"/>
      <c r="AD1644" s="73"/>
      <c r="AE1644" s="73"/>
      <c r="AF1644" s="73"/>
      <c r="AG1644" s="73"/>
      <c r="AH1644" s="73"/>
      <c r="AI1644" s="73"/>
      <c r="AJ1644" s="73"/>
      <c r="AK1644" s="73"/>
      <c r="AM1644" s="73"/>
      <c r="AN1644" s="73"/>
      <c r="AO1644" s="73"/>
      <c r="AP1644" s="73"/>
      <c r="AQ1644" s="73"/>
    </row>
    <row r="1645" spans="21:43" ht="15" customHeight="1" x14ac:dyDescent="0.2">
      <c r="U1645" s="73"/>
      <c r="V1645" s="73"/>
      <c r="W1645" s="73"/>
      <c r="X1645" s="73"/>
      <c r="Y1645" s="73"/>
      <c r="Z1645" s="73"/>
      <c r="AA1645" s="73"/>
      <c r="AB1645" s="73"/>
      <c r="AC1645" s="73"/>
      <c r="AD1645" s="73"/>
      <c r="AE1645" s="73"/>
      <c r="AF1645" s="73"/>
      <c r="AG1645" s="73"/>
      <c r="AH1645" s="73"/>
      <c r="AI1645" s="73"/>
      <c r="AJ1645" s="73"/>
      <c r="AK1645" s="73"/>
      <c r="AM1645" s="73"/>
      <c r="AN1645" s="73"/>
      <c r="AO1645" s="73"/>
      <c r="AP1645" s="73"/>
      <c r="AQ1645" s="73"/>
    </row>
    <row r="1646" spans="21:43" ht="15" customHeight="1" x14ac:dyDescent="0.2">
      <c r="U1646" s="73"/>
      <c r="V1646" s="73"/>
      <c r="W1646" s="73"/>
      <c r="X1646" s="73"/>
      <c r="Y1646" s="73"/>
      <c r="Z1646" s="73"/>
      <c r="AA1646" s="73"/>
      <c r="AB1646" s="73"/>
      <c r="AC1646" s="73"/>
      <c r="AD1646" s="73"/>
      <c r="AE1646" s="73"/>
      <c r="AF1646" s="73"/>
      <c r="AG1646" s="73"/>
      <c r="AH1646" s="73"/>
      <c r="AI1646" s="73"/>
      <c r="AJ1646" s="73"/>
      <c r="AK1646" s="73"/>
      <c r="AM1646" s="73"/>
      <c r="AN1646" s="73"/>
      <c r="AO1646" s="73"/>
      <c r="AP1646" s="73"/>
      <c r="AQ1646" s="73"/>
    </row>
    <row r="1647" spans="21:43" ht="15" customHeight="1" x14ac:dyDescent="0.2">
      <c r="U1647" s="73"/>
      <c r="V1647" s="73"/>
      <c r="W1647" s="73"/>
      <c r="X1647" s="73"/>
      <c r="Y1647" s="73"/>
      <c r="Z1647" s="73"/>
      <c r="AA1647" s="73"/>
      <c r="AB1647" s="73"/>
      <c r="AC1647" s="73"/>
      <c r="AD1647" s="73"/>
      <c r="AE1647" s="73"/>
      <c r="AF1647" s="73"/>
      <c r="AG1647" s="73"/>
      <c r="AH1647" s="73"/>
      <c r="AI1647" s="73"/>
      <c r="AJ1647" s="73"/>
      <c r="AK1647" s="73"/>
      <c r="AM1647" s="73"/>
      <c r="AN1647" s="73"/>
      <c r="AO1647" s="73"/>
      <c r="AP1647" s="73"/>
      <c r="AQ1647" s="73"/>
    </row>
    <row r="1648" spans="21:43" ht="15" customHeight="1" x14ac:dyDescent="0.2">
      <c r="U1648" s="73"/>
      <c r="V1648" s="73"/>
      <c r="W1648" s="73"/>
      <c r="X1648" s="73"/>
      <c r="Y1648" s="73"/>
      <c r="Z1648" s="73"/>
      <c r="AA1648" s="73"/>
      <c r="AB1648" s="73"/>
      <c r="AC1648" s="73"/>
      <c r="AD1648" s="73"/>
      <c r="AE1648" s="73"/>
      <c r="AF1648" s="73"/>
      <c r="AG1648" s="73"/>
      <c r="AH1648" s="73"/>
      <c r="AI1648" s="73"/>
      <c r="AJ1648" s="73"/>
      <c r="AK1648" s="73"/>
      <c r="AM1648" s="73"/>
      <c r="AN1648" s="73"/>
      <c r="AO1648" s="73"/>
      <c r="AP1648" s="73"/>
      <c r="AQ1648" s="73"/>
    </row>
    <row r="1649" spans="21:43" ht="15" customHeight="1" x14ac:dyDescent="0.2">
      <c r="U1649" s="73"/>
      <c r="V1649" s="73"/>
      <c r="W1649" s="73"/>
      <c r="X1649" s="73"/>
      <c r="Y1649" s="73"/>
      <c r="Z1649" s="73"/>
      <c r="AA1649" s="73"/>
      <c r="AB1649" s="73"/>
      <c r="AC1649" s="73"/>
      <c r="AD1649" s="73"/>
      <c r="AE1649" s="73"/>
      <c r="AF1649" s="73"/>
      <c r="AG1649" s="73"/>
      <c r="AH1649" s="73"/>
      <c r="AI1649" s="73"/>
      <c r="AJ1649" s="73"/>
      <c r="AK1649" s="73"/>
      <c r="AM1649" s="73"/>
      <c r="AN1649" s="73"/>
      <c r="AO1649" s="73"/>
      <c r="AP1649" s="73"/>
      <c r="AQ1649" s="73"/>
    </row>
    <row r="1650" spans="21:43" ht="15" customHeight="1" x14ac:dyDescent="0.2">
      <c r="U1650" s="73"/>
      <c r="V1650" s="73"/>
      <c r="W1650" s="73"/>
      <c r="X1650" s="73"/>
      <c r="Y1650" s="73"/>
      <c r="Z1650" s="73"/>
      <c r="AA1650" s="73"/>
      <c r="AB1650" s="73"/>
      <c r="AC1650" s="73"/>
      <c r="AD1650" s="73"/>
      <c r="AE1650" s="73"/>
      <c r="AF1650" s="73"/>
      <c r="AG1650" s="73"/>
      <c r="AH1650" s="73"/>
      <c r="AI1650" s="73"/>
      <c r="AJ1650" s="73"/>
      <c r="AK1650" s="73"/>
      <c r="AM1650" s="73"/>
      <c r="AN1650" s="73"/>
      <c r="AO1650" s="73"/>
      <c r="AP1650" s="73"/>
      <c r="AQ1650" s="73"/>
    </row>
    <row r="1651" spans="21:43" ht="15" customHeight="1" x14ac:dyDescent="0.2">
      <c r="U1651" s="73"/>
      <c r="V1651" s="73"/>
      <c r="W1651" s="73"/>
      <c r="X1651" s="73"/>
      <c r="Y1651" s="73"/>
      <c r="Z1651" s="73"/>
      <c r="AA1651" s="73"/>
      <c r="AB1651" s="73"/>
      <c r="AC1651" s="73"/>
      <c r="AD1651" s="73"/>
      <c r="AE1651" s="73"/>
      <c r="AF1651" s="73"/>
      <c r="AG1651" s="73"/>
      <c r="AH1651" s="73"/>
      <c r="AI1651" s="73"/>
      <c r="AJ1651" s="73"/>
      <c r="AK1651" s="73"/>
      <c r="AM1651" s="73"/>
      <c r="AN1651" s="73"/>
      <c r="AO1651" s="73"/>
      <c r="AP1651" s="73"/>
      <c r="AQ1651" s="73"/>
    </row>
    <row r="1652" spans="21:43" ht="15" customHeight="1" x14ac:dyDescent="0.2">
      <c r="U1652" s="73"/>
      <c r="V1652" s="73"/>
      <c r="W1652" s="73"/>
      <c r="X1652" s="73"/>
      <c r="Y1652" s="73"/>
      <c r="Z1652" s="73"/>
      <c r="AA1652" s="73"/>
      <c r="AB1652" s="73"/>
      <c r="AC1652" s="73"/>
      <c r="AD1652" s="73"/>
      <c r="AE1652" s="73"/>
      <c r="AF1652" s="73"/>
      <c r="AG1652" s="73"/>
      <c r="AH1652" s="73"/>
      <c r="AI1652" s="73"/>
      <c r="AJ1652" s="73"/>
      <c r="AK1652" s="73"/>
      <c r="AM1652" s="73"/>
      <c r="AN1652" s="73"/>
      <c r="AO1652" s="73"/>
      <c r="AP1652" s="73"/>
      <c r="AQ1652" s="73"/>
    </row>
    <row r="1653" spans="21:43" ht="15" customHeight="1" x14ac:dyDescent="0.2">
      <c r="U1653" s="73"/>
      <c r="V1653" s="73"/>
      <c r="W1653" s="73"/>
      <c r="X1653" s="73"/>
      <c r="Y1653" s="73"/>
      <c r="Z1653" s="73"/>
      <c r="AA1653" s="73"/>
      <c r="AB1653" s="73"/>
      <c r="AC1653" s="73"/>
      <c r="AD1653" s="73"/>
      <c r="AE1653" s="73"/>
      <c r="AF1653" s="73"/>
      <c r="AG1653" s="73"/>
      <c r="AH1653" s="73"/>
      <c r="AI1653" s="73"/>
      <c r="AJ1653" s="73"/>
      <c r="AK1653" s="73"/>
      <c r="AM1653" s="73"/>
      <c r="AN1653" s="73"/>
      <c r="AO1653" s="73"/>
      <c r="AP1653" s="73"/>
      <c r="AQ1653" s="73"/>
    </row>
    <row r="1654" spans="21:43" ht="15" customHeight="1" x14ac:dyDescent="0.2">
      <c r="U1654" s="73"/>
      <c r="V1654" s="73"/>
      <c r="W1654" s="73"/>
      <c r="X1654" s="73"/>
      <c r="Y1654" s="73"/>
      <c r="Z1654" s="73"/>
      <c r="AA1654" s="73"/>
      <c r="AB1654" s="73"/>
      <c r="AC1654" s="73"/>
      <c r="AD1654" s="73"/>
      <c r="AE1654" s="73"/>
      <c r="AF1654" s="73"/>
      <c r="AG1654" s="73"/>
      <c r="AH1654" s="73"/>
      <c r="AI1654" s="73"/>
      <c r="AJ1654" s="73"/>
      <c r="AK1654" s="73"/>
      <c r="AM1654" s="73"/>
      <c r="AN1654" s="73"/>
      <c r="AO1654" s="73"/>
      <c r="AP1654" s="73"/>
      <c r="AQ1654" s="73"/>
    </row>
    <row r="1655" spans="21:43" ht="15" customHeight="1" x14ac:dyDescent="0.2">
      <c r="U1655" s="73"/>
      <c r="V1655" s="73"/>
      <c r="W1655" s="73"/>
      <c r="X1655" s="73"/>
      <c r="Y1655" s="73"/>
      <c r="Z1655" s="73"/>
      <c r="AA1655" s="73"/>
      <c r="AB1655" s="73"/>
      <c r="AC1655" s="73"/>
      <c r="AD1655" s="73"/>
      <c r="AE1655" s="73"/>
      <c r="AF1655" s="73"/>
      <c r="AG1655" s="73"/>
      <c r="AH1655" s="73"/>
      <c r="AI1655" s="73"/>
      <c r="AJ1655" s="73"/>
      <c r="AK1655" s="73"/>
      <c r="AM1655" s="73"/>
      <c r="AN1655" s="73"/>
      <c r="AO1655" s="73"/>
      <c r="AP1655" s="73"/>
      <c r="AQ1655" s="73"/>
    </row>
    <row r="1656" spans="21:43" ht="15" customHeight="1" x14ac:dyDescent="0.2">
      <c r="U1656" s="73"/>
      <c r="V1656" s="73"/>
      <c r="W1656" s="73"/>
      <c r="X1656" s="73"/>
      <c r="Y1656" s="73"/>
      <c r="Z1656" s="73"/>
      <c r="AA1656" s="73"/>
      <c r="AB1656" s="73"/>
      <c r="AC1656" s="73"/>
      <c r="AD1656" s="73"/>
      <c r="AE1656" s="73"/>
      <c r="AF1656" s="73"/>
      <c r="AG1656" s="73"/>
      <c r="AH1656" s="73"/>
      <c r="AI1656" s="73"/>
      <c r="AJ1656" s="73"/>
      <c r="AK1656" s="73"/>
      <c r="AM1656" s="73"/>
      <c r="AN1656" s="73"/>
      <c r="AO1656" s="73"/>
      <c r="AP1656" s="73"/>
      <c r="AQ1656" s="73"/>
    </row>
    <row r="1657" spans="21:43" ht="15" customHeight="1" x14ac:dyDescent="0.2">
      <c r="U1657" s="73"/>
      <c r="V1657" s="73"/>
      <c r="W1657" s="73"/>
      <c r="X1657" s="73"/>
      <c r="Y1657" s="73"/>
      <c r="Z1657" s="73"/>
      <c r="AA1657" s="73"/>
      <c r="AB1657" s="73"/>
      <c r="AC1657" s="73"/>
      <c r="AD1657" s="73"/>
      <c r="AE1657" s="73"/>
      <c r="AF1657" s="73"/>
      <c r="AG1657" s="73"/>
      <c r="AH1657" s="73"/>
      <c r="AI1657" s="73"/>
      <c r="AJ1657" s="73"/>
      <c r="AK1657" s="73"/>
      <c r="AM1657" s="73"/>
      <c r="AN1657" s="73"/>
      <c r="AO1657" s="73"/>
      <c r="AP1657" s="73"/>
      <c r="AQ1657" s="73"/>
    </row>
    <row r="1658" spans="21:43" ht="15" customHeight="1" x14ac:dyDescent="0.2">
      <c r="U1658" s="73"/>
      <c r="V1658" s="73"/>
      <c r="W1658" s="73"/>
      <c r="X1658" s="73"/>
      <c r="Y1658" s="73"/>
      <c r="Z1658" s="73"/>
      <c r="AA1658" s="73"/>
      <c r="AB1658" s="73"/>
      <c r="AC1658" s="73"/>
      <c r="AD1658" s="73"/>
      <c r="AE1658" s="73"/>
      <c r="AF1658" s="73"/>
      <c r="AG1658" s="73"/>
      <c r="AH1658" s="73"/>
      <c r="AI1658" s="73"/>
      <c r="AJ1658" s="73"/>
      <c r="AK1658" s="73"/>
      <c r="AM1658" s="73"/>
      <c r="AN1658" s="73"/>
      <c r="AO1658" s="73"/>
      <c r="AP1658" s="73"/>
      <c r="AQ1658" s="73"/>
    </row>
    <row r="1659" spans="21:43" ht="15" customHeight="1" x14ac:dyDescent="0.2">
      <c r="U1659" s="73"/>
      <c r="V1659" s="73"/>
      <c r="W1659" s="73"/>
      <c r="X1659" s="73"/>
      <c r="Y1659" s="73"/>
      <c r="Z1659" s="73"/>
      <c r="AA1659" s="73"/>
      <c r="AB1659" s="73"/>
      <c r="AC1659" s="73"/>
      <c r="AD1659" s="73"/>
      <c r="AE1659" s="73"/>
      <c r="AF1659" s="73"/>
      <c r="AG1659" s="73"/>
      <c r="AH1659" s="73"/>
      <c r="AI1659" s="73"/>
      <c r="AJ1659" s="73"/>
      <c r="AK1659" s="73"/>
      <c r="AM1659" s="73"/>
      <c r="AN1659" s="73"/>
      <c r="AO1659" s="73"/>
      <c r="AP1659" s="73"/>
      <c r="AQ1659" s="73"/>
    </row>
    <row r="1660" spans="21:43" ht="15" customHeight="1" x14ac:dyDescent="0.2">
      <c r="U1660" s="73"/>
      <c r="V1660" s="73"/>
      <c r="W1660" s="73"/>
      <c r="X1660" s="73"/>
      <c r="Y1660" s="73"/>
      <c r="Z1660" s="73"/>
      <c r="AA1660" s="73"/>
      <c r="AB1660" s="73"/>
      <c r="AC1660" s="73"/>
      <c r="AD1660" s="73"/>
      <c r="AE1660" s="73"/>
      <c r="AF1660" s="73"/>
      <c r="AG1660" s="73"/>
      <c r="AH1660" s="73"/>
      <c r="AI1660" s="73"/>
      <c r="AJ1660" s="73"/>
      <c r="AK1660" s="73"/>
      <c r="AM1660" s="73"/>
      <c r="AN1660" s="73"/>
      <c r="AO1660" s="73"/>
      <c r="AP1660" s="73"/>
      <c r="AQ1660" s="73"/>
    </row>
    <row r="1661" spans="21:43" ht="15" customHeight="1" x14ac:dyDescent="0.2">
      <c r="U1661" s="73"/>
      <c r="V1661" s="73"/>
      <c r="W1661" s="73"/>
      <c r="X1661" s="73"/>
      <c r="Y1661" s="73"/>
      <c r="Z1661" s="73"/>
      <c r="AA1661" s="73"/>
      <c r="AB1661" s="73"/>
      <c r="AC1661" s="73"/>
      <c r="AD1661" s="73"/>
      <c r="AE1661" s="73"/>
      <c r="AF1661" s="73"/>
      <c r="AG1661" s="73"/>
      <c r="AH1661" s="73"/>
      <c r="AI1661" s="73"/>
      <c r="AJ1661" s="73"/>
      <c r="AK1661" s="73"/>
      <c r="AM1661" s="73"/>
      <c r="AN1661" s="73"/>
      <c r="AO1661" s="73"/>
      <c r="AP1661" s="73"/>
      <c r="AQ1661" s="73"/>
    </row>
    <row r="1662" spans="21:43" ht="15" customHeight="1" x14ac:dyDescent="0.2">
      <c r="U1662" s="73"/>
      <c r="V1662" s="73"/>
      <c r="W1662" s="73"/>
      <c r="X1662" s="73"/>
      <c r="Y1662" s="73"/>
      <c r="Z1662" s="73"/>
      <c r="AA1662" s="73"/>
      <c r="AB1662" s="73"/>
      <c r="AC1662" s="73"/>
      <c r="AD1662" s="73"/>
      <c r="AE1662" s="73"/>
      <c r="AF1662" s="73"/>
      <c r="AG1662" s="73"/>
      <c r="AH1662" s="73"/>
      <c r="AI1662" s="73"/>
      <c r="AJ1662" s="73"/>
      <c r="AK1662" s="73"/>
      <c r="AM1662" s="73"/>
      <c r="AN1662" s="73"/>
      <c r="AO1662" s="73"/>
      <c r="AP1662" s="73"/>
      <c r="AQ1662" s="73"/>
    </row>
    <row r="1663" spans="21:43" ht="15" customHeight="1" x14ac:dyDescent="0.2">
      <c r="U1663" s="73"/>
      <c r="V1663" s="73"/>
      <c r="W1663" s="73"/>
      <c r="X1663" s="73"/>
      <c r="Y1663" s="73"/>
      <c r="Z1663" s="73"/>
      <c r="AA1663" s="73"/>
      <c r="AB1663" s="73"/>
      <c r="AC1663" s="73"/>
      <c r="AD1663" s="73"/>
      <c r="AE1663" s="73"/>
      <c r="AF1663" s="73"/>
      <c r="AG1663" s="73"/>
      <c r="AH1663" s="73"/>
      <c r="AI1663" s="73"/>
      <c r="AJ1663" s="73"/>
      <c r="AK1663" s="73"/>
      <c r="AM1663" s="73"/>
      <c r="AN1663" s="73"/>
      <c r="AO1663" s="73"/>
      <c r="AP1663" s="73"/>
      <c r="AQ1663" s="73"/>
    </row>
    <row r="1664" spans="21:43" ht="15" customHeight="1" x14ac:dyDescent="0.2">
      <c r="U1664" s="73"/>
      <c r="V1664" s="73"/>
      <c r="W1664" s="73"/>
      <c r="X1664" s="73"/>
      <c r="Y1664" s="73"/>
      <c r="Z1664" s="73"/>
      <c r="AA1664" s="73"/>
      <c r="AB1664" s="73"/>
      <c r="AC1664" s="73"/>
      <c r="AD1664" s="73"/>
      <c r="AE1664" s="73"/>
      <c r="AF1664" s="73"/>
      <c r="AG1664" s="73"/>
      <c r="AH1664" s="73"/>
      <c r="AI1664" s="73"/>
      <c r="AJ1664" s="73"/>
      <c r="AK1664" s="73"/>
      <c r="AM1664" s="73"/>
      <c r="AN1664" s="73"/>
      <c r="AO1664" s="73"/>
      <c r="AP1664" s="73"/>
      <c r="AQ1664" s="73"/>
    </row>
    <row r="1665" spans="21:43" ht="15" customHeight="1" x14ac:dyDescent="0.2">
      <c r="U1665" s="73"/>
      <c r="V1665" s="73"/>
      <c r="W1665" s="73"/>
      <c r="X1665" s="73"/>
      <c r="Y1665" s="73"/>
      <c r="Z1665" s="73"/>
      <c r="AA1665" s="73"/>
      <c r="AB1665" s="73"/>
      <c r="AC1665" s="73"/>
      <c r="AD1665" s="73"/>
      <c r="AE1665" s="73"/>
      <c r="AF1665" s="73"/>
      <c r="AG1665" s="73"/>
      <c r="AH1665" s="73"/>
      <c r="AI1665" s="73"/>
      <c r="AJ1665" s="73"/>
      <c r="AK1665" s="73"/>
      <c r="AM1665" s="73"/>
      <c r="AN1665" s="73"/>
      <c r="AO1665" s="73"/>
      <c r="AP1665" s="73"/>
      <c r="AQ1665" s="73"/>
    </row>
    <row r="1666" spans="21:43" ht="15" customHeight="1" x14ac:dyDescent="0.2">
      <c r="U1666" s="73"/>
      <c r="V1666" s="73"/>
      <c r="W1666" s="73"/>
      <c r="X1666" s="73"/>
      <c r="Y1666" s="73"/>
      <c r="Z1666" s="73"/>
      <c r="AA1666" s="73"/>
      <c r="AB1666" s="73"/>
      <c r="AC1666" s="73"/>
      <c r="AD1666" s="73"/>
      <c r="AE1666" s="73"/>
      <c r="AF1666" s="73"/>
      <c r="AG1666" s="73"/>
      <c r="AH1666" s="73"/>
      <c r="AI1666" s="73"/>
      <c r="AJ1666" s="73"/>
      <c r="AK1666" s="73"/>
      <c r="AM1666" s="73"/>
      <c r="AN1666" s="73"/>
      <c r="AO1666" s="73"/>
      <c r="AP1666" s="73"/>
      <c r="AQ1666" s="73"/>
    </row>
    <row r="1667" spans="21:43" ht="15" customHeight="1" x14ac:dyDescent="0.2">
      <c r="U1667" s="73"/>
      <c r="V1667" s="73"/>
      <c r="W1667" s="73"/>
      <c r="X1667" s="73"/>
      <c r="Y1667" s="73"/>
      <c r="Z1667" s="73"/>
      <c r="AA1667" s="73"/>
      <c r="AB1667" s="73"/>
      <c r="AC1667" s="73"/>
      <c r="AD1667" s="73"/>
      <c r="AE1667" s="73"/>
      <c r="AF1667" s="73"/>
      <c r="AG1667" s="73"/>
      <c r="AH1667" s="73"/>
      <c r="AI1667" s="73"/>
      <c r="AJ1667" s="73"/>
      <c r="AK1667" s="73"/>
      <c r="AM1667" s="73"/>
      <c r="AN1667" s="73"/>
      <c r="AO1667" s="73"/>
      <c r="AP1667" s="73"/>
      <c r="AQ1667" s="73"/>
    </row>
    <row r="1668" spans="21:43" ht="15" customHeight="1" x14ac:dyDescent="0.2">
      <c r="U1668" s="73"/>
      <c r="V1668" s="73"/>
      <c r="W1668" s="73"/>
      <c r="X1668" s="73"/>
      <c r="Y1668" s="73"/>
      <c r="Z1668" s="73"/>
      <c r="AA1668" s="73"/>
      <c r="AB1668" s="73"/>
      <c r="AC1668" s="73"/>
      <c r="AD1668" s="73"/>
      <c r="AE1668" s="73"/>
      <c r="AF1668" s="73"/>
      <c r="AG1668" s="73"/>
      <c r="AH1668" s="73"/>
      <c r="AI1668" s="73"/>
      <c r="AJ1668" s="73"/>
      <c r="AK1668" s="73"/>
      <c r="AM1668" s="73"/>
      <c r="AN1668" s="73"/>
      <c r="AO1668" s="73"/>
      <c r="AP1668" s="73"/>
      <c r="AQ1668" s="73"/>
    </row>
    <row r="1669" spans="21:43" ht="15" customHeight="1" x14ac:dyDescent="0.2">
      <c r="U1669" s="73"/>
      <c r="V1669" s="73"/>
      <c r="W1669" s="73"/>
      <c r="X1669" s="73"/>
      <c r="Y1669" s="73"/>
      <c r="Z1669" s="73"/>
      <c r="AA1669" s="73"/>
      <c r="AB1669" s="73"/>
      <c r="AC1669" s="73"/>
      <c r="AD1669" s="73"/>
      <c r="AE1669" s="73"/>
      <c r="AF1669" s="73"/>
      <c r="AG1669" s="73"/>
      <c r="AH1669" s="73"/>
      <c r="AI1669" s="73"/>
      <c r="AJ1669" s="73"/>
      <c r="AK1669" s="73"/>
      <c r="AM1669" s="73"/>
      <c r="AN1669" s="73"/>
      <c r="AO1669" s="73"/>
      <c r="AP1669" s="73"/>
      <c r="AQ1669" s="73"/>
    </row>
    <row r="1670" spans="21:43" ht="15" customHeight="1" x14ac:dyDescent="0.2">
      <c r="U1670" s="73"/>
      <c r="V1670" s="73"/>
      <c r="W1670" s="73"/>
      <c r="X1670" s="73"/>
      <c r="Y1670" s="73"/>
      <c r="Z1670" s="73"/>
      <c r="AA1670" s="73"/>
      <c r="AB1670" s="73"/>
      <c r="AC1670" s="73"/>
      <c r="AD1670" s="73"/>
      <c r="AE1670" s="73"/>
      <c r="AF1670" s="73"/>
      <c r="AG1670" s="73"/>
      <c r="AH1670" s="73"/>
      <c r="AI1670" s="73"/>
      <c r="AJ1670" s="73"/>
      <c r="AK1670" s="73"/>
      <c r="AM1670" s="73"/>
      <c r="AN1670" s="73"/>
      <c r="AO1670" s="73"/>
      <c r="AP1670" s="73"/>
      <c r="AQ1670" s="73"/>
    </row>
    <row r="1671" spans="21:43" ht="15" customHeight="1" x14ac:dyDescent="0.2">
      <c r="U1671" s="73"/>
      <c r="V1671" s="73"/>
      <c r="W1671" s="73"/>
      <c r="X1671" s="73"/>
      <c r="Y1671" s="73"/>
      <c r="Z1671" s="73"/>
      <c r="AA1671" s="73"/>
      <c r="AB1671" s="73"/>
      <c r="AC1671" s="73"/>
      <c r="AD1671" s="73"/>
      <c r="AE1671" s="73"/>
      <c r="AF1671" s="73"/>
      <c r="AG1671" s="73"/>
      <c r="AH1671" s="73"/>
      <c r="AI1671" s="73"/>
      <c r="AJ1671" s="73"/>
      <c r="AK1671" s="73"/>
      <c r="AM1671" s="73"/>
      <c r="AN1671" s="73"/>
      <c r="AO1671" s="73"/>
      <c r="AP1671" s="73"/>
      <c r="AQ1671" s="73"/>
    </row>
    <row r="1672" spans="21:43" ht="15" customHeight="1" x14ac:dyDescent="0.2">
      <c r="U1672" s="73"/>
      <c r="V1672" s="73"/>
      <c r="W1672" s="73"/>
      <c r="X1672" s="73"/>
      <c r="Y1672" s="73"/>
      <c r="Z1672" s="73"/>
      <c r="AA1672" s="73"/>
      <c r="AB1672" s="73"/>
      <c r="AC1672" s="73"/>
      <c r="AD1672" s="73"/>
      <c r="AE1672" s="73"/>
      <c r="AF1672" s="73"/>
      <c r="AG1672" s="73"/>
      <c r="AH1672" s="73"/>
      <c r="AI1672" s="73"/>
      <c r="AJ1672" s="73"/>
      <c r="AK1672" s="73"/>
      <c r="AM1672" s="73"/>
      <c r="AN1672" s="73"/>
      <c r="AO1672" s="73"/>
      <c r="AP1672" s="73"/>
      <c r="AQ1672" s="73"/>
    </row>
    <row r="1673" spans="21:43" ht="15" customHeight="1" x14ac:dyDescent="0.2">
      <c r="U1673" s="73"/>
      <c r="V1673" s="73"/>
      <c r="W1673" s="73"/>
      <c r="X1673" s="73"/>
      <c r="Y1673" s="73"/>
      <c r="Z1673" s="73"/>
      <c r="AA1673" s="73"/>
      <c r="AB1673" s="73"/>
      <c r="AC1673" s="73"/>
      <c r="AD1673" s="73"/>
      <c r="AE1673" s="73"/>
      <c r="AF1673" s="73"/>
      <c r="AG1673" s="73"/>
      <c r="AH1673" s="73"/>
      <c r="AI1673" s="73"/>
      <c r="AJ1673" s="73"/>
      <c r="AK1673" s="73"/>
      <c r="AM1673" s="73"/>
      <c r="AN1673" s="73"/>
      <c r="AO1673" s="73"/>
      <c r="AP1673" s="73"/>
      <c r="AQ1673" s="73"/>
    </row>
    <row r="1674" spans="21:43" ht="15" customHeight="1" x14ac:dyDescent="0.2">
      <c r="U1674" s="73"/>
      <c r="V1674" s="73"/>
      <c r="W1674" s="73"/>
      <c r="X1674" s="73"/>
      <c r="Y1674" s="73"/>
      <c r="Z1674" s="73"/>
      <c r="AA1674" s="73"/>
      <c r="AB1674" s="73"/>
      <c r="AC1674" s="73"/>
      <c r="AD1674" s="73"/>
      <c r="AE1674" s="73"/>
      <c r="AF1674" s="73"/>
      <c r="AG1674" s="73"/>
      <c r="AH1674" s="73"/>
      <c r="AI1674" s="73"/>
      <c r="AJ1674" s="73"/>
      <c r="AK1674" s="73"/>
      <c r="AM1674" s="73"/>
      <c r="AN1674" s="73"/>
      <c r="AO1674" s="73"/>
      <c r="AP1674" s="73"/>
      <c r="AQ1674" s="73"/>
    </row>
    <row r="1675" spans="21:43" ht="15" customHeight="1" x14ac:dyDescent="0.2">
      <c r="U1675" s="73"/>
      <c r="V1675" s="73"/>
      <c r="W1675" s="73"/>
      <c r="X1675" s="73"/>
      <c r="Y1675" s="73"/>
      <c r="Z1675" s="73"/>
      <c r="AA1675" s="73"/>
      <c r="AB1675" s="73"/>
      <c r="AC1675" s="73"/>
      <c r="AD1675" s="73"/>
      <c r="AE1675" s="73"/>
      <c r="AF1675" s="73"/>
      <c r="AG1675" s="73"/>
      <c r="AH1675" s="73"/>
      <c r="AI1675" s="73"/>
      <c r="AJ1675" s="73"/>
      <c r="AK1675" s="73"/>
      <c r="AM1675" s="73"/>
      <c r="AN1675" s="73"/>
      <c r="AO1675" s="73"/>
      <c r="AP1675" s="73"/>
      <c r="AQ1675" s="73"/>
    </row>
    <row r="1676" spans="21:43" ht="15" customHeight="1" x14ac:dyDescent="0.2">
      <c r="U1676" s="73"/>
      <c r="V1676" s="73"/>
      <c r="W1676" s="73"/>
      <c r="X1676" s="73"/>
      <c r="Y1676" s="73"/>
      <c r="Z1676" s="73"/>
      <c r="AA1676" s="73"/>
      <c r="AB1676" s="73"/>
      <c r="AC1676" s="73"/>
      <c r="AD1676" s="73"/>
      <c r="AE1676" s="73"/>
      <c r="AF1676" s="73"/>
      <c r="AG1676" s="73"/>
      <c r="AH1676" s="73"/>
      <c r="AI1676" s="73"/>
      <c r="AJ1676" s="73"/>
      <c r="AK1676" s="73"/>
      <c r="AM1676" s="73"/>
      <c r="AN1676" s="73"/>
      <c r="AO1676" s="73"/>
      <c r="AP1676" s="73"/>
      <c r="AQ1676" s="73"/>
    </row>
    <row r="1677" spans="21:43" ht="15" customHeight="1" x14ac:dyDescent="0.2">
      <c r="U1677" s="73"/>
      <c r="V1677" s="73"/>
      <c r="W1677" s="73"/>
      <c r="X1677" s="73"/>
      <c r="Y1677" s="73"/>
      <c r="Z1677" s="73"/>
      <c r="AA1677" s="73"/>
      <c r="AB1677" s="73"/>
      <c r="AC1677" s="73"/>
      <c r="AD1677" s="73"/>
      <c r="AE1677" s="73"/>
      <c r="AF1677" s="73"/>
      <c r="AG1677" s="73"/>
      <c r="AH1677" s="73"/>
      <c r="AI1677" s="73"/>
      <c r="AJ1677" s="73"/>
      <c r="AK1677" s="73"/>
      <c r="AM1677" s="73"/>
      <c r="AN1677" s="73"/>
      <c r="AO1677" s="73"/>
      <c r="AP1677" s="73"/>
      <c r="AQ1677" s="73"/>
    </row>
    <row r="1678" spans="21:43" ht="15" customHeight="1" x14ac:dyDescent="0.2">
      <c r="U1678" s="73"/>
      <c r="V1678" s="73"/>
      <c r="W1678" s="73"/>
      <c r="X1678" s="73"/>
      <c r="Y1678" s="73"/>
      <c r="Z1678" s="73"/>
      <c r="AA1678" s="73"/>
      <c r="AB1678" s="73"/>
      <c r="AC1678" s="73"/>
      <c r="AD1678" s="73"/>
      <c r="AE1678" s="73"/>
      <c r="AF1678" s="73"/>
      <c r="AG1678" s="73"/>
      <c r="AH1678" s="73"/>
      <c r="AI1678" s="73"/>
      <c r="AJ1678" s="73"/>
      <c r="AK1678" s="73"/>
      <c r="AM1678" s="73"/>
      <c r="AN1678" s="73"/>
      <c r="AO1678" s="73"/>
      <c r="AP1678" s="73"/>
      <c r="AQ1678" s="73"/>
    </row>
    <row r="1679" spans="21:43" ht="15" customHeight="1" x14ac:dyDescent="0.2">
      <c r="U1679" s="73"/>
      <c r="V1679" s="73"/>
      <c r="W1679" s="73"/>
      <c r="X1679" s="73"/>
      <c r="Y1679" s="73"/>
      <c r="Z1679" s="73"/>
      <c r="AA1679" s="73"/>
      <c r="AB1679" s="73"/>
      <c r="AC1679" s="73"/>
      <c r="AD1679" s="73"/>
      <c r="AE1679" s="73"/>
      <c r="AF1679" s="73"/>
      <c r="AG1679" s="73"/>
      <c r="AH1679" s="73"/>
      <c r="AI1679" s="73"/>
      <c r="AJ1679" s="73"/>
      <c r="AK1679" s="73"/>
      <c r="AM1679" s="73"/>
      <c r="AN1679" s="73"/>
      <c r="AO1679" s="73"/>
      <c r="AP1679" s="73"/>
      <c r="AQ1679" s="73"/>
    </row>
    <row r="1680" spans="21:43" ht="15" customHeight="1" x14ac:dyDescent="0.2">
      <c r="U1680" s="73"/>
      <c r="V1680" s="73"/>
      <c r="W1680" s="73"/>
      <c r="X1680" s="73"/>
      <c r="Y1680" s="73"/>
      <c r="Z1680" s="73"/>
      <c r="AA1680" s="73"/>
      <c r="AB1680" s="73"/>
      <c r="AC1680" s="73"/>
      <c r="AD1680" s="73"/>
      <c r="AE1680" s="73"/>
      <c r="AF1680" s="73"/>
      <c r="AG1680" s="73"/>
      <c r="AH1680" s="73"/>
      <c r="AI1680" s="73"/>
      <c r="AJ1680" s="73"/>
      <c r="AK1680" s="73"/>
      <c r="AM1680" s="73"/>
      <c r="AN1680" s="73"/>
      <c r="AO1680" s="73"/>
      <c r="AP1680" s="73"/>
      <c r="AQ1680" s="73"/>
    </row>
    <row r="1681" spans="21:43" ht="15" customHeight="1" x14ac:dyDescent="0.2">
      <c r="U1681" s="73"/>
      <c r="V1681" s="73"/>
      <c r="W1681" s="73"/>
      <c r="X1681" s="73"/>
      <c r="Y1681" s="73"/>
      <c r="Z1681" s="73"/>
      <c r="AA1681" s="73"/>
      <c r="AB1681" s="73"/>
      <c r="AC1681" s="73"/>
      <c r="AD1681" s="73"/>
      <c r="AE1681" s="73"/>
      <c r="AF1681" s="73"/>
      <c r="AG1681" s="73"/>
      <c r="AH1681" s="73"/>
      <c r="AI1681" s="73"/>
      <c r="AJ1681" s="73"/>
      <c r="AK1681" s="73"/>
      <c r="AM1681" s="73"/>
      <c r="AN1681" s="73"/>
      <c r="AO1681" s="73"/>
      <c r="AP1681" s="73"/>
      <c r="AQ1681" s="73"/>
    </row>
    <row r="1682" spans="21:43" ht="15" customHeight="1" x14ac:dyDescent="0.2">
      <c r="U1682" s="73"/>
      <c r="V1682" s="73"/>
      <c r="W1682" s="73"/>
      <c r="X1682" s="73"/>
      <c r="Y1682" s="73"/>
      <c r="Z1682" s="73"/>
      <c r="AA1682" s="73"/>
      <c r="AB1682" s="73"/>
      <c r="AC1682" s="73"/>
      <c r="AD1682" s="73"/>
      <c r="AE1682" s="73"/>
      <c r="AF1682" s="73"/>
      <c r="AG1682" s="73"/>
      <c r="AH1682" s="73"/>
      <c r="AI1682" s="73"/>
      <c r="AJ1682" s="73"/>
      <c r="AK1682" s="73"/>
      <c r="AM1682" s="73"/>
      <c r="AN1682" s="73"/>
      <c r="AO1682" s="73"/>
      <c r="AP1682" s="73"/>
      <c r="AQ1682" s="73"/>
    </row>
    <row r="1683" spans="21:43" ht="15" customHeight="1" x14ac:dyDescent="0.2">
      <c r="U1683" s="73"/>
      <c r="V1683" s="73"/>
      <c r="W1683" s="73"/>
      <c r="X1683" s="73"/>
      <c r="Y1683" s="73"/>
      <c r="Z1683" s="73"/>
      <c r="AA1683" s="73"/>
      <c r="AB1683" s="73"/>
      <c r="AC1683" s="73"/>
      <c r="AD1683" s="73"/>
      <c r="AE1683" s="73"/>
      <c r="AF1683" s="73"/>
      <c r="AG1683" s="73"/>
      <c r="AH1683" s="73"/>
      <c r="AI1683" s="73"/>
      <c r="AJ1683" s="73"/>
      <c r="AK1683" s="73"/>
      <c r="AM1683" s="73"/>
      <c r="AN1683" s="73"/>
      <c r="AO1683" s="73"/>
      <c r="AP1683" s="73"/>
      <c r="AQ1683" s="73"/>
    </row>
    <row r="1684" spans="21:43" ht="15" customHeight="1" x14ac:dyDescent="0.2">
      <c r="U1684" s="73"/>
      <c r="V1684" s="73"/>
      <c r="W1684" s="73"/>
      <c r="X1684" s="73"/>
      <c r="Y1684" s="73"/>
      <c r="Z1684" s="73"/>
      <c r="AA1684" s="73"/>
      <c r="AB1684" s="73"/>
      <c r="AC1684" s="73"/>
      <c r="AD1684" s="73"/>
      <c r="AE1684" s="73"/>
      <c r="AF1684" s="73"/>
      <c r="AG1684" s="73"/>
      <c r="AH1684" s="73"/>
      <c r="AI1684" s="73"/>
      <c r="AJ1684" s="73"/>
      <c r="AK1684" s="73"/>
      <c r="AM1684" s="73"/>
      <c r="AN1684" s="73"/>
      <c r="AO1684" s="73"/>
      <c r="AP1684" s="73"/>
      <c r="AQ1684" s="73"/>
    </row>
    <row r="1685" spans="21:43" ht="15" customHeight="1" x14ac:dyDescent="0.2">
      <c r="U1685" s="73"/>
      <c r="V1685" s="73"/>
      <c r="W1685" s="73"/>
      <c r="X1685" s="73"/>
      <c r="Y1685" s="73"/>
      <c r="Z1685" s="73"/>
      <c r="AA1685" s="73"/>
      <c r="AB1685" s="73"/>
      <c r="AC1685" s="73"/>
      <c r="AD1685" s="73"/>
      <c r="AE1685" s="73"/>
      <c r="AF1685" s="73"/>
      <c r="AG1685" s="73"/>
      <c r="AH1685" s="73"/>
      <c r="AI1685" s="73"/>
      <c r="AJ1685" s="73"/>
      <c r="AK1685" s="73"/>
      <c r="AM1685" s="73"/>
      <c r="AN1685" s="73"/>
      <c r="AO1685" s="73"/>
      <c r="AP1685" s="73"/>
      <c r="AQ1685" s="73"/>
    </row>
    <row r="1686" spans="21:43" ht="15" customHeight="1" x14ac:dyDescent="0.2">
      <c r="U1686" s="73"/>
      <c r="V1686" s="73"/>
      <c r="W1686" s="73"/>
      <c r="X1686" s="73"/>
      <c r="Y1686" s="73"/>
      <c r="Z1686" s="73"/>
      <c r="AA1686" s="73"/>
      <c r="AB1686" s="73"/>
      <c r="AC1686" s="73"/>
      <c r="AD1686" s="73"/>
      <c r="AE1686" s="73"/>
      <c r="AF1686" s="73"/>
      <c r="AG1686" s="73"/>
      <c r="AH1686" s="73"/>
      <c r="AI1686" s="73"/>
      <c r="AJ1686" s="73"/>
      <c r="AK1686" s="73"/>
      <c r="AM1686" s="73"/>
      <c r="AN1686" s="73"/>
      <c r="AO1686" s="73"/>
      <c r="AP1686" s="73"/>
      <c r="AQ1686" s="73"/>
    </row>
    <row r="1687" spans="21:43" ht="15" customHeight="1" x14ac:dyDescent="0.2">
      <c r="U1687" s="73"/>
      <c r="V1687" s="73"/>
      <c r="W1687" s="73"/>
      <c r="X1687" s="73"/>
      <c r="Y1687" s="73"/>
      <c r="Z1687" s="73"/>
      <c r="AA1687" s="73"/>
      <c r="AB1687" s="73"/>
      <c r="AC1687" s="73"/>
      <c r="AD1687" s="73"/>
      <c r="AE1687" s="73"/>
      <c r="AF1687" s="73"/>
      <c r="AG1687" s="73"/>
      <c r="AH1687" s="73"/>
      <c r="AI1687" s="73"/>
      <c r="AJ1687" s="73"/>
      <c r="AK1687" s="73"/>
      <c r="AM1687" s="73"/>
      <c r="AN1687" s="73"/>
      <c r="AO1687" s="73"/>
      <c r="AP1687" s="73"/>
      <c r="AQ1687" s="73"/>
    </row>
    <row r="1688" spans="21:43" ht="15" customHeight="1" x14ac:dyDescent="0.2">
      <c r="U1688" s="73"/>
      <c r="V1688" s="73"/>
      <c r="W1688" s="73"/>
      <c r="X1688" s="73"/>
      <c r="Y1688" s="73"/>
      <c r="Z1688" s="73"/>
      <c r="AA1688" s="73"/>
      <c r="AB1688" s="73"/>
      <c r="AC1688" s="73"/>
      <c r="AD1688" s="73"/>
      <c r="AE1688" s="73"/>
      <c r="AF1688" s="73"/>
      <c r="AG1688" s="73"/>
      <c r="AH1688" s="73"/>
      <c r="AI1688" s="73"/>
      <c r="AJ1688" s="73"/>
      <c r="AK1688" s="73"/>
      <c r="AM1688" s="73"/>
      <c r="AN1688" s="73"/>
      <c r="AO1688" s="73"/>
      <c r="AP1688" s="73"/>
      <c r="AQ1688" s="73"/>
    </row>
    <row r="1689" spans="21:43" ht="15" customHeight="1" x14ac:dyDescent="0.2">
      <c r="U1689" s="73"/>
      <c r="V1689" s="73"/>
      <c r="W1689" s="73"/>
      <c r="X1689" s="73"/>
      <c r="Y1689" s="73"/>
      <c r="Z1689" s="73"/>
      <c r="AA1689" s="73"/>
      <c r="AB1689" s="73"/>
      <c r="AC1689" s="73"/>
      <c r="AD1689" s="73"/>
      <c r="AE1689" s="73"/>
      <c r="AF1689" s="73"/>
      <c r="AG1689" s="73"/>
      <c r="AH1689" s="73"/>
      <c r="AI1689" s="73"/>
      <c r="AJ1689" s="73"/>
      <c r="AK1689" s="73"/>
      <c r="AM1689" s="73"/>
      <c r="AN1689" s="73"/>
      <c r="AO1689" s="73"/>
      <c r="AP1689" s="73"/>
      <c r="AQ1689" s="73"/>
    </row>
    <row r="1690" spans="21:43" ht="15" customHeight="1" x14ac:dyDescent="0.2">
      <c r="U1690" s="73"/>
      <c r="V1690" s="73"/>
      <c r="W1690" s="73"/>
      <c r="X1690" s="73"/>
      <c r="Y1690" s="73"/>
      <c r="Z1690" s="73"/>
      <c r="AA1690" s="73"/>
      <c r="AB1690" s="73"/>
      <c r="AC1690" s="73"/>
      <c r="AD1690" s="73"/>
      <c r="AE1690" s="73"/>
      <c r="AF1690" s="73"/>
      <c r="AG1690" s="73"/>
      <c r="AH1690" s="73"/>
      <c r="AI1690" s="73"/>
      <c r="AJ1690" s="73"/>
      <c r="AK1690" s="73"/>
      <c r="AM1690" s="73"/>
      <c r="AN1690" s="73"/>
      <c r="AO1690" s="73"/>
      <c r="AP1690" s="73"/>
      <c r="AQ1690" s="73"/>
    </row>
    <row r="1691" spans="21:43" ht="15" customHeight="1" x14ac:dyDescent="0.2">
      <c r="U1691" s="73"/>
      <c r="V1691" s="73"/>
      <c r="W1691" s="73"/>
      <c r="X1691" s="73"/>
      <c r="Y1691" s="73"/>
      <c r="Z1691" s="73"/>
      <c r="AA1691" s="73"/>
      <c r="AB1691" s="73"/>
      <c r="AC1691" s="73"/>
      <c r="AD1691" s="73"/>
      <c r="AE1691" s="73"/>
      <c r="AF1691" s="73"/>
      <c r="AG1691" s="73"/>
      <c r="AH1691" s="73"/>
      <c r="AI1691" s="73"/>
      <c r="AJ1691" s="73"/>
      <c r="AK1691" s="73"/>
      <c r="AM1691" s="73"/>
      <c r="AN1691" s="73"/>
      <c r="AO1691" s="73"/>
      <c r="AP1691" s="73"/>
      <c r="AQ1691" s="73"/>
    </row>
    <row r="1692" spans="21:43" ht="15" customHeight="1" x14ac:dyDescent="0.2">
      <c r="U1692" s="73"/>
      <c r="V1692" s="73"/>
      <c r="W1692" s="73"/>
      <c r="X1692" s="73"/>
      <c r="Y1692" s="73"/>
      <c r="Z1692" s="73"/>
      <c r="AA1692" s="73"/>
      <c r="AB1692" s="73"/>
      <c r="AC1692" s="73"/>
      <c r="AD1692" s="73"/>
      <c r="AE1692" s="73"/>
      <c r="AF1692" s="73"/>
      <c r="AG1692" s="73"/>
      <c r="AH1692" s="73"/>
      <c r="AI1692" s="73"/>
      <c r="AJ1692" s="73"/>
      <c r="AK1692" s="73"/>
      <c r="AM1692" s="73"/>
      <c r="AN1692" s="73"/>
      <c r="AO1692" s="73"/>
      <c r="AP1692" s="73"/>
      <c r="AQ1692" s="73"/>
    </row>
    <row r="1693" spans="21:43" ht="15" customHeight="1" x14ac:dyDescent="0.2">
      <c r="U1693" s="73"/>
      <c r="V1693" s="73"/>
      <c r="W1693" s="73"/>
      <c r="X1693" s="73"/>
      <c r="Y1693" s="73"/>
      <c r="Z1693" s="73"/>
      <c r="AA1693" s="73"/>
      <c r="AB1693" s="73"/>
      <c r="AC1693" s="73"/>
      <c r="AD1693" s="73"/>
      <c r="AE1693" s="73"/>
      <c r="AF1693" s="73"/>
      <c r="AG1693" s="73"/>
      <c r="AH1693" s="73"/>
      <c r="AI1693" s="73"/>
      <c r="AJ1693" s="73"/>
      <c r="AK1693" s="73"/>
      <c r="AM1693" s="73"/>
      <c r="AN1693" s="73"/>
      <c r="AO1693" s="73"/>
      <c r="AP1693" s="73"/>
      <c r="AQ1693" s="73"/>
    </row>
    <row r="1694" spans="21:43" ht="15" customHeight="1" x14ac:dyDescent="0.2">
      <c r="U1694" s="73"/>
      <c r="V1694" s="73"/>
      <c r="W1694" s="73"/>
      <c r="X1694" s="73"/>
      <c r="Y1694" s="73"/>
      <c r="Z1694" s="73"/>
      <c r="AA1694" s="73"/>
      <c r="AB1694" s="73"/>
      <c r="AC1694" s="73"/>
      <c r="AD1694" s="73"/>
      <c r="AE1694" s="73"/>
      <c r="AF1694" s="73"/>
      <c r="AG1694" s="73"/>
      <c r="AH1694" s="73"/>
      <c r="AI1694" s="73"/>
      <c r="AJ1694" s="73"/>
      <c r="AK1694" s="73"/>
      <c r="AM1694" s="73"/>
      <c r="AN1694" s="73"/>
      <c r="AO1694" s="73"/>
      <c r="AP1694" s="73"/>
      <c r="AQ1694" s="73"/>
    </row>
    <row r="1695" spans="21:43" ht="15" customHeight="1" x14ac:dyDescent="0.2">
      <c r="U1695" s="73"/>
      <c r="V1695" s="73"/>
      <c r="W1695" s="73"/>
      <c r="X1695" s="73"/>
      <c r="Y1695" s="73"/>
      <c r="Z1695" s="73"/>
      <c r="AA1695" s="73"/>
      <c r="AB1695" s="73"/>
      <c r="AC1695" s="73"/>
      <c r="AD1695" s="73"/>
      <c r="AE1695" s="73"/>
      <c r="AF1695" s="73"/>
      <c r="AG1695" s="73"/>
      <c r="AH1695" s="73"/>
      <c r="AI1695" s="73"/>
      <c r="AJ1695" s="73"/>
      <c r="AK1695" s="73"/>
      <c r="AM1695" s="73"/>
      <c r="AN1695" s="73"/>
      <c r="AO1695" s="73"/>
      <c r="AP1695" s="73"/>
      <c r="AQ1695" s="73"/>
    </row>
    <row r="1696" spans="21:43" ht="15" customHeight="1" x14ac:dyDescent="0.2">
      <c r="U1696" s="73"/>
      <c r="V1696" s="73"/>
      <c r="W1696" s="73"/>
      <c r="X1696" s="73"/>
      <c r="Y1696" s="73"/>
      <c r="Z1696" s="73"/>
      <c r="AA1696" s="73"/>
      <c r="AB1696" s="73"/>
      <c r="AC1696" s="73"/>
      <c r="AD1696" s="73"/>
      <c r="AE1696" s="73"/>
      <c r="AF1696" s="73"/>
      <c r="AG1696" s="73"/>
      <c r="AH1696" s="73"/>
      <c r="AI1696" s="73"/>
      <c r="AJ1696" s="73"/>
      <c r="AK1696" s="73"/>
      <c r="AM1696" s="73"/>
      <c r="AN1696" s="73"/>
      <c r="AO1696" s="73"/>
      <c r="AP1696" s="73"/>
      <c r="AQ1696" s="73"/>
    </row>
    <row r="1697" spans="21:43" ht="15" customHeight="1" x14ac:dyDescent="0.2">
      <c r="U1697" s="73"/>
      <c r="V1697" s="73"/>
      <c r="W1697" s="73"/>
      <c r="X1697" s="73"/>
      <c r="Y1697" s="73"/>
      <c r="Z1697" s="73"/>
      <c r="AA1697" s="73"/>
      <c r="AB1697" s="73"/>
      <c r="AC1697" s="73"/>
      <c r="AD1697" s="73"/>
      <c r="AE1697" s="73"/>
      <c r="AF1697" s="73"/>
      <c r="AG1697" s="73"/>
      <c r="AH1697" s="73"/>
      <c r="AI1697" s="73"/>
      <c r="AJ1697" s="73"/>
      <c r="AK1697" s="73"/>
      <c r="AM1697" s="73"/>
      <c r="AN1697" s="73"/>
      <c r="AO1697" s="73"/>
      <c r="AP1697" s="73"/>
      <c r="AQ1697" s="73"/>
    </row>
    <row r="1698" spans="21:43" ht="15" customHeight="1" x14ac:dyDescent="0.2">
      <c r="U1698" s="73"/>
      <c r="V1698" s="73"/>
      <c r="W1698" s="73"/>
      <c r="X1698" s="73"/>
      <c r="Y1698" s="73"/>
      <c r="Z1698" s="73"/>
      <c r="AA1698" s="73"/>
      <c r="AB1698" s="73"/>
      <c r="AC1698" s="73"/>
      <c r="AD1698" s="73"/>
      <c r="AE1698" s="73"/>
      <c r="AF1698" s="73"/>
      <c r="AG1698" s="73"/>
      <c r="AH1698" s="73"/>
      <c r="AI1698" s="73"/>
      <c r="AJ1698" s="73"/>
      <c r="AK1698" s="73"/>
      <c r="AM1698" s="73"/>
      <c r="AN1698" s="73"/>
      <c r="AO1698" s="73"/>
      <c r="AP1698" s="73"/>
      <c r="AQ1698" s="73"/>
    </row>
    <row r="1699" spans="21:43" ht="15" customHeight="1" x14ac:dyDescent="0.2">
      <c r="U1699" s="73"/>
      <c r="V1699" s="73"/>
      <c r="W1699" s="73"/>
      <c r="X1699" s="73"/>
      <c r="Y1699" s="73"/>
      <c r="Z1699" s="73"/>
      <c r="AA1699" s="73"/>
      <c r="AB1699" s="73"/>
      <c r="AC1699" s="73"/>
      <c r="AD1699" s="73"/>
      <c r="AE1699" s="73"/>
      <c r="AF1699" s="73"/>
      <c r="AG1699" s="73"/>
      <c r="AH1699" s="73"/>
      <c r="AI1699" s="73"/>
      <c r="AJ1699" s="73"/>
      <c r="AK1699" s="73"/>
      <c r="AM1699" s="73"/>
      <c r="AN1699" s="73"/>
      <c r="AO1699" s="73"/>
      <c r="AP1699" s="73"/>
      <c r="AQ1699" s="73"/>
    </row>
    <row r="1700" spans="21:43" ht="15" customHeight="1" x14ac:dyDescent="0.2">
      <c r="U1700" s="73"/>
      <c r="V1700" s="73"/>
      <c r="W1700" s="73"/>
      <c r="X1700" s="73"/>
      <c r="Y1700" s="73"/>
      <c r="Z1700" s="73"/>
      <c r="AA1700" s="73"/>
      <c r="AB1700" s="73"/>
      <c r="AC1700" s="73"/>
      <c r="AD1700" s="73"/>
      <c r="AE1700" s="73"/>
      <c r="AF1700" s="73"/>
      <c r="AG1700" s="73"/>
      <c r="AH1700" s="73"/>
      <c r="AI1700" s="73"/>
      <c r="AJ1700" s="73"/>
      <c r="AK1700" s="73"/>
      <c r="AM1700" s="73"/>
      <c r="AN1700" s="73"/>
      <c r="AO1700" s="73"/>
      <c r="AP1700" s="73"/>
      <c r="AQ1700" s="73"/>
    </row>
    <row r="1701" spans="21:43" ht="15" customHeight="1" x14ac:dyDescent="0.2">
      <c r="U1701" s="73"/>
      <c r="V1701" s="73"/>
      <c r="W1701" s="73"/>
      <c r="X1701" s="73"/>
      <c r="Y1701" s="73"/>
      <c r="Z1701" s="73"/>
      <c r="AA1701" s="73"/>
      <c r="AB1701" s="73"/>
      <c r="AC1701" s="73"/>
      <c r="AD1701" s="73"/>
      <c r="AE1701" s="73"/>
      <c r="AF1701" s="73"/>
      <c r="AG1701" s="73"/>
      <c r="AH1701" s="73"/>
      <c r="AI1701" s="73"/>
      <c r="AJ1701" s="73"/>
      <c r="AK1701" s="73"/>
      <c r="AM1701" s="73"/>
      <c r="AN1701" s="73"/>
      <c r="AO1701" s="73"/>
      <c r="AP1701" s="73"/>
      <c r="AQ1701" s="73"/>
    </row>
    <row r="1702" spans="21:43" ht="15" customHeight="1" x14ac:dyDescent="0.2">
      <c r="U1702" s="73"/>
      <c r="V1702" s="73"/>
      <c r="W1702" s="73"/>
      <c r="X1702" s="73"/>
      <c r="Y1702" s="73"/>
      <c r="Z1702" s="73"/>
      <c r="AA1702" s="73"/>
      <c r="AB1702" s="73"/>
      <c r="AC1702" s="73"/>
      <c r="AD1702" s="73"/>
      <c r="AE1702" s="73"/>
      <c r="AF1702" s="73"/>
      <c r="AG1702" s="73"/>
      <c r="AH1702" s="73"/>
      <c r="AI1702" s="73"/>
      <c r="AJ1702" s="73"/>
      <c r="AK1702" s="73"/>
      <c r="AM1702" s="73"/>
      <c r="AN1702" s="73"/>
      <c r="AO1702" s="73"/>
      <c r="AP1702" s="73"/>
      <c r="AQ1702" s="73"/>
    </row>
    <row r="1703" spans="21:43" ht="15" customHeight="1" x14ac:dyDescent="0.2">
      <c r="U1703" s="73"/>
      <c r="V1703" s="73"/>
      <c r="W1703" s="73"/>
      <c r="X1703" s="73"/>
      <c r="Y1703" s="73"/>
      <c r="Z1703" s="73"/>
      <c r="AA1703" s="73"/>
      <c r="AB1703" s="73"/>
      <c r="AC1703" s="73"/>
      <c r="AD1703" s="73"/>
      <c r="AE1703" s="73"/>
      <c r="AF1703" s="73"/>
      <c r="AG1703" s="73"/>
      <c r="AH1703" s="73"/>
      <c r="AI1703" s="73"/>
      <c r="AJ1703" s="73"/>
      <c r="AK1703" s="73"/>
      <c r="AM1703" s="73"/>
      <c r="AN1703" s="73"/>
      <c r="AO1703" s="73"/>
      <c r="AP1703" s="73"/>
      <c r="AQ1703" s="73"/>
    </row>
    <row r="1704" spans="21:43" ht="15" customHeight="1" x14ac:dyDescent="0.2">
      <c r="U1704" s="73"/>
      <c r="V1704" s="73"/>
      <c r="W1704" s="73"/>
      <c r="X1704" s="73"/>
      <c r="Y1704" s="73"/>
      <c r="Z1704" s="73"/>
      <c r="AA1704" s="73"/>
      <c r="AB1704" s="73"/>
      <c r="AC1704" s="73"/>
      <c r="AD1704" s="73"/>
      <c r="AE1704" s="73"/>
      <c r="AF1704" s="73"/>
      <c r="AG1704" s="73"/>
      <c r="AH1704" s="73"/>
      <c r="AI1704" s="73"/>
      <c r="AJ1704" s="73"/>
      <c r="AK1704" s="73"/>
      <c r="AM1704" s="73"/>
      <c r="AN1704" s="73"/>
      <c r="AO1704" s="73"/>
      <c r="AP1704" s="73"/>
      <c r="AQ1704" s="73"/>
    </row>
    <row r="1705" spans="21:43" ht="15" customHeight="1" x14ac:dyDescent="0.2">
      <c r="U1705" s="73"/>
      <c r="V1705" s="73"/>
      <c r="W1705" s="73"/>
      <c r="X1705" s="73"/>
      <c r="Y1705" s="73"/>
      <c r="Z1705" s="73"/>
      <c r="AA1705" s="73"/>
      <c r="AB1705" s="73"/>
      <c r="AC1705" s="73"/>
      <c r="AD1705" s="73"/>
      <c r="AE1705" s="73"/>
      <c r="AF1705" s="73"/>
      <c r="AG1705" s="73"/>
      <c r="AH1705" s="73"/>
      <c r="AI1705" s="73"/>
      <c r="AJ1705" s="73"/>
      <c r="AK1705" s="73"/>
      <c r="AM1705" s="73"/>
      <c r="AN1705" s="73"/>
      <c r="AO1705" s="73"/>
      <c r="AP1705" s="73"/>
      <c r="AQ1705" s="73"/>
    </row>
    <row r="1706" spans="21:43" ht="15" customHeight="1" x14ac:dyDescent="0.2">
      <c r="U1706" s="73"/>
      <c r="V1706" s="73"/>
      <c r="W1706" s="73"/>
      <c r="X1706" s="73"/>
      <c r="Y1706" s="73"/>
      <c r="Z1706" s="73"/>
      <c r="AA1706" s="73"/>
      <c r="AB1706" s="73"/>
      <c r="AC1706" s="73"/>
      <c r="AD1706" s="73"/>
      <c r="AE1706" s="73"/>
      <c r="AF1706" s="73"/>
      <c r="AG1706" s="73"/>
      <c r="AH1706" s="73"/>
      <c r="AI1706" s="73"/>
      <c r="AJ1706" s="73"/>
      <c r="AK1706" s="73"/>
      <c r="AM1706" s="73"/>
      <c r="AN1706" s="73"/>
      <c r="AO1706" s="73"/>
      <c r="AP1706" s="73"/>
      <c r="AQ1706" s="73"/>
    </row>
    <row r="1707" spans="21:43" ht="15" customHeight="1" x14ac:dyDescent="0.2">
      <c r="U1707" s="73"/>
      <c r="V1707" s="73"/>
      <c r="W1707" s="73"/>
      <c r="X1707" s="73"/>
      <c r="Y1707" s="73"/>
      <c r="Z1707" s="73"/>
      <c r="AA1707" s="73"/>
      <c r="AB1707" s="73"/>
      <c r="AC1707" s="73"/>
      <c r="AD1707" s="73"/>
      <c r="AE1707" s="73"/>
      <c r="AF1707" s="73"/>
      <c r="AG1707" s="73"/>
      <c r="AH1707" s="73"/>
      <c r="AI1707" s="73"/>
      <c r="AJ1707" s="73"/>
      <c r="AK1707" s="73"/>
      <c r="AM1707" s="73"/>
      <c r="AN1707" s="73"/>
      <c r="AO1707" s="73"/>
      <c r="AP1707" s="73"/>
      <c r="AQ1707" s="73"/>
    </row>
    <row r="1708" spans="21:43" ht="15" customHeight="1" x14ac:dyDescent="0.2">
      <c r="U1708" s="73"/>
      <c r="V1708" s="73"/>
      <c r="W1708" s="73"/>
      <c r="X1708" s="73"/>
      <c r="Y1708" s="73"/>
      <c r="Z1708" s="73"/>
      <c r="AA1708" s="73"/>
      <c r="AB1708" s="73"/>
      <c r="AC1708" s="73"/>
      <c r="AD1708" s="73"/>
      <c r="AE1708" s="73"/>
      <c r="AF1708" s="73"/>
      <c r="AG1708" s="73"/>
      <c r="AH1708" s="73"/>
      <c r="AI1708" s="73"/>
      <c r="AJ1708" s="73"/>
      <c r="AK1708" s="73"/>
      <c r="AM1708" s="73"/>
      <c r="AN1708" s="73"/>
      <c r="AO1708" s="73"/>
      <c r="AP1708" s="73"/>
      <c r="AQ1708" s="73"/>
    </row>
    <row r="1709" spans="21:43" ht="15" customHeight="1" x14ac:dyDescent="0.2">
      <c r="U1709" s="73"/>
      <c r="V1709" s="73"/>
      <c r="W1709" s="73"/>
      <c r="X1709" s="73"/>
      <c r="Y1709" s="73"/>
      <c r="Z1709" s="73"/>
      <c r="AA1709" s="73"/>
      <c r="AB1709" s="73"/>
      <c r="AC1709" s="73"/>
      <c r="AD1709" s="73"/>
      <c r="AE1709" s="73"/>
      <c r="AF1709" s="73"/>
      <c r="AG1709" s="73"/>
      <c r="AH1709" s="73"/>
      <c r="AI1709" s="73"/>
      <c r="AJ1709" s="73"/>
      <c r="AK1709" s="73"/>
      <c r="AM1709" s="73"/>
      <c r="AN1709" s="73"/>
      <c r="AO1709" s="73"/>
      <c r="AP1709" s="73"/>
      <c r="AQ1709" s="73"/>
    </row>
    <row r="1710" spans="21:43" ht="15" customHeight="1" x14ac:dyDescent="0.2">
      <c r="U1710" s="73"/>
      <c r="V1710" s="73"/>
      <c r="W1710" s="73"/>
      <c r="X1710" s="73"/>
      <c r="Y1710" s="73"/>
      <c r="Z1710" s="73"/>
      <c r="AA1710" s="73"/>
      <c r="AB1710" s="73"/>
      <c r="AC1710" s="73"/>
      <c r="AD1710" s="73"/>
      <c r="AE1710" s="73"/>
      <c r="AF1710" s="73"/>
      <c r="AG1710" s="73"/>
      <c r="AH1710" s="73"/>
      <c r="AI1710" s="73"/>
      <c r="AJ1710" s="73"/>
      <c r="AK1710" s="73"/>
      <c r="AM1710" s="73"/>
      <c r="AN1710" s="73"/>
      <c r="AO1710" s="73"/>
      <c r="AP1710" s="73"/>
      <c r="AQ1710" s="73"/>
    </row>
    <row r="1711" spans="21:43" ht="15" customHeight="1" x14ac:dyDescent="0.2">
      <c r="U1711" s="73"/>
      <c r="V1711" s="73"/>
      <c r="W1711" s="73"/>
      <c r="X1711" s="73"/>
      <c r="Y1711" s="73"/>
      <c r="Z1711" s="73"/>
      <c r="AA1711" s="73"/>
      <c r="AB1711" s="73"/>
      <c r="AC1711" s="73"/>
      <c r="AD1711" s="73"/>
      <c r="AE1711" s="73"/>
      <c r="AF1711" s="73"/>
      <c r="AG1711" s="73"/>
      <c r="AH1711" s="73"/>
      <c r="AI1711" s="73"/>
      <c r="AJ1711" s="73"/>
      <c r="AK1711" s="73"/>
      <c r="AM1711" s="73"/>
      <c r="AN1711" s="73"/>
      <c r="AO1711" s="73"/>
      <c r="AP1711" s="73"/>
      <c r="AQ1711" s="73"/>
    </row>
    <row r="1712" spans="21:43" ht="15" customHeight="1" x14ac:dyDescent="0.2">
      <c r="U1712" s="73"/>
      <c r="V1712" s="73"/>
      <c r="W1712" s="73"/>
      <c r="X1712" s="73"/>
      <c r="Y1712" s="73"/>
      <c r="Z1712" s="73"/>
      <c r="AA1712" s="73"/>
      <c r="AB1712" s="73"/>
      <c r="AC1712" s="73"/>
      <c r="AD1712" s="73"/>
      <c r="AE1712" s="73"/>
      <c r="AF1712" s="73"/>
      <c r="AG1712" s="73"/>
      <c r="AH1712" s="73"/>
      <c r="AI1712" s="73"/>
      <c r="AJ1712" s="73"/>
      <c r="AK1712" s="73"/>
      <c r="AM1712" s="73"/>
      <c r="AN1712" s="73"/>
      <c r="AO1712" s="73"/>
      <c r="AP1712" s="73"/>
      <c r="AQ1712" s="73"/>
    </row>
    <row r="1713" spans="21:43" ht="15" customHeight="1" x14ac:dyDescent="0.2">
      <c r="U1713" s="73"/>
      <c r="V1713" s="73"/>
      <c r="W1713" s="73"/>
      <c r="X1713" s="73"/>
      <c r="Y1713" s="73"/>
      <c r="Z1713" s="73"/>
      <c r="AA1713" s="73"/>
      <c r="AB1713" s="73"/>
      <c r="AC1713" s="73"/>
      <c r="AD1713" s="73"/>
      <c r="AE1713" s="73"/>
      <c r="AF1713" s="73"/>
      <c r="AG1713" s="73"/>
      <c r="AH1713" s="73"/>
      <c r="AI1713" s="73"/>
      <c r="AJ1713" s="73"/>
      <c r="AK1713" s="73"/>
      <c r="AM1713" s="73"/>
      <c r="AN1713" s="73"/>
      <c r="AO1713" s="73"/>
      <c r="AP1713" s="73"/>
      <c r="AQ1713" s="73"/>
    </row>
    <row r="1714" spans="21:43" ht="15" customHeight="1" x14ac:dyDescent="0.2">
      <c r="U1714" s="73"/>
      <c r="V1714" s="73"/>
      <c r="W1714" s="73"/>
      <c r="X1714" s="73"/>
      <c r="Y1714" s="73"/>
      <c r="Z1714" s="73"/>
      <c r="AA1714" s="73"/>
      <c r="AB1714" s="73"/>
      <c r="AC1714" s="73"/>
      <c r="AD1714" s="73"/>
      <c r="AE1714" s="73"/>
      <c r="AF1714" s="73"/>
      <c r="AG1714" s="73"/>
      <c r="AH1714" s="73"/>
      <c r="AI1714" s="73"/>
      <c r="AJ1714" s="73"/>
      <c r="AK1714" s="73"/>
      <c r="AM1714" s="73"/>
      <c r="AN1714" s="73"/>
      <c r="AO1714" s="73"/>
      <c r="AP1714" s="73"/>
      <c r="AQ1714" s="73"/>
    </row>
    <row r="1715" spans="21:43" ht="15" customHeight="1" x14ac:dyDescent="0.2">
      <c r="U1715" s="73"/>
      <c r="V1715" s="73"/>
      <c r="W1715" s="73"/>
      <c r="X1715" s="73"/>
      <c r="Y1715" s="73"/>
      <c r="Z1715" s="73"/>
      <c r="AA1715" s="73"/>
      <c r="AB1715" s="73"/>
      <c r="AC1715" s="73"/>
      <c r="AD1715" s="73"/>
      <c r="AE1715" s="73"/>
      <c r="AF1715" s="73"/>
      <c r="AG1715" s="73"/>
      <c r="AH1715" s="73"/>
      <c r="AI1715" s="73"/>
      <c r="AJ1715" s="73"/>
      <c r="AK1715" s="73"/>
      <c r="AM1715" s="73"/>
      <c r="AN1715" s="73"/>
      <c r="AO1715" s="73"/>
      <c r="AP1715" s="73"/>
      <c r="AQ1715" s="73"/>
    </row>
    <row r="1716" spans="21:43" ht="15" customHeight="1" x14ac:dyDescent="0.2">
      <c r="U1716" s="73"/>
      <c r="V1716" s="73"/>
      <c r="W1716" s="73"/>
      <c r="X1716" s="73"/>
      <c r="Y1716" s="73"/>
      <c r="Z1716" s="73"/>
      <c r="AA1716" s="73"/>
      <c r="AB1716" s="73"/>
      <c r="AC1716" s="73"/>
      <c r="AD1716" s="73"/>
      <c r="AE1716" s="73"/>
      <c r="AF1716" s="73"/>
      <c r="AG1716" s="73"/>
      <c r="AH1716" s="73"/>
      <c r="AI1716" s="73"/>
      <c r="AJ1716" s="73"/>
      <c r="AK1716" s="73"/>
      <c r="AM1716" s="73"/>
      <c r="AN1716" s="73"/>
      <c r="AO1716" s="73"/>
      <c r="AP1716" s="73"/>
      <c r="AQ1716" s="73"/>
    </row>
    <row r="1717" spans="21:43" ht="15" customHeight="1" x14ac:dyDescent="0.2">
      <c r="U1717" s="73"/>
      <c r="V1717" s="73"/>
      <c r="W1717" s="73"/>
      <c r="X1717" s="73"/>
      <c r="Y1717" s="73"/>
      <c r="Z1717" s="73"/>
      <c r="AA1717" s="73"/>
      <c r="AB1717" s="73"/>
      <c r="AC1717" s="73"/>
      <c r="AD1717" s="73"/>
      <c r="AE1717" s="73"/>
      <c r="AF1717" s="73"/>
      <c r="AG1717" s="73"/>
      <c r="AH1717" s="73"/>
      <c r="AI1717" s="73"/>
      <c r="AJ1717" s="73"/>
      <c r="AK1717" s="73"/>
      <c r="AM1717" s="73"/>
      <c r="AN1717" s="73"/>
      <c r="AO1717" s="73"/>
      <c r="AP1717" s="73"/>
      <c r="AQ1717" s="73"/>
    </row>
    <row r="1718" spans="21:43" ht="15" customHeight="1" x14ac:dyDescent="0.2">
      <c r="U1718" s="73"/>
      <c r="V1718" s="73"/>
      <c r="W1718" s="73"/>
      <c r="X1718" s="73"/>
      <c r="Y1718" s="73"/>
      <c r="Z1718" s="73"/>
      <c r="AA1718" s="73"/>
      <c r="AB1718" s="73"/>
      <c r="AC1718" s="73"/>
      <c r="AD1718" s="73"/>
      <c r="AE1718" s="73"/>
      <c r="AF1718" s="73"/>
      <c r="AG1718" s="73"/>
      <c r="AH1718" s="73"/>
      <c r="AI1718" s="73"/>
      <c r="AJ1718" s="73"/>
      <c r="AK1718" s="73"/>
      <c r="AM1718" s="73"/>
      <c r="AN1718" s="73"/>
      <c r="AO1718" s="73"/>
      <c r="AP1718" s="73"/>
      <c r="AQ1718" s="73"/>
    </row>
    <row r="1719" spans="21:43" ht="15" customHeight="1" x14ac:dyDescent="0.2">
      <c r="U1719" s="73"/>
      <c r="V1719" s="73"/>
      <c r="W1719" s="73"/>
      <c r="X1719" s="73"/>
      <c r="Y1719" s="73"/>
      <c r="Z1719" s="73"/>
      <c r="AA1719" s="73"/>
      <c r="AB1719" s="73"/>
      <c r="AC1719" s="73"/>
      <c r="AD1719" s="73"/>
      <c r="AE1719" s="73"/>
      <c r="AF1719" s="73"/>
      <c r="AG1719" s="73"/>
      <c r="AH1719" s="73"/>
      <c r="AI1719" s="73"/>
      <c r="AJ1719" s="73"/>
      <c r="AK1719" s="73"/>
      <c r="AM1719" s="73"/>
      <c r="AN1719" s="73"/>
      <c r="AO1719" s="73"/>
      <c r="AP1719" s="73"/>
      <c r="AQ1719" s="73"/>
    </row>
    <row r="1720" spans="21:43" ht="15" customHeight="1" x14ac:dyDescent="0.2">
      <c r="U1720" s="73"/>
      <c r="V1720" s="73"/>
      <c r="W1720" s="73"/>
      <c r="X1720" s="73"/>
      <c r="Y1720" s="73"/>
      <c r="Z1720" s="73"/>
      <c r="AA1720" s="73"/>
      <c r="AB1720" s="73"/>
      <c r="AC1720" s="73"/>
      <c r="AD1720" s="73"/>
      <c r="AE1720" s="73"/>
      <c r="AF1720" s="73"/>
      <c r="AG1720" s="73"/>
      <c r="AH1720" s="73"/>
      <c r="AI1720" s="73"/>
      <c r="AJ1720" s="73"/>
      <c r="AK1720" s="73"/>
      <c r="AM1720" s="73"/>
      <c r="AN1720" s="73"/>
      <c r="AO1720" s="73"/>
      <c r="AP1720" s="73"/>
      <c r="AQ1720" s="73"/>
    </row>
    <row r="1721" spans="21:43" ht="15" customHeight="1" x14ac:dyDescent="0.2">
      <c r="U1721" s="73"/>
      <c r="V1721" s="73"/>
      <c r="W1721" s="73"/>
      <c r="X1721" s="73"/>
      <c r="Y1721" s="73"/>
      <c r="Z1721" s="73"/>
      <c r="AA1721" s="73"/>
      <c r="AB1721" s="73"/>
      <c r="AC1721" s="73"/>
      <c r="AD1721" s="73"/>
      <c r="AE1721" s="73"/>
      <c r="AF1721" s="73"/>
      <c r="AG1721" s="73"/>
      <c r="AH1721" s="73"/>
      <c r="AI1721" s="73"/>
      <c r="AJ1721" s="73"/>
      <c r="AK1721" s="73"/>
      <c r="AM1721" s="73"/>
      <c r="AN1721" s="73"/>
      <c r="AO1721" s="73"/>
      <c r="AP1721" s="73"/>
      <c r="AQ1721" s="73"/>
    </row>
    <row r="1722" spans="21:43" ht="15" customHeight="1" x14ac:dyDescent="0.2">
      <c r="U1722" s="73"/>
      <c r="V1722" s="73"/>
      <c r="W1722" s="73"/>
      <c r="X1722" s="73"/>
      <c r="Y1722" s="73"/>
      <c r="Z1722" s="73"/>
      <c r="AA1722" s="73"/>
      <c r="AB1722" s="73"/>
      <c r="AC1722" s="73"/>
      <c r="AD1722" s="73"/>
      <c r="AE1722" s="73"/>
      <c r="AF1722" s="73"/>
      <c r="AG1722" s="73"/>
      <c r="AH1722" s="73"/>
      <c r="AI1722" s="73"/>
      <c r="AJ1722" s="73"/>
      <c r="AK1722" s="73"/>
      <c r="AM1722" s="73"/>
      <c r="AN1722" s="73"/>
      <c r="AO1722" s="73"/>
      <c r="AP1722" s="73"/>
      <c r="AQ1722" s="73"/>
    </row>
    <row r="1723" spans="21:43" ht="15" customHeight="1" x14ac:dyDescent="0.2">
      <c r="U1723" s="73"/>
      <c r="V1723" s="73"/>
      <c r="W1723" s="73"/>
      <c r="X1723" s="73"/>
      <c r="Y1723" s="73"/>
      <c r="Z1723" s="73"/>
      <c r="AA1723" s="73"/>
      <c r="AB1723" s="73"/>
      <c r="AC1723" s="73"/>
      <c r="AD1723" s="73"/>
      <c r="AE1723" s="73"/>
      <c r="AF1723" s="73"/>
      <c r="AG1723" s="73"/>
      <c r="AH1723" s="73"/>
      <c r="AI1723" s="73"/>
      <c r="AJ1723" s="73"/>
      <c r="AK1723" s="73"/>
      <c r="AM1723" s="73"/>
      <c r="AN1723" s="73"/>
      <c r="AO1723" s="73"/>
      <c r="AP1723" s="73"/>
      <c r="AQ1723" s="73"/>
    </row>
    <row r="1724" spans="21:43" ht="15" customHeight="1" x14ac:dyDescent="0.2">
      <c r="U1724" s="73"/>
      <c r="V1724" s="73"/>
      <c r="W1724" s="73"/>
      <c r="X1724" s="73"/>
      <c r="Y1724" s="73"/>
      <c r="Z1724" s="73"/>
      <c r="AA1724" s="73"/>
      <c r="AB1724" s="73"/>
      <c r="AC1724" s="73"/>
      <c r="AD1724" s="73"/>
      <c r="AE1724" s="73"/>
      <c r="AF1724" s="73"/>
      <c r="AG1724" s="73"/>
      <c r="AH1724" s="73"/>
      <c r="AI1724" s="73"/>
      <c r="AJ1724" s="73"/>
      <c r="AK1724" s="73"/>
      <c r="AM1724" s="73"/>
      <c r="AN1724" s="73"/>
      <c r="AO1724" s="73"/>
      <c r="AP1724" s="73"/>
      <c r="AQ1724" s="73"/>
    </row>
    <row r="1725" spans="21:43" ht="15" customHeight="1" x14ac:dyDescent="0.2">
      <c r="U1725" s="73"/>
      <c r="V1725" s="73"/>
      <c r="W1725" s="73"/>
      <c r="X1725" s="73"/>
      <c r="Y1725" s="73"/>
      <c r="Z1725" s="73"/>
      <c r="AA1725" s="73"/>
      <c r="AB1725" s="73"/>
      <c r="AC1725" s="73"/>
      <c r="AD1725" s="73"/>
      <c r="AE1725" s="73"/>
      <c r="AF1725" s="73"/>
      <c r="AG1725" s="73"/>
      <c r="AH1725" s="73"/>
      <c r="AI1725" s="73"/>
      <c r="AJ1725" s="73"/>
      <c r="AK1725" s="73"/>
      <c r="AM1725" s="73"/>
      <c r="AN1725" s="73"/>
      <c r="AO1725" s="73"/>
      <c r="AP1725" s="73"/>
      <c r="AQ1725" s="73"/>
    </row>
    <row r="1726" spans="21:43" ht="15" customHeight="1" x14ac:dyDescent="0.2">
      <c r="U1726" s="73"/>
      <c r="V1726" s="73"/>
      <c r="W1726" s="73"/>
      <c r="X1726" s="73"/>
      <c r="Y1726" s="73"/>
      <c r="Z1726" s="73"/>
      <c r="AA1726" s="73"/>
      <c r="AB1726" s="73"/>
      <c r="AC1726" s="73"/>
      <c r="AD1726" s="73"/>
      <c r="AE1726" s="73"/>
      <c r="AF1726" s="73"/>
      <c r="AG1726" s="73"/>
      <c r="AH1726" s="73"/>
      <c r="AI1726" s="73"/>
      <c r="AJ1726" s="73"/>
      <c r="AK1726" s="73"/>
      <c r="AM1726" s="73"/>
      <c r="AN1726" s="73"/>
      <c r="AO1726" s="73"/>
      <c r="AP1726" s="73"/>
      <c r="AQ1726" s="73"/>
    </row>
    <row r="1727" spans="21:43" ht="15" customHeight="1" x14ac:dyDescent="0.2">
      <c r="U1727" s="73"/>
      <c r="V1727" s="73"/>
      <c r="W1727" s="73"/>
      <c r="X1727" s="73"/>
      <c r="Y1727" s="73"/>
      <c r="Z1727" s="73"/>
      <c r="AA1727" s="73"/>
      <c r="AB1727" s="73"/>
      <c r="AC1727" s="73"/>
      <c r="AD1727" s="73"/>
      <c r="AE1727" s="73"/>
      <c r="AF1727" s="73"/>
      <c r="AG1727" s="73"/>
      <c r="AH1727" s="73"/>
      <c r="AI1727" s="73"/>
      <c r="AJ1727" s="73"/>
      <c r="AK1727" s="73"/>
      <c r="AM1727" s="73"/>
      <c r="AN1727" s="73"/>
      <c r="AO1727" s="73"/>
      <c r="AP1727" s="73"/>
      <c r="AQ1727" s="73"/>
    </row>
    <row r="1728" spans="21:43" ht="15" customHeight="1" x14ac:dyDescent="0.2">
      <c r="U1728" s="73"/>
      <c r="V1728" s="73"/>
      <c r="W1728" s="73"/>
      <c r="X1728" s="73"/>
      <c r="Y1728" s="73"/>
      <c r="Z1728" s="73"/>
      <c r="AA1728" s="73"/>
      <c r="AB1728" s="73"/>
      <c r="AC1728" s="73"/>
      <c r="AD1728" s="73"/>
      <c r="AE1728" s="73"/>
      <c r="AF1728" s="73"/>
      <c r="AG1728" s="73"/>
      <c r="AH1728" s="73"/>
      <c r="AI1728" s="73"/>
      <c r="AJ1728" s="73"/>
      <c r="AK1728" s="73"/>
      <c r="AM1728" s="73"/>
      <c r="AN1728" s="73"/>
      <c r="AO1728" s="73"/>
      <c r="AP1728" s="73"/>
      <c r="AQ1728" s="73"/>
    </row>
    <row r="1729" spans="21:43" ht="15" customHeight="1" x14ac:dyDescent="0.2">
      <c r="U1729" s="73"/>
      <c r="V1729" s="73"/>
      <c r="W1729" s="73"/>
      <c r="X1729" s="73"/>
      <c r="Y1729" s="73"/>
      <c r="Z1729" s="73"/>
      <c r="AA1729" s="73"/>
      <c r="AB1729" s="73"/>
      <c r="AC1729" s="73"/>
      <c r="AD1729" s="73"/>
      <c r="AE1729" s="73"/>
      <c r="AF1729" s="73"/>
      <c r="AG1729" s="73"/>
      <c r="AH1729" s="73"/>
      <c r="AI1729" s="73"/>
      <c r="AJ1729" s="73"/>
      <c r="AK1729" s="73"/>
      <c r="AM1729" s="73"/>
      <c r="AN1729" s="73"/>
      <c r="AO1729" s="73"/>
      <c r="AP1729" s="73"/>
      <c r="AQ1729" s="73"/>
    </row>
    <row r="1730" spans="21:43" ht="15" customHeight="1" x14ac:dyDescent="0.2">
      <c r="U1730" s="73"/>
      <c r="V1730" s="73"/>
      <c r="W1730" s="73"/>
      <c r="X1730" s="73"/>
      <c r="Y1730" s="73"/>
      <c r="Z1730" s="73"/>
      <c r="AA1730" s="73"/>
      <c r="AB1730" s="73"/>
      <c r="AC1730" s="73"/>
      <c r="AD1730" s="73"/>
      <c r="AE1730" s="73"/>
      <c r="AF1730" s="73"/>
      <c r="AG1730" s="73"/>
      <c r="AH1730" s="73"/>
      <c r="AI1730" s="73"/>
      <c r="AJ1730" s="73"/>
      <c r="AK1730" s="73"/>
      <c r="AM1730" s="73"/>
      <c r="AN1730" s="73"/>
      <c r="AO1730" s="73"/>
      <c r="AP1730" s="73"/>
      <c r="AQ1730" s="73"/>
    </row>
    <row r="1731" spans="21:43" ht="15" customHeight="1" x14ac:dyDescent="0.2">
      <c r="U1731" s="73"/>
      <c r="V1731" s="73"/>
      <c r="W1731" s="73"/>
      <c r="X1731" s="73"/>
      <c r="Y1731" s="73"/>
      <c r="Z1731" s="73"/>
      <c r="AA1731" s="73"/>
      <c r="AB1731" s="73"/>
      <c r="AC1731" s="73"/>
      <c r="AD1731" s="73"/>
      <c r="AE1731" s="73"/>
      <c r="AF1731" s="73"/>
      <c r="AG1731" s="73"/>
      <c r="AH1731" s="73"/>
      <c r="AI1731" s="73"/>
      <c r="AJ1731" s="73"/>
      <c r="AK1731" s="73"/>
      <c r="AM1731" s="73"/>
      <c r="AN1731" s="73"/>
      <c r="AO1731" s="73"/>
      <c r="AP1731" s="73"/>
      <c r="AQ1731" s="73"/>
    </row>
    <row r="1732" spans="21:43" ht="15" customHeight="1" x14ac:dyDescent="0.2">
      <c r="U1732" s="73"/>
      <c r="V1732" s="73"/>
      <c r="W1732" s="73"/>
      <c r="X1732" s="73"/>
      <c r="Y1732" s="73"/>
      <c r="Z1732" s="73"/>
      <c r="AA1732" s="73"/>
      <c r="AB1732" s="73"/>
      <c r="AC1732" s="73"/>
      <c r="AD1732" s="73"/>
      <c r="AE1732" s="73"/>
      <c r="AF1732" s="73"/>
      <c r="AG1732" s="73"/>
      <c r="AH1732" s="73"/>
      <c r="AI1732" s="73"/>
      <c r="AJ1732" s="73"/>
      <c r="AK1732" s="73"/>
      <c r="AM1732" s="73"/>
      <c r="AN1732" s="73"/>
      <c r="AO1732" s="73"/>
      <c r="AP1732" s="73"/>
      <c r="AQ1732" s="73"/>
    </row>
    <row r="1733" spans="21:43" ht="15" customHeight="1" x14ac:dyDescent="0.2">
      <c r="U1733" s="73"/>
      <c r="V1733" s="73"/>
      <c r="W1733" s="73"/>
      <c r="X1733" s="73"/>
      <c r="Y1733" s="73"/>
      <c r="Z1733" s="73"/>
      <c r="AA1733" s="73"/>
      <c r="AB1733" s="73"/>
      <c r="AC1733" s="73"/>
      <c r="AD1733" s="73"/>
      <c r="AE1733" s="73"/>
      <c r="AF1733" s="73"/>
      <c r="AG1733" s="73"/>
      <c r="AH1733" s="73"/>
      <c r="AI1733" s="73"/>
      <c r="AJ1733" s="73"/>
      <c r="AK1733" s="73"/>
      <c r="AM1733" s="73"/>
      <c r="AN1733" s="73"/>
      <c r="AO1733" s="73"/>
      <c r="AP1733" s="73"/>
      <c r="AQ1733" s="73"/>
    </row>
    <row r="1734" spans="21:43" ht="15" customHeight="1" x14ac:dyDescent="0.2">
      <c r="U1734" s="73"/>
      <c r="V1734" s="73"/>
      <c r="W1734" s="73"/>
      <c r="X1734" s="73"/>
      <c r="Y1734" s="73"/>
      <c r="Z1734" s="73"/>
      <c r="AA1734" s="73"/>
      <c r="AB1734" s="73"/>
      <c r="AC1734" s="73"/>
      <c r="AD1734" s="73"/>
      <c r="AE1734" s="73"/>
      <c r="AF1734" s="73"/>
      <c r="AG1734" s="73"/>
      <c r="AH1734" s="73"/>
      <c r="AI1734" s="73"/>
      <c r="AJ1734" s="73"/>
      <c r="AK1734" s="73"/>
      <c r="AM1734" s="73"/>
      <c r="AN1734" s="73"/>
      <c r="AO1734" s="73"/>
      <c r="AP1734" s="73"/>
      <c r="AQ1734" s="73"/>
    </row>
    <row r="1735" spans="21:43" ht="15" customHeight="1" x14ac:dyDescent="0.2">
      <c r="U1735" s="73"/>
      <c r="V1735" s="73"/>
      <c r="W1735" s="73"/>
      <c r="X1735" s="73"/>
      <c r="Y1735" s="73"/>
      <c r="Z1735" s="73"/>
      <c r="AA1735" s="73"/>
      <c r="AB1735" s="73"/>
      <c r="AC1735" s="73"/>
      <c r="AD1735" s="73"/>
      <c r="AE1735" s="73"/>
      <c r="AF1735" s="73"/>
      <c r="AG1735" s="73"/>
      <c r="AH1735" s="73"/>
      <c r="AI1735" s="73"/>
      <c r="AJ1735" s="73"/>
      <c r="AK1735" s="73"/>
      <c r="AM1735" s="73"/>
      <c r="AN1735" s="73"/>
      <c r="AO1735" s="73"/>
      <c r="AP1735" s="73"/>
      <c r="AQ1735" s="73"/>
    </row>
    <row r="1736" spans="21:43" ht="15" customHeight="1" x14ac:dyDescent="0.2">
      <c r="U1736" s="73"/>
      <c r="V1736" s="73"/>
      <c r="W1736" s="73"/>
      <c r="X1736" s="73"/>
      <c r="Y1736" s="73"/>
      <c r="Z1736" s="73"/>
      <c r="AA1736" s="73"/>
      <c r="AB1736" s="73"/>
      <c r="AC1736" s="73"/>
      <c r="AD1736" s="73"/>
      <c r="AE1736" s="73"/>
      <c r="AF1736" s="73"/>
      <c r="AG1736" s="73"/>
      <c r="AH1736" s="73"/>
      <c r="AI1736" s="73"/>
      <c r="AJ1736" s="73"/>
      <c r="AK1736" s="73"/>
      <c r="AM1736" s="73"/>
      <c r="AN1736" s="73"/>
      <c r="AO1736" s="73"/>
      <c r="AP1736" s="73"/>
      <c r="AQ1736" s="73"/>
    </row>
    <row r="1737" spans="21:43" ht="15" customHeight="1" x14ac:dyDescent="0.2">
      <c r="U1737" s="73"/>
      <c r="V1737" s="73"/>
      <c r="W1737" s="73"/>
      <c r="X1737" s="73"/>
      <c r="Y1737" s="73"/>
      <c r="Z1737" s="73"/>
      <c r="AA1737" s="73"/>
      <c r="AB1737" s="73"/>
      <c r="AC1737" s="73"/>
      <c r="AD1737" s="73"/>
      <c r="AE1737" s="73"/>
      <c r="AF1737" s="73"/>
      <c r="AG1737" s="73"/>
      <c r="AH1737" s="73"/>
      <c r="AI1737" s="73"/>
      <c r="AJ1737" s="73"/>
      <c r="AK1737" s="73"/>
      <c r="AM1737" s="73"/>
      <c r="AN1737" s="73"/>
      <c r="AO1737" s="73"/>
      <c r="AP1737" s="73"/>
      <c r="AQ1737" s="73"/>
    </row>
    <row r="1738" spans="21:43" ht="15" customHeight="1" x14ac:dyDescent="0.2">
      <c r="U1738" s="73"/>
      <c r="V1738" s="73"/>
      <c r="W1738" s="73"/>
      <c r="X1738" s="73"/>
      <c r="Y1738" s="73"/>
      <c r="Z1738" s="73"/>
      <c r="AA1738" s="73"/>
      <c r="AB1738" s="73"/>
      <c r="AC1738" s="73"/>
      <c r="AD1738" s="73"/>
      <c r="AE1738" s="73"/>
      <c r="AF1738" s="73"/>
      <c r="AG1738" s="73"/>
      <c r="AH1738" s="73"/>
      <c r="AI1738" s="73"/>
      <c r="AJ1738" s="73"/>
      <c r="AK1738" s="73"/>
      <c r="AM1738" s="73"/>
      <c r="AN1738" s="73"/>
      <c r="AO1738" s="73"/>
      <c r="AP1738" s="73"/>
      <c r="AQ1738" s="73"/>
    </row>
    <row r="1739" spans="21:43" ht="15" customHeight="1" x14ac:dyDescent="0.2">
      <c r="U1739" s="73"/>
      <c r="V1739" s="73"/>
      <c r="W1739" s="73"/>
      <c r="X1739" s="73"/>
      <c r="Y1739" s="73"/>
      <c r="Z1739" s="73"/>
      <c r="AA1739" s="73"/>
      <c r="AB1739" s="73"/>
      <c r="AC1739" s="73"/>
      <c r="AD1739" s="73"/>
      <c r="AE1739" s="73"/>
      <c r="AF1739" s="73"/>
      <c r="AG1739" s="73"/>
      <c r="AH1739" s="73"/>
      <c r="AI1739" s="73"/>
      <c r="AJ1739" s="73"/>
      <c r="AK1739" s="73"/>
      <c r="AM1739" s="73"/>
      <c r="AN1739" s="73"/>
      <c r="AO1739" s="73"/>
      <c r="AP1739" s="73"/>
      <c r="AQ1739" s="73"/>
    </row>
    <row r="1740" spans="21:43" ht="15" customHeight="1" x14ac:dyDescent="0.2">
      <c r="U1740" s="73"/>
      <c r="V1740" s="73"/>
      <c r="W1740" s="73"/>
      <c r="X1740" s="73"/>
      <c r="Y1740" s="73"/>
      <c r="Z1740" s="73"/>
      <c r="AA1740" s="73"/>
      <c r="AB1740" s="73"/>
      <c r="AC1740" s="73"/>
      <c r="AD1740" s="73"/>
      <c r="AE1740" s="73"/>
      <c r="AF1740" s="73"/>
      <c r="AG1740" s="73"/>
      <c r="AH1740" s="73"/>
      <c r="AI1740" s="73"/>
      <c r="AJ1740" s="73"/>
      <c r="AK1740" s="73"/>
      <c r="AM1740" s="73"/>
      <c r="AN1740" s="73"/>
      <c r="AO1740" s="73"/>
      <c r="AP1740" s="73"/>
      <c r="AQ1740" s="73"/>
    </row>
    <row r="1741" spans="21:43" ht="15" customHeight="1" x14ac:dyDescent="0.2">
      <c r="U1741" s="73"/>
      <c r="V1741" s="73"/>
      <c r="W1741" s="73"/>
      <c r="X1741" s="73"/>
      <c r="Y1741" s="73"/>
      <c r="Z1741" s="73"/>
      <c r="AA1741" s="73"/>
      <c r="AB1741" s="73"/>
      <c r="AC1741" s="73"/>
      <c r="AD1741" s="73"/>
      <c r="AE1741" s="73"/>
      <c r="AF1741" s="73"/>
      <c r="AG1741" s="73"/>
      <c r="AH1741" s="73"/>
      <c r="AI1741" s="73"/>
      <c r="AJ1741" s="73"/>
      <c r="AK1741" s="73"/>
      <c r="AM1741" s="73"/>
      <c r="AN1741" s="73"/>
      <c r="AO1741" s="73"/>
      <c r="AP1741" s="73"/>
      <c r="AQ1741" s="73"/>
    </row>
    <row r="1742" spans="21:43" ht="15" customHeight="1" x14ac:dyDescent="0.2">
      <c r="U1742" s="73"/>
      <c r="V1742" s="73"/>
      <c r="W1742" s="73"/>
      <c r="X1742" s="73"/>
      <c r="Y1742" s="73"/>
      <c r="Z1742" s="73"/>
      <c r="AA1742" s="73"/>
      <c r="AB1742" s="73"/>
      <c r="AC1742" s="73"/>
      <c r="AD1742" s="73"/>
      <c r="AE1742" s="73"/>
      <c r="AF1742" s="73"/>
      <c r="AG1742" s="73"/>
      <c r="AH1742" s="73"/>
      <c r="AI1742" s="73"/>
      <c r="AJ1742" s="73"/>
      <c r="AK1742" s="73"/>
      <c r="AM1742" s="73"/>
      <c r="AN1742" s="73"/>
      <c r="AO1742" s="73"/>
      <c r="AP1742" s="73"/>
      <c r="AQ1742" s="73"/>
    </row>
    <row r="1743" spans="21:43" ht="15" customHeight="1" x14ac:dyDescent="0.2">
      <c r="U1743" s="73"/>
      <c r="V1743" s="73"/>
      <c r="W1743" s="73"/>
      <c r="X1743" s="73"/>
      <c r="Y1743" s="73"/>
      <c r="Z1743" s="73"/>
      <c r="AA1743" s="73"/>
      <c r="AB1743" s="73"/>
      <c r="AC1743" s="73"/>
      <c r="AD1743" s="73"/>
      <c r="AE1743" s="73"/>
      <c r="AF1743" s="73"/>
      <c r="AG1743" s="73"/>
      <c r="AH1743" s="73"/>
      <c r="AI1743" s="73"/>
      <c r="AJ1743" s="73"/>
      <c r="AK1743" s="73"/>
      <c r="AM1743" s="73"/>
      <c r="AN1743" s="73"/>
      <c r="AO1743" s="73"/>
      <c r="AP1743" s="73"/>
      <c r="AQ1743" s="73"/>
    </row>
    <row r="1744" spans="21:43" ht="15" customHeight="1" x14ac:dyDescent="0.2">
      <c r="U1744" s="73"/>
      <c r="V1744" s="73"/>
      <c r="W1744" s="73"/>
      <c r="X1744" s="73"/>
      <c r="Y1744" s="73"/>
      <c r="Z1744" s="73"/>
      <c r="AA1744" s="73"/>
      <c r="AB1744" s="73"/>
      <c r="AC1744" s="73"/>
      <c r="AD1744" s="73"/>
      <c r="AE1744" s="73"/>
      <c r="AF1744" s="73"/>
      <c r="AG1744" s="73"/>
      <c r="AH1744" s="73"/>
      <c r="AI1744" s="73"/>
      <c r="AJ1744" s="73"/>
      <c r="AK1744" s="73"/>
      <c r="AM1744" s="73"/>
      <c r="AN1744" s="73"/>
      <c r="AO1744" s="73"/>
      <c r="AP1744" s="73"/>
      <c r="AQ1744" s="73"/>
    </row>
    <row r="1745" spans="21:43" ht="15" customHeight="1" x14ac:dyDescent="0.2">
      <c r="U1745" s="73"/>
      <c r="V1745" s="73"/>
      <c r="W1745" s="73"/>
      <c r="X1745" s="73"/>
      <c r="Y1745" s="73"/>
      <c r="Z1745" s="73"/>
      <c r="AA1745" s="73"/>
      <c r="AB1745" s="73"/>
      <c r="AC1745" s="73"/>
      <c r="AD1745" s="73"/>
      <c r="AE1745" s="73"/>
      <c r="AF1745" s="73"/>
      <c r="AG1745" s="73"/>
      <c r="AH1745" s="73"/>
      <c r="AI1745" s="73"/>
      <c r="AJ1745" s="73"/>
      <c r="AK1745" s="73"/>
      <c r="AM1745" s="73"/>
      <c r="AN1745" s="73"/>
      <c r="AO1745" s="73"/>
      <c r="AP1745" s="73"/>
      <c r="AQ1745" s="73"/>
    </row>
    <row r="1746" spans="21:43" ht="15" customHeight="1" x14ac:dyDescent="0.2">
      <c r="U1746" s="73"/>
      <c r="V1746" s="73"/>
      <c r="W1746" s="73"/>
      <c r="X1746" s="73"/>
      <c r="Y1746" s="73"/>
      <c r="Z1746" s="73"/>
      <c r="AA1746" s="73"/>
      <c r="AB1746" s="73"/>
      <c r="AC1746" s="73"/>
      <c r="AD1746" s="73"/>
      <c r="AE1746" s="73"/>
      <c r="AF1746" s="73"/>
      <c r="AG1746" s="73"/>
      <c r="AH1746" s="73"/>
      <c r="AI1746" s="73"/>
      <c r="AJ1746" s="73"/>
      <c r="AK1746" s="73"/>
      <c r="AM1746" s="73"/>
      <c r="AN1746" s="73"/>
      <c r="AO1746" s="73"/>
      <c r="AP1746" s="73"/>
      <c r="AQ1746" s="73"/>
    </row>
    <row r="1747" spans="21:43" ht="15" customHeight="1" x14ac:dyDescent="0.2">
      <c r="U1747" s="73"/>
      <c r="V1747" s="73"/>
      <c r="W1747" s="73"/>
      <c r="X1747" s="73"/>
      <c r="Y1747" s="73"/>
      <c r="Z1747" s="73"/>
      <c r="AA1747" s="73"/>
      <c r="AB1747" s="73"/>
      <c r="AC1747" s="73"/>
      <c r="AD1747" s="73"/>
      <c r="AE1747" s="73"/>
      <c r="AF1747" s="73"/>
      <c r="AG1747" s="73"/>
      <c r="AH1747" s="73"/>
      <c r="AI1747" s="73"/>
      <c r="AJ1747" s="73"/>
      <c r="AK1747" s="73"/>
      <c r="AM1747" s="73"/>
      <c r="AN1747" s="73"/>
      <c r="AO1747" s="73"/>
      <c r="AP1747" s="73"/>
      <c r="AQ1747" s="73"/>
    </row>
    <row r="1748" spans="21:43" ht="15" customHeight="1" x14ac:dyDescent="0.2">
      <c r="U1748" s="73"/>
      <c r="V1748" s="73"/>
      <c r="W1748" s="73"/>
      <c r="X1748" s="73"/>
      <c r="Y1748" s="73"/>
      <c r="Z1748" s="73"/>
      <c r="AA1748" s="73"/>
      <c r="AB1748" s="73"/>
      <c r="AC1748" s="73"/>
      <c r="AD1748" s="73"/>
      <c r="AE1748" s="73"/>
      <c r="AF1748" s="73"/>
      <c r="AG1748" s="73"/>
      <c r="AH1748" s="73"/>
      <c r="AI1748" s="73"/>
      <c r="AJ1748" s="73"/>
      <c r="AK1748" s="73"/>
      <c r="AM1748" s="73"/>
      <c r="AN1748" s="73"/>
      <c r="AO1748" s="73"/>
      <c r="AP1748" s="73"/>
      <c r="AQ1748" s="73"/>
    </row>
    <row r="1749" spans="21:43" ht="15" customHeight="1" x14ac:dyDescent="0.2">
      <c r="U1749" s="73"/>
      <c r="V1749" s="73"/>
      <c r="W1749" s="73"/>
      <c r="X1749" s="73"/>
      <c r="Y1749" s="73"/>
      <c r="Z1749" s="73"/>
      <c r="AA1749" s="73"/>
      <c r="AB1749" s="73"/>
      <c r="AC1749" s="73"/>
      <c r="AD1749" s="73"/>
      <c r="AE1749" s="73"/>
      <c r="AF1749" s="73"/>
      <c r="AG1749" s="73"/>
      <c r="AH1749" s="73"/>
      <c r="AI1749" s="73"/>
      <c r="AJ1749" s="73"/>
      <c r="AK1749" s="73"/>
      <c r="AM1749" s="73"/>
      <c r="AN1749" s="73"/>
      <c r="AO1749" s="73"/>
      <c r="AP1749" s="73"/>
      <c r="AQ1749" s="73"/>
    </row>
    <row r="1750" spans="21:43" ht="15" customHeight="1" x14ac:dyDescent="0.2">
      <c r="U1750" s="73"/>
      <c r="V1750" s="73"/>
      <c r="W1750" s="73"/>
      <c r="X1750" s="73"/>
      <c r="Y1750" s="73"/>
      <c r="Z1750" s="73"/>
      <c r="AA1750" s="73"/>
      <c r="AB1750" s="73"/>
      <c r="AC1750" s="73"/>
      <c r="AD1750" s="73"/>
      <c r="AE1750" s="73"/>
      <c r="AF1750" s="73"/>
      <c r="AG1750" s="73"/>
      <c r="AH1750" s="73"/>
      <c r="AI1750" s="73"/>
      <c r="AJ1750" s="73"/>
      <c r="AK1750" s="73"/>
      <c r="AM1750" s="73"/>
      <c r="AN1750" s="73"/>
      <c r="AO1750" s="73"/>
      <c r="AP1750" s="73"/>
      <c r="AQ1750" s="73"/>
    </row>
    <row r="1751" spans="21:43" ht="15" customHeight="1" x14ac:dyDescent="0.2">
      <c r="U1751" s="73"/>
      <c r="V1751" s="73"/>
      <c r="W1751" s="73"/>
      <c r="X1751" s="73"/>
      <c r="Y1751" s="73"/>
      <c r="Z1751" s="73"/>
      <c r="AA1751" s="73"/>
      <c r="AB1751" s="73"/>
      <c r="AC1751" s="73"/>
      <c r="AD1751" s="73"/>
      <c r="AE1751" s="73"/>
      <c r="AF1751" s="73"/>
      <c r="AG1751" s="73"/>
      <c r="AH1751" s="73"/>
      <c r="AI1751" s="73"/>
      <c r="AJ1751" s="73"/>
      <c r="AK1751" s="73"/>
      <c r="AM1751" s="73"/>
      <c r="AN1751" s="73"/>
      <c r="AO1751" s="73"/>
      <c r="AP1751" s="73"/>
      <c r="AQ1751" s="73"/>
    </row>
    <row r="1752" spans="21:43" ht="15" customHeight="1" x14ac:dyDescent="0.2">
      <c r="U1752" s="73"/>
      <c r="V1752" s="73"/>
      <c r="W1752" s="73"/>
      <c r="X1752" s="73"/>
      <c r="Y1752" s="73"/>
      <c r="Z1752" s="73"/>
      <c r="AA1752" s="73"/>
      <c r="AB1752" s="73"/>
      <c r="AC1752" s="73"/>
      <c r="AD1752" s="73"/>
      <c r="AE1752" s="73"/>
      <c r="AF1752" s="73"/>
      <c r="AG1752" s="73"/>
      <c r="AH1752" s="73"/>
      <c r="AI1752" s="73"/>
      <c r="AJ1752" s="73"/>
      <c r="AK1752" s="73"/>
      <c r="AM1752" s="73"/>
      <c r="AN1752" s="73"/>
      <c r="AO1752" s="73"/>
      <c r="AP1752" s="73"/>
      <c r="AQ1752" s="73"/>
    </row>
    <row r="1753" spans="21:43" ht="15" customHeight="1" x14ac:dyDescent="0.2">
      <c r="U1753" s="73"/>
      <c r="V1753" s="73"/>
      <c r="W1753" s="73"/>
      <c r="X1753" s="73"/>
      <c r="Y1753" s="73"/>
      <c r="Z1753" s="73"/>
      <c r="AA1753" s="73"/>
      <c r="AB1753" s="73"/>
      <c r="AC1753" s="73"/>
      <c r="AD1753" s="73"/>
      <c r="AE1753" s="73"/>
      <c r="AF1753" s="73"/>
      <c r="AG1753" s="73"/>
      <c r="AH1753" s="73"/>
      <c r="AI1753" s="73"/>
      <c r="AJ1753" s="73"/>
      <c r="AK1753" s="73"/>
      <c r="AM1753" s="73"/>
      <c r="AN1753" s="73"/>
      <c r="AO1753" s="73"/>
      <c r="AP1753" s="73"/>
      <c r="AQ1753" s="73"/>
    </row>
    <row r="1754" spans="21:43" ht="15" customHeight="1" x14ac:dyDescent="0.2">
      <c r="U1754" s="73"/>
      <c r="V1754" s="73"/>
      <c r="W1754" s="73"/>
      <c r="X1754" s="73"/>
      <c r="Y1754" s="73"/>
      <c r="Z1754" s="73"/>
      <c r="AA1754" s="73"/>
      <c r="AB1754" s="73"/>
      <c r="AC1754" s="73"/>
      <c r="AD1754" s="73"/>
      <c r="AE1754" s="73"/>
      <c r="AF1754" s="73"/>
      <c r="AG1754" s="73"/>
      <c r="AH1754" s="73"/>
      <c r="AI1754" s="73"/>
      <c r="AJ1754" s="73"/>
      <c r="AK1754" s="73"/>
      <c r="AM1754" s="73"/>
      <c r="AN1754" s="73"/>
      <c r="AO1754" s="73"/>
      <c r="AP1754" s="73"/>
      <c r="AQ1754" s="73"/>
    </row>
    <row r="1755" spans="21:43" ht="15" customHeight="1" x14ac:dyDescent="0.2">
      <c r="U1755" s="73"/>
      <c r="V1755" s="73"/>
      <c r="W1755" s="73"/>
      <c r="X1755" s="73"/>
      <c r="Y1755" s="73"/>
      <c r="Z1755" s="73"/>
      <c r="AA1755" s="73"/>
      <c r="AB1755" s="73"/>
      <c r="AC1755" s="73"/>
      <c r="AD1755" s="73"/>
      <c r="AE1755" s="73"/>
      <c r="AF1755" s="73"/>
      <c r="AG1755" s="73"/>
      <c r="AH1755" s="73"/>
      <c r="AI1755" s="73"/>
      <c r="AJ1755" s="73"/>
      <c r="AK1755" s="73"/>
      <c r="AM1755" s="73"/>
      <c r="AN1755" s="73"/>
      <c r="AO1755" s="73"/>
      <c r="AP1755" s="73"/>
      <c r="AQ1755" s="73"/>
    </row>
    <row r="1756" spans="21:43" ht="15" customHeight="1" x14ac:dyDescent="0.2">
      <c r="U1756" s="73"/>
      <c r="V1756" s="73"/>
      <c r="W1756" s="73"/>
      <c r="X1756" s="73"/>
      <c r="Y1756" s="73"/>
      <c r="Z1756" s="73"/>
      <c r="AA1756" s="73"/>
      <c r="AB1756" s="73"/>
      <c r="AC1756" s="73"/>
      <c r="AD1756" s="73"/>
      <c r="AE1756" s="73"/>
      <c r="AF1756" s="73"/>
      <c r="AG1756" s="73"/>
      <c r="AH1756" s="73"/>
      <c r="AI1756" s="73"/>
      <c r="AJ1756" s="73"/>
      <c r="AK1756" s="73"/>
      <c r="AM1756" s="73"/>
      <c r="AN1756" s="73"/>
      <c r="AO1756" s="73"/>
      <c r="AP1756" s="73"/>
      <c r="AQ1756" s="73"/>
    </row>
    <row r="1757" spans="21:43" ht="15" customHeight="1" x14ac:dyDescent="0.2">
      <c r="U1757" s="73"/>
      <c r="V1757" s="73"/>
      <c r="W1757" s="73"/>
      <c r="X1757" s="73"/>
      <c r="Y1757" s="73"/>
      <c r="Z1757" s="73"/>
      <c r="AA1757" s="73"/>
      <c r="AB1757" s="73"/>
      <c r="AC1757" s="73"/>
      <c r="AD1757" s="73"/>
      <c r="AE1757" s="73"/>
      <c r="AF1757" s="73"/>
      <c r="AG1757" s="73"/>
      <c r="AH1757" s="73"/>
      <c r="AI1757" s="73"/>
      <c r="AJ1757" s="73"/>
      <c r="AK1757" s="73"/>
      <c r="AM1757" s="73"/>
      <c r="AN1757" s="73"/>
      <c r="AO1757" s="73"/>
      <c r="AP1757" s="73"/>
      <c r="AQ1757" s="73"/>
    </row>
    <row r="1758" spans="21:43" ht="15" customHeight="1" x14ac:dyDescent="0.2">
      <c r="U1758" s="73"/>
      <c r="V1758" s="73"/>
      <c r="W1758" s="73"/>
      <c r="X1758" s="73"/>
      <c r="Y1758" s="73"/>
      <c r="Z1758" s="73"/>
      <c r="AA1758" s="73"/>
      <c r="AB1758" s="73"/>
      <c r="AC1758" s="73"/>
      <c r="AD1758" s="73"/>
      <c r="AE1758" s="73"/>
      <c r="AF1758" s="73"/>
      <c r="AG1758" s="73"/>
      <c r="AH1758" s="73"/>
      <c r="AI1758" s="73"/>
      <c r="AJ1758" s="73"/>
      <c r="AK1758" s="73"/>
      <c r="AM1758" s="73"/>
      <c r="AN1758" s="73"/>
      <c r="AO1758" s="73"/>
      <c r="AP1758" s="73"/>
      <c r="AQ1758" s="73"/>
    </row>
    <row r="1759" spans="21:43" ht="15" customHeight="1" x14ac:dyDescent="0.2">
      <c r="U1759" s="73"/>
      <c r="V1759" s="73"/>
      <c r="W1759" s="73"/>
      <c r="X1759" s="73"/>
      <c r="Y1759" s="73"/>
      <c r="Z1759" s="73"/>
      <c r="AA1759" s="73"/>
      <c r="AB1759" s="73"/>
      <c r="AC1759" s="73"/>
      <c r="AD1759" s="73"/>
      <c r="AE1759" s="73"/>
      <c r="AF1759" s="73"/>
      <c r="AG1759" s="73"/>
      <c r="AH1759" s="73"/>
      <c r="AI1759" s="73"/>
      <c r="AJ1759" s="73"/>
      <c r="AK1759" s="73"/>
      <c r="AM1759" s="73"/>
      <c r="AN1759" s="73"/>
      <c r="AO1759" s="73"/>
      <c r="AP1759" s="73"/>
      <c r="AQ1759" s="73"/>
    </row>
    <row r="1760" spans="21:43" ht="15" customHeight="1" x14ac:dyDescent="0.2">
      <c r="U1760" s="73"/>
      <c r="V1760" s="73"/>
      <c r="W1760" s="73"/>
      <c r="X1760" s="73"/>
      <c r="Y1760" s="73"/>
      <c r="Z1760" s="73"/>
      <c r="AA1760" s="73"/>
      <c r="AB1760" s="73"/>
      <c r="AC1760" s="73"/>
      <c r="AD1760" s="73"/>
      <c r="AE1760" s="73"/>
      <c r="AF1760" s="73"/>
      <c r="AG1760" s="73"/>
      <c r="AH1760" s="73"/>
      <c r="AI1760" s="73"/>
      <c r="AJ1760" s="73"/>
      <c r="AK1760" s="73"/>
      <c r="AM1760" s="73"/>
      <c r="AN1760" s="73"/>
      <c r="AO1760" s="73"/>
      <c r="AP1760" s="73"/>
      <c r="AQ1760" s="73"/>
    </row>
    <row r="1761" spans="21:43" ht="15" customHeight="1" x14ac:dyDescent="0.2">
      <c r="U1761" s="73"/>
      <c r="V1761" s="73"/>
      <c r="W1761" s="73"/>
      <c r="X1761" s="73"/>
      <c r="Y1761" s="73"/>
      <c r="Z1761" s="73"/>
      <c r="AA1761" s="73"/>
      <c r="AB1761" s="73"/>
      <c r="AC1761" s="73"/>
      <c r="AD1761" s="73"/>
      <c r="AE1761" s="73"/>
      <c r="AF1761" s="73"/>
      <c r="AG1761" s="73"/>
      <c r="AH1761" s="73"/>
      <c r="AI1761" s="73"/>
      <c r="AJ1761" s="73"/>
      <c r="AK1761" s="73"/>
      <c r="AM1761" s="73"/>
      <c r="AN1761" s="73"/>
      <c r="AO1761" s="73"/>
      <c r="AP1761" s="73"/>
      <c r="AQ1761" s="73"/>
    </row>
    <row r="1762" spans="21:43" ht="15" customHeight="1" x14ac:dyDescent="0.2">
      <c r="U1762" s="73"/>
      <c r="V1762" s="73"/>
      <c r="W1762" s="73"/>
      <c r="X1762" s="73"/>
      <c r="Y1762" s="73"/>
      <c r="Z1762" s="73"/>
      <c r="AA1762" s="73"/>
      <c r="AB1762" s="73"/>
      <c r="AC1762" s="73"/>
      <c r="AD1762" s="73"/>
      <c r="AE1762" s="73"/>
      <c r="AF1762" s="73"/>
      <c r="AG1762" s="73"/>
      <c r="AH1762" s="73"/>
      <c r="AI1762" s="73"/>
      <c r="AJ1762" s="73"/>
      <c r="AK1762" s="73"/>
      <c r="AM1762" s="73"/>
      <c r="AN1762" s="73"/>
      <c r="AO1762" s="73"/>
      <c r="AP1762" s="73"/>
      <c r="AQ1762" s="73"/>
    </row>
    <row r="1763" spans="21:43" ht="15" customHeight="1" x14ac:dyDescent="0.2">
      <c r="U1763" s="73"/>
      <c r="V1763" s="73"/>
      <c r="W1763" s="73"/>
      <c r="X1763" s="73"/>
      <c r="Y1763" s="73"/>
      <c r="Z1763" s="73"/>
      <c r="AA1763" s="73"/>
      <c r="AB1763" s="73"/>
      <c r="AC1763" s="73"/>
      <c r="AD1763" s="73"/>
      <c r="AE1763" s="73"/>
      <c r="AF1763" s="73"/>
      <c r="AG1763" s="73"/>
      <c r="AH1763" s="73"/>
      <c r="AI1763" s="73"/>
      <c r="AJ1763" s="73"/>
      <c r="AK1763" s="73"/>
      <c r="AM1763" s="73"/>
      <c r="AN1763" s="73"/>
      <c r="AO1763" s="73"/>
      <c r="AP1763" s="73"/>
      <c r="AQ1763" s="73"/>
    </row>
    <row r="1764" spans="21:43" ht="15" customHeight="1" x14ac:dyDescent="0.2">
      <c r="U1764" s="73"/>
      <c r="V1764" s="73"/>
      <c r="W1764" s="73"/>
      <c r="X1764" s="73"/>
      <c r="Y1764" s="73"/>
      <c r="Z1764" s="73"/>
      <c r="AA1764" s="73"/>
      <c r="AB1764" s="73"/>
      <c r="AC1764" s="73"/>
      <c r="AD1764" s="73"/>
      <c r="AE1764" s="73"/>
      <c r="AF1764" s="73"/>
      <c r="AG1764" s="73"/>
      <c r="AH1764" s="73"/>
      <c r="AI1764" s="73"/>
      <c r="AJ1764" s="73"/>
      <c r="AK1764" s="73"/>
      <c r="AM1764" s="73"/>
      <c r="AN1764" s="73"/>
      <c r="AO1764" s="73"/>
      <c r="AP1764" s="73"/>
      <c r="AQ1764" s="73"/>
    </row>
    <row r="1765" spans="21:43" ht="15" customHeight="1" x14ac:dyDescent="0.2">
      <c r="U1765" s="73"/>
      <c r="V1765" s="73"/>
      <c r="W1765" s="73"/>
      <c r="X1765" s="73"/>
      <c r="Y1765" s="73"/>
      <c r="Z1765" s="73"/>
      <c r="AA1765" s="73"/>
      <c r="AB1765" s="73"/>
      <c r="AC1765" s="73"/>
      <c r="AD1765" s="73"/>
      <c r="AE1765" s="73"/>
      <c r="AF1765" s="73"/>
      <c r="AG1765" s="73"/>
      <c r="AH1765" s="73"/>
      <c r="AI1765" s="73"/>
      <c r="AJ1765" s="73"/>
      <c r="AK1765" s="73"/>
      <c r="AM1765" s="73"/>
      <c r="AN1765" s="73"/>
      <c r="AO1765" s="73"/>
      <c r="AP1765" s="73"/>
      <c r="AQ1765" s="73"/>
    </row>
    <row r="1766" spans="21:43" ht="15" customHeight="1" x14ac:dyDescent="0.2">
      <c r="U1766" s="73"/>
      <c r="V1766" s="73"/>
      <c r="W1766" s="73"/>
      <c r="X1766" s="73"/>
      <c r="Y1766" s="73"/>
      <c r="Z1766" s="73"/>
      <c r="AA1766" s="73"/>
      <c r="AB1766" s="73"/>
      <c r="AC1766" s="73"/>
      <c r="AD1766" s="73"/>
      <c r="AE1766" s="73"/>
      <c r="AF1766" s="73"/>
      <c r="AG1766" s="73"/>
      <c r="AH1766" s="73"/>
      <c r="AI1766" s="73"/>
      <c r="AJ1766" s="73"/>
      <c r="AK1766" s="73"/>
      <c r="AM1766" s="73"/>
      <c r="AN1766" s="73"/>
      <c r="AO1766" s="73"/>
      <c r="AP1766" s="73"/>
      <c r="AQ1766" s="73"/>
    </row>
    <row r="1767" spans="21:43" ht="15" customHeight="1" x14ac:dyDescent="0.2">
      <c r="U1767" s="73"/>
      <c r="V1767" s="73"/>
      <c r="W1767" s="73"/>
      <c r="X1767" s="73"/>
      <c r="Y1767" s="73"/>
      <c r="Z1767" s="73"/>
      <c r="AA1767" s="73"/>
      <c r="AB1767" s="73"/>
      <c r="AC1767" s="73"/>
      <c r="AD1767" s="73"/>
      <c r="AE1767" s="73"/>
      <c r="AF1767" s="73"/>
      <c r="AG1767" s="73"/>
      <c r="AH1767" s="73"/>
      <c r="AI1767" s="73"/>
      <c r="AJ1767" s="73"/>
      <c r="AK1767" s="73"/>
      <c r="AM1767" s="73"/>
      <c r="AN1767" s="73"/>
      <c r="AO1767" s="73"/>
      <c r="AP1767" s="73"/>
      <c r="AQ1767" s="73"/>
    </row>
    <row r="1768" spans="21:43" ht="15" customHeight="1" x14ac:dyDescent="0.2">
      <c r="U1768" s="73"/>
      <c r="V1768" s="73"/>
      <c r="W1768" s="73"/>
      <c r="X1768" s="73"/>
      <c r="Y1768" s="73"/>
      <c r="Z1768" s="73"/>
      <c r="AA1768" s="73"/>
      <c r="AB1768" s="73"/>
      <c r="AC1768" s="73"/>
      <c r="AD1768" s="73"/>
      <c r="AE1768" s="73"/>
      <c r="AF1768" s="73"/>
      <c r="AG1768" s="73"/>
      <c r="AH1768" s="73"/>
      <c r="AI1768" s="73"/>
      <c r="AJ1768" s="73"/>
      <c r="AK1768" s="73"/>
      <c r="AM1768" s="73"/>
      <c r="AN1768" s="73"/>
      <c r="AO1768" s="73"/>
      <c r="AP1768" s="73"/>
      <c r="AQ1768" s="73"/>
    </row>
    <row r="1769" spans="21:43" ht="15" customHeight="1" x14ac:dyDescent="0.2">
      <c r="U1769" s="73"/>
      <c r="V1769" s="73"/>
      <c r="W1769" s="73"/>
      <c r="X1769" s="73"/>
      <c r="Y1769" s="73"/>
      <c r="Z1769" s="73"/>
      <c r="AA1769" s="73"/>
      <c r="AB1769" s="73"/>
      <c r="AC1769" s="73"/>
      <c r="AD1769" s="73"/>
      <c r="AE1769" s="73"/>
      <c r="AF1769" s="73"/>
      <c r="AG1769" s="73"/>
      <c r="AH1769" s="73"/>
      <c r="AI1769" s="73"/>
      <c r="AJ1769" s="73"/>
      <c r="AK1769" s="73"/>
      <c r="AM1769" s="73"/>
      <c r="AN1769" s="73"/>
      <c r="AO1769" s="73"/>
      <c r="AP1769" s="73"/>
      <c r="AQ1769" s="73"/>
    </row>
    <row r="1770" spans="21:43" ht="15" customHeight="1" x14ac:dyDescent="0.2">
      <c r="U1770" s="73"/>
      <c r="V1770" s="73"/>
      <c r="W1770" s="73"/>
      <c r="X1770" s="73"/>
      <c r="Y1770" s="73"/>
      <c r="Z1770" s="73"/>
      <c r="AA1770" s="73"/>
      <c r="AB1770" s="73"/>
      <c r="AC1770" s="73"/>
      <c r="AD1770" s="73"/>
      <c r="AE1770" s="73"/>
      <c r="AF1770" s="73"/>
      <c r="AG1770" s="73"/>
      <c r="AH1770" s="73"/>
      <c r="AI1770" s="73"/>
      <c r="AJ1770" s="73"/>
      <c r="AK1770" s="73"/>
      <c r="AM1770" s="73"/>
      <c r="AN1770" s="73"/>
      <c r="AO1770" s="73"/>
      <c r="AP1770" s="73"/>
      <c r="AQ1770" s="73"/>
    </row>
    <row r="1771" spans="21:43" ht="15" customHeight="1" x14ac:dyDescent="0.2">
      <c r="U1771" s="73"/>
      <c r="V1771" s="73"/>
      <c r="W1771" s="73"/>
      <c r="X1771" s="73"/>
      <c r="Y1771" s="73"/>
      <c r="Z1771" s="73"/>
      <c r="AA1771" s="73"/>
      <c r="AB1771" s="73"/>
      <c r="AC1771" s="73"/>
      <c r="AD1771" s="73"/>
      <c r="AE1771" s="73"/>
      <c r="AF1771" s="73"/>
      <c r="AG1771" s="73"/>
      <c r="AH1771" s="73"/>
      <c r="AI1771" s="73"/>
      <c r="AJ1771" s="73"/>
      <c r="AK1771" s="73"/>
      <c r="AM1771" s="73"/>
      <c r="AN1771" s="73"/>
      <c r="AO1771" s="73"/>
      <c r="AP1771" s="73"/>
      <c r="AQ1771" s="73"/>
    </row>
    <row r="1772" spans="21:43" ht="15" customHeight="1" x14ac:dyDescent="0.2">
      <c r="U1772" s="73"/>
      <c r="V1772" s="73"/>
      <c r="W1772" s="73"/>
      <c r="X1772" s="73"/>
      <c r="Y1772" s="73"/>
      <c r="Z1772" s="73"/>
      <c r="AA1772" s="73"/>
      <c r="AB1772" s="73"/>
      <c r="AC1772" s="73"/>
      <c r="AD1772" s="73"/>
      <c r="AE1772" s="73"/>
      <c r="AF1772" s="73"/>
      <c r="AG1772" s="73"/>
      <c r="AH1772" s="73"/>
      <c r="AI1772" s="73"/>
      <c r="AJ1772" s="73"/>
      <c r="AK1772" s="73"/>
      <c r="AM1772" s="73"/>
      <c r="AN1772" s="73"/>
      <c r="AO1772" s="73"/>
      <c r="AP1772" s="73"/>
      <c r="AQ1772" s="73"/>
    </row>
    <row r="1773" spans="21:43" ht="15" customHeight="1" x14ac:dyDescent="0.2">
      <c r="U1773" s="73"/>
      <c r="V1773" s="73"/>
      <c r="W1773" s="73"/>
      <c r="X1773" s="73"/>
      <c r="Y1773" s="73"/>
      <c r="Z1773" s="73"/>
      <c r="AA1773" s="73"/>
      <c r="AB1773" s="73"/>
      <c r="AC1773" s="73"/>
      <c r="AD1773" s="73"/>
      <c r="AE1773" s="73"/>
      <c r="AF1773" s="73"/>
      <c r="AG1773" s="73"/>
      <c r="AH1773" s="73"/>
      <c r="AI1773" s="73"/>
      <c r="AJ1773" s="73"/>
      <c r="AK1773" s="73"/>
      <c r="AM1773" s="73"/>
      <c r="AN1773" s="73"/>
      <c r="AO1773" s="73"/>
      <c r="AP1773" s="73"/>
      <c r="AQ1773" s="73"/>
    </row>
  </sheetData>
  <sheetProtection sheet="1" objects="1" scenarios="1" insertRows="0" autoFilter="0" pivotTables="0"/>
  <protectedRanges>
    <protectedRange sqref="X112 X120 U145:AG145 U153:AG153" name="Bereich2"/>
    <protectedRange sqref="S140:S142 S147 S131:S133 S126:S129 S144:S145 S138 S135" name="Bereich2_1"/>
    <protectedRange sqref="S139" name="Bereich2_1_2_5"/>
    <protectedRange sqref="T131:T133 T147 T140:T142 T126:T128 T135:T136 T144:T145" name="Bereich2_1_1"/>
    <protectedRange sqref="T31" name="Bereich2_1_2_1"/>
    <protectedRange sqref="T139 T112 T154 T146" name="Bereich2_1_2_5_1"/>
    <protectedRange sqref="R267 R144:R145 R135 R164 R147 R456 R85 R273 R140:R142 R307 R342 R352 R364 R380 R386 R393 R402 R413 R441 R138 R259 R126:R129 R131:R133 R166 R179 R408 R415 R421" name="Bereich2_1_3"/>
    <protectedRange sqref="R483 R487 R496 R510 R524 R478 R532" name="Bereich2_1_1_2"/>
    <protectedRange sqref="R473" name="Bereich2_1_1_3"/>
    <protectedRange sqref="R463" name="Bereich2_1_1_5"/>
    <protectedRange sqref="R31" name="Bereich2_1_2_2"/>
    <protectedRange sqref="R154 R87 R193 R112 R139 R137 R130 R146" name="Bereich2_1_2_5_2"/>
    <protectedRange sqref="R250 R211 R224 R311:R312 R344 R433 R240 R242" name="Bereich2_1_2_8"/>
    <protectedRange sqref="R454" name="Bereich2_1_1_6_1"/>
    <protectedRange sqref="S472" name="Bereich2_1_2_2_1"/>
    <protectedRange sqref="S548:T550 S556:T558 S563:T563 Q554:T554 Q549:R550 Q557:R558 Q552:T552" name="Bereich2_1_2_2_6"/>
    <protectedRange sqref="R565:S565" name="Bereich2_1_2_2_7"/>
    <protectedRange sqref="R579:S579" name="Bereich2_1_2_2_8"/>
    <protectedRange sqref="R594:S594" name="Bereich2_1_5_1"/>
    <protectedRange sqref="Q595 R587:S587 R590:S593 R602:S602" name="Bereich2_1_2_2_9"/>
    <protectedRange sqref="R674:S675 R668:S671 R665:S665 R661:S662 R612:S612 R620:S620 R631:S631 R639:S639 R647:S647" name="Bereich2_1_2_2_10"/>
    <protectedRange sqref="Q546:R546" name="Bereich2_1_2_2_2"/>
    <protectedRange sqref="R618:S618 R613:S616" name="Bereich2_1_2_2_4"/>
  </protectedRanges>
  <autoFilter ref="P1:P865">
    <filterColumn colId="0">
      <customFilters and="1">
        <customFilter operator="notEqual" val=" "/>
      </customFilters>
    </filterColumn>
  </autoFilter>
  <mergeCells count="2">
    <mergeCell ref="J17:N17"/>
    <mergeCell ref="J19:N19"/>
  </mergeCells>
  <phoneticPr fontId="62" type="noConversion"/>
  <conditionalFormatting sqref="F10:F12 F750:F65536 H750:H65536 F20:F676 H6:H676">
    <cfRule type="expression" dxfId="127" priority="116" stopIfTrue="1">
      <formula>E6&lt;&gt;F6</formula>
    </cfRule>
  </conditionalFormatting>
  <conditionalFormatting sqref="T58">
    <cfRule type="expression" dxfId="126" priority="117" stopIfTrue="1">
      <formula>AND(CELL("schutz",$T58),$I58&gt;=4)</formula>
    </cfRule>
  </conditionalFormatting>
  <conditionalFormatting sqref="T30 T107:T129 T353:T355 T365:T370 T372:T376 T378:T379 T357:T363 T396:T401 T284 T345:T351 T299:T306 T455 T457:T462 T140:T145 T147:T153 T243:T251 T253:T260 T138 T131:T136 T212:T225 U240:W240 T194:T210 T312:T341 T416:T420 T422:T432 T434:T440 T414 T262:T266 T343 T308:T310 T381:T385 T387:T392 T403:T407 T409:T412 T268:T272 T274:T282 T24 T155:T160 T163 T442:T453 T42:T43 T48:T49 T286:T297 T178:T192 T241:W241 T227:T238 T239:W239 T54:T57 T96:T105 S250 R136:S136 R161:T162 S225 R210:S210 R26:T27 T59:T87 AA587:AK588 AB586:AK586 T564:T585 AB568:AK568 AD660:AK676 T544:Y544 T497:T509 T474:T477 T479:T482 T511:T523 T484:T486 T488:T495 T525:T531 T533:T543 T464:T472 T545:T546 U569:Y585 U546:Y567 AB545:AK545 AA546:AK567 AA569:AK585 AA20:AK544 T20:Y21 U193:W238 U242:W345 Y193:Y345 R165:T165 R192:S192 R178:S178 S179 AH578:AK676 AB589:AK659 W600:X600 W602:X610 W612:X618 W620:X629 W631:X637 W639:X645 W647:X659 U22:Y192 U346:Y543">
    <cfRule type="expression" dxfId="125" priority="118" stopIfTrue="1">
      <formula>AND(CELL("schutz",$U20),$I20&gt;=4)</formula>
    </cfRule>
  </conditionalFormatting>
  <conditionalFormatting sqref="T28:T29 T454 T298 T25 T43 T49 T139 T154 T146 T106 T130 T137 T164 T166 T193 T211 T226 T240 T242 T252 T285 T261 T267 T273 T283 T307 T311 T342 T344 T352 T364 T380 T386 T393 T402 T408 T413 T415 T421 T433 T441 T456 T463 T23 T31:T33 T41 T473 T478 T483 T487 T496 T510 T524 T532">
    <cfRule type="expression" dxfId="124" priority="119" stopIfTrue="1">
      <formula>AND(CELL("schutz",$V23),$I23&gt;=4)</formula>
    </cfRule>
    <cfRule type="expression" dxfId="123" priority="120" stopIfTrue="1">
      <formula>RIGHT(T23,12)&lt;&gt;", no details"</formula>
    </cfRule>
  </conditionalFormatting>
  <conditionalFormatting sqref="T22">
    <cfRule type="expression" dxfId="122" priority="121" stopIfTrue="1">
      <formula>AND(CELL("schutz",$V22),$I22&gt;=4)</formula>
    </cfRule>
  </conditionalFormatting>
  <conditionalFormatting sqref="T371">
    <cfRule type="expression" dxfId="121" priority="122" stopIfTrue="1">
      <formula>AND(CELL("schutz",$U377),$I377&gt;=4)</formula>
    </cfRule>
  </conditionalFormatting>
  <conditionalFormatting sqref="T167:T177 R17 S283 S454 S285 R311:S311 S456 S273 S463 S106 S108 R87:S87 S130 S146 R31:S31 S261 S267 S298 S307 S342 S352 S364 S380 S386 S393 S402 S408 S413 S441 R433:S433 S421 S415 R344:S344 S242 S240 R112:S112 S85 S164 R43:S43 R58:S58 S137 S154 S68 R49:S49 S532 S524 S510 S487 S496 R28:S28 S25 R23:S23 S166 R252:S252">
    <cfRule type="expression" dxfId="120" priority="123" stopIfTrue="1">
      <formula>AND(RIGHT(R17,12)&lt;&gt;", no details",$I17=3)</formula>
    </cfRule>
    <cfRule type="expression" dxfId="119" priority="124" stopIfTrue="1">
      <formula>AND(RIGHT(R17,12)&lt;&gt;", no details",$I17=4)</formula>
    </cfRule>
    <cfRule type="expression" dxfId="118" priority="125" stopIfTrue="1">
      <formula>AND(RIGHT(R17,12)&lt;&gt;", no details",$I17&gt;=5)</formula>
    </cfRule>
  </conditionalFormatting>
  <conditionalFormatting sqref="S478 S473">
    <cfRule type="expression" dxfId="117" priority="126" stopIfTrue="1">
      <formula>AND(RIGHT(S473,12)&lt;&gt;", no details",$I473=3)</formula>
    </cfRule>
    <cfRule type="expression" dxfId="116" priority="127" stopIfTrue="1">
      <formula>AND(RIGHT(S473,12)&lt;&gt;", no details",$I473=4)</formula>
    </cfRule>
    <cfRule type="expression" dxfId="115" priority="128" stopIfTrue="1">
      <formula>AND(RIGHT(S473,12)&lt;&gt;", no details",$I473=2)</formula>
    </cfRule>
  </conditionalFormatting>
  <conditionalFormatting sqref="S589 S595">
    <cfRule type="expression" dxfId="114" priority="82" stopIfTrue="1">
      <formula>AND(CELL("schutz",$V589),$I589&gt;=4)</formula>
    </cfRule>
    <cfRule type="expression" dxfId="113" priority="83" stopIfTrue="1">
      <formula>RIGHT(S589,12)&lt;&gt;", no details"</formula>
    </cfRule>
  </conditionalFormatting>
  <conditionalFormatting sqref="U586:Y586 AA586">
    <cfRule type="expression" dxfId="112" priority="81" stopIfTrue="1">
      <formula>AND(CELL("schutz",$U586),$I586&gt;=4)</formula>
    </cfRule>
  </conditionalFormatting>
  <conditionalFormatting sqref="U593:V593 U595:V598 Y593">
    <cfRule type="expression" dxfId="111" priority="77" stopIfTrue="1">
      <formula>AND(CELL("schutz",$U593),$I593&gt;=4)</formula>
    </cfRule>
  </conditionalFormatting>
  <conditionalFormatting sqref="Y594">
    <cfRule type="expression" dxfId="110" priority="75" stopIfTrue="1">
      <formula>AND(CELL("schutz",$U594),$I594&gt;=4)</formula>
    </cfRule>
  </conditionalFormatting>
  <conditionalFormatting sqref="W568:X568">
    <cfRule type="expression" dxfId="109" priority="74" stopIfTrue="1">
      <formula>AND(CELL("schutz",$U568),$I568&gt;=4)</formula>
    </cfRule>
  </conditionalFormatting>
  <conditionalFormatting sqref="W587:X587">
    <cfRule type="expression" dxfId="108" priority="73" stopIfTrue="1">
      <formula>AND(CELL("schutz",$U587),$I587&gt;=4)</formula>
    </cfRule>
  </conditionalFormatting>
  <conditionalFormatting sqref="W589:X593">
    <cfRule type="expression" dxfId="107" priority="72" stopIfTrue="1">
      <formula>AND(CELL("schutz",$U589),$I589&gt;=4)</formula>
    </cfRule>
  </conditionalFormatting>
  <conditionalFormatting sqref="W595:X598">
    <cfRule type="expression" dxfId="106" priority="71" stopIfTrue="1">
      <formula>AND(CELL("schutz",$U595),$I595&gt;=4)</formula>
    </cfRule>
  </conditionalFormatting>
  <conditionalFormatting sqref="W661:X662">
    <cfRule type="expression" dxfId="105" priority="69" stopIfTrue="1">
      <formula>AND(CELL("schutz",$U661),$I661&gt;=4)</formula>
    </cfRule>
  </conditionalFormatting>
  <conditionalFormatting sqref="W665:X665">
    <cfRule type="expression" dxfId="104" priority="68" stopIfTrue="1">
      <formula>AND(CELL("schutz",$U665),$I665&gt;=4)</formula>
    </cfRule>
  </conditionalFormatting>
  <conditionalFormatting sqref="W667:X671">
    <cfRule type="expression" dxfId="103" priority="67" stopIfTrue="1">
      <formula>AND(CELL("schutz",$U667),$I667&gt;=4)</formula>
    </cfRule>
  </conditionalFormatting>
  <conditionalFormatting sqref="W673:X675">
    <cfRule type="expression" dxfId="102" priority="66" stopIfTrue="1">
      <formula>AND(CELL("schutz",$U673),$I673&gt;=4)</formula>
    </cfRule>
  </conditionalFormatting>
  <conditionalFormatting sqref="Z569:Z585 Z20:Z544 Z546:Z567">
    <cfRule type="expression" dxfId="101" priority="65" stopIfTrue="1">
      <formula>AND(CELL("schutz",$U20),$I20&gt;=4)</formula>
    </cfRule>
  </conditionalFormatting>
  <conditionalFormatting sqref="Z586">
    <cfRule type="expression" dxfId="100" priority="64" stopIfTrue="1">
      <formula>AND(CELL("schutz",$U586),$I586&gt;=4)</formula>
    </cfRule>
  </conditionalFormatting>
  <conditionalFormatting sqref="Z593">
    <cfRule type="expression" dxfId="99" priority="63" stopIfTrue="1">
      <formula>AND(CELL("schutz",$U593),$I593&gt;=4)</formula>
    </cfRule>
  </conditionalFormatting>
  <conditionalFormatting sqref="Z594">
    <cfRule type="expression" dxfId="98" priority="62" stopIfTrue="1">
      <formula>AND(CELL("schutz",$U594),$I594&gt;=4)</formula>
    </cfRule>
  </conditionalFormatting>
  <conditionalFormatting sqref="R589 R595">
    <cfRule type="expression" dxfId="97" priority="60" stopIfTrue="1">
      <formula>AND(CELL("schutz",$V589),$I589&gt;=4)</formula>
    </cfRule>
    <cfRule type="expression" dxfId="96" priority="61" stopIfTrue="1">
      <formula>RIGHT(R589,12)&lt;&gt;", no details"</formula>
    </cfRule>
  </conditionalFormatting>
  <conditionalFormatting sqref="R661">
    <cfRule type="expression" dxfId="95" priority="58" stopIfTrue="1">
      <formula>AND(CELL("schutz",$V661),$I661&gt;=4)</formula>
    </cfRule>
    <cfRule type="expression" dxfId="94" priority="59" stopIfTrue="1">
      <formula>RIGHT(R661,12)&lt;&gt;", no details"</formula>
    </cfRule>
  </conditionalFormatting>
  <conditionalFormatting sqref="R665">
    <cfRule type="expression" dxfId="93" priority="56" stopIfTrue="1">
      <formula>AND(CELL("schutz",$V665),$I665&gt;=4)</formula>
    </cfRule>
    <cfRule type="expression" dxfId="92" priority="57" stopIfTrue="1">
      <formula>RIGHT(R665,12)&lt;&gt;", no details"</formula>
    </cfRule>
  </conditionalFormatting>
  <conditionalFormatting sqref="R667">
    <cfRule type="expression" dxfId="91" priority="54" stopIfTrue="1">
      <formula>AND(CELL("schutz",$V667),$I667&gt;=4)</formula>
    </cfRule>
    <cfRule type="expression" dxfId="90" priority="55" stopIfTrue="1">
      <formula>RIGHT(R667,12)&lt;&gt;", no details"</formula>
    </cfRule>
  </conditionalFormatting>
  <conditionalFormatting sqref="R673">
    <cfRule type="expression" dxfId="89" priority="52" stopIfTrue="1">
      <formula>AND(CELL("schutz",$V673),$I673&gt;=4)</formula>
    </cfRule>
    <cfRule type="expression" dxfId="88" priority="53" stopIfTrue="1">
      <formula>RIGHT(R673,12)&lt;&gt;", no details"</formula>
    </cfRule>
  </conditionalFormatting>
  <conditionalFormatting sqref="R542:S544">
    <cfRule type="expression" dxfId="87" priority="51" stopIfTrue="1">
      <formula>AND(CELL("schutz",$U542),$I542&gt;=4)</formula>
    </cfRule>
  </conditionalFormatting>
  <conditionalFormatting sqref="X193:X209 X211:X224 X226:X238 X240 X242:X250 X252:X259 X261:X265 X267:X271 X273:X281 X283 X285:X296 X298:X305 X311:X340 X344 X307:X309">
    <cfRule type="expression" dxfId="86" priority="50" stopIfTrue="1">
      <formula>AND(CELL("schutz",$U193),$I193&gt;=4)</formula>
    </cfRule>
  </conditionalFormatting>
  <conditionalFormatting sqref="X210">
    <cfRule type="expression" dxfId="85" priority="49" stopIfTrue="1">
      <formula>AND(CELL("schutz",$U210),$I210&gt;=4)</formula>
    </cfRule>
  </conditionalFormatting>
  <conditionalFormatting sqref="X225">
    <cfRule type="expression" dxfId="84" priority="48" stopIfTrue="1">
      <formula>AND(CELL("schutz",$U225),$I225&gt;=4)</formula>
    </cfRule>
  </conditionalFormatting>
  <conditionalFormatting sqref="X239">
    <cfRule type="expression" dxfId="83" priority="47" stopIfTrue="1">
      <formula>AND(CELL("schutz",$U239),$I239&gt;=4)</formula>
    </cfRule>
  </conditionalFormatting>
  <conditionalFormatting sqref="X241">
    <cfRule type="expression" dxfId="82" priority="46" stopIfTrue="1">
      <formula>AND(CELL("schutz",$U241),$I241&gt;=4)</formula>
    </cfRule>
  </conditionalFormatting>
  <conditionalFormatting sqref="X251">
    <cfRule type="expression" dxfId="81" priority="45" stopIfTrue="1">
      <formula>AND(CELL("schutz",$U251),$I251&gt;=4)</formula>
    </cfRule>
  </conditionalFormatting>
  <conditionalFormatting sqref="X260">
    <cfRule type="expression" dxfId="80" priority="44" stopIfTrue="1">
      <formula>AND(CELL("schutz",$U260),$I260&gt;=4)</formula>
    </cfRule>
  </conditionalFormatting>
  <conditionalFormatting sqref="X272">
    <cfRule type="expression" dxfId="79" priority="42" stopIfTrue="1">
      <formula>AND(CELL("schutz",$U272),$I272&gt;=4)</formula>
    </cfRule>
  </conditionalFormatting>
  <conditionalFormatting sqref="X282">
    <cfRule type="expression" dxfId="78" priority="41" stopIfTrue="1">
      <formula>AND(CELL("schutz",$U282),$I282&gt;=4)</formula>
    </cfRule>
  </conditionalFormatting>
  <conditionalFormatting sqref="X284">
    <cfRule type="expression" dxfId="77" priority="40" stopIfTrue="1">
      <formula>AND(CELL("schutz",$U284),$I284&gt;=4)</formula>
    </cfRule>
  </conditionalFormatting>
  <conditionalFormatting sqref="X297">
    <cfRule type="expression" dxfId="76" priority="39" stopIfTrue="1">
      <formula>AND(CELL("schutz",$U297),$I297&gt;=4)</formula>
    </cfRule>
  </conditionalFormatting>
  <conditionalFormatting sqref="X306">
    <cfRule type="expression" dxfId="75" priority="38" stopIfTrue="1">
      <formula>AND(CELL("schutz",$U306),$I306&gt;=4)</formula>
    </cfRule>
  </conditionalFormatting>
  <conditionalFormatting sqref="X310">
    <cfRule type="expression" dxfId="74" priority="37" stopIfTrue="1">
      <formula>AND(CELL("schutz",$U310),$I310&gt;=4)</formula>
    </cfRule>
  </conditionalFormatting>
  <conditionalFormatting sqref="X343">
    <cfRule type="expression" dxfId="73" priority="35" stopIfTrue="1">
      <formula>AND(CELL("schutz",$U343),$I343&gt;=4)</formula>
    </cfRule>
  </conditionalFormatting>
  <conditionalFormatting sqref="X345">
    <cfRule type="expression" dxfId="72" priority="34" stopIfTrue="1">
      <formula>AND(CELL("schutz",$U345),$I345&gt;=4)</formula>
    </cfRule>
  </conditionalFormatting>
  <conditionalFormatting sqref="X342">
    <cfRule type="expression" dxfId="71" priority="33" stopIfTrue="1">
      <formula>AND(CELL("schutz",$U342),$I342&gt;=4)</formula>
    </cfRule>
  </conditionalFormatting>
  <conditionalFormatting sqref="X341">
    <cfRule type="expression" dxfId="70" priority="32" stopIfTrue="1">
      <formula>AND(CELL("schutz",$U341),$I341&gt;=4)</formula>
    </cfRule>
  </conditionalFormatting>
  <conditionalFormatting sqref="R225">
    <cfRule type="expression" dxfId="69" priority="27" stopIfTrue="1">
      <formula>AND(CELL("schutz",$U225),$I225&gt;=4)</formula>
    </cfRule>
  </conditionalFormatting>
  <conditionalFormatting sqref="R612">
    <cfRule type="expression" dxfId="68" priority="22" stopIfTrue="1">
      <formula>AND(CELL("schutz",$V612),$I612&gt;=4)</formula>
    </cfRule>
    <cfRule type="expression" dxfId="67" priority="23" stopIfTrue="1">
      <formula>RIGHT(R612,12)&lt;&gt;", no details"</formula>
    </cfRule>
  </conditionalFormatting>
  <conditionalFormatting sqref="R620">
    <cfRule type="expression" dxfId="66" priority="20" stopIfTrue="1">
      <formula>AND(CELL("schutz",$V620),$I620&gt;=4)</formula>
    </cfRule>
    <cfRule type="expression" dxfId="65" priority="21" stopIfTrue="1">
      <formula>RIGHT(R620,12)&lt;&gt;", no details"</formula>
    </cfRule>
  </conditionalFormatting>
  <conditionalFormatting sqref="R631">
    <cfRule type="expression" dxfId="64" priority="18" stopIfTrue="1">
      <formula>AND(CELL("schutz",$V631),$I631&gt;=4)</formula>
    </cfRule>
    <cfRule type="expression" dxfId="63" priority="19" stopIfTrue="1">
      <formula>RIGHT(R631,12)&lt;&gt;", no details"</formula>
    </cfRule>
  </conditionalFormatting>
  <conditionalFormatting sqref="R639">
    <cfRule type="expression" dxfId="62" priority="16" stopIfTrue="1">
      <formula>AND(CELL("schutz",$V639),$I639&gt;=4)</formula>
    </cfRule>
    <cfRule type="expression" dxfId="61" priority="17" stopIfTrue="1">
      <formula>RIGHT(R639,12)&lt;&gt;", no details"</formula>
    </cfRule>
  </conditionalFormatting>
  <conditionalFormatting sqref="R647">
    <cfRule type="expression" dxfId="60" priority="14" stopIfTrue="1">
      <formula>AND(CELL("schutz",$V647),$I647&gt;=4)</formula>
    </cfRule>
    <cfRule type="expression" dxfId="59" priority="15" stopIfTrue="1">
      <formula>RIGHT(R647,12)&lt;&gt;", no details"</formula>
    </cfRule>
  </conditionalFormatting>
  <conditionalFormatting sqref="AA601 U601:Y601">
    <cfRule type="expression" dxfId="58" priority="13" stopIfTrue="1">
      <formula>AND(CELL("schutz",$U601),$I601&gt;=4)</formula>
    </cfRule>
  </conditionalFormatting>
  <conditionalFormatting sqref="Z601">
    <cfRule type="expression" dxfId="57" priority="12" stopIfTrue="1">
      <formula>AND(CELL("schutz",$U601),$I601&gt;=4)</formula>
    </cfRule>
  </conditionalFormatting>
  <conditionalFormatting sqref="AA611 U611:Y611">
    <cfRule type="expression" dxfId="56" priority="11" stopIfTrue="1">
      <formula>AND(CELL("schutz",$U611),$I611&gt;=4)</formula>
    </cfRule>
  </conditionalFormatting>
  <conditionalFormatting sqref="Z611">
    <cfRule type="expression" dxfId="55" priority="10" stopIfTrue="1">
      <formula>AND(CELL("schutz",$U611),$I611&gt;=4)</formula>
    </cfRule>
  </conditionalFormatting>
  <conditionalFormatting sqref="AA619 U619:Y619">
    <cfRule type="expression" dxfId="54" priority="9" stopIfTrue="1">
      <formula>AND(CELL("schutz",$U619),$I619&gt;=4)</formula>
    </cfRule>
  </conditionalFormatting>
  <conditionalFormatting sqref="Z619">
    <cfRule type="expression" dxfId="53" priority="8" stopIfTrue="1">
      <formula>AND(CELL("schutz",$U619),$I619&gt;=4)</formula>
    </cfRule>
  </conditionalFormatting>
  <conditionalFormatting sqref="AA630 U630:Y630">
    <cfRule type="expression" dxfId="52" priority="7" stopIfTrue="1">
      <formula>AND(CELL("schutz",$U630),$I630&gt;=4)</formula>
    </cfRule>
  </conditionalFormatting>
  <conditionalFormatting sqref="Z630">
    <cfRule type="expression" dxfId="51" priority="6" stopIfTrue="1">
      <formula>AND(CELL("schutz",$U630),$I630&gt;=4)</formula>
    </cfRule>
  </conditionalFormatting>
  <conditionalFormatting sqref="AA638 U638:Y638">
    <cfRule type="expression" dxfId="50" priority="5" stopIfTrue="1">
      <formula>AND(CELL("schutz",$U638),$I638&gt;=4)</formula>
    </cfRule>
  </conditionalFormatting>
  <conditionalFormatting sqref="Z638">
    <cfRule type="expression" dxfId="49" priority="4" stopIfTrue="1">
      <formula>AND(CELL("schutz",$U638),$I638&gt;=4)</formula>
    </cfRule>
  </conditionalFormatting>
  <conditionalFormatting sqref="AA646 U646:Y646">
    <cfRule type="expression" dxfId="48" priority="3" stopIfTrue="1">
      <formula>AND(CELL("schutz",$U646),$I646&gt;=4)</formula>
    </cfRule>
  </conditionalFormatting>
  <conditionalFormatting sqref="Z646">
    <cfRule type="expression" dxfId="47" priority="2" stopIfTrue="1">
      <formula>AND(CELL("schutz",$U646),$I646&gt;=4)</formula>
    </cfRule>
  </conditionalFormatting>
  <conditionalFormatting sqref="X266">
    <cfRule type="expression" dxfId="46" priority="1" stopIfTrue="1">
      <formula>AND(CELL("schutz",$U266),$I266&gt;=4)</formula>
    </cfRule>
  </conditionalFormatting>
  <pageMargins left="0.78740157499999996" right="0.78740157499999996" top="0.984251969" bottom="0.984251969" header="0.4921259845" footer="0.4921259845"/>
  <pageSetup paperSize="9" scale="17" fitToHeight="0" orientation="landscape"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EDIT">
              <controlPr defaultSize="0" print="0" autoFill="0" autoPict="0" macro="[2]!BG_Questionairy_protect">
                <anchor moveWithCells="1" sizeWithCells="1">
                  <from>
                    <xdr:col>19</xdr:col>
                    <xdr:colOff>0</xdr:colOff>
                    <xdr:row>12</xdr:row>
                    <xdr:rowOff>19050</xdr:rowOff>
                  </from>
                  <to>
                    <xdr:col>19</xdr:col>
                    <xdr:colOff>0</xdr:colOff>
                    <xdr:row>14</xdr:row>
                    <xdr:rowOff>0</xdr:rowOff>
                  </to>
                </anchor>
              </controlPr>
            </control>
          </mc:Choice>
        </mc:AlternateContent>
        <mc:AlternateContent xmlns:mc="http://schemas.openxmlformats.org/markup-compatibility/2006">
          <mc:Choice Requires="x14">
            <control shapeId="9219" r:id="rId5" name="ButtonSAVE">
              <controlPr defaultSize="0" print="0" autoFill="0" autoPict="0" macro="[2]!BG_Questionairy_Export">
                <anchor moveWithCells="1" sizeWithCells="1">
                  <from>
                    <xdr:col>19</xdr:col>
                    <xdr:colOff>0</xdr:colOff>
                    <xdr:row>12</xdr:row>
                    <xdr:rowOff>19050</xdr:rowOff>
                  </from>
                  <to>
                    <xdr:col>19</xdr:col>
                    <xdr:colOff>0</xdr:colOff>
                    <xdr:row>14</xdr:row>
                    <xdr:rowOff>0</xdr:rowOff>
                  </to>
                </anchor>
              </controlPr>
            </control>
          </mc:Choice>
        </mc:AlternateContent>
        <mc:AlternateContent xmlns:mc="http://schemas.openxmlformats.org/markup-compatibility/2006">
          <mc:Choice Requires="x14">
            <control shapeId="9220" r:id="rId6" name="ButtonCLOSE">
              <controlPr defaultSize="0" print="0" autoFill="0" autoPict="0" macro="[2]!BG_Questionairy_unprotect">
                <anchor moveWithCells="1" sizeWithCells="1">
                  <from>
                    <xdr:col>19</xdr:col>
                    <xdr:colOff>0</xdr:colOff>
                    <xdr:row>9</xdr:row>
                    <xdr:rowOff>28575</xdr:rowOff>
                  </from>
                  <to>
                    <xdr:col>19</xdr:col>
                    <xdr:colOff>0</xdr:colOff>
                    <xdr:row>10</xdr:row>
                    <xdr:rowOff>142875</xdr:rowOff>
                  </to>
                </anchor>
              </controlPr>
            </control>
          </mc:Choice>
        </mc:AlternateContent>
        <mc:AlternateContent xmlns:mc="http://schemas.openxmlformats.org/markup-compatibility/2006">
          <mc:Choice Requires="x14">
            <control shapeId="9221" r:id="rId7" name="ButtonCOPY">
              <controlPr defaultSize="0" print="0" autoFill="0" autoPict="0" macro="[2]!BG_Data_CLEAR">
                <anchor moveWithCells="1" sizeWithCells="1">
                  <from>
                    <xdr:col>19</xdr:col>
                    <xdr:colOff>0</xdr:colOff>
                    <xdr:row>12</xdr:row>
                    <xdr:rowOff>19050</xdr:rowOff>
                  </from>
                  <to>
                    <xdr:col>19</xdr:col>
                    <xdr:colOff>0</xdr:colOff>
                    <xdr:row>14</xdr:row>
                    <xdr:rowOff>0</xdr:rowOff>
                  </to>
                </anchor>
              </controlPr>
            </control>
          </mc:Choice>
        </mc:AlternateContent>
        <mc:AlternateContent xmlns:mc="http://schemas.openxmlformats.org/markup-compatibility/2006">
          <mc:Choice Requires="x14">
            <control shapeId="9222" r:id="rId8" name="Button 6">
              <controlPr defaultSize="0" print="0" autoFill="0" autoPict="0" macro="[2]!BG_Data_set_Testdata">
                <anchor moveWithCells="1" sizeWithCells="1">
                  <from>
                    <xdr:col>19</xdr:col>
                    <xdr:colOff>0</xdr:colOff>
                    <xdr:row>9</xdr:row>
                    <xdr:rowOff>28575</xdr:rowOff>
                  </from>
                  <to>
                    <xdr:col>19</xdr:col>
                    <xdr:colOff>0</xdr:colOff>
                    <xdr:row>10</xdr:row>
                    <xdr:rowOff>142875</xdr:rowOff>
                  </to>
                </anchor>
              </controlPr>
            </control>
          </mc:Choice>
        </mc:AlternateContent>
        <mc:AlternateContent xmlns:mc="http://schemas.openxmlformats.org/markup-compatibility/2006">
          <mc:Choice Requires="x14">
            <control shapeId="9223" r:id="rId9" name="Button 7">
              <controlPr defaultSize="0" print="0" autoFill="0" autoPict="0" macro="[2]!BG_Questionairy_unprotect">
                <anchor moveWithCells="1">
                  <from>
                    <xdr:col>37</xdr:col>
                    <xdr:colOff>152400</xdr:colOff>
                    <xdr:row>15</xdr:row>
                    <xdr:rowOff>114300</xdr:rowOff>
                  </from>
                  <to>
                    <xdr:col>37</xdr:col>
                    <xdr:colOff>876300</xdr:colOff>
                    <xdr:row>15</xdr:row>
                    <xdr:rowOff>409575</xdr:rowOff>
                  </to>
                </anchor>
              </controlPr>
            </control>
          </mc:Choice>
        </mc:AlternateContent>
        <mc:AlternateContent xmlns:mc="http://schemas.openxmlformats.org/markup-compatibility/2006">
          <mc:Choice Requires="x14">
            <control shapeId="9224" r:id="rId10" name="Button 8">
              <controlPr defaultSize="0" print="0" autoFill="0" autoPict="0" macro="[2]!BG_Questionairy_protect">
                <anchor moveWithCells="1">
                  <from>
                    <xdr:col>37</xdr:col>
                    <xdr:colOff>152400</xdr:colOff>
                    <xdr:row>15</xdr:row>
                    <xdr:rowOff>552450</xdr:rowOff>
                  </from>
                  <to>
                    <xdr:col>37</xdr:col>
                    <xdr:colOff>876300</xdr:colOff>
                    <xdr:row>15</xdr:row>
                    <xdr:rowOff>847725</xdr:rowOff>
                  </to>
                </anchor>
              </controlPr>
            </control>
          </mc:Choice>
        </mc:AlternateContent>
        <mc:AlternateContent xmlns:mc="http://schemas.openxmlformats.org/markup-compatibility/2006">
          <mc:Choice Requires="x14">
            <control shapeId="9494" r:id="rId11" name="Button 278">
              <controlPr defaultSize="0" print="0" autoFill="0" autoPict="0" macro="[2]!BG_Questionairy_Export">
                <anchor moveWithCells="1">
                  <from>
                    <xdr:col>18</xdr:col>
                    <xdr:colOff>1628775</xdr:colOff>
                    <xdr:row>10</xdr:row>
                    <xdr:rowOff>9525</xdr:rowOff>
                  </from>
                  <to>
                    <xdr:col>18</xdr:col>
                    <xdr:colOff>2352675</xdr:colOff>
                    <xdr:row>10</xdr:row>
                    <xdr:rowOff>9525</xdr:rowOff>
                  </to>
                </anchor>
              </controlPr>
            </control>
          </mc:Choice>
        </mc:AlternateContent>
        <mc:AlternateContent xmlns:mc="http://schemas.openxmlformats.org/markup-compatibility/2006">
          <mc:Choice Requires="x14">
            <control shapeId="9495" r:id="rId12" name="Button 279">
              <controlPr defaultSize="0" print="0" autoFill="0" autoPict="0" macro="[2]!BG_Questionairy_protect">
                <anchor moveWithCells="1">
                  <from>
                    <xdr:col>18</xdr:col>
                    <xdr:colOff>866775</xdr:colOff>
                    <xdr:row>10</xdr:row>
                    <xdr:rowOff>9525</xdr:rowOff>
                  </from>
                  <to>
                    <xdr:col>18</xdr:col>
                    <xdr:colOff>1590675</xdr:colOff>
                    <xdr:row>10</xdr:row>
                    <xdr:rowOff>9525</xdr:rowOff>
                  </to>
                </anchor>
              </controlPr>
            </control>
          </mc:Choice>
        </mc:AlternateContent>
        <mc:AlternateContent xmlns:mc="http://schemas.openxmlformats.org/markup-compatibility/2006">
          <mc:Choice Requires="x14">
            <control shapeId="9496" r:id="rId13" name="Button 280">
              <controlPr defaultSize="0" print="0" autoFill="0" autoPict="0" macro="[2]!BG_Data_CLEAR">
                <anchor moveWithCells="1">
                  <from>
                    <xdr:col>18</xdr:col>
                    <xdr:colOff>114300</xdr:colOff>
                    <xdr:row>10</xdr:row>
                    <xdr:rowOff>9525</xdr:rowOff>
                  </from>
                  <to>
                    <xdr:col>18</xdr:col>
                    <xdr:colOff>838200</xdr:colOff>
                    <xdr:row>10</xdr:row>
                    <xdr:rowOff>9525</xdr:rowOff>
                  </to>
                </anchor>
              </controlPr>
            </control>
          </mc:Choice>
        </mc:AlternateContent>
        <mc:AlternateContent xmlns:mc="http://schemas.openxmlformats.org/markup-compatibility/2006">
          <mc:Choice Requires="x14">
            <control shapeId="9497" r:id="rId14" name="Button 281">
              <controlPr defaultSize="0" print="0" autoFill="0" autoPict="0" macro="[2]!BG_Data_set_Testdata">
                <anchor moveWithCells="1">
                  <from>
                    <xdr:col>18</xdr:col>
                    <xdr:colOff>114300</xdr:colOff>
                    <xdr:row>8</xdr:row>
                    <xdr:rowOff>66675</xdr:rowOff>
                  </from>
                  <to>
                    <xdr:col>18</xdr:col>
                    <xdr:colOff>838200</xdr:colOff>
                    <xdr:row>8</xdr:row>
                    <xdr:rowOff>66675</xdr:rowOff>
                  </to>
                </anchor>
              </controlPr>
            </control>
          </mc:Choice>
        </mc:AlternateContent>
        <mc:AlternateContent xmlns:mc="http://schemas.openxmlformats.org/markup-compatibility/2006">
          <mc:Choice Requires="x14">
            <control shapeId="9498" r:id="rId15" name="Button 282">
              <controlPr defaultSize="0" print="0" autoFill="0" autoPict="0" macro="[2]!BG_Questionairy_unprotect">
                <anchor moveWithCells="1">
                  <from>
                    <xdr:col>18</xdr:col>
                    <xdr:colOff>857250</xdr:colOff>
                    <xdr:row>8</xdr:row>
                    <xdr:rowOff>66675</xdr:rowOff>
                  </from>
                  <to>
                    <xdr:col>18</xdr:col>
                    <xdr:colOff>1590675</xdr:colOff>
                    <xdr:row>8</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outlinePr summaryBelow="0" showOutlineSymbols="0"/>
    <pageSetUpPr fitToPage="1"/>
  </sheetPr>
  <dimension ref="A1:AM127"/>
  <sheetViews>
    <sheetView showOutlineSymbols="0" topLeftCell="S16" zoomScale="90" zoomScaleNormal="100" workbookViewId="0">
      <pane xSplit="1" ySplit="3" topLeftCell="T19" activePane="bottomRight" state="frozen"/>
      <selection activeCell="S16" sqref="S16"/>
      <selection pane="topRight" activeCell="T16" sqref="T16"/>
      <selection pane="bottomLeft" activeCell="S19" sqref="S19"/>
      <selection pane="bottomRight" activeCell="T19" sqref="T19"/>
    </sheetView>
  </sheetViews>
  <sheetFormatPr defaultColWidth="89.140625" defaultRowHeight="12.75" outlineLevelRow="3" outlineLevelCol="3" x14ac:dyDescent="0.2"/>
  <cols>
    <col min="1" max="1" width="9.140625" style="184" hidden="1" customWidth="1" outlineLevel="2"/>
    <col min="2" max="2" width="8.28515625" style="184" hidden="1" customWidth="1" outlineLevel="2"/>
    <col min="3" max="3" width="8" style="184" hidden="1" customWidth="1" outlineLevel="2"/>
    <col min="4" max="4" width="8.85546875" style="184" hidden="1" customWidth="1" outlineLevel="2"/>
    <col min="5" max="5" width="9.28515625" style="182" hidden="1" customWidth="1" outlineLevel="2"/>
    <col min="6" max="6" width="9.140625" style="211" hidden="1" customWidth="1" outlineLevel="3"/>
    <col min="7" max="7" width="4.5703125" style="185" hidden="1" customWidth="1" outlineLevel="3"/>
    <col min="8" max="8" width="13.42578125" style="184" hidden="1" customWidth="1" outlineLevel="2" collapsed="1"/>
    <col min="9" max="9" width="3.42578125" style="277" hidden="1" customWidth="1" outlineLevel="2"/>
    <col min="10" max="10" width="6.85546875" style="186" hidden="1" customWidth="1" outlineLevel="2"/>
    <col min="11" max="11" width="9.7109375" style="184" hidden="1" customWidth="1" outlineLevel="2"/>
    <col min="12" max="12" width="6" style="184" hidden="1" customWidth="1" outlineLevel="2"/>
    <col min="13" max="14" width="9.140625" style="184" hidden="1" customWidth="1" outlineLevel="2"/>
    <col min="15" max="15" width="16.5703125" style="256" hidden="1" customWidth="1" outlineLevel="3"/>
    <col min="16" max="16" width="3.85546875" style="380" hidden="1" customWidth="1" outlineLevel="2" collapsed="1"/>
    <col min="17" max="17" width="18.140625" style="70" hidden="1" customWidth="1" outlineLevel="1"/>
    <col min="18" max="18" width="11.42578125" style="209" hidden="1" customWidth="1" outlineLevel="1"/>
    <col min="19" max="19" width="57.85546875" style="209" customWidth="1" collapsed="1"/>
    <col min="20" max="21" width="12.140625" style="643" customWidth="1"/>
    <col min="22" max="22" width="13.7109375" style="220" customWidth="1"/>
    <col min="23" max="23" width="17.140625" style="220" customWidth="1"/>
    <col min="24" max="24" width="9.28515625" style="210" hidden="1" customWidth="1" outlineLevel="1"/>
    <col min="25" max="25" width="12" style="210" hidden="1" customWidth="1" outlineLevel="1"/>
    <col min="26" max="26" width="15" style="210" hidden="1" customWidth="1" outlineLevel="1"/>
    <col min="27" max="27" width="14.42578125" style="210" hidden="1" customWidth="1" outlineLevel="1"/>
    <col min="28" max="28" width="12.28515625" style="210" hidden="1" customWidth="1" outlineLevel="1"/>
    <col min="29" max="29" width="12.7109375" style="210" hidden="1" customWidth="1" outlineLevel="1"/>
    <col min="30" max="30" width="11.85546875" style="190" hidden="1" customWidth="1" outlineLevel="1" collapsed="1"/>
    <col min="31" max="31" width="11.85546875" style="190" hidden="1" customWidth="1" outlineLevel="1"/>
    <col min="32" max="32" width="14.42578125" style="190" hidden="1" customWidth="1" outlineLevel="1"/>
    <col min="33" max="33" width="11.85546875" style="190" hidden="1" customWidth="1" outlineLevel="1"/>
    <col min="34" max="34" width="3.5703125" style="190" customWidth="1" collapsed="1"/>
    <col min="35" max="38" width="3.5703125" style="190" customWidth="1"/>
    <col min="39" max="16384" width="89.140625" style="190"/>
  </cols>
  <sheetData>
    <row r="1" spans="1:38" s="58" customFormat="1" ht="13.5" thickBot="1" x14ac:dyDescent="0.25">
      <c r="A1" s="279" t="s">
        <v>425</v>
      </c>
      <c r="B1" s="247" t="s">
        <v>426</v>
      </c>
      <c r="C1" s="247" t="s">
        <v>427</v>
      </c>
      <c r="D1" s="247" t="s">
        <v>428</v>
      </c>
      <c r="E1" s="247" t="s">
        <v>429</v>
      </c>
      <c r="F1" s="280"/>
      <c r="G1" s="280" t="s">
        <v>430</v>
      </c>
      <c r="H1" s="247" t="s">
        <v>431</v>
      </c>
      <c r="I1" s="247" t="s">
        <v>432</v>
      </c>
      <c r="J1" s="281" t="s">
        <v>433</v>
      </c>
      <c r="K1" s="247" t="s">
        <v>434</v>
      </c>
      <c r="L1" s="247" t="s">
        <v>435</v>
      </c>
      <c r="M1" s="247" t="s">
        <v>436</v>
      </c>
      <c r="N1" s="247" t="s">
        <v>627</v>
      </c>
      <c r="O1" s="252" t="s">
        <v>438</v>
      </c>
      <c r="P1" s="252"/>
      <c r="Q1" s="247" t="s">
        <v>1979</v>
      </c>
      <c r="R1" s="230"/>
      <c r="S1" s="230" t="s">
        <v>1980</v>
      </c>
      <c r="T1" s="1199" t="s">
        <v>2098</v>
      </c>
      <c r="U1" s="416" t="s">
        <v>3066</v>
      </c>
      <c r="V1" s="416" t="s">
        <v>1984</v>
      </c>
      <c r="W1" s="417" t="s">
        <v>1985</v>
      </c>
      <c r="X1" s="416" t="s">
        <v>1986</v>
      </c>
      <c r="Y1" s="418" t="s">
        <v>1987</v>
      </c>
      <c r="Z1" s="415" t="s">
        <v>1988</v>
      </c>
      <c r="AA1" s="417" t="s">
        <v>1989</v>
      </c>
      <c r="AB1" s="416" t="s">
        <v>1990</v>
      </c>
      <c r="AC1" s="417" t="s">
        <v>1991</v>
      </c>
      <c r="AD1" s="416" t="s">
        <v>189</v>
      </c>
      <c r="AE1" s="416" t="s">
        <v>190</v>
      </c>
      <c r="AF1" s="416" t="s">
        <v>191</v>
      </c>
      <c r="AG1" s="417" t="s">
        <v>192</v>
      </c>
      <c r="AH1" s="68"/>
      <c r="AI1" s="68"/>
      <c r="AJ1" s="68"/>
      <c r="AK1" s="68"/>
      <c r="AL1" s="68"/>
    </row>
    <row r="2" spans="1:38" s="289" customFormat="1" ht="12.75" customHeight="1" outlineLevel="1" x14ac:dyDescent="0.2">
      <c r="F2" s="290"/>
      <c r="G2" s="290"/>
      <c r="J2" s="291"/>
      <c r="O2" s="290"/>
      <c r="P2" s="290"/>
      <c r="R2" s="298"/>
      <c r="S2" s="228" t="s">
        <v>634</v>
      </c>
      <c r="T2" s="635" t="str">
        <f>VLOOKUP("S|"&amp;T$3,'[2]+termU'!$A$1:$G$65536,6,FALSE)</f>
        <v>S1</v>
      </c>
      <c r="U2" s="635" t="str">
        <f>VLOOKUP("S|"&amp;U$3,'[2]+termU'!$A$1:$G$65536,6,FALSE)</f>
        <v>S1</v>
      </c>
      <c r="V2" s="378" t="str">
        <f>VLOOKUP("S|"&amp;V$3,'[2]+termU'!$A$1:$G$65536,6,FALSE)</f>
        <v>S1</v>
      </c>
      <c r="W2" s="378" t="str">
        <f>VLOOKUP("S|"&amp;W$3,'[2]+termU'!$A$1:$G$65536,6,FALSE)</f>
        <v>S1</v>
      </c>
      <c r="X2" s="327" t="str">
        <f>VLOOKUP("S|"&amp;X$3,'[2]+termU'!$A$1:$G$65536,6,FALSE)</f>
        <v>S1</v>
      </c>
      <c r="Y2" s="328" t="str">
        <f>VLOOKUP("S|"&amp;Y$3,'[2]+termU'!$A$1:$G$65536,6,FALSE)</f>
        <v>S1</v>
      </c>
      <c r="Z2" s="327" t="str">
        <f>VLOOKUP("S|"&amp;Z$3,'[2]+termU'!$A$1:$G$65536,6,FALSE)</f>
        <v>S1</v>
      </c>
      <c r="AA2" s="328" t="str">
        <f>VLOOKUP("S|"&amp;AA$3,'[2]+termU'!$A$1:$G$65536,6,FALSE)</f>
        <v>S1</v>
      </c>
      <c r="AB2" s="378" t="str">
        <f>VLOOKUP("S|"&amp;AB$3,'[2]+termU'!$A$1:$G$65536,6,FALSE)</f>
        <v>S1</v>
      </c>
      <c r="AC2" s="328" t="str">
        <f>VLOOKUP("S|"&amp;AC$3,'[2]+termU'!$A$1:$G$65536,6,FALSE)</f>
        <v>S1</v>
      </c>
      <c r="AD2" s="378" t="str">
        <f>VLOOKUP("S|"&amp;AD$3,'[2]+termU'!$A$1:$G$65536,6,FALSE)</f>
        <v>S1</v>
      </c>
      <c r="AE2" s="378" t="str">
        <f>VLOOKUP("S|"&amp;AE$3,'[2]+termU'!$A$1:$G$65536,6,FALSE)</f>
        <v>S1</v>
      </c>
      <c r="AF2" s="378" t="str">
        <f>VLOOKUP("S|"&amp;AF$3,'[2]+termU'!$A$1:$G$65536,6,FALSE)</f>
        <v>S1</v>
      </c>
      <c r="AG2" s="328" t="str">
        <f>VLOOKUP("S|"&amp;AG$3,'[2]+termU'!$A$1:$G$65536,6,FALSE)</f>
        <v>S1</v>
      </c>
      <c r="AH2" s="68"/>
      <c r="AI2" s="68"/>
      <c r="AJ2" s="68"/>
      <c r="AK2" s="68"/>
      <c r="AL2" s="68"/>
    </row>
    <row r="3" spans="1:38" s="289" customFormat="1" ht="12.75" customHeight="1" outlineLevel="1" thickBot="1" x14ac:dyDescent="0.25">
      <c r="F3" s="290"/>
      <c r="G3" s="290"/>
      <c r="J3" s="291"/>
      <c r="O3" s="290"/>
      <c r="P3" s="290"/>
      <c r="R3" s="298"/>
      <c r="S3" s="228" t="s">
        <v>635</v>
      </c>
      <c r="T3" s="636" t="s">
        <v>629</v>
      </c>
      <c r="U3" s="1195" t="s">
        <v>629</v>
      </c>
      <c r="V3" s="413" t="s">
        <v>629</v>
      </c>
      <c r="W3" s="413" t="s">
        <v>629</v>
      </c>
      <c r="X3" s="412" t="s">
        <v>629</v>
      </c>
      <c r="Y3" s="414" t="s">
        <v>629</v>
      </c>
      <c r="Z3" s="412" t="s">
        <v>629</v>
      </c>
      <c r="AA3" s="414" t="s">
        <v>629</v>
      </c>
      <c r="AB3" s="413" t="s">
        <v>629</v>
      </c>
      <c r="AC3" s="414" t="s">
        <v>629</v>
      </c>
      <c r="AD3" s="413" t="s">
        <v>629</v>
      </c>
      <c r="AE3" s="413" t="s">
        <v>629</v>
      </c>
      <c r="AF3" s="413" t="s">
        <v>629</v>
      </c>
      <c r="AG3" s="414" t="s">
        <v>629</v>
      </c>
      <c r="AH3" s="68"/>
      <c r="AI3" s="68"/>
      <c r="AJ3" s="68"/>
      <c r="AK3" s="68"/>
      <c r="AL3" s="68"/>
    </row>
    <row r="4" spans="1:38" s="292" customFormat="1" ht="12.75" customHeight="1" outlineLevel="1" x14ac:dyDescent="0.2">
      <c r="F4" s="293"/>
      <c r="G4" s="293"/>
      <c r="J4" s="294"/>
      <c r="O4" s="293"/>
      <c r="P4" s="293"/>
      <c r="R4" s="299"/>
      <c r="S4" s="228" t="s">
        <v>628</v>
      </c>
      <c r="T4" s="635" t="str">
        <f>VLOOKUP("V|"&amp;T$5,'[2]+termU'!$A$1:$G$65536,6,FALSE)</f>
        <v>Vb</v>
      </c>
      <c r="U4" s="1194" t="str">
        <f>VLOOKUP("V|"&amp;U$5,'[2]+termU'!$A$1:$G$65536,6,FALSE)</f>
        <v>Vb</v>
      </c>
      <c r="V4" s="378" t="str">
        <f>VLOOKUP("V|"&amp;V$5,'[2]+termU'!$A$1:$G$65536,6,FALSE)</f>
        <v>Vb</v>
      </c>
      <c r="W4" s="378" t="str">
        <f>VLOOKUP("V|"&amp;W$5,'[2]+termU'!$A$1:$G$65536,6,FALSE)</f>
        <v>Vb</v>
      </c>
      <c r="X4" s="327" t="str">
        <f>VLOOKUP("V|"&amp;X$5,'[2]+termU'!$A$1:$G$65536,6,FALSE)</f>
        <v>Vb</v>
      </c>
      <c r="Y4" s="328" t="str">
        <f>VLOOKUP("V|"&amp;Y$5,'[2]+termU'!$A$1:$G$65536,6,FALSE)</f>
        <v>Vb</v>
      </c>
      <c r="Z4" s="327" t="str">
        <f>VLOOKUP("V|"&amp;Z$5,'[2]+termU'!$A$1:$G$65536,6,FALSE)</f>
        <v>Vb</v>
      </c>
      <c r="AA4" s="328" t="str">
        <f>VLOOKUP("V|"&amp;AA$5,'[2]+termU'!$A$1:$G$65536,6,FALSE)</f>
        <v>Vb</v>
      </c>
      <c r="AB4" s="378" t="str">
        <f>VLOOKUP("V|"&amp;AB$5,'[2]+termU'!$A$1:$G$65536,6,FALSE)</f>
        <v>Vb</v>
      </c>
      <c r="AC4" s="328" t="str">
        <f>VLOOKUP("V|"&amp;AC$5,'[2]+termU'!$A$1:$G$65536,6,FALSE)</f>
        <v>Vb</v>
      </c>
      <c r="AD4" s="378" t="str">
        <f>VLOOKUP("V|"&amp;AD$5,'[2]+termU'!$A$1:$G$65536,6,FALSE)</f>
        <v>Vb</v>
      </c>
      <c r="AE4" s="378" t="str">
        <f>VLOOKUP("V|"&amp;AE$5,'[2]+termU'!$A$1:$G$65536,6,FALSE)</f>
        <v>Vb</v>
      </c>
      <c r="AF4" s="378" t="str">
        <f>VLOOKUP("V|"&amp;AF$5,'[2]+termU'!$A$1:$G$65536,6,FALSE)</f>
        <v>Vb</v>
      </c>
      <c r="AG4" s="328" t="str">
        <f>VLOOKUP("V|"&amp;AG$5,'[2]+termU'!$A$1:$G$65536,6,FALSE)</f>
        <v>Vb</v>
      </c>
      <c r="AH4" s="68"/>
      <c r="AI4" s="68"/>
      <c r="AJ4" s="68"/>
      <c r="AK4" s="68"/>
      <c r="AL4" s="68"/>
    </row>
    <row r="5" spans="1:38" s="289" customFormat="1" ht="39" outlineLevel="1" thickBot="1" x14ac:dyDescent="0.25">
      <c r="F5" s="290"/>
      <c r="G5" s="290"/>
      <c r="J5" s="291"/>
      <c r="O5" s="290"/>
      <c r="P5" s="290"/>
      <c r="R5" s="298"/>
      <c r="S5" s="228" t="s">
        <v>627</v>
      </c>
      <c r="T5" s="637" t="s">
        <v>2039</v>
      </c>
      <c r="U5" s="296" t="s">
        <v>2039</v>
      </c>
      <c r="V5" s="305" t="s">
        <v>2039</v>
      </c>
      <c r="W5" s="305" t="s">
        <v>2039</v>
      </c>
      <c r="X5" s="304" t="s">
        <v>2039</v>
      </c>
      <c r="Y5" s="306" t="s">
        <v>2039</v>
      </c>
      <c r="Z5" s="412" t="s">
        <v>2039</v>
      </c>
      <c r="AA5" s="414" t="s">
        <v>2039</v>
      </c>
      <c r="AB5" s="413" t="s">
        <v>2039</v>
      </c>
      <c r="AC5" s="414" t="s">
        <v>2039</v>
      </c>
      <c r="AD5" s="305" t="s">
        <v>2039</v>
      </c>
      <c r="AE5" s="305" t="s">
        <v>2039</v>
      </c>
      <c r="AF5" s="305" t="s">
        <v>2039</v>
      </c>
      <c r="AG5" s="306" t="s">
        <v>2039</v>
      </c>
      <c r="AH5" s="68"/>
      <c r="AI5" s="68"/>
      <c r="AJ5" s="68"/>
      <c r="AK5" s="68"/>
      <c r="AL5" s="68"/>
    </row>
    <row r="6" spans="1:38" s="68" customFormat="1" ht="25.5" outlineLevel="1" x14ac:dyDescent="0.2">
      <c r="A6" s="70"/>
      <c r="B6" s="70"/>
      <c r="C6" s="70"/>
      <c r="D6" s="70"/>
      <c r="E6" s="58"/>
      <c r="F6" s="75" t="s">
        <v>1992</v>
      </c>
      <c r="G6" s="64" t="s">
        <v>431</v>
      </c>
      <c r="H6" s="70"/>
      <c r="I6" s="70"/>
      <c r="J6" s="71"/>
      <c r="O6" s="253"/>
      <c r="P6" s="253"/>
      <c r="Q6" s="70"/>
      <c r="R6" s="228"/>
      <c r="S6" s="228" t="s">
        <v>1993</v>
      </c>
      <c r="T6" s="635" t="str">
        <f>VLOOKUP("E|"&amp;T$7,'[2]+termU'!$A$1:$G$65536,6,FALSE)</f>
        <v>E41</v>
      </c>
      <c r="U6" s="1194" t="str">
        <f>VLOOKUP("E|"&amp;U$7,'[2]+termU'!$A$1:$G$65536,6,FALSE)</f>
        <v>E47</v>
      </c>
      <c r="V6" s="421" t="str">
        <f>VLOOKUP("E|"&amp;V$7,'[2]+termU'!$A$1:$G$65536,6,FALSE)</f>
        <v>Eat</v>
      </c>
      <c r="W6" s="421" t="str">
        <f>VLOOKUP("E|"&amp;W$7,'[2]+termU'!$A$1:$G$65536,6,FALSE)</f>
        <v>Ea16</v>
      </c>
      <c r="X6" s="426" t="str">
        <f>VLOOKUP("E|"&amp;X$7,'[2]+termU'!$A$1:$G$65536,6,FALSE)</f>
        <v>Ect</v>
      </c>
      <c r="Y6" s="422" t="str">
        <f>VLOOKUP("E|"&amp;Y$7,'[2]+termU'!$A$1:$G$65536,6,FALSE)</f>
        <v>Ec16</v>
      </c>
      <c r="Z6" s="426" t="str">
        <f>VLOOKUP("E|"&amp;Z$7,'[2]+termU'!$A$1:$G$65536,6,FALSE)</f>
        <v>E84</v>
      </c>
      <c r="AA6" s="422" t="str">
        <f>VLOOKUP("E|"&amp;AA$7,'[2]+termU'!$A$1:$G$65536,6,FALSE)</f>
        <v>E716</v>
      </c>
      <c r="AB6" s="426" t="str">
        <f>VLOOKUP("E|"&amp;AB$7,'[2]+termU'!$A$1:$G$65536,6,FALSE)</f>
        <v>Ebt</v>
      </c>
      <c r="AC6" s="421" t="str">
        <f>VLOOKUP("E|"&amp;AC$7,'[2]+termU'!$A$1:$G$65536,6,FALSE)</f>
        <v>Eb16</v>
      </c>
      <c r="AD6" s="426" t="str">
        <f>VLOOKUP("E|"&amp;AD7,'[2]+termU'!$A$1:$G$65536,6,FALSE)</f>
        <v>Ea26</v>
      </c>
      <c r="AE6" s="421" t="str">
        <f>VLOOKUP("E|"&amp;AE7,'[2]+termU'!$A$1:$G$65536,6,FALSE)</f>
        <v>Ec26</v>
      </c>
      <c r="AF6" s="421" t="str">
        <f>VLOOKUP("E|"&amp;AF7,'[2]+termU'!$A$1:$G$65536,6,FALSE)</f>
        <v>E726</v>
      </c>
      <c r="AG6" s="422" t="str">
        <f>VLOOKUP("E|"&amp;AG7,'[2]+termU'!$A$1:$G$65536,6,FALSE)</f>
        <v>Eb26</v>
      </c>
    </row>
    <row r="7" spans="1:38" s="68" customFormat="1" ht="38.25" customHeight="1" outlineLevel="1" x14ac:dyDescent="0.2">
      <c r="A7" s="537"/>
      <c r="B7" s="537"/>
      <c r="C7" s="537"/>
      <c r="D7" s="537"/>
      <c r="E7" s="262"/>
      <c r="F7" s="262"/>
      <c r="G7" s="537"/>
      <c r="H7" s="537"/>
      <c r="I7" s="258"/>
      <c r="J7" s="537"/>
      <c r="K7" s="537"/>
      <c r="L7" s="537"/>
      <c r="M7" s="537"/>
      <c r="N7" s="537"/>
      <c r="O7" s="253"/>
      <c r="P7" s="253"/>
      <c r="Q7" s="70"/>
      <c r="R7" s="228"/>
      <c r="S7" s="228" t="s">
        <v>1994</v>
      </c>
      <c r="T7" s="637" t="str">
        <f>T$8&amp;" ["&amp;T$10&amp;"]"</f>
        <v>Animals [heads]</v>
      </c>
      <c r="U7" s="296" t="str">
        <f>U$8&amp;" ["&amp;U$10&amp;"]"</f>
        <v>Animals, slaughtered [no]</v>
      </c>
      <c r="V7" s="420" t="str">
        <f>V$8&amp;" ["&amp;V$10&amp;"]"</f>
        <v>Production [t]</v>
      </c>
      <c r="W7" s="420" t="str">
        <f>W8&amp;" [Mio LOC]"</f>
        <v>Production [Mio LOC]</v>
      </c>
      <c r="X7" s="427" t="str">
        <f>X$8&amp;" ["&amp;X$10&amp;"]"</f>
        <v>Export [t]</v>
      </c>
      <c r="Y7" s="423" t="str">
        <f>Y8&amp;" [Mio LOC]"</f>
        <v>Export [Mio LOC]</v>
      </c>
      <c r="Z7" s="427" t="str">
        <f>Z$8&amp;" ["&amp;Z$10&amp;"]"</f>
        <v>Sales [t]</v>
      </c>
      <c r="AA7" s="423" t="str">
        <f>AA8&amp;" [Mio LOC]"</f>
        <v>Sales [Mio LOC]</v>
      </c>
      <c r="AB7" s="427" t="str">
        <f>AB$8&amp;" ["&amp;AB$10&amp;"]"</f>
        <v>Import [t]</v>
      </c>
      <c r="AC7" s="420" t="str">
        <f>AC8&amp;" [Mio LOC]"</f>
        <v>Import [Mio LOC]</v>
      </c>
      <c r="AD7" s="427" t="str">
        <f>AD8&amp;" ["&amp;AD10&amp;"]"</f>
        <v>Production [Mio €]</v>
      </c>
      <c r="AE7" s="420" t="str">
        <f>AE8&amp;" ["&amp;AE10&amp;"]"</f>
        <v>Export [Mio €]</v>
      </c>
      <c r="AF7" s="420" t="str">
        <f>AF8&amp;" ["&amp;AF10&amp;"]"</f>
        <v>Sales [Mio €]</v>
      </c>
      <c r="AG7" s="423" t="str">
        <f>AG8&amp;" ["&amp;AG10&amp;"]"</f>
        <v>Import [Mio €]</v>
      </c>
    </row>
    <row r="8" spans="1:38" s="68" customFormat="1" ht="26.25" outlineLevel="1" thickBot="1" x14ac:dyDescent="0.25">
      <c r="A8" s="537"/>
      <c r="B8" s="537"/>
      <c r="C8" s="537"/>
      <c r="D8" s="537"/>
      <c r="E8" s="262"/>
      <c r="F8" s="262"/>
      <c r="G8" s="537"/>
      <c r="H8" s="537"/>
      <c r="I8" s="258"/>
      <c r="J8" s="537"/>
      <c r="K8" s="537"/>
      <c r="L8" s="537"/>
      <c r="M8" s="537"/>
      <c r="N8" s="537"/>
      <c r="O8" s="253"/>
      <c r="P8" s="253"/>
      <c r="Q8" s="70"/>
      <c r="R8" s="228"/>
      <c r="S8" s="228" t="s">
        <v>1995</v>
      </c>
      <c r="T8" s="636" t="s">
        <v>1643</v>
      </c>
      <c r="U8" s="1195" t="s">
        <v>3065</v>
      </c>
      <c r="V8" s="424" t="s">
        <v>524</v>
      </c>
      <c r="W8" s="424" t="s">
        <v>524</v>
      </c>
      <c r="X8" s="428" t="s">
        <v>1999</v>
      </c>
      <c r="Y8" s="425" t="s">
        <v>1999</v>
      </c>
      <c r="Z8" s="428" t="s">
        <v>2000</v>
      </c>
      <c r="AA8" s="425" t="s">
        <v>2000</v>
      </c>
      <c r="AB8" s="428" t="s">
        <v>2001</v>
      </c>
      <c r="AC8" s="424" t="s">
        <v>2001</v>
      </c>
      <c r="AD8" s="428" t="s">
        <v>524</v>
      </c>
      <c r="AE8" s="424" t="s">
        <v>1999</v>
      </c>
      <c r="AF8" s="424" t="s">
        <v>2000</v>
      </c>
      <c r="AG8" s="425" t="s">
        <v>2001</v>
      </c>
    </row>
    <row r="9" spans="1:38" s="68" customFormat="1" ht="25.5" outlineLevel="1" x14ac:dyDescent="0.2">
      <c r="A9" s="537"/>
      <c r="B9" s="537"/>
      <c r="C9" s="537"/>
      <c r="D9" s="537"/>
      <c r="E9" s="262"/>
      <c r="F9" s="262"/>
      <c r="G9" s="537"/>
      <c r="H9" s="537"/>
      <c r="I9" s="258"/>
      <c r="J9" s="537"/>
      <c r="K9" s="537"/>
      <c r="L9" s="537"/>
      <c r="M9" s="537"/>
      <c r="N9" s="537"/>
      <c r="O9" s="253"/>
      <c r="P9" s="253"/>
      <c r="Q9" s="70"/>
      <c r="R9" s="228"/>
      <c r="S9" s="228" t="s">
        <v>2002</v>
      </c>
      <c r="T9" s="635"/>
      <c r="U9" s="1194"/>
      <c r="V9" s="378"/>
      <c r="W9" s="378" t="str">
        <f>W$8&amp;" ["&amp;W$10&amp;"]"</f>
        <v>Production [Mio EUR]</v>
      </c>
      <c r="X9" s="327"/>
      <c r="Y9" s="328" t="str">
        <f>Y$8&amp;" ["&amp;Y$10&amp;"]"</f>
        <v>Export [Mio EUR]</v>
      </c>
      <c r="Z9" s="327"/>
      <c r="AA9" s="328" t="str">
        <f>AA$8&amp;" ["&amp;AA$10&amp;"]"</f>
        <v>Sales [Mio EUR]</v>
      </c>
      <c r="AB9" s="378"/>
      <c r="AC9" s="328" t="str">
        <f>AC$8&amp;" ["&amp;AC$10&amp;"]"</f>
        <v>Import [Mio EUR]</v>
      </c>
      <c r="AD9" s="378" t="str">
        <f>AD7</f>
        <v>Production [Mio €]</v>
      </c>
      <c r="AE9" s="378" t="str">
        <f>AE7</f>
        <v>Export [Mio €]</v>
      </c>
      <c r="AF9" s="378" t="str">
        <f>AF7</f>
        <v>Sales [Mio €]</v>
      </c>
      <c r="AG9" s="328" t="str">
        <f>AG7</f>
        <v>Import [Mio €]</v>
      </c>
    </row>
    <row r="10" spans="1:38" s="73" customFormat="1" ht="13.5" outlineLevel="1" thickBot="1" x14ac:dyDescent="0.25">
      <c r="A10" s="537"/>
      <c r="B10" s="537"/>
      <c r="C10" s="537"/>
      <c r="D10" s="537"/>
      <c r="E10" s="262"/>
      <c r="F10" s="262"/>
      <c r="G10" s="537"/>
      <c r="H10" s="537"/>
      <c r="I10" s="258"/>
      <c r="J10" s="537"/>
      <c r="K10" s="537"/>
      <c r="L10" s="537"/>
      <c r="M10" s="537"/>
      <c r="N10" s="537"/>
      <c r="O10" s="254"/>
      <c r="P10" s="254"/>
      <c r="Q10" s="70"/>
      <c r="R10" s="228"/>
      <c r="S10" s="228" t="s">
        <v>2003</v>
      </c>
      <c r="T10" s="637" t="s">
        <v>1261</v>
      </c>
      <c r="U10" s="296" t="s">
        <v>3064</v>
      </c>
      <c r="V10" s="305" t="s">
        <v>2005</v>
      </c>
      <c r="W10" s="305" t="str">
        <f>"Mio "&amp;'1 Overview'!$D$18</f>
        <v>Mio EUR</v>
      </c>
      <c r="X10" s="304" t="s">
        <v>2005</v>
      </c>
      <c r="Y10" s="306" t="str">
        <f>"Mio "&amp;'1 Overview'!$D$18</f>
        <v>Mio EUR</v>
      </c>
      <c r="Z10" s="412" t="s">
        <v>2005</v>
      </c>
      <c r="AA10" s="414" t="str">
        <f>"Mio "&amp;'1 Overview'!$D$18</f>
        <v>Mio EUR</v>
      </c>
      <c r="AB10" s="413" t="s">
        <v>2005</v>
      </c>
      <c r="AC10" s="414" t="str">
        <f>"Mio "&amp;'1 Overview'!$D$18</f>
        <v>Mio EUR</v>
      </c>
      <c r="AD10" s="305" t="s">
        <v>194</v>
      </c>
      <c r="AE10" s="305" t="s">
        <v>194</v>
      </c>
      <c r="AF10" s="305" t="s">
        <v>194</v>
      </c>
      <c r="AG10" s="414" t="s">
        <v>194</v>
      </c>
    </row>
    <row r="11" spans="1:38" s="73" customFormat="1" outlineLevel="1" x14ac:dyDescent="0.2">
      <c r="A11" s="537"/>
      <c r="B11" s="537"/>
      <c r="C11" s="537"/>
      <c r="D11" s="537"/>
      <c r="E11" s="262"/>
      <c r="F11" s="262"/>
      <c r="G11" s="537"/>
      <c r="H11" s="537"/>
      <c r="I11" s="258"/>
      <c r="J11" s="537"/>
      <c r="K11" s="537"/>
      <c r="L11" s="537"/>
      <c r="M11" s="537"/>
      <c r="N11" s="537"/>
      <c r="O11" s="254"/>
      <c r="P11" s="254"/>
      <c r="Q11" s="70"/>
      <c r="R11" s="228"/>
      <c r="S11" s="228" t="s">
        <v>2006</v>
      </c>
      <c r="T11" s="638"/>
      <c r="U11" s="1196"/>
      <c r="V11" s="403"/>
      <c r="W11" s="404" t="str">
        <f>'1 Overview'!$D$19&amp;" "&amp;'1 Overview'!$E$19</f>
        <v>1 €/EUR</v>
      </c>
      <c r="X11" s="403"/>
      <c r="Y11" s="405" t="str">
        <f>'1 Overview'!$D$19&amp;" "&amp;'1 Overview'!$E$19</f>
        <v>1 €/EUR</v>
      </c>
      <c r="Z11" s="406"/>
      <c r="AA11" s="404" t="str">
        <f>'1 Overview'!$D$19&amp;" "&amp;'1 Overview'!$E$19</f>
        <v>1 €/EUR</v>
      </c>
      <c r="AB11" s="403"/>
      <c r="AC11" s="404" t="str">
        <f>'1 Overview'!$D$19&amp;" "&amp;'1 Overview'!$E$19</f>
        <v>1 €/EUR</v>
      </c>
      <c r="AD11" s="403" t="str">
        <f>'1 Overview'!$D$19&amp;" "&amp;'1 Overview'!$E$19</f>
        <v>1 €/EUR</v>
      </c>
      <c r="AE11" s="405" t="str">
        <f>'1 Overview'!$D$19&amp;" "&amp;'1 Overview'!$E$19</f>
        <v>1 €/EUR</v>
      </c>
      <c r="AF11" s="405" t="str">
        <f>'1 Overview'!$D$19&amp;" "&amp;'1 Overview'!$E$19</f>
        <v>1 €/EUR</v>
      </c>
      <c r="AG11" s="407" t="str">
        <f>'1 Overview'!$D$19&amp;" "&amp;'1 Overview'!$E$19</f>
        <v>1 €/EUR</v>
      </c>
    </row>
    <row r="12" spans="1:38" s="73" customFormat="1" outlineLevel="1" x14ac:dyDescent="0.2">
      <c r="A12" s="537"/>
      <c r="B12" s="537"/>
      <c r="C12" s="537"/>
      <c r="D12" s="537"/>
      <c r="E12" s="262"/>
      <c r="F12" s="262"/>
      <c r="G12" s="537"/>
      <c r="H12" s="537"/>
      <c r="I12" s="258"/>
      <c r="J12" s="537"/>
      <c r="K12" s="537"/>
      <c r="L12" s="537"/>
      <c r="M12" s="537"/>
      <c r="N12" s="537"/>
      <c r="O12" s="254"/>
      <c r="P12" s="254"/>
      <c r="Q12" s="70"/>
      <c r="R12" s="228"/>
      <c r="S12" s="228" t="s">
        <v>2007</v>
      </c>
      <c r="T12" s="639">
        <f>'1 Overview'!$F$28</f>
        <v>0</v>
      </c>
      <c r="U12" s="1197">
        <f>'1 Overview'!$F$28</f>
        <v>0</v>
      </c>
      <c r="V12" s="408">
        <f>'1 Overview'!$F$37</f>
        <v>0</v>
      </c>
      <c r="W12" s="407">
        <f>'1 Overview'!$F$38</f>
        <v>0</v>
      </c>
      <c r="X12" s="408">
        <f>'1 Overview'!$F$57</f>
        <v>0</v>
      </c>
      <c r="Y12" s="408">
        <f>'1 Overview'!$F$58</f>
        <v>0</v>
      </c>
      <c r="Z12" s="409">
        <f>'1 Overview'!$F$40</f>
        <v>2011</v>
      </c>
      <c r="AA12" s="407">
        <f>'1 Overview'!$F$41</f>
        <v>2011</v>
      </c>
      <c r="AB12" s="408">
        <f>'1 Overview'!$F$59</f>
        <v>2013</v>
      </c>
      <c r="AC12" s="407">
        <f>'1 Overview'!$F$60</f>
        <v>2013</v>
      </c>
      <c r="AD12" s="408">
        <f>'1 Overview'!$F$38</f>
        <v>0</v>
      </c>
      <c r="AE12" s="408">
        <f>'1 Overview'!$F$58</f>
        <v>0</v>
      </c>
      <c r="AF12" s="408">
        <f>'1 Overview'!$F$41</f>
        <v>2011</v>
      </c>
      <c r="AG12" s="407">
        <f>'1 Overview'!$F$60</f>
        <v>2013</v>
      </c>
    </row>
    <row r="13" spans="1:38" s="68" customFormat="1" ht="51" outlineLevel="1" x14ac:dyDescent="0.2">
      <c r="A13" s="537"/>
      <c r="B13" s="537"/>
      <c r="C13" s="537"/>
      <c r="D13" s="537"/>
      <c r="E13" s="262"/>
      <c r="F13" s="262"/>
      <c r="G13" s="537"/>
      <c r="H13" s="537"/>
      <c r="I13" s="258"/>
      <c r="J13" s="537"/>
      <c r="K13" s="537"/>
      <c r="L13" s="537"/>
      <c r="M13" s="537"/>
      <c r="N13" s="537"/>
      <c r="O13" s="253"/>
      <c r="P13" s="253"/>
      <c r="R13" s="228"/>
      <c r="S13" s="228" t="s">
        <v>435</v>
      </c>
      <c r="T13" s="639">
        <f>'1 Overview'!$H$28</f>
        <v>0</v>
      </c>
      <c r="U13" s="1197">
        <f>'1 Overview'!$H$28</f>
        <v>0</v>
      </c>
      <c r="V13" s="408">
        <f>'1 Overview'!$H$37</f>
        <v>0</v>
      </c>
      <c r="W13" s="407">
        <f>'1 Overview'!$H$38</f>
        <v>0</v>
      </c>
      <c r="X13" s="408">
        <f>'1 Overview'!$H$57</f>
        <v>0</v>
      </c>
      <c r="Y13" s="408">
        <f>'1 Overview'!$H$58</f>
        <v>0</v>
      </c>
      <c r="Z13" s="409" t="str">
        <f>'1 Overview'!$H$40</f>
        <v>TEST 001</v>
      </c>
      <c r="AA13" s="407" t="str">
        <f>'1 Overview'!$H$41</f>
        <v>TEST 001</v>
      </c>
      <c r="AB13" s="408" t="str">
        <f>'1 Overview'!$H$59</f>
        <v>Agrarmarkt Informations-Gesellschaft mbH</v>
      </c>
      <c r="AC13" s="407" t="str">
        <f>'1 Overview'!$H$60</f>
        <v>Agrarmarkt Informations-Gesellschaft mbH</v>
      </c>
      <c r="AD13" s="410">
        <f>'1 Overview'!$H$38</f>
        <v>0</v>
      </c>
      <c r="AE13" s="408">
        <f>'1 Overview'!$H$58</f>
        <v>0</v>
      </c>
      <c r="AF13" s="408" t="str">
        <f>'1 Overview'!$H$41</f>
        <v>TEST 001</v>
      </c>
      <c r="AG13" s="411" t="str">
        <f>'1 Overview'!$H$60</f>
        <v>Agrarmarkt Informations-Gesellschaft mbH</v>
      </c>
    </row>
    <row r="14" spans="1:38" s="68" customFormat="1" ht="51" outlineLevel="1" x14ac:dyDescent="0.2">
      <c r="A14" s="537"/>
      <c r="B14" s="537"/>
      <c r="C14" s="537"/>
      <c r="D14" s="537"/>
      <c r="E14" s="262"/>
      <c r="F14" s="262"/>
      <c r="G14" s="537"/>
      <c r="H14" s="537"/>
      <c r="I14" s="258"/>
      <c r="J14" s="537"/>
      <c r="K14" s="537"/>
      <c r="L14" s="537"/>
      <c r="M14" s="537"/>
      <c r="N14" s="537"/>
      <c r="O14" s="253"/>
      <c r="P14" s="253"/>
      <c r="R14" s="228"/>
      <c r="S14" s="228" t="s">
        <v>436</v>
      </c>
      <c r="T14" s="639">
        <f>'1 Overview'!$I$28</f>
        <v>0</v>
      </c>
      <c r="U14" s="1197">
        <f>'1 Overview'!$I$28</f>
        <v>0</v>
      </c>
      <c r="V14" s="408">
        <f>'1 Overview'!$I$37</f>
        <v>0</v>
      </c>
      <c r="W14" s="407">
        <f>'1 Overview'!$I$38</f>
        <v>0</v>
      </c>
      <c r="X14" s="408">
        <f>'1 Overview'!$I$57</f>
        <v>0</v>
      </c>
      <c r="Y14" s="408">
        <f>'1 Overview'!$I$58</f>
        <v>0</v>
      </c>
      <c r="Z14" s="409" t="str">
        <f>'1 Overview'!$I$40</f>
        <v>Agricultural Market Information Company</v>
      </c>
      <c r="AA14" s="407" t="str">
        <f>'1 Overview'!$I$41</f>
        <v>Agricultural Market Information Company</v>
      </c>
      <c r="AB14" s="408" t="str">
        <f>'1 Overview'!$I$59</f>
        <v>Agrarmarkt Informations-Gesellschaft mbH</v>
      </c>
      <c r="AC14" s="407" t="str">
        <f>'1 Overview'!$I$60</f>
        <v>Agrarmarkt Informations-Gesellschaft mbH</v>
      </c>
      <c r="AD14" s="410">
        <f>'1 Overview'!$I$38</f>
        <v>0</v>
      </c>
      <c r="AE14" s="408">
        <f>'1 Overview'!$I$58</f>
        <v>0</v>
      </c>
      <c r="AF14" s="408" t="str">
        <f>'1 Overview'!$I$41</f>
        <v>Agricultural Market Information Company</v>
      </c>
      <c r="AG14" s="411" t="str">
        <f>'1 Overview'!$I$60</f>
        <v>Agrarmarkt Informations-Gesellschaft mbH</v>
      </c>
    </row>
    <row r="15" spans="1:38" s="68" customFormat="1" ht="13.5" outlineLevel="1" thickBot="1" x14ac:dyDescent="0.25">
      <c r="A15" s="537"/>
      <c r="B15" s="537"/>
      <c r="C15" s="537"/>
      <c r="D15" s="537"/>
      <c r="E15" s="262"/>
      <c r="F15" s="262"/>
      <c r="G15" s="537"/>
      <c r="H15" s="537"/>
      <c r="I15" s="258"/>
      <c r="J15" s="537"/>
      <c r="K15" s="537"/>
      <c r="L15" s="537"/>
      <c r="M15" s="537"/>
      <c r="N15" s="537"/>
      <c r="O15" s="253"/>
      <c r="P15" s="253"/>
      <c r="S15" s="228" t="s">
        <v>2008</v>
      </c>
      <c r="T15" s="639">
        <f>'1 Overview'!$G$28</f>
        <v>0</v>
      </c>
      <c r="U15" s="1200">
        <f>'1 Overview'!$G$28</f>
        <v>0</v>
      </c>
      <c r="V15" s="408">
        <f>'1 Overview'!$G$37</f>
        <v>0</v>
      </c>
      <c r="W15" s="407">
        <f>'1 Overview'!$G$38</f>
        <v>0</v>
      </c>
      <c r="X15" s="408">
        <f>'1 Overview'!$G$57</f>
        <v>0</v>
      </c>
      <c r="Y15" s="408">
        <f>'1 Overview'!$G$58</f>
        <v>0</v>
      </c>
      <c r="Z15" s="409">
        <f>'1 Overview'!$G$40</f>
        <v>1</v>
      </c>
      <c r="AA15" s="407">
        <f>'1 Overview'!$G$41</f>
        <v>1</v>
      </c>
      <c r="AB15" s="408">
        <f>'1 Overview'!$G$59</f>
        <v>1</v>
      </c>
      <c r="AC15" s="407">
        <f>'1 Overview'!$G$60</f>
        <v>1</v>
      </c>
      <c r="AD15" s="410">
        <f>'1 Overview'!$G$38</f>
        <v>0</v>
      </c>
      <c r="AE15" s="408">
        <f>'1 Overview'!$G$58</f>
        <v>0</v>
      </c>
      <c r="AF15" s="408">
        <f>'1 Overview'!$G$41</f>
        <v>1</v>
      </c>
      <c r="AG15" s="411">
        <f>'1 Overview'!$G$60</f>
        <v>1</v>
      </c>
    </row>
    <row r="16" spans="1:38" ht="76.5" customHeight="1" thickBot="1" x14ac:dyDescent="0.25">
      <c r="A16" s="190"/>
      <c r="B16" s="190"/>
      <c r="C16" s="190"/>
      <c r="D16" s="190"/>
      <c r="E16" s="262"/>
      <c r="F16" s="262"/>
      <c r="G16" s="190"/>
      <c r="H16" s="190"/>
      <c r="I16" s="258"/>
      <c r="J16" s="190"/>
      <c r="K16" s="190"/>
      <c r="L16" s="190"/>
      <c r="M16" s="190"/>
      <c r="N16" s="190"/>
      <c r="O16" s="255"/>
      <c r="P16" s="255"/>
      <c r="Q16" s="73"/>
      <c r="R16" s="446"/>
      <c r="S16" s="447"/>
      <c r="T16" s="640"/>
      <c r="U16" s="640"/>
      <c r="V16" s="447"/>
      <c r="W16" s="448"/>
      <c r="X16" s="439" t="s">
        <v>1741</v>
      </c>
      <c r="Y16" s="447"/>
      <c r="Z16" s="447"/>
      <c r="AA16" s="447"/>
      <c r="AB16" s="447"/>
      <c r="AC16" s="447"/>
      <c r="AD16" s="440"/>
      <c r="AE16" s="440"/>
      <c r="AF16" s="440"/>
      <c r="AG16" s="441"/>
    </row>
    <row r="17" spans="1:39" ht="39" hidden="1" customHeight="1" thickBot="1" x14ac:dyDescent="0.25">
      <c r="A17" s="188"/>
      <c r="B17" s="189"/>
      <c r="C17" s="182"/>
      <c r="D17" s="182"/>
      <c r="F17" s="263"/>
      <c r="I17" s="184"/>
      <c r="J17" s="184"/>
      <c r="O17" s="282"/>
      <c r="P17" s="282"/>
      <c r="Q17" s="73"/>
      <c r="R17" s="442" t="s">
        <v>2099</v>
      </c>
      <c r="S17" s="227" t="s">
        <v>2099</v>
      </c>
      <c r="T17" s="443" t="s">
        <v>1262</v>
      </c>
      <c r="U17" s="443"/>
      <c r="V17" s="443" t="s">
        <v>2100</v>
      </c>
      <c r="W17" s="433" t="str">
        <f>"Valor de producción ["&amp;$Y$10&amp;"]"</f>
        <v>Valor de producción [Mio EUR]</v>
      </c>
      <c r="X17" s="444" t="str">
        <f>"Volumen de exportación [t]"</f>
        <v>Volumen de exportación [t]</v>
      </c>
      <c r="Y17" s="443" t="str">
        <f>"Valor de exportación
["&amp;$Y$10&amp;"]"</f>
        <v>Valor de exportación
[Mio EUR]</v>
      </c>
      <c r="Z17" s="443" t="str">
        <f>"Volumen del mercado interior ["&amp;Z10&amp;"]"</f>
        <v>Volumen del mercado interior [t]</v>
      </c>
      <c r="AA17" s="443" t="str">
        <f>"Valor del mercado interior
["&amp;$AC$10&amp;"]"</f>
        <v>Valor del mercado interior
[Mio EUR]</v>
      </c>
      <c r="AB17" s="443" t="str">
        <f>"Volumen de importación [t]"</f>
        <v>Volumen de importación [t]</v>
      </c>
      <c r="AC17" s="431" t="str">
        <f>"Valor de importación
["&amp;$AC$10&amp;"]"</f>
        <v>Valor de importación
[Mio EUR]</v>
      </c>
      <c r="AD17" s="445" t="str">
        <f>"Valor de la producción [Mio "&amp;"€"&amp;"]"</f>
        <v>Valor de la producción [Mio €]</v>
      </c>
      <c r="AE17" s="443" t="str">
        <f>"Valor de exportación [Mio "&amp;"€"&amp;"]"</f>
        <v>Valor de exportación [Mio €]</v>
      </c>
      <c r="AF17" s="443" t="str">
        <f>"Valor del mer-cado domestico [Mio "&amp;"€"&amp;"]"</f>
        <v>Valor del mer-cado domestico [Mio €]</v>
      </c>
      <c r="AG17" s="433" t="str">
        <f>"Valor de importación [Mio "&amp;"€"&amp;"]"</f>
        <v>Valor de importación [Mio €]</v>
      </c>
    </row>
    <row r="18" spans="1:39" ht="38.25" customHeight="1" thickBot="1" x14ac:dyDescent="0.25">
      <c r="A18" s="79"/>
      <c r="B18" s="80"/>
      <c r="C18" s="58"/>
      <c r="D18" s="58"/>
      <c r="E18" s="58"/>
      <c r="F18" s="261"/>
      <c r="G18" s="64"/>
      <c r="H18" s="70"/>
      <c r="I18" s="70"/>
      <c r="J18" s="1610" t="s">
        <v>2014</v>
      </c>
      <c r="K18" s="1610"/>
      <c r="L18" s="1610"/>
      <c r="M18" s="1610"/>
      <c r="N18" s="1610"/>
      <c r="O18" s="282"/>
      <c r="P18" s="282"/>
      <c r="Q18" s="73"/>
      <c r="R18" s="402" t="s">
        <v>2015</v>
      </c>
      <c r="S18" s="227" t="s">
        <v>2547</v>
      </c>
      <c r="T18" s="1208" t="s">
        <v>3071</v>
      </c>
      <c r="U18" s="1209" t="s">
        <v>3070</v>
      </c>
      <c r="V18" s="213" t="s">
        <v>2102</v>
      </c>
      <c r="W18" s="243" t="str">
        <f>"Production value ["&amp;$Y$10&amp;"]"</f>
        <v>Production value [Mio EUR]</v>
      </c>
      <c r="X18" s="232" t="str">
        <f>"Export volume [t]"</f>
        <v>Export volume [t]</v>
      </c>
      <c r="Y18" s="82" t="str">
        <f>"Export value
["&amp;$W$10&amp;"]"</f>
        <v>Export value
[Mio EUR]</v>
      </c>
      <c r="Z18" s="191" t="str">
        <f>"Domestic market volume ["&amp;X10&amp;"]"</f>
        <v>Domestic market volume [t]</v>
      </c>
      <c r="AA18" s="84" t="str">
        <f>"Domestic market
value ["&amp;$AA$10&amp;"]"</f>
        <v>Domestic market
value [Mio EUR]</v>
      </c>
      <c r="AB18" s="232" t="str">
        <f>"Import volume [t]"</f>
        <v>Import volume [t]</v>
      </c>
      <c r="AC18" s="82" t="str">
        <f>"Import value
["&amp;$AA$10&amp;"]"</f>
        <v>Import value
[Mio EUR]</v>
      </c>
      <c r="AD18" s="212" t="str">
        <f>"Production value [Mio "&amp;"€"&amp;"]"</f>
        <v>Production value [Mio €]</v>
      </c>
      <c r="AE18" s="213" t="str">
        <f>"Export value [Mio "&amp;"€"&amp;"]"</f>
        <v>Export value [Mio €]</v>
      </c>
      <c r="AF18" s="213" t="str">
        <f>"Domestic market value  [Mio "&amp;"€"&amp;"]"</f>
        <v>Domestic market value  [Mio €]</v>
      </c>
      <c r="AG18" s="243" t="str">
        <f>"Import value  [Mio "&amp;"€"&amp;"]"</f>
        <v>Import value  [Mio €]</v>
      </c>
    </row>
    <row r="19" spans="1:39" s="195" customFormat="1" ht="21.75" thickBot="1" x14ac:dyDescent="0.25">
      <c r="A19" s="248" t="str">
        <f>VLOOKUP("Z|"&amp;J19,'[2]+termU'!$A$1:$G$65536,6,FALSE)</f>
        <v>Z2013</v>
      </c>
      <c r="B19" s="249" t="e">
        <f>VLOOKUP("R|"&amp;K19,'[2]+termU'!$A$1:$G$65536,6,FALSE)</f>
        <v>#N/A</v>
      </c>
      <c r="C19" s="248" t="e">
        <f>VLOOKUP("Q|"&amp;L19,'[2]+termU'!$A$1:$G$65536,6,FALSE)</f>
        <v>#N/A</v>
      </c>
      <c r="D19" s="249" t="e">
        <f>VLOOKUP("V|"&amp;N19,'[2]+termU'!$A$1:$G$65536,6,FALSE)</f>
        <v>#N/A</v>
      </c>
      <c r="E19" s="249" t="e">
        <f>VLOOKUP("K|"&amp;Q19,'[2]+termU'!$A$1:$G$65536,6,FALSE)</f>
        <v>#N/A</v>
      </c>
      <c r="F19" s="250" t="e">
        <f>VLOOKUP("K|"&amp;O19,'[2]+termU'!$A$1:$G$65536,6,FALSE)</f>
        <v>#N/A</v>
      </c>
      <c r="G19" s="250" t="e">
        <f t="shared" ref="G19:G69" si="0">IF(O19="","B",IF(ISERROR(E20),"B",IF(E19=LEFT(E20,LEN(E19)),"A","B")))</f>
        <v>#N/A</v>
      </c>
      <c r="H19" s="249" t="str">
        <f ca="1">IF(CELL("protect",T19),"A","B")</f>
        <v>A</v>
      </c>
      <c r="I19" s="278">
        <v>1</v>
      </c>
      <c r="J19" s="88">
        <f>'1 Overview'!$D$2</f>
        <v>2013</v>
      </c>
      <c r="K19" s="89" t="str">
        <f>'1 Overview'!$D$17</f>
        <v>Test country</v>
      </c>
      <c r="L19" s="89">
        <f>'1 Overview'!$D$7</f>
        <v>0</v>
      </c>
      <c r="M19" s="89">
        <f>'1 Overview'!$D$8</f>
        <v>0</v>
      </c>
      <c r="N19" s="260">
        <f>'1 Overview'!$D$7</f>
        <v>0</v>
      </c>
      <c r="O19" s="254" t="str">
        <f t="shared" ref="O19:O50" si="1">TRIM(S19)</f>
        <v>Live animals</v>
      </c>
      <c r="P19" s="254"/>
      <c r="Q19" s="68" t="s">
        <v>2101</v>
      </c>
      <c r="R19" s="314" t="s">
        <v>1325</v>
      </c>
      <c r="S19" s="540" t="s">
        <v>3072</v>
      </c>
      <c r="T19" s="1201" t="str">
        <f>""</f>
        <v/>
      </c>
      <c r="U19" s="1219"/>
      <c r="V19" s="620" t="str">
        <f>""</f>
        <v/>
      </c>
      <c r="W19" s="1181" t="str">
        <f>""</f>
        <v/>
      </c>
      <c r="X19" s="90">
        <f t="shared" ref="X19:AC19" si="2">SUBTOTAL(9,X20:X73)</f>
        <v>0</v>
      </c>
      <c r="Y19" s="194">
        <f t="shared" si="2"/>
        <v>0</v>
      </c>
      <c r="Z19" s="214">
        <f t="shared" si="2"/>
        <v>0</v>
      </c>
      <c r="AA19" s="194">
        <f t="shared" si="2"/>
        <v>0</v>
      </c>
      <c r="AB19" s="214">
        <f t="shared" si="2"/>
        <v>0</v>
      </c>
      <c r="AC19" s="194">
        <f t="shared" si="2"/>
        <v>0</v>
      </c>
      <c r="AD19" s="214" t="e">
        <f>W19* '1 Overview'!$D$19</f>
        <v>#VALUE!</v>
      </c>
      <c r="AE19" s="193">
        <f>Y19* '1 Overview'!$D$19</f>
        <v>0</v>
      </c>
      <c r="AF19" s="193">
        <f>AA19* '1 Overview'!$D$19</f>
        <v>0</v>
      </c>
      <c r="AG19" s="194">
        <f>AC19* '1 Overview'!$D$19</f>
        <v>0</v>
      </c>
      <c r="AM19" s="1222" t="s">
        <v>3067</v>
      </c>
    </row>
    <row r="20" spans="1:39" s="183" customFormat="1" ht="15" hidden="1" x14ac:dyDescent="0.2">
      <c r="A20" s="93" t="str">
        <f t="shared" ref="A20:D39" si="3">A$19</f>
        <v>Z2013</v>
      </c>
      <c r="B20" s="93" t="e">
        <f t="shared" si="3"/>
        <v>#N/A</v>
      </c>
      <c r="C20" s="93" t="e">
        <f t="shared" si="3"/>
        <v>#N/A</v>
      </c>
      <c r="D20" s="93" t="e">
        <f t="shared" si="3"/>
        <v>#N/A</v>
      </c>
      <c r="E20" s="58" t="str">
        <f>VLOOKUP("K|"&amp;Q20,'[2]+termU'!$A$1:$G$65536,6,FALSE)</f>
        <v>L200</v>
      </c>
      <c r="F20" s="231" t="e">
        <f>VLOOKUP("K|"&amp;O20,'[2]+termU'!$A$1:$G$65536,6,FALSE)</f>
        <v>#N/A</v>
      </c>
      <c r="G20" s="64" t="str">
        <f t="shared" si="0"/>
        <v>B</v>
      </c>
      <c r="H20" s="70" t="e">
        <f ca="1">IF(CELL("schutz",T20),"A","B")</f>
        <v>#VALUE!</v>
      </c>
      <c r="I20" s="141">
        <v>2</v>
      </c>
      <c r="J20" s="95">
        <f t="shared" ref="J20:L39" si="4">J$19</f>
        <v>2013</v>
      </c>
      <c r="K20" s="93" t="str">
        <f t="shared" si="4"/>
        <v>Test country</v>
      </c>
      <c r="L20" s="93">
        <f t="shared" si="4"/>
        <v>0</v>
      </c>
      <c r="M20" s="93"/>
      <c r="N20" s="93">
        <f t="shared" ref="N20:N51" si="5">N$19</f>
        <v>0</v>
      </c>
      <c r="O20" s="257" t="str">
        <f t="shared" si="1"/>
        <v>Live animals for which no details are available</v>
      </c>
      <c r="P20" s="254"/>
      <c r="Q20" s="68" t="s">
        <v>2288</v>
      </c>
      <c r="R20" s="357" t="s">
        <v>2104</v>
      </c>
      <c r="S20" s="344" t="s">
        <v>2103</v>
      </c>
      <c r="T20" s="1202" t="str">
        <f>""</f>
        <v/>
      </c>
      <c r="U20" s="1220"/>
      <c r="V20" s="628"/>
      <c r="W20" s="629"/>
      <c r="X20" s="106"/>
      <c r="Y20" s="630"/>
      <c r="Z20" s="631"/>
      <c r="AA20" s="466"/>
      <c r="AB20" s="96"/>
      <c r="AC20" s="630"/>
      <c r="AD20" s="621">
        <f>W20* '1 Overview'!$D$19</f>
        <v>0</v>
      </c>
      <c r="AE20" s="623">
        <f>Y20* '1 Overview'!$D$19</f>
        <v>0</v>
      </c>
      <c r="AF20" s="623">
        <f>AA20* '1 Overview'!$D$19</f>
        <v>0</v>
      </c>
      <c r="AG20" s="622">
        <f>AC20* '1 Overview'!$D$19</f>
        <v>0</v>
      </c>
    </row>
    <row r="21" spans="1:39" ht="17.25" customHeight="1" outlineLevel="1" x14ac:dyDescent="0.2">
      <c r="A21" s="93" t="str">
        <f t="shared" si="3"/>
        <v>Z2013</v>
      </c>
      <c r="B21" s="93" t="e">
        <f t="shared" si="3"/>
        <v>#N/A</v>
      </c>
      <c r="C21" s="93" t="e">
        <f t="shared" si="3"/>
        <v>#N/A</v>
      </c>
      <c r="D21" s="93" t="e">
        <f t="shared" si="3"/>
        <v>#N/A</v>
      </c>
      <c r="E21" s="58" t="str">
        <f>VLOOKUP("K|"&amp;Q21,'[2]+termU'!$A$1:$G$65536,6,FALSE)</f>
        <v>L201</v>
      </c>
      <c r="F21" s="231" t="str">
        <f>VLOOKUP("K|"&amp;O21,'[2]+termU'!$A$1:$G$65536,6,FALSE)</f>
        <v>L201</v>
      </c>
      <c r="G21" s="64" t="str">
        <f t="shared" si="0"/>
        <v>A</v>
      </c>
      <c r="H21" s="70" t="str">
        <f ca="1">IF(CELL("protect",T21),"A","B")</f>
        <v>A</v>
      </c>
      <c r="I21" s="141">
        <v>2</v>
      </c>
      <c r="J21" s="95">
        <f t="shared" si="4"/>
        <v>2013</v>
      </c>
      <c r="K21" s="93" t="str">
        <f t="shared" si="4"/>
        <v>Test country</v>
      </c>
      <c r="L21" s="93">
        <f t="shared" si="4"/>
        <v>0</v>
      </c>
      <c r="M21" s="93"/>
      <c r="N21" s="93">
        <f t="shared" si="5"/>
        <v>0</v>
      </c>
      <c r="O21" s="257" t="str">
        <f t="shared" si="1"/>
        <v>Bovine animals</v>
      </c>
      <c r="P21" s="254"/>
      <c r="Q21" s="68" t="s">
        <v>2105</v>
      </c>
      <c r="R21" s="315" t="s">
        <v>2106</v>
      </c>
      <c r="S21" s="541" t="s">
        <v>2105</v>
      </c>
      <c r="T21" s="1203">
        <f>SUBTOTAL(9,T22:T36)</f>
        <v>0</v>
      </c>
      <c r="U21" s="1210">
        <f>SUBTOTAL(9,U22:U36)</f>
        <v>0</v>
      </c>
      <c r="V21" s="624" t="str">
        <f>""</f>
        <v/>
      </c>
      <c r="W21" s="1182" t="str">
        <f>""</f>
        <v/>
      </c>
      <c r="X21" s="101">
        <f t="shared" ref="X21:AC21" si="6">SUBTOTAL(9,X22:X36)</f>
        <v>0</v>
      </c>
      <c r="Y21" s="234">
        <f t="shared" si="6"/>
        <v>0</v>
      </c>
      <c r="Z21" s="100">
        <f t="shared" si="6"/>
        <v>0</v>
      </c>
      <c r="AA21" s="198">
        <f t="shared" si="6"/>
        <v>0</v>
      </c>
      <c r="AB21" s="101">
        <f t="shared" si="6"/>
        <v>0</v>
      </c>
      <c r="AC21" s="234">
        <f t="shared" si="6"/>
        <v>0</v>
      </c>
      <c r="AD21" s="100" t="e">
        <f>W21* '1 Overview'!$D$19</f>
        <v>#VALUE!</v>
      </c>
      <c r="AE21" s="197">
        <f>Y21* '1 Overview'!$D$19</f>
        <v>0</v>
      </c>
      <c r="AF21" s="197">
        <f>AA21* '1 Overview'!$D$19</f>
        <v>0</v>
      </c>
      <c r="AG21" s="198">
        <f>AC21* '1 Overview'!$D$19</f>
        <v>0</v>
      </c>
      <c r="AM21" s="1218" t="s">
        <v>3071</v>
      </c>
    </row>
    <row r="22" spans="1:39" s="201" customFormat="1" ht="15.75" outlineLevel="1" thickBot="1" x14ac:dyDescent="0.25">
      <c r="A22" s="93" t="str">
        <f t="shared" si="3"/>
        <v>Z2013</v>
      </c>
      <c r="B22" s="93" t="e">
        <f t="shared" si="3"/>
        <v>#N/A</v>
      </c>
      <c r="C22" s="93" t="e">
        <f t="shared" si="3"/>
        <v>#N/A</v>
      </c>
      <c r="D22" s="93" t="e">
        <f t="shared" si="3"/>
        <v>#N/A</v>
      </c>
      <c r="E22" s="58" t="str">
        <f>VLOOKUP("K|"&amp;Q22,'[2]+termU'!$A$1:$G$65536,6,FALSE)</f>
        <v>L2010</v>
      </c>
      <c r="F22" s="231" t="str">
        <f>VLOOKUP("K|"&amp;O22,'[2]+termU'!$A$1:$G$65536,6,FALSE)</f>
        <v>L2010</v>
      </c>
      <c r="G22" s="64" t="str">
        <f t="shared" si="0"/>
        <v>B</v>
      </c>
      <c r="H22" s="70" t="str">
        <f ca="1">IF(CELL("protect",T22),"A","B")</f>
        <v>B</v>
      </c>
      <c r="I22" s="141">
        <v>3</v>
      </c>
      <c r="J22" s="95">
        <f t="shared" si="4"/>
        <v>2013</v>
      </c>
      <c r="K22" s="93" t="str">
        <f t="shared" si="4"/>
        <v>Test country</v>
      </c>
      <c r="L22" s="93">
        <f t="shared" si="4"/>
        <v>0</v>
      </c>
      <c r="M22" s="93"/>
      <c r="N22" s="93">
        <f t="shared" si="5"/>
        <v>0</v>
      </c>
      <c r="O22" s="257" t="str">
        <f t="shared" si="1"/>
        <v>Bovine animals, no details</v>
      </c>
      <c r="P22" s="254"/>
      <c r="Q22" s="68" t="s">
        <v>242</v>
      </c>
      <c r="R22" s="199" t="str">
        <f xml:space="preserve"> R21 &amp; IF(ISERROR([2]!hidden(R21)),", sin detalles",IF([2]!hidden(R21),"",", sin detalles"))</f>
        <v>Bovinos, sin detalles</v>
      </c>
      <c r="S22" s="542" t="str">
        <f xml:space="preserve"> S21 &amp; IF(ISERROR([2]!hidden(S21)),", no details",IF([2]!hidden(S21),"",", no details"))</f>
        <v>Bovine animals, no details</v>
      </c>
      <c r="T22" s="1204"/>
      <c r="U22" s="1211"/>
      <c r="V22" s="632" t="str">
        <f>""</f>
        <v/>
      </c>
      <c r="W22" s="1183" t="str">
        <f>""</f>
        <v/>
      </c>
      <c r="X22" s="106"/>
      <c r="Y22" s="235"/>
      <c r="Z22" s="104"/>
      <c r="AA22" s="200"/>
      <c r="AB22" s="106"/>
      <c r="AC22" s="235"/>
      <c r="AD22" s="104" t="e">
        <f>W22* '1 Overview'!$D$19</f>
        <v>#VALUE!</v>
      </c>
      <c r="AE22" s="196">
        <f>Y22* '1 Overview'!$D$19</f>
        <v>0</v>
      </c>
      <c r="AF22" s="196">
        <f>AA22* '1 Overview'!$D$19</f>
        <v>0</v>
      </c>
      <c r="AG22" s="200">
        <f>AC22* '1 Overview'!$D$19</f>
        <v>0</v>
      </c>
      <c r="AM22" s="1216" t="s">
        <v>3073</v>
      </c>
    </row>
    <row r="23" spans="1:39" s="187" customFormat="1" ht="15.75" outlineLevel="2" x14ac:dyDescent="0.2">
      <c r="A23" s="93" t="str">
        <f t="shared" si="3"/>
        <v>Z2013</v>
      </c>
      <c r="B23" s="93" t="e">
        <f t="shared" si="3"/>
        <v>#N/A</v>
      </c>
      <c r="C23" s="93" t="e">
        <f t="shared" si="3"/>
        <v>#N/A</v>
      </c>
      <c r="D23" s="93" t="e">
        <f t="shared" si="3"/>
        <v>#N/A</v>
      </c>
      <c r="E23" s="58" t="e">
        <f>VLOOKUP("K|"&amp;Q23,'[2]+termU'!$A$1:$G$65536,6,FALSE)</f>
        <v>#N/A</v>
      </c>
      <c r="F23" s="231" t="str">
        <f>VLOOKUP("K|"&amp;O23,'[2]+termU'!$A$1:$G$65536,6,FALSE)</f>
        <v>L2011011</v>
      </c>
      <c r="G23" s="64" t="str">
        <f t="shared" si="0"/>
        <v>B</v>
      </c>
      <c r="H23" s="70" t="str">
        <f t="shared" ref="H23:H73" ca="1" si="7">IF(CELL("protect",T23),"A","B")</f>
        <v>B</v>
      </c>
      <c r="I23" s="141">
        <v>3</v>
      </c>
      <c r="J23" s="95">
        <f t="shared" si="4"/>
        <v>2013</v>
      </c>
      <c r="K23" s="93" t="str">
        <f t="shared" si="4"/>
        <v>Test country</v>
      </c>
      <c r="L23" s="93">
        <f t="shared" si="4"/>
        <v>0</v>
      </c>
      <c r="M23" s="93"/>
      <c r="N23" s="93">
        <f t="shared" si="5"/>
        <v>0</v>
      </c>
      <c r="O23" s="257" t="str">
        <f t="shared" si="1"/>
        <v>Bovine animals less than 1 year old</v>
      </c>
      <c r="P23" s="254"/>
      <c r="Q23" s="68" t="s">
        <v>2289</v>
      </c>
      <c r="R23" s="316" t="s">
        <v>2108</v>
      </c>
      <c r="S23" s="543" t="s">
        <v>2107</v>
      </c>
      <c r="T23" s="1205"/>
      <c r="U23" s="1217"/>
      <c r="V23" s="632" t="str">
        <f>""</f>
        <v/>
      </c>
      <c r="W23" s="1183" t="str">
        <f>""</f>
        <v/>
      </c>
      <c r="X23" s="738">
        <f t="shared" ref="X23:AC23" si="8">SUBTOTAL(9,X24:X26)</f>
        <v>0</v>
      </c>
      <c r="Y23" s="739">
        <f t="shared" si="8"/>
        <v>0</v>
      </c>
      <c r="Z23" s="740">
        <f t="shared" si="8"/>
        <v>0</v>
      </c>
      <c r="AA23" s="741">
        <f t="shared" si="8"/>
        <v>0</v>
      </c>
      <c r="AB23" s="738">
        <f t="shared" si="8"/>
        <v>0</v>
      </c>
      <c r="AC23" s="739">
        <f t="shared" si="8"/>
        <v>0</v>
      </c>
      <c r="AD23" s="740" t="e">
        <f>W23* '1 Overview'!$D$19</f>
        <v>#VALUE!</v>
      </c>
      <c r="AE23" s="742">
        <f>Y23* '1 Overview'!$D$19</f>
        <v>0</v>
      </c>
      <c r="AF23" s="742">
        <f>AA23* '1 Overview'!$D$19</f>
        <v>0</v>
      </c>
      <c r="AG23" s="741">
        <f>AC23* '1 Overview'!$D$19</f>
        <v>0</v>
      </c>
      <c r="AM23" s="1218" t="s">
        <v>3070</v>
      </c>
    </row>
    <row r="24" spans="1:39" ht="15.75" outlineLevel="2" thickBot="1" x14ac:dyDescent="0.25">
      <c r="A24" s="93" t="str">
        <f t="shared" si="3"/>
        <v>Z2013</v>
      </c>
      <c r="B24" s="93" t="e">
        <f t="shared" si="3"/>
        <v>#N/A</v>
      </c>
      <c r="C24" s="93" t="e">
        <f t="shared" si="3"/>
        <v>#N/A</v>
      </c>
      <c r="D24" s="93" t="e">
        <f t="shared" si="3"/>
        <v>#N/A</v>
      </c>
      <c r="E24" s="58" t="e">
        <f>VLOOKUP("K|"&amp;Q24,'[2]+termU'!$A$1:$G$65536,6,FALSE)</f>
        <v>#N/A</v>
      </c>
      <c r="F24" s="231" t="e">
        <f>VLOOKUP("K|"&amp;O24,'[2]+termU'!$A$1:$G$65536,6,FALSE)</f>
        <v>#N/A</v>
      </c>
      <c r="G24" s="64" t="e">
        <f t="shared" si="0"/>
        <v>#N/A</v>
      </c>
      <c r="H24" s="70" t="str">
        <f t="shared" ca="1" si="7"/>
        <v>B</v>
      </c>
      <c r="I24" s="141">
        <v>4</v>
      </c>
      <c r="J24" s="95">
        <f t="shared" si="4"/>
        <v>2013</v>
      </c>
      <c r="K24" s="93" t="str">
        <f t="shared" si="4"/>
        <v>Test country</v>
      </c>
      <c r="L24" s="93">
        <f t="shared" si="4"/>
        <v>0</v>
      </c>
      <c r="M24" s="93"/>
      <c r="N24" s="93">
        <f t="shared" si="5"/>
        <v>0</v>
      </c>
      <c r="O24" s="257" t="str">
        <f t="shared" si="1"/>
        <v>Bovine animals less than 1 year old , no details</v>
      </c>
      <c r="P24" s="254"/>
      <c r="Q24" s="70" t="s">
        <v>2290</v>
      </c>
      <c r="R24" s="199" t="str">
        <f xml:space="preserve"> R23 &amp; IF(ISERROR([2]!hidden(R23)),", sin detalles",IF([2]!hidden(R23),"",", sin detalles"))</f>
        <v>Bovinos de menos de 1 año de edad, sin detalles</v>
      </c>
      <c r="S24" s="542" t="str">
        <f xml:space="preserve"> S23 &amp; IF(ISERROR([2]!hidden(S23)),", no details",IF([2]!hidden(S23),"",", no details"))</f>
        <v>Bovine animals less than 1 year old , no details</v>
      </c>
      <c r="T24" s="1206"/>
      <c r="U24" s="1213"/>
      <c r="V24" s="632" t="str">
        <f>""</f>
        <v/>
      </c>
      <c r="W24" s="1183" t="str">
        <f>""</f>
        <v/>
      </c>
      <c r="X24" s="122"/>
      <c r="Y24" s="236"/>
      <c r="Z24" s="149"/>
      <c r="AA24" s="203"/>
      <c r="AB24" s="122"/>
      <c r="AC24" s="236"/>
      <c r="AD24" s="149" t="e">
        <f>W24* '1 Overview'!$D$19</f>
        <v>#VALUE!</v>
      </c>
      <c r="AE24" s="202">
        <f>Y24* '1 Overview'!$D$19</f>
        <v>0</v>
      </c>
      <c r="AF24" s="202">
        <f>AA24* '1 Overview'!$D$19</f>
        <v>0</v>
      </c>
      <c r="AG24" s="203">
        <f>AC24* '1 Overview'!$D$19</f>
        <v>0</v>
      </c>
      <c r="AM24" s="1216" t="s">
        <v>3069</v>
      </c>
    </row>
    <row r="25" spans="1:39" s="204" customFormat="1" outlineLevel="3" x14ac:dyDescent="0.2">
      <c r="A25" s="93" t="str">
        <f t="shared" si="3"/>
        <v>Z2013</v>
      </c>
      <c r="B25" s="93" t="e">
        <f t="shared" si="3"/>
        <v>#N/A</v>
      </c>
      <c r="C25" s="93" t="e">
        <f t="shared" si="3"/>
        <v>#N/A</v>
      </c>
      <c r="D25" s="93" t="e">
        <f t="shared" si="3"/>
        <v>#N/A</v>
      </c>
      <c r="E25" s="58" t="str">
        <f>VLOOKUP("K|"&amp;Q25,'[2]+termU'!$A$1:$G$65536,6,FALSE)</f>
        <v>L2011012</v>
      </c>
      <c r="F25" s="231" t="str">
        <f>VLOOKUP("K|"&amp;O25,'[2]+termU'!$A$1:$G$65536,6,FALSE)</f>
        <v>L2011012</v>
      </c>
      <c r="G25" s="64" t="str">
        <f t="shared" si="0"/>
        <v>B</v>
      </c>
      <c r="H25" s="70" t="str">
        <f t="shared" ca="1" si="7"/>
        <v>B</v>
      </c>
      <c r="I25" s="141">
        <v>4</v>
      </c>
      <c r="J25" s="95">
        <f t="shared" si="4"/>
        <v>2013</v>
      </c>
      <c r="K25" s="93" t="str">
        <f t="shared" si="4"/>
        <v>Test country</v>
      </c>
      <c r="L25" s="93">
        <f t="shared" si="4"/>
        <v>0</v>
      </c>
      <c r="M25" s="93"/>
      <c r="N25" s="93">
        <f t="shared" si="5"/>
        <v>0</v>
      </c>
      <c r="O25" s="257" t="str">
        <f t="shared" si="1"/>
        <v>Calves for slaughter</v>
      </c>
      <c r="P25" s="254"/>
      <c r="Q25" s="70" t="s">
        <v>243</v>
      </c>
      <c r="R25" s="124" t="s">
        <v>2110</v>
      </c>
      <c r="S25" s="154" t="s">
        <v>2109</v>
      </c>
      <c r="T25" s="1206"/>
      <c r="U25" s="1213"/>
      <c r="V25" s="632" t="str">
        <f>""</f>
        <v/>
      </c>
      <c r="W25" s="1183" t="str">
        <f>""</f>
        <v/>
      </c>
      <c r="X25" s="122"/>
      <c r="Y25" s="236"/>
      <c r="Z25" s="149"/>
      <c r="AA25" s="203"/>
      <c r="AB25" s="122"/>
      <c r="AC25" s="236"/>
      <c r="AD25" s="149" t="e">
        <f>W25* '1 Overview'!$D$19</f>
        <v>#VALUE!</v>
      </c>
      <c r="AE25" s="202">
        <f>Y25* '1 Overview'!$D$19</f>
        <v>0</v>
      </c>
      <c r="AF25" s="202">
        <f>AA25* '1 Overview'!$D$19</f>
        <v>0</v>
      </c>
      <c r="AG25" s="203">
        <f>AC25* '1 Overview'!$D$19</f>
        <v>0</v>
      </c>
    </row>
    <row r="26" spans="1:39" s="204" customFormat="1" outlineLevel="3" x14ac:dyDescent="0.2">
      <c r="A26" s="93" t="str">
        <f t="shared" si="3"/>
        <v>Z2013</v>
      </c>
      <c r="B26" s="93" t="e">
        <f t="shared" si="3"/>
        <v>#N/A</v>
      </c>
      <c r="C26" s="93" t="e">
        <f t="shared" si="3"/>
        <v>#N/A</v>
      </c>
      <c r="D26" s="93" t="e">
        <f t="shared" si="3"/>
        <v>#N/A</v>
      </c>
      <c r="E26" s="58" t="str">
        <f>VLOOKUP("K|"&amp;Q26,'[2]+termU'!$A$1:$G$65536,6,FALSE)</f>
        <v>L201101z</v>
      </c>
      <c r="F26" s="231" t="e">
        <f>VLOOKUP("K|"&amp;O26,'[2]+termU'!$A$1:$G$65536,6,FALSE)</f>
        <v>#N/A</v>
      </c>
      <c r="G26" s="64" t="str">
        <f t="shared" si="0"/>
        <v>B</v>
      </c>
      <c r="H26" s="70" t="str">
        <f t="shared" ca="1" si="7"/>
        <v>B</v>
      </c>
      <c r="I26" s="141">
        <v>4</v>
      </c>
      <c r="J26" s="95">
        <f t="shared" si="4"/>
        <v>2013</v>
      </c>
      <c r="K26" s="93" t="str">
        <f t="shared" si="4"/>
        <v>Test country</v>
      </c>
      <c r="L26" s="93">
        <f t="shared" si="4"/>
        <v>0</v>
      </c>
      <c r="M26" s="93"/>
      <c r="N26" s="93">
        <f t="shared" si="5"/>
        <v>0</v>
      </c>
      <c r="O26" s="257" t="str">
        <f t="shared" si="1"/>
        <v>Other calves</v>
      </c>
      <c r="P26" s="254"/>
      <c r="Q26" s="70" t="s">
        <v>2291</v>
      </c>
      <c r="R26" s="124" t="s">
        <v>2112</v>
      </c>
      <c r="S26" s="154" t="s">
        <v>2111</v>
      </c>
      <c r="T26" s="1206"/>
      <c r="U26" s="1213"/>
      <c r="V26" s="632" t="str">
        <f>""</f>
        <v/>
      </c>
      <c r="W26" s="1183" t="str">
        <f>""</f>
        <v/>
      </c>
      <c r="X26" s="122"/>
      <c r="Y26" s="236"/>
      <c r="Z26" s="149"/>
      <c r="AA26" s="203"/>
      <c r="AB26" s="122"/>
      <c r="AC26" s="236"/>
      <c r="AD26" s="149" t="e">
        <f>W26* '1 Overview'!$D$19</f>
        <v>#VALUE!</v>
      </c>
      <c r="AE26" s="202">
        <f>Y26* '1 Overview'!$D$19</f>
        <v>0</v>
      </c>
      <c r="AF26" s="202">
        <f>AA26* '1 Overview'!$D$19</f>
        <v>0</v>
      </c>
      <c r="AG26" s="203">
        <f>AC26* '1 Overview'!$D$19</f>
        <v>0</v>
      </c>
    </row>
    <row r="27" spans="1:39" s="187" customFormat="1" ht="15.75" outlineLevel="2" x14ac:dyDescent="0.2">
      <c r="A27" s="93" t="str">
        <f t="shared" si="3"/>
        <v>Z2013</v>
      </c>
      <c r="B27" s="93" t="e">
        <f t="shared" si="3"/>
        <v>#N/A</v>
      </c>
      <c r="C27" s="93" t="e">
        <f t="shared" si="3"/>
        <v>#N/A</v>
      </c>
      <c r="D27" s="93" t="e">
        <f t="shared" si="3"/>
        <v>#N/A</v>
      </c>
      <c r="E27" s="58" t="str">
        <f>VLOOKUP("K|"&amp;Q27,'[2]+termU'!$A$1:$G$65536,6,FALSE)</f>
        <v>L201102</v>
      </c>
      <c r="F27" s="231" t="e">
        <f>VLOOKUP("K|"&amp;O27,'[2]+termU'!$A$1:$G$65536,6,FALSE)</f>
        <v>#N/A</v>
      </c>
      <c r="G27" s="64" t="str">
        <f t="shared" si="0"/>
        <v>B</v>
      </c>
      <c r="H27" s="70" t="str">
        <f t="shared" ca="1" si="7"/>
        <v>B</v>
      </c>
      <c r="I27" s="141">
        <v>3</v>
      </c>
      <c r="J27" s="95">
        <f t="shared" si="4"/>
        <v>2013</v>
      </c>
      <c r="K27" s="93" t="str">
        <f t="shared" si="4"/>
        <v>Test country</v>
      </c>
      <c r="L27" s="93">
        <f t="shared" si="4"/>
        <v>0</v>
      </c>
      <c r="M27" s="93"/>
      <c r="N27" s="93">
        <f t="shared" si="5"/>
        <v>0</v>
      </c>
      <c r="O27" s="257" t="str">
        <f t="shared" si="1"/>
        <v>Bovine animals aged between 1 and 2 years</v>
      </c>
      <c r="P27" s="254"/>
      <c r="Q27" s="70" t="s">
        <v>2292</v>
      </c>
      <c r="R27" s="316" t="s">
        <v>2114</v>
      </c>
      <c r="S27" s="543" t="s">
        <v>2113</v>
      </c>
      <c r="T27" s="1205"/>
      <c r="U27" s="1212"/>
      <c r="V27" s="632" t="str">
        <f>""</f>
        <v/>
      </c>
      <c r="W27" s="1183" t="str">
        <f>""</f>
        <v/>
      </c>
      <c r="X27" s="738">
        <f t="shared" ref="X27:AC27" si="9">SUBTOTAL(9,X28:X30)</f>
        <v>0</v>
      </c>
      <c r="Y27" s="739">
        <f t="shared" si="9"/>
        <v>0</v>
      </c>
      <c r="Z27" s="740">
        <f t="shared" si="9"/>
        <v>0</v>
      </c>
      <c r="AA27" s="741">
        <f t="shared" si="9"/>
        <v>0</v>
      </c>
      <c r="AB27" s="738">
        <f t="shared" si="9"/>
        <v>0</v>
      </c>
      <c r="AC27" s="739">
        <f t="shared" si="9"/>
        <v>0</v>
      </c>
      <c r="AD27" s="740" t="e">
        <f>W27* '1 Overview'!$D$19</f>
        <v>#VALUE!</v>
      </c>
      <c r="AE27" s="742">
        <f>Y27* '1 Overview'!$D$19</f>
        <v>0</v>
      </c>
      <c r="AF27" s="742">
        <f>AA27* '1 Overview'!$D$19</f>
        <v>0</v>
      </c>
      <c r="AG27" s="741">
        <f>AC27* '1 Overview'!$D$19</f>
        <v>0</v>
      </c>
    </row>
    <row r="28" spans="1:39" s="207" customFormat="1" ht="15" outlineLevel="2" x14ac:dyDescent="0.2">
      <c r="A28" s="93" t="str">
        <f t="shared" si="3"/>
        <v>Z2013</v>
      </c>
      <c r="B28" s="93" t="e">
        <f t="shared" si="3"/>
        <v>#N/A</v>
      </c>
      <c r="C28" s="93" t="e">
        <f t="shared" si="3"/>
        <v>#N/A</v>
      </c>
      <c r="D28" s="93" t="e">
        <f t="shared" si="3"/>
        <v>#N/A</v>
      </c>
      <c r="E28" s="58" t="e">
        <f>VLOOKUP("K|"&amp;Q28,'[2]+termU'!$A$1:$G$65536,6,FALSE)</f>
        <v>#N/A</v>
      </c>
      <c r="F28" s="231" t="e">
        <f>VLOOKUP("K|"&amp;O28,'[2]+termU'!$A$1:$G$65536,6,FALSE)</f>
        <v>#N/A</v>
      </c>
      <c r="G28" s="64" t="e">
        <f t="shared" si="0"/>
        <v>#N/A</v>
      </c>
      <c r="H28" s="70" t="str">
        <f t="shared" ca="1" si="7"/>
        <v>B</v>
      </c>
      <c r="I28" s="141">
        <v>4</v>
      </c>
      <c r="J28" s="95">
        <f t="shared" si="4"/>
        <v>2013</v>
      </c>
      <c r="K28" s="93" t="str">
        <f t="shared" si="4"/>
        <v>Test country</v>
      </c>
      <c r="L28" s="93">
        <f t="shared" si="4"/>
        <v>0</v>
      </c>
      <c r="M28" s="93"/>
      <c r="N28" s="93">
        <f t="shared" si="5"/>
        <v>0</v>
      </c>
      <c r="O28" s="257" t="str">
        <f t="shared" si="1"/>
        <v>Bovine animals aged between 1 and 2 years, no details</v>
      </c>
      <c r="P28" s="254"/>
      <c r="Q28" s="70" t="s">
        <v>2293</v>
      </c>
      <c r="R28" s="199" t="str">
        <f xml:space="preserve"> R27 &amp; IF(ISERROR([2]!hidden(R27)),", sin detalles",IF([2]!hidden(R27),"",", sin detalles"))</f>
        <v>Bovinos de entre 1 y 2 años de edad, sin detalles</v>
      </c>
      <c r="S28" s="542" t="str">
        <f xml:space="preserve"> S27 &amp; IF(ISERROR([2]!hidden(S27)),", no details",IF([2]!hidden(S27),"",", no details"))</f>
        <v>Bovine animals aged between 1 and 2 years, no details</v>
      </c>
      <c r="T28" s="1206"/>
      <c r="U28" s="1213"/>
      <c r="V28" s="632" t="str">
        <f>""</f>
        <v/>
      </c>
      <c r="W28" s="1183" t="str">
        <f>""</f>
        <v/>
      </c>
      <c r="X28" s="122"/>
      <c r="Y28" s="236"/>
      <c r="Z28" s="149"/>
      <c r="AA28" s="203"/>
      <c r="AB28" s="122"/>
      <c r="AC28" s="236"/>
      <c r="AD28" s="149" t="e">
        <f>W28* '1 Overview'!$D$19</f>
        <v>#VALUE!</v>
      </c>
      <c r="AE28" s="202">
        <f>Y28* '1 Overview'!$D$19</f>
        <v>0</v>
      </c>
      <c r="AF28" s="202">
        <f>AA28* '1 Overview'!$D$19</f>
        <v>0</v>
      </c>
      <c r="AG28" s="203">
        <f>AC28* '1 Overview'!$D$19</f>
        <v>0</v>
      </c>
    </row>
    <row r="29" spans="1:39" s="204" customFormat="1" outlineLevel="3" x14ac:dyDescent="0.2">
      <c r="A29" s="93" t="str">
        <f t="shared" si="3"/>
        <v>Z2013</v>
      </c>
      <c r="B29" s="93" t="e">
        <f t="shared" si="3"/>
        <v>#N/A</v>
      </c>
      <c r="C29" s="93" t="e">
        <f t="shared" si="3"/>
        <v>#N/A</v>
      </c>
      <c r="D29" s="93" t="e">
        <f t="shared" si="3"/>
        <v>#N/A</v>
      </c>
      <c r="E29" s="58" t="str">
        <f>VLOOKUP("K|"&amp;Q29,'[2]+termU'!$A$1:$G$65536,6,FALSE)</f>
        <v>L2011021</v>
      </c>
      <c r="F29" s="231" t="e">
        <f>VLOOKUP("K|"&amp;O29,'[2]+termU'!$A$1:$G$65536,6,FALSE)</f>
        <v>#N/A</v>
      </c>
      <c r="G29" s="64" t="str">
        <f t="shared" si="0"/>
        <v>B</v>
      </c>
      <c r="H29" s="70" t="str">
        <f t="shared" ca="1" si="7"/>
        <v>B</v>
      </c>
      <c r="I29" s="141">
        <v>4</v>
      </c>
      <c r="J29" s="95">
        <f t="shared" si="4"/>
        <v>2013</v>
      </c>
      <c r="K29" s="93" t="str">
        <f t="shared" si="4"/>
        <v>Test country</v>
      </c>
      <c r="L29" s="93">
        <f t="shared" si="4"/>
        <v>0</v>
      </c>
      <c r="M29" s="93"/>
      <c r="N29" s="93">
        <f t="shared" si="5"/>
        <v>0</v>
      </c>
      <c r="O29" s="257" t="str">
        <f t="shared" si="1"/>
        <v>Bovine animals aged between 1 and 2 years for slaughter</v>
      </c>
      <c r="P29" s="254"/>
      <c r="Q29" s="70" t="s">
        <v>2294</v>
      </c>
      <c r="R29" s="124" t="s">
        <v>2116</v>
      </c>
      <c r="S29" s="154" t="s">
        <v>2115</v>
      </c>
      <c r="T29" s="1206"/>
      <c r="U29" s="1213"/>
      <c r="V29" s="632" t="str">
        <f>""</f>
        <v/>
      </c>
      <c r="W29" s="1183" t="str">
        <f>""</f>
        <v/>
      </c>
      <c r="X29" s="122"/>
      <c r="Y29" s="236"/>
      <c r="Z29" s="149"/>
      <c r="AA29" s="203"/>
      <c r="AB29" s="122"/>
      <c r="AC29" s="236"/>
      <c r="AD29" s="149" t="e">
        <f>W29* '1 Overview'!$D$19</f>
        <v>#VALUE!</v>
      </c>
      <c r="AE29" s="202">
        <f>Y29* '1 Overview'!$D$19</f>
        <v>0</v>
      </c>
      <c r="AF29" s="202">
        <f>AA29* '1 Overview'!$D$19</f>
        <v>0</v>
      </c>
      <c r="AG29" s="203">
        <f>AC29* '1 Overview'!$D$19</f>
        <v>0</v>
      </c>
    </row>
    <row r="30" spans="1:39" s="204" customFormat="1" outlineLevel="3" x14ac:dyDescent="0.2">
      <c r="A30" s="93" t="str">
        <f t="shared" si="3"/>
        <v>Z2013</v>
      </c>
      <c r="B30" s="93" t="e">
        <f t="shared" si="3"/>
        <v>#N/A</v>
      </c>
      <c r="C30" s="93" t="e">
        <f t="shared" si="3"/>
        <v>#N/A</v>
      </c>
      <c r="D30" s="93" t="e">
        <f t="shared" si="3"/>
        <v>#N/A</v>
      </c>
      <c r="E30" s="58" t="e">
        <f>VLOOKUP("K|"&amp;Q30,'[2]+termU'!$A$1:$G$65536,6,FALSE)</f>
        <v>#N/A</v>
      </c>
      <c r="F30" s="231" t="e">
        <f>VLOOKUP("K|"&amp;O30,'[2]+termU'!$A$1:$G$65536,6,FALSE)</f>
        <v>#N/A</v>
      </c>
      <c r="G30" s="64" t="str">
        <f t="shared" si="0"/>
        <v>B</v>
      </c>
      <c r="H30" s="70" t="str">
        <f t="shared" ca="1" si="7"/>
        <v>B</v>
      </c>
      <c r="I30" s="141">
        <v>4</v>
      </c>
      <c r="J30" s="95">
        <f t="shared" si="4"/>
        <v>2013</v>
      </c>
      <c r="K30" s="93" t="str">
        <f t="shared" si="4"/>
        <v>Test country</v>
      </c>
      <c r="L30" s="93">
        <f t="shared" si="4"/>
        <v>0</v>
      </c>
      <c r="M30" s="93"/>
      <c r="N30" s="93">
        <f t="shared" si="5"/>
        <v>0</v>
      </c>
      <c r="O30" s="257" t="str">
        <f t="shared" si="1"/>
        <v>Other bovine animals aged between 1 and 2 years</v>
      </c>
      <c r="P30" s="254"/>
      <c r="Q30" s="70" t="s">
        <v>2295</v>
      </c>
      <c r="R30" s="124" t="s">
        <v>533</v>
      </c>
      <c r="S30" s="154" t="s">
        <v>532</v>
      </c>
      <c r="T30" s="1206"/>
      <c r="U30" s="1213"/>
      <c r="V30" s="632" t="str">
        <f>""</f>
        <v/>
      </c>
      <c r="W30" s="1183" t="str">
        <f>""</f>
        <v/>
      </c>
      <c r="X30" s="122"/>
      <c r="Y30" s="236"/>
      <c r="Z30" s="149"/>
      <c r="AA30" s="203"/>
      <c r="AB30" s="122"/>
      <c r="AC30" s="236"/>
      <c r="AD30" s="149" t="e">
        <f>W30* '1 Overview'!$D$19</f>
        <v>#VALUE!</v>
      </c>
      <c r="AE30" s="202">
        <f>Y30* '1 Overview'!$D$19</f>
        <v>0</v>
      </c>
      <c r="AF30" s="202">
        <f>AA30* '1 Overview'!$D$19</f>
        <v>0</v>
      </c>
      <c r="AG30" s="203">
        <f>AC30* '1 Overview'!$D$19</f>
        <v>0</v>
      </c>
    </row>
    <row r="31" spans="1:39" s="187" customFormat="1" ht="15.75" outlineLevel="2" x14ac:dyDescent="0.2">
      <c r="A31" s="93" t="str">
        <f t="shared" si="3"/>
        <v>Z2013</v>
      </c>
      <c r="B31" s="93" t="e">
        <f t="shared" si="3"/>
        <v>#N/A</v>
      </c>
      <c r="C31" s="93" t="e">
        <f t="shared" si="3"/>
        <v>#N/A</v>
      </c>
      <c r="D31" s="93" t="e">
        <f t="shared" si="3"/>
        <v>#N/A</v>
      </c>
      <c r="E31" s="58" t="e">
        <f>VLOOKUP("K|"&amp;Q31,'[2]+termU'!$A$1:$G$65536,6,FALSE)</f>
        <v>#N/A</v>
      </c>
      <c r="F31" s="231" t="e">
        <f>VLOOKUP("K|"&amp;O31,'[2]+termU'!$A$1:$G$65536,6,FALSE)</f>
        <v>#N/A</v>
      </c>
      <c r="G31" s="64" t="str">
        <f t="shared" si="0"/>
        <v>B</v>
      </c>
      <c r="H31" s="70" t="str">
        <f t="shared" ca="1" si="7"/>
        <v>B</v>
      </c>
      <c r="I31" s="141">
        <v>3</v>
      </c>
      <c r="J31" s="95">
        <f t="shared" si="4"/>
        <v>2013</v>
      </c>
      <c r="K31" s="93" t="str">
        <f t="shared" si="4"/>
        <v>Test country</v>
      </c>
      <c r="L31" s="93">
        <f t="shared" si="4"/>
        <v>0</v>
      </c>
      <c r="M31" s="93"/>
      <c r="N31" s="93">
        <f t="shared" si="5"/>
        <v>0</v>
      </c>
      <c r="O31" s="257" t="str">
        <f t="shared" si="1"/>
        <v>Bovine animals of two years and older</v>
      </c>
      <c r="P31" s="254"/>
      <c r="Q31" s="70" t="s">
        <v>2296</v>
      </c>
      <c r="R31" s="316" t="s">
        <v>535</v>
      </c>
      <c r="S31" s="543" t="s">
        <v>534</v>
      </c>
      <c r="T31" s="1205"/>
      <c r="U31" s="1212"/>
      <c r="V31" s="632" t="str">
        <f>""</f>
        <v/>
      </c>
      <c r="W31" s="1183" t="str">
        <f>""</f>
        <v/>
      </c>
      <c r="X31" s="738">
        <f t="shared" ref="X31:AC31" si="10">SUBTOTAL(9,X32:X36)</f>
        <v>0</v>
      </c>
      <c r="Y31" s="739">
        <f t="shared" si="10"/>
        <v>0</v>
      </c>
      <c r="Z31" s="740">
        <f t="shared" si="10"/>
        <v>0</v>
      </c>
      <c r="AA31" s="741">
        <f t="shared" si="10"/>
        <v>0</v>
      </c>
      <c r="AB31" s="738">
        <f t="shared" si="10"/>
        <v>0</v>
      </c>
      <c r="AC31" s="739">
        <f t="shared" si="10"/>
        <v>0</v>
      </c>
      <c r="AD31" s="740" t="e">
        <f>W31* '1 Overview'!$D$19</f>
        <v>#VALUE!</v>
      </c>
      <c r="AE31" s="742">
        <f>Y31* '1 Overview'!$D$19</f>
        <v>0</v>
      </c>
      <c r="AF31" s="742">
        <f>AA31* '1 Overview'!$D$19</f>
        <v>0</v>
      </c>
      <c r="AG31" s="741">
        <f>AC31* '1 Overview'!$D$19</f>
        <v>0</v>
      </c>
    </row>
    <row r="32" spans="1:39" s="207" customFormat="1" ht="15" outlineLevel="2" x14ac:dyDescent="0.2">
      <c r="A32" s="93" t="str">
        <f t="shared" si="3"/>
        <v>Z2013</v>
      </c>
      <c r="B32" s="93" t="e">
        <f t="shared" si="3"/>
        <v>#N/A</v>
      </c>
      <c r="C32" s="93" t="e">
        <f t="shared" si="3"/>
        <v>#N/A</v>
      </c>
      <c r="D32" s="93" t="e">
        <f t="shared" si="3"/>
        <v>#N/A</v>
      </c>
      <c r="E32" s="58" t="e">
        <f>VLOOKUP("K|"&amp;Q32,'[2]+termU'!$A$1:$G$65536,6,FALSE)</f>
        <v>#N/A</v>
      </c>
      <c r="F32" s="231" t="e">
        <f>VLOOKUP("K|"&amp;O32,'[2]+termU'!$A$1:$G$65536,6,FALSE)</f>
        <v>#N/A</v>
      </c>
      <c r="G32" s="64" t="e">
        <f>IF(O32="","B",IF(ISERROR(E34),"B",IF(E32=LEFT(E34,LEN(E32)),"A","B")))</f>
        <v>#N/A</v>
      </c>
      <c r="H32" s="70" t="str">
        <f t="shared" ca="1" si="7"/>
        <v>B</v>
      </c>
      <c r="I32" s="141">
        <v>4</v>
      </c>
      <c r="J32" s="95">
        <f t="shared" si="4"/>
        <v>2013</v>
      </c>
      <c r="K32" s="93" t="str">
        <f t="shared" si="4"/>
        <v>Test country</v>
      </c>
      <c r="L32" s="93">
        <f t="shared" si="4"/>
        <v>0</v>
      </c>
      <c r="M32" s="93"/>
      <c r="N32" s="93">
        <f t="shared" si="5"/>
        <v>0</v>
      </c>
      <c r="O32" s="257" t="str">
        <f t="shared" si="1"/>
        <v>Bovine animals of two years and older, no details</v>
      </c>
      <c r="P32" s="254"/>
      <c r="Q32" s="70" t="s">
        <v>2297</v>
      </c>
      <c r="R32" s="199" t="str">
        <f xml:space="preserve"> R31 &amp; IF(ISERROR([2]!hidden(R31)),", sin detalles",IF([2]!hidden(R31),"",", sin detalles"))</f>
        <v>Bovinos de 2 años y más de edad, sin detalles</v>
      </c>
      <c r="S32" s="542" t="str">
        <f xml:space="preserve"> S31 &amp; IF(ISERROR([2]!hidden(S31)),", no details",IF([2]!hidden(S31),"",", no details"))</f>
        <v>Bovine animals of two years and older, no details</v>
      </c>
      <c r="T32" s="1206"/>
      <c r="U32" s="1213"/>
      <c r="V32" s="632" t="str">
        <f>""</f>
        <v/>
      </c>
      <c r="W32" s="1183" t="str">
        <f>""</f>
        <v/>
      </c>
      <c r="X32" s="122"/>
      <c r="Y32" s="236"/>
      <c r="Z32" s="149"/>
      <c r="AA32" s="203"/>
      <c r="AB32" s="122"/>
      <c r="AC32" s="236"/>
      <c r="AD32" s="149" t="e">
        <f>W32* '1 Overview'!$D$19</f>
        <v>#VALUE!</v>
      </c>
      <c r="AE32" s="202">
        <f>Y32* '1 Overview'!$D$19</f>
        <v>0</v>
      </c>
      <c r="AF32" s="202">
        <f>AA32* '1 Overview'!$D$19</f>
        <v>0</v>
      </c>
      <c r="AG32" s="203">
        <f>AC32* '1 Overview'!$D$19</f>
        <v>0</v>
      </c>
    </row>
    <row r="33" spans="1:39" s="204" customFormat="1" outlineLevel="3" x14ac:dyDescent="0.2">
      <c r="A33" s="93" t="str">
        <f t="shared" si="3"/>
        <v>Z2013</v>
      </c>
      <c r="B33" s="93" t="e">
        <f t="shared" si="3"/>
        <v>#N/A</v>
      </c>
      <c r="C33" s="93" t="e">
        <f t="shared" si="3"/>
        <v>#N/A</v>
      </c>
      <c r="D33" s="93" t="e">
        <f t="shared" si="3"/>
        <v>#N/A</v>
      </c>
      <c r="E33" s="58" t="e">
        <f>VLOOKUP("K|"&amp;Q33,'[2]+termU'!$A$1:$G$65536,6,FALSE)</f>
        <v>#N/A</v>
      </c>
      <c r="F33" s="231" t="e">
        <f>VLOOKUP("K|"&amp;O33,'[2]+termU'!$A$1:$G$65536,6,FALSE)</f>
        <v>#N/A</v>
      </c>
      <c r="G33" s="64" t="e">
        <f>IF(O33="","B",IF(ISERROR(E34),"B",IF(E33=LEFT(E34,LEN(E33)),"A","B")))</f>
        <v>#N/A</v>
      </c>
      <c r="H33" s="70" t="str">
        <f t="shared" ca="1" si="7"/>
        <v>B</v>
      </c>
      <c r="I33" s="141">
        <v>4</v>
      </c>
      <c r="J33" s="95">
        <f t="shared" si="4"/>
        <v>2013</v>
      </c>
      <c r="K33" s="93" t="str">
        <f t="shared" si="4"/>
        <v>Test country</v>
      </c>
      <c r="L33" s="93">
        <f t="shared" si="4"/>
        <v>0</v>
      </c>
      <c r="M33" s="93"/>
      <c r="N33" s="93">
        <f t="shared" si="5"/>
        <v>0</v>
      </c>
      <c r="O33" s="257" t="str">
        <f>TRIM(S33)</f>
        <v>Bovine animals for slaughter</v>
      </c>
      <c r="P33" s="254"/>
      <c r="Q33" s="70" t="s">
        <v>2569</v>
      </c>
      <c r="R33" s="124" t="s">
        <v>925</v>
      </c>
      <c r="S33" s="154" t="s">
        <v>3068</v>
      </c>
      <c r="T33" s="1206"/>
      <c r="U33" s="1213"/>
      <c r="V33" s="632" t="str">
        <f>""</f>
        <v/>
      </c>
      <c r="W33" s="1183" t="str">
        <f>""</f>
        <v/>
      </c>
      <c r="X33" s="122"/>
      <c r="Y33" s="236"/>
      <c r="Z33" s="149"/>
      <c r="AA33" s="203"/>
      <c r="AB33" s="122"/>
      <c r="AC33" s="236"/>
      <c r="AD33" s="149" t="e">
        <f>W33* '1 Overview'!$D$19</f>
        <v>#VALUE!</v>
      </c>
      <c r="AE33" s="202">
        <f>Y33* '1 Overview'!$D$19</f>
        <v>0</v>
      </c>
      <c r="AF33" s="202">
        <f>AA33* '1 Overview'!$D$19</f>
        <v>0</v>
      </c>
      <c r="AG33" s="203">
        <f>AC33* '1 Overview'!$D$19</f>
        <v>0</v>
      </c>
    </row>
    <row r="34" spans="1:39" s="204" customFormat="1" outlineLevel="3" x14ac:dyDescent="0.2">
      <c r="A34" s="93" t="str">
        <f t="shared" si="3"/>
        <v>Z2013</v>
      </c>
      <c r="B34" s="93" t="e">
        <f t="shared" si="3"/>
        <v>#N/A</v>
      </c>
      <c r="C34" s="93" t="e">
        <f t="shared" si="3"/>
        <v>#N/A</v>
      </c>
      <c r="D34" s="93" t="e">
        <f t="shared" si="3"/>
        <v>#N/A</v>
      </c>
      <c r="E34" s="58" t="str">
        <f>VLOOKUP("K|"&amp;Q34,'[2]+termU'!$A$1:$G$65536,6,FALSE)</f>
        <v>L2011035</v>
      </c>
      <c r="F34" s="231" t="str">
        <f>VLOOKUP("K|"&amp;O34,'[2]+termU'!$A$1:$G$65536,6,FALSE)</f>
        <v>L2011035</v>
      </c>
      <c r="G34" s="64" t="str">
        <f t="shared" si="0"/>
        <v>B</v>
      </c>
      <c r="H34" s="70" t="str">
        <f t="shared" ca="1" si="7"/>
        <v>B</v>
      </c>
      <c r="I34" s="141">
        <v>4</v>
      </c>
      <c r="J34" s="95">
        <f t="shared" si="4"/>
        <v>2013</v>
      </c>
      <c r="K34" s="93" t="str">
        <f t="shared" si="4"/>
        <v>Test country</v>
      </c>
      <c r="L34" s="93">
        <f t="shared" si="4"/>
        <v>0</v>
      </c>
      <c r="M34" s="93"/>
      <c r="N34" s="93">
        <f t="shared" si="5"/>
        <v>0</v>
      </c>
      <c r="O34" s="257" t="str">
        <f t="shared" si="1"/>
        <v>Dairy cows</v>
      </c>
      <c r="P34" s="254"/>
      <c r="Q34" s="70" t="s">
        <v>244</v>
      </c>
      <c r="R34" s="124" t="s">
        <v>537</v>
      </c>
      <c r="S34" s="154" t="s">
        <v>536</v>
      </c>
      <c r="T34" s="1206"/>
      <c r="U34" s="1213"/>
      <c r="V34" s="632" t="str">
        <f>""</f>
        <v/>
      </c>
      <c r="W34" s="1183" t="str">
        <f>""</f>
        <v/>
      </c>
      <c r="X34" s="122"/>
      <c r="Y34" s="236"/>
      <c r="Z34" s="149"/>
      <c r="AA34" s="203"/>
      <c r="AB34" s="122"/>
      <c r="AC34" s="236"/>
      <c r="AD34" s="149" t="e">
        <f>W34* '1 Overview'!$D$19</f>
        <v>#VALUE!</v>
      </c>
      <c r="AE34" s="202">
        <f>Y34* '1 Overview'!$D$19</f>
        <v>0</v>
      </c>
      <c r="AF34" s="202">
        <f>AA34* '1 Overview'!$D$19</f>
        <v>0</v>
      </c>
      <c r="AG34" s="203">
        <f>AC34* '1 Overview'!$D$19</f>
        <v>0</v>
      </c>
    </row>
    <row r="35" spans="1:39" s="204" customFormat="1" outlineLevel="3" x14ac:dyDescent="0.2">
      <c r="A35" s="93" t="str">
        <f t="shared" si="3"/>
        <v>Z2013</v>
      </c>
      <c r="B35" s="93" t="e">
        <f t="shared" si="3"/>
        <v>#N/A</v>
      </c>
      <c r="C35" s="93" t="e">
        <f t="shared" si="3"/>
        <v>#N/A</v>
      </c>
      <c r="D35" s="93" t="e">
        <f t="shared" si="3"/>
        <v>#N/A</v>
      </c>
      <c r="E35" s="58" t="str">
        <f>VLOOKUP("K|"&amp;Q35,'[2]+termU'!$A$1:$G$65536,6,FALSE)</f>
        <v>L2011036</v>
      </c>
      <c r="F35" s="231" t="str">
        <f>VLOOKUP("K|"&amp;O35,'[2]+termU'!$A$1:$G$65536,6,FALSE)</f>
        <v>L2011036</v>
      </c>
      <c r="G35" s="64" t="str">
        <f t="shared" si="0"/>
        <v>B</v>
      </c>
      <c r="H35" s="70" t="str">
        <f t="shared" ca="1" si="7"/>
        <v>B</v>
      </c>
      <c r="I35" s="141">
        <v>4</v>
      </c>
      <c r="J35" s="95">
        <f t="shared" si="4"/>
        <v>2013</v>
      </c>
      <c r="K35" s="93" t="str">
        <f t="shared" si="4"/>
        <v>Test country</v>
      </c>
      <c r="L35" s="93">
        <f t="shared" si="4"/>
        <v>0</v>
      </c>
      <c r="M35" s="93"/>
      <c r="N35" s="93">
        <f t="shared" si="5"/>
        <v>0</v>
      </c>
      <c r="O35" s="257" t="str">
        <f t="shared" si="1"/>
        <v>Suckler cows</v>
      </c>
      <c r="P35" s="254"/>
      <c r="Q35" s="70" t="s">
        <v>3062</v>
      </c>
      <c r="R35" s="124" t="s">
        <v>3063</v>
      </c>
      <c r="S35" s="154" t="s">
        <v>3061</v>
      </c>
      <c r="T35" s="1206"/>
      <c r="U35" s="1213"/>
      <c r="V35" s="632" t="str">
        <f>""</f>
        <v/>
      </c>
      <c r="W35" s="1183" t="str">
        <f>""</f>
        <v/>
      </c>
      <c r="X35" s="122"/>
      <c r="Y35" s="236"/>
      <c r="Z35" s="149"/>
      <c r="AA35" s="203"/>
      <c r="AB35" s="122"/>
      <c r="AC35" s="236"/>
      <c r="AD35" s="149" t="e">
        <f>W35* '1 Overview'!$D$19</f>
        <v>#VALUE!</v>
      </c>
      <c r="AE35" s="202">
        <f>Y35* '1 Overview'!$D$19</f>
        <v>0</v>
      </c>
      <c r="AF35" s="202">
        <f>AA35* '1 Overview'!$D$19</f>
        <v>0</v>
      </c>
      <c r="AG35" s="203">
        <f>AC35* '1 Overview'!$D$19</f>
        <v>0</v>
      </c>
    </row>
    <row r="36" spans="1:39" s="195" customFormat="1" outlineLevel="3" x14ac:dyDescent="0.2">
      <c r="A36" s="93" t="str">
        <f t="shared" si="3"/>
        <v>Z2013</v>
      </c>
      <c r="B36" s="93" t="e">
        <f t="shared" si="3"/>
        <v>#N/A</v>
      </c>
      <c r="C36" s="93" t="e">
        <f t="shared" si="3"/>
        <v>#N/A</v>
      </c>
      <c r="D36" s="93" t="e">
        <f t="shared" si="3"/>
        <v>#N/A</v>
      </c>
      <c r="E36" s="58" t="str">
        <f>VLOOKUP("K|"&amp;Q36,'[2]+termU'!$A$1:$G$65536,6,FALSE)</f>
        <v>L201z</v>
      </c>
      <c r="F36" s="231" t="e">
        <f>VLOOKUP("K|"&amp;O36,'[2]+termU'!$A$1:$G$65536,6,FALSE)</f>
        <v>#N/A</v>
      </c>
      <c r="G36" s="64" t="str">
        <f>IF(O36="","B",IF(ISERROR(#REF!),"B",IF(E36=LEFT(#REF!,LEN(E36)),"A","B")))</f>
        <v>B</v>
      </c>
      <c r="H36" s="70" t="str">
        <f t="shared" ca="1" si="7"/>
        <v>B</v>
      </c>
      <c r="I36" s="141">
        <v>4</v>
      </c>
      <c r="J36" s="95">
        <f t="shared" si="4"/>
        <v>2013</v>
      </c>
      <c r="K36" s="93" t="str">
        <f t="shared" si="4"/>
        <v>Test country</v>
      </c>
      <c r="L36" s="93">
        <f t="shared" si="4"/>
        <v>0</v>
      </c>
      <c r="M36" s="93"/>
      <c r="N36" s="93">
        <f t="shared" si="5"/>
        <v>0</v>
      </c>
      <c r="O36" s="257" t="str">
        <f t="shared" si="1"/>
        <v>Other bovine animals</v>
      </c>
      <c r="P36" s="254"/>
      <c r="Q36" s="70" t="s">
        <v>926</v>
      </c>
      <c r="R36" s="97" t="s">
        <v>2036</v>
      </c>
      <c r="S36" s="117" t="s">
        <v>2548</v>
      </c>
      <c r="T36" s="1206"/>
      <c r="U36" s="1213"/>
      <c r="V36" s="632" t="str">
        <f>""</f>
        <v/>
      </c>
      <c r="W36" s="1183" t="str">
        <f>""</f>
        <v/>
      </c>
      <c r="X36" s="122"/>
      <c r="Y36" s="236"/>
      <c r="Z36" s="149"/>
      <c r="AA36" s="203"/>
      <c r="AB36" s="122"/>
      <c r="AC36" s="236"/>
      <c r="AD36" s="149" t="e">
        <f>W36* '1 Overview'!$D$19</f>
        <v>#VALUE!</v>
      </c>
      <c r="AE36" s="202">
        <f>Y36* '1 Overview'!$D$19</f>
        <v>0</v>
      </c>
      <c r="AF36" s="202">
        <f>AA36* '1 Overview'!$D$19</f>
        <v>0</v>
      </c>
      <c r="AG36" s="203">
        <f>AC36* '1 Overview'!$D$19</f>
        <v>0</v>
      </c>
    </row>
    <row r="37" spans="1:39" ht="21" outlineLevel="1" x14ac:dyDescent="0.2">
      <c r="A37" s="93" t="str">
        <f t="shared" si="3"/>
        <v>Z2013</v>
      </c>
      <c r="B37" s="93" t="e">
        <f t="shared" si="3"/>
        <v>#N/A</v>
      </c>
      <c r="C37" s="93" t="e">
        <f t="shared" si="3"/>
        <v>#N/A</v>
      </c>
      <c r="D37" s="93" t="e">
        <f t="shared" si="3"/>
        <v>#N/A</v>
      </c>
      <c r="E37" s="58" t="str">
        <f>VLOOKUP("K|"&amp;Q37,'[2]+termU'!$A$1:$G$65536,6,FALSE)</f>
        <v>L202</v>
      </c>
      <c r="F37" s="231" t="str">
        <f>VLOOKUP("K|"&amp;O37,'[2]+termU'!$A$1:$G$65536,6,FALSE)</f>
        <v>L202</v>
      </c>
      <c r="G37" s="64" t="str">
        <f t="shared" si="0"/>
        <v>A</v>
      </c>
      <c r="H37" s="70" t="str">
        <f t="shared" ca="1" si="7"/>
        <v>A</v>
      </c>
      <c r="I37" s="141">
        <v>2</v>
      </c>
      <c r="J37" s="95">
        <f t="shared" si="4"/>
        <v>2013</v>
      </c>
      <c r="K37" s="93" t="str">
        <f t="shared" si="4"/>
        <v>Test country</v>
      </c>
      <c r="L37" s="93">
        <f t="shared" si="4"/>
        <v>0</v>
      </c>
      <c r="M37" s="93"/>
      <c r="N37" s="93">
        <f t="shared" si="5"/>
        <v>0</v>
      </c>
      <c r="O37" s="257" t="str">
        <f t="shared" si="1"/>
        <v>Pigs</v>
      </c>
      <c r="P37" s="254"/>
      <c r="Q37" s="70" t="s">
        <v>446</v>
      </c>
      <c r="R37" s="315" t="s">
        <v>447</v>
      </c>
      <c r="S37" s="541" t="s">
        <v>446</v>
      </c>
      <c r="T37" s="1203">
        <f t="shared" ref="T37:AC37" si="11">SUBTOTAL(9,T38:T41)</f>
        <v>0</v>
      </c>
      <c r="U37" s="1210">
        <f t="shared" si="11"/>
        <v>0</v>
      </c>
      <c r="V37" s="624" t="str">
        <f>""</f>
        <v/>
      </c>
      <c r="W37" s="1182" t="str">
        <f>""</f>
        <v/>
      </c>
      <c r="X37" s="101">
        <f t="shared" si="11"/>
        <v>0</v>
      </c>
      <c r="Y37" s="234">
        <f t="shared" si="11"/>
        <v>0</v>
      </c>
      <c r="Z37" s="100">
        <f t="shared" si="11"/>
        <v>0</v>
      </c>
      <c r="AA37" s="198">
        <f t="shared" si="11"/>
        <v>0</v>
      </c>
      <c r="AB37" s="101">
        <f t="shared" si="11"/>
        <v>0</v>
      </c>
      <c r="AC37" s="234">
        <f t="shared" si="11"/>
        <v>0</v>
      </c>
      <c r="AD37" s="100" t="e">
        <f>W37* '1 Overview'!$D$19</f>
        <v>#VALUE!</v>
      </c>
      <c r="AE37" s="197">
        <f>Y37* '1 Overview'!$D$19</f>
        <v>0</v>
      </c>
      <c r="AF37" s="197">
        <f>AA37* '1 Overview'!$D$19</f>
        <v>0</v>
      </c>
      <c r="AG37" s="198">
        <f>AC37* '1 Overview'!$D$19</f>
        <v>0</v>
      </c>
    </row>
    <row r="38" spans="1:39" s="201" customFormat="1" ht="15" outlineLevel="1" x14ac:dyDescent="0.2">
      <c r="A38" s="93" t="str">
        <f t="shared" si="3"/>
        <v>Z2013</v>
      </c>
      <c r="B38" s="93" t="e">
        <f t="shared" si="3"/>
        <v>#N/A</v>
      </c>
      <c r="C38" s="93" t="e">
        <f t="shared" si="3"/>
        <v>#N/A</v>
      </c>
      <c r="D38" s="93" t="e">
        <f t="shared" si="3"/>
        <v>#N/A</v>
      </c>
      <c r="E38" s="58" t="str">
        <f>VLOOKUP("K|"&amp;Q38,'[2]+termU'!$A$1:$G$65536,6,FALSE)</f>
        <v>L2020</v>
      </c>
      <c r="F38" s="231" t="str">
        <f>VLOOKUP("K|"&amp;O38,'[2]+termU'!$A$1:$G$65536,6,FALSE)</f>
        <v>L2020</v>
      </c>
      <c r="G38" s="64" t="str">
        <f t="shared" si="0"/>
        <v>B</v>
      </c>
      <c r="H38" s="70" t="str">
        <f t="shared" ca="1" si="7"/>
        <v>B</v>
      </c>
      <c r="I38" s="141">
        <v>3</v>
      </c>
      <c r="J38" s="95">
        <f t="shared" si="4"/>
        <v>2013</v>
      </c>
      <c r="K38" s="93" t="str">
        <f t="shared" si="4"/>
        <v>Test country</v>
      </c>
      <c r="L38" s="93">
        <f t="shared" si="4"/>
        <v>0</v>
      </c>
      <c r="M38" s="93"/>
      <c r="N38" s="93">
        <f t="shared" si="5"/>
        <v>0</v>
      </c>
      <c r="O38" s="257" t="str">
        <f t="shared" si="1"/>
        <v>Pigs, no details</v>
      </c>
      <c r="P38" s="254"/>
      <c r="Q38" s="70" t="s">
        <v>245</v>
      </c>
      <c r="R38" s="199" t="str">
        <f xml:space="preserve"> R37 &amp; IF(ISERROR([2]!hidden(R37)),", sin detalles",IF([2]!hidden(R37),"",", sin detalles"))</f>
        <v>Cerdos, sin detalles</v>
      </c>
      <c r="S38" s="542" t="str">
        <f xml:space="preserve"> S37 &amp; IF(ISERROR([2]!hidden(S37)),", no details",IF([2]!hidden(S37),"",", no details"))</f>
        <v>Pigs, no details</v>
      </c>
      <c r="T38" s="1204"/>
      <c r="U38" s="1211"/>
      <c r="V38" s="632" t="str">
        <f>""</f>
        <v/>
      </c>
      <c r="W38" s="1183" t="str">
        <f>""</f>
        <v/>
      </c>
      <c r="X38" s="106"/>
      <c r="Y38" s="235"/>
      <c r="Z38" s="104"/>
      <c r="AA38" s="200"/>
      <c r="AB38" s="106"/>
      <c r="AC38" s="235"/>
      <c r="AD38" s="104" t="e">
        <f>W38* '1 Overview'!$D$19</f>
        <v>#VALUE!</v>
      </c>
      <c r="AE38" s="196">
        <f>Y38* '1 Overview'!$D$19</f>
        <v>0</v>
      </c>
      <c r="AF38" s="196">
        <f>AA38* '1 Overview'!$D$19</f>
        <v>0</v>
      </c>
      <c r="AG38" s="200">
        <f>AC38* '1 Overview'!$D$19</f>
        <v>0</v>
      </c>
    </row>
    <row r="39" spans="1:39" s="204" customFormat="1" outlineLevel="2" x14ac:dyDescent="0.2">
      <c r="A39" s="93" t="str">
        <f t="shared" si="3"/>
        <v>Z2013</v>
      </c>
      <c r="B39" s="93" t="e">
        <f t="shared" si="3"/>
        <v>#N/A</v>
      </c>
      <c r="C39" s="93" t="e">
        <f t="shared" si="3"/>
        <v>#N/A</v>
      </c>
      <c r="D39" s="93" t="e">
        <f t="shared" si="3"/>
        <v>#N/A</v>
      </c>
      <c r="E39" s="58" t="str">
        <f>VLOOKUP("K|"&amp;Q39,'[2]+termU'!$A$1:$G$65536,6,FALSE)</f>
        <v>L2021</v>
      </c>
      <c r="F39" s="231" t="str">
        <f>VLOOKUP("K|"&amp;O39,'[2]+termU'!$A$1:$G$65536,6,FALSE)</f>
        <v>L2021</v>
      </c>
      <c r="G39" s="64" t="str">
        <f t="shared" si="0"/>
        <v>B</v>
      </c>
      <c r="H39" s="70" t="str">
        <f t="shared" ca="1" si="7"/>
        <v>B</v>
      </c>
      <c r="I39" s="141">
        <v>3</v>
      </c>
      <c r="J39" s="95">
        <f t="shared" si="4"/>
        <v>2013</v>
      </c>
      <c r="K39" s="93" t="str">
        <f t="shared" si="4"/>
        <v>Test country</v>
      </c>
      <c r="L39" s="93">
        <f t="shared" si="4"/>
        <v>0</v>
      </c>
      <c r="M39" s="93"/>
      <c r="N39" s="93">
        <f t="shared" si="5"/>
        <v>0</v>
      </c>
      <c r="O39" s="257" t="str">
        <f t="shared" si="1"/>
        <v>Fattening pigs</v>
      </c>
      <c r="P39" s="254"/>
      <c r="Q39" s="70" t="s">
        <v>246</v>
      </c>
      <c r="R39" s="124" t="s">
        <v>449</v>
      </c>
      <c r="S39" s="154" t="s">
        <v>448</v>
      </c>
      <c r="T39" s="1206"/>
      <c r="U39" s="1213"/>
      <c r="V39" s="632" t="str">
        <f>""</f>
        <v/>
      </c>
      <c r="W39" s="1183" t="str">
        <f>""</f>
        <v/>
      </c>
      <c r="X39" s="122"/>
      <c r="Y39" s="236"/>
      <c r="Z39" s="149"/>
      <c r="AA39" s="203"/>
      <c r="AB39" s="122"/>
      <c r="AC39" s="236"/>
      <c r="AD39" s="149" t="e">
        <f>W39* '1 Overview'!$D$19</f>
        <v>#VALUE!</v>
      </c>
      <c r="AE39" s="202">
        <f>Y39* '1 Overview'!$D$19</f>
        <v>0</v>
      </c>
      <c r="AF39" s="202">
        <f>AA39* '1 Overview'!$D$19</f>
        <v>0</v>
      </c>
      <c r="AG39" s="203">
        <f>AC39* '1 Overview'!$D$19</f>
        <v>0</v>
      </c>
    </row>
    <row r="40" spans="1:39" s="204" customFormat="1" outlineLevel="2" x14ac:dyDescent="0.2">
      <c r="A40" s="93" t="str">
        <f t="shared" ref="A40:D65" si="12">A$19</f>
        <v>Z2013</v>
      </c>
      <c r="B40" s="93" t="e">
        <f t="shared" si="12"/>
        <v>#N/A</v>
      </c>
      <c r="C40" s="93" t="e">
        <f t="shared" si="12"/>
        <v>#N/A</v>
      </c>
      <c r="D40" s="93" t="e">
        <f t="shared" si="12"/>
        <v>#N/A</v>
      </c>
      <c r="E40" s="58" t="str">
        <f>VLOOKUP("K|"&amp;Q40,'[2]+termU'!$A$1:$G$65536,6,FALSE)</f>
        <v>L202202</v>
      </c>
      <c r="F40" s="231" t="str">
        <f>VLOOKUP("K|"&amp;O40,'[2]+termU'!$A$1:$G$65536,6,FALSE)</f>
        <v>L202202</v>
      </c>
      <c r="G40" s="64" t="str">
        <f t="shared" si="0"/>
        <v>B</v>
      </c>
      <c r="H40" s="70" t="str">
        <f t="shared" ca="1" si="7"/>
        <v>B</v>
      </c>
      <c r="I40" s="141">
        <v>3</v>
      </c>
      <c r="J40" s="95">
        <f t="shared" ref="J40:L65" si="13">J$19</f>
        <v>2013</v>
      </c>
      <c r="K40" s="93" t="str">
        <f t="shared" si="13"/>
        <v>Test country</v>
      </c>
      <c r="L40" s="93">
        <f t="shared" si="13"/>
        <v>0</v>
      </c>
      <c r="M40" s="93"/>
      <c r="N40" s="93">
        <f t="shared" si="5"/>
        <v>0</v>
      </c>
      <c r="O40" s="257" t="str">
        <f t="shared" si="1"/>
        <v>Breeding sows</v>
      </c>
      <c r="P40" s="254"/>
      <c r="Q40" s="70" t="s">
        <v>247</v>
      </c>
      <c r="R40" s="124" t="s">
        <v>451</v>
      </c>
      <c r="S40" s="154" t="s">
        <v>450</v>
      </c>
      <c r="T40" s="1206"/>
      <c r="U40" s="1213"/>
      <c r="V40" s="632" t="str">
        <f>""</f>
        <v/>
      </c>
      <c r="W40" s="1183" t="str">
        <f>""</f>
        <v/>
      </c>
      <c r="X40" s="122"/>
      <c r="Y40" s="236"/>
      <c r="Z40" s="149"/>
      <c r="AA40" s="203"/>
      <c r="AB40" s="122"/>
      <c r="AC40" s="236"/>
      <c r="AD40" s="149" t="e">
        <f>W40* '1 Overview'!$D$19</f>
        <v>#VALUE!</v>
      </c>
      <c r="AE40" s="202">
        <f>Y40* '1 Overview'!$D$19</f>
        <v>0</v>
      </c>
      <c r="AF40" s="202">
        <f>AA40* '1 Overview'!$D$19</f>
        <v>0</v>
      </c>
      <c r="AG40" s="203">
        <f>AC40* '1 Overview'!$D$19</f>
        <v>0</v>
      </c>
    </row>
    <row r="41" spans="1:39" s="204" customFormat="1" outlineLevel="2" x14ac:dyDescent="0.2">
      <c r="A41" s="93" t="str">
        <f t="shared" si="12"/>
        <v>Z2013</v>
      </c>
      <c r="B41" s="93" t="e">
        <f t="shared" si="12"/>
        <v>#N/A</v>
      </c>
      <c r="C41" s="93" t="e">
        <f t="shared" si="12"/>
        <v>#N/A</v>
      </c>
      <c r="D41" s="93" t="e">
        <f t="shared" si="12"/>
        <v>#N/A</v>
      </c>
      <c r="E41" s="58" t="str">
        <f>VLOOKUP("K|"&amp;Q41,'[2]+termU'!$A$1:$G$65536,6,FALSE)</f>
        <v>L202z</v>
      </c>
      <c r="F41" s="231" t="str">
        <f>VLOOKUP("K|"&amp;O41,'[2]+termU'!$A$1:$G$65536,6,FALSE)</f>
        <v>L202z</v>
      </c>
      <c r="G41" s="64" t="str">
        <f t="shared" si="0"/>
        <v>B</v>
      </c>
      <c r="H41" s="70" t="str">
        <f t="shared" ca="1" si="7"/>
        <v>B</v>
      </c>
      <c r="I41" s="141">
        <v>3</v>
      </c>
      <c r="J41" s="95">
        <f t="shared" si="13"/>
        <v>2013</v>
      </c>
      <c r="K41" s="93" t="str">
        <f t="shared" si="13"/>
        <v>Test country</v>
      </c>
      <c r="L41" s="93">
        <f t="shared" si="13"/>
        <v>0</v>
      </c>
      <c r="M41" s="93"/>
      <c r="N41" s="93">
        <f t="shared" si="5"/>
        <v>0</v>
      </c>
      <c r="O41" s="257" t="str">
        <f t="shared" si="1"/>
        <v>Other pigs</v>
      </c>
      <c r="P41" s="254"/>
      <c r="Q41" s="70" t="s">
        <v>2229</v>
      </c>
      <c r="R41" s="124" t="s">
        <v>2031</v>
      </c>
      <c r="S41" s="154" t="s">
        <v>2030</v>
      </c>
      <c r="T41" s="1206"/>
      <c r="U41" s="1213"/>
      <c r="V41" s="632" t="str">
        <f>""</f>
        <v/>
      </c>
      <c r="W41" s="1183" t="str">
        <f>""</f>
        <v/>
      </c>
      <c r="X41" s="122"/>
      <c r="Y41" s="236"/>
      <c r="Z41" s="149"/>
      <c r="AA41" s="203"/>
      <c r="AB41" s="122"/>
      <c r="AC41" s="236"/>
      <c r="AD41" s="149" t="e">
        <f>W41* '1 Overview'!$D$19</f>
        <v>#VALUE!</v>
      </c>
      <c r="AE41" s="202">
        <f>Y41* '1 Overview'!$D$19</f>
        <v>0</v>
      </c>
      <c r="AF41" s="202">
        <f>AA41* '1 Overview'!$D$19</f>
        <v>0</v>
      </c>
      <c r="AG41" s="203">
        <f>AC41* '1 Overview'!$D$19</f>
        <v>0</v>
      </c>
    </row>
    <row r="42" spans="1:39" ht="21" outlineLevel="1" x14ac:dyDescent="0.2">
      <c r="A42" s="93" t="str">
        <f t="shared" si="12"/>
        <v>Z2013</v>
      </c>
      <c r="B42" s="93" t="e">
        <f t="shared" si="12"/>
        <v>#N/A</v>
      </c>
      <c r="C42" s="93" t="e">
        <f t="shared" si="12"/>
        <v>#N/A</v>
      </c>
      <c r="D42" s="93" t="e">
        <f t="shared" si="12"/>
        <v>#N/A</v>
      </c>
      <c r="E42" s="58" t="str">
        <f>VLOOKUP("K|"&amp;Q42,'[2]+termU'!$A$1:$G$65536,6,FALSE)</f>
        <v>L203</v>
      </c>
      <c r="F42" s="231" t="str">
        <f>VLOOKUP("K|"&amp;O42,'[2]+termU'!$A$1:$G$65536,6,FALSE)</f>
        <v>L203</v>
      </c>
      <c r="G42" s="64" t="str">
        <f t="shared" si="0"/>
        <v>A</v>
      </c>
      <c r="H42" s="70" t="str">
        <f t="shared" ca="1" si="7"/>
        <v>A</v>
      </c>
      <c r="I42" s="141">
        <v>2</v>
      </c>
      <c r="J42" s="95">
        <f t="shared" si="13"/>
        <v>2013</v>
      </c>
      <c r="K42" s="93" t="str">
        <f t="shared" si="13"/>
        <v>Test country</v>
      </c>
      <c r="L42" s="93">
        <f t="shared" si="13"/>
        <v>0</v>
      </c>
      <c r="M42" s="93"/>
      <c r="N42" s="93">
        <f t="shared" si="5"/>
        <v>0</v>
      </c>
      <c r="O42" s="257" t="str">
        <f t="shared" si="1"/>
        <v>Sheep</v>
      </c>
      <c r="P42" s="254"/>
      <c r="Q42" s="70" t="s">
        <v>2032</v>
      </c>
      <c r="R42" s="315" t="s">
        <v>2033</v>
      </c>
      <c r="S42" s="541" t="s">
        <v>2032</v>
      </c>
      <c r="T42" s="1203">
        <f t="shared" ref="T42:AC42" si="14">SUBTOTAL(9,T43:T46)</f>
        <v>0</v>
      </c>
      <c r="U42" s="1210">
        <f t="shared" si="14"/>
        <v>0</v>
      </c>
      <c r="V42" s="624" t="str">
        <f>""</f>
        <v/>
      </c>
      <c r="W42" s="1182" t="str">
        <f>""</f>
        <v/>
      </c>
      <c r="X42" s="101">
        <f t="shared" si="14"/>
        <v>0</v>
      </c>
      <c r="Y42" s="234">
        <f t="shared" si="14"/>
        <v>0</v>
      </c>
      <c r="Z42" s="100">
        <f t="shared" si="14"/>
        <v>0</v>
      </c>
      <c r="AA42" s="198">
        <f t="shared" si="14"/>
        <v>0</v>
      </c>
      <c r="AB42" s="101">
        <f t="shared" si="14"/>
        <v>0</v>
      </c>
      <c r="AC42" s="234">
        <f t="shared" si="14"/>
        <v>0</v>
      </c>
      <c r="AD42" s="100" t="e">
        <f>W42* '1 Overview'!$D$19</f>
        <v>#VALUE!</v>
      </c>
      <c r="AE42" s="197">
        <f>Y42* '1 Overview'!$D$19</f>
        <v>0</v>
      </c>
      <c r="AF42" s="197">
        <f>AA42* '1 Overview'!$D$19</f>
        <v>0</v>
      </c>
      <c r="AG42" s="198">
        <f>AC42* '1 Overview'!$D$19</f>
        <v>0</v>
      </c>
    </row>
    <row r="43" spans="1:39" s="201" customFormat="1" ht="15" outlineLevel="1" x14ac:dyDescent="0.2">
      <c r="A43" s="93" t="str">
        <f t="shared" si="12"/>
        <v>Z2013</v>
      </c>
      <c r="B43" s="93" t="e">
        <f t="shared" si="12"/>
        <v>#N/A</v>
      </c>
      <c r="C43" s="93" t="e">
        <f t="shared" si="12"/>
        <v>#N/A</v>
      </c>
      <c r="D43" s="93" t="e">
        <f t="shared" si="12"/>
        <v>#N/A</v>
      </c>
      <c r="E43" s="58" t="str">
        <f>VLOOKUP("K|"&amp;Q43,'[2]+termU'!$A$1:$G$65536,6,FALSE)</f>
        <v>L2030</v>
      </c>
      <c r="F43" s="231" t="str">
        <f>VLOOKUP("K|"&amp;O43,'[2]+termU'!$A$1:$G$65536,6,FALSE)</f>
        <v>L2030</v>
      </c>
      <c r="G43" s="64" t="str">
        <f t="shared" si="0"/>
        <v>B</v>
      </c>
      <c r="H43" s="70" t="str">
        <f t="shared" ca="1" si="7"/>
        <v>B</v>
      </c>
      <c r="I43" s="141">
        <v>3</v>
      </c>
      <c r="J43" s="95">
        <f t="shared" si="13"/>
        <v>2013</v>
      </c>
      <c r="K43" s="93" t="str">
        <f t="shared" si="13"/>
        <v>Test country</v>
      </c>
      <c r="L43" s="93">
        <f t="shared" si="13"/>
        <v>0</v>
      </c>
      <c r="M43" s="93"/>
      <c r="N43" s="93">
        <f t="shared" si="5"/>
        <v>0</v>
      </c>
      <c r="O43" s="257" t="str">
        <f t="shared" si="1"/>
        <v>Sheep, no details</v>
      </c>
      <c r="P43" s="254"/>
      <c r="Q43" s="70" t="s">
        <v>248</v>
      </c>
      <c r="R43" s="199" t="str">
        <f xml:space="preserve"> R42 &amp; IF(ISERROR([2]!hidden(R42)),", sin detalles",IF([2]!hidden(R42),"",", sin detalles"))</f>
        <v>Ovejas, sin detalles</v>
      </c>
      <c r="S43" s="542" t="str">
        <f xml:space="preserve"> S42 &amp; IF(ISERROR([2]!hidden(S42)),", no details",IF([2]!hidden(S42),"",", no details"))</f>
        <v>Sheep, no details</v>
      </c>
      <c r="T43" s="1204"/>
      <c r="U43" s="1211"/>
      <c r="V43" s="632" t="str">
        <f>""</f>
        <v/>
      </c>
      <c r="W43" s="1183" t="str">
        <f>""</f>
        <v/>
      </c>
      <c r="X43" s="106"/>
      <c r="Y43" s="235"/>
      <c r="Z43" s="104"/>
      <c r="AA43" s="200"/>
      <c r="AB43" s="106"/>
      <c r="AC43" s="235"/>
      <c r="AD43" s="104" t="e">
        <f>W43* '1 Overview'!$D$19</f>
        <v>#VALUE!</v>
      </c>
      <c r="AE43" s="196">
        <f>Y43* '1 Overview'!$D$19</f>
        <v>0</v>
      </c>
      <c r="AF43" s="196">
        <f>AA43* '1 Overview'!$D$19</f>
        <v>0</v>
      </c>
      <c r="AG43" s="200">
        <f>AC43* '1 Overview'!$D$19</f>
        <v>0</v>
      </c>
    </row>
    <row r="44" spans="1:39" s="204" customFormat="1" outlineLevel="2" x14ac:dyDescent="0.2">
      <c r="A44" s="93" t="str">
        <f t="shared" si="12"/>
        <v>Z2013</v>
      </c>
      <c r="B44" s="93" t="e">
        <f t="shared" si="12"/>
        <v>#N/A</v>
      </c>
      <c r="C44" s="93" t="e">
        <f t="shared" si="12"/>
        <v>#N/A</v>
      </c>
      <c r="D44" s="93" t="e">
        <f t="shared" si="12"/>
        <v>#N/A</v>
      </c>
      <c r="E44" s="58" t="str">
        <f>VLOOKUP("K|"&amp;Q44,'[2]+termU'!$A$1:$G$65536,6,FALSE)</f>
        <v>L2031</v>
      </c>
      <c r="F44" s="231" t="str">
        <f>VLOOKUP("K|"&amp;O44,'[2]+termU'!$A$1:$G$65536,6,FALSE)</f>
        <v>L2031</v>
      </c>
      <c r="G44" s="64" t="str">
        <f t="shared" si="0"/>
        <v>B</v>
      </c>
      <c r="H44" s="70" t="str">
        <f t="shared" ca="1" si="7"/>
        <v>B</v>
      </c>
      <c r="I44" s="141">
        <v>3</v>
      </c>
      <c r="J44" s="95">
        <f t="shared" si="13"/>
        <v>2013</v>
      </c>
      <c r="K44" s="93" t="str">
        <f t="shared" si="13"/>
        <v>Test country</v>
      </c>
      <c r="L44" s="93">
        <f t="shared" si="13"/>
        <v>0</v>
      </c>
      <c r="M44" s="93"/>
      <c r="N44" s="93">
        <f t="shared" si="5"/>
        <v>0</v>
      </c>
      <c r="O44" s="257" t="str">
        <f t="shared" si="1"/>
        <v>Sheep, breeding females</v>
      </c>
      <c r="P44" s="254"/>
      <c r="Q44" s="70" t="s">
        <v>249</v>
      </c>
      <c r="R44" s="124" t="s">
        <v>154</v>
      </c>
      <c r="S44" s="154" t="s">
        <v>2034</v>
      </c>
      <c r="T44" s="1206"/>
      <c r="U44" s="1213"/>
      <c r="V44" s="632" t="str">
        <f>""</f>
        <v/>
      </c>
      <c r="W44" s="1183" t="str">
        <f>""</f>
        <v/>
      </c>
      <c r="X44" s="122"/>
      <c r="Y44" s="236"/>
      <c r="Z44" s="149"/>
      <c r="AA44" s="203"/>
      <c r="AB44" s="122"/>
      <c r="AC44" s="236"/>
      <c r="AD44" s="149" t="e">
        <f>W44* '1 Overview'!$D$19</f>
        <v>#VALUE!</v>
      </c>
      <c r="AE44" s="202">
        <f>Y44* '1 Overview'!$D$19</f>
        <v>0</v>
      </c>
      <c r="AF44" s="202">
        <f>AA44* '1 Overview'!$D$19</f>
        <v>0</v>
      </c>
      <c r="AG44" s="203">
        <f>AC44* '1 Overview'!$D$19</f>
        <v>0</v>
      </c>
    </row>
    <row r="45" spans="1:39" s="204" customFormat="1" outlineLevel="2" x14ac:dyDescent="0.2">
      <c r="A45" s="93" t="str">
        <f t="shared" si="12"/>
        <v>Z2013</v>
      </c>
      <c r="B45" s="93" t="e">
        <f t="shared" si="12"/>
        <v>#N/A</v>
      </c>
      <c r="C45" s="93" t="e">
        <f t="shared" si="12"/>
        <v>#N/A</v>
      </c>
      <c r="D45" s="93" t="e">
        <f t="shared" si="12"/>
        <v>#N/A</v>
      </c>
      <c r="E45" s="58" t="e">
        <f>VLOOKUP("K|"&amp;Q45,'[2]+termU'!$A$1:$G$65536,6,FALSE)</f>
        <v>#N/A</v>
      </c>
      <c r="F45" s="231" t="e">
        <f>VLOOKUP("K|"&amp;O45,'[2]+termU'!$A$1:$G$65536,6,FALSE)</f>
        <v>#N/A</v>
      </c>
      <c r="G45" s="64" t="e">
        <f t="shared" si="0"/>
        <v>#N/A</v>
      </c>
      <c r="H45" s="70" t="str">
        <f t="shared" ca="1" si="7"/>
        <v>B</v>
      </c>
      <c r="I45" s="141">
        <v>3</v>
      </c>
      <c r="J45" s="95">
        <f t="shared" si="13"/>
        <v>2013</v>
      </c>
      <c r="K45" s="93" t="str">
        <f t="shared" si="13"/>
        <v>Test country</v>
      </c>
      <c r="L45" s="93">
        <f t="shared" si="13"/>
        <v>0</v>
      </c>
      <c r="M45" s="93"/>
      <c r="N45" s="93">
        <f t="shared" si="5"/>
        <v>0</v>
      </c>
      <c r="O45" s="257" t="str">
        <f t="shared" si="1"/>
        <v>Sheep, for fattening</v>
      </c>
      <c r="P45" s="254"/>
      <c r="Q45" s="70" t="s">
        <v>2298</v>
      </c>
      <c r="R45" s="124" t="s">
        <v>1644</v>
      </c>
      <c r="S45" s="154" t="s">
        <v>155</v>
      </c>
      <c r="T45" s="1206"/>
      <c r="U45" s="1213"/>
      <c r="V45" s="632" t="str">
        <f>""</f>
        <v/>
      </c>
      <c r="W45" s="1183" t="str">
        <f>""</f>
        <v/>
      </c>
      <c r="X45" s="122"/>
      <c r="Y45" s="236"/>
      <c r="Z45" s="149"/>
      <c r="AA45" s="203"/>
      <c r="AB45" s="122"/>
      <c r="AC45" s="236"/>
      <c r="AD45" s="149" t="e">
        <f>W45* '1 Overview'!$D$19</f>
        <v>#VALUE!</v>
      </c>
      <c r="AE45" s="202">
        <f>Y45* '1 Overview'!$D$19</f>
        <v>0</v>
      </c>
      <c r="AF45" s="202">
        <f>AA45* '1 Overview'!$D$19</f>
        <v>0</v>
      </c>
      <c r="AG45" s="203">
        <f>AC45* '1 Overview'!$D$19</f>
        <v>0</v>
      </c>
    </row>
    <row r="46" spans="1:39" s="204" customFormat="1" outlineLevel="2" x14ac:dyDescent="0.2">
      <c r="A46" s="93" t="str">
        <f t="shared" si="12"/>
        <v>Z2013</v>
      </c>
      <c r="B46" s="93" t="e">
        <f t="shared" si="12"/>
        <v>#N/A</v>
      </c>
      <c r="C46" s="93" t="e">
        <f t="shared" si="12"/>
        <v>#N/A</v>
      </c>
      <c r="D46" s="93" t="e">
        <f t="shared" si="12"/>
        <v>#N/A</v>
      </c>
      <c r="E46" s="58" t="str">
        <f>VLOOKUP("K|"&amp;Q46,'[2]+termU'!$A$1:$G$65536,6,FALSE)</f>
        <v>L203z</v>
      </c>
      <c r="F46" s="231" t="str">
        <f>VLOOKUP("K|"&amp;O46,'[2]+termU'!$A$1:$G$65536,6,FALSE)</f>
        <v>L203z</v>
      </c>
      <c r="G46" s="64" t="str">
        <f t="shared" si="0"/>
        <v>B</v>
      </c>
      <c r="H46" s="70" t="str">
        <f t="shared" ca="1" si="7"/>
        <v>B</v>
      </c>
      <c r="I46" s="141">
        <v>3</v>
      </c>
      <c r="J46" s="95">
        <f t="shared" si="13"/>
        <v>2013</v>
      </c>
      <c r="K46" s="93" t="str">
        <f t="shared" si="13"/>
        <v>Test country</v>
      </c>
      <c r="L46" s="93">
        <f t="shared" si="13"/>
        <v>0</v>
      </c>
      <c r="M46" s="93"/>
      <c r="N46" s="93">
        <f t="shared" si="5"/>
        <v>0</v>
      </c>
      <c r="O46" s="257" t="str">
        <f t="shared" si="1"/>
        <v>Other sheep</v>
      </c>
      <c r="P46" s="254"/>
      <c r="Q46" s="70" t="s">
        <v>2299</v>
      </c>
      <c r="R46" s="124" t="s">
        <v>157</v>
      </c>
      <c r="S46" s="154" t="s">
        <v>156</v>
      </c>
      <c r="T46" s="1206"/>
      <c r="U46" s="1213"/>
      <c r="V46" s="632" t="str">
        <f>""</f>
        <v/>
      </c>
      <c r="W46" s="1183" t="str">
        <f>""</f>
        <v/>
      </c>
      <c r="X46" s="122"/>
      <c r="Y46" s="236"/>
      <c r="Z46" s="149"/>
      <c r="AA46" s="203"/>
      <c r="AB46" s="122"/>
      <c r="AC46" s="236"/>
      <c r="AD46" s="149" t="e">
        <f>W46* '1 Overview'!$D$19</f>
        <v>#VALUE!</v>
      </c>
      <c r="AE46" s="202">
        <f>Y46* '1 Overview'!$D$19</f>
        <v>0</v>
      </c>
      <c r="AF46" s="202">
        <f>AA46* '1 Overview'!$D$19</f>
        <v>0</v>
      </c>
      <c r="AG46" s="203">
        <f>AC46* '1 Overview'!$D$19</f>
        <v>0</v>
      </c>
      <c r="AM46" s="190"/>
    </row>
    <row r="47" spans="1:39" ht="21" outlineLevel="1" x14ac:dyDescent="0.2">
      <c r="A47" s="93" t="str">
        <f t="shared" si="12"/>
        <v>Z2013</v>
      </c>
      <c r="B47" s="93" t="e">
        <f t="shared" si="12"/>
        <v>#N/A</v>
      </c>
      <c r="C47" s="93" t="e">
        <f t="shared" si="12"/>
        <v>#N/A</v>
      </c>
      <c r="D47" s="93" t="e">
        <f t="shared" si="12"/>
        <v>#N/A</v>
      </c>
      <c r="E47" s="58" t="str">
        <f>VLOOKUP("K|"&amp;Q47,'[2]+termU'!$A$1:$G$65536,6,FALSE)</f>
        <v>L204</v>
      </c>
      <c r="F47" s="231" t="str">
        <f>VLOOKUP("K|"&amp;O47,'[2]+termU'!$A$1:$G$65536,6,FALSE)</f>
        <v>L204</v>
      </c>
      <c r="G47" s="64" t="str">
        <f t="shared" si="0"/>
        <v>A</v>
      </c>
      <c r="H47" s="70" t="str">
        <f t="shared" ca="1" si="7"/>
        <v>A</v>
      </c>
      <c r="I47" s="141">
        <v>2</v>
      </c>
      <c r="J47" s="95">
        <f t="shared" si="13"/>
        <v>2013</v>
      </c>
      <c r="K47" s="93" t="str">
        <f t="shared" si="13"/>
        <v>Test country</v>
      </c>
      <c r="L47" s="93">
        <f t="shared" si="13"/>
        <v>0</v>
      </c>
      <c r="M47" s="93"/>
      <c r="N47" s="93">
        <f t="shared" si="5"/>
        <v>0</v>
      </c>
      <c r="O47" s="257" t="str">
        <f t="shared" si="1"/>
        <v>Goats</v>
      </c>
      <c r="P47" s="254"/>
      <c r="Q47" s="70" t="s">
        <v>158</v>
      </c>
      <c r="R47" s="315" t="s">
        <v>159</v>
      </c>
      <c r="S47" s="541" t="s">
        <v>158</v>
      </c>
      <c r="T47" s="1203">
        <f>SUBTOTAL(9,T48:T50)</f>
        <v>0</v>
      </c>
      <c r="U47" s="1210">
        <f>SUBTOTAL(9,U48:U50)</f>
        <v>0</v>
      </c>
      <c r="V47" s="624" t="str">
        <f>""</f>
        <v/>
      </c>
      <c r="W47" s="1182" t="str">
        <f>""</f>
        <v/>
      </c>
      <c r="X47" s="101">
        <f t="shared" ref="X47:AC47" si="15">SUBTOTAL(9,X48:X50)</f>
        <v>0</v>
      </c>
      <c r="Y47" s="234">
        <f t="shared" si="15"/>
        <v>0</v>
      </c>
      <c r="Z47" s="100">
        <f t="shared" si="15"/>
        <v>0</v>
      </c>
      <c r="AA47" s="198">
        <f t="shared" si="15"/>
        <v>0</v>
      </c>
      <c r="AB47" s="101">
        <f t="shared" si="15"/>
        <v>0</v>
      </c>
      <c r="AC47" s="234">
        <f t="shared" si="15"/>
        <v>0</v>
      </c>
      <c r="AD47" s="100" t="e">
        <f>W47* '1 Overview'!$D$19</f>
        <v>#VALUE!</v>
      </c>
      <c r="AE47" s="197">
        <f>Y47* '1 Overview'!$D$19</f>
        <v>0</v>
      </c>
      <c r="AF47" s="197">
        <f>AA47* '1 Overview'!$D$19</f>
        <v>0</v>
      </c>
      <c r="AG47" s="198">
        <f>AC47* '1 Overview'!$D$19</f>
        <v>0</v>
      </c>
      <c r="AM47" s="201"/>
    </row>
    <row r="48" spans="1:39" s="201" customFormat="1" ht="15" outlineLevel="1" x14ac:dyDescent="0.2">
      <c r="A48" s="93" t="str">
        <f t="shared" si="12"/>
        <v>Z2013</v>
      </c>
      <c r="B48" s="93" t="e">
        <f t="shared" si="12"/>
        <v>#N/A</v>
      </c>
      <c r="C48" s="93" t="e">
        <f t="shared" si="12"/>
        <v>#N/A</v>
      </c>
      <c r="D48" s="93" t="e">
        <f t="shared" si="12"/>
        <v>#N/A</v>
      </c>
      <c r="E48" s="58" t="str">
        <f>VLOOKUP("K|"&amp;Q48,'[2]+termU'!$A$1:$G$65536,6,FALSE)</f>
        <v>L2040</v>
      </c>
      <c r="F48" s="231" t="str">
        <f>VLOOKUP("K|"&amp;O48,'[2]+termU'!$A$1:$G$65536,6,FALSE)</f>
        <v>L2040</v>
      </c>
      <c r="G48" s="64" t="str">
        <f t="shared" si="0"/>
        <v>B</v>
      </c>
      <c r="H48" s="70" t="str">
        <f t="shared" ca="1" si="7"/>
        <v>B</v>
      </c>
      <c r="I48" s="141">
        <v>3</v>
      </c>
      <c r="J48" s="95">
        <f t="shared" si="13"/>
        <v>2013</v>
      </c>
      <c r="K48" s="93" t="str">
        <f t="shared" si="13"/>
        <v>Test country</v>
      </c>
      <c r="L48" s="93">
        <f t="shared" si="13"/>
        <v>0</v>
      </c>
      <c r="M48" s="93"/>
      <c r="N48" s="93">
        <f t="shared" si="5"/>
        <v>0</v>
      </c>
      <c r="O48" s="257" t="str">
        <f t="shared" si="1"/>
        <v>Goats, no details</v>
      </c>
      <c r="P48" s="254"/>
      <c r="Q48" s="70" t="s">
        <v>250</v>
      </c>
      <c r="R48" s="199" t="str">
        <f xml:space="preserve"> R47 &amp; IF(ISERROR([2]!hidden(R47)),", sin detalles",IF([2]!hidden(R47),"",", sin detalles"))</f>
        <v>Cabras, sin detalles</v>
      </c>
      <c r="S48" s="542" t="str">
        <f xml:space="preserve"> S47 &amp; IF(ISERROR([2]!hidden(S47)),", no details",IF([2]!hidden(S47),"",", no details"))</f>
        <v>Goats, no details</v>
      </c>
      <c r="T48" s="1204"/>
      <c r="U48" s="1211"/>
      <c r="V48" s="632" t="str">
        <f>""</f>
        <v/>
      </c>
      <c r="W48" s="1183" t="str">
        <f>""</f>
        <v/>
      </c>
      <c r="X48" s="106"/>
      <c r="Y48" s="235"/>
      <c r="Z48" s="104"/>
      <c r="AA48" s="200"/>
      <c r="AB48" s="106"/>
      <c r="AC48" s="235"/>
      <c r="AD48" s="104" t="e">
        <f>W48* '1 Overview'!$D$19</f>
        <v>#VALUE!</v>
      </c>
      <c r="AE48" s="196">
        <f>Y48* '1 Overview'!$D$19</f>
        <v>0</v>
      </c>
      <c r="AF48" s="196">
        <f>AA48* '1 Overview'!$D$19</f>
        <v>0</v>
      </c>
      <c r="AG48" s="200">
        <f>AC48* '1 Overview'!$D$19</f>
        <v>0</v>
      </c>
      <c r="AM48" s="204"/>
    </row>
    <row r="49" spans="1:39" s="204" customFormat="1" outlineLevel="2" x14ac:dyDescent="0.2">
      <c r="A49" s="93" t="str">
        <f t="shared" si="12"/>
        <v>Z2013</v>
      </c>
      <c r="B49" s="93" t="e">
        <f t="shared" si="12"/>
        <v>#N/A</v>
      </c>
      <c r="C49" s="93" t="e">
        <f t="shared" si="12"/>
        <v>#N/A</v>
      </c>
      <c r="D49" s="93" t="e">
        <f t="shared" si="12"/>
        <v>#N/A</v>
      </c>
      <c r="E49" s="58" t="str">
        <f>VLOOKUP("K|"&amp;Q49,'[2]+termU'!$A$1:$G$65536,6,FALSE)</f>
        <v>L2041</v>
      </c>
      <c r="F49" s="231" t="str">
        <f>VLOOKUP("K|"&amp;O49,'[2]+termU'!$A$1:$G$65536,6,FALSE)</f>
        <v>L2041</v>
      </c>
      <c r="G49" s="64" t="str">
        <f t="shared" si="0"/>
        <v>B</v>
      </c>
      <c r="H49" s="70" t="str">
        <f t="shared" ca="1" si="7"/>
        <v>B</v>
      </c>
      <c r="I49" s="141">
        <v>3</v>
      </c>
      <c r="J49" s="95">
        <f t="shared" si="13"/>
        <v>2013</v>
      </c>
      <c r="K49" s="93" t="str">
        <f t="shared" si="13"/>
        <v>Test country</v>
      </c>
      <c r="L49" s="93">
        <f t="shared" si="13"/>
        <v>0</v>
      </c>
      <c r="M49" s="93"/>
      <c r="N49" s="93">
        <f t="shared" si="5"/>
        <v>0</v>
      </c>
      <c r="O49" s="257" t="str">
        <f t="shared" si="1"/>
        <v>Goats, breeding females</v>
      </c>
      <c r="P49" s="254"/>
      <c r="Q49" s="70" t="s">
        <v>251</v>
      </c>
      <c r="R49" s="124" t="s">
        <v>161</v>
      </c>
      <c r="S49" s="154" t="s">
        <v>160</v>
      </c>
      <c r="T49" s="1206"/>
      <c r="U49" s="1213"/>
      <c r="V49" s="632" t="str">
        <f>""</f>
        <v/>
      </c>
      <c r="W49" s="1183" t="str">
        <f>""</f>
        <v/>
      </c>
      <c r="X49" s="122"/>
      <c r="Y49" s="236"/>
      <c r="Z49" s="149"/>
      <c r="AA49" s="203"/>
      <c r="AB49" s="122"/>
      <c r="AC49" s="236"/>
      <c r="AD49" s="149" t="e">
        <f>W49* '1 Overview'!$D$19</f>
        <v>#VALUE!</v>
      </c>
      <c r="AE49" s="202">
        <f>Y49* '1 Overview'!$D$19</f>
        <v>0</v>
      </c>
      <c r="AF49" s="202">
        <f>AA49* '1 Overview'!$D$19</f>
        <v>0</v>
      </c>
      <c r="AG49" s="203">
        <f>AC49* '1 Overview'!$D$19</f>
        <v>0</v>
      </c>
    </row>
    <row r="50" spans="1:39" s="204" customFormat="1" outlineLevel="2" x14ac:dyDescent="0.2">
      <c r="A50" s="93" t="str">
        <f t="shared" si="12"/>
        <v>Z2013</v>
      </c>
      <c r="B50" s="93" t="e">
        <f t="shared" si="12"/>
        <v>#N/A</v>
      </c>
      <c r="C50" s="93" t="e">
        <f t="shared" si="12"/>
        <v>#N/A</v>
      </c>
      <c r="D50" s="93" t="e">
        <f t="shared" si="12"/>
        <v>#N/A</v>
      </c>
      <c r="E50" s="58" t="str">
        <f>VLOOKUP("K|"&amp;Q50,'[2]+termU'!$A$1:$G$65536,6,FALSE)</f>
        <v>L204z</v>
      </c>
      <c r="F50" s="231" t="str">
        <f>VLOOKUP("K|"&amp;O50,'[2]+termU'!$A$1:$G$65536,6,FALSE)</f>
        <v>L204z</v>
      </c>
      <c r="G50" s="64" t="str">
        <f t="shared" si="0"/>
        <v>B</v>
      </c>
      <c r="H50" s="70" t="str">
        <f t="shared" ca="1" si="7"/>
        <v>B</v>
      </c>
      <c r="I50" s="141">
        <v>3</v>
      </c>
      <c r="J50" s="95">
        <f t="shared" si="13"/>
        <v>2013</v>
      </c>
      <c r="K50" s="93" t="str">
        <f t="shared" si="13"/>
        <v>Test country</v>
      </c>
      <c r="L50" s="93">
        <f t="shared" si="13"/>
        <v>0</v>
      </c>
      <c r="M50" s="93"/>
      <c r="N50" s="93">
        <f t="shared" si="5"/>
        <v>0</v>
      </c>
      <c r="O50" s="257" t="str">
        <f t="shared" si="1"/>
        <v>Other goats</v>
      </c>
      <c r="P50" s="254"/>
      <c r="Q50" s="70" t="s">
        <v>2300</v>
      </c>
      <c r="R50" s="124" t="s">
        <v>163</v>
      </c>
      <c r="S50" s="154" t="s">
        <v>162</v>
      </c>
      <c r="T50" s="1206"/>
      <c r="U50" s="1213"/>
      <c r="V50" s="632" t="str">
        <f>""</f>
        <v/>
      </c>
      <c r="W50" s="1183" t="str">
        <f>""</f>
        <v/>
      </c>
      <c r="X50" s="122"/>
      <c r="Y50" s="236"/>
      <c r="Z50" s="149"/>
      <c r="AA50" s="203"/>
      <c r="AB50" s="122"/>
      <c r="AC50" s="236"/>
      <c r="AD50" s="149" t="e">
        <f>W50* '1 Overview'!$D$19</f>
        <v>#VALUE!</v>
      </c>
      <c r="AE50" s="202">
        <f>Y50* '1 Overview'!$D$19</f>
        <v>0</v>
      </c>
      <c r="AF50" s="202">
        <f>AA50* '1 Overview'!$D$19</f>
        <v>0</v>
      </c>
      <c r="AG50" s="203">
        <f>AC50* '1 Overview'!$D$19</f>
        <v>0</v>
      </c>
      <c r="AM50" s="190"/>
    </row>
    <row r="51" spans="1:39" ht="21" outlineLevel="1" x14ac:dyDescent="0.2">
      <c r="A51" s="93" t="str">
        <f t="shared" si="12"/>
        <v>Z2013</v>
      </c>
      <c r="B51" s="93" t="e">
        <f t="shared" si="12"/>
        <v>#N/A</v>
      </c>
      <c r="C51" s="93" t="e">
        <f t="shared" si="12"/>
        <v>#N/A</v>
      </c>
      <c r="D51" s="93" t="e">
        <f t="shared" si="12"/>
        <v>#N/A</v>
      </c>
      <c r="E51" s="58" t="str">
        <f>VLOOKUP("K|"&amp;Q51,'[2]+termU'!$A$1:$G$65536,6,FALSE)</f>
        <v>L205</v>
      </c>
      <c r="F51" s="231" t="str">
        <f>VLOOKUP("K|"&amp;O51,'[2]+termU'!$A$1:$G$65536,6,FALSE)</f>
        <v>L205</v>
      </c>
      <c r="G51" s="64" t="str">
        <f t="shared" si="0"/>
        <v>A</v>
      </c>
      <c r="H51" s="70" t="str">
        <f t="shared" ca="1" si="7"/>
        <v>A</v>
      </c>
      <c r="I51" s="141">
        <v>2</v>
      </c>
      <c r="J51" s="95">
        <f t="shared" si="13"/>
        <v>2013</v>
      </c>
      <c r="K51" s="93" t="str">
        <f t="shared" si="13"/>
        <v>Test country</v>
      </c>
      <c r="L51" s="93">
        <f t="shared" si="13"/>
        <v>0</v>
      </c>
      <c r="M51" s="93"/>
      <c r="N51" s="93">
        <f t="shared" si="5"/>
        <v>0</v>
      </c>
      <c r="O51" s="257" t="str">
        <f t="shared" ref="O51:O127" si="16">TRIM(S51)</f>
        <v>Poultry</v>
      </c>
      <c r="P51" s="254"/>
      <c r="Q51" s="70" t="s">
        <v>164</v>
      </c>
      <c r="R51" s="315" t="s">
        <v>165</v>
      </c>
      <c r="S51" s="541" t="s">
        <v>164</v>
      </c>
      <c r="T51" s="1203">
        <f>SUBTOTAL(9,T52:T56)</f>
        <v>0</v>
      </c>
      <c r="U51" s="1210">
        <f>SUBTOTAL(9,U52:U56)</f>
        <v>0</v>
      </c>
      <c r="V51" s="624" t="str">
        <f>""</f>
        <v/>
      </c>
      <c r="W51" s="1182" t="str">
        <f>""</f>
        <v/>
      </c>
      <c r="X51" s="101">
        <f t="shared" ref="X51:AC51" si="17">SUBTOTAL(9,X52:X61)</f>
        <v>0</v>
      </c>
      <c r="Y51" s="234">
        <f t="shared" si="17"/>
        <v>0</v>
      </c>
      <c r="Z51" s="100">
        <f t="shared" si="17"/>
        <v>0</v>
      </c>
      <c r="AA51" s="198">
        <f t="shared" si="17"/>
        <v>0</v>
      </c>
      <c r="AB51" s="101">
        <f t="shared" si="17"/>
        <v>0</v>
      </c>
      <c r="AC51" s="234">
        <f t="shared" si="17"/>
        <v>0</v>
      </c>
      <c r="AD51" s="100" t="e">
        <f>W51* '1 Overview'!$D$19</f>
        <v>#VALUE!</v>
      </c>
      <c r="AE51" s="197">
        <f>Y51* '1 Overview'!$D$19</f>
        <v>0</v>
      </c>
      <c r="AF51" s="197">
        <f>AA51* '1 Overview'!$D$19</f>
        <v>0</v>
      </c>
      <c r="AG51" s="198">
        <f>AC51* '1 Overview'!$D$19</f>
        <v>0</v>
      </c>
      <c r="AM51" s="201"/>
    </row>
    <row r="52" spans="1:39" s="201" customFormat="1" ht="15" outlineLevel="1" x14ac:dyDescent="0.2">
      <c r="A52" s="93" t="str">
        <f t="shared" si="12"/>
        <v>Z2013</v>
      </c>
      <c r="B52" s="93" t="e">
        <f t="shared" si="12"/>
        <v>#N/A</v>
      </c>
      <c r="C52" s="93" t="e">
        <f t="shared" si="12"/>
        <v>#N/A</v>
      </c>
      <c r="D52" s="93" t="e">
        <f t="shared" si="12"/>
        <v>#N/A</v>
      </c>
      <c r="E52" s="58" t="str">
        <f>VLOOKUP("K|"&amp;Q52,'[2]+termU'!$A$1:$G$65536,6,FALSE)</f>
        <v>L2050</v>
      </c>
      <c r="F52" s="231" t="str">
        <f>VLOOKUP("K|"&amp;O52,'[2]+termU'!$A$1:$G$65536,6,FALSE)</f>
        <v>L2050</v>
      </c>
      <c r="G52" s="64" t="str">
        <f t="shared" si="0"/>
        <v>B</v>
      </c>
      <c r="H52" s="70" t="str">
        <f t="shared" ca="1" si="7"/>
        <v>B</v>
      </c>
      <c r="I52" s="141">
        <v>3</v>
      </c>
      <c r="J52" s="95">
        <f t="shared" si="13"/>
        <v>2013</v>
      </c>
      <c r="K52" s="93" t="str">
        <f t="shared" si="13"/>
        <v>Test country</v>
      </c>
      <c r="L52" s="93">
        <f t="shared" si="13"/>
        <v>0</v>
      </c>
      <c r="M52" s="93"/>
      <c r="N52" s="93">
        <f t="shared" ref="N52:N124" si="18">N$19</f>
        <v>0</v>
      </c>
      <c r="O52" s="257" t="str">
        <f t="shared" si="16"/>
        <v>Poultry, no details</v>
      </c>
      <c r="P52" s="254"/>
      <c r="Q52" s="70" t="s">
        <v>252</v>
      </c>
      <c r="R52" s="199" t="str">
        <f xml:space="preserve"> R51 &amp; IF(ISERROR([2]!hidden(R51)),", sin detalles",IF([2]!hidden(R51),"",", sin detalles"))</f>
        <v>Aves de corral, sin detalles</v>
      </c>
      <c r="S52" s="542" t="str">
        <f xml:space="preserve"> S51 &amp; IF(ISERROR([2]!hidden(S51)),", no details",IF([2]!hidden(S51),"",", no details"))</f>
        <v>Poultry, no details</v>
      </c>
      <c r="T52" s="1204"/>
      <c r="U52" s="1211"/>
      <c r="V52" s="632" t="str">
        <f>""</f>
        <v/>
      </c>
      <c r="W52" s="1183" t="str">
        <f>""</f>
        <v/>
      </c>
      <c r="X52" s="106"/>
      <c r="Y52" s="235"/>
      <c r="Z52" s="104"/>
      <c r="AA52" s="200"/>
      <c r="AB52" s="106"/>
      <c r="AC52" s="235"/>
      <c r="AD52" s="104" t="e">
        <f>W52* '1 Overview'!$D$19</f>
        <v>#VALUE!</v>
      </c>
      <c r="AE52" s="196">
        <f>Y52* '1 Overview'!$D$19</f>
        <v>0</v>
      </c>
      <c r="AF52" s="196">
        <f>AA52* '1 Overview'!$D$19</f>
        <v>0</v>
      </c>
      <c r="AG52" s="200">
        <f>AC52* '1 Overview'!$D$19</f>
        <v>0</v>
      </c>
      <c r="AM52" s="204"/>
    </row>
    <row r="53" spans="1:39" s="204" customFormat="1" outlineLevel="2" x14ac:dyDescent="0.2">
      <c r="A53" s="93" t="str">
        <f t="shared" si="12"/>
        <v>Z2013</v>
      </c>
      <c r="B53" s="93" t="e">
        <f t="shared" si="12"/>
        <v>#N/A</v>
      </c>
      <c r="C53" s="93" t="e">
        <f t="shared" si="12"/>
        <v>#N/A</v>
      </c>
      <c r="D53" s="93" t="e">
        <f t="shared" si="12"/>
        <v>#N/A</v>
      </c>
      <c r="E53" s="58" t="str">
        <f>VLOOKUP("K|"&amp;Q53,'[2]+termU'!$A$1:$G$65536,6,FALSE)</f>
        <v>L205104</v>
      </c>
      <c r="F53" s="231" t="str">
        <f>VLOOKUP("K|"&amp;O53,'[2]+termU'!$A$1:$G$65536,6,FALSE)</f>
        <v>L205104</v>
      </c>
      <c r="G53" s="64" t="str">
        <f t="shared" si="0"/>
        <v>B</v>
      </c>
      <c r="H53" s="70" t="str">
        <f t="shared" ca="1" si="7"/>
        <v>B</v>
      </c>
      <c r="I53" s="141">
        <v>3</v>
      </c>
      <c r="J53" s="95">
        <f t="shared" si="13"/>
        <v>2013</v>
      </c>
      <c r="K53" s="93" t="str">
        <f t="shared" si="13"/>
        <v>Test country</v>
      </c>
      <c r="L53" s="93">
        <f t="shared" si="13"/>
        <v>0</v>
      </c>
      <c r="M53" s="93"/>
      <c r="N53" s="93">
        <f t="shared" si="18"/>
        <v>0</v>
      </c>
      <c r="O53" s="257" t="str">
        <f t="shared" si="16"/>
        <v>Broilers</v>
      </c>
      <c r="P53" s="254"/>
      <c r="Q53" s="70" t="s">
        <v>253</v>
      </c>
      <c r="R53" s="124" t="s">
        <v>167</v>
      </c>
      <c r="S53" s="154" t="s">
        <v>166</v>
      </c>
      <c r="T53" s="1206"/>
      <c r="U53" s="1213"/>
      <c r="V53" s="632" t="str">
        <f>""</f>
        <v/>
      </c>
      <c r="W53" s="1183" t="str">
        <f>""</f>
        <v/>
      </c>
      <c r="X53" s="122"/>
      <c r="Y53" s="236"/>
      <c r="Z53" s="149"/>
      <c r="AA53" s="203"/>
      <c r="AB53" s="122"/>
      <c r="AC53" s="236"/>
      <c r="AD53" s="149" t="e">
        <f>W53* '1 Overview'!$D$19</f>
        <v>#VALUE!</v>
      </c>
      <c r="AE53" s="202">
        <f>Y53* '1 Overview'!$D$19</f>
        <v>0</v>
      </c>
      <c r="AF53" s="202">
        <f>AA53* '1 Overview'!$D$19</f>
        <v>0</v>
      </c>
      <c r="AG53" s="203">
        <f>AC53* '1 Overview'!$D$19</f>
        <v>0</v>
      </c>
    </row>
    <row r="54" spans="1:39" s="204" customFormat="1" outlineLevel="2" x14ac:dyDescent="0.2">
      <c r="A54" s="93" t="str">
        <f t="shared" si="12"/>
        <v>Z2013</v>
      </c>
      <c r="B54" s="93" t="e">
        <f t="shared" si="12"/>
        <v>#N/A</v>
      </c>
      <c r="C54" s="93" t="e">
        <f t="shared" si="12"/>
        <v>#N/A</v>
      </c>
      <c r="D54" s="93" t="e">
        <f t="shared" si="12"/>
        <v>#N/A</v>
      </c>
      <c r="E54" s="58" t="str">
        <f>VLOOKUP("K|"&amp;Q54,'[2]+termU'!$A$1:$G$65536,6,FALSE)</f>
        <v>L205101</v>
      </c>
      <c r="F54" s="231" t="str">
        <f>VLOOKUP("K|"&amp;O54,'[2]+termU'!$A$1:$G$65536,6,FALSE)</f>
        <v>L205101</v>
      </c>
      <c r="G54" s="64" t="str">
        <f>IF(O54="","B",IF(ISERROR(#REF!),"B",IF(E54=LEFT(#REF!,LEN(E54)),"A","B")))</f>
        <v>B</v>
      </c>
      <c r="H54" s="70" t="str">
        <f t="shared" ca="1" si="7"/>
        <v>B</v>
      </c>
      <c r="I54" s="141">
        <v>3</v>
      </c>
      <c r="J54" s="95">
        <f t="shared" si="13"/>
        <v>2013</v>
      </c>
      <c r="K54" s="93" t="str">
        <f t="shared" si="13"/>
        <v>Test country</v>
      </c>
      <c r="L54" s="93">
        <f t="shared" si="13"/>
        <v>0</v>
      </c>
      <c r="M54" s="93"/>
      <c r="N54" s="93">
        <f t="shared" si="18"/>
        <v>0</v>
      </c>
      <c r="O54" s="257" t="str">
        <f t="shared" si="16"/>
        <v>Laying hens</v>
      </c>
      <c r="P54" s="254"/>
      <c r="Q54" s="70" t="s">
        <v>254</v>
      </c>
      <c r="R54" s="124" t="s">
        <v>169</v>
      </c>
      <c r="S54" s="154" t="s">
        <v>168</v>
      </c>
      <c r="T54" s="1206"/>
      <c r="U54" s="1213"/>
      <c r="V54" s="632" t="str">
        <f>""</f>
        <v/>
      </c>
      <c r="W54" s="1183" t="str">
        <f>""</f>
        <v/>
      </c>
      <c r="X54" s="122"/>
      <c r="Y54" s="236"/>
      <c r="Z54" s="149"/>
      <c r="AA54" s="203"/>
      <c r="AB54" s="122"/>
      <c r="AC54" s="236"/>
      <c r="AD54" s="149" t="e">
        <f>W54* '1 Overview'!$D$19</f>
        <v>#VALUE!</v>
      </c>
      <c r="AE54" s="202">
        <f>Y54* '1 Overview'!$D$19</f>
        <v>0</v>
      </c>
      <c r="AF54" s="202">
        <f>AA54* '1 Overview'!$D$19</f>
        <v>0</v>
      </c>
      <c r="AG54" s="203">
        <f>AC54* '1 Overview'!$D$19</f>
        <v>0</v>
      </c>
    </row>
    <row r="55" spans="1:39" s="204" customFormat="1" outlineLevel="2" x14ac:dyDescent="0.2">
      <c r="A55" s="93" t="str">
        <f t="shared" si="12"/>
        <v>Z2013</v>
      </c>
      <c r="B55" s="93" t="e">
        <f t="shared" si="12"/>
        <v>#N/A</v>
      </c>
      <c r="C55" s="93" t="e">
        <f t="shared" si="12"/>
        <v>#N/A</v>
      </c>
      <c r="D55" s="93" t="e">
        <f t="shared" si="12"/>
        <v>#N/A</v>
      </c>
      <c r="E55" s="58" t="str">
        <f>VLOOKUP("K|"&amp;Q55,'[2]+termU'!$A$1:$G$65536,6,FALSE)</f>
        <v>L205102</v>
      </c>
      <c r="F55" s="231" t="e">
        <f>VLOOKUP("K|"&amp;O55,'[2]+termU'!$A$1:$G$65536,6,FALSE)</f>
        <v>#N/A</v>
      </c>
      <c r="G55" s="64" t="str">
        <f>IF(O55="","B",IF(ISERROR(E62),"B",IF(E55=LEFT(E62,LEN(E55)),"A","B")))</f>
        <v>B</v>
      </c>
      <c r="H55" s="70" t="str">
        <f t="shared" ca="1" si="7"/>
        <v>B</v>
      </c>
      <c r="I55" s="141">
        <v>3</v>
      </c>
      <c r="J55" s="95">
        <f t="shared" si="13"/>
        <v>2013</v>
      </c>
      <c r="K55" s="93" t="str">
        <f t="shared" si="13"/>
        <v>Test country</v>
      </c>
      <c r="L55" s="93">
        <f t="shared" si="13"/>
        <v>0</v>
      </c>
      <c r="M55" s="93"/>
      <c r="N55" s="93">
        <f t="shared" si="18"/>
        <v>0</v>
      </c>
      <c r="O55" s="257" t="str">
        <f t="shared" ref="O55:O61" si="19">TRIM(S55)</f>
        <v>Breeding poultry</v>
      </c>
      <c r="P55" s="254"/>
      <c r="Q55" s="70" t="s">
        <v>2556</v>
      </c>
      <c r="R55" s="124" t="s">
        <v>2679</v>
      </c>
      <c r="S55" s="154" t="s">
        <v>2565</v>
      </c>
      <c r="T55" s="1206"/>
      <c r="U55" s="1213"/>
      <c r="V55" s="632" t="str">
        <f>""</f>
        <v/>
      </c>
      <c r="W55" s="1183" t="str">
        <f>""</f>
        <v/>
      </c>
      <c r="X55" s="122"/>
      <c r="Y55" s="236"/>
      <c r="Z55" s="149"/>
      <c r="AA55" s="203"/>
      <c r="AB55" s="122"/>
      <c r="AC55" s="236"/>
      <c r="AD55" s="149" t="e">
        <f>W55* '1 Overview'!$D$19</f>
        <v>#VALUE!</v>
      </c>
      <c r="AE55" s="202">
        <f>Y55* '1 Overview'!$D$19</f>
        <v>0</v>
      </c>
      <c r="AF55" s="202">
        <f>AA55* '1 Overview'!$D$19</f>
        <v>0</v>
      </c>
      <c r="AG55" s="203">
        <f>AC55* '1 Overview'!$D$19</f>
        <v>0</v>
      </c>
    </row>
    <row r="56" spans="1:39" s="204" customFormat="1" outlineLevel="2" x14ac:dyDescent="0.2">
      <c r="A56" s="93" t="str">
        <f t="shared" si="12"/>
        <v>Z2013</v>
      </c>
      <c r="B56" s="93" t="e">
        <f t="shared" si="12"/>
        <v>#N/A</v>
      </c>
      <c r="C56" s="93" t="e">
        <f t="shared" si="12"/>
        <v>#N/A</v>
      </c>
      <c r="D56" s="93" t="e">
        <f t="shared" si="12"/>
        <v>#N/A</v>
      </c>
      <c r="E56" s="58" t="s">
        <v>2557</v>
      </c>
      <c r="F56" s="231" t="str">
        <f>VLOOKUP("K|"&amp;O56,'[2]+termU'!$A$1:$G$65536,6,FALSE)</f>
        <v>L205z</v>
      </c>
      <c r="G56" s="64" t="str">
        <f>IF(O56="","B",IF(ISERROR(E58),"B",IF(E56=LEFT(E58,LEN(E56)),"A","B")))</f>
        <v>B</v>
      </c>
      <c r="H56" s="70" t="str">
        <f t="shared" ca="1" si="7"/>
        <v>B</v>
      </c>
      <c r="I56" s="141">
        <v>3</v>
      </c>
      <c r="J56" s="95">
        <f t="shared" si="13"/>
        <v>2013</v>
      </c>
      <c r="K56" s="93" t="str">
        <f t="shared" si="13"/>
        <v>Test country</v>
      </c>
      <c r="L56" s="93">
        <f t="shared" si="13"/>
        <v>0</v>
      </c>
      <c r="M56" s="93"/>
      <c r="N56" s="93">
        <f t="shared" si="18"/>
        <v>0</v>
      </c>
      <c r="O56" s="257" t="str">
        <f t="shared" si="19"/>
        <v>Other poultry</v>
      </c>
      <c r="P56" s="254"/>
      <c r="Q56" s="70" t="s">
        <v>265</v>
      </c>
      <c r="R56" s="124" t="s">
        <v>2680</v>
      </c>
      <c r="S56" s="154" t="s">
        <v>2552</v>
      </c>
      <c r="T56" s="1206"/>
      <c r="U56" s="1213"/>
      <c r="V56" s="632" t="str">
        <f>""</f>
        <v/>
      </c>
      <c r="W56" s="1183" t="str">
        <f>""</f>
        <v/>
      </c>
      <c r="X56" s="122"/>
      <c r="Y56" s="236"/>
      <c r="Z56" s="149"/>
      <c r="AA56" s="203"/>
      <c r="AB56" s="122"/>
      <c r="AC56" s="236"/>
      <c r="AD56" s="149" t="e">
        <f>W56* '1 Overview'!$D$19</f>
        <v>#VALUE!</v>
      </c>
      <c r="AE56" s="202">
        <f>Y56* '1 Overview'!$D$19</f>
        <v>0</v>
      </c>
      <c r="AF56" s="202">
        <f>AA56* '1 Overview'!$D$19</f>
        <v>0</v>
      </c>
      <c r="AG56" s="203">
        <f>AC56* '1 Overview'!$D$19</f>
        <v>0</v>
      </c>
    </row>
    <row r="57" spans="1:39" s="204" customFormat="1" outlineLevel="2" x14ac:dyDescent="0.2">
      <c r="A57" s="93" t="str">
        <f t="shared" si="12"/>
        <v>Z2013</v>
      </c>
      <c r="B57" s="93" t="e">
        <f t="shared" si="12"/>
        <v>#N/A</v>
      </c>
      <c r="C57" s="93" t="e">
        <f t="shared" si="12"/>
        <v>#N/A</v>
      </c>
      <c r="D57" s="93" t="e">
        <f t="shared" si="12"/>
        <v>#N/A</v>
      </c>
      <c r="E57" s="58" t="s">
        <v>2567</v>
      </c>
      <c r="F57" s="231" t="e">
        <f>VLOOKUP("K|"&amp;O57,'[2]+termU'!$A$1:$G$65536,6,FALSE)</f>
        <v>#N/A</v>
      </c>
      <c r="G57" s="64" t="str">
        <f>IF(O57="","B",IF(ISERROR(E58),"B",IF(E57=LEFT(E58,LEN(E57)),"A","B")))</f>
        <v>B</v>
      </c>
      <c r="H57" s="70" t="str">
        <f t="shared" ca="1" si="7"/>
        <v>B</v>
      </c>
      <c r="I57" s="141">
        <v>4</v>
      </c>
      <c r="J57" s="95">
        <f t="shared" si="13"/>
        <v>2013</v>
      </c>
      <c r="K57" s="93" t="str">
        <f t="shared" si="13"/>
        <v>Test country</v>
      </c>
      <c r="L57" s="93">
        <f t="shared" si="13"/>
        <v>0</v>
      </c>
      <c r="M57" s="93"/>
      <c r="N57" s="93">
        <f t="shared" si="18"/>
        <v>0</v>
      </c>
      <c r="O57" s="257" t="str">
        <f>TRIM(S57)</f>
        <v>Other poultry, no details</v>
      </c>
      <c r="P57" s="254"/>
      <c r="Q57" s="70" t="s">
        <v>2568</v>
      </c>
      <c r="R57" s="124" t="s">
        <v>2681</v>
      </c>
      <c r="S57" s="154" t="s">
        <v>2566</v>
      </c>
      <c r="T57" s="1206"/>
      <c r="U57" s="1213"/>
      <c r="V57" s="632" t="str">
        <f>""</f>
        <v/>
      </c>
      <c r="W57" s="1183" t="str">
        <f>""</f>
        <v/>
      </c>
      <c r="X57" s="122"/>
      <c r="Y57" s="236"/>
      <c r="Z57" s="149"/>
      <c r="AA57" s="203"/>
      <c r="AB57" s="122"/>
      <c r="AC57" s="236"/>
      <c r="AD57" s="149" t="e">
        <f>W57* '1 Overview'!$D$19</f>
        <v>#VALUE!</v>
      </c>
      <c r="AE57" s="202">
        <f>Y57* '1 Overview'!$D$19</f>
        <v>0</v>
      </c>
      <c r="AF57" s="202">
        <f>AA57* '1 Overview'!$D$19</f>
        <v>0</v>
      </c>
      <c r="AG57" s="203">
        <f>AC57* '1 Overview'!$D$19</f>
        <v>0</v>
      </c>
    </row>
    <row r="58" spans="1:39" s="204" customFormat="1" outlineLevel="2" x14ac:dyDescent="0.2">
      <c r="A58" s="93" t="str">
        <f t="shared" si="12"/>
        <v>Z2013</v>
      </c>
      <c r="B58" s="93" t="e">
        <f t="shared" si="12"/>
        <v>#N/A</v>
      </c>
      <c r="C58" s="93" t="e">
        <f t="shared" si="12"/>
        <v>#N/A</v>
      </c>
      <c r="D58" s="93" t="e">
        <f t="shared" si="12"/>
        <v>#N/A</v>
      </c>
      <c r="E58" s="58" t="s">
        <v>2558</v>
      </c>
      <c r="F58" s="231" t="str">
        <f>VLOOKUP("K|"&amp;O58,'[2]+termU'!$A$1:$G$65536,6,FALSE)</f>
        <v>L2052</v>
      </c>
      <c r="G58" s="64" t="str">
        <f>IF(O58="","B",IF(ISERROR(E59),"B",IF(E58=LEFT(E59,LEN(E58)),"A","B")))</f>
        <v>B</v>
      </c>
      <c r="H58" s="70" t="str">
        <f t="shared" ca="1" si="7"/>
        <v>B</v>
      </c>
      <c r="I58" s="141">
        <v>4</v>
      </c>
      <c r="J58" s="95">
        <f t="shared" si="13"/>
        <v>2013</v>
      </c>
      <c r="K58" s="93" t="str">
        <f t="shared" si="13"/>
        <v>Test country</v>
      </c>
      <c r="L58" s="93">
        <f t="shared" si="13"/>
        <v>0</v>
      </c>
      <c r="M58" s="93"/>
      <c r="N58" s="93">
        <f t="shared" si="18"/>
        <v>0</v>
      </c>
      <c r="O58" s="257" t="str">
        <f t="shared" si="19"/>
        <v>Turkeys</v>
      </c>
      <c r="P58" s="254"/>
      <c r="Q58" s="70" t="s">
        <v>2549</v>
      </c>
      <c r="R58" s="124" t="s">
        <v>2682</v>
      </c>
      <c r="S58" s="154" t="s">
        <v>2553</v>
      </c>
      <c r="T58" s="1206"/>
      <c r="U58" s="1213"/>
      <c r="V58" s="632" t="str">
        <f>""</f>
        <v/>
      </c>
      <c r="W58" s="1183" t="str">
        <f>""</f>
        <v/>
      </c>
      <c r="X58" s="122"/>
      <c r="Y58" s="236"/>
      <c r="Z58" s="149"/>
      <c r="AA58" s="203"/>
      <c r="AB58" s="122"/>
      <c r="AC58" s="236"/>
      <c r="AD58" s="149" t="e">
        <f>W58* '1 Overview'!$D$19</f>
        <v>#VALUE!</v>
      </c>
      <c r="AE58" s="202">
        <f>Y58* '1 Overview'!$D$19</f>
        <v>0</v>
      </c>
      <c r="AF58" s="202">
        <f>AA58* '1 Overview'!$D$19</f>
        <v>0</v>
      </c>
      <c r="AG58" s="203">
        <f>AC58* '1 Overview'!$D$19</f>
        <v>0</v>
      </c>
    </row>
    <row r="59" spans="1:39" s="204" customFormat="1" outlineLevel="2" x14ac:dyDescent="0.2">
      <c r="A59" s="93" t="str">
        <f t="shared" si="12"/>
        <v>Z2013</v>
      </c>
      <c r="B59" s="93" t="e">
        <f t="shared" si="12"/>
        <v>#N/A</v>
      </c>
      <c r="C59" s="93" t="e">
        <f t="shared" si="12"/>
        <v>#N/A</v>
      </c>
      <c r="D59" s="93" t="e">
        <f t="shared" si="12"/>
        <v>#N/A</v>
      </c>
      <c r="E59" s="58" t="str">
        <f>VLOOKUP("K|"&amp;Q59,'[2]+termU'!$A$1:$G$65536,6,FALSE)</f>
        <v>L2054</v>
      </c>
      <c r="F59" s="231" t="str">
        <f>VLOOKUP("K|"&amp;O59,'[2]+termU'!$A$1:$G$65536,6,FALSE)</f>
        <v>L2054</v>
      </c>
      <c r="G59" s="64" t="str">
        <f>IF(O59="","B",IF(ISERROR(E61),"B",IF(E59=LEFT(E61,LEN(E59)),"A","B")))</f>
        <v>B</v>
      </c>
      <c r="H59" s="70" t="str">
        <f t="shared" ca="1" si="7"/>
        <v>B</v>
      </c>
      <c r="I59" s="141">
        <v>4</v>
      </c>
      <c r="J59" s="95">
        <f t="shared" si="13"/>
        <v>2013</v>
      </c>
      <c r="K59" s="93" t="str">
        <f t="shared" si="13"/>
        <v>Test country</v>
      </c>
      <c r="L59" s="93">
        <f t="shared" si="13"/>
        <v>0</v>
      </c>
      <c r="M59" s="93"/>
      <c r="N59" s="93">
        <f t="shared" si="18"/>
        <v>0</v>
      </c>
      <c r="O59" s="257" t="str">
        <f t="shared" si="19"/>
        <v>Ducks</v>
      </c>
      <c r="P59" s="254"/>
      <c r="Q59" s="70" t="s">
        <v>2550</v>
      </c>
      <c r="R59" s="124" t="s">
        <v>2683</v>
      </c>
      <c r="S59" s="154" t="s">
        <v>2555</v>
      </c>
      <c r="T59" s="1206"/>
      <c r="U59" s="1213"/>
      <c r="V59" s="632" t="str">
        <f>""</f>
        <v/>
      </c>
      <c r="W59" s="1183" t="str">
        <f>""</f>
        <v/>
      </c>
      <c r="X59" s="122"/>
      <c r="Y59" s="236"/>
      <c r="Z59" s="149"/>
      <c r="AA59" s="203"/>
      <c r="AB59" s="122"/>
      <c r="AC59" s="236"/>
      <c r="AD59" s="149" t="e">
        <f>W59* '1 Overview'!$D$19</f>
        <v>#VALUE!</v>
      </c>
      <c r="AE59" s="202">
        <f>Y59* '1 Overview'!$D$19</f>
        <v>0</v>
      </c>
      <c r="AF59" s="202">
        <f>AA59* '1 Overview'!$D$19</f>
        <v>0</v>
      </c>
      <c r="AG59" s="203">
        <f>AC59* '1 Overview'!$D$19</f>
        <v>0</v>
      </c>
    </row>
    <row r="60" spans="1:39" s="204" customFormat="1" outlineLevel="2" x14ac:dyDescent="0.2">
      <c r="A60" s="93" t="str">
        <f t="shared" si="12"/>
        <v>Z2013</v>
      </c>
      <c r="B60" s="93" t="e">
        <f t="shared" si="12"/>
        <v>#N/A</v>
      </c>
      <c r="C60" s="93" t="e">
        <f t="shared" si="12"/>
        <v>#N/A</v>
      </c>
      <c r="D60" s="93" t="e">
        <f t="shared" si="12"/>
        <v>#N/A</v>
      </c>
      <c r="E60" s="58" t="str">
        <f>VLOOKUP("K|"&amp;Q60,'[2]+termU'!$A$1:$G$65536,6,FALSE)</f>
        <v>L2053</v>
      </c>
      <c r="F60" s="231" t="str">
        <f>VLOOKUP("K|"&amp;O60,'[2]+termU'!$A$1:$G$65536,6,FALSE)</f>
        <v>L2053</v>
      </c>
      <c r="G60" s="64" t="str">
        <f>IF(O60="","B",IF(ISERROR(E61),"B",IF(E60=LEFT(E61,LEN(E60)),"A","B")))</f>
        <v>B</v>
      </c>
      <c r="H60" s="70" t="str">
        <f t="shared" ca="1" si="7"/>
        <v>B</v>
      </c>
      <c r="I60" s="141">
        <v>4</v>
      </c>
      <c r="J60" s="95">
        <f t="shared" si="13"/>
        <v>2013</v>
      </c>
      <c r="K60" s="93" t="str">
        <f t="shared" si="13"/>
        <v>Test country</v>
      </c>
      <c r="L60" s="93">
        <f t="shared" si="13"/>
        <v>0</v>
      </c>
      <c r="M60" s="93"/>
      <c r="N60" s="93">
        <f t="shared" si="18"/>
        <v>0</v>
      </c>
      <c r="O60" s="257" t="str">
        <f t="shared" si="19"/>
        <v>Geese</v>
      </c>
      <c r="P60" s="254"/>
      <c r="Q60" s="70" t="s">
        <v>2551</v>
      </c>
      <c r="R60" s="124" t="s">
        <v>2684</v>
      </c>
      <c r="S60" s="154" t="s">
        <v>2554</v>
      </c>
      <c r="T60" s="1206"/>
      <c r="U60" s="1213"/>
      <c r="V60" s="632" t="str">
        <f>""</f>
        <v/>
      </c>
      <c r="W60" s="1183" t="str">
        <f>""</f>
        <v/>
      </c>
      <c r="X60" s="122"/>
      <c r="Y60" s="236"/>
      <c r="Z60" s="149"/>
      <c r="AA60" s="203"/>
      <c r="AB60" s="122"/>
      <c r="AC60" s="236"/>
      <c r="AD60" s="149" t="e">
        <f>W60* '1 Overview'!$D$19</f>
        <v>#VALUE!</v>
      </c>
      <c r="AE60" s="202">
        <f>Y60* '1 Overview'!$D$19</f>
        <v>0</v>
      </c>
      <c r="AF60" s="202">
        <f>AA60* '1 Overview'!$D$19</f>
        <v>0</v>
      </c>
      <c r="AG60" s="203">
        <f>AC60* '1 Overview'!$D$19</f>
        <v>0</v>
      </c>
    </row>
    <row r="61" spans="1:39" s="204" customFormat="1" outlineLevel="2" x14ac:dyDescent="0.2">
      <c r="A61" s="93" t="str">
        <f t="shared" si="12"/>
        <v>Z2013</v>
      </c>
      <c r="B61" s="93" t="e">
        <f t="shared" si="12"/>
        <v>#N/A</v>
      </c>
      <c r="C61" s="93" t="e">
        <f t="shared" si="12"/>
        <v>#N/A</v>
      </c>
      <c r="D61" s="93" t="e">
        <f t="shared" si="12"/>
        <v>#N/A</v>
      </c>
      <c r="E61" s="58" t="s">
        <v>2560</v>
      </c>
      <c r="F61" s="231" t="e">
        <f>VLOOKUP("K|"&amp;O61,'[2]+termU'!$A$1:$G$65536,6,FALSE)</f>
        <v>#N/A</v>
      </c>
      <c r="G61" s="64" t="str">
        <f>IF(O61="","B",IF(ISERROR(E62),"B",IF(E61=LEFT(E62,LEN(E61)),"A","B")))</f>
        <v>B</v>
      </c>
      <c r="H61" s="70" t="str">
        <f t="shared" ca="1" si="7"/>
        <v>B</v>
      </c>
      <c r="I61" s="141">
        <v>4</v>
      </c>
      <c r="J61" s="95">
        <f t="shared" si="13"/>
        <v>2013</v>
      </c>
      <c r="K61" s="93" t="str">
        <f t="shared" si="13"/>
        <v>Test country</v>
      </c>
      <c r="L61" s="93">
        <f t="shared" si="13"/>
        <v>0</v>
      </c>
      <c r="M61" s="93"/>
      <c r="N61" s="93">
        <f t="shared" si="18"/>
        <v>0</v>
      </c>
      <c r="O61" s="257" t="str">
        <f t="shared" si="19"/>
        <v>Others</v>
      </c>
      <c r="P61" s="254"/>
      <c r="Q61" s="70" t="s">
        <v>2559</v>
      </c>
      <c r="R61" s="124" t="s">
        <v>2685</v>
      </c>
      <c r="S61" s="154" t="s">
        <v>2561</v>
      </c>
      <c r="T61" s="1206"/>
      <c r="U61" s="1213"/>
      <c r="V61" s="632" t="str">
        <f>""</f>
        <v/>
      </c>
      <c r="W61" s="1183" t="str">
        <f>""</f>
        <v/>
      </c>
      <c r="X61" s="122"/>
      <c r="Y61" s="236"/>
      <c r="Z61" s="149"/>
      <c r="AA61" s="203"/>
      <c r="AB61" s="122"/>
      <c r="AC61" s="236"/>
      <c r="AD61" s="149" t="e">
        <f>W61* '1 Overview'!$D$19</f>
        <v>#VALUE!</v>
      </c>
      <c r="AE61" s="202">
        <f>Y61* '1 Overview'!$D$19</f>
        <v>0</v>
      </c>
      <c r="AF61" s="202">
        <f>AA61* '1 Overview'!$D$19</f>
        <v>0</v>
      </c>
      <c r="AG61" s="203">
        <f>AC61* '1 Overview'!$D$19</f>
        <v>0</v>
      </c>
      <c r="AM61" s="190"/>
    </row>
    <row r="62" spans="1:39" ht="21" outlineLevel="1" x14ac:dyDescent="0.2">
      <c r="A62" s="93" t="str">
        <f t="shared" si="12"/>
        <v>Z2013</v>
      </c>
      <c r="B62" s="93" t="e">
        <f t="shared" si="12"/>
        <v>#N/A</v>
      </c>
      <c r="C62" s="93" t="e">
        <f t="shared" si="12"/>
        <v>#N/A</v>
      </c>
      <c r="D62" s="93" t="e">
        <f t="shared" si="12"/>
        <v>#N/A</v>
      </c>
      <c r="E62" s="58" t="str">
        <f>VLOOKUP("K|"&amp;Q62,'[2]+termU'!$A$1:$G$65536,6,FALSE)</f>
        <v>L206</v>
      </c>
      <c r="F62" s="231" t="str">
        <f>VLOOKUP("K|"&amp;O62,'[2]+termU'!$A$1:$G$65536,6,FALSE)</f>
        <v>L206</v>
      </c>
      <c r="G62" s="64" t="str">
        <f t="shared" si="0"/>
        <v>B</v>
      </c>
      <c r="H62" s="70" t="str">
        <f t="shared" ca="1" si="7"/>
        <v>A</v>
      </c>
      <c r="I62" s="141">
        <v>2</v>
      </c>
      <c r="J62" s="95">
        <f t="shared" si="13"/>
        <v>2013</v>
      </c>
      <c r="K62" s="93" t="str">
        <f t="shared" si="13"/>
        <v>Test country</v>
      </c>
      <c r="L62" s="93">
        <f t="shared" si="13"/>
        <v>0</v>
      </c>
      <c r="M62" s="93"/>
      <c r="N62" s="93">
        <f t="shared" si="18"/>
        <v>0</v>
      </c>
      <c r="O62" s="257" t="str">
        <f t="shared" si="16"/>
        <v>Equidae</v>
      </c>
      <c r="P62" s="254"/>
      <c r="Q62" s="70" t="s">
        <v>170</v>
      </c>
      <c r="R62" s="315" t="s">
        <v>171</v>
      </c>
      <c r="S62" s="541" t="s">
        <v>170</v>
      </c>
      <c r="T62" s="1203">
        <f t="shared" ref="T62:AC62" si="20">SUBTOTAL(9,T63:T63)</f>
        <v>0</v>
      </c>
      <c r="U62" s="1210">
        <f t="shared" si="20"/>
        <v>0</v>
      </c>
      <c r="V62" s="624" t="str">
        <f>""</f>
        <v/>
      </c>
      <c r="W62" s="1182" t="str">
        <f>""</f>
        <v/>
      </c>
      <c r="X62" s="101">
        <f t="shared" si="20"/>
        <v>0</v>
      </c>
      <c r="Y62" s="234">
        <f t="shared" si="20"/>
        <v>0</v>
      </c>
      <c r="Z62" s="100">
        <f t="shared" si="20"/>
        <v>0</v>
      </c>
      <c r="AA62" s="198">
        <f t="shared" si="20"/>
        <v>0</v>
      </c>
      <c r="AB62" s="101">
        <f t="shared" si="20"/>
        <v>0</v>
      </c>
      <c r="AC62" s="234">
        <f t="shared" si="20"/>
        <v>0</v>
      </c>
      <c r="AD62" s="100" t="e">
        <f>W62* '1 Overview'!$D$19</f>
        <v>#VALUE!</v>
      </c>
      <c r="AE62" s="197">
        <f>Y62* '1 Overview'!$D$19</f>
        <v>0</v>
      </c>
      <c r="AF62" s="197">
        <f>AA62* '1 Overview'!$D$19</f>
        <v>0</v>
      </c>
      <c r="AG62" s="198">
        <f>AC62* '1 Overview'!$D$19</f>
        <v>0</v>
      </c>
      <c r="AM62" s="201"/>
    </row>
    <row r="63" spans="1:39" s="201" customFormat="1" ht="15" outlineLevel="2" x14ac:dyDescent="0.2">
      <c r="A63" s="93" t="str">
        <f t="shared" si="12"/>
        <v>Z2013</v>
      </c>
      <c r="B63" s="93" t="e">
        <f t="shared" si="12"/>
        <v>#N/A</v>
      </c>
      <c r="C63" s="93" t="e">
        <f t="shared" si="12"/>
        <v>#N/A</v>
      </c>
      <c r="D63" s="93" t="e">
        <f t="shared" si="12"/>
        <v>#N/A</v>
      </c>
      <c r="E63" s="58" t="e">
        <f>VLOOKUP("K|"&amp;Q63,'[2]+termU'!$A$1:$G$65536,6,FALSE)</f>
        <v>#N/A</v>
      </c>
      <c r="F63" s="231" t="e">
        <f>VLOOKUP("K|"&amp;O63,'[2]+termU'!$A$1:$G$65536,6,FALSE)</f>
        <v>#N/A</v>
      </c>
      <c r="G63" s="64" t="e">
        <f t="shared" si="0"/>
        <v>#N/A</v>
      </c>
      <c r="H63" s="70" t="str">
        <f t="shared" ca="1" si="7"/>
        <v>B</v>
      </c>
      <c r="I63" s="141">
        <v>3</v>
      </c>
      <c r="J63" s="95">
        <f t="shared" si="13"/>
        <v>2013</v>
      </c>
      <c r="K63" s="93" t="str">
        <f t="shared" si="13"/>
        <v>Test country</v>
      </c>
      <c r="L63" s="93">
        <f t="shared" si="13"/>
        <v>0</v>
      </c>
      <c r="M63" s="93"/>
      <c r="N63" s="93">
        <f t="shared" si="18"/>
        <v>0</v>
      </c>
      <c r="O63" s="257" t="str">
        <f t="shared" si="16"/>
        <v>Equidae, no details</v>
      </c>
      <c r="P63" s="254"/>
      <c r="Q63" s="70" t="s">
        <v>255</v>
      </c>
      <c r="R63" s="199" t="str">
        <f xml:space="preserve"> R62 &amp; IF(ISERROR([2]!hidden(R62)),", sin detalles",IF([2]!hidden(R62),"",", sin detalles"))</f>
        <v>Équidos, sin detalles</v>
      </c>
      <c r="S63" s="542" t="str">
        <f xml:space="preserve"> S62 &amp; IF(ISERROR([2]!hidden(S62)),", no details",IF([2]!hidden(S62),"",", no details"))</f>
        <v>Equidae, no details</v>
      </c>
      <c r="T63" s="1204"/>
      <c r="U63" s="1211"/>
      <c r="V63" s="632" t="str">
        <f>""</f>
        <v/>
      </c>
      <c r="W63" s="1183" t="str">
        <f>""</f>
        <v/>
      </c>
      <c r="X63" s="106"/>
      <c r="Y63" s="235"/>
      <c r="Z63" s="104"/>
      <c r="AA63" s="200"/>
      <c r="AB63" s="106"/>
      <c r="AC63" s="235"/>
      <c r="AD63" s="104" t="e">
        <f>W63* '1 Overview'!$D$19</f>
        <v>#VALUE!</v>
      </c>
      <c r="AE63" s="196">
        <f>Y63* '1 Overview'!$D$19</f>
        <v>0</v>
      </c>
      <c r="AF63" s="196">
        <f>AA63* '1 Overview'!$D$19</f>
        <v>0</v>
      </c>
      <c r="AG63" s="200">
        <f>AC63* '1 Overview'!$D$19</f>
        <v>0</v>
      </c>
      <c r="AM63" s="190"/>
    </row>
    <row r="64" spans="1:39" ht="21" outlineLevel="1" x14ac:dyDescent="0.2">
      <c r="A64" s="93" t="str">
        <f t="shared" si="12"/>
        <v>Z2013</v>
      </c>
      <c r="B64" s="93" t="e">
        <f t="shared" si="12"/>
        <v>#N/A</v>
      </c>
      <c r="C64" s="93" t="e">
        <f t="shared" si="12"/>
        <v>#N/A</v>
      </c>
      <c r="D64" s="93" t="e">
        <f t="shared" si="12"/>
        <v>#N/A</v>
      </c>
      <c r="E64" s="58" t="str">
        <f>VLOOKUP("K|"&amp;Q64,'[2]+termU'!$A$1:$G$65536,6,FALSE)</f>
        <v>L2082</v>
      </c>
      <c r="F64" s="231" t="str">
        <f>VLOOKUP("K|"&amp;O64,'[2]+termU'!$A$1:$G$65536,6,FALSE)</f>
        <v>L2082</v>
      </c>
      <c r="G64" s="64" t="str">
        <f t="shared" si="0"/>
        <v>A</v>
      </c>
      <c r="H64" s="70" t="str">
        <f t="shared" ca="1" si="7"/>
        <v>A</v>
      </c>
      <c r="I64" s="141">
        <v>2</v>
      </c>
      <c r="J64" s="95">
        <f t="shared" si="13"/>
        <v>2013</v>
      </c>
      <c r="K64" s="93" t="str">
        <f t="shared" si="13"/>
        <v>Test country</v>
      </c>
      <c r="L64" s="93">
        <f t="shared" si="13"/>
        <v>0</v>
      </c>
      <c r="M64" s="93"/>
      <c r="N64" s="93">
        <f t="shared" si="18"/>
        <v>0</v>
      </c>
      <c r="O64" s="257" t="str">
        <f t="shared" si="16"/>
        <v>Rabbits</v>
      </c>
      <c r="P64" s="254"/>
      <c r="Q64" s="70" t="s">
        <v>172</v>
      </c>
      <c r="R64" s="315" t="s">
        <v>173</v>
      </c>
      <c r="S64" s="541" t="s">
        <v>172</v>
      </c>
      <c r="T64" s="1203">
        <f t="shared" ref="T64:AC64" si="21">SUBTOTAL(9,T65:T66)</f>
        <v>0</v>
      </c>
      <c r="U64" s="1210">
        <f t="shared" si="21"/>
        <v>0</v>
      </c>
      <c r="V64" s="624" t="str">
        <f>""</f>
        <v/>
      </c>
      <c r="W64" s="1182" t="str">
        <f>""</f>
        <v/>
      </c>
      <c r="X64" s="101">
        <f t="shared" si="21"/>
        <v>0</v>
      </c>
      <c r="Y64" s="234">
        <f t="shared" si="21"/>
        <v>0</v>
      </c>
      <c r="Z64" s="100">
        <f t="shared" si="21"/>
        <v>0</v>
      </c>
      <c r="AA64" s="198">
        <f t="shared" si="21"/>
        <v>0</v>
      </c>
      <c r="AB64" s="101">
        <f t="shared" si="21"/>
        <v>0</v>
      </c>
      <c r="AC64" s="234">
        <f t="shared" si="21"/>
        <v>0</v>
      </c>
      <c r="AD64" s="100" t="e">
        <f>W64* '1 Overview'!$D$19</f>
        <v>#VALUE!</v>
      </c>
      <c r="AE64" s="197">
        <f>Y64* '1 Overview'!$D$19</f>
        <v>0</v>
      </c>
      <c r="AF64" s="197">
        <f>AA64* '1 Overview'!$D$19</f>
        <v>0</v>
      </c>
      <c r="AG64" s="198">
        <f>AC64* '1 Overview'!$D$19</f>
        <v>0</v>
      </c>
      <c r="AM64" s="201"/>
    </row>
    <row r="65" spans="1:39" s="201" customFormat="1" ht="15" outlineLevel="1" x14ac:dyDescent="0.2">
      <c r="A65" s="93" t="str">
        <f t="shared" si="12"/>
        <v>Z2013</v>
      </c>
      <c r="B65" s="93" t="e">
        <f t="shared" si="12"/>
        <v>#N/A</v>
      </c>
      <c r="C65" s="93" t="e">
        <f t="shared" si="12"/>
        <v>#N/A</v>
      </c>
      <c r="D65" s="93" t="e">
        <f t="shared" si="12"/>
        <v>#N/A</v>
      </c>
      <c r="E65" s="58" t="str">
        <f>VLOOKUP("K|"&amp;Q65,'[2]+termU'!$A$1:$G$65536,6,FALSE)</f>
        <v>L208200</v>
      </c>
      <c r="F65" s="231" t="str">
        <f>VLOOKUP("K|"&amp;O65,'[2]+termU'!$A$1:$G$65536,6,FALSE)</f>
        <v>L208200</v>
      </c>
      <c r="G65" s="64" t="str">
        <f t="shared" si="0"/>
        <v>B</v>
      </c>
      <c r="H65" s="70" t="str">
        <f t="shared" ca="1" si="7"/>
        <v>B</v>
      </c>
      <c r="I65" s="141">
        <v>3</v>
      </c>
      <c r="J65" s="95">
        <f t="shared" si="13"/>
        <v>2013</v>
      </c>
      <c r="K65" s="93" t="str">
        <f t="shared" si="13"/>
        <v>Test country</v>
      </c>
      <c r="L65" s="93">
        <f t="shared" si="13"/>
        <v>0</v>
      </c>
      <c r="M65" s="93"/>
      <c r="N65" s="93">
        <f t="shared" si="18"/>
        <v>0</v>
      </c>
      <c r="O65" s="257" t="str">
        <f t="shared" si="16"/>
        <v>Rabbits, no details</v>
      </c>
      <c r="P65" s="254"/>
      <c r="Q65" s="70" t="s">
        <v>256</v>
      </c>
      <c r="R65" s="199" t="str">
        <f xml:space="preserve"> R64 &amp; IF(ISERROR([2]!hidden(R64)),", sin detalles",IF([2]!hidden(R64),"",", sin detalles"))</f>
        <v>Conejos, sin detalles</v>
      </c>
      <c r="S65" s="542" t="str">
        <f xml:space="preserve"> S64 &amp; IF(ISERROR([2]!hidden(S64)),", no details",IF([2]!hidden(S64),"",", no details"))</f>
        <v>Rabbits, no details</v>
      </c>
      <c r="T65" s="1204"/>
      <c r="U65" s="1211"/>
      <c r="V65" s="632" t="str">
        <f>""</f>
        <v/>
      </c>
      <c r="W65" s="1183" t="str">
        <f>""</f>
        <v/>
      </c>
      <c r="X65" s="106"/>
      <c r="Y65" s="235"/>
      <c r="Z65" s="104"/>
      <c r="AA65" s="200"/>
      <c r="AB65" s="106"/>
      <c r="AC65" s="235"/>
      <c r="AD65" s="104" t="e">
        <f>W65* '1 Overview'!$D$19</f>
        <v>#VALUE!</v>
      </c>
      <c r="AE65" s="196">
        <f>Y65* '1 Overview'!$D$19</f>
        <v>0</v>
      </c>
      <c r="AF65" s="196">
        <f>AA65* '1 Overview'!$D$19</f>
        <v>0</v>
      </c>
      <c r="AG65" s="200">
        <f>AC65* '1 Overview'!$D$19</f>
        <v>0</v>
      </c>
      <c r="AM65" s="204"/>
    </row>
    <row r="66" spans="1:39" s="204" customFormat="1" outlineLevel="2" x14ac:dyDescent="0.2">
      <c r="A66" s="93" t="str">
        <f t="shared" ref="A66:D74" si="22">A$19</f>
        <v>Z2013</v>
      </c>
      <c r="B66" s="93" t="e">
        <f t="shared" si="22"/>
        <v>#N/A</v>
      </c>
      <c r="C66" s="93" t="e">
        <f t="shared" si="22"/>
        <v>#N/A</v>
      </c>
      <c r="D66" s="93" t="e">
        <f t="shared" si="22"/>
        <v>#N/A</v>
      </c>
      <c r="E66" s="58" t="e">
        <f>VLOOKUP("K|"&amp;Q66,'[2]+termU'!$A$1:$G$65536,6,FALSE)</f>
        <v>#N/A</v>
      </c>
      <c r="F66" s="231" t="e">
        <f>VLOOKUP("K|"&amp;O66,'[2]+termU'!$A$1:$G$65536,6,FALSE)</f>
        <v>#N/A</v>
      </c>
      <c r="G66" s="64" t="e">
        <f t="shared" si="0"/>
        <v>#N/A</v>
      </c>
      <c r="H66" s="70" t="str">
        <f t="shared" ca="1" si="7"/>
        <v>B</v>
      </c>
      <c r="I66" s="141">
        <v>3</v>
      </c>
      <c r="J66" s="95">
        <f t="shared" ref="J66:L74" si="23">J$19</f>
        <v>2013</v>
      </c>
      <c r="K66" s="93" t="str">
        <f t="shared" si="23"/>
        <v>Test country</v>
      </c>
      <c r="L66" s="93">
        <f t="shared" si="23"/>
        <v>0</v>
      </c>
      <c r="M66" s="93"/>
      <c r="N66" s="93">
        <f t="shared" si="18"/>
        <v>0</v>
      </c>
      <c r="O66" s="257" t="str">
        <f t="shared" si="16"/>
        <v>Breeding females</v>
      </c>
      <c r="P66" s="254"/>
      <c r="Q66" s="70" t="s">
        <v>1639</v>
      </c>
      <c r="R66" s="124" t="s">
        <v>175</v>
      </c>
      <c r="S66" s="154" t="s">
        <v>174</v>
      </c>
      <c r="T66" s="1206"/>
      <c r="U66" s="1213"/>
      <c r="V66" s="632" t="str">
        <f>""</f>
        <v/>
      </c>
      <c r="W66" s="1183" t="str">
        <f>""</f>
        <v/>
      </c>
      <c r="X66" s="122"/>
      <c r="Y66" s="236"/>
      <c r="Z66" s="149"/>
      <c r="AA66" s="203"/>
      <c r="AB66" s="122"/>
      <c r="AC66" s="236"/>
      <c r="AD66" s="149" t="e">
        <f>W66* '1 Overview'!$D$19</f>
        <v>#VALUE!</v>
      </c>
      <c r="AE66" s="202">
        <f>Y66* '1 Overview'!$D$19</f>
        <v>0</v>
      </c>
      <c r="AF66" s="202">
        <f>AA66* '1 Overview'!$D$19</f>
        <v>0</v>
      </c>
      <c r="AG66" s="203">
        <f>AC66* '1 Overview'!$D$19</f>
        <v>0</v>
      </c>
      <c r="AM66" s="190"/>
    </row>
    <row r="67" spans="1:39" ht="21" outlineLevel="1" x14ac:dyDescent="0.2">
      <c r="A67" s="93" t="str">
        <f t="shared" si="22"/>
        <v>Z2013</v>
      </c>
      <c r="B67" s="93" t="e">
        <f t="shared" si="22"/>
        <v>#N/A</v>
      </c>
      <c r="C67" s="93" t="e">
        <f t="shared" si="22"/>
        <v>#N/A</v>
      </c>
      <c r="D67" s="93" t="e">
        <f t="shared" si="22"/>
        <v>#N/A</v>
      </c>
      <c r="E67" s="58" t="str">
        <f>VLOOKUP("K|"&amp;Q67,'[2]+termU'!$A$1:$G$65536,6,FALSE)</f>
        <v>L207</v>
      </c>
      <c r="F67" s="231" t="e">
        <f>VLOOKUP("K|"&amp;O67,'[2]+termU'!$A$1:$G$65536,6,FALSE)</f>
        <v>#N/A</v>
      </c>
      <c r="G67" s="64" t="str">
        <f t="shared" si="0"/>
        <v>B</v>
      </c>
      <c r="H67" s="70" t="str">
        <f t="shared" ca="1" si="7"/>
        <v>A</v>
      </c>
      <c r="I67" s="141">
        <v>2</v>
      </c>
      <c r="J67" s="95">
        <f t="shared" si="23"/>
        <v>2013</v>
      </c>
      <c r="K67" s="93" t="str">
        <f t="shared" si="23"/>
        <v>Test country</v>
      </c>
      <c r="L67" s="93">
        <f t="shared" si="23"/>
        <v>0</v>
      </c>
      <c r="M67" s="93"/>
      <c r="N67" s="93">
        <f t="shared" si="18"/>
        <v>0</v>
      </c>
      <c r="O67" s="257" t="str">
        <f t="shared" si="16"/>
        <v>Bees, in number of hives</v>
      </c>
      <c r="P67" s="254"/>
      <c r="Q67" s="70" t="s">
        <v>1641</v>
      </c>
      <c r="R67" s="315" t="s">
        <v>177</v>
      </c>
      <c r="S67" s="541" t="s">
        <v>176</v>
      </c>
      <c r="T67" s="1203">
        <f t="shared" ref="T67:AC67" si="24">SUBTOTAL(9,T68:T68)</f>
        <v>0</v>
      </c>
      <c r="U67" s="1210">
        <f t="shared" si="24"/>
        <v>0</v>
      </c>
      <c r="V67" s="624" t="str">
        <f>""</f>
        <v/>
      </c>
      <c r="W67" s="1182" t="str">
        <f>""</f>
        <v/>
      </c>
      <c r="X67" s="101">
        <f t="shared" si="24"/>
        <v>0</v>
      </c>
      <c r="Y67" s="234">
        <f t="shared" si="24"/>
        <v>0</v>
      </c>
      <c r="Z67" s="100">
        <f t="shared" si="24"/>
        <v>0</v>
      </c>
      <c r="AA67" s="198">
        <f t="shared" si="24"/>
        <v>0</v>
      </c>
      <c r="AB67" s="101">
        <f t="shared" si="24"/>
        <v>0</v>
      </c>
      <c r="AC67" s="234">
        <f t="shared" si="24"/>
        <v>0</v>
      </c>
      <c r="AD67" s="100" t="e">
        <f>W67* '1 Overview'!$D$19</f>
        <v>#VALUE!</v>
      </c>
      <c r="AE67" s="197">
        <f>Y67* '1 Overview'!$D$19</f>
        <v>0</v>
      </c>
      <c r="AF67" s="197">
        <f>AA67* '1 Overview'!$D$19</f>
        <v>0</v>
      </c>
      <c r="AG67" s="198">
        <f>AC67* '1 Overview'!$D$19</f>
        <v>0</v>
      </c>
      <c r="AM67" s="201"/>
    </row>
    <row r="68" spans="1:39" s="201" customFormat="1" ht="15" outlineLevel="1" x14ac:dyDescent="0.2">
      <c r="A68" s="93" t="str">
        <f t="shared" si="22"/>
        <v>Z2013</v>
      </c>
      <c r="B68" s="93" t="e">
        <f t="shared" si="22"/>
        <v>#N/A</v>
      </c>
      <c r="C68" s="93" t="e">
        <f t="shared" si="22"/>
        <v>#N/A</v>
      </c>
      <c r="D68" s="93" t="e">
        <f t="shared" si="22"/>
        <v>#N/A</v>
      </c>
      <c r="E68" s="58" t="e">
        <f>VLOOKUP("K|"&amp;Q68,'[2]+termU'!$A$1:$G$65536,6,FALSE)</f>
        <v>#N/A</v>
      </c>
      <c r="F68" s="231" t="e">
        <f>VLOOKUP("K|"&amp;O68,'[2]+termU'!$A$1:$G$65536,6,FALSE)</f>
        <v>#N/A</v>
      </c>
      <c r="G68" s="64" t="e">
        <f t="shared" si="0"/>
        <v>#N/A</v>
      </c>
      <c r="H68" s="70" t="str">
        <f t="shared" ca="1" si="7"/>
        <v>B</v>
      </c>
      <c r="I68" s="141">
        <v>3</v>
      </c>
      <c r="J68" s="95">
        <f t="shared" si="23"/>
        <v>2013</v>
      </c>
      <c r="K68" s="93" t="str">
        <f t="shared" si="23"/>
        <v>Test country</v>
      </c>
      <c r="L68" s="93">
        <f t="shared" si="23"/>
        <v>0</v>
      </c>
      <c r="M68" s="93"/>
      <c r="N68" s="93">
        <f t="shared" si="18"/>
        <v>0</v>
      </c>
      <c r="O68" s="257" t="str">
        <f t="shared" si="16"/>
        <v>Bees, in number of hives, no details</v>
      </c>
      <c r="P68" s="254"/>
      <c r="Q68" s="70" t="s">
        <v>1642</v>
      </c>
      <c r="R68" s="199" t="str">
        <f xml:space="preserve"> R67 &amp; IF(ISERROR([2]!hidden(R67)),", sin detalles",IF([2]!hidden(R67),"",", sin detalles"))</f>
        <v>Abejas, en número de colmenas, sin detalles</v>
      </c>
      <c r="S68" s="542" t="str">
        <f xml:space="preserve"> S67 &amp; IF(ISERROR([2]!hidden(S67)),", no details",IF([2]!hidden(S67),"",", no details"))</f>
        <v>Bees, in number of hives, no details</v>
      </c>
      <c r="T68" s="1207"/>
      <c r="U68" s="1214"/>
      <c r="V68" s="632" t="str">
        <f>""</f>
        <v/>
      </c>
      <c r="W68" s="1183" t="str">
        <f>""</f>
        <v/>
      </c>
      <c r="X68" s="106"/>
      <c r="Y68" s="235"/>
      <c r="Z68" s="104"/>
      <c r="AA68" s="200"/>
      <c r="AB68" s="106"/>
      <c r="AC68" s="235"/>
      <c r="AD68" s="104" t="e">
        <f>W68* '1 Overview'!$D$19</f>
        <v>#VALUE!</v>
      </c>
      <c r="AE68" s="196">
        <f>Y68* '1 Overview'!$D$19</f>
        <v>0</v>
      </c>
      <c r="AF68" s="196">
        <f>AA68* '1 Overview'!$D$19</f>
        <v>0</v>
      </c>
      <c r="AG68" s="200">
        <f>AC68* '1 Overview'!$D$19</f>
        <v>0</v>
      </c>
      <c r="AM68" s="190"/>
    </row>
    <row r="69" spans="1:39" ht="21" outlineLevel="1" x14ac:dyDescent="0.2">
      <c r="A69" s="93" t="str">
        <f t="shared" si="22"/>
        <v>Z2013</v>
      </c>
      <c r="B69" s="93" t="e">
        <f t="shared" si="22"/>
        <v>#N/A</v>
      </c>
      <c r="C69" s="93" t="e">
        <f t="shared" si="22"/>
        <v>#N/A</v>
      </c>
      <c r="D69" s="93" t="e">
        <f t="shared" si="22"/>
        <v>#N/A</v>
      </c>
      <c r="E69" s="58" t="str">
        <f>VLOOKUP("K|"&amp;Q69,'[2]+termU'!$A$1:$G$65536,6,FALSE)</f>
        <v>L208</v>
      </c>
      <c r="F69" s="231" t="str">
        <f>VLOOKUP("K|"&amp;O69,'[2]+termU'!$A$1:$G$65536,6,FALSE)</f>
        <v>L208</v>
      </c>
      <c r="G69" s="64" t="str">
        <f t="shared" si="0"/>
        <v>B</v>
      </c>
      <c r="H69" s="70" t="str">
        <f t="shared" ca="1" si="7"/>
        <v>A</v>
      </c>
      <c r="I69" s="141">
        <v>2</v>
      </c>
      <c r="J69" s="95">
        <f t="shared" si="23"/>
        <v>2013</v>
      </c>
      <c r="K69" s="93" t="str">
        <f t="shared" si="23"/>
        <v>Test country</v>
      </c>
      <c r="L69" s="93">
        <f t="shared" si="23"/>
        <v>0</v>
      </c>
      <c r="M69" s="93"/>
      <c r="N69" s="93">
        <f t="shared" si="18"/>
        <v>0</v>
      </c>
      <c r="O69" s="257" t="str">
        <f t="shared" si="16"/>
        <v>Other livestock</v>
      </c>
      <c r="P69" s="254"/>
      <c r="Q69" s="70" t="s">
        <v>178</v>
      </c>
      <c r="R69" s="315" t="s">
        <v>179</v>
      </c>
      <c r="S69" s="541" t="s">
        <v>178</v>
      </c>
      <c r="T69" s="1203">
        <f t="shared" ref="T69:AC69" si="25">SUBTOTAL(9,T70:T73)</f>
        <v>0</v>
      </c>
      <c r="U69" s="1210">
        <f t="shared" si="25"/>
        <v>0</v>
      </c>
      <c r="V69" s="624" t="str">
        <f>""</f>
        <v/>
      </c>
      <c r="W69" s="1182" t="str">
        <f>""</f>
        <v/>
      </c>
      <c r="X69" s="101">
        <f t="shared" si="25"/>
        <v>0</v>
      </c>
      <c r="Y69" s="234">
        <f t="shared" si="25"/>
        <v>0</v>
      </c>
      <c r="Z69" s="100">
        <f t="shared" si="25"/>
        <v>0</v>
      </c>
      <c r="AA69" s="198">
        <f t="shared" si="25"/>
        <v>0</v>
      </c>
      <c r="AB69" s="101">
        <f t="shared" si="25"/>
        <v>0</v>
      </c>
      <c r="AC69" s="234">
        <f t="shared" si="25"/>
        <v>0</v>
      </c>
      <c r="AD69" s="100" t="e">
        <f>W69* '1 Overview'!$D$19</f>
        <v>#VALUE!</v>
      </c>
      <c r="AE69" s="197">
        <f>Y69* '1 Overview'!$D$19</f>
        <v>0</v>
      </c>
      <c r="AF69" s="197">
        <f>AA69* '1 Overview'!$D$19</f>
        <v>0</v>
      </c>
      <c r="AG69" s="198">
        <f>AC69* '1 Overview'!$D$19</f>
        <v>0</v>
      </c>
      <c r="AM69" s="201"/>
    </row>
    <row r="70" spans="1:39" s="201" customFormat="1" ht="15" outlineLevel="1" x14ac:dyDescent="0.2">
      <c r="A70" s="93" t="str">
        <f t="shared" si="22"/>
        <v>Z2013</v>
      </c>
      <c r="B70" s="93" t="e">
        <f t="shared" si="22"/>
        <v>#N/A</v>
      </c>
      <c r="C70" s="93" t="e">
        <f t="shared" si="22"/>
        <v>#N/A</v>
      </c>
      <c r="D70" s="93" t="e">
        <f t="shared" si="22"/>
        <v>#N/A</v>
      </c>
      <c r="E70" s="58" t="e">
        <f>VLOOKUP("K|"&amp;Q70,'[2]+termU'!$A$1:$G$65536,6,FALSE)</f>
        <v>#N/A</v>
      </c>
      <c r="F70" s="231" t="e">
        <f>VLOOKUP("K|"&amp;O70,'[2]+termU'!$A$1:$G$65536,6,FALSE)</f>
        <v>#N/A</v>
      </c>
      <c r="G70" s="64" t="str">
        <f>IF(O70="","B",IF(ISERROR(E73),"B",IF(E70=LEFT(E73,LEN(E70)),"A","B")))</f>
        <v>B</v>
      </c>
      <c r="H70" s="70" t="str">
        <f t="shared" ca="1" si="7"/>
        <v>B</v>
      </c>
      <c r="I70" s="141">
        <v>3</v>
      </c>
      <c r="J70" s="95">
        <f t="shared" si="23"/>
        <v>2013</v>
      </c>
      <c r="K70" s="93" t="str">
        <f t="shared" si="23"/>
        <v>Test country</v>
      </c>
      <c r="L70" s="93">
        <f t="shared" si="23"/>
        <v>0</v>
      </c>
      <c r="M70" s="93"/>
      <c r="N70" s="93">
        <f t="shared" si="18"/>
        <v>0</v>
      </c>
      <c r="O70" s="257" t="str">
        <f t="shared" si="16"/>
        <v>Other livestock, no details</v>
      </c>
      <c r="P70" s="254"/>
      <c r="Q70" s="70" t="s">
        <v>1640</v>
      </c>
      <c r="R70" s="199" t="str">
        <f xml:space="preserve"> R69 &amp; IF(ISERROR([2]!hidden(R69)),", sin detalles",IF([2]!hidden(R69),"",", sin detalles"))</f>
        <v>Otro ganado, sin detalles</v>
      </c>
      <c r="S70" s="542" t="str">
        <f xml:space="preserve"> S69 &amp; IF(ISERROR([2]!hidden(S69)),", no details",IF([2]!hidden(S69),"",", no details"))</f>
        <v>Other livestock, no details</v>
      </c>
      <c r="T70" s="1204"/>
      <c r="U70" s="1211"/>
      <c r="V70" s="632" t="str">
        <f>""</f>
        <v/>
      </c>
      <c r="W70" s="1183" t="str">
        <f>""</f>
        <v/>
      </c>
      <c r="X70" s="106"/>
      <c r="Y70" s="235"/>
      <c r="Z70" s="104"/>
      <c r="AA70" s="200"/>
      <c r="AB70" s="106"/>
      <c r="AC70" s="235"/>
      <c r="AD70" s="104" t="e">
        <f>W70* '1 Overview'!$D$19</f>
        <v>#VALUE!</v>
      </c>
      <c r="AE70" s="196">
        <f>Y70* '1 Overview'!$D$19</f>
        <v>0</v>
      </c>
      <c r="AF70" s="196">
        <f>AA70* '1 Overview'!$D$19</f>
        <v>0</v>
      </c>
      <c r="AG70" s="200">
        <f>AC70* '1 Overview'!$D$19</f>
        <v>0</v>
      </c>
      <c r="AM70" s="204"/>
    </row>
    <row r="71" spans="1:39" s="204" customFormat="1" outlineLevel="2" x14ac:dyDescent="0.2">
      <c r="A71" s="93" t="str">
        <f t="shared" si="22"/>
        <v>Z2013</v>
      </c>
      <c r="B71" s="93" t="e">
        <f t="shared" si="22"/>
        <v>#N/A</v>
      </c>
      <c r="C71" s="93" t="e">
        <f t="shared" si="22"/>
        <v>#N/A</v>
      </c>
      <c r="D71" s="93" t="e">
        <f t="shared" si="22"/>
        <v>#N/A</v>
      </c>
      <c r="E71" s="58" t="e">
        <f>VLOOKUP("K|"&amp;Q71,'[2]+termU'!$A$1:$G$65536,6,FALSE)</f>
        <v>#N/A</v>
      </c>
      <c r="F71" s="231" t="e">
        <f>VLOOKUP("K|"&amp;O71,'[2]+termU'!$A$1:$G$65536,6,FALSE)</f>
        <v>#N/A</v>
      </c>
      <c r="G71" s="64" t="str">
        <f>IF(O71="","B",IF(ISERROR(#REF!),"B",IF(E71=LEFT(#REF!,LEN(E71)),"A","B")))</f>
        <v>B</v>
      </c>
      <c r="H71" s="70" t="str">
        <f t="shared" ca="1" si="7"/>
        <v>B</v>
      </c>
      <c r="I71" s="141">
        <v>3</v>
      </c>
      <c r="J71" s="95">
        <f t="shared" si="23"/>
        <v>2013</v>
      </c>
      <c r="K71" s="93" t="str">
        <f t="shared" si="23"/>
        <v>Test country</v>
      </c>
      <c r="L71" s="93">
        <f t="shared" si="23"/>
        <v>0</v>
      </c>
      <c r="M71" s="93"/>
      <c r="N71" s="93">
        <f t="shared" si="18"/>
        <v>0</v>
      </c>
      <c r="O71" s="257" t="str">
        <f>TRIM(S71)</f>
        <v>Deer</v>
      </c>
      <c r="P71" s="254"/>
      <c r="Q71" s="70" t="s">
        <v>934</v>
      </c>
      <c r="R71" s="154" t="s">
        <v>2964</v>
      </c>
      <c r="S71" s="154" t="s">
        <v>935</v>
      </c>
      <c r="T71" s="1206"/>
      <c r="U71" s="1213"/>
      <c r="V71" s="632" t="str">
        <f>""</f>
        <v/>
      </c>
      <c r="W71" s="1183" t="str">
        <f>""</f>
        <v/>
      </c>
      <c r="X71" s="122"/>
      <c r="Y71" s="236"/>
      <c r="Z71" s="149"/>
      <c r="AA71" s="203"/>
      <c r="AB71" s="122"/>
      <c r="AC71" s="236"/>
      <c r="AD71" s="149" t="e">
        <f>W71* '1 Overview'!$D$19</f>
        <v>#VALUE!</v>
      </c>
      <c r="AE71" s="202">
        <f>Y71* '1 Overview'!$D$19</f>
        <v>0</v>
      </c>
      <c r="AF71" s="202">
        <f>AA71* '1 Overview'!$D$19</f>
        <v>0</v>
      </c>
      <c r="AG71" s="203">
        <f>AC71* '1 Overview'!$D$19</f>
        <v>0</v>
      </c>
    </row>
    <row r="72" spans="1:39" s="204" customFormat="1" outlineLevel="2" x14ac:dyDescent="0.2">
      <c r="A72" s="93" t="str">
        <f t="shared" si="22"/>
        <v>Z2013</v>
      </c>
      <c r="B72" s="93" t="e">
        <f t="shared" si="22"/>
        <v>#N/A</v>
      </c>
      <c r="C72" s="93" t="e">
        <f t="shared" si="22"/>
        <v>#N/A</v>
      </c>
      <c r="D72" s="93" t="e">
        <f t="shared" si="22"/>
        <v>#N/A</v>
      </c>
      <c r="E72" s="58" t="e">
        <f>VLOOKUP("K|"&amp;Q72,'[2]+termU'!$A$1:$G$65536,6,FALSE)</f>
        <v>#N/A</v>
      </c>
      <c r="F72" s="231" t="e">
        <f>VLOOKUP("K|"&amp;O72,'[2]+termU'!$A$1:$G$65536,6,FALSE)</f>
        <v>#N/A</v>
      </c>
      <c r="G72" s="64" t="str">
        <f>IF(O72="","B",IF(ISERROR(#REF!),"B",IF(E72=LEFT(#REF!,LEN(E72)),"A","B")))</f>
        <v>B</v>
      </c>
      <c r="H72" s="70" t="str">
        <f t="shared" ca="1" si="7"/>
        <v>B</v>
      </c>
      <c r="I72" s="141">
        <v>3</v>
      </c>
      <c r="J72" s="95">
        <f t="shared" si="23"/>
        <v>2013</v>
      </c>
      <c r="K72" s="93" t="str">
        <f t="shared" si="23"/>
        <v>Test country</v>
      </c>
      <c r="L72" s="93">
        <f t="shared" si="23"/>
        <v>0</v>
      </c>
      <c r="M72" s="93"/>
      <c r="N72" s="93">
        <f t="shared" si="18"/>
        <v>0</v>
      </c>
      <c r="O72" s="257" t="str">
        <f>TRIM(S72)</f>
        <v>Terrestial snails</v>
      </c>
      <c r="P72" s="254"/>
      <c r="Q72" s="70" t="s">
        <v>936</v>
      </c>
      <c r="R72" s="154" t="s">
        <v>2965</v>
      </c>
      <c r="S72" s="154" t="s">
        <v>133</v>
      </c>
      <c r="T72" s="1206"/>
      <c r="U72" s="1213"/>
      <c r="V72" s="632" t="str">
        <f>""</f>
        <v/>
      </c>
      <c r="W72" s="1183" t="str">
        <f>""</f>
        <v/>
      </c>
      <c r="X72" s="122"/>
      <c r="Y72" s="236"/>
      <c r="Z72" s="149"/>
      <c r="AA72" s="203"/>
      <c r="AB72" s="122"/>
      <c r="AC72" s="236"/>
      <c r="AD72" s="149" t="e">
        <f>W72* '1 Overview'!$D$19</f>
        <v>#VALUE!</v>
      </c>
      <c r="AE72" s="202">
        <f>Y72* '1 Overview'!$D$19</f>
        <v>0</v>
      </c>
      <c r="AF72" s="202">
        <f>AA72* '1 Overview'!$D$19</f>
        <v>0</v>
      </c>
      <c r="AG72" s="203">
        <f>AC72* '1 Overview'!$D$19</f>
        <v>0</v>
      </c>
    </row>
    <row r="73" spans="1:39" s="204" customFormat="1" ht="13.5" outlineLevel="2" thickBot="1" x14ac:dyDescent="0.25">
      <c r="A73" s="93" t="str">
        <f t="shared" si="22"/>
        <v>Z2013</v>
      </c>
      <c r="B73" s="93" t="e">
        <f t="shared" si="22"/>
        <v>#N/A</v>
      </c>
      <c r="C73" s="93" t="e">
        <f t="shared" si="22"/>
        <v>#N/A</v>
      </c>
      <c r="D73" s="93" t="e">
        <f t="shared" si="22"/>
        <v>#N/A</v>
      </c>
      <c r="E73" s="58" t="e">
        <f>VLOOKUP("K|"&amp;Q73,'[2]+termU'!$A$1:$G$65536,6,FALSE)</f>
        <v>#N/A</v>
      </c>
      <c r="F73" s="231" t="e">
        <f>VLOOKUP("K|"&amp;O73,'[2]+termU'!$A$1:$G$65536,6,FALSE)</f>
        <v>#N/A</v>
      </c>
      <c r="G73" s="64" t="str">
        <f>IF(O73="","B",IF(ISERROR(#REF!),"B",IF(E73=LEFT(#REF!,LEN(E73)),"A","B")))</f>
        <v>B</v>
      </c>
      <c r="H73" s="70" t="str">
        <f t="shared" ca="1" si="7"/>
        <v>B</v>
      </c>
      <c r="I73" s="141">
        <v>3</v>
      </c>
      <c r="J73" s="95">
        <f t="shared" si="23"/>
        <v>2013</v>
      </c>
      <c r="K73" s="93" t="str">
        <f t="shared" si="23"/>
        <v>Test country</v>
      </c>
      <c r="L73" s="93">
        <f t="shared" si="23"/>
        <v>0</v>
      </c>
      <c r="M73" s="93"/>
      <c r="N73" s="93">
        <f t="shared" si="18"/>
        <v>0</v>
      </c>
      <c r="O73" s="257" t="str">
        <f>TRIM(S73)</f>
        <v>Others, e.g. frogs</v>
      </c>
      <c r="P73" s="254"/>
      <c r="Q73" s="70" t="s">
        <v>937</v>
      </c>
      <c r="R73" s="154" t="s">
        <v>2966</v>
      </c>
      <c r="S73" s="154" t="s">
        <v>938</v>
      </c>
      <c r="T73" s="1206"/>
      <c r="U73" s="1215"/>
      <c r="V73" s="632" t="str">
        <f>""</f>
        <v/>
      </c>
      <c r="W73" s="1184" t="str">
        <f>""</f>
        <v/>
      </c>
      <c r="X73" s="122"/>
      <c r="Y73" s="236"/>
      <c r="Z73" s="149"/>
      <c r="AA73" s="203"/>
      <c r="AB73" s="122"/>
      <c r="AC73" s="236"/>
      <c r="AD73" s="149" t="e">
        <f>W73* '1 Overview'!$D$19</f>
        <v>#VALUE!</v>
      </c>
      <c r="AE73" s="202">
        <f>Y73* '1 Overview'!$D$19</f>
        <v>0</v>
      </c>
      <c r="AF73" s="202">
        <f>AA73* '1 Overview'!$D$19</f>
        <v>0</v>
      </c>
      <c r="AG73" s="203">
        <f>AC73* '1 Overview'!$D$19</f>
        <v>0</v>
      </c>
      <c r="AM73" s="190"/>
    </row>
    <row r="74" spans="1:39" ht="21.75" thickBot="1" x14ac:dyDescent="0.25">
      <c r="A74" s="93" t="str">
        <f t="shared" si="22"/>
        <v>Z2013</v>
      </c>
      <c r="B74" s="93" t="e">
        <f t="shared" si="22"/>
        <v>#N/A</v>
      </c>
      <c r="C74" s="93" t="e">
        <f t="shared" si="22"/>
        <v>#N/A</v>
      </c>
      <c r="D74" s="93" t="e">
        <f t="shared" si="22"/>
        <v>#N/A</v>
      </c>
      <c r="E74" s="58" t="e">
        <f>VLOOKUP("K|"&amp;Q74,'[2]+termU'!$A$1:$G$65536,6,FALSE)</f>
        <v>#N/A</v>
      </c>
      <c r="F74" s="231" t="e">
        <f>VLOOKUP("K|"&amp;O74,'[2]+termU'!$A$1:$G$65536,6,FALSE)</f>
        <v>#N/A</v>
      </c>
      <c r="G74" s="64" t="e">
        <f>IF(O74="","B",IF(ISERROR(E75),"B",IF(E74=LEFT(E75,LEN(E74)),"A","B")))</f>
        <v>#N/A</v>
      </c>
      <c r="H74" s="70" t="str">
        <f ca="1">IF(CELL("protect",V74),"A","B")</f>
        <v>A</v>
      </c>
      <c r="I74" s="141">
        <v>2</v>
      </c>
      <c r="J74" s="95">
        <f t="shared" si="23"/>
        <v>2013</v>
      </c>
      <c r="K74" s="93" t="str">
        <f t="shared" si="23"/>
        <v>Test country</v>
      </c>
      <c r="L74" s="93">
        <f t="shared" si="23"/>
        <v>0</v>
      </c>
      <c r="M74" s="93"/>
      <c r="N74" s="93">
        <f t="shared" si="18"/>
        <v>0</v>
      </c>
      <c r="O74" s="254" t="str">
        <f t="shared" si="16"/>
        <v>Livestock products</v>
      </c>
      <c r="P74" s="254"/>
      <c r="Q74" s="70" t="s">
        <v>2101</v>
      </c>
      <c r="R74" s="436" t="s">
        <v>2962</v>
      </c>
      <c r="S74" s="436" t="s">
        <v>553</v>
      </c>
      <c r="T74" s="641" t="str">
        <f>""</f>
        <v/>
      </c>
      <c r="U74" s="1219"/>
      <c r="V74" s="193">
        <f t="shared" ref="V74:AC74" si="26">SUBTOTAL(9,V75:V124)</f>
        <v>0</v>
      </c>
      <c r="W74" s="193">
        <f t="shared" si="26"/>
        <v>0</v>
      </c>
      <c r="X74" s="193">
        <f t="shared" si="26"/>
        <v>0</v>
      </c>
      <c r="Y74" s="193">
        <f t="shared" si="26"/>
        <v>0</v>
      </c>
      <c r="Z74" s="193">
        <f t="shared" si="26"/>
        <v>0</v>
      </c>
      <c r="AA74" s="193">
        <f t="shared" si="26"/>
        <v>0</v>
      </c>
      <c r="AB74" s="193">
        <f t="shared" si="26"/>
        <v>0</v>
      </c>
      <c r="AC74" s="193">
        <f t="shared" si="26"/>
        <v>0</v>
      </c>
      <c r="AD74" s="214">
        <f>W74* '1 Overview'!$D$19</f>
        <v>0</v>
      </c>
      <c r="AE74" s="193">
        <f>Y74* '1 Overview'!$D$19</f>
        <v>0</v>
      </c>
      <c r="AF74" s="193">
        <f>AA74* '1 Overview'!$D$19</f>
        <v>0</v>
      </c>
      <c r="AG74" s="194">
        <f>AC74* '1 Overview'!$D$19</f>
        <v>0</v>
      </c>
    </row>
    <row r="75" spans="1:39" ht="21" outlineLevel="1" x14ac:dyDescent="0.2">
      <c r="A75" s="93" t="str">
        <f t="shared" ref="A75:D101" si="27">A$19</f>
        <v>Z2013</v>
      </c>
      <c r="B75" s="93" t="e">
        <f t="shared" si="27"/>
        <v>#N/A</v>
      </c>
      <c r="C75" s="93" t="e">
        <f t="shared" si="27"/>
        <v>#N/A</v>
      </c>
      <c r="D75" s="93" t="e">
        <f t="shared" si="27"/>
        <v>#N/A</v>
      </c>
      <c r="E75" s="58" t="str">
        <f>VLOOKUP("K|"&amp;Q75,'[2]+termU'!$A$1:$G$65536,6,FALSE)</f>
        <v>L801a01</v>
      </c>
      <c r="F75" s="231" t="str">
        <f>VLOOKUP("K|"&amp;O75,'[2]+termU'!$A$1:$G$65536,6,FALSE)</f>
        <v>L801a</v>
      </c>
      <c r="G75" s="64" t="str">
        <f>IF(O75="","B",IF(ISERROR(E76),"B",IF(E75=LEFT(E76,LEN(E75)),"A","B")))</f>
        <v>A</v>
      </c>
      <c r="H75" s="70" t="str">
        <f t="shared" ref="H75:H124" ca="1" si="28">IF(CELL("protect",V75),"A","B")</f>
        <v>A</v>
      </c>
      <c r="I75" s="141">
        <v>2</v>
      </c>
      <c r="J75" s="95">
        <f t="shared" ref="J75:L101" si="29">J$19</f>
        <v>2013</v>
      </c>
      <c r="K75" s="93" t="str">
        <f t="shared" si="29"/>
        <v>Test country</v>
      </c>
      <c r="L75" s="93">
        <f t="shared" si="29"/>
        <v>0</v>
      </c>
      <c r="M75" s="93"/>
      <c r="N75" s="93">
        <f t="shared" si="18"/>
        <v>0</v>
      </c>
      <c r="O75" s="254" t="str">
        <f t="shared" si="16"/>
        <v>Meat</v>
      </c>
      <c r="P75" s="254"/>
      <c r="Q75" s="70" t="s">
        <v>2461</v>
      </c>
      <c r="R75" s="541" t="s">
        <v>2963</v>
      </c>
      <c r="S75" s="541" t="s">
        <v>2062</v>
      </c>
      <c r="T75" s="642" t="str">
        <f>""</f>
        <v/>
      </c>
      <c r="U75" s="1198"/>
      <c r="V75" s="538">
        <f>SUBTOTAL(9,V76:V83)</f>
        <v>0</v>
      </c>
      <c r="W75" s="539">
        <f>SUBTOTAL(9,W76:W83)</f>
        <v>0</v>
      </c>
      <c r="X75" s="538">
        <f t="shared" ref="X75:AC75" si="30">SUBTOTAL(9,X76:X83)</f>
        <v>0</v>
      </c>
      <c r="Y75" s="539">
        <f t="shared" si="30"/>
        <v>0</v>
      </c>
      <c r="Z75" s="538">
        <f t="shared" si="30"/>
        <v>0</v>
      </c>
      <c r="AA75" s="539">
        <f t="shared" si="30"/>
        <v>0</v>
      </c>
      <c r="AB75" s="538">
        <f t="shared" si="30"/>
        <v>0</v>
      </c>
      <c r="AC75" s="539">
        <f t="shared" si="30"/>
        <v>0</v>
      </c>
      <c r="AD75" s="100">
        <f>W75* '1 Overview'!$D$19</f>
        <v>0</v>
      </c>
      <c r="AE75" s="197">
        <f>Y75* '1 Overview'!$D$19</f>
        <v>0</v>
      </c>
      <c r="AF75" s="197">
        <f>AA75* '1 Overview'!$D$19</f>
        <v>0</v>
      </c>
      <c r="AG75" s="198">
        <f>AC75* '1 Overview'!$D$19</f>
        <v>0</v>
      </c>
      <c r="AM75" s="201"/>
    </row>
    <row r="76" spans="1:39" s="201" customFormat="1" ht="15" outlineLevel="1" x14ac:dyDescent="0.2">
      <c r="A76" s="93" t="str">
        <f t="shared" si="27"/>
        <v>Z2013</v>
      </c>
      <c r="B76" s="93" t="e">
        <f t="shared" si="27"/>
        <v>#N/A</v>
      </c>
      <c r="C76" s="93" t="e">
        <f t="shared" si="27"/>
        <v>#N/A</v>
      </c>
      <c r="D76" s="93" t="e">
        <f t="shared" si="27"/>
        <v>#N/A</v>
      </c>
      <c r="E76" s="58" t="str">
        <f>VLOOKUP("K|"&amp;Q76,'[2]+termU'!$A$1:$G$65536,6,FALSE)</f>
        <v>L801a010</v>
      </c>
      <c r="F76" s="231" t="e">
        <f>VLOOKUP("K|"&amp;O76,'[2]+termU'!$A$1:$G$65536,6,FALSE)</f>
        <v>#N/A</v>
      </c>
      <c r="G76" s="64" t="str">
        <f>IF(O76="","B",IF(ISERROR(E78),"B",IF(E76=LEFT(E78,LEN(E76)),"A","B")))</f>
        <v>B</v>
      </c>
      <c r="H76" s="70" t="str">
        <f t="shared" ca="1" si="28"/>
        <v>B</v>
      </c>
      <c r="I76" s="141">
        <v>3</v>
      </c>
      <c r="J76" s="95">
        <f t="shared" si="29"/>
        <v>2013</v>
      </c>
      <c r="K76" s="93" t="str">
        <f t="shared" si="29"/>
        <v>Test country</v>
      </c>
      <c r="L76" s="93">
        <f t="shared" si="29"/>
        <v>0</v>
      </c>
      <c r="M76" s="93"/>
      <c r="N76" s="93">
        <f t="shared" si="18"/>
        <v>0</v>
      </c>
      <c r="O76" s="254" t="str">
        <f t="shared" si="16"/>
        <v>Meat, no details</v>
      </c>
      <c r="P76" s="254"/>
      <c r="Q76" s="70" t="s">
        <v>2462</v>
      </c>
      <c r="R76" s="199" t="str">
        <f xml:space="preserve"> R75 &amp; IF(ISERROR([2]!hidden(R75)),", sin detalles",IF([2]!hidden(R75),"",", sin detalles"))</f>
        <v>Carne, sin detalles</v>
      </c>
      <c r="S76" s="542" t="str">
        <f xml:space="preserve"> S75 &amp; IF(ISERROR([2]!hidden(S75)),", no details",IF([2]!hidden(S75),"",", no details"))</f>
        <v>Meat, no details</v>
      </c>
      <c r="T76" s="642" t="str">
        <f>""</f>
        <v/>
      </c>
      <c r="U76" s="1198"/>
      <c r="V76" s="196"/>
      <c r="W76" s="200"/>
      <c r="X76" s="106"/>
      <c r="Y76" s="235"/>
      <c r="Z76" s="104"/>
      <c r="AA76" s="200"/>
      <c r="AB76" s="106"/>
      <c r="AC76" s="235"/>
      <c r="AD76" s="626">
        <f>W76* '1 Overview'!$D$19</f>
        <v>0</v>
      </c>
      <c r="AE76" s="625">
        <f>Y76* '1 Overview'!$D$19</f>
        <v>0</v>
      </c>
      <c r="AF76" s="625">
        <f>AA76* '1 Overview'!$D$19</f>
        <v>0</v>
      </c>
      <c r="AG76" s="245">
        <f>AC76* '1 Overview'!$D$19</f>
        <v>0</v>
      </c>
      <c r="AM76" s="204"/>
    </row>
    <row r="77" spans="1:39" s="204" customFormat="1" outlineLevel="2" x14ac:dyDescent="0.2">
      <c r="A77" s="93" t="str">
        <f t="shared" si="27"/>
        <v>Z2013</v>
      </c>
      <c r="B77" s="93" t="e">
        <f t="shared" si="27"/>
        <v>#N/A</v>
      </c>
      <c r="C77" s="93" t="e">
        <f t="shared" si="27"/>
        <v>#N/A</v>
      </c>
      <c r="D77" s="93" t="e">
        <f t="shared" si="27"/>
        <v>#N/A</v>
      </c>
      <c r="E77" s="58" t="e">
        <f>VLOOKUP("K|"&amp;Q77,'[2]+termU'!$A$1:$G$65536,6,FALSE)</f>
        <v>#N/A</v>
      </c>
      <c r="F77" s="231" t="e">
        <f>VLOOKUP("K|"&amp;O77,'[2]+termU'!$A$1:$G$65536,6,FALSE)</f>
        <v>#N/A</v>
      </c>
      <c r="G77" s="64" t="e">
        <f t="shared" ref="G77:G82" si="31">IF(O78="","B",IF(ISERROR(E78),"B",IF(E77=LEFT(E78,LEN(E77)),"A","B")))</f>
        <v>#N/A</v>
      </c>
      <c r="H77" s="70" t="str">
        <f t="shared" ca="1" si="28"/>
        <v>B</v>
      </c>
      <c r="I77" s="141">
        <v>3</v>
      </c>
      <c r="J77" s="95">
        <f t="shared" si="29"/>
        <v>2013</v>
      </c>
      <c r="K77" s="93" t="str">
        <f t="shared" si="29"/>
        <v>Test country</v>
      </c>
      <c r="L77" s="93">
        <f t="shared" si="29"/>
        <v>0</v>
      </c>
      <c r="M77" s="93"/>
      <c r="N77" s="93">
        <f t="shared" si="18"/>
        <v>0</v>
      </c>
      <c r="O77" s="254" t="str">
        <f>TRIM(S77)</f>
        <v>Beef and veal</v>
      </c>
      <c r="P77" s="254"/>
      <c r="Q77" s="70" t="s">
        <v>594</v>
      </c>
      <c r="R77" s="757" t="s">
        <v>2686</v>
      </c>
      <c r="S77" s="545" t="s">
        <v>2967</v>
      </c>
      <c r="T77" s="642" t="str">
        <f>""</f>
        <v/>
      </c>
      <c r="U77" s="1198"/>
      <c r="V77" s="202"/>
      <c r="W77" s="203"/>
      <c r="X77" s="122"/>
      <c r="Y77" s="236"/>
      <c r="Z77" s="149"/>
      <c r="AA77" s="203"/>
      <c r="AB77" s="122"/>
      <c r="AC77" s="236"/>
      <c r="AD77" s="246">
        <f>W77* '1 Overview'!$D$19</f>
        <v>0</v>
      </c>
      <c r="AE77" s="627">
        <f>Y77* '1 Overview'!$D$19</f>
        <v>0</v>
      </c>
      <c r="AF77" s="627">
        <f>AA77* '1 Overview'!$D$19</f>
        <v>0</v>
      </c>
      <c r="AG77" s="218">
        <f>AC77* '1 Overview'!$D$19</f>
        <v>0</v>
      </c>
    </row>
    <row r="78" spans="1:39" s="204" customFormat="1" outlineLevel="2" x14ac:dyDescent="0.2">
      <c r="A78" s="93" t="str">
        <f t="shared" si="27"/>
        <v>Z2013</v>
      </c>
      <c r="B78" s="93" t="e">
        <f t="shared" si="27"/>
        <v>#N/A</v>
      </c>
      <c r="C78" s="93" t="e">
        <f t="shared" si="27"/>
        <v>#N/A</v>
      </c>
      <c r="D78" s="93" t="e">
        <f t="shared" si="27"/>
        <v>#N/A</v>
      </c>
      <c r="E78" s="58" t="str">
        <f>VLOOKUP("K|"&amp;Q78,'[2]+termU'!$A$1:$G$65536,6,FALSE)</f>
        <v>L801a012</v>
      </c>
      <c r="F78" s="231" t="str">
        <f>VLOOKUP("K|"&amp;O78,'[2]+termU'!$A$1:$G$65536,6,FALSE)</f>
        <v>L801a012</v>
      </c>
      <c r="G78" s="64" t="str">
        <f t="shared" si="31"/>
        <v>B</v>
      </c>
      <c r="H78" s="70" t="str">
        <f t="shared" ca="1" si="28"/>
        <v>B</v>
      </c>
      <c r="I78" s="141">
        <v>3</v>
      </c>
      <c r="J78" s="95">
        <f t="shared" si="29"/>
        <v>2013</v>
      </c>
      <c r="K78" s="93" t="str">
        <f t="shared" si="29"/>
        <v>Test country</v>
      </c>
      <c r="L78" s="93">
        <f t="shared" si="29"/>
        <v>0</v>
      </c>
      <c r="M78" s="93"/>
      <c r="N78" s="93">
        <f t="shared" si="18"/>
        <v>0</v>
      </c>
      <c r="O78" s="254" t="str">
        <f t="shared" si="16"/>
        <v>Pig meat</v>
      </c>
      <c r="P78" s="254"/>
      <c r="Q78" s="70" t="s">
        <v>2270</v>
      </c>
      <c r="R78" s="757" t="s">
        <v>2687</v>
      </c>
      <c r="S78" s="545" t="s">
        <v>2968</v>
      </c>
      <c r="T78" s="642" t="str">
        <f>""</f>
        <v/>
      </c>
      <c r="U78" s="1198"/>
      <c r="V78" s="202"/>
      <c r="W78" s="203"/>
      <c r="X78" s="122"/>
      <c r="Y78" s="236"/>
      <c r="Z78" s="149"/>
      <c r="AA78" s="203"/>
      <c r="AB78" s="122"/>
      <c r="AC78" s="236"/>
      <c r="AD78" s="246">
        <f>W78* '1 Overview'!$D$19</f>
        <v>0</v>
      </c>
      <c r="AE78" s="627">
        <f>Y78* '1 Overview'!$D$19</f>
        <v>0</v>
      </c>
      <c r="AF78" s="627">
        <f>AA78* '1 Overview'!$D$19</f>
        <v>0</v>
      </c>
      <c r="AG78" s="218">
        <f>AC78* '1 Overview'!$D$19</f>
        <v>0</v>
      </c>
    </row>
    <row r="79" spans="1:39" s="204" customFormat="1" outlineLevel="2" x14ac:dyDescent="0.2">
      <c r="A79" s="93" t="str">
        <f t="shared" si="27"/>
        <v>Z2013</v>
      </c>
      <c r="B79" s="93" t="e">
        <f t="shared" si="27"/>
        <v>#N/A</v>
      </c>
      <c r="C79" s="93" t="e">
        <f t="shared" si="27"/>
        <v>#N/A</v>
      </c>
      <c r="D79" s="93" t="e">
        <f t="shared" si="27"/>
        <v>#N/A</v>
      </c>
      <c r="E79" s="58" t="str">
        <f>VLOOKUP("K|"&amp;Q79,'[2]+termU'!$A$1:$G$65536,6,FALSE)</f>
        <v>L801a013</v>
      </c>
      <c r="F79" s="231" t="str">
        <f>VLOOKUP("K|"&amp;O79,'[2]+termU'!$A$1:$G$65536,6,FALSE)</f>
        <v>L801a013</v>
      </c>
      <c r="G79" s="64" t="str">
        <f t="shared" si="31"/>
        <v>B</v>
      </c>
      <c r="H79" s="70" t="str">
        <f t="shared" ca="1" si="28"/>
        <v>B</v>
      </c>
      <c r="I79" s="141">
        <v>3</v>
      </c>
      <c r="J79" s="95">
        <f t="shared" si="29"/>
        <v>2013</v>
      </c>
      <c r="K79" s="93" t="str">
        <f t="shared" si="29"/>
        <v>Test country</v>
      </c>
      <c r="L79" s="93">
        <f t="shared" si="29"/>
        <v>0</v>
      </c>
      <c r="M79" s="93"/>
      <c r="N79" s="93">
        <f t="shared" si="18"/>
        <v>0</v>
      </c>
      <c r="O79" s="254" t="str">
        <f t="shared" si="16"/>
        <v>Sheep meat</v>
      </c>
      <c r="P79" s="254"/>
      <c r="Q79" s="70" t="s">
        <v>1841</v>
      </c>
      <c r="R79" s="757" t="s">
        <v>2688</v>
      </c>
      <c r="S79" s="545" t="s">
        <v>2969</v>
      </c>
      <c r="T79" s="642" t="str">
        <f>""</f>
        <v/>
      </c>
      <c r="U79" s="1198"/>
      <c r="V79" s="202"/>
      <c r="W79" s="203"/>
      <c r="X79" s="122"/>
      <c r="Y79" s="236"/>
      <c r="Z79" s="149"/>
      <c r="AA79" s="203"/>
      <c r="AB79" s="122"/>
      <c r="AC79" s="236"/>
      <c r="AD79" s="246">
        <f>W79* '1 Overview'!$D$19</f>
        <v>0</v>
      </c>
      <c r="AE79" s="627">
        <f>Y79* '1 Overview'!$D$19</f>
        <v>0</v>
      </c>
      <c r="AF79" s="627">
        <f>AA79* '1 Overview'!$D$19</f>
        <v>0</v>
      </c>
      <c r="AG79" s="218">
        <f>AC79* '1 Overview'!$D$19</f>
        <v>0</v>
      </c>
      <c r="AM79" s="190"/>
    </row>
    <row r="80" spans="1:39" outlineLevel="2" x14ac:dyDescent="0.2">
      <c r="A80" s="93" t="str">
        <f t="shared" si="27"/>
        <v>Z2013</v>
      </c>
      <c r="B80" s="93" t="e">
        <f t="shared" si="27"/>
        <v>#N/A</v>
      </c>
      <c r="C80" s="93" t="e">
        <f t="shared" si="27"/>
        <v>#N/A</v>
      </c>
      <c r="D80" s="93" t="e">
        <f t="shared" si="27"/>
        <v>#N/A</v>
      </c>
      <c r="E80" s="58" t="str">
        <f>VLOOKUP("K|"&amp;Q80,'[2]+termU'!$A$1:$G$65536,6,FALSE)</f>
        <v>L801a014</v>
      </c>
      <c r="F80" s="231" t="str">
        <f>VLOOKUP("K|"&amp;O80,'[2]+termU'!$A$1:$G$65536,6,FALSE)</f>
        <v>L801a014</v>
      </c>
      <c r="G80" s="64" t="str">
        <f t="shared" si="31"/>
        <v>B</v>
      </c>
      <c r="H80" s="70" t="str">
        <f t="shared" ca="1" si="28"/>
        <v>B</v>
      </c>
      <c r="I80" s="141">
        <v>3</v>
      </c>
      <c r="J80" s="95">
        <f t="shared" si="29"/>
        <v>2013</v>
      </c>
      <c r="K80" s="93" t="str">
        <f t="shared" si="29"/>
        <v>Test country</v>
      </c>
      <c r="L80" s="93">
        <f t="shared" si="29"/>
        <v>0</v>
      </c>
      <c r="M80" s="93"/>
      <c r="N80" s="93">
        <f t="shared" si="18"/>
        <v>0</v>
      </c>
      <c r="O80" s="254" t="str">
        <f t="shared" si="16"/>
        <v>Goat meat</v>
      </c>
      <c r="P80" s="254"/>
      <c r="Q80" s="70" t="s">
        <v>1840</v>
      </c>
      <c r="R80" s="757" t="s">
        <v>2689</v>
      </c>
      <c r="S80" s="545" t="s">
        <v>2970</v>
      </c>
      <c r="T80" s="642" t="str">
        <f>""</f>
        <v/>
      </c>
      <c r="U80" s="1198"/>
      <c r="V80" s="202"/>
      <c r="W80" s="203"/>
      <c r="X80" s="122"/>
      <c r="Y80" s="236"/>
      <c r="Z80" s="149"/>
      <c r="AA80" s="203"/>
      <c r="AB80" s="122"/>
      <c r="AC80" s="236"/>
      <c r="AD80" s="246">
        <f>W80* '1 Overview'!$D$19</f>
        <v>0</v>
      </c>
      <c r="AE80" s="627">
        <f>Y80* '1 Overview'!$D$19</f>
        <v>0</v>
      </c>
      <c r="AF80" s="627">
        <f>AA80* '1 Overview'!$D$19</f>
        <v>0</v>
      </c>
      <c r="AG80" s="218">
        <f>AC80* '1 Overview'!$D$19</f>
        <v>0</v>
      </c>
    </row>
    <row r="81" spans="1:39" outlineLevel="2" x14ac:dyDescent="0.2">
      <c r="A81" s="93" t="str">
        <f t="shared" si="27"/>
        <v>Z2013</v>
      </c>
      <c r="B81" s="93" t="e">
        <f t="shared" si="27"/>
        <v>#N/A</v>
      </c>
      <c r="C81" s="93" t="e">
        <f t="shared" si="27"/>
        <v>#N/A</v>
      </c>
      <c r="D81" s="93" t="e">
        <f t="shared" si="27"/>
        <v>#N/A</v>
      </c>
      <c r="E81" s="58" t="str">
        <f>VLOOKUP("K|"&amp;Q81,'[2]+termU'!$A$1:$G$65536,6,FALSE)</f>
        <v>L801a015</v>
      </c>
      <c r="F81" s="231" t="str">
        <f>VLOOKUP("K|"&amp;O81,'[2]+termU'!$A$1:$G$65536,6,FALSE)</f>
        <v>L801a015</v>
      </c>
      <c r="G81" s="64" t="str">
        <f t="shared" si="31"/>
        <v>B</v>
      </c>
      <c r="H81" s="70" t="str">
        <f t="shared" ca="1" si="28"/>
        <v>B</v>
      </c>
      <c r="I81" s="141">
        <v>3</v>
      </c>
      <c r="J81" s="95">
        <f t="shared" si="29"/>
        <v>2013</v>
      </c>
      <c r="K81" s="93" t="str">
        <f t="shared" si="29"/>
        <v>Test country</v>
      </c>
      <c r="L81" s="93">
        <f t="shared" si="29"/>
        <v>0</v>
      </c>
      <c r="M81" s="93"/>
      <c r="N81" s="93">
        <f t="shared" si="18"/>
        <v>0</v>
      </c>
      <c r="O81" s="254" t="str">
        <f t="shared" si="16"/>
        <v>Poultry meat</v>
      </c>
      <c r="P81" s="254"/>
      <c r="Q81" s="70" t="s">
        <v>276</v>
      </c>
      <c r="R81" s="757" t="s">
        <v>2690</v>
      </c>
      <c r="S81" s="545" t="s">
        <v>90</v>
      </c>
      <c r="T81" s="642" t="str">
        <f>""</f>
        <v/>
      </c>
      <c r="U81" s="1198"/>
      <c r="V81" s="202"/>
      <c r="W81" s="203"/>
      <c r="X81" s="122"/>
      <c r="Y81" s="236"/>
      <c r="Z81" s="149"/>
      <c r="AA81" s="203"/>
      <c r="AB81" s="122"/>
      <c r="AC81" s="236"/>
      <c r="AD81" s="246">
        <f>W81* '1 Overview'!$D$19</f>
        <v>0</v>
      </c>
      <c r="AE81" s="627">
        <f>Y81* '1 Overview'!$D$19</f>
        <v>0</v>
      </c>
      <c r="AF81" s="627">
        <f>AA81* '1 Overview'!$D$19</f>
        <v>0</v>
      </c>
      <c r="AG81" s="218">
        <f>AC81* '1 Overview'!$D$19</f>
        <v>0</v>
      </c>
    </row>
    <row r="82" spans="1:39" outlineLevel="2" x14ac:dyDescent="0.2">
      <c r="A82" s="93" t="str">
        <f t="shared" si="27"/>
        <v>Z2013</v>
      </c>
      <c r="B82" s="93" t="e">
        <f t="shared" si="27"/>
        <v>#N/A</v>
      </c>
      <c r="C82" s="93" t="e">
        <f t="shared" si="27"/>
        <v>#N/A</v>
      </c>
      <c r="D82" s="93" t="e">
        <f t="shared" si="27"/>
        <v>#N/A</v>
      </c>
      <c r="E82" s="58" t="str">
        <f>VLOOKUP("K|"&amp;Q82,'[2]+termU'!$A$1:$G$65536,6,FALSE)</f>
        <v>L801a016</v>
      </c>
      <c r="F82" s="231" t="str">
        <f>VLOOKUP("K|"&amp;O82,'[2]+termU'!$A$1:$G$65536,6,FALSE)</f>
        <v>L206</v>
      </c>
      <c r="G82" s="64" t="str">
        <f t="shared" si="31"/>
        <v>B</v>
      </c>
      <c r="H82" s="70" t="str">
        <f t="shared" ca="1" si="28"/>
        <v>B</v>
      </c>
      <c r="I82" s="141">
        <v>3</v>
      </c>
      <c r="J82" s="95">
        <f t="shared" si="29"/>
        <v>2013</v>
      </c>
      <c r="K82" s="93" t="str">
        <f t="shared" si="29"/>
        <v>Test country</v>
      </c>
      <c r="L82" s="93">
        <f t="shared" si="29"/>
        <v>0</v>
      </c>
      <c r="M82" s="93"/>
      <c r="N82" s="93">
        <f t="shared" si="18"/>
        <v>0</v>
      </c>
      <c r="O82" s="254" t="str">
        <f t="shared" si="16"/>
        <v>Equidae</v>
      </c>
      <c r="P82" s="254"/>
      <c r="Q82" s="70" t="s">
        <v>91</v>
      </c>
      <c r="R82" s="757" t="s">
        <v>2691</v>
      </c>
      <c r="S82" s="545" t="s">
        <v>2381</v>
      </c>
      <c r="T82" s="642" t="str">
        <f>""</f>
        <v/>
      </c>
      <c r="U82" s="1198"/>
      <c r="V82" s="202"/>
      <c r="W82" s="203"/>
      <c r="X82" s="122"/>
      <c r="Y82" s="236"/>
      <c r="Z82" s="149"/>
      <c r="AA82" s="203"/>
      <c r="AB82" s="122"/>
      <c r="AC82" s="236"/>
      <c r="AD82" s="246">
        <f>W82* '1 Overview'!$D$19</f>
        <v>0</v>
      </c>
      <c r="AE82" s="627">
        <f>Y82* '1 Overview'!$D$19</f>
        <v>0</v>
      </c>
      <c r="AF82" s="627">
        <f>AA82* '1 Overview'!$D$19</f>
        <v>0</v>
      </c>
      <c r="AG82" s="218">
        <f>AC82* '1 Overview'!$D$19</f>
        <v>0</v>
      </c>
    </row>
    <row r="83" spans="1:39" outlineLevel="2" x14ac:dyDescent="0.2">
      <c r="A83" s="93" t="str">
        <f t="shared" si="27"/>
        <v>Z2013</v>
      </c>
      <c r="B83" s="93" t="e">
        <f t="shared" si="27"/>
        <v>#N/A</v>
      </c>
      <c r="C83" s="93" t="e">
        <f t="shared" si="27"/>
        <v>#N/A</v>
      </c>
      <c r="D83" s="93" t="e">
        <f t="shared" si="27"/>
        <v>#N/A</v>
      </c>
      <c r="E83" s="58" t="str">
        <f>VLOOKUP("K|"&amp;Q83,'[2]+termU'!$A$1:$G$65536,6,FALSE)</f>
        <v>L801a01z</v>
      </c>
      <c r="F83" s="231" t="e">
        <f>VLOOKUP("K|"&amp;O83,'[2]+termU'!$A$1:$G$65536,6,FALSE)</f>
        <v>#N/A</v>
      </c>
      <c r="G83" s="64" t="str">
        <f>IF(O95="","B",IF(ISERROR(E95),"B",IF(E83=LEFT(E95,LEN(E83)),"A","B")))</f>
        <v>B</v>
      </c>
      <c r="H83" s="70" t="str">
        <f t="shared" ca="1" si="28"/>
        <v>B</v>
      </c>
      <c r="I83" s="141">
        <v>3</v>
      </c>
      <c r="J83" s="95">
        <f t="shared" si="29"/>
        <v>2013</v>
      </c>
      <c r="K83" s="93" t="str">
        <f t="shared" si="29"/>
        <v>Test country</v>
      </c>
      <c r="L83" s="93">
        <f t="shared" si="29"/>
        <v>0</v>
      </c>
      <c r="M83" s="93"/>
      <c r="N83" s="93">
        <f t="shared" si="18"/>
        <v>0</v>
      </c>
      <c r="O83" s="254" t="str">
        <f t="shared" si="16"/>
        <v>Other meat</v>
      </c>
      <c r="P83" s="254"/>
      <c r="Q83" s="70" t="s">
        <v>2206</v>
      </c>
      <c r="R83" s="756" t="s">
        <v>2692</v>
      </c>
      <c r="S83" s="546" t="s">
        <v>2382</v>
      </c>
      <c r="T83" s="642" t="str">
        <f>""</f>
        <v/>
      </c>
      <c r="U83" s="1198"/>
      <c r="V83" s="202"/>
      <c r="W83" s="203"/>
      <c r="X83" s="122"/>
      <c r="Y83" s="236"/>
      <c r="Z83" s="149"/>
      <c r="AA83" s="203"/>
      <c r="AB83" s="122"/>
      <c r="AC83" s="236"/>
      <c r="AD83" s="246">
        <f>W83* '1 Overview'!$D$19</f>
        <v>0</v>
      </c>
      <c r="AE83" s="627">
        <f>Y83* '1 Overview'!$D$19</f>
        <v>0</v>
      </c>
      <c r="AF83" s="627">
        <f>AA83* '1 Overview'!$D$19</f>
        <v>0</v>
      </c>
      <c r="AG83" s="218">
        <f>AC83* '1 Overview'!$D$19</f>
        <v>0</v>
      </c>
    </row>
    <row r="84" spans="1:39" ht="15.75" outlineLevel="2" x14ac:dyDescent="0.2">
      <c r="A84" s="93" t="str">
        <f t="shared" si="27"/>
        <v>Z2013</v>
      </c>
      <c r="B84" s="93" t="e">
        <f t="shared" si="27"/>
        <v>#N/A</v>
      </c>
      <c r="C84" s="93" t="e">
        <f t="shared" si="27"/>
        <v>#N/A</v>
      </c>
      <c r="D84" s="93" t="e">
        <f t="shared" si="27"/>
        <v>#N/A</v>
      </c>
      <c r="E84" s="58" t="str">
        <f>VLOOKUP("K|"&amp;Q84,'[2]+termU'!$A$1:$G$65536,6,FALSE)</f>
        <v>L801a01</v>
      </c>
      <c r="F84" s="231"/>
      <c r="G84" s="64"/>
      <c r="H84" s="70" t="str">
        <f t="shared" ca="1" si="28"/>
        <v>B</v>
      </c>
      <c r="I84" s="141">
        <v>2</v>
      </c>
      <c r="J84" s="95">
        <f t="shared" si="29"/>
        <v>2013</v>
      </c>
      <c r="K84" s="93" t="str">
        <f t="shared" si="29"/>
        <v>Test country</v>
      </c>
      <c r="L84" s="93">
        <f t="shared" si="29"/>
        <v>0</v>
      </c>
      <c r="M84" s="93"/>
      <c r="N84" s="93">
        <f t="shared" si="18"/>
        <v>0</v>
      </c>
      <c r="O84" s="254"/>
      <c r="P84" s="254"/>
      <c r="Q84" s="70" t="s">
        <v>2461</v>
      </c>
      <c r="R84" s="1189" t="s">
        <v>2811</v>
      </c>
      <c r="S84" s="1190" t="s">
        <v>2461</v>
      </c>
      <c r="T84" s="1191"/>
      <c r="U84" s="1198"/>
      <c r="V84" s="1192">
        <f>SUBTOTAL(9,V85:V94)</f>
        <v>0</v>
      </c>
      <c r="W84" s="1193">
        <f>SUBTOTAL(9,W85:W94)</f>
        <v>0</v>
      </c>
      <c r="X84" s="122"/>
      <c r="Y84" s="236"/>
      <c r="Z84" s="149"/>
      <c r="AA84" s="203"/>
      <c r="AB84" s="122"/>
      <c r="AC84" s="236"/>
      <c r="AD84" s="149"/>
      <c r="AE84" s="202"/>
      <c r="AF84" s="202"/>
      <c r="AG84" s="203"/>
    </row>
    <row r="85" spans="1:39" ht="15" outlineLevel="2" x14ac:dyDescent="0.2">
      <c r="A85" s="93" t="str">
        <f t="shared" si="27"/>
        <v>Z2013</v>
      </c>
      <c r="B85" s="93" t="e">
        <f t="shared" si="27"/>
        <v>#N/A</v>
      </c>
      <c r="C85" s="93" t="e">
        <f t="shared" si="27"/>
        <v>#N/A</v>
      </c>
      <c r="D85" s="93" t="e">
        <f t="shared" si="27"/>
        <v>#N/A</v>
      </c>
      <c r="E85" s="58" t="str">
        <f>VLOOKUP("K|"&amp;Q85,'[2]+termU'!$A$1:$G$65536,6,FALSE)</f>
        <v>L801a010</v>
      </c>
      <c r="F85" s="231"/>
      <c r="G85" s="64"/>
      <c r="H85" s="70" t="str">
        <f t="shared" ca="1" si="28"/>
        <v>B</v>
      </c>
      <c r="I85" s="141">
        <v>3</v>
      </c>
      <c r="J85" s="95">
        <f t="shared" si="29"/>
        <v>2013</v>
      </c>
      <c r="K85" s="93" t="str">
        <f t="shared" si="29"/>
        <v>Test country</v>
      </c>
      <c r="L85" s="93">
        <f t="shared" si="29"/>
        <v>0</v>
      </c>
      <c r="M85" s="93"/>
      <c r="N85" s="93">
        <f t="shared" si="18"/>
        <v>0</v>
      </c>
      <c r="O85" s="254"/>
      <c r="P85" s="254"/>
      <c r="Q85" s="70" t="s">
        <v>2462</v>
      </c>
      <c r="R85" s="199" t="str">
        <f xml:space="preserve"> R84 &amp; IF(ISERROR([2]!hidden(R84)),", sin detalles",IF([2]!hidden(R84),"",", sin detalles"))</f>
        <v>Carne y productos cárnicos, sin detalles</v>
      </c>
      <c r="S85" s="542" t="str">
        <f xml:space="preserve"> S84 &amp; IF(ISERROR([2]!hidden(S84)),", no details",IF([2]!hidden(S84),"",", no details"))</f>
        <v>Meat and meat products, no details</v>
      </c>
      <c r="T85" s="1191"/>
      <c r="U85" s="1198"/>
      <c r="V85" s="202"/>
      <c r="W85" s="203"/>
      <c r="X85" s="122"/>
      <c r="Y85" s="236"/>
      <c r="Z85" s="149"/>
      <c r="AA85" s="203"/>
      <c r="AB85" s="122"/>
      <c r="AC85" s="236"/>
      <c r="AD85" s="149"/>
      <c r="AE85" s="202"/>
      <c r="AF85" s="202"/>
      <c r="AG85" s="203"/>
    </row>
    <row r="86" spans="1:39" outlineLevel="2" x14ac:dyDescent="0.2">
      <c r="A86" s="93" t="str">
        <f t="shared" si="27"/>
        <v>Z2013</v>
      </c>
      <c r="B86" s="93" t="e">
        <f t="shared" si="27"/>
        <v>#N/A</v>
      </c>
      <c r="C86" s="93" t="e">
        <f t="shared" si="27"/>
        <v>#N/A</v>
      </c>
      <c r="D86" s="93" t="e">
        <f t="shared" si="27"/>
        <v>#N/A</v>
      </c>
      <c r="E86" s="58" t="str">
        <f>VLOOKUP("K|"&amp;Q86,'[2]+termU'!$A$1:$G$65536,6,FALSE)</f>
        <v>L801a012</v>
      </c>
      <c r="F86" s="231"/>
      <c r="G86" s="64"/>
      <c r="H86" s="70" t="str">
        <f t="shared" ca="1" si="28"/>
        <v>B</v>
      </c>
      <c r="I86" s="141">
        <v>3</v>
      </c>
      <c r="J86" s="95">
        <f t="shared" si="29"/>
        <v>2013</v>
      </c>
      <c r="K86" s="93" t="str">
        <f t="shared" si="29"/>
        <v>Test country</v>
      </c>
      <c r="L86" s="93">
        <f t="shared" si="29"/>
        <v>0</v>
      </c>
      <c r="M86" s="93"/>
      <c r="N86" s="93">
        <f t="shared" si="18"/>
        <v>0</v>
      </c>
      <c r="O86" s="254"/>
      <c r="P86" s="254"/>
      <c r="Q86" s="120" t="s">
        <v>2270</v>
      </c>
      <c r="R86" s="587" t="s">
        <v>2812</v>
      </c>
      <c r="S86" s="587" t="s">
        <v>2463</v>
      </c>
      <c r="T86" s="1191"/>
      <c r="U86" s="1198"/>
      <c r="V86" s="202"/>
      <c r="W86" s="203"/>
      <c r="X86" s="122"/>
      <c r="Y86" s="236"/>
      <c r="Z86" s="149"/>
      <c r="AA86" s="203"/>
      <c r="AB86" s="122"/>
      <c r="AC86" s="236"/>
      <c r="AD86" s="149"/>
      <c r="AE86" s="202"/>
      <c r="AF86" s="202"/>
      <c r="AG86" s="203"/>
    </row>
    <row r="87" spans="1:39" outlineLevel="2" x14ac:dyDescent="0.2">
      <c r="A87" s="93" t="str">
        <f t="shared" si="27"/>
        <v>Z2013</v>
      </c>
      <c r="B87" s="93" t="e">
        <f t="shared" si="27"/>
        <v>#N/A</v>
      </c>
      <c r="C87" s="93" t="e">
        <f t="shared" si="27"/>
        <v>#N/A</v>
      </c>
      <c r="D87" s="93" t="e">
        <f t="shared" si="27"/>
        <v>#N/A</v>
      </c>
      <c r="E87" s="58" t="e">
        <f>VLOOKUP("K|"&amp;Q87,'[2]+termU'!$A$1:$G$65536,6,FALSE)</f>
        <v>#N/A</v>
      </c>
      <c r="F87" s="231"/>
      <c r="G87" s="64"/>
      <c r="H87" s="70" t="str">
        <f t="shared" ca="1" si="28"/>
        <v>B</v>
      </c>
      <c r="I87" s="141">
        <v>3</v>
      </c>
      <c r="J87" s="95">
        <f t="shared" si="29"/>
        <v>2013</v>
      </c>
      <c r="K87" s="93" t="str">
        <f t="shared" si="29"/>
        <v>Test country</v>
      </c>
      <c r="L87" s="93">
        <f t="shared" si="29"/>
        <v>0</v>
      </c>
      <c r="M87" s="93"/>
      <c r="N87" s="93">
        <f t="shared" si="18"/>
        <v>0</v>
      </c>
      <c r="O87" s="254"/>
      <c r="P87" s="254"/>
      <c r="Q87" s="120" t="s">
        <v>594</v>
      </c>
      <c r="R87" s="587" t="s">
        <v>2813</v>
      </c>
      <c r="S87" s="587" t="s">
        <v>593</v>
      </c>
      <c r="T87" s="1191"/>
      <c r="U87" s="1198"/>
      <c r="V87" s="202"/>
      <c r="W87" s="203"/>
      <c r="X87" s="122"/>
      <c r="Y87" s="236"/>
      <c r="Z87" s="149"/>
      <c r="AA87" s="203"/>
      <c r="AB87" s="122"/>
      <c r="AC87" s="236"/>
      <c r="AD87" s="149"/>
      <c r="AE87" s="202"/>
      <c r="AF87" s="202"/>
      <c r="AG87" s="203"/>
    </row>
    <row r="88" spans="1:39" outlineLevel="2" x14ac:dyDescent="0.2">
      <c r="A88" s="93" t="str">
        <f t="shared" si="27"/>
        <v>Z2013</v>
      </c>
      <c r="B88" s="93" t="e">
        <f t="shared" si="27"/>
        <v>#N/A</v>
      </c>
      <c r="C88" s="93" t="e">
        <f t="shared" si="27"/>
        <v>#N/A</v>
      </c>
      <c r="D88" s="93" t="e">
        <f t="shared" si="27"/>
        <v>#N/A</v>
      </c>
      <c r="E88" s="58" t="str">
        <f>VLOOKUP("K|"&amp;Q88,'[2]+termU'!$A$1:$G$65536,6,FALSE)</f>
        <v>L801a013</v>
      </c>
      <c r="F88" s="231"/>
      <c r="G88" s="64"/>
      <c r="H88" s="70" t="str">
        <f t="shared" ca="1" si="28"/>
        <v>B</v>
      </c>
      <c r="I88" s="141">
        <v>3</v>
      </c>
      <c r="J88" s="95">
        <f t="shared" si="29"/>
        <v>2013</v>
      </c>
      <c r="K88" s="93" t="str">
        <f t="shared" si="29"/>
        <v>Test country</v>
      </c>
      <c r="L88" s="93">
        <f t="shared" si="29"/>
        <v>0</v>
      </c>
      <c r="M88" s="93"/>
      <c r="N88" s="93">
        <f t="shared" si="18"/>
        <v>0</v>
      </c>
      <c r="O88" s="254"/>
      <c r="P88" s="254"/>
      <c r="Q88" s="120" t="s">
        <v>1841</v>
      </c>
      <c r="R88" s="587" t="s">
        <v>2814</v>
      </c>
      <c r="S88" s="587" t="s">
        <v>2200</v>
      </c>
      <c r="T88" s="1191"/>
      <c r="U88" s="1198"/>
      <c r="V88" s="202"/>
      <c r="W88" s="203"/>
      <c r="X88" s="122"/>
      <c r="Y88" s="236"/>
      <c r="Z88" s="149"/>
      <c r="AA88" s="203"/>
      <c r="AB88" s="122"/>
      <c r="AC88" s="236"/>
      <c r="AD88" s="149"/>
      <c r="AE88" s="202"/>
      <c r="AF88" s="202"/>
      <c r="AG88" s="203"/>
    </row>
    <row r="89" spans="1:39" outlineLevel="2" x14ac:dyDescent="0.2">
      <c r="A89" s="93" t="str">
        <f t="shared" si="27"/>
        <v>Z2013</v>
      </c>
      <c r="B89" s="93" t="e">
        <f t="shared" si="27"/>
        <v>#N/A</v>
      </c>
      <c r="C89" s="93" t="e">
        <f t="shared" si="27"/>
        <v>#N/A</v>
      </c>
      <c r="D89" s="93" t="e">
        <f t="shared" si="27"/>
        <v>#N/A</v>
      </c>
      <c r="E89" s="58" t="str">
        <f>VLOOKUP("K|"&amp;Q89,'[2]+termU'!$A$1:$G$65536,6,FALSE)</f>
        <v>L801a014</v>
      </c>
      <c r="F89" s="231"/>
      <c r="G89" s="64"/>
      <c r="H89" s="70" t="str">
        <f t="shared" ca="1" si="28"/>
        <v>B</v>
      </c>
      <c r="I89" s="141">
        <v>3</v>
      </c>
      <c r="J89" s="95">
        <f t="shared" si="29"/>
        <v>2013</v>
      </c>
      <c r="K89" s="93" t="str">
        <f t="shared" si="29"/>
        <v>Test country</v>
      </c>
      <c r="L89" s="93">
        <f t="shared" si="29"/>
        <v>0</v>
      </c>
      <c r="M89" s="93"/>
      <c r="N89" s="93">
        <f t="shared" si="18"/>
        <v>0</v>
      </c>
      <c r="O89" s="254"/>
      <c r="P89" s="254"/>
      <c r="Q89" s="70" t="s">
        <v>1840</v>
      </c>
      <c r="R89" s="587" t="s">
        <v>2815</v>
      </c>
      <c r="S89" s="474" t="s">
        <v>2199</v>
      </c>
      <c r="T89" s="1191"/>
      <c r="U89" s="1198"/>
      <c r="V89" s="202"/>
      <c r="W89" s="203"/>
      <c r="X89" s="122"/>
      <c r="Y89" s="236"/>
      <c r="Z89" s="149"/>
      <c r="AA89" s="203"/>
      <c r="AB89" s="122"/>
      <c r="AC89" s="236"/>
      <c r="AD89" s="149"/>
      <c r="AE89" s="202"/>
      <c r="AF89" s="202"/>
      <c r="AG89" s="203"/>
    </row>
    <row r="90" spans="1:39" outlineLevel="2" x14ac:dyDescent="0.2">
      <c r="A90" s="93" t="str">
        <f t="shared" si="27"/>
        <v>Z2013</v>
      </c>
      <c r="B90" s="93" t="e">
        <f t="shared" si="27"/>
        <v>#N/A</v>
      </c>
      <c r="C90" s="93" t="e">
        <f t="shared" si="27"/>
        <v>#N/A</v>
      </c>
      <c r="D90" s="93" t="e">
        <f t="shared" si="27"/>
        <v>#N/A</v>
      </c>
      <c r="E90" s="58" t="str">
        <f>VLOOKUP("K|"&amp;Q90,'[2]+termU'!$A$1:$G$65536,6,FALSE)</f>
        <v>L801a015</v>
      </c>
      <c r="F90" s="231"/>
      <c r="G90" s="64"/>
      <c r="H90" s="70" t="str">
        <f t="shared" ca="1" si="28"/>
        <v>B</v>
      </c>
      <c r="I90" s="141">
        <v>3</v>
      </c>
      <c r="J90" s="95">
        <f t="shared" si="29"/>
        <v>2013</v>
      </c>
      <c r="K90" s="93" t="str">
        <f t="shared" si="29"/>
        <v>Test country</v>
      </c>
      <c r="L90" s="93">
        <f t="shared" si="29"/>
        <v>0</v>
      </c>
      <c r="M90" s="93"/>
      <c r="N90" s="93">
        <f t="shared" si="18"/>
        <v>0</v>
      </c>
      <c r="O90" s="254"/>
      <c r="P90" s="254"/>
      <c r="Q90" s="70" t="s">
        <v>276</v>
      </c>
      <c r="R90" s="587" t="s">
        <v>2816</v>
      </c>
      <c r="S90" s="474" t="s">
        <v>2464</v>
      </c>
      <c r="T90" s="1191"/>
      <c r="U90" s="1198"/>
      <c r="V90" s="202"/>
      <c r="W90" s="203"/>
      <c r="X90" s="122"/>
      <c r="Y90" s="236"/>
      <c r="Z90" s="149"/>
      <c r="AA90" s="203"/>
      <c r="AB90" s="122"/>
      <c r="AC90" s="236"/>
      <c r="AD90" s="149"/>
      <c r="AE90" s="202"/>
      <c r="AF90" s="202"/>
      <c r="AG90" s="203"/>
    </row>
    <row r="91" spans="1:39" outlineLevel="2" x14ac:dyDescent="0.2">
      <c r="A91" s="93" t="str">
        <f t="shared" si="27"/>
        <v>Z2013</v>
      </c>
      <c r="B91" s="93" t="e">
        <f t="shared" si="27"/>
        <v>#N/A</v>
      </c>
      <c r="C91" s="93" t="e">
        <f t="shared" si="27"/>
        <v>#N/A</v>
      </c>
      <c r="D91" s="93" t="e">
        <f t="shared" si="27"/>
        <v>#N/A</v>
      </c>
      <c r="E91" s="58" t="str">
        <f>VLOOKUP("K|"&amp;Q91,'[2]+termU'!$A$1:$G$65536,6,FALSE)</f>
        <v>L801a01i</v>
      </c>
      <c r="F91" s="231"/>
      <c r="G91" s="64"/>
      <c r="H91" s="70" t="str">
        <f t="shared" ca="1" si="28"/>
        <v>B</v>
      </c>
      <c r="I91" s="141">
        <v>3</v>
      </c>
      <c r="J91" s="95">
        <f t="shared" si="29"/>
        <v>2013</v>
      </c>
      <c r="K91" s="93" t="str">
        <f t="shared" si="29"/>
        <v>Test country</v>
      </c>
      <c r="L91" s="93">
        <f t="shared" si="29"/>
        <v>0</v>
      </c>
      <c r="M91" s="93"/>
      <c r="N91" s="93">
        <f t="shared" si="18"/>
        <v>0</v>
      </c>
      <c r="O91" s="254"/>
      <c r="P91" s="254"/>
      <c r="Q91" s="70" t="s">
        <v>2271</v>
      </c>
      <c r="R91" s="587" t="s">
        <v>2817</v>
      </c>
      <c r="S91" s="474" t="s">
        <v>2465</v>
      </c>
      <c r="T91" s="1191"/>
      <c r="U91" s="1198"/>
      <c r="V91" s="202"/>
      <c r="W91" s="203"/>
      <c r="X91" s="122"/>
      <c r="Y91" s="236"/>
      <c r="Z91" s="149"/>
      <c r="AA91" s="203"/>
      <c r="AB91" s="122"/>
      <c r="AC91" s="236"/>
      <c r="AD91" s="149"/>
      <c r="AE91" s="202"/>
      <c r="AF91" s="202"/>
      <c r="AG91" s="203"/>
    </row>
    <row r="92" spans="1:39" outlineLevel="2" x14ac:dyDescent="0.2">
      <c r="A92" s="93" t="str">
        <f t="shared" si="27"/>
        <v>Z2013</v>
      </c>
      <c r="B92" s="93" t="e">
        <f t="shared" si="27"/>
        <v>#N/A</v>
      </c>
      <c r="C92" s="93" t="e">
        <f t="shared" si="27"/>
        <v>#N/A</v>
      </c>
      <c r="D92" s="93" t="e">
        <f t="shared" si="27"/>
        <v>#N/A</v>
      </c>
      <c r="E92" s="58" t="e">
        <f>VLOOKUP("K|"&amp;Q92,'[2]+termU'!$A$1:$G$65536,6,FALSE)</f>
        <v>#N/A</v>
      </c>
      <c r="F92" s="231"/>
      <c r="G92" s="64"/>
      <c r="H92" s="70" t="str">
        <f t="shared" ca="1" si="28"/>
        <v>B</v>
      </c>
      <c r="I92" s="141">
        <v>3</v>
      </c>
      <c r="J92" s="95">
        <f t="shared" si="29"/>
        <v>2013</v>
      </c>
      <c r="K92" s="93" t="str">
        <f t="shared" si="29"/>
        <v>Test country</v>
      </c>
      <c r="L92" s="93">
        <f t="shared" si="29"/>
        <v>0</v>
      </c>
      <c r="M92" s="93"/>
      <c r="N92" s="93">
        <f t="shared" si="18"/>
        <v>0</v>
      </c>
      <c r="O92" s="254"/>
      <c r="P92" s="254"/>
      <c r="Q92" s="70" t="s">
        <v>2272</v>
      </c>
      <c r="R92" s="587" t="s">
        <v>2818</v>
      </c>
      <c r="S92" s="474" t="s">
        <v>2466</v>
      </c>
      <c r="T92" s="1191"/>
      <c r="U92" s="1198"/>
      <c r="V92" s="202"/>
      <c r="W92" s="203"/>
      <c r="X92" s="122"/>
      <c r="Y92" s="236"/>
      <c r="Z92" s="149"/>
      <c r="AA92" s="203"/>
      <c r="AB92" s="122"/>
      <c r="AC92" s="236"/>
      <c r="AD92" s="149"/>
      <c r="AE92" s="202"/>
      <c r="AF92" s="202"/>
      <c r="AG92" s="203"/>
    </row>
    <row r="93" spans="1:39" outlineLevel="2" x14ac:dyDescent="0.2">
      <c r="A93" s="93" t="str">
        <f t="shared" si="27"/>
        <v>Z2013</v>
      </c>
      <c r="B93" s="93" t="e">
        <f t="shared" si="27"/>
        <v>#N/A</v>
      </c>
      <c r="C93" s="93" t="e">
        <f t="shared" si="27"/>
        <v>#N/A</v>
      </c>
      <c r="D93" s="93" t="e">
        <f t="shared" si="27"/>
        <v>#N/A</v>
      </c>
      <c r="E93" s="58" t="e">
        <f>VLOOKUP("K|"&amp;Q93,'[2]+termU'!$A$1:$G$65536,6,FALSE)</f>
        <v>#N/A</v>
      </c>
      <c r="F93" s="231"/>
      <c r="G93" s="64"/>
      <c r="H93" s="70" t="str">
        <f t="shared" ca="1" si="28"/>
        <v>B</v>
      </c>
      <c r="I93" s="141">
        <v>3</v>
      </c>
      <c r="J93" s="95">
        <f t="shared" si="29"/>
        <v>2013</v>
      </c>
      <c r="K93" s="93" t="str">
        <f t="shared" si="29"/>
        <v>Test country</v>
      </c>
      <c r="L93" s="93">
        <f t="shared" si="29"/>
        <v>0</v>
      </c>
      <c r="M93" s="93"/>
      <c r="N93" s="93">
        <f t="shared" si="18"/>
        <v>0</v>
      </c>
      <c r="O93" s="254"/>
      <c r="P93" s="254"/>
      <c r="R93" s="761" t="s">
        <v>2653</v>
      </c>
      <c r="S93" s="521" t="s">
        <v>1971</v>
      </c>
      <c r="T93" s="1191"/>
      <c r="U93" s="1198"/>
      <c r="V93" s="202"/>
      <c r="W93" s="203"/>
      <c r="X93" s="122"/>
      <c r="Y93" s="236"/>
      <c r="Z93" s="149"/>
      <c r="AA93" s="203"/>
      <c r="AB93" s="122"/>
      <c r="AC93" s="236"/>
      <c r="AD93" s="149"/>
      <c r="AE93" s="202"/>
      <c r="AF93" s="202"/>
      <c r="AG93" s="203"/>
    </row>
    <row r="94" spans="1:39" outlineLevel="2" x14ac:dyDescent="0.2">
      <c r="A94" s="93" t="str">
        <f t="shared" si="27"/>
        <v>Z2013</v>
      </c>
      <c r="B94" s="93" t="e">
        <f t="shared" si="27"/>
        <v>#N/A</v>
      </c>
      <c r="C94" s="93" t="e">
        <f t="shared" si="27"/>
        <v>#N/A</v>
      </c>
      <c r="D94" s="93" t="e">
        <f t="shared" si="27"/>
        <v>#N/A</v>
      </c>
      <c r="E94" s="58" t="str">
        <f>VLOOKUP("K|"&amp;Q94,'[2]+termU'!$A$1:$G$65536,6,FALSE)</f>
        <v>L801a01z</v>
      </c>
      <c r="F94" s="231"/>
      <c r="G94" s="64"/>
      <c r="H94" s="70" t="str">
        <f t="shared" ca="1" si="28"/>
        <v>B</v>
      </c>
      <c r="I94" s="141">
        <v>3</v>
      </c>
      <c r="J94" s="95">
        <f t="shared" si="29"/>
        <v>2013</v>
      </c>
      <c r="K94" s="93" t="str">
        <f t="shared" si="29"/>
        <v>Test country</v>
      </c>
      <c r="L94" s="93">
        <f t="shared" si="29"/>
        <v>0</v>
      </c>
      <c r="M94" s="93"/>
      <c r="N94" s="93">
        <f t="shared" si="18"/>
        <v>0</v>
      </c>
      <c r="O94" s="254"/>
      <c r="P94" s="254"/>
      <c r="Q94" s="70" t="s">
        <v>2206</v>
      </c>
      <c r="R94" s="587" t="s">
        <v>2819</v>
      </c>
      <c r="S94" s="474" t="s">
        <v>2511</v>
      </c>
      <c r="T94" s="1191"/>
      <c r="U94" s="1198"/>
      <c r="V94" s="202"/>
      <c r="W94" s="203"/>
      <c r="X94" s="122"/>
      <c r="Y94" s="236"/>
      <c r="Z94" s="149"/>
      <c r="AA94" s="203"/>
      <c r="AB94" s="122"/>
      <c r="AC94" s="236"/>
      <c r="AD94" s="149"/>
      <c r="AE94" s="202"/>
      <c r="AF94" s="202"/>
      <c r="AG94" s="203"/>
    </row>
    <row r="95" spans="1:39" ht="21" outlineLevel="1" x14ac:dyDescent="0.2">
      <c r="A95" s="93" t="str">
        <f t="shared" si="27"/>
        <v>Z2013</v>
      </c>
      <c r="B95" s="93" t="e">
        <f t="shared" si="27"/>
        <v>#N/A</v>
      </c>
      <c r="C95" s="93" t="e">
        <f t="shared" si="27"/>
        <v>#N/A</v>
      </c>
      <c r="D95" s="93" t="e">
        <f t="shared" si="27"/>
        <v>#N/A</v>
      </c>
      <c r="E95" s="58" t="e">
        <f>VLOOKUP("K|"&amp;Q95,'[2]+termU'!$A$1:$G$65536,6,FALSE)</f>
        <v>#N/A</v>
      </c>
      <c r="F95" s="231" t="str">
        <f>VLOOKUP("K|"&amp;O95,'[2]+termU'!$A$1:$G$65536,6,FALSE)</f>
        <v>L8017</v>
      </c>
      <c r="G95" s="64" t="str">
        <f>IF(O95="","B",IF(ISERROR(E96),"B",IF(E95=LEFT(E96,LEN(E95)),"A","B")))</f>
        <v>B</v>
      </c>
      <c r="H95" s="70" t="str">
        <f t="shared" ca="1" si="28"/>
        <v>A</v>
      </c>
      <c r="I95" s="141">
        <v>2</v>
      </c>
      <c r="J95" s="95">
        <f t="shared" si="29"/>
        <v>2013</v>
      </c>
      <c r="K95" s="93" t="str">
        <f t="shared" si="29"/>
        <v>Test country</v>
      </c>
      <c r="L95" s="93">
        <f t="shared" si="29"/>
        <v>0</v>
      </c>
      <c r="M95" s="93"/>
      <c r="N95" s="93">
        <f t="shared" si="18"/>
        <v>0</v>
      </c>
      <c r="O95" s="254" t="str">
        <f t="shared" si="16"/>
        <v>Dairy products</v>
      </c>
      <c r="P95" s="254"/>
      <c r="Q95" s="70" t="s">
        <v>196</v>
      </c>
      <c r="R95" s="315" t="s">
        <v>2693</v>
      </c>
      <c r="S95" s="541" t="s">
        <v>2383</v>
      </c>
      <c r="T95" s="642" t="str">
        <f>""</f>
        <v/>
      </c>
      <c r="U95" s="1198"/>
      <c r="V95" s="197">
        <f>SUBTOTAL(9,V96:V106)</f>
        <v>0</v>
      </c>
      <c r="W95" s="198">
        <f t="shared" ref="W95:AG95" si="32">SUBTOTAL(9,W96:W106)</f>
        <v>0</v>
      </c>
      <c r="X95" s="101">
        <f t="shared" si="32"/>
        <v>0</v>
      </c>
      <c r="Y95" s="234">
        <f t="shared" si="32"/>
        <v>0</v>
      </c>
      <c r="Z95" s="100">
        <f t="shared" si="32"/>
        <v>0</v>
      </c>
      <c r="AA95" s="198">
        <f t="shared" si="32"/>
        <v>0</v>
      </c>
      <c r="AB95" s="101">
        <f t="shared" si="32"/>
        <v>0</v>
      </c>
      <c r="AC95" s="234">
        <f t="shared" si="32"/>
        <v>0</v>
      </c>
      <c r="AD95" s="100">
        <f t="shared" si="32"/>
        <v>0</v>
      </c>
      <c r="AE95" s="197">
        <f t="shared" si="32"/>
        <v>0</v>
      </c>
      <c r="AF95" s="197">
        <f t="shared" si="32"/>
        <v>0</v>
      </c>
      <c r="AG95" s="198">
        <f t="shared" si="32"/>
        <v>0</v>
      </c>
      <c r="AM95" s="201"/>
    </row>
    <row r="96" spans="1:39" s="201" customFormat="1" ht="15" outlineLevel="1" x14ac:dyDescent="0.2">
      <c r="A96" s="93" t="str">
        <f t="shared" si="27"/>
        <v>Z2013</v>
      </c>
      <c r="B96" s="93" t="e">
        <f t="shared" si="27"/>
        <v>#N/A</v>
      </c>
      <c r="C96" s="93" t="e">
        <f t="shared" si="27"/>
        <v>#N/A</v>
      </c>
      <c r="D96" s="93" t="e">
        <f t="shared" si="27"/>
        <v>#N/A</v>
      </c>
      <c r="E96" s="58" t="e">
        <f>VLOOKUP("K|"&amp;Q96,'[2]+termU'!$A$1:$G$65536,6,FALSE)</f>
        <v>#N/A</v>
      </c>
      <c r="F96" s="231" t="str">
        <f>VLOOKUP("K|"&amp;O96,'[2]+termU'!$A$1:$G$65536,6,FALSE)</f>
        <v>L801700</v>
      </c>
      <c r="G96" s="64" t="str">
        <f>IF(O96="","B",IF(ISERROR(E97),"B",IF(E96=LEFT(E97,LEN(E96)),"A","B")))</f>
        <v>B</v>
      </c>
      <c r="H96" s="70" t="str">
        <f t="shared" ca="1" si="28"/>
        <v>B</v>
      </c>
      <c r="I96" s="141">
        <v>3</v>
      </c>
      <c r="J96" s="95">
        <f t="shared" si="29"/>
        <v>2013</v>
      </c>
      <c r="K96" s="93" t="str">
        <f t="shared" si="29"/>
        <v>Test country</v>
      </c>
      <c r="L96" s="93">
        <f t="shared" si="29"/>
        <v>0</v>
      </c>
      <c r="M96" s="93"/>
      <c r="N96" s="93">
        <f t="shared" si="18"/>
        <v>0</v>
      </c>
      <c r="O96" s="254" t="str">
        <f t="shared" si="16"/>
        <v>Dairy products, no details</v>
      </c>
      <c r="P96" s="254"/>
      <c r="Q96" s="70" t="s">
        <v>557</v>
      </c>
      <c r="R96" s="755" t="str">
        <f xml:space="preserve"> R95 &amp; IF(ISERROR([2]!hidden(R95)),", sin detalles",IF([2]!hidden(R95),"",", sin detalles"))</f>
        <v>Productos lácteos, sin detalles</v>
      </c>
      <c r="S96" s="542" t="str">
        <f xml:space="preserve"> S95 &amp; IF(ISERROR([2]!hidden(S95)),", no details",IF([2]!hidden(S95),"",", no details"))</f>
        <v>Dairy products, no details</v>
      </c>
      <c r="T96" s="642" t="str">
        <f>""</f>
        <v/>
      </c>
      <c r="U96" s="1198"/>
      <c r="V96" s="196"/>
      <c r="W96" s="200"/>
      <c r="X96" s="106"/>
      <c r="Y96" s="235"/>
      <c r="Z96" s="104"/>
      <c r="AA96" s="200"/>
      <c r="AB96" s="106"/>
      <c r="AC96" s="235"/>
      <c r="AD96" s="626">
        <f>W96* '1 Overview'!$D$19</f>
        <v>0</v>
      </c>
      <c r="AE96" s="625">
        <f>Y96* '1 Overview'!$D$19</f>
        <v>0</v>
      </c>
      <c r="AF96" s="625">
        <f>AA96* '1 Overview'!$D$19</f>
        <v>0</v>
      </c>
      <c r="AG96" s="245">
        <f>AC96* '1 Overview'!$D$19</f>
        <v>0</v>
      </c>
      <c r="AM96" s="187"/>
    </row>
    <row r="97" spans="1:39" s="187" customFormat="1" ht="15.75" outlineLevel="2" x14ac:dyDescent="0.2">
      <c r="A97" s="93" t="str">
        <f t="shared" si="27"/>
        <v>Z2013</v>
      </c>
      <c r="B97" s="93" t="e">
        <f t="shared" si="27"/>
        <v>#N/A</v>
      </c>
      <c r="C97" s="93" t="e">
        <f t="shared" si="27"/>
        <v>#N/A</v>
      </c>
      <c r="D97" s="93" t="e">
        <f t="shared" si="27"/>
        <v>#N/A</v>
      </c>
      <c r="E97" s="58" t="e">
        <f>VLOOKUP("K|"&amp;Q97,'[2]+termU'!$A$1:$G$65536,6,FALSE)</f>
        <v>#N/A</v>
      </c>
      <c r="F97" s="231" t="e">
        <f>VLOOKUP("K|"&amp;O97,'[2]+termU'!$A$1:$G$65536,6,FALSE)</f>
        <v>#N/A</v>
      </c>
      <c r="G97" s="64" t="e">
        <f>IF(O97="","B",IF(ISERROR(E99),"B",IF(E97=LEFT(E99,LEN(E97)),"A","B")))</f>
        <v>#N/A</v>
      </c>
      <c r="H97" s="70" t="str">
        <f t="shared" ca="1" si="28"/>
        <v>A</v>
      </c>
      <c r="I97" s="141">
        <v>3</v>
      </c>
      <c r="J97" s="95">
        <f t="shared" si="29"/>
        <v>2013</v>
      </c>
      <c r="K97" s="93" t="str">
        <f t="shared" si="29"/>
        <v>Test country</v>
      </c>
      <c r="L97" s="93">
        <f t="shared" si="29"/>
        <v>0</v>
      </c>
      <c r="M97" s="93"/>
      <c r="N97" s="93">
        <f t="shared" si="18"/>
        <v>0</v>
      </c>
      <c r="O97" s="254" t="str">
        <f t="shared" si="16"/>
        <v>Raw milk</v>
      </c>
      <c r="P97" s="254"/>
      <c r="Q97" s="70" t="s">
        <v>2389</v>
      </c>
      <c r="R97" s="316" t="s">
        <v>2697</v>
      </c>
      <c r="S97" s="547" t="s">
        <v>2389</v>
      </c>
      <c r="T97" s="642" t="str">
        <f>""</f>
        <v/>
      </c>
      <c r="U97" s="1198"/>
      <c r="V97" s="110">
        <f t="shared" ref="V97:AC97" si="33">SUBTOTAL(9,V98:V100)</f>
        <v>0</v>
      </c>
      <c r="W97" s="206">
        <f t="shared" si="33"/>
        <v>0</v>
      </c>
      <c r="X97" s="110">
        <f t="shared" si="33"/>
        <v>0</v>
      </c>
      <c r="Y97" s="237">
        <f t="shared" si="33"/>
        <v>0</v>
      </c>
      <c r="Z97" s="150">
        <f t="shared" si="33"/>
        <v>0</v>
      </c>
      <c r="AA97" s="206">
        <f t="shared" si="33"/>
        <v>0</v>
      </c>
      <c r="AB97" s="110">
        <f t="shared" si="33"/>
        <v>0</v>
      </c>
      <c r="AC97" s="237">
        <f t="shared" si="33"/>
        <v>0</v>
      </c>
      <c r="AD97" s="150">
        <f>W97* '1 Overview'!$D$19</f>
        <v>0</v>
      </c>
      <c r="AE97" s="205">
        <f>Y97* '1 Overview'!$D$19</f>
        <v>0</v>
      </c>
      <c r="AF97" s="205">
        <f>AA97* '1 Overview'!$D$19</f>
        <v>0</v>
      </c>
      <c r="AG97" s="206">
        <f>AC97* '1 Overview'!$D$19</f>
        <v>0</v>
      </c>
      <c r="AM97" s="190"/>
    </row>
    <row r="98" spans="1:39" outlineLevel="2" x14ac:dyDescent="0.2">
      <c r="A98" s="93" t="str">
        <f t="shared" si="27"/>
        <v>Z2013</v>
      </c>
      <c r="B98" s="93" t="e">
        <f t="shared" si="27"/>
        <v>#N/A</v>
      </c>
      <c r="C98" s="93" t="e">
        <f t="shared" si="27"/>
        <v>#N/A</v>
      </c>
      <c r="D98" s="93" t="e">
        <f t="shared" si="27"/>
        <v>#N/A</v>
      </c>
      <c r="E98" s="58" t="str">
        <f>VLOOKUP("K|"&amp;Q98,'[2]+termU'!$A$1:$G$65536,6,FALSE)</f>
        <v>L8017011</v>
      </c>
      <c r="F98" s="231" t="e">
        <f>VLOOKUP("K|"&amp;O98,'[2]+termU'!$A$1:$G$65536,6,FALSE)</f>
        <v>#N/A</v>
      </c>
      <c r="G98" s="64" t="str">
        <f>IF(O99="","B",IF(ISERROR(E99),"B",IF(E98=LEFT(E99,LEN(E98)),"A","B")))</f>
        <v>B</v>
      </c>
      <c r="H98" s="70" t="str">
        <f t="shared" ca="1" si="28"/>
        <v>B</v>
      </c>
      <c r="I98" s="141">
        <v>3</v>
      </c>
      <c r="J98" s="95">
        <f t="shared" si="29"/>
        <v>2013</v>
      </c>
      <c r="K98" s="93" t="str">
        <f t="shared" si="29"/>
        <v>Test country</v>
      </c>
      <c r="L98" s="93">
        <f t="shared" si="29"/>
        <v>0</v>
      </c>
      <c r="M98" s="93"/>
      <c r="N98" s="93">
        <f t="shared" si="18"/>
        <v>0</v>
      </c>
      <c r="O98" s="254" t="str">
        <f t="shared" si="16"/>
        <v>Cow's milk</v>
      </c>
      <c r="P98" s="254"/>
      <c r="Q98" s="70" t="s">
        <v>1837</v>
      </c>
      <c r="R98" s="757" t="s">
        <v>2694</v>
      </c>
      <c r="S98" s="545" t="s">
        <v>2063</v>
      </c>
      <c r="T98" s="642" t="str">
        <f>""</f>
        <v/>
      </c>
      <c r="U98" s="1198"/>
      <c r="V98" s="202"/>
      <c r="W98" s="203"/>
      <c r="X98" s="122"/>
      <c r="Y98" s="236"/>
      <c r="Z98" s="149"/>
      <c r="AA98" s="203"/>
      <c r="AB98" s="122"/>
      <c r="AC98" s="236"/>
      <c r="AD98" s="246">
        <f>W98* '1 Overview'!$D$19</f>
        <v>0</v>
      </c>
      <c r="AE98" s="627">
        <f>Y98* '1 Overview'!$D$19</f>
        <v>0</v>
      </c>
      <c r="AF98" s="627">
        <f>AA98* '1 Overview'!$D$19</f>
        <v>0</v>
      </c>
      <c r="AG98" s="218">
        <f>AC98* '1 Overview'!$D$19</f>
        <v>0</v>
      </c>
      <c r="AM98" s="204"/>
    </row>
    <row r="99" spans="1:39" s="204" customFormat="1" outlineLevel="2" x14ac:dyDescent="0.2">
      <c r="A99" s="93" t="str">
        <f t="shared" si="27"/>
        <v>Z2013</v>
      </c>
      <c r="B99" s="93" t="e">
        <f t="shared" si="27"/>
        <v>#N/A</v>
      </c>
      <c r="C99" s="93" t="e">
        <f t="shared" si="27"/>
        <v>#N/A</v>
      </c>
      <c r="D99" s="93" t="e">
        <f t="shared" si="27"/>
        <v>#N/A</v>
      </c>
      <c r="E99" s="58" t="str">
        <f>VLOOKUP("K|"&amp;Q99,'[2]+termU'!$A$1:$G$65536,6,FALSE)</f>
        <v>L8017012</v>
      </c>
      <c r="F99" s="231" t="e">
        <f>VLOOKUP("K|"&amp;O99,'[2]+termU'!$A$1:$G$65536,6,FALSE)</f>
        <v>#N/A</v>
      </c>
      <c r="G99" s="64" t="str">
        <f>IF(O100="","B",IF(ISERROR(E100),"B",IF(E99=LEFT(E100,LEN(E99)),"A","B")))</f>
        <v>B</v>
      </c>
      <c r="H99" s="70" t="str">
        <f t="shared" ca="1" si="28"/>
        <v>B</v>
      </c>
      <c r="I99" s="141">
        <v>3</v>
      </c>
      <c r="J99" s="95">
        <f t="shared" si="29"/>
        <v>2013</v>
      </c>
      <c r="K99" s="93" t="str">
        <f t="shared" si="29"/>
        <v>Test country</v>
      </c>
      <c r="L99" s="93">
        <f t="shared" si="29"/>
        <v>0</v>
      </c>
      <c r="M99" s="93"/>
      <c r="N99" s="93">
        <f t="shared" si="18"/>
        <v>0</v>
      </c>
      <c r="O99" s="254" t="str">
        <f t="shared" si="16"/>
        <v>Ewe's /Sheep milk</v>
      </c>
      <c r="P99" s="254"/>
      <c r="Q99" s="70" t="s">
        <v>1839</v>
      </c>
      <c r="R99" s="757" t="s">
        <v>2695</v>
      </c>
      <c r="S99" s="545" t="s">
        <v>924</v>
      </c>
      <c r="T99" s="642" t="str">
        <f>""</f>
        <v/>
      </c>
      <c r="U99" s="1198"/>
      <c r="V99" s="202"/>
      <c r="W99" s="203"/>
      <c r="X99" s="122"/>
      <c r="Y99" s="236"/>
      <c r="Z99" s="149"/>
      <c r="AA99" s="203"/>
      <c r="AB99" s="122"/>
      <c r="AC99" s="236"/>
      <c r="AD99" s="246">
        <f>W99* '1 Overview'!$D$19</f>
        <v>0</v>
      </c>
      <c r="AE99" s="627">
        <f>Y99* '1 Overview'!$D$19</f>
        <v>0</v>
      </c>
      <c r="AF99" s="627">
        <f>AA99* '1 Overview'!$D$19</f>
        <v>0</v>
      </c>
      <c r="AG99" s="218">
        <f>AC99* '1 Overview'!$D$19</f>
        <v>0</v>
      </c>
      <c r="AM99" s="190"/>
    </row>
    <row r="100" spans="1:39" outlineLevel="2" x14ac:dyDescent="0.2">
      <c r="A100" s="93" t="str">
        <f t="shared" si="27"/>
        <v>Z2013</v>
      </c>
      <c r="B100" s="93" t="e">
        <f t="shared" si="27"/>
        <v>#N/A</v>
      </c>
      <c r="C100" s="93" t="e">
        <f t="shared" si="27"/>
        <v>#N/A</v>
      </c>
      <c r="D100" s="93" t="e">
        <f t="shared" si="27"/>
        <v>#N/A</v>
      </c>
      <c r="E100" s="58" t="str">
        <f>VLOOKUP("K|"&amp;Q100,'[2]+termU'!$A$1:$G$65536,6,FALSE)</f>
        <v>L8017013</v>
      </c>
      <c r="F100" s="231" t="str">
        <f>VLOOKUP("K|"&amp;O100,'[2]+termU'!$A$1:$G$65536,6,FALSE)</f>
        <v>L8017013</v>
      </c>
      <c r="G100" s="64" t="e">
        <f>IF(#REF!="","B",IF(ISERROR(#REF!),"B",IF(E100=LEFT(#REF!,LEN(E100)),"A","B")))</f>
        <v>#REF!</v>
      </c>
      <c r="H100" s="70" t="str">
        <f t="shared" ca="1" si="28"/>
        <v>B</v>
      </c>
      <c r="I100" s="141">
        <v>3</v>
      </c>
      <c r="J100" s="95">
        <f t="shared" si="29"/>
        <v>2013</v>
      </c>
      <c r="K100" s="93" t="str">
        <f t="shared" si="29"/>
        <v>Test country</v>
      </c>
      <c r="L100" s="93">
        <f t="shared" si="29"/>
        <v>0</v>
      </c>
      <c r="M100" s="93"/>
      <c r="N100" s="93">
        <f t="shared" si="18"/>
        <v>0</v>
      </c>
      <c r="O100" s="254" t="str">
        <f t="shared" si="16"/>
        <v>Goats' milk</v>
      </c>
      <c r="P100" s="254"/>
      <c r="Q100" s="70" t="s">
        <v>1838</v>
      </c>
      <c r="R100" s="754" t="s">
        <v>2696</v>
      </c>
      <c r="S100" s="545" t="s">
        <v>1838</v>
      </c>
      <c r="T100" s="642" t="str">
        <f>""</f>
        <v/>
      </c>
      <c r="U100" s="1198"/>
      <c r="V100" s="202"/>
      <c r="W100" s="203"/>
      <c r="X100" s="122"/>
      <c r="Y100" s="236"/>
      <c r="Z100" s="149"/>
      <c r="AA100" s="203"/>
      <c r="AB100" s="122"/>
      <c r="AC100" s="236"/>
      <c r="AD100" s="246">
        <f>W100* '1 Overview'!$D$19</f>
        <v>0</v>
      </c>
      <c r="AE100" s="627">
        <f>Y100* '1 Overview'!$D$19</f>
        <v>0</v>
      </c>
      <c r="AF100" s="627">
        <f>AA100* '1 Overview'!$D$19</f>
        <v>0</v>
      </c>
      <c r="AG100" s="218">
        <f>AC100* '1 Overview'!$D$19</f>
        <v>0</v>
      </c>
      <c r="AM100" s="187"/>
    </row>
    <row r="101" spans="1:39" s="187" customFormat="1" ht="15.75" outlineLevel="2" x14ac:dyDescent="0.2">
      <c r="A101" s="93" t="str">
        <f t="shared" si="27"/>
        <v>Z2013</v>
      </c>
      <c r="B101" s="93" t="e">
        <f t="shared" si="27"/>
        <v>#N/A</v>
      </c>
      <c r="C101" s="93" t="e">
        <f t="shared" si="27"/>
        <v>#N/A</v>
      </c>
      <c r="D101" s="93" t="e">
        <f t="shared" si="27"/>
        <v>#N/A</v>
      </c>
      <c r="E101" s="58" t="e">
        <f>VLOOKUP("K|"&amp;Q101,'[2]+termU'!$A$1:$G$65536,6,FALSE)</f>
        <v>#N/A</v>
      </c>
      <c r="F101" s="231" t="e">
        <f>VLOOKUP("K|"&amp;O101,'[2]+termU'!$A$1:$G$65536,6,FALSE)</f>
        <v>#N/A</v>
      </c>
      <c r="G101" s="64" t="e">
        <f>IF(O101="","B",IF(ISERROR(E102),"B",IF(E101=LEFT(E102,LEN(E101)),"A","B")))</f>
        <v>#N/A</v>
      </c>
      <c r="H101" s="70" t="str">
        <f t="shared" ca="1" si="28"/>
        <v>B</v>
      </c>
      <c r="I101" s="141">
        <v>3</v>
      </c>
      <c r="J101" s="95">
        <f t="shared" si="29"/>
        <v>2013</v>
      </c>
      <c r="K101" s="93" t="str">
        <f t="shared" si="29"/>
        <v>Test country</v>
      </c>
      <c r="L101" s="93">
        <f t="shared" si="29"/>
        <v>0</v>
      </c>
      <c r="M101" s="93"/>
      <c r="N101" s="93">
        <f t="shared" si="18"/>
        <v>0</v>
      </c>
      <c r="O101" s="254" t="str">
        <f t="shared" si="16"/>
        <v>Drinking milk</v>
      </c>
      <c r="P101" s="254"/>
      <c r="Q101" s="70" t="s">
        <v>92</v>
      </c>
      <c r="R101" s="753" t="s">
        <v>2698</v>
      </c>
      <c r="S101" s="547" t="s">
        <v>2384</v>
      </c>
      <c r="T101" s="642" t="str">
        <f>""</f>
        <v/>
      </c>
      <c r="U101" s="1198"/>
      <c r="V101" s="633"/>
      <c r="W101" s="634"/>
      <c r="X101" s="122"/>
      <c r="Y101" s="236"/>
      <c r="Z101" s="149"/>
      <c r="AA101" s="203"/>
      <c r="AB101" s="122"/>
      <c r="AC101" s="236"/>
      <c r="AD101" s="246">
        <f>W101* '1 Overview'!$D$19</f>
        <v>0</v>
      </c>
      <c r="AE101" s="627">
        <f>Y101* '1 Overview'!$D$19</f>
        <v>0</v>
      </c>
      <c r="AF101" s="627">
        <f>AA101* '1 Overview'!$D$19</f>
        <v>0</v>
      </c>
      <c r="AG101" s="218">
        <f>AC101* '1 Overview'!$D$19</f>
        <v>0</v>
      </c>
    </row>
    <row r="102" spans="1:39" s="187" customFormat="1" ht="15.75" outlineLevel="2" x14ac:dyDescent="0.2">
      <c r="A102" s="93" t="str">
        <f t="shared" ref="A102:D124" si="34">A$19</f>
        <v>Z2013</v>
      </c>
      <c r="B102" s="93" t="e">
        <f t="shared" si="34"/>
        <v>#N/A</v>
      </c>
      <c r="C102" s="93" t="e">
        <f t="shared" si="34"/>
        <v>#N/A</v>
      </c>
      <c r="D102" s="93" t="e">
        <f t="shared" si="34"/>
        <v>#N/A</v>
      </c>
      <c r="E102" s="58" t="str">
        <f>VLOOKUP("K|"&amp;Q102,'[2]+termU'!$A$1:$G$65536,6,FALSE)</f>
        <v>L801704</v>
      </c>
      <c r="F102" s="231" t="str">
        <f>VLOOKUP("K|"&amp;O102,'[2]+termU'!$A$1:$G$65536,6,FALSE)</f>
        <v>L801704</v>
      </c>
      <c r="G102" s="64" t="str">
        <f>IF(O102="","B",IF(ISERROR(E103),"B",IF(E102=LEFT(E103,LEN(E102)),"A","B")))</f>
        <v>B</v>
      </c>
      <c r="H102" s="70" t="str">
        <f t="shared" ca="1" si="28"/>
        <v>B</v>
      </c>
      <c r="I102" s="141">
        <v>3</v>
      </c>
      <c r="J102" s="95">
        <f t="shared" ref="J102:L124" si="35">J$19</f>
        <v>2013</v>
      </c>
      <c r="K102" s="93" t="str">
        <f t="shared" si="35"/>
        <v>Test country</v>
      </c>
      <c r="L102" s="93">
        <f t="shared" si="35"/>
        <v>0</v>
      </c>
      <c r="M102" s="93"/>
      <c r="N102" s="93">
        <f t="shared" si="18"/>
        <v>0</v>
      </c>
      <c r="O102" s="254" t="str">
        <f t="shared" si="16"/>
        <v>Cream</v>
      </c>
      <c r="P102" s="254"/>
      <c r="Q102" s="70" t="s">
        <v>2260</v>
      </c>
      <c r="R102" s="753" t="s">
        <v>2699</v>
      </c>
      <c r="S102" s="547" t="s">
        <v>2260</v>
      </c>
      <c r="T102" s="642" t="str">
        <f>""</f>
        <v/>
      </c>
      <c r="U102" s="1198"/>
      <c r="V102" s="633"/>
      <c r="W102" s="634"/>
      <c r="X102" s="122"/>
      <c r="Y102" s="236"/>
      <c r="Z102" s="149"/>
      <c r="AA102" s="203"/>
      <c r="AB102" s="122"/>
      <c r="AC102" s="236"/>
      <c r="AD102" s="246">
        <f>W102* '1 Overview'!$D$19</f>
        <v>0</v>
      </c>
      <c r="AE102" s="627">
        <f>Y102* '1 Overview'!$D$19</f>
        <v>0</v>
      </c>
      <c r="AF102" s="627">
        <f>AA102* '1 Overview'!$D$19</f>
        <v>0</v>
      </c>
      <c r="AG102" s="218">
        <f>AC102* '1 Overview'!$D$19</f>
        <v>0</v>
      </c>
    </row>
    <row r="103" spans="1:39" s="187" customFormat="1" ht="15.75" outlineLevel="2" x14ac:dyDescent="0.2">
      <c r="A103" s="93" t="str">
        <f t="shared" si="34"/>
        <v>Z2013</v>
      </c>
      <c r="B103" s="93" t="e">
        <f t="shared" si="34"/>
        <v>#N/A</v>
      </c>
      <c r="C103" s="93" t="e">
        <f t="shared" si="34"/>
        <v>#N/A</v>
      </c>
      <c r="D103" s="93" t="e">
        <f t="shared" si="34"/>
        <v>#N/A</v>
      </c>
      <c r="E103" s="58" t="str">
        <f>VLOOKUP("K|"&amp;Q103,'[2]+termU'!$A$1:$G$65536,6,FALSE)</f>
        <v>L801702</v>
      </c>
      <c r="F103" s="231" t="str">
        <f>VLOOKUP("K|"&amp;O103,'[2]+termU'!$A$1:$G$65536,6,FALSE)</f>
        <v>L801702</v>
      </c>
      <c r="G103" s="64" t="str">
        <f>IF(O103="","B",IF(ISERROR(E104),"B",IF(E103=LEFT(E104,LEN(E103)),"A","B")))</f>
        <v>B</v>
      </c>
      <c r="H103" s="70" t="str">
        <f t="shared" ca="1" si="28"/>
        <v>B</v>
      </c>
      <c r="I103" s="141">
        <v>3</v>
      </c>
      <c r="J103" s="95">
        <f t="shared" si="35"/>
        <v>2013</v>
      </c>
      <c r="K103" s="93" t="str">
        <f t="shared" si="35"/>
        <v>Test country</v>
      </c>
      <c r="L103" s="93">
        <f t="shared" si="35"/>
        <v>0</v>
      </c>
      <c r="M103" s="93"/>
      <c r="N103" s="93">
        <f t="shared" si="18"/>
        <v>0</v>
      </c>
      <c r="O103" s="254" t="str">
        <f t="shared" si="16"/>
        <v>Butter</v>
      </c>
      <c r="P103" s="254"/>
      <c r="Q103" s="70" t="s">
        <v>2257</v>
      </c>
      <c r="R103" s="753" t="s">
        <v>2700</v>
      </c>
      <c r="S103" s="547" t="s">
        <v>2385</v>
      </c>
      <c r="T103" s="642" t="str">
        <f>""</f>
        <v/>
      </c>
      <c r="U103" s="1198"/>
      <c r="V103" s="633"/>
      <c r="W103" s="634"/>
      <c r="X103" s="122"/>
      <c r="Y103" s="236"/>
      <c r="Z103" s="149"/>
      <c r="AA103" s="203"/>
      <c r="AB103" s="122"/>
      <c r="AC103" s="236"/>
      <c r="AD103" s="246">
        <f>W103* '1 Overview'!$D$19</f>
        <v>0</v>
      </c>
      <c r="AE103" s="627">
        <f>Y103* '1 Overview'!$D$19</f>
        <v>0</v>
      </c>
      <c r="AF103" s="627">
        <f>AA103* '1 Overview'!$D$19</f>
        <v>0</v>
      </c>
      <c r="AG103" s="218">
        <f>AC103* '1 Overview'!$D$19</f>
        <v>0</v>
      </c>
    </row>
    <row r="104" spans="1:39" s="187" customFormat="1" ht="15.75" outlineLevel="2" x14ac:dyDescent="0.2">
      <c r="A104" s="93" t="str">
        <f t="shared" si="34"/>
        <v>Z2013</v>
      </c>
      <c r="B104" s="93" t="e">
        <f t="shared" si="34"/>
        <v>#N/A</v>
      </c>
      <c r="C104" s="93" t="e">
        <f t="shared" si="34"/>
        <v>#N/A</v>
      </c>
      <c r="D104" s="93" t="e">
        <f t="shared" si="34"/>
        <v>#N/A</v>
      </c>
      <c r="E104" s="58" t="str">
        <f>VLOOKUP("K|"&amp;Q104,'[2]+termU'!$A$1:$G$65536,6,FALSE)</f>
        <v>L801703</v>
      </c>
      <c r="F104" s="231" t="str">
        <f>VLOOKUP("K|"&amp;O104,'[2]+termU'!$A$1:$G$65536,6,FALSE)</f>
        <v>L801703</v>
      </c>
      <c r="G104" s="64" t="str">
        <f>IF(O104="","B",IF(ISERROR(E105),"B",IF(E104=LEFT(E105,LEN(E104)),"A","B")))</f>
        <v>B</v>
      </c>
      <c r="H104" s="70" t="str">
        <f t="shared" ca="1" si="28"/>
        <v>B</v>
      </c>
      <c r="I104" s="141">
        <v>3</v>
      </c>
      <c r="J104" s="95">
        <f t="shared" si="35"/>
        <v>2013</v>
      </c>
      <c r="K104" s="93" t="str">
        <f t="shared" si="35"/>
        <v>Test country</v>
      </c>
      <c r="L104" s="93">
        <f t="shared" si="35"/>
        <v>0</v>
      </c>
      <c r="M104" s="93"/>
      <c r="N104" s="93">
        <f t="shared" si="18"/>
        <v>0</v>
      </c>
      <c r="O104" s="254" t="str">
        <f t="shared" si="16"/>
        <v>Cheese</v>
      </c>
      <c r="P104" s="254"/>
      <c r="Q104" s="70" t="s">
        <v>2239</v>
      </c>
      <c r="R104" s="753" t="s">
        <v>2701</v>
      </c>
      <c r="S104" s="547" t="s">
        <v>2239</v>
      </c>
      <c r="T104" s="642" t="str">
        <f>""</f>
        <v/>
      </c>
      <c r="U104" s="1198"/>
      <c r="V104" s="633"/>
      <c r="W104" s="634"/>
      <c r="X104" s="122"/>
      <c r="Y104" s="236"/>
      <c r="Z104" s="149"/>
      <c r="AA104" s="203"/>
      <c r="AB104" s="122"/>
      <c r="AC104" s="236"/>
      <c r="AD104" s="246">
        <f>W104* '1 Overview'!$D$19</f>
        <v>0</v>
      </c>
      <c r="AE104" s="627">
        <f>Y104* '1 Overview'!$D$19</f>
        <v>0</v>
      </c>
      <c r="AF104" s="627">
        <f>AA104* '1 Overview'!$D$19</f>
        <v>0</v>
      </c>
      <c r="AG104" s="218">
        <f>AC104* '1 Overview'!$D$19</f>
        <v>0</v>
      </c>
    </row>
    <row r="105" spans="1:39" s="187" customFormat="1" ht="15.75" outlineLevel="2" x14ac:dyDescent="0.2">
      <c r="A105" s="93" t="str">
        <f t="shared" si="34"/>
        <v>Z2013</v>
      </c>
      <c r="B105" s="93" t="e">
        <f t="shared" si="34"/>
        <v>#N/A</v>
      </c>
      <c r="C105" s="93" t="e">
        <f t="shared" si="34"/>
        <v>#N/A</v>
      </c>
      <c r="D105" s="93" t="e">
        <f t="shared" si="34"/>
        <v>#N/A</v>
      </c>
      <c r="E105" s="58" t="e">
        <f>VLOOKUP("K|"&amp;Q105,'[2]+termU'!$A$1:$G$65536,6,FALSE)</f>
        <v>#N/A</v>
      </c>
      <c r="F105" s="231" t="e">
        <f>VLOOKUP("K|"&amp;O105,'[2]+termU'!$A$1:$G$65536,6,FALSE)</f>
        <v>#N/A</v>
      </c>
      <c r="G105" s="64" t="str">
        <f>IF(O105="","B",IF(ISERROR(E106),"B",IF(E105=LEFT(E106,LEN(E105)),"A","B")))</f>
        <v>B</v>
      </c>
      <c r="H105" s="70" t="str">
        <f t="shared" ca="1" si="28"/>
        <v>B</v>
      </c>
      <c r="I105" s="141">
        <v>3</v>
      </c>
      <c r="J105" s="95">
        <f t="shared" si="35"/>
        <v>2013</v>
      </c>
      <c r="K105" s="93" t="str">
        <f t="shared" si="35"/>
        <v>Test country</v>
      </c>
      <c r="L105" s="93">
        <f t="shared" si="35"/>
        <v>0</v>
      </c>
      <c r="M105" s="93"/>
      <c r="N105" s="93">
        <f t="shared" si="18"/>
        <v>0</v>
      </c>
      <c r="O105" s="254" t="str">
        <f t="shared" si="16"/>
        <v>Acidified milk (yoghurt, drinkable yoghurts and other fermented milk products)</v>
      </c>
      <c r="P105" s="254"/>
      <c r="Q105" s="70" t="s">
        <v>2570</v>
      </c>
      <c r="R105" s="753" t="s">
        <v>2702</v>
      </c>
      <c r="S105" s="547" t="s">
        <v>2562</v>
      </c>
      <c r="T105" s="642" t="str">
        <f>""</f>
        <v/>
      </c>
      <c r="U105" s="1198"/>
      <c r="V105" s="633"/>
      <c r="W105" s="634"/>
      <c r="X105" s="122"/>
      <c r="Y105" s="236"/>
      <c r="Z105" s="149"/>
      <c r="AA105" s="203"/>
      <c r="AB105" s="122"/>
      <c r="AC105" s="236"/>
      <c r="AD105" s="246">
        <f>W105* '1 Overview'!$D$19</f>
        <v>0</v>
      </c>
      <c r="AE105" s="627">
        <f>Y105* '1 Overview'!$D$19</f>
        <v>0</v>
      </c>
      <c r="AF105" s="627">
        <f>AA105* '1 Overview'!$D$19</f>
        <v>0</v>
      </c>
      <c r="AG105" s="218">
        <f>AC105* '1 Overview'!$D$19</f>
        <v>0</v>
      </c>
    </row>
    <row r="106" spans="1:39" s="187" customFormat="1" ht="15.75" outlineLevel="2" x14ac:dyDescent="0.2">
      <c r="A106" s="93" t="str">
        <f t="shared" si="34"/>
        <v>Z2013</v>
      </c>
      <c r="B106" s="93" t="e">
        <f t="shared" si="34"/>
        <v>#N/A</v>
      </c>
      <c r="C106" s="93" t="e">
        <f t="shared" si="34"/>
        <v>#N/A</v>
      </c>
      <c r="D106" s="93" t="e">
        <f t="shared" si="34"/>
        <v>#N/A</v>
      </c>
      <c r="E106" s="58" t="e">
        <f>VLOOKUP("K|"&amp;Q106,'[2]+termU'!$A$1:$G$65536,6,FALSE)</f>
        <v>#N/A</v>
      </c>
      <c r="F106" s="231" t="e">
        <f>VLOOKUP("K|"&amp;O106,'[2]+termU'!$A$1:$G$65536,6,FALSE)</f>
        <v>#N/A</v>
      </c>
      <c r="G106" s="64" t="e">
        <f>IF(O106="","B",IF(ISERROR(E109),"B",IF(E106=LEFT(E109,LEN(E106)),"A","B")))</f>
        <v>#N/A</v>
      </c>
      <c r="H106" s="70" t="str">
        <f t="shared" ca="1" si="28"/>
        <v>B</v>
      </c>
      <c r="I106" s="141">
        <v>3</v>
      </c>
      <c r="J106" s="95">
        <f t="shared" si="35"/>
        <v>2013</v>
      </c>
      <c r="K106" s="93" t="str">
        <f t="shared" si="35"/>
        <v>Test country</v>
      </c>
      <c r="L106" s="93">
        <f t="shared" si="35"/>
        <v>0</v>
      </c>
      <c r="M106" s="93"/>
      <c r="N106" s="93">
        <f t="shared" si="18"/>
        <v>0</v>
      </c>
      <c r="O106" s="254" t="str">
        <f t="shared" si="16"/>
        <v>Other dairy products</v>
      </c>
      <c r="P106" s="254"/>
      <c r="Q106" s="70" t="s">
        <v>105</v>
      </c>
      <c r="R106" s="753" t="s">
        <v>2703</v>
      </c>
      <c r="S106" s="547" t="s">
        <v>2386</v>
      </c>
      <c r="T106" s="642" t="str">
        <f>""</f>
        <v/>
      </c>
      <c r="U106" s="1198"/>
      <c r="V106" s="633"/>
      <c r="W106" s="634"/>
      <c r="X106" s="122"/>
      <c r="Y106" s="236"/>
      <c r="Z106" s="149"/>
      <c r="AA106" s="203"/>
      <c r="AB106" s="122"/>
      <c r="AC106" s="236"/>
      <c r="AD106" s="246">
        <f>W106* '1 Overview'!$D$19</f>
        <v>0</v>
      </c>
      <c r="AE106" s="627">
        <f>Y106* '1 Overview'!$D$19</f>
        <v>0</v>
      </c>
      <c r="AF106" s="627">
        <f>AA106* '1 Overview'!$D$19</f>
        <v>0</v>
      </c>
      <c r="AG106" s="218">
        <f>AC106* '1 Overview'!$D$19</f>
        <v>0</v>
      </c>
      <c r="AM106" s="190"/>
    </row>
    <row r="107" spans="1:39" ht="21" outlineLevel="1" x14ac:dyDescent="0.2">
      <c r="A107" s="93" t="str">
        <f t="shared" si="34"/>
        <v>Z2013</v>
      </c>
      <c r="B107" s="93" t="e">
        <f t="shared" si="34"/>
        <v>#N/A</v>
      </c>
      <c r="C107" s="93" t="e">
        <f t="shared" si="34"/>
        <v>#N/A</v>
      </c>
      <c r="D107" s="93" t="e">
        <f t="shared" si="34"/>
        <v>#N/A</v>
      </c>
      <c r="E107" s="58" t="str">
        <f>VLOOKUP("K|"&amp;Q107,'[2]+termU'!$A$1:$G$65536,6,FALSE)</f>
        <v>L801707</v>
      </c>
      <c r="F107" s="231" t="str">
        <f>VLOOKUP("K|"&amp;O107,'[2]+termU'!$A$1:$G$65536,6,FALSE)</f>
        <v>L801707</v>
      </c>
      <c r="G107" s="64" t="str">
        <f>IF(O107="","B",IF(ISERROR(E109),"B",IF(E107=LEFT(E109,LEN(E107)),"A","B")))</f>
        <v>A</v>
      </c>
      <c r="H107" s="70" t="str">
        <f t="shared" ca="1" si="28"/>
        <v>A</v>
      </c>
      <c r="I107" s="141">
        <v>3</v>
      </c>
      <c r="J107" s="95">
        <f t="shared" si="35"/>
        <v>2013</v>
      </c>
      <c r="K107" s="93" t="str">
        <f t="shared" si="35"/>
        <v>Test country</v>
      </c>
      <c r="L107" s="93">
        <f t="shared" si="35"/>
        <v>0</v>
      </c>
      <c r="M107" s="93"/>
      <c r="N107" s="93">
        <f t="shared" si="18"/>
        <v>0</v>
      </c>
      <c r="O107" s="254" t="str">
        <f>TRIM(S107)</f>
        <v>Eggs</v>
      </c>
      <c r="P107" s="254"/>
      <c r="Q107" s="70" t="s">
        <v>2454</v>
      </c>
      <c r="R107" s="752" t="s">
        <v>2704</v>
      </c>
      <c r="S107" s="541" t="s">
        <v>2454</v>
      </c>
      <c r="T107" s="642" t="str">
        <f>""</f>
        <v/>
      </c>
      <c r="U107" s="1198"/>
      <c r="V107" s="197">
        <f>SUBTOTAL(9,V108:V109)</f>
        <v>0</v>
      </c>
      <c r="W107" s="198">
        <f t="shared" ref="W107:AG107" si="36">SUBTOTAL(9,W108:W109)</f>
        <v>0</v>
      </c>
      <c r="X107" s="101">
        <f t="shared" si="36"/>
        <v>0</v>
      </c>
      <c r="Y107" s="234">
        <f t="shared" si="36"/>
        <v>0</v>
      </c>
      <c r="Z107" s="100">
        <f t="shared" si="36"/>
        <v>0</v>
      </c>
      <c r="AA107" s="198">
        <f t="shared" si="36"/>
        <v>0</v>
      </c>
      <c r="AB107" s="101">
        <f t="shared" si="36"/>
        <v>0</v>
      </c>
      <c r="AC107" s="234">
        <f t="shared" si="36"/>
        <v>0</v>
      </c>
      <c r="AD107" s="100">
        <f t="shared" si="36"/>
        <v>0</v>
      </c>
      <c r="AE107" s="197">
        <f t="shared" si="36"/>
        <v>0</v>
      </c>
      <c r="AF107" s="197">
        <f t="shared" si="36"/>
        <v>0</v>
      </c>
      <c r="AG107" s="198">
        <f t="shared" si="36"/>
        <v>0</v>
      </c>
      <c r="AM107" s="187"/>
    </row>
    <row r="108" spans="1:39" s="187" customFormat="1" ht="15" outlineLevel="2" x14ac:dyDescent="0.2">
      <c r="A108" s="93" t="str">
        <f t="shared" si="34"/>
        <v>Z2013</v>
      </c>
      <c r="B108" s="93" t="e">
        <f t="shared" si="34"/>
        <v>#N/A</v>
      </c>
      <c r="C108" s="93" t="e">
        <f t="shared" si="34"/>
        <v>#N/A</v>
      </c>
      <c r="D108" s="93" t="e">
        <f t="shared" si="34"/>
        <v>#N/A</v>
      </c>
      <c r="E108" s="58" t="str">
        <f>VLOOKUP("K|"&amp;Q108,'[2]+termU'!$A$1:$G$65536,6,FALSE)</f>
        <v>L8017070</v>
      </c>
      <c r="F108" s="231" t="str">
        <f>VLOOKUP("K|"&amp;O108,'[2]+termU'!$A$1:$G$65536,6,FALSE)</f>
        <v>L8017070</v>
      </c>
      <c r="G108" s="64" t="str">
        <f>IF(O108="","B",IF(ISERROR(#REF!),"B",IF(E108=LEFT(#REF!,LEN(E108)),"A","B")))</f>
        <v>B</v>
      </c>
      <c r="H108" s="70" t="str">
        <f t="shared" ca="1" si="28"/>
        <v>B</v>
      </c>
      <c r="I108" s="141">
        <v>3</v>
      </c>
      <c r="J108" s="95">
        <f t="shared" si="35"/>
        <v>2013</v>
      </c>
      <c r="K108" s="93" t="str">
        <f t="shared" si="35"/>
        <v>Test country</v>
      </c>
      <c r="L108" s="93">
        <f t="shared" si="35"/>
        <v>0</v>
      </c>
      <c r="M108" s="93"/>
      <c r="N108" s="93">
        <f t="shared" si="18"/>
        <v>0</v>
      </c>
      <c r="O108" s="254" t="str">
        <f>TRIM(S108)</f>
        <v>Eggs, no details</v>
      </c>
      <c r="P108" s="254"/>
      <c r="Q108" s="70" t="s">
        <v>2265</v>
      </c>
      <c r="R108" s="542" t="str">
        <f xml:space="preserve"> R107 &amp; IF(ISERROR([2]!hidden(R107)),", no details",IF([2]!hidden(R107),"",", no details"))</f>
        <v>Huevos, no details</v>
      </c>
      <c r="S108" s="542" t="str">
        <f xml:space="preserve"> S107 &amp; IF(ISERROR([2]!hidden(S107)),", no details",IF([2]!hidden(S107),"",", no details"))</f>
        <v>Eggs, no details</v>
      </c>
      <c r="T108" s="642" t="str">
        <f>""</f>
        <v/>
      </c>
      <c r="U108" s="1198"/>
      <c r="V108" s="633"/>
      <c r="W108" s="634"/>
      <c r="X108" s="122"/>
      <c r="Y108" s="236"/>
      <c r="Z108" s="149"/>
      <c r="AA108" s="203"/>
      <c r="AB108" s="122"/>
      <c r="AC108" s="236"/>
      <c r="AD108" s="246">
        <f>W108* '1 Overview'!$D$19</f>
        <v>0</v>
      </c>
      <c r="AE108" s="627">
        <f>Y108* '1 Overview'!$D$19</f>
        <v>0</v>
      </c>
      <c r="AF108" s="627">
        <f>AA108* '1 Overview'!$D$19</f>
        <v>0</v>
      </c>
      <c r="AG108" s="218">
        <f>AC108* '1 Overview'!$D$19</f>
        <v>0</v>
      </c>
    </row>
    <row r="109" spans="1:39" s="187" customFormat="1" ht="15.75" outlineLevel="2" x14ac:dyDescent="0.2">
      <c r="A109" s="93" t="str">
        <f t="shared" si="34"/>
        <v>Z2013</v>
      </c>
      <c r="B109" s="93" t="e">
        <f t="shared" si="34"/>
        <v>#N/A</v>
      </c>
      <c r="C109" s="93" t="e">
        <f t="shared" si="34"/>
        <v>#N/A</v>
      </c>
      <c r="D109" s="93" t="e">
        <f t="shared" si="34"/>
        <v>#N/A</v>
      </c>
      <c r="E109" s="58" t="str">
        <f>VLOOKUP("K|"&amp;Q109,'[2]+termU'!$A$1:$G$65536,6,FALSE)</f>
        <v>L8017071</v>
      </c>
      <c r="F109" s="231" t="str">
        <f>VLOOKUP("K|"&amp;O109,'[2]+termU'!$A$1:$G$65536,6,FALSE)</f>
        <v>L8017071</v>
      </c>
      <c r="G109" s="64" t="str">
        <f>IF(O109="","B",IF(ISERROR(E124),"B",IF(E109=LEFT(E124,LEN(E109)),"A","B")))</f>
        <v>B</v>
      </c>
      <c r="H109" s="70" t="str">
        <f t="shared" ca="1" si="28"/>
        <v>B</v>
      </c>
      <c r="I109" s="141">
        <v>3</v>
      </c>
      <c r="J109" s="95">
        <f t="shared" si="35"/>
        <v>2013</v>
      </c>
      <c r="K109" s="93" t="str">
        <f t="shared" si="35"/>
        <v>Test country</v>
      </c>
      <c r="L109" s="93">
        <f t="shared" si="35"/>
        <v>0</v>
      </c>
      <c r="M109" s="93"/>
      <c r="N109" s="93">
        <f t="shared" si="18"/>
        <v>0</v>
      </c>
      <c r="O109" s="254" t="str">
        <f t="shared" si="16"/>
        <v>Eggs for consumption</v>
      </c>
      <c r="P109" s="254"/>
      <c r="Q109" s="70" t="s">
        <v>2387</v>
      </c>
      <c r="R109" s="751" t="s">
        <v>2705</v>
      </c>
      <c r="S109" s="570" t="s">
        <v>2387</v>
      </c>
      <c r="T109" s="642" t="str">
        <f>""</f>
        <v/>
      </c>
      <c r="U109" s="1198"/>
      <c r="V109" s="633"/>
      <c r="W109" s="634"/>
      <c r="X109" s="122"/>
      <c r="Y109" s="236"/>
      <c r="Z109" s="149"/>
      <c r="AA109" s="203"/>
      <c r="AB109" s="122"/>
      <c r="AC109" s="236"/>
      <c r="AD109" s="246">
        <f>W109* '1 Overview'!$D$19</f>
        <v>0</v>
      </c>
      <c r="AE109" s="627">
        <f>Y109* '1 Overview'!$D$19</f>
        <v>0</v>
      </c>
      <c r="AF109" s="627">
        <f>AA109* '1 Overview'!$D$19</f>
        <v>0</v>
      </c>
      <c r="AG109" s="218">
        <f>AC109* '1 Overview'!$D$19</f>
        <v>0</v>
      </c>
      <c r="AM109" s="190"/>
    </row>
    <row r="110" spans="1:39" ht="21" outlineLevel="1" x14ac:dyDescent="0.2">
      <c r="A110" s="93" t="str">
        <f t="shared" si="34"/>
        <v>Z2013</v>
      </c>
      <c r="B110" s="93" t="e">
        <f t="shared" si="34"/>
        <v>#N/A</v>
      </c>
      <c r="C110" s="93" t="e">
        <f t="shared" si="34"/>
        <v>#N/A</v>
      </c>
      <c r="D110" s="93" t="e">
        <f t="shared" si="34"/>
        <v>#N/A</v>
      </c>
      <c r="E110" s="58" t="e">
        <f>VLOOKUP("K|"&amp;Q110,'[2]+termU'!$A$1:$G$65536,6,FALSE)</f>
        <v>#N/A</v>
      </c>
      <c r="F110" s="231" t="str">
        <f>VLOOKUP("K|"&amp;O110,'[2]+termU'!$A$1:$G$65536,6,FALSE)</f>
        <v>L5</v>
      </c>
      <c r="G110" s="64" t="str">
        <f>IF(O110="","B",IF(ISERROR(E111),"B",IF(E110=LEFT(E111,LEN(E110)),"A","B")))</f>
        <v>B</v>
      </c>
      <c r="H110" s="70" t="str">
        <f t="shared" ca="1" si="28"/>
        <v>A</v>
      </c>
      <c r="I110" s="141">
        <v>2</v>
      </c>
      <c r="J110" s="95">
        <f t="shared" si="35"/>
        <v>2013</v>
      </c>
      <c r="K110" s="93" t="str">
        <f t="shared" si="35"/>
        <v>Test country</v>
      </c>
      <c r="L110" s="93">
        <f t="shared" si="35"/>
        <v>0</v>
      </c>
      <c r="M110" s="93"/>
      <c r="N110" s="93">
        <f t="shared" si="18"/>
        <v>0</v>
      </c>
      <c r="O110" s="254" t="str">
        <f t="shared" ref="O110:O119" si="37">TRIM(S110)</f>
        <v>Aquaculture animals</v>
      </c>
      <c r="P110" s="254"/>
      <c r="Q110" s="70" t="s">
        <v>2301</v>
      </c>
      <c r="R110" s="315" t="s">
        <v>584</v>
      </c>
      <c r="S110" s="541" t="s">
        <v>2302</v>
      </c>
      <c r="T110" s="642" t="str">
        <f>""</f>
        <v/>
      </c>
      <c r="U110" s="1198"/>
      <c r="V110" s="197">
        <f>SUBTOTAL(9,V111:V120)</f>
        <v>0</v>
      </c>
      <c r="W110" s="198">
        <f>SUBTOTAL(9,W111:W120)</f>
        <v>0</v>
      </c>
      <c r="X110" s="101">
        <f t="shared" ref="X110:AC110" si="38">SUBTOTAL(9,X111:X120)</f>
        <v>0</v>
      </c>
      <c r="Y110" s="234">
        <f t="shared" si="38"/>
        <v>0</v>
      </c>
      <c r="Z110" s="100">
        <f t="shared" si="38"/>
        <v>0</v>
      </c>
      <c r="AA110" s="198">
        <f t="shared" si="38"/>
        <v>0</v>
      </c>
      <c r="AB110" s="101">
        <f t="shared" si="38"/>
        <v>0</v>
      </c>
      <c r="AC110" s="234">
        <f t="shared" si="38"/>
        <v>0</v>
      </c>
      <c r="AD110" s="100">
        <f>W110* '1 Overview'!$D$19</f>
        <v>0</v>
      </c>
      <c r="AE110" s="197">
        <f>Y110* '1 Overview'!$D$19</f>
        <v>0</v>
      </c>
      <c r="AF110" s="197">
        <f>AA110* '1 Overview'!$D$19</f>
        <v>0</v>
      </c>
      <c r="AG110" s="198">
        <f>AC110* '1 Overview'!$D$19</f>
        <v>0</v>
      </c>
      <c r="AM110" s="201"/>
    </row>
    <row r="111" spans="1:39" s="201" customFormat="1" ht="15" outlineLevel="1" x14ac:dyDescent="0.2">
      <c r="A111" s="93" t="str">
        <f t="shared" si="34"/>
        <v>Z2013</v>
      </c>
      <c r="B111" s="93" t="e">
        <f t="shared" si="34"/>
        <v>#N/A</v>
      </c>
      <c r="C111" s="93" t="e">
        <f t="shared" si="34"/>
        <v>#N/A</v>
      </c>
      <c r="D111" s="93" t="e">
        <f t="shared" si="34"/>
        <v>#N/A</v>
      </c>
      <c r="E111" s="58" t="e">
        <f>VLOOKUP("K|"&amp;Q111,'[2]+termU'!$A$1:$G$65536,6,FALSE)</f>
        <v>#N/A</v>
      </c>
      <c r="F111" s="231" t="e">
        <f>VLOOKUP("K|"&amp;O111,'[2]+termU'!$A$1:$G$65536,6,FALSE)</f>
        <v>#N/A</v>
      </c>
      <c r="G111" s="64" t="str">
        <f>IF(O111="","B",IF(ISERROR(E113),"B",IF(E111=LEFT(E113,LEN(E111)),"A","B")))</f>
        <v>B</v>
      </c>
      <c r="H111" s="70" t="str">
        <f t="shared" ca="1" si="28"/>
        <v>B</v>
      </c>
      <c r="I111" s="141">
        <v>3</v>
      </c>
      <c r="J111" s="95">
        <f t="shared" si="35"/>
        <v>2013</v>
      </c>
      <c r="K111" s="93" t="str">
        <f t="shared" si="35"/>
        <v>Test country</v>
      </c>
      <c r="L111" s="93">
        <f t="shared" si="35"/>
        <v>0</v>
      </c>
      <c r="M111" s="93"/>
      <c r="N111" s="93">
        <f t="shared" si="18"/>
        <v>0</v>
      </c>
      <c r="O111" s="254" t="str">
        <f t="shared" si="37"/>
        <v>Aquaculture animals, no details</v>
      </c>
      <c r="P111" s="254"/>
      <c r="Q111" s="70" t="s">
        <v>134</v>
      </c>
      <c r="R111" s="755" t="str">
        <f xml:space="preserve"> R110 &amp; IF(ISERROR([2]!hidden(R110)),", sin detalles",IF([2]!hidden(R110),"",", sin detalles"))</f>
        <v>Acuicultura, sin detalles</v>
      </c>
      <c r="S111" s="542" t="str">
        <f xml:space="preserve"> S110 &amp; IF(ISERROR([2]!hidden(S110)),", no details",IF([2]!hidden(S110),"",", no details"))</f>
        <v>Aquaculture animals, no details</v>
      </c>
      <c r="T111" s="642" t="str">
        <f>""</f>
        <v/>
      </c>
      <c r="U111" s="1198"/>
      <c r="V111" s="196"/>
      <c r="W111" s="200"/>
      <c r="X111" s="106"/>
      <c r="Y111" s="235"/>
      <c r="Z111" s="104"/>
      <c r="AA111" s="200"/>
      <c r="AB111" s="106"/>
      <c r="AC111" s="235"/>
      <c r="AD111" s="626">
        <f>W111* '1 Overview'!$D$19</f>
        <v>0</v>
      </c>
      <c r="AE111" s="625">
        <f>Y111* '1 Overview'!$D$19</f>
        <v>0</v>
      </c>
      <c r="AF111" s="625">
        <f>AA111* '1 Overview'!$D$19</f>
        <v>0</v>
      </c>
      <c r="AG111" s="245">
        <f>AC111* '1 Overview'!$D$19</f>
        <v>0</v>
      </c>
      <c r="AM111" s="204"/>
    </row>
    <row r="112" spans="1:39" s="204" customFormat="1" outlineLevel="2" x14ac:dyDescent="0.2">
      <c r="A112" s="93" t="str">
        <f t="shared" si="34"/>
        <v>Z2013</v>
      </c>
      <c r="B112" s="93" t="e">
        <f t="shared" si="34"/>
        <v>#N/A</v>
      </c>
      <c r="C112" s="93" t="e">
        <f t="shared" si="34"/>
        <v>#N/A</v>
      </c>
      <c r="D112" s="93" t="e">
        <f t="shared" si="34"/>
        <v>#N/A</v>
      </c>
      <c r="E112" s="58" t="e">
        <f>VLOOKUP("K|"&amp;Q112,'[2]+termU'!$A$1:$G$65536,6,FALSE)</f>
        <v>#N/A</v>
      </c>
      <c r="F112" s="231" t="e">
        <f>VLOOKUP("K|"&amp;O112,'[2]+termU'!$A$1:$G$65536,6,FALSE)</f>
        <v>#N/A</v>
      </c>
      <c r="G112" s="64" t="str">
        <f t="shared" ref="G112:G118" si="39">IF(O113="","B",IF(ISERROR(E113),"B",IF(E112=LEFT(E113,LEN(E112)),"A","B")))</f>
        <v>B</v>
      </c>
      <c r="H112" s="70" t="str">
        <f t="shared" ca="1" si="28"/>
        <v>B</v>
      </c>
      <c r="I112" s="141">
        <v>3</v>
      </c>
      <c r="J112" s="95">
        <f t="shared" si="35"/>
        <v>2013</v>
      </c>
      <c r="K112" s="93" t="str">
        <f t="shared" si="35"/>
        <v>Test country</v>
      </c>
      <c r="L112" s="93">
        <f t="shared" si="35"/>
        <v>0</v>
      </c>
      <c r="M112" s="93"/>
      <c r="N112" s="93">
        <f t="shared" si="18"/>
        <v>0</v>
      </c>
      <c r="O112" s="254" t="str">
        <f t="shared" si="37"/>
        <v>Trouts</v>
      </c>
      <c r="P112" s="254"/>
      <c r="Q112" s="70" t="s">
        <v>257</v>
      </c>
      <c r="R112" s="124" t="s">
        <v>2706</v>
      </c>
      <c r="S112" s="154" t="s">
        <v>180</v>
      </c>
      <c r="T112" s="642" t="str">
        <f>""</f>
        <v/>
      </c>
      <c r="U112" s="1198"/>
      <c r="V112" s="202"/>
      <c r="W112" s="203"/>
      <c r="X112" s="122"/>
      <c r="Y112" s="236"/>
      <c r="Z112" s="149"/>
      <c r="AA112" s="203"/>
      <c r="AB112" s="122"/>
      <c r="AC112" s="236"/>
      <c r="AD112" s="246">
        <f>W112* '1 Overview'!$D$19</f>
        <v>0</v>
      </c>
      <c r="AE112" s="627">
        <f>Y112* '1 Overview'!$D$19</f>
        <v>0</v>
      </c>
      <c r="AF112" s="627">
        <f>AA112* '1 Overview'!$D$19</f>
        <v>0</v>
      </c>
      <c r="AG112" s="218">
        <f>AC112* '1 Overview'!$D$19</f>
        <v>0</v>
      </c>
    </row>
    <row r="113" spans="1:39" s="204" customFormat="1" outlineLevel="2" x14ac:dyDescent="0.2">
      <c r="A113" s="93" t="str">
        <f t="shared" si="34"/>
        <v>Z2013</v>
      </c>
      <c r="B113" s="93" t="e">
        <f t="shared" si="34"/>
        <v>#N/A</v>
      </c>
      <c r="C113" s="93" t="e">
        <f t="shared" si="34"/>
        <v>#N/A</v>
      </c>
      <c r="D113" s="93" t="e">
        <f t="shared" si="34"/>
        <v>#N/A</v>
      </c>
      <c r="E113" s="58" t="e">
        <f>VLOOKUP("K|"&amp;Q113,'[2]+termU'!$A$1:$G$65536,6,FALSE)</f>
        <v>#N/A</v>
      </c>
      <c r="F113" s="231" t="e">
        <f>VLOOKUP("K|"&amp;O113,'[2]+termU'!$A$1:$G$65536,6,FALSE)</f>
        <v>#N/A</v>
      </c>
      <c r="G113" s="64" t="str">
        <f t="shared" si="39"/>
        <v>B</v>
      </c>
      <c r="H113" s="70" t="str">
        <f t="shared" ca="1" si="28"/>
        <v>B</v>
      </c>
      <c r="I113" s="141">
        <v>3</v>
      </c>
      <c r="J113" s="95">
        <f t="shared" si="35"/>
        <v>2013</v>
      </c>
      <c r="K113" s="93" t="str">
        <f t="shared" si="35"/>
        <v>Test country</v>
      </c>
      <c r="L113" s="93">
        <f t="shared" si="35"/>
        <v>0</v>
      </c>
      <c r="M113" s="93"/>
      <c r="N113" s="93">
        <f t="shared" si="18"/>
        <v>0</v>
      </c>
      <c r="O113" s="254" t="str">
        <f t="shared" si="37"/>
        <v>Rainbow trouts</v>
      </c>
      <c r="P113" s="254"/>
      <c r="Q113" s="70" t="s">
        <v>258</v>
      </c>
      <c r="R113" s="124" t="s">
        <v>2707</v>
      </c>
      <c r="S113" s="154" t="s">
        <v>181</v>
      </c>
      <c r="T113" s="642" t="str">
        <f>""</f>
        <v/>
      </c>
      <c r="U113" s="1198"/>
      <c r="V113" s="202"/>
      <c r="W113" s="203"/>
      <c r="X113" s="122"/>
      <c r="Y113" s="236"/>
      <c r="Z113" s="149"/>
      <c r="AA113" s="203"/>
      <c r="AB113" s="122"/>
      <c r="AC113" s="236"/>
      <c r="AD113" s="246">
        <f>W113* '1 Overview'!$D$19</f>
        <v>0</v>
      </c>
      <c r="AE113" s="627">
        <f>Y113* '1 Overview'!$D$19</f>
        <v>0</v>
      </c>
      <c r="AF113" s="627">
        <f>AA113* '1 Overview'!$D$19</f>
        <v>0</v>
      </c>
      <c r="AG113" s="218">
        <f>AC113* '1 Overview'!$D$19</f>
        <v>0</v>
      </c>
    </row>
    <row r="114" spans="1:39" s="204" customFormat="1" outlineLevel="2" x14ac:dyDescent="0.2">
      <c r="A114" s="93" t="str">
        <f t="shared" si="34"/>
        <v>Z2013</v>
      </c>
      <c r="B114" s="93" t="e">
        <f t="shared" si="34"/>
        <v>#N/A</v>
      </c>
      <c r="C114" s="93" t="e">
        <f t="shared" si="34"/>
        <v>#N/A</v>
      </c>
      <c r="D114" s="93" t="e">
        <f t="shared" si="34"/>
        <v>#N/A</v>
      </c>
      <c r="E114" s="58" t="e">
        <f>VLOOKUP("K|"&amp;Q114,'[2]+termU'!$A$1:$G$65536,6,FALSE)</f>
        <v>#N/A</v>
      </c>
      <c r="F114" s="231" t="e">
        <f>VLOOKUP("K|"&amp;O114,'[2]+termU'!$A$1:$G$65536,6,FALSE)</f>
        <v>#N/A</v>
      </c>
      <c r="G114" s="64" t="str">
        <f t="shared" si="39"/>
        <v>B</v>
      </c>
      <c r="H114" s="70" t="str">
        <f t="shared" ca="1" si="28"/>
        <v>B</v>
      </c>
      <c r="I114" s="141">
        <v>3</v>
      </c>
      <c r="J114" s="95">
        <f t="shared" si="35"/>
        <v>2013</v>
      </c>
      <c r="K114" s="93" t="str">
        <f t="shared" si="35"/>
        <v>Test country</v>
      </c>
      <c r="L114" s="93">
        <f t="shared" si="35"/>
        <v>0</v>
      </c>
      <c r="M114" s="93"/>
      <c r="N114" s="93">
        <f t="shared" si="18"/>
        <v>0</v>
      </c>
      <c r="O114" s="254" t="str">
        <f t="shared" si="37"/>
        <v>Carp</v>
      </c>
      <c r="P114" s="254"/>
      <c r="Q114" s="70" t="s">
        <v>259</v>
      </c>
      <c r="R114" s="124" t="s">
        <v>2708</v>
      </c>
      <c r="S114" s="154" t="s">
        <v>927</v>
      </c>
      <c r="T114" s="642" t="str">
        <f>""</f>
        <v/>
      </c>
      <c r="U114" s="1198"/>
      <c r="V114" s="202"/>
      <c r="W114" s="203"/>
      <c r="X114" s="122"/>
      <c r="Y114" s="236"/>
      <c r="Z114" s="149"/>
      <c r="AA114" s="203"/>
      <c r="AB114" s="122"/>
      <c r="AC114" s="236"/>
      <c r="AD114" s="246">
        <f>W114* '1 Overview'!$D$19</f>
        <v>0</v>
      </c>
      <c r="AE114" s="627">
        <f>Y114* '1 Overview'!$D$19</f>
        <v>0</v>
      </c>
      <c r="AF114" s="627">
        <f>AA114* '1 Overview'!$D$19</f>
        <v>0</v>
      </c>
      <c r="AG114" s="218">
        <f>AC114* '1 Overview'!$D$19</f>
        <v>0</v>
      </c>
      <c r="AM114" s="190"/>
    </row>
    <row r="115" spans="1:39" outlineLevel="2" x14ac:dyDescent="0.2">
      <c r="A115" s="93" t="str">
        <f t="shared" si="34"/>
        <v>Z2013</v>
      </c>
      <c r="B115" s="93" t="e">
        <f t="shared" si="34"/>
        <v>#N/A</v>
      </c>
      <c r="C115" s="93" t="e">
        <f t="shared" si="34"/>
        <v>#N/A</v>
      </c>
      <c r="D115" s="93" t="e">
        <f t="shared" si="34"/>
        <v>#N/A</v>
      </c>
      <c r="E115" s="58" t="e">
        <f>VLOOKUP("K|"&amp;Q115,'[2]+termU'!$A$1:$G$65536,6,FALSE)</f>
        <v>#N/A</v>
      </c>
      <c r="F115" s="231" t="e">
        <f>VLOOKUP("K|"&amp;O115,'[2]+termU'!$A$1:$G$65536,6,FALSE)</f>
        <v>#N/A</v>
      </c>
      <c r="G115" s="64" t="str">
        <f t="shared" si="39"/>
        <v>B</v>
      </c>
      <c r="H115" s="70" t="str">
        <f t="shared" ca="1" si="28"/>
        <v>B</v>
      </c>
      <c r="I115" s="141">
        <v>3</v>
      </c>
      <c r="J115" s="95">
        <f t="shared" si="35"/>
        <v>2013</v>
      </c>
      <c r="K115" s="93" t="str">
        <f t="shared" si="35"/>
        <v>Test country</v>
      </c>
      <c r="L115" s="93">
        <f t="shared" si="35"/>
        <v>0</v>
      </c>
      <c r="M115" s="93"/>
      <c r="N115" s="93">
        <f t="shared" si="18"/>
        <v>0</v>
      </c>
      <c r="O115" s="254" t="str">
        <f t="shared" si="37"/>
        <v>Salmon</v>
      </c>
      <c r="P115" s="254"/>
      <c r="Q115" s="70" t="s">
        <v>260</v>
      </c>
      <c r="R115" s="124" t="s">
        <v>2709</v>
      </c>
      <c r="S115" s="154" t="s">
        <v>182</v>
      </c>
      <c r="T115" s="642" t="str">
        <f>""</f>
        <v/>
      </c>
      <c r="U115" s="1198"/>
      <c r="V115" s="202"/>
      <c r="W115" s="203"/>
      <c r="X115" s="122"/>
      <c r="Y115" s="236"/>
      <c r="Z115" s="149"/>
      <c r="AA115" s="203"/>
      <c r="AB115" s="122"/>
      <c r="AC115" s="236"/>
      <c r="AD115" s="246">
        <f>W115* '1 Overview'!$D$19</f>
        <v>0</v>
      </c>
      <c r="AE115" s="627">
        <f>Y115* '1 Overview'!$D$19</f>
        <v>0</v>
      </c>
      <c r="AF115" s="627">
        <f>AA115* '1 Overview'!$D$19</f>
        <v>0</v>
      </c>
      <c r="AG115" s="218">
        <f>AC115* '1 Overview'!$D$19</f>
        <v>0</v>
      </c>
    </row>
    <row r="116" spans="1:39" outlineLevel="2" x14ac:dyDescent="0.2">
      <c r="A116" s="93" t="str">
        <f t="shared" si="34"/>
        <v>Z2013</v>
      </c>
      <c r="B116" s="93" t="e">
        <f t="shared" si="34"/>
        <v>#N/A</v>
      </c>
      <c r="C116" s="93" t="e">
        <f t="shared" si="34"/>
        <v>#N/A</v>
      </c>
      <c r="D116" s="93" t="e">
        <f t="shared" si="34"/>
        <v>#N/A</v>
      </c>
      <c r="E116" s="58" t="e">
        <f>VLOOKUP("K|"&amp;Q116,'[2]+termU'!$A$1:$G$65536,6,FALSE)</f>
        <v>#N/A</v>
      </c>
      <c r="F116" s="231" t="e">
        <f>VLOOKUP("K|"&amp;O116,'[2]+termU'!$A$1:$G$65536,6,FALSE)</f>
        <v>#N/A</v>
      </c>
      <c r="G116" s="64" t="str">
        <f t="shared" si="39"/>
        <v>B</v>
      </c>
      <c r="H116" s="70" t="str">
        <f t="shared" ca="1" si="28"/>
        <v>B</v>
      </c>
      <c r="I116" s="141">
        <v>3</v>
      </c>
      <c r="J116" s="95">
        <f t="shared" si="35"/>
        <v>2013</v>
      </c>
      <c r="K116" s="93" t="str">
        <f t="shared" si="35"/>
        <v>Test country</v>
      </c>
      <c r="L116" s="93">
        <f t="shared" si="35"/>
        <v>0</v>
      </c>
      <c r="M116" s="93"/>
      <c r="N116" s="93">
        <f t="shared" si="18"/>
        <v>0</v>
      </c>
      <c r="O116" s="254" t="str">
        <f t="shared" si="37"/>
        <v>Mussels</v>
      </c>
      <c r="P116" s="254"/>
      <c r="Q116" s="70" t="s">
        <v>261</v>
      </c>
      <c r="R116" s="124" t="s">
        <v>2710</v>
      </c>
      <c r="S116" s="154" t="s">
        <v>183</v>
      </c>
      <c r="T116" s="642" t="str">
        <f>""</f>
        <v/>
      </c>
      <c r="U116" s="1198"/>
      <c r="V116" s="202"/>
      <c r="W116" s="203"/>
      <c r="X116" s="122"/>
      <c r="Y116" s="236"/>
      <c r="Z116" s="149"/>
      <c r="AA116" s="203"/>
      <c r="AB116" s="122"/>
      <c r="AC116" s="236"/>
      <c r="AD116" s="246">
        <f>W116* '1 Overview'!$D$19</f>
        <v>0</v>
      </c>
      <c r="AE116" s="627">
        <f>Y116* '1 Overview'!$D$19</f>
        <v>0</v>
      </c>
      <c r="AF116" s="627">
        <f>AA116* '1 Overview'!$D$19</f>
        <v>0</v>
      </c>
      <c r="AG116" s="218">
        <f>AC116* '1 Overview'!$D$19</f>
        <v>0</v>
      </c>
    </row>
    <row r="117" spans="1:39" outlineLevel="2" x14ac:dyDescent="0.2">
      <c r="A117" s="93" t="str">
        <f t="shared" si="34"/>
        <v>Z2013</v>
      </c>
      <c r="B117" s="93" t="e">
        <f t="shared" si="34"/>
        <v>#N/A</v>
      </c>
      <c r="C117" s="93" t="e">
        <f t="shared" si="34"/>
        <v>#N/A</v>
      </c>
      <c r="D117" s="93" t="e">
        <f t="shared" si="34"/>
        <v>#N/A</v>
      </c>
      <c r="E117" s="58" t="e">
        <f>VLOOKUP("K|"&amp;Q117,'[2]+termU'!$A$1:$G$65536,6,FALSE)</f>
        <v>#N/A</v>
      </c>
      <c r="F117" s="231" t="e">
        <f>VLOOKUP("K|"&amp;O117,'[2]+termU'!$A$1:$G$65536,6,FALSE)</f>
        <v>#N/A</v>
      </c>
      <c r="G117" s="64" t="str">
        <f t="shared" si="39"/>
        <v>B</v>
      </c>
      <c r="H117" s="70" t="str">
        <f t="shared" ca="1" si="28"/>
        <v>B</v>
      </c>
      <c r="I117" s="141">
        <v>3</v>
      </c>
      <c r="J117" s="95">
        <f t="shared" si="35"/>
        <v>2013</v>
      </c>
      <c r="K117" s="93" t="str">
        <f t="shared" si="35"/>
        <v>Test country</v>
      </c>
      <c r="L117" s="93">
        <f t="shared" si="35"/>
        <v>0</v>
      </c>
      <c r="M117" s="93"/>
      <c r="N117" s="93">
        <f t="shared" si="18"/>
        <v>0</v>
      </c>
      <c r="O117" s="254" t="str">
        <f t="shared" si="37"/>
        <v>Oysters</v>
      </c>
      <c r="P117" s="254"/>
      <c r="Q117" s="70" t="s">
        <v>262</v>
      </c>
      <c r="R117" s="124" t="s">
        <v>2711</v>
      </c>
      <c r="S117" s="154" t="s">
        <v>184</v>
      </c>
      <c r="T117" s="642" t="str">
        <f>""</f>
        <v/>
      </c>
      <c r="U117" s="1198"/>
      <c r="V117" s="202"/>
      <c r="W117" s="203"/>
      <c r="X117" s="122"/>
      <c r="Y117" s="236"/>
      <c r="Z117" s="149"/>
      <c r="AA117" s="203"/>
      <c r="AB117" s="122"/>
      <c r="AC117" s="236"/>
      <c r="AD117" s="246">
        <f>W117* '1 Overview'!$D$19</f>
        <v>0</v>
      </c>
      <c r="AE117" s="627">
        <f>Y117* '1 Overview'!$D$19</f>
        <v>0</v>
      </c>
      <c r="AF117" s="627">
        <f>AA117* '1 Overview'!$D$19</f>
        <v>0</v>
      </c>
      <c r="AG117" s="218">
        <f>AC117* '1 Overview'!$D$19</f>
        <v>0</v>
      </c>
    </row>
    <row r="118" spans="1:39" outlineLevel="2" x14ac:dyDescent="0.2">
      <c r="A118" s="93" t="str">
        <f t="shared" si="34"/>
        <v>Z2013</v>
      </c>
      <c r="B118" s="93" t="e">
        <f t="shared" si="34"/>
        <v>#N/A</v>
      </c>
      <c r="C118" s="93" t="e">
        <f t="shared" si="34"/>
        <v>#N/A</v>
      </c>
      <c r="D118" s="93" t="e">
        <f t="shared" si="34"/>
        <v>#N/A</v>
      </c>
      <c r="E118" s="58" t="e">
        <f>VLOOKUP("K|"&amp;Q118,'[2]+termU'!$A$1:$G$65536,6,FALSE)</f>
        <v>#N/A</v>
      </c>
      <c r="F118" s="231" t="e">
        <f>VLOOKUP("K|"&amp;O118,'[2]+termU'!$A$1:$G$65536,6,FALSE)</f>
        <v>#N/A</v>
      </c>
      <c r="G118" s="64" t="str">
        <f t="shared" si="39"/>
        <v>B</v>
      </c>
      <c r="H118" s="70" t="str">
        <f t="shared" ca="1" si="28"/>
        <v>B</v>
      </c>
      <c r="I118" s="141">
        <v>3</v>
      </c>
      <c r="J118" s="95">
        <f t="shared" si="35"/>
        <v>2013</v>
      </c>
      <c r="K118" s="93" t="str">
        <f t="shared" si="35"/>
        <v>Test country</v>
      </c>
      <c r="L118" s="93">
        <f t="shared" si="35"/>
        <v>0</v>
      </c>
      <c r="M118" s="93"/>
      <c r="N118" s="93">
        <f t="shared" si="18"/>
        <v>0</v>
      </c>
      <c r="O118" s="254" t="str">
        <f t="shared" si="37"/>
        <v>Sturgeon</v>
      </c>
      <c r="P118" s="254"/>
      <c r="Q118" s="70" t="s">
        <v>263</v>
      </c>
      <c r="R118" s="124" t="s">
        <v>2712</v>
      </c>
      <c r="S118" s="154" t="s">
        <v>185</v>
      </c>
      <c r="T118" s="642" t="str">
        <f>""</f>
        <v/>
      </c>
      <c r="U118" s="1198"/>
      <c r="V118" s="202"/>
      <c r="W118" s="203"/>
      <c r="X118" s="122"/>
      <c r="Y118" s="236"/>
      <c r="Z118" s="149"/>
      <c r="AA118" s="203"/>
      <c r="AB118" s="122"/>
      <c r="AC118" s="236"/>
      <c r="AD118" s="246">
        <f>W118* '1 Overview'!$D$19</f>
        <v>0</v>
      </c>
      <c r="AE118" s="627">
        <f>Y118* '1 Overview'!$D$19</f>
        <v>0</v>
      </c>
      <c r="AF118" s="627">
        <f>AA118* '1 Overview'!$D$19</f>
        <v>0</v>
      </c>
      <c r="AG118" s="218">
        <f>AC118* '1 Overview'!$D$19</f>
        <v>0</v>
      </c>
    </row>
    <row r="119" spans="1:39" outlineLevel="2" x14ac:dyDescent="0.2">
      <c r="A119" s="93" t="str">
        <f t="shared" si="34"/>
        <v>Z2013</v>
      </c>
      <c r="B119" s="93" t="e">
        <f t="shared" si="34"/>
        <v>#N/A</v>
      </c>
      <c r="C119" s="93" t="e">
        <f t="shared" si="34"/>
        <v>#N/A</v>
      </c>
      <c r="D119" s="93" t="e">
        <f t="shared" si="34"/>
        <v>#N/A</v>
      </c>
      <c r="E119" s="58" t="e">
        <f>VLOOKUP("K|"&amp;Q119,'[2]+termU'!$A$1:$G$65536,6,FALSE)</f>
        <v>#N/A</v>
      </c>
      <c r="F119" s="231" t="e">
        <f>VLOOKUP("K|"&amp;O119,'[2]+termU'!$A$1:$G$65536,6,FALSE)</f>
        <v>#N/A</v>
      </c>
      <c r="G119" s="64" t="str">
        <f>IF(O119="","B",IF(ISERROR(#REF!),"B",IF(E119=LEFT(#REF!,LEN(E119)),"A","B")))</f>
        <v>B</v>
      </c>
      <c r="H119" s="70" t="str">
        <f t="shared" ca="1" si="28"/>
        <v>B</v>
      </c>
      <c r="I119" s="141">
        <v>2</v>
      </c>
      <c r="J119" s="95">
        <f t="shared" si="35"/>
        <v>2013</v>
      </c>
      <c r="K119" s="93" t="str">
        <f t="shared" si="35"/>
        <v>Test country</v>
      </c>
      <c r="L119" s="93">
        <f t="shared" si="35"/>
        <v>0</v>
      </c>
      <c r="M119" s="93"/>
      <c r="N119" s="93">
        <f t="shared" si="18"/>
        <v>0</v>
      </c>
      <c r="O119" s="254" t="str">
        <f t="shared" si="37"/>
        <v>Sea bass</v>
      </c>
      <c r="P119" s="254"/>
      <c r="Q119" s="70" t="s">
        <v>264</v>
      </c>
      <c r="R119" s="124" t="s">
        <v>2713</v>
      </c>
      <c r="S119" s="154" t="s">
        <v>186</v>
      </c>
      <c r="T119" s="642" t="str">
        <f>""</f>
        <v/>
      </c>
      <c r="U119" s="1198"/>
      <c r="V119" s="202"/>
      <c r="W119" s="203"/>
      <c r="X119" s="122"/>
      <c r="Y119" s="236"/>
      <c r="Z119" s="149"/>
      <c r="AA119" s="203"/>
      <c r="AB119" s="122"/>
      <c r="AC119" s="236"/>
      <c r="AD119" s="246">
        <f>W119* '1 Overview'!$D$19</f>
        <v>0</v>
      </c>
      <c r="AE119" s="627">
        <f>Y119* '1 Overview'!$D$19</f>
        <v>0</v>
      </c>
      <c r="AF119" s="627">
        <f>AA119* '1 Overview'!$D$19</f>
        <v>0</v>
      </c>
      <c r="AG119" s="218">
        <f>AC119* '1 Overview'!$D$19</f>
        <v>0</v>
      </c>
    </row>
    <row r="120" spans="1:39" ht="13.5" outlineLevel="2" thickBot="1" x14ac:dyDescent="0.25">
      <c r="A120" s="93" t="str">
        <f t="shared" si="34"/>
        <v>Z2013</v>
      </c>
      <c r="B120" s="93" t="e">
        <f t="shared" si="34"/>
        <v>#N/A</v>
      </c>
      <c r="C120" s="93" t="e">
        <f t="shared" si="34"/>
        <v>#N/A</v>
      </c>
      <c r="D120" s="93" t="e">
        <f t="shared" si="34"/>
        <v>#N/A</v>
      </c>
      <c r="E120" s="58" t="e">
        <f>VLOOKUP("K|"&amp;Q120,'[2]+termU'!$A$1:$G$65536,6,FALSE)</f>
        <v>#N/A</v>
      </c>
      <c r="F120" s="231" t="e">
        <f>VLOOKUP("K|"&amp;O120,'[2]+termU'!$A$1:$G$65536,6,FALSE)</f>
        <v>#N/A</v>
      </c>
      <c r="G120" s="64" t="str">
        <f>IF(O120="","B",IF(ISERROR(#REF!),"B",IF(E120=LEFT(#REF!,LEN(E120)),"A","B")))</f>
        <v>B</v>
      </c>
      <c r="H120" s="70" t="str">
        <f t="shared" ca="1" si="28"/>
        <v>B</v>
      </c>
      <c r="I120" s="141">
        <v>2</v>
      </c>
      <c r="J120" s="95">
        <f t="shared" si="35"/>
        <v>2013</v>
      </c>
      <c r="K120" s="93" t="str">
        <f t="shared" si="35"/>
        <v>Test country</v>
      </c>
      <c r="L120" s="93">
        <f t="shared" si="35"/>
        <v>0</v>
      </c>
      <c r="M120" s="93"/>
      <c r="N120" s="93">
        <f t="shared" si="18"/>
        <v>0</v>
      </c>
      <c r="O120" s="254" t="str">
        <f>TRIM(S120)</f>
        <v>Other</v>
      </c>
      <c r="P120" s="254"/>
      <c r="Q120" s="70" t="s">
        <v>2303</v>
      </c>
      <c r="R120" s="358" t="s">
        <v>390</v>
      </c>
      <c r="S120" s="544" t="s">
        <v>187</v>
      </c>
      <c r="T120" s="642" t="str">
        <f>""</f>
        <v/>
      </c>
      <c r="U120" s="1198"/>
      <c r="V120" s="202"/>
      <c r="W120" s="203"/>
      <c r="X120" s="122"/>
      <c r="Y120" s="236"/>
      <c r="Z120" s="149"/>
      <c r="AA120" s="203"/>
      <c r="AB120" s="122"/>
      <c r="AC120" s="236"/>
      <c r="AD120" s="246">
        <f>W120* '1 Overview'!$D$19</f>
        <v>0</v>
      </c>
      <c r="AE120" s="627">
        <f>Y120* '1 Overview'!$D$19</f>
        <v>0</v>
      </c>
      <c r="AF120" s="627">
        <f>AA120* '1 Overview'!$D$19</f>
        <v>0</v>
      </c>
      <c r="AG120" s="218">
        <f>AC120* '1 Overview'!$D$19</f>
        <v>0</v>
      </c>
    </row>
    <row r="121" spans="1:39" ht="21" outlineLevel="1" x14ac:dyDescent="0.2">
      <c r="A121" s="93" t="str">
        <f t="shared" si="34"/>
        <v>Z2013</v>
      </c>
      <c r="B121" s="93" t="e">
        <f t="shared" si="34"/>
        <v>#N/A</v>
      </c>
      <c r="C121" s="93" t="e">
        <f t="shared" si="34"/>
        <v>#N/A</v>
      </c>
      <c r="D121" s="93" t="e">
        <f t="shared" si="34"/>
        <v>#N/A</v>
      </c>
      <c r="E121" s="58" t="e">
        <f>VLOOKUP("K|"&amp;Q121,'[2]+termU'!$A$1:$G$65536,6,FALSE)</f>
        <v>#N/A</v>
      </c>
      <c r="F121" s="231" t="e">
        <f>VLOOKUP("K|"&amp;O121,'[2]+termU'!$A$1:$G$65536,6,FALSE)</f>
        <v>#N/A</v>
      </c>
      <c r="G121" s="64" t="e">
        <f>IF(#REF!="","B",IF(ISERROR(#REF!),"B",IF(E121=LEFT(#REF!,LEN(E121)),"A","B")))</f>
        <v>#REF!</v>
      </c>
      <c r="H121" s="70" t="str">
        <f t="shared" ca="1" si="28"/>
        <v>A</v>
      </c>
      <c r="I121" s="141">
        <v>2</v>
      </c>
      <c r="J121" s="95">
        <f t="shared" si="35"/>
        <v>2013</v>
      </c>
      <c r="K121" s="93" t="str">
        <f t="shared" si="35"/>
        <v>Test country</v>
      </c>
      <c r="L121" s="93">
        <f t="shared" si="35"/>
        <v>0</v>
      </c>
      <c r="M121" s="93"/>
      <c r="N121" s="93">
        <f t="shared" si="18"/>
        <v>0</v>
      </c>
      <c r="O121" s="254" t="str">
        <f t="shared" si="16"/>
        <v>Other livestock products</v>
      </c>
      <c r="P121" s="254"/>
      <c r="Q121" s="70" t="s">
        <v>93</v>
      </c>
      <c r="R121" s="752" t="s">
        <v>2714</v>
      </c>
      <c r="S121" s="541" t="s">
        <v>2390</v>
      </c>
      <c r="T121" s="642" t="str">
        <f>""</f>
        <v/>
      </c>
      <c r="U121" s="1198"/>
      <c r="V121" s="197">
        <f>SUBTOTAL(9,V122:V124)</f>
        <v>0</v>
      </c>
      <c r="W121" s="198">
        <f t="shared" ref="W121:AG121" si="40">SUBTOTAL(9,W122:W124)</f>
        <v>0</v>
      </c>
      <c r="X121" s="101">
        <f t="shared" si="40"/>
        <v>0</v>
      </c>
      <c r="Y121" s="234">
        <f t="shared" si="40"/>
        <v>0</v>
      </c>
      <c r="Z121" s="100">
        <f t="shared" si="40"/>
        <v>0</v>
      </c>
      <c r="AA121" s="198">
        <f t="shared" si="40"/>
        <v>0</v>
      </c>
      <c r="AB121" s="101">
        <f t="shared" si="40"/>
        <v>0</v>
      </c>
      <c r="AC121" s="234">
        <f t="shared" si="40"/>
        <v>0</v>
      </c>
      <c r="AD121" s="100">
        <f t="shared" si="40"/>
        <v>0</v>
      </c>
      <c r="AE121" s="197">
        <f t="shared" si="40"/>
        <v>0</v>
      </c>
      <c r="AF121" s="197">
        <f t="shared" si="40"/>
        <v>0</v>
      </c>
      <c r="AG121" s="198">
        <f t="shared" si="40"/>
        <v>0</v>
      </c>
      <c r="AM121" s="201"/>
    </row>
    <row r="122" spans="1:39" s="201" customFormat="1" ht="15" outlineLevel="1" x14ac:dyDescent="0.2">
      <c r="A122" s="93" t="str">
        <f t="shared" si="34"/>
        <v>Z2013</v>
      </c>
      <c r="B122" s="93" t="e">
        <f t="shared" si="34"/>
        <v>#N/A</v>
      </c>
      <c r="C122" s="93" t="e">
        <f t="shared" si="34"/>
        <v>#N/A</v>
      </c>
      <c r="D122" s="93" t="e">
        <f t="shared" si="34"/>
        <v>#N/A</v>
      </c>
      <c r="E122" s="58" t="e">
        <f>VLOOKUP("K|"&amp;Q122,'[2]+termU'!$A$1:$G$65536,6,FALSE)</f>
        <v>#N/A</v>
      </c>
      <c r="F122" s="231" t="e">
        <f>VLOOKUP("K|"&amp;O122,'[2]+termU'!$A$1:$G$65536,6,FALSE)</f>
        <v>#N/A</v>
      </c>
      <c r="G122" s="64" t="e">
        <f>IF(#REF!="","B",IF(ISERROR(#REF!),"B",IF(E122=LEFT(#REF!,LEN(E122)),"A","B")))</f>
        <v>#REF!</v>
      </c>
      <c r="H122" s="70" t="str">
        <f t="shared" ca="1" si="28"/>
        <v>B</v>
      </c>
      <c r="I122" s="141">
        <v>3</v>
      </c>
      <c r="J122" s="95">
        <f t="shared" si="35"/>
        <v>2013</v>
      </c>
      <c r="K122" s="93" t="str">
        <f t="shared" si="35"/>
        <v>Test country</v>
      </c>
      <c r="L122" s="93">
        <f t="shared" si="35"/>
        <v>0</v>
      </c>
      <c r="M122" s="93"/>
      <c r="N122" s="93">
        <f t="shared" si="18"/>
        <v>0</v>
      </c>
      <c r="O122" s="254" t="str">
        <f>TRIM(S122)</f>
        <v>Other livestock products, no details</v>
      </c>
      <c r="P122" s="254"/>
      <c r="Q122" s="70" t="s">
        <v>94</v>
      </c>
      <c r="R122" s="542" t="str">
        <f xml:space="preserve"> R121 &amp; IF(ISERROR([2]!hidden(R121)),", no details",IF([2]!hidden(R121),"",", no details"))</f>
        <v>Otros productos animales, no details</v>
      </c>
      <c r="S122" s="542" t="str">
        <f xml:space="preserve"> S121 &amp; IF(ISERROR([2]!hidden(S121)),", no details",IF([2]!hidden(S121),"",", no details"))</f>
        <v>Other livestock products, no details</v>
      </c>
      <c r="T122" s="642" t="str">
        <f>""</f>
        <v/>
      </c>
      <c r="U122" s="1198"/>
      <c r="V122" s="196"/>
      <c r="W122" s="200"/>
      <c r="X122" s="106"/>
      <c r="Y122" s="235"/>
      <c r="Z122" s="104"/>
      <c r="AA122" s="200"/>
      <c r="AB122" s="106"/>
      <c r="AC122" s="235"/>
      <c r="AD122" s="626">
        <f>W122* '1 Overview'!$D$19</f>
        <v>0</v>
      </c>
      <c r="AE122" s="625">
        <f>Y122* '1 Overview'!$D$19</f>
        <v>0</v>
      </c>
      <c r="AF122" s="625">
        <f>AA122* '1 Overview'!$D$19</f>
        <v>0</v>
      </c>
      <c r="AG122" s="245">
        <f>AC122* '1 Overview'!$D$19</f>
        <v>0</v>
      </c>
      <c r="AM122" s="187"/>
    </row>
    <row r="123" spans="1:39" s="187" customFormat="1" ht="15.75" outlineLevel="2" x14ac:dyDescent="0.2">
      <c r="A123" s="93" t="str">
        <f t="shared" si="34"/>
        <v>Z2013</v>
      </c>
      <c r="B123" s="93" t="e">
        <f t="shared" si="34"/>
        <v>#N/A</v>
      </c>
      <c r="C123" s="93" t="e">
        <f t="shared" si="34"/>
        <v>#N/A</v>
      </c>
      <c r="D123" s="93" t="e">
        <f t="shared" si="34"/>
        <v>#N/A</v>
      </c>
      <c r="E123" s="58" t="str">
        <f>VLOOKUP("K|"&amp;Q123,'[2]+termU'!$A$1:$G$65536,6,FALSE)</f>
        <v>L8zz104</v>
      </c>
      <c r="F123" s="231" t="str">
        <f>VLOOKUP("K|"&amp;O123,'[2]+termU'!$A$1:$G$65536,6,FALSE)</f>
        <v>L8zz104</v>
      </c>
      <c r="G123" s="64" t="str">
        <f>IF(O123="","B",IF(ISERROR(E120),"B",IF(E123=LEFT(E120,LEN(E123)),"A","B")))</f>
        <v>B</v>
      </c>
      <c r="H123" s="70" t="str">
        <f t="shared" ca="1" si="28"/>
        <v>B</v>
      </c>
      <c r="I123" s="141">
        <v>3</v>
      </c>
      <c r="J123" s="95">
        <f t="shared" si="35"/>
        <v>2013</v>
      </c>
      <c r="K123" s="93" t="str">
        <f t="shared" si="35"/>
        <v>Test country</v>
      </c>
      <c r="L123" s="93">
        <f t="shared" si="35"/>
        <v>0</v>
      </c>
      <c r="M123" s="93"/>
      <c r="N123" s="93">
        <f t="shared" si="18"/>
        <v>0</v>
      </c>
      <c r="O123" s="254" t="str">
        <f>TRIM(S123)</f>
        <v>Honey</v>
      </c>
      <c r="P123" s="254"/>
      <c r="Q123" s="70" t="s">
        <v>2341</v>
      </c>
      <c r="R123" s="750" t="s">
        <v>2715</v>
      </c>
      <c r="S123" s="571" t="s">
        <v>2388</v>
      </c>
      <c r="T123" s="642" t="str">
        <f>""</f>
        <v/>
      </c>
      <c r="U123" s="1198"/>
      <c r="V123" s="633"/>
      <c r="W123" s="634"/>
      <c r="X123" s="122"/>
      <c r="Y123" s="236"/>
      <c r="Z123" s="149"/>
      <c r="AA123" s="203"/>
      <c r="AB123" s="122"/>
      <c r="AC123" s="236"/>
      <c r="AD123" s="246">
        <f>W123* '1 Overview'!$D$19</f>
        <v>0</v>
      </c>
      <c r="AE123" s="627">
        <f>Y123* '1 Overview'!$D$19</f>
        <v>0</v>
      </c>
      <c r="AF123" s="627">
        <f>AA123* '1 Overview'!$D$19</f>
        <v>0</v>
      </c>
      <c r="AG123" s="218">
        <f>AC123* '1 Overview'!$D$19</f>
        <v>0</v>
      </c>
    </row>
    <row r="124" spans="1:39" s="187" customFormat="1" ht="15.75" outlineLevel="2" thickBot="1" x14ac:dyDescent="0.25">
      <c r="A124" s="93" t="str">
        <f t="shared" si="34"/>
        <v>Z2013</v>
      </c>
      <c r="B124" s="93" t="e">
        <f t="shared" si="34"/>
        <v>#N/A</v>
      </c>
      <c r="C124" s="93" t="e">
        <f t="shared" si="34"/>
        <v>#N/A</v>
      </c>
      <c r="D124" s="93" t="e">
        <f t="shared" si="34"/>
        <v>#N/A</v>
      </c>
      <c r="E124" s="58" t="str">
        <f>VLOOKUP("K|"&amp;Q124,'[2]+termU'!$A$1:$G$65536,6,FALSE)</f>
        <v>L8zz201</v>
      </c>
      <c r="F124" s="231" t="str">
        <f>VLOOKUP("K|"&amp;O124,'[2]+termU'!$A$1:$G$65536,6,FALSE)</f>
        <v>L8zz201</v>
      </c>
      <c r="G124" s="64" t="str">
        <f>IF(O124="","B",IF(ISERROR(E121),"B",IF(E124=LEFT(E121,LEN(E124)),"A","B")))</f>
        <v>B</v>
      </c>
      <c r="H124" s="70" t="str">
        <f t="shared" ca="1" si="28"/>
        <v>B</v>
      </c>
      <c r="I124" s="141">
        <v>3</v>
      </c>
      <c r="J124" s="95">
        <f t="shared" si="35"/>
        <v>2013</v>
      </c>
      <c r="K124" s="93" t="str">
        <f t="shared" si="35"/>
        <v>Test country</v>
      </c>
      <c r="L124" s="93">
        <f t="shared" si="35"/>
        <v>0</v>
      </c>
      <c r="M124" s="93"/>
      <c r="N124" s="93">
        <f t="shared" si="18"/>
        <v>0</v>
      </c>
      <c r="O124" s="254" t="str">
        <f>TRIM(S124)</f>
        <v>Wool</v>
      </c>
      <c r="P124" s="254"/>
      <c r="Q124" s="70" t="s">
        <v>1762</v>
      </c>
      <c r="R124" s="749" t="s">
        <v>2716</v>
      </c>
      <c r="S124" s="749" t="s">
        <v>1762</v>
      </c>
      <c r="T124" s="1178" t="str">
        <f>""</f>
        <v/>
      </c>
      <c r="U124" s="1221"/>
      <c r="V124" s="1179"/>
      <c r="W124" s="1180"/>
      <c r="X124" s="122"/>
      <c r="Y124" s="236"/>
      <c r="Z124" s="149"/>
      <c r="AA124" s="203"/>
      <c r="AB124" s="122"/>
      <c r="AC124" s="236"/>
      <c r="AD124" s="246">
        <f>W124* '1 Overview'!$D$19</f>
        <v>0</v>
      </c>
      <c r="AE124" s="627">
        <f>Y124* '1 Overview'!$D$19</f>
        <v>0</v>
      </c>
      <c r="AF124" s="627">
        <f>AA124* '1 Overview'!$D$19</f>
        <v>0</v>
      </c>
      <c r="AG124" s="218">
        <f>AC124* '1 Overview'!$D$19</f>
        <v>0</v>
      </c>
      <c r="AM124" s="190"/>
    </row>
    <row r="125" spans="1:39" x14ac:dyDescent="0.2">
      <c r="O125" s="257" t="str">
        <f t="shared" si="16"/>
        <v/>
      </c>
      <c r="T125" s="209"/>
      <c r="U125" s="209"/>
    </row>
    <row r="126" spans="1:39" x14ac:dyDescent="0.2">
      <c r="O126" s="257" t="str">
        <f t="shared" si="16"/>
        <v/>
      </c>
    </row>
    <row r="127" spans="1:39" x14ac:dyDescent="0.2">
      <c r="O127" s="257" t="str">
        <f t="shared" si="16"/>
        <v/>
      </c>
    </row>
  </sheetData>
  <sheetProtection sheet="1" objects="1" scenarios="1" insertRows="0" autoFilter="0" pivotTables="0"/>
  <protectedRanges>
    <protectedRange sqref="S70 S68 S65 S63 S52 S48 S43 S38 S22 S110:S111 S96 R74:S74 Q69:Q70 S76 R108:S108 R122:S122 S85" name="Bereich2_1_1_2"/>
    <protectedRange sqref="S24" name="Bereich2_1_2_2"/>
    <protectedRange sqref="S28 S32" name="Bereich2_1_2_1_1"/>
    <protectedRange sqref="R70 R76 R85" name="Bereich2_1_2_2_2"/>
    <protectedRange sqref="R68" name="Bereich2_1_2_2_3"/>
    <protectedRange sqref="R65" name="Bereich2_1_2_2_4"/>
    <protectedRange sqref="R63" name="Bereich2_1_2_2_5"/>
    <protectedRange sqref="R52 R111 R96" name="Bereich2_1_2_2_6"/>
    <protectedRange sqref="R48" name="Bereich2_1_2_2_7"/>
    <protectedRange sqref="R43" name="Bereich2_1_2_2_8"/>
    <protectedRange sqref="R38" name="Bereich2_1_2_2_9"/>
    <protectedRange sqref="R32" name="Bereich2_1_2_2_10"/>
    <protectedRange sqref="R24" name="Bereich2_1_2_2_11"/>
    <protectedRange sqref="R22" name="Bereich2_1_2_2_12"/>
    <protectedRange sqref="R28" name="Bereich2_1_2_2_13"/>
    <protectedRange sqref="R94:S94 R86:S92" name="Bereich2_1_2_2_1"/>
  </protectedRanges>
  <mergeCells count="1">
    <mergeCell ref="J18:N18"/>
  </mergeCells>
  <phoneticPr fontId="21" type="noConversion"/>
  <conditionalFormatting sqref="R39:S42 R44:S47 R23:S23 S53:S54 R25:S27 R34:S37 R49:S51 R64:S64 R66:S67 R69:S69 R29:S31 S95 S97 S101:S104 R110:S110 X41:Y54 T22:U32 R33:U33 S71:U73 Z19:AG54 X19:Y39 V19:W54 S56:AG56 R62:S62 V62:W73 S106:S107 S58:AG58 S112:S121 R75:S75 X62:AG124 T74:W124 R19:U21 T34:U39 T41:U54 T62:U70">
    <cfRule type="expression" dxfId="45" priority="46" stopIfTrue="1">
      <formula>AND(CELL("schutz",#REF!),$I19&gt;=4)</formula>
    </cfRule>
  </conditionalFormatting>
  <conditionalFormatting sqref="H6 F19:F54 F56 F58 F62:F65536 H17:H65536">
    <cfRule type="expression" dxfId="44" priority="47" stopIfTrue="1">
      <formula>E6&lt;&gt;F6</formula>
    </cfRule>
  </conditionalFormatting>
  <conditionalFormatting sqref="T40:U40 X40:Y40">
    <cfRule type="expression" dxfId="43" priority="48" stopIfTrue="1">
      <formula>AND(CELL("schutz",#REF!),$I26&gt;=4)</formula>
    </cfRule>
  </conditionalFormatting>
  <conditionalFormatting sqref="S111 S68 S65 S63 S52 S48 S43 S38 S22 S70 S96 S108 S76 S122">
    <cfRule type="expression" dxfId="42" priority="51" stopIfTrue="1">
      <formula>AND(CELL("schutz",$R22),$I22&gt;=4)</formula>
    </cfRule>
    <cfRule type="expression" dxfId="41" priority="52" stopIfTrue="1">
      <formula>RIGHT(S22,12)&lt;&gt;", no details"</formula>
    </cfRule>
  </conditionalFormatting>
  <conditionalFormatting sqref="S24 S28 S32">
    <cfRule type="expression" dxfId="40" priority="53" stopIfTrue="1">
      <formula>AND(CELL("schutz",$T24),$I24&gt;=4)</formula>
    </cfRule>
    <cfRule type="expression" dxfId="39" priority="54" stopIfTrue="1">
      <formula>RIGHT(S24,12)&lt;&gt;", no details"</formula>
    </cfRule>
  </conditionalFormatting>
  <conditionalFormatting sqref="AD300">
    <cfRule type="expression" dxfId="38" priority="56" stopIfTrue="1">
      <formula>AND(CELL("schutz",$W299),$I299&gt;=4)</formula>
    </cfRule>
  </conditionalFormatting>
  <conditionalFormatting sqref="AG125:AG298 AD125:AF299">
    <cfRule type="expression" dxfId="37" priority="57" stopIfTrue="1">
      <formula>AND(CELL("schutz",$W125),$I125&gt;=4)</formula>
    </cfRule>
  </conditionalFormatting>
  <conditionalFormatting sqref="S55:AG56 S58:AG58">
    <cfRule type="expression" dxfId="36" priority="42" stopIfTrue="1">
      <formula>AND(CELL("schutz",#REF!),$I55&gt;=4)</formula>
    </cfRule>
  </conditionalFormatting>
  <conditionalFormatting sqref="F55:F56 F58">
    <cfRule type="expression" dxfId="35" priority="43" stopIfTrue="1">
      <formula>E55&lt;&gt;F55</formula>
    </cfRule>
  </conditionalFormatting>
  <conditionalFormatting sqref="S59:AG59 S61:AG61">
    <cfRule type="expression" dxfId="34" priority="40" stopIfTrue="1">
      <formula>AND(CELL("schutz",#REF!),$I59&gt;=4)</formula>
    </cfRule>
  </conditionalFormatting>
  <conditionalFormatting sqref="F59 F61">
    <cfRule type="expression" dxfId="33" priority="41" stopIfTrue="1">
      <formula>E59&lt;&gt;F59</formula>
    </cfRule>
  </conditionalFormatting>
  <conditionalFormatting sqref="S59:AG59 S61:AG61">
    <cfRule type="expression" dxfId="32" priority="38" stopIfTrue="1">
      <formula>AND(CELL("schutz",#REF!),$I59&gt;=4)</formula>
    </cfRule>
  </conditionalFormatting>
  <conditionalFormatting sqref="F59 F61">
    <cfRule type="expression" dxfId="31" priority="39" stopIfTrue="1">
      <formula>E59&lt;&gt;F59</formula>
    </cfRule>
  </conditionalFormatting>
  <conditionalFormatting sqref="S60:AG60">
    <cfRule type="expression" dxfId="30" priority="36" stopIfTrue="1">
      <formula>AND(CELL("schutz",#REF!),$I60&gt;=4)</formula>
    </cfRule>
  </conditionalFormatting>
  <conditionalFormatting sqref="F60">
    <cfRule type="expression" dxfId="29" priority="37" stopIfTrue="1">
      <formula>E60&lt;&gt;F60</formula>
    </cfRule>
  </conditionalFormatting>
  <conditionalFormatting sqref="S60:AG60">
    <cfRule type="expression" dxfId="28" priority="34" stopIfTrue="1">
      <formula>AND(CELL("schutz",#REF!),$I60&gt;=4)</formula>
    </cfRule>
  </conditionalFormatting>
  <conditionalFormatting sqref="F60">
    <cfRule type="expression" dxfId="27" priority="35" stopIfTrue="1">
      <formula>E60&lt;&gt;F60</formula>
    </cfRule>
  </conditionalFormatting>
  <conditionalFormatting sqref="S105">
    <cfRule type="expression" dxfId="26" priority="32" stopIfTrue="1">
      <formula>AND(CELL("schutz",#REF!),$I105&gt;=4)</formula>
    </cfRule>
  </conditionalFormatting>
  <conditionalFormatting sqref="S57:AG57">
    <cfRule type="expression" dxfId="25" priority="30" stopIfTrue="1">
      <formula>AND(CELL("schutz",#REF!),$I57&gt;=4)</formula>
    </cfRule>
  </conditionalFormatting>
  <conditionalFormatting sqref="F57">
    <cfRule type="expression" dxfId="24" priority="31" stopIfTrue="1">
      <formula>E57&lt;&gt;F57</formula>
    </cfRule>
  </conditionalFormatting>
  <conditionalFormatting sqref="S57:AG57">
    <cfRule type="expression" dxfId="23" priority="28" stopIfTrue="1">
      <formula>AND(CELL("schutz",#REF!),$I57&gt;=4)</formula>
    </cfRule>
  </conditionalFormatting>
  <conditionalFormatting sqref="F57">
    <cfRule type="expression" dxfId="22" priority="29" stopIfTrue="1">
      <formula>E57&lt;&gt;F57</formula>
    </cfRule>
  </conditionalFormatting>
  <conditionalFormatting sqref="R53:R54">
    <cfRule type="expression" dxfId="21" priority="23" stopIfTrue="1">
      <formula>AND(CELL("schutz",#REF!),$I53&gt;=4)</formula>
    </cfRule>
  </conditionalFormatting>
  <conditionalFormatting sqref="R61">
    <cfRule type="expression" dxfId="20" priority="22" stopIfTrue="1">
      <formula>AND(CELL("schutz",#REF!),$I61&gt;=4)</formula>
    </cfRule>
  </conditionalFormatting>
  <conditionalFormatting sqref="R61">
    <cfRule type="expression" dxfId="19" priority="21" stopIfTrue="1">
      <formula>AND(CELL("schutz",#REF!),$I61&gt;=4)</formula>
    </cfRule>
  </conditionalFormatting>
  <conditionalFormatting sqref="R60">
    <cfRule type="expression" dxfId="18" priority="20" stopIfTrue="1">
      <formula>AND(CELL("schutz",#REF!),$I60&gt;=4)</formula>
    </cfRule>
  </conditionalFormatting>
  <conditionalFormatting sqref="R60">
    <cfRule type="expression" dxfId="17" priority="19" stopIfTrue="1">
      <formula>AND(CELL("schutz",#REF!),$I60&gt;=4)</formula>
    </cfRule>
  </conditionalFormatting>
  <conditionalFormatting sqref="R55:R60">
    <cfRule type="expression" dxfId="16" priority="18" stopIfTrue="1">
      <formula>AND(CELL("schutz",#REF!),$I55&gt;=4)</formula>
    </cfRule>
  </conditionalFormatting>
  <conditionalFormatting sqref="R95">
    <cfRule type="expression" dxfId="15" priority="15" stopIfTrue="1">
      <formula>AND(CELL("schutz",#REF!),$I95&gt;=4)</formula>
    </cfRule>
  </conditionalFormatting>
  <conditionalFormatting sqref="R97">
    <cfRule type="expression" dxfId="14" priority="14" stopIfTrue="1">
      <formula>AND(CELL("schutz",#REF!),$I97&gt;=4)</formula>
    </cfRule>
  </conditionalFormatting>
  <conditionalFormatting sqref="R107">
    <cfRule type="expression" dxfId="13" priority="13" stopIfTrue="1">
      <formula>AND(CELL("schutz",#REF!),$I107&gt;=4)</formula>
    </cfRule>
  </conditionalFormatting>
  <conditionalFormatting sqref="R108">
    <cfRule type="expression" dxfId="12" priority="11" stopIfTrue="1">
      <formula>AND(CELL("schutz",$R108),$I108&gt;=4)</formula>
    </cfRule>
    <cfRule type="expression" dxfId="11" priority="12" stopIfTrue="1">
      <formula>RIGHT(R108,12)&lt;&gt;", no details"</formula>
    </cfRule>
  </conditionalFormatting>
  <conditionalFormatting sqref="R112:R120">
    <cfRule type="expression" dxfId="10" priority="10" stopIfTrue="1">
      <formula>AND(CELL("schutz",#REF!),$I112&gt;=4)</formula>
    </cfRule>
  </conditionalFormatting>
  <conditionalFormatting sqref="R121">
    <cfRule type="expression" dxfId="9" priority="9" stopIfTrue="1">
      <formula>AND(CELL("schutz",#REF!),$I121&gt;=4)</formula>
    </cfRule>
  </conditionalFormatting>
  <conditionalFormatting sqref="R122">
    <cfRule type="expression" dxfId="8" priority="7" stopIfTrue="1">
      <formula>AND(CELL("schutz",$R122),$I122&gt;=4)</formula>
    </cfRule>
    <cfRule type="expression" dxfId="7" priority="8" stopIfTrue="1">
      <formula>RIGHT(R122,12)&lt;&gt;", no details"</formula>
    </cfRule>
  </conditionalFormatting>
  <conditionalFormatting sqref="R71:R73">
    <cfRule type="expression" dxfId="6" priority="6" stopIfTrue="1">
      <formula>AND(CELL("schutz",#REF!),$I71&gt;=4)</formula>
    </cfRule>
  </conditionalFormatting>
  <conditionalFormatting sqref="S85">
    <cfRule type="expression" dxfId="5" priority="1" stopIfTrue="1">
      <formula>AND(CELL("schutz",$R85),$I85&gt;=4)</formula>
    </cfRule>
    <cfRule type="expression" dxfId="4" priority="2" stopIfTrue="1">
      <formula>RIGHT(S85,12)&lt;&gt;", no details"</formula>
    </cfRule>
  </conditionalFormatting>
  <pageMargins left="0.75" right="0.75" top="0.28000000000000003" bottom="0.23" header="0.13" footer="0.12"/>
  <pageSetup paperSize="9" scale="57"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72" r:id="rId4" name="ButtonEDIT">
              <controlPr defaultSize="0" print="0" autoFill="0" autoPict="0" macro="[2]!BG_Questionairy_Export">
                <anchor moveWithCells="1">
                  <from>
                    <xdr:col>18</xdr:col>
                    <xdr:colOff>1552575</xdr:colOff>
                    <xdr:row>8</xdr:row>
                    <xdr:rowOff>28575</xdr:rowOff>
                  </from>
                  <to>
                    <xdr:col>18</xdr:col>
                    <xdr:colOff>2276475</xdr:colOff>
                    <xdr:row>8</xdr:row>
                    <xdr:rowOff>314325</xdr:rowOff>
                  </to>
                </anchor>
              </controlPr>
            </control>
          </mc:Choice>
        </mc:AlternateContent>
        <mc:AlternateContent xmlns:mc="http://schemas.openxmlformats.org/markup-compatibility/2006">
          <mc:Choice Requires="x14">
            <control shapeId="11273" r:id="rId5" name="Button 9">
              <controlPr defaultSize="0" print="0" autoFill="0" autoPict="0" macro="[2]!BG_Questionairy_protect">
                <anchor moveWithCells="1">
                  <from>
                    <xdr:col>18</xdr:col>
                    <xdr:colOff>790575</xdr:colOff>
                    <xdr:row>8</xdr:row>
                    <xdr:rowOff>28575</xdr:rowOff>
                  </from>
                  <to>
                    <xdr:col>18</xdr:col>
                    <xdr:colOff>1514475</xdr:colOff>
                    <xdr:row>8</xdr:row>
                    <xdr:rowOff>314325</xdr:rowOff>
                  </to>
                </anchor>
              </controlPr>
            </control>
          </mc:Choice>
        </mc:AlternateContent>
        <mc:AlternateContent xmlns:mc="http://schemas.openxmlformats.org/markup-compatibility/2006">
          <mc:Choice Requires="x14">
            <control shapeId="11274" r:id="rId6" name="ButtonCOPY">
              <controlPr defaultSize="0" print="0" autoFill="0" autoPict="0" macro="[2]!BG_Data_CLEAR">
                <anchor moveWithCells="1">
                  <from>
                    <xdr:col>18</xdr:col>
                    <xdr:colOff>38100</xdr:colOff>
                    <xdr:row>8</xdr:row>
                    <xdr:rowOff>28575</xdr:rowOff>
                  </from>
                  <to>
                    <xdr:col>18</xdr:col>
                    <xdr:colOff>762000</xdr:colOff>
                    <xdr:row>8</xdr:row>
                    <xdr:rowOff>314325</xdr:rowOff>
                  </to>
                </anchor>
              </controlPr>
            </control>
          </mc:Choice>
        </mc:AlternateContent>
        <mc:AlternateContent xmlns:mc="http://schemas.openxmlformats.org/markup-compatibility/2006">
          <mc:Choice Requires="x14">
            <control shapeId="11275" r:id="rId7" name="Button 11">
              <controlPr defaultSize="0" print="0" autoFill="0" autoPict="0" macro="[2]!BG_Data_set_Testdata">
                <anchor moveWithCells="1">
                  <from>
                    <xdr:col>18</xdr:col>
                    <xdr:colOff>38100</xdr:colOff>
                    <xdr:row>6</xdr:row>
                    <xdr:rowOff>95250</xdr:rowOff>
                  </from>
                  <to>
                    <xdr:col>18</xdr:col>
                    <xdr:colOff>762000</xdr:colOff>
                    <xdr:row>6</xdr:row>
                    <xdr:rowOff>381000</xdr:rowOff>
                  </to>
                </anchor>
              </controlPr>
            </control>
          </mc:Choice>
        </mc:AlternateContent>
        <mc:AlternateContent xmlns:mc="http://schemas.openxmlformats.org/markup-compatibility/2006">
          <mc:Choice Requires="x14">
            <control shapeId="11276" r:id="rId8" name="ButtonCLOSE">
              <controlPr defaultSize="0" print="0" autoFill="0" autoPict="0" macro="[2]!BG_Questionairy_unprotect">
                <anchor moveWithCells="1">
                  <from>
                    <xdr:col>18</xdr:col>
                    <xdr:colOff>781050</xdr:colOff>
                    <xdr:row>6</xdr:row>
                    <xdr:rowOff>95250</xdr:rowOff>
                  </from>
                  <to>
                    <xdr:col>18</xdr:col>
                    <xdr:colOff>1504950</xdr:colOff>
                    <xdr:row>6</xdr:row>
                    <xdr:rowOff>381000</xdr:rowOff>
                  </to>
                </anchor>
              </controlPr>
            </control>
          </mc:Choice>
        </mc:AlternateContent>
        <mc:AlternateContent xmlns:mc="http://schemas.openxmlformats.org/markup-compatibility/2006">
          <mc:Choice Requires="x14">
            <control shapeId="11277" r:id="rId9" name="Button 13">
              <controlPr defaultSize="0" print="0" autoFill="0" autoPict="0" macro="[2]!BG_Questionairy_unprotect">
                <anchor moveWithCells="1">
                  <from>
                    <xdr:col>23</xdr:col>
                    <xdr:colOff>0</xdr:colOff>
                    <xdr:row>15</xdr:row>
                    <xdr:rowOff>161925</xdr:rowOff>
                  </from>
                  <to>
                    <xdr:col>36</xdr:col>
                    <xdr:colOff>0</xdr:colOff>
                    <xdr:row>15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outlinePr summaryBelow="0" showOutlineSymbols="0"/>
    <pageSetUpPr fitToPage="1"/>
  </sheetPr>
  <dimension ref="A1:IV698"/>
  <sheetViews>
    <sheetView showOutlineSymbols="0" topLeftCell="R16" zoomScale="80" zoomScaleNormal="80" zoomScaleSheetLayoutView="100" workbookViewId="0">
      <pane xSplit="1" ySplit="4" topLeftCell="S20" activePane="bottomRight" state="frozen"/>
      <selection activeCell="R16" sqref="R16"/>
      <selection pane="topRight" activeCell="S16" sqref="S16"/>
      <selection pane="bottomLeft" activeCell="R20" sqref="R20"/>
      <selection pane="bottomRight" activeCell="AA35" sqref="AA35"/>
    </sheetView>
  </sheetViews>
  <sheetFormatPr defaultColWidth="50.7109375" defaultRowHeight="15" outlineLevelRow="3" outlineLevelCol="3" x14ac:dyDescent="0.2"/>
  <cols>
    <col min="1" max="4" width="2.7109375" style="184" hidden="1" customWidth="1" outlineLevel="2"/>
    <col min="5" max="5" width="5.5703125" style="182" hidden="1" customWidth="1" outlineLevel="2"/>
    <col min="6" max="6" width="4.42578125" style="185" hidden="1" customWidth="1" outlineLevel="3"/>
    <col min="7" max="7" width="3.5703125" style="185" hidden="1" customWidth="1" outlineLevel="3"/>
    <col min="8" max="8" width="11.85546875" style="184" hidden="1" customWidth="1" outlineLevel="2"/>
    <col min="9" max="9" width="14.28515625" style="208" hidden="1" customWidth="1" outlineLevel="2"/>
    <col min="10" max="10" width="14.28515625" style="186" hidden="1" customWidth="1" outlineLevel="2"/>
    <col min="11" max="14" width="14.28515625" style="184" hidden="1" customWidth="1" outlineLevel="2"/>
    <col min="15" max="15" width="14.28515625" style="185" hidden="1" customWidth="1" outlineLevel="3"/>
    <col min="16" max="16" width="14.28515625" style="184" hidden="1" customWidth="1" outlineLevel="1"/>
    <col min="17" max="17" width="14.28515625" style="131" hidden="1" customWidth="1" outlineLevel="1"/>
    <col min="18" max="18" width="59.5703125" style="209" customWidth="1" collapsed="1"/>
    <col min="19" max="19" width="14.85546875" style="219" customWidth="1"/>
    <col min="20" max="20" width="17" style="210" customWidth="1"/>
    <col min="21" max="21" width="17.85546875" style="210" hidden="1" customWidth="1"/>
    <col min="22" max="22" width="13.7109375" style="1227" customWidth="1"/>
    <col min="23" max="23" width="11.7109375" style="682" customWidth="1"/>
    <col min="24" max="24" width="17.85546875" style="210" customWidth="1"/>
    <col min="25" max="25" width="12.42578125" style="1228" customWidth="1"/>
    <col min="26" max="26" width="11.7109375" style="682" customWidth="1"/>
    <col min="27" max="28" width="11.7109375" style="210" customWidth="1"/>
    <col min="29" max="29" width="13.5703125" style="210" customWidth="1"/>
    <col min="30" max="30" width="14.5703125" style="210" customWidth="1"/>
    <col min="31" max="31" width="12.140625" style="210" customWidth="1"/>
    <col min="32" max="32" width="13.140625" style="210" customWidth="1"/>
    <col min="33" max="34" width="14" style="210" customWidth="1"/>
    <col min="35" max="38" width="11.7109375" style="220" hidden="1" customWidth="1" outlineLevel="1"/>
    <col min="39" max="39" width="11.7109375" style="583" hidden="1" customWidth="1" outlineLevel="1"/>
    <col min="40" max="41" width="11.7109375" style="220" hidden="1" customWidth="1" outlineLevel="1"/>
    <col min="42" max="42" width="11.7109375" style="584" hidden="1" customWidth="1" outlineLevel="1"/>
    <col min="43" max="43" width="12.5703125" style="210" customWidth="1" collapsed="1"/>
    <col min="44" max="44" width="12" style="210" customWidth="1"/>
    <col min="45" max="45" width="12.28515625" style="210" customWidth="1"/>
    <col min="46" max="46" width="12.7109375" style="210" customWidth="1"/>
    <col min="47" max="47" width="11.85546875" style="190" hidden="1" customWidth="1" outlineLevel="1"/>
    <col min="48" max="49" width="14.42578125" style="190" hidden="1" customWidth="1" outlineLevel="1"/>
    <col min="50" max="50" width="11.85546875" style="190" hidden="1" customWidth="1" outlineLevel="1"/>
    <col min="51" max="51" width="17.42578125" style="190" customWidth="1" collapsed="1"/>
    <col min="52" max="16384" width="50.7109375" style="190"/>
  </cols>
  <sheetData>
    <row r="1" spans="1:51" s="289" customFormat="1" ht="15.75" thickBot="1" x14ac:dyDescent="0.25">
      <c r="A1" s="1229" t="s">
        <v>188</v>
      </c>
      <c r="B1" s="1229" t="s">
        <v>426</v>
      </c>
      <c r="C1" s="1229" t="s">
        <v>427</v>
      </c>
      <c r="D1" s="1229" t="s">
        <v>428</v>
      </c>
      <c r="E1" s="1229" t="s">
        <v>429</v>
      </c>
      <c r="F1" s="1230"/>
      <c r="G1" s="1230" t="s">
        <v>430</v>
      </c>
      <c r="H1" s="1229" t="s">
        <v>431</v>
      </c>
      <c r="I1" s="1229" t="s">
        <v>432</v>
      </c>
      <c r="J1" s="1229" t="s">
        <v>433</v>
      </c>
      <c r="K1" s="1229" t="s">
        <v>434</v>
      </c>
      <c r="L1" s="1229" t="s">
        <v>435</v>
      </c>
      <c r="M1" s="1229" t="s">
        <v>436</v>
      </c>
      <c r="N1" s="1229" t="s">
        <v>437</v>
      </c>
      <c r="O1" s="1230" t="s">
        <v>438</v>
      </c>
      <c r="P1" s="1229" t="s">
        <v>1979</v>
      </c>
      <c r="Q1" s="1229"/>
      <c r="R1" s="1229" t="s">
        <v>1980</v>
      </c>
      <c r="S1" s="1231" t="s">
        <v>637</v>
      </c>
      <c r="T1" s="1231" t="s">
        <v>638</v>
      </c>
      <c r="U1" s="1231" t="s">
        <v>639</v>
      </c>
      <c r="V1" s="1232" t="s">
        <v>640</v>
      </c>
      <c r="W1" s="1231" t="s">
        <v>2501</v>
      </c>
      <c r="X1" s="1231" t="s">
        <v>2518</v>
      </c>
      <c r="Y1" s="1232" t="s">
        <v>641</v>
      </c>
      <c r="Z1" s="1231" t="s">
        <v>2502</v>
      </c>
      <c r="AA1" s="1231" t="s">
        <v>642</v>
      </c>
      <c r="AB1" s="1231" t="s">
        <v>643</v>
      </c>
      <c r="AC1" s="1231" t="s">
        <v>644</v>
      </c>
      <c r="AD1" s="1231" t="s">
        <v>645</v>
      </c>
      <c r="AE1" s="1231" t="s">
        <v>630</v>
      </c>
      <c r="AF1" s="1231" t="s">
        <v>631</v>
      </c>
      <c r="AG1" s="1231" t="s">
        <v>632</v>
      </c>
      <c r="AH1" s="1231" t="s">
        <v>633</v>
      </c>
      <c r="AI1" s="1231" t="s">
        <v>1259</v>
      </c>
      <c r="AJ1" s="1231" t="s">
        <v>1263</v>
      </c>
      <c r="AK1" s="1233" t="s">
        <v>1264</v>
      </c>
      <c r="AL1" s="1233" t="s">
        <v>572</v>
      </c>
      <c r="AM1" s="1233" t="s">
        <v>1265</v>
      </c>
      <c r="AN1" s="1233" t="s">
        <v>1266</v>
      </c>
      <c r="AO1" s="1233" t="s">
        <v>1267</v>
      </c>
      <c r="AP1" s="1234" t="s">
        <v>1268</v>
      </c>
      <c r="AQ1" s="1235" t="s">
        <v>1269</v>
      </c>
      <c r="AR1" s="1231" t="s">
        <v>1479</v>
      </c>
      <c r="AS1" s="1231" t="s">
        <v>1514</v>
      </c>
      <c r="AT1" s="1236" t="s">
        <v>1515</v>
      </c>
      <c r="AU1" s="1237" t="s">
        <v>1516</v>
      </c>
      <c r="AV1" s="1233" t="s">
        <v>1517</v>
      </c>
      <c r="AW1" s="1233" t="s">
        <v>2504</v>
      </c>
      <c r="AX1" s="1233" t="s">
        <v>1518</v>
      </c>
      <c r="AY1" s="1229"/>
    </row>
    <row r="2" spans="1:51" s="289" customFormat="1" outlineLevel="1" x14ac:dyDescent="0.2">
      <c r="A2" s="1238"/>
      <c r="B2" s="1238"/>
      <c r="C2" s="1238"/>
      <c r="D2" s="1238"/>
      <c r="E2" s="1229"/>
      <c r="F2" s="1239"/>
      <c r="G2" s="1239"/>
      <c r="H2" s="1238"/>
      <c r="I2" s="1238"/>
      <c r="J2" s="1238"/>
      <c r="K2" s="1238"/>
      <c r="L2" s="1238"/>
      <c r="M2" s="1238"/>
      <c r="N2" s="1238"/>
      <c r="O2" s="1239"/>
      <c r="P2" s="1238"/>
      <c r="Q2" s="1240"/>
      <c r="R2" s="1241" t="s">
        <v>634</v>
      </c>
      <c r="S2" s="1242" t="str">
        <f>VLOOKUP("S|"&amp;S$3,'[2]+termU'!$A$1:$G$65536,6,FALSE)</f>
        <v>S1</v>
      </c>
      <c r="T2" s="1243" t="str">
        <f>VLOOKUP("S|"&amp;T$3,'[2]+termU'!$A$1:$G$65536,6,FALSE)</f>
        <v>S1</v>
      </c>
      <c r="U2" s="1243" t="str">
        <f>VLOOKUP("S|"&amp;U$3,'[2]+termU'!$A$1:$G$65536,6,FALSE)</f>
        <v>S</v>
      </c>
      <c r="V2" s="1244" t="str">
        <f>VLOOKUP("S|"&amp;V$3,'[2]+termU'!$A$1:$G$65536,6,FALSE)</f>
        <v>S1</v>
      </c>
      <c r="W2" s="1245" t="str">
        <f>VLOOKUP("S|"&amp;W$3,'[2]+termU'!$A$1:$G$65536,6,FALSE)</f>
        <v>S</v>
      </c>
      <c r="X2" s="1243" t="str">
        <f>VLOOKUP("S|"&amp;X$3,'[2]+termU'!$A$1:$G$65536,6,FALSE)</f>
        <v>S1</v>
      </c>
      <c r="Y2" s="1246" t="str">
        <f>VLOOKUP("S|"&amp;Y$3,'[2]+termU'!$A$1:$G$65536,6,FALSE)</f>
        <v>S1</v>
      </c>
      <c r="Z2" s="1247" t="str">
        <f>VLOOKUP("S|"&amp;Z$3,'[2]+termU'!$A$1:$G$65536,6,FALSE)</f>
        <v>S</v>
      </c>
      <c r="AA2" s="1242" t="str">
        <f>VLOOKUP("S|"&amp;AA$3,'[2]+termU'!$A$1:$G$65536,6,FALSE)</f>
        <v>S1</v>
      </c>
      <c r="AB2" s="1248" t="str">
        <f>VLOOKUP("S|"&amp;AB$3,'[2]+termU'!$A$1:$G$65536,6,FALSE)</f>
        <v>S1</v>
      </c>
      <c r="AC2" s="1242" t="str">
        <f>VLOOKUP("S|"&amp;AC$3,'[2]+termU'!$A$1:$G$65536,6,FALSE)</f>
        <v>S1</v>
      </c>
      <c r="AD2" s="1249" t="str">
        <f>VLOOKUP("S|"&amp;AD$3,'[2]+termU'!$A$1:$G$65536,6,FALSE)</f>
        <v>S1</v>
      </c>
      <c r="AE2" s="1242" t="str">
        <f>VLOOKUP("S|"&amp;AE$3,'[2]+termU'!$A$1:$G$65536,6,FALSE)</f>
        <v>S1</v>
      </c>
      <c r="AF2" s="1249" t="str">
        <f>VLOOKUP("S|"&amp;AF$3,'[2]+termU'!$A$1:$G$65536,6,FALSE)</f>
        <v>S1</v>
      </c>
      <c r="AG2" s="1242" t="str">
        <f>VLOOKUP("S|"&amp;AG$3,'[2]+termU'!$A$1:$G$65536,6,FALSE)</f>
        <v>S1</v>
      </c>
      <c r="AH2" s="1249" t="str">
        <f>VLOOKUP("S|"&amp;AH$3,'[2]+termU'!$A$1:$G$65536,6,FALSE)</f>
        <v>S1</v>
      </c>
      <c r="AI2" s="1250" t="str">
        <f>VLOOKUP("S|"&amp;AI$3,'[2]+termU'!$A$1:$G$65536,6,FALSE)</f>
        <v>S</v>
      </c>
      <c r="AJ2" s="1251" t="str">
        <f>VLOOKUP("S|"&amp;AJ$3,'[2]+termU'!$A$1:$G$65536,6,FALSE)</f>
        <v>S</v>
      </c>
      <c r="AK2" s="1251" t="str">
        <f>VLOOKUP("S|"&amp;AK$3,'[2]+termU'!$A$1:$G$65536,6,FALSE)</f>
        <v>S</v>
      </c>
      <c r="AL2" s="1251" t="str">
        <f>VLOOKUP("S|"&amp;AL$3,'[2]+termU'!$A$1:$G$65536,6,FALSE)</f>
        <v>S</v>
      </c>
      <c r="AM2" s="1250" t="str">
        <f>VLOOKUP("S|"&amp;AM$3,'[2]+termU'!$A$1:$G$65536,6,FALSE)</f>
        <v>S1</v>
      </c>
      <c r="AN2" s="1251" t="str">
        <f>VLOOKUP("S|"&amp;AN$3,'[2]+termU'!$A$1:$G$65536,6,FALSE)</f>
        <v>S1</v>
      </c>
      <c r="AO2" s="1251" t="str">
        <f>VLOOKUP("S|"&amp;AO$3,'[2]+termU'!$A$1:$G$65536,6,FALSE)</f>
        <v>S1</v>
      </c>
      <c r="AP2" s="1252" t="str">
        <f>VLOOKUP("S|"&amp;AP$3,'[2]+termU'!$A$1:$G$65536,6,FALSE)</f>
        <v>S1</v>
      </c>
      <c r="AQ2" s="1251" t="str">
        <f>VLOOKUP("S|"&amp;AQ$3,'[2]+termU'!$A$1:$G$65536,6,FALSE)</f>
        <v>S1</v>
      </c>
      <c r="AR2" s="1251" t="str">
        <f>VLOOKUP("S|"&amp;AR$3,'[2]+termU'!$A$1:$G$65536,6,FALSE)</f>
        <v>S1</v>
      </c>
      <c r="AS2" s="1251" t="str">
        <f>VLOOKUP("S|"&amp;AS$3,'[2]+termU'!$A$1:$G$65536,6,FALSE)</f>
        <v>S1</v>
      </c>
      <c r="AT2" s="1252" t="str">
        <f>VLOOKUP("S|"&amp;AT$3,'[2]+termU'!$A$1:$G$65536,6,FALSE)</f>
        <v>S1</v>
      </c>
      <c r="AU2" s="1250" t="str">
        <f>VLOOKUP("S|"&amp;AU$3,'[2]+termU'!$A$1:$G$65536,6,FALSE)</f>
        <v>S1</v>
      </c>
      <c r="AV2" s="1251" t="str">
        <f>VLOOKUP("S|"&amp;AV$3,'[2]+termU'!$A$1:$G$65536,6,FALSE)</f>
        <v>S1</v>
      </c>
      <c r="AW2" s="1251" t="str">
        <f>VLOOKUP("S|"&amp;AW$3,'[2]+termU'!$A$1:$G$65536,6,FALSE)</f>
        <v>S</v>
      </c>
      <c r="AX2" s="1252" t="str">
        <f>VLOOKUP("S|"&amp;AX$3,'[2]+termU'!$A$1:$G$65536,6,FALSE)</f>
        <v>S1</v>
      </c>
      <c r="AY2" s="1229"/>
    </row>
    <row r="3" spans="1:51" s="289" customFormat="1" outlineLevel="1" x14ac:dyDescent="0.2">
      <c r="A3" s="1238"/>
      <c r="B3" s="1238"/>
      <c r="C3" s="1238"/>
      <c r="D3" s="1238"/>
      <c r="E3" s="1229"/>
      <c r="F3" s="1239"/>
      <c r="G3" s="1239"/>
      <c r="H3" s="1238"/>
      <c r="I3" s="1238"/>
      <c r="J3" s="1238"/>
      <c r="K3" s="1238"/>
      <c r="L3" s="1238"/>
      <c r="M3" s="1238"/>
      <c r="N3" s="1238"/>
      <c r="O3" s="1239"/>
      <c r="P3" s="1238"/>
      <c r="Q3" s="1240"/>
      <c r="R3" s="1241" t="s">
        <v>635</v>
      </c>
      <c r="S3" s="1242" t="s">
        <v>629</v>
      </c>
      <c r="T3" s="1243" t="s">
        <v>629</v>
      </c>
      <c r="U3" s="1243" t="s">
        <v>3132</v>
      </c>
      <c r="V3" s="1244" t="s">
        <v>629</v>
      </c>
      <c r="W3" s="683" t="s">
        <v>636</v>
      </c>
      <c r="X3" s="1243" t="s">
        <v>629</v>
      </c>
      <c r="Y3" s="1246" t="s">
        <v>629</v>
      </c>
      <c r="Z3" s="683" t="s">
        <v>636</v>
      </c>
      <c r="AA3" s="1242" t="s">
        <v>629</v>
      </c>
      <c r="AB3" s="1248" t="s">
        <v>629</v>
      </c>
      <c r="AC3" s="1242" t="s">
        <v>629</v>
      </c>
      <c r="AD3" s="1249" t="s">
        <v>629</v>
      </c>
      <c r="AE3" s="1242" t="s">
        <v>629</v>
      </c>
      <c r="AF3" s="1249" t="s">
        <v>629</v>
      </c>
      <c r="AG3" s="1242" t="s">
        <v>629</v>
      </c>
      <c r="AH3" s="1249" t="s">
        <v>629</v>
      </c>
      <c r="AI3" s="1242" t="s">
        <v>636</v>
      </c>
      <c r="AJ3" s="1243" t="s">
        <v>636</v>
      </c>
      <c r="AK3" s="1243" t="s">
        <v>636</v>
      </c>
      <c r="AL3" s="1243" t="s">
        <v>636</v>
      </c>
      <c r="AM3" s="1242" t="s">
        <v>629</v>
      </c>
      <c r="AN3" s="1243" t="s">
        <v>629</v>
      </c>
      <c r="AO3" s="1243" t="s">
        <v>629</v>
      </c>
      <c r="AP3" s="1249" t="s">
        <v>629</v>
      </c>
      <c r="AQ3" s="1243" t="s">
        <v>629</v>
      </c>
      <c r="AR3" s="1243" t="s">
        <v>629</v>
      </c>
      <c r="AS3" s="1243" t="s">
        <v>629</v>
      </c>
      <c r="AT3" s="1249" t="s">
        <v>629</v>
      </c>
      <c r="AU3" s="1242" t="s">
        <v>629</v>
      </c>
      <c r="AV3" s="1243" t="s">
        <v>629</v>
      </c>
      <c r="AW3" s="1243" t="s">
        <v>636</v>
      </c>
      <c r="AX3" s="1249" t="s">
        <v>629</v>
      </c>
      <c r="AY3" s="1229"/>
    </row>
    <row r="4" spans="1:51" s="292" customFormat="1" outlineLevel="1" x14ac:dyDescent="0.2">
      <c r="A4" s="1238"/>
      <c r="B4" s="1238"/>
      <c r="C4" s="1238"/>
      <c r="D4" s="1238"/>
      <c r="E4" s="1229"/>
      <c r="F4" s="1239"/>
      <c r="G4" s="1239"/>
      <c r="H4" s="1238"/>
      <c r="I4" s="1238"/>
      <c r="J4" s="1238"/>
      <c r="K4" s="1238"/>
      <c r="L4" s="1238"/>
      <c r="M4" s="1238"/>
      <c r="N4" s="1238"/>
      <c r="O4" s="1239"/>
      <c r="P4" s="1238"/>
      <c r="Q4" s="1253"/>
      <c r="R4" s="1241" t="s">
        <v>628</v>
      </c>
      <c r="S4" s="1242" t="str">
        <f>VLOOKUP("V|"&amp;S$5,'[2]+termU'!$A$1:$G$65536,6,FALSE)</f>
        <v>V6</v>
      </c>
      <c r="T4" s="1243" t="str">
        <f>VLOOKUP("V|"&amp;T$5,'[2]+termU'!$A$1:$G$65536,6,FALSE)</f>
        <v>V6</v>
      </c>
      <c r="U4" s="1243" t="str">
        <f>VLOOKUP("V|"&amp;U$5,'[2]+termU'!$A$1:$G$65536,6,FALSE)</f>
        <v>V6</v>
      </c>
      <c r="V4" s="1244" t="str">
        <f>VLOOKUP("V|"&amp;V$5,'[2]+termU'!$A$1:$G$65536,6,FALSE)</f>
        <v>V6</v>
      </c>
      <c r="W4" s="1245" t="str">
        <f>VLOOKUP("V|"&amp;W$5,'[2]+termU'!$A$1:$G$65536,6,FALSE)</f>
        <v>V6</v>
      </c>
      <c r="X4" s="1243" t="str">
        <f>VLOOKUP("V|"&amp;X$5,'[2]+termU'!$A$1:$G$65536,6,FALSE)</f>
        <v>V6</v>
      </c>
      <c r="Y4" s="1246" t="str">
        <f>VLOOKUP("V|"&amp;Y$5,'[2]+termU'!$A$1:$G$65536,6,FALSE)</f>
        <v>V6</v>
      </c>
      <c r="Z4" s="1247" t="str">
        <f>VLOOKUP("V|"&amp;Z$5,'[2]+termU'!$A$1:$G$65536,6,FALSE)</f>
        <v>V6</v>
      </c>
      <c r="AA4" s="1242" t="str">
        <f>VLOOKUP("V|"&amp;AA$5,'[2]+termU'!$A$1:$G$65536,6,FALSE)</f>
        <v>V61</v>
      </c>
      <c r="AB4" s="1248" t="str">
        <f>VLOOKUP("V|"&amp;AB$5,'[2]+termU'!$A$1:$G$65536,6,FALSE)</f>
        <v>V61</v>
      </c>
      <c r="AC4" s="1242" t="str">
        <f>VLOOKUP("V|"&amp;AC$5,'[2]+termU'!$A$1:$G$65536,6,FALSE)</f>
        <v>V62</v>
      </c>
      <c r="AD4" s="1249" t="str">
        <f>VLOOKUP("V|"&amp;AD$5,'[2]+termU'!$A$1:$G$65536,6,FALSE)</f>
        <v>V62</v>
      </c>
      <c r="AE4" s="1242" t="str">
        <f>VLOOKUP("V|"&amp;AE$5,'[2]+termU'!$A$1:$G$65536,6,FALSE)</f>
        <v>V63</v>
      </c>
      <c r="AF4" s="1249" t="str">
        <f>VLOOKUP("V|"&amp;AF$5,'[2]+termU'!$A$1:$G$65536,6,FALSE)</f>
        <v>V63</v>
      </c>
      <c r="AG4" s="1242" t="e">
        <f>VLOOKUP("V|"&amp;AG$5,'[2]+termU'!$A$1:$G$65536,6,FALSE)</f>
        <v>#N/A</v>
      </c>
      <c r="AH4" s="1249" t="e">
        <f>VLOOKUP("V|"&amp;AH$5,'[2]+termU'!$A$1:$G$65536,6,FALSE)</f>
        <v>#N/A</v>
      </c>
      <c r="AI4" s="1242" t="str">
        <f>VLOOKUP("V|"&amp;AI$5,'[2]+termU'!$A$1:$G$65536,6,FALSE)</f>
        <v>V6</v>
      </c>
      <c r="AJ4" s="1243" t="str">
        <f>VLOOKUP("V|"&amp;AJ$5,'[2]+termU'!$A$1:$G$65536,6,FALSE)</f>
        <v>V6</v>
      </c>
      <c r="AK4" s="1243" t="str">
        <f>VLOOKUP("V|"&amp;AK$5,'[2]+termU'!$A$1:$G$65536,6,FALSE)</f>
        <v>V6</v>
      </c>
      <c r="AL4" s="1243" t="str">
        <f>VLOOKUP("V|"&amp;AL$5,'[2]+termU'!$A$1:$G$65536,6,FALSE)</f>
        <v>V6</v>
      </c>
      <c r="AM4" s="1242" t="str">
        <f>VLOOKUP("V|"&amp;AM$5,'[2]+termU'!$A$1:$G$65536,6,FALSE)</f>
        <v>V61</v>
      </c>
      <c r="AN4" s="1243" t="str">
        <f>VLOOKUP("V|"&amp;AN$5,'[2]+termU'!$A$1:$G$65536,6,FALSE)</f>
        <v>V62</v>
      </c>
      <c r="AO4" s="1243" t="str">
        <f>VLOOKUP("V|"&amp;AO$5,'[2]+termU'!$A$1:$G$65536,6,FALSE)</f>
        <v>V63</v>
      </c>
      <c r="AP4" s="1249" t="e">
        <f>VLOOKUP("V|"&amp;AP$5,'[2]+termU'!$A$1:$G$65536,6,FALSE)</f>
        <v>#N/A</v>
      </c>
      <c r="AQ4" s="1243" t="str">
        <f>VLOOKUP("V|"&amp;AQ$5,'[2]+termU'!$A$1:$G$65536,6,FALSE)</f>
        <v>V6</v>
      </c>
      <c r="AR4" s="1243" t="str">
        <f>VLOOKUP("V|"&amp;AR$5,'[2]+termU'!$A$1:$G$65536,6,FALSE)</f>
        <v>V6</v>
      </c>
      <c r="AS4" s="1243" t="str">
        <f>VLOOKUP("V|"&amp;AS$5,'[2]+termU'!$A$1:$G$65536,6,FALSE)</f>
        <v>V6</v>
      </c>
      <c r="AT4" s="1249" t="str">
        <f>VLOOKUP("V|"&amp;AT$5,'[2]+termU'!$A$1:$G$65536,6,FALSE)</f>
        <v>V6</v>
      </c>
      <c r="AU4" s="1242" t="str">
        <f>VLOOKUP("V|"&amp;AU$5,'[2]+termU'!$A$1:$G$65536,6,FALSE)</f>
        <v>V6</v>
      </c>
      <c r="AV4" s="1243" t="str">
        <f>VLOOKUP("V|"&amp;AV$5,'[2]+termU'!$A$1:$G$65536,6,FALSE)</f>
        <v>V6</v>
      </c>
      <c r="AW4" s="1243" t="str">
        <f>VLOOKUP("V|"&amp;AW$5,'[2]+termU'!$A$1:$G$65536,6,FALSE)</f>
        <v>V6</v>
      </c>
      <c r="AX4" s="1249" t="str">
        <f>VLOOKUP("V|"&amp;AX$5,'[2]+termU'!$A$1:$G$65536,6,FALSE)</f>
        <v>V6</v>
      </c>
      <c r="AY4" s="1238"/>
    </row>
    <row r="5" spans="1:51" s="292" customFormat="1" outlineLevel="1" x14ac:dyDescent="0.2">
      <c r="A5" s="1238"/>
      <c r="B5" s="1238"/>
      <c r="C5" s="1238"/>
      <c r="D5" s="1238"/>
      <c r="E5" s="1229"/>
      <c r="F5" s="1239"/>
      <c r="G5" s="1239"/>
      <c r="H5" s="1238"/>
      <c r="I5" s="1238"/>
      <c r="J5" s="1238"/>
      <c r="K5" s="1238"/>
      <c r="L5" s="1238"/>
      <c r="M5" s="1238"/>
      <c r="N5" s="1238"/>
      <c r="O5" s="1239"/>
      <c r="P5" s="1238"/>
      <c r="Q5" s="1253"/>
      <c r="R5" s="1241" t="s">
        <v>627</v>
      </c>
      <c r="S5" s="1254" t="s">
        <v>2476</v>
      </c>
      <c r="T5" s="1255" t="s">
        <v>2476</v>
      </c>
      <c r="U5" s="1255" t="s">
        <v>2476</v>
      </c>
      <c r="V5" s="1244" t="s">
        <v>2476</v>
      </c>
      <c r="W5" s="684" t="s">
        <v>2476</v>
      </c>
      <c r="X5" s="1255" t="s">
        <v>2476</v>
      </c>
      <c r="Y5" s="1246" t="s">
        <v>2476</v>
      </c>
      <c r="Z5" s="684" t="s">
        <v>2476</v>
      </c>
      <c r="AA5" s="1256" t="s">
        <v>2477</v>
      </c>
      <c r="AB5" s="1257" t="s">
        <v>2477</v>
      </c>
      <c r="AC5" s="1256" t="s">
        <v>2478</v>
      </c>
      <c r="AD5" s="1258" t="s">
        <v>2478</v>
      </c>
      <c r="AE5" s="1256" t="s">
        <v>1478</v>
      </c>
      <c r="AF5" s="1258" t="s">
        <v>1478</v>
      </c>
      <c r="AG5" s="1256" t="s">
        <v>2038</v>
      </c>
      <c r="AH5" s="1258" t="s">
        <v>2038</v>
      </c>
      <c r="AI5" s="1256" t="s">
        <v>2476</v>
      </c>
      <c r="AJ5" s="1259" t="s">
        <v>2476</v>
      </c>
      <c r="AK5" s="1259" t="s">
        <v>2476</v>
      </c>
      <c r="AL5" s="1259" t="s">
        <v>2476</v>
      </c>
      <c r="AM5" s="1256" t="s">
        <v>2477</v>
      </c>
      <c r="AN5" s="1259" t="s">
        <v>2478</v>
      </c>
      <c r="AO5" s="1259" t="s">
        <v>1478</v>
      </c>
      <c r="AP5" s="1258" t="s">
        <v>2038</v>
      </c>
      <c r="AQ5" s="1259" t="s">
        <v>2476</v>
      </c>
      <c r="AR5" s="1259" t="s">
        <v>2476</v>
      </c>
      <c r="AS5" s="1259" t="s">
        <v>2476</v>
      </c>
      <c r="AT5" s="1258" t="s">
        <v>2476</v>
      </c>
      <c r="AU5" s="1256" t="s">
        <v>2476</v>
      </c>
      <c r="AV5" s="1259" t="s">
        <v>2476</v>
      </c>
      <c r="AW5" s="1259" t="s">
        <v>2476</v>
      </c>
      <c r="AX5" s="1258" t="s">
        <v>2476</v>
      </c>
      <c r="AY5" s="1238"/>
    </row>
    <row r="6" spans="1:51" s="295" customFormat="1" ht="51" outlineLevel="1" x14ac:dyDescent="0.2">
      <c r="A6" s="1238"/>
      <c r="B6" s="1238"/>
      <c r="C6" s="1238"/>
      <c r="D6" s="1238"/>
      <c r="E6" s="1229"/>
      <c r="F6" s="1260" t="s">
        <v>1992</v>
      </c>
      <c r="G6" s="1239" t="s">
        <v>431</v>
      </c>
      <c r="H6" s="1238"/>
      <c r="I6" s="1238"/>
      <c r="J6" s="1238"/>
      <c r="K6" s="1238"/>
      <c r="L6" s="1238"/>
      <c r="M6" s="1238"/>
      <c r="N6" s="1238"/>
      <c r="O6" s="1260" t="s">
        <v>1530</v>
      </c>
      <c r="P6" s="1243"/>
      <c r="Q6" s="1253"/>
      <c r="R6" s="1241" t="s">
        <v>1993</v>
      </c>
      <c r="S6" s="1242" t="str">
        <f>VLOOKUP("E|"&amp;S$7,'[2]+termU'!$A$1:$G$65536,6,FALSE)</f>
        <v>E84</v>
      </c>
      <c r="T6" s="1243" t="e">
        <f>VLOOKUP("E|"&amp;T$7,'[2]+termU'!$A$1:$G$65536,6,FALSE)</f>
        <v>#N/A</v>
      </c>
      <c r="U6" s="1243" t="str">
        <f>VLOOKUP("E|"&amp;U$7,'[2]+termU'!$A$1:$G$65536,6,FALSE)</f>
        <v>E716</v>
      </c>
      <c r="V6" s="1244" t="e">
        <f>VLOOKUP("E|"&amp;V$7,'[2]+termU'!$A$1:$G$65536,6,FALSE)</f>
        <v>#N/A</v>
      </c>
      <c r="W6" s="685" t="e">
        <f>VLOOKUP("E|"&amp;W$7,'[2]+termU'!$A$1:$G$65536,6,FALSE)</f>
        <v>#N/A</v>
      </c>
      <c r="X6" s="1243" t="str">
        <f>VLOOKUP("E|"&amp;X$7,'[2]+termU'!$A$1:$G$65536,6,FALSE)</f>
        <v>E716</v>
      </c>
      <c r="Y6" s="1246" t="e">
        <f>VLOOKUP("E|"&amp;Y$7,'[2]+termU'!$A$1:$G$65536,6,FALSE)</f>
        <v>#N/A</v>
      </c>
      <c r="Z6" s="685" t="e">
        <f>VLOOKUP("E|"&amp;Z$7,'[2]+termU'!$A$1:$G$65536,6,FALSE)</f>
        <v>#N/A</v>
      </c>
      <c r="AA6" s="1242" t="str">
        <f>VLOOKUP("E|"&amp;AA$7,'[2]+termU'!$A$1:$G$65536,6,FALSE)</f>
        <v>E84</v>
      </c>
      <c r="AB6" s="1248" t="str">
        <f>VLOOKUP("E|"&amp;AB$7,'[2]+termU'!$A$1:$G$65536,6,FALSE)</f>
        <v>E716</v>
      </c>
      <c r="AC6" s="1242" t="str">
        <f>VLOOKUP("E|"&amp;AC$7,'[2]+termU'!$A$1:$G$65536,6,FALSE)</f>
        <v>E84</v>
      </c>
      <c r="AD6" s="1249" t="str">
        <f>VLOOKUP("E|"&amp;AD$7,'[2]+termU'!$A$1:$G$65536,6,FALSE)</f>
        <v>E716</v>
      </c>
      <c r="AE6" s="1242" t="str">
        <f>VLOOKUP("E|"&amp;AE$7,'[2]+termU'!$A$1:$G$65536,6,FALSE)</f>
        <v>E84</v>
      </c>
      <c r="AF6" s="1249" t="str">
        <f>VLOOKUP("E|"&amp;AF$7,'[2]+termU'!$A$1:$G$65536,6,FALSE)</f>
        <v>E716</v>
      </c>
      <c r="AG6" s="1242" t="str">
        <f>VLOOKUP("E|"&amp;AG$7,'[2]+termU'!$A$1:$G$65536,6,FALSE)</f>
        <v>E84</v>
      </c>
      <c r="AH6" s="1249" t="str">
        <f>VLOOKUP("E|"&amp;AH$7,'[2]+termU'!$A$1:$G$65536,6,FALSE)</f>
        <v>E716</v>
      </c>
      <c r="AI6" s="1242" t="str">
        <f>VLOOKUP("E|"&amp;AI$7,'[2]+termU'!$A$1:$G$65536,6,FALSE)</f>
        <v>E84</v>
      </c>
      <c r="AJ6" s="1243" t="e">
        <f>VLOOKUP("E|"&amp;AJ$7,'[2]+termU'!$A$1:$G$65536,6,FALSE)</f>
        <v>#N/A</v>
      </c>
      <c r="AK6" s="1243" t="str">
        <f>VLOOKUP("E|"&amp;AK$7,'[2]+termU'!$A$1:$G$65536,6,FALSE)</f>
        <v>E716</v>
      </c>
      <c r="AL6" s="1243" t="str">
        <f>VLOOKUP("E|"&amp;AL$7,'[2]+termU'!$A$1:$G$65536,6,FALSE)</f>
        <v>E726</v>
      </c>
      <c r="AM6" s="1242" t="str">
        <f>VLOOKUP("E|"&amp;AM7,'[2]+termU'!$A$1:$G$65536,6,FALSE)</f>
        <v>E726</v>
      </c>
      <c r="AN6" s="1243" t="str">
        <f>VLOOKUP("E|"&amp;AN7,'[2]+termU'!$A$1:$G$65536,6,FALSE)</f>
        <v>E726</v>
      </c>
      <c r="AO6" s="1243" t="str">
        <f>VLOOKUP("E|"&amp;AO7,'[2]+termU'!$A$1:$G$65536,6,FALSE)</f>
        <v>E726</v>
      </c>
      <c r="AP6" s="1249" t="str">
        <f>VLOOKUP("E|"&amp;AP7,'[2]+termU'!$A$1:$G$65536,6,FALSE)</f>
        <v>E726</v>
      </c>
      <c r="AQ6" s="1243" t="str">
        <f>VLOOKUP("E|"&amp;AQ$7,'[2]+termU'!$A$1:$G$65536,6,FALSE)</f>
        <v>Ect</v>
      </c>
      <c r="AR6" s="1243" t="str">
        <f>VLOOKUP("E|"&amp;AR$7,'[2]+termU'!$A$1:$G$65536,6,FALSE)</f>
        <v>Ec16</v>
      </c>
      <c r="AS6" s="1243" t="str">
        <f>VLOOKUP("E|"&amp;AS$7,'[2]+termU'!$A$1:$G$65536,6,FALSE)</f>
        <v>Ebt</v>
      </c>
      <c r="AT6" s="1249" t="str">
        <f>VLOOKUP("E|"&amp;AT$7,'[2]+termU'!$A$1:$G$65536,6,FALSE)</f>
        <v>Eb16</v>
      </c>
      <c r="AU6" s="1242" t="str">
        <f>VLOOKUP("E|"&amp;AU7,'[2]+termU'!$A$1:$G$65536,6,FALSE)</f>
        <v>Ec26</v>
      </c>
      <c r="AV6" s="1243" t="str">
        <f>VLOOKUP("E|"&amp;AV7,'[2]+termU'!$A$1:$G$65536,6,FALSE)</f>
        <v>E726</v>
      </c>
      <c r="AW6" s="1243" t="e">
        <f>VLOOKUP("E|"&amp;AW7,'[2]+termU'!$A$1:$G$65536,6,FALSE)</f>
        <v>#N/A</v>
      </c>
      <c r="AX6" s="1249" t="str">
        <f>VLOOKUP("E|"&amp;AX7,'[2]+termU'!$A$1:$G$65536,6,FALSE)</f>
        <v>Eb26</v>
      </c>
      <c r="AY6" s="1238"/>
    </row>
    <row r="7" spans="1:51" s="295" customFormat="1" ht="30" outlineLevel="1" x14ac:dyDescent="0.2">
      <c r="A7" s="1238"/>
      <c r="B7" s="1238"/>
      <c r="C7" s="1238"/>
      <c r="D7" s="1238"/>
      <c r="E7" s="1229"/>
      <c r="F7" s="1260"/>
      <c r="G7" s="1239"/>
      <c r="H7" s="1238"/>
      <c r="I7" s="1238"/>
      <c r="J7" s="1238"/>
      <c r="K7" s="1238"/>
      <c r="L7" s="1238"/>
      <c r="M7" s="1238"/>
      <c r="N7" s="1238"/>
      <c r="O7" s="1260"/>
      <c r="P7" s="1243"/>
      <c r="Q7" s="1253"/>
      <c r="R7" s="1241" t="s">
        <v>1994</v>
      </c>
      <c r="S7" s="1242" t="str">
        <f>S$8&amp;" ["&amp;S$10&amp;"]"</f>
        <v>Sales [t]</v>
      </c>
      <c r="T7" s="1243" t="str">
        <f>T$8&amp;" ["&amp;T$10&amp;"]"</f>
        <v>Sales [hl]</v>
      </c>
      <c r="U7" s="1243" t="str">
        <f>U8&amp;" [Mio LOC]"</f>
        <v>Sales [Mio LOC]</v>
      </c>
      <c r="V7" s="1244" t="str">
        <f>V$8&amp;" ["&amp;V$10&amp;"]"</f>
        <v>Sales org% [t]</v>
      </c>
      <c r="W7" s="1245" t="str">
        <f>W$8&amp;" ["&amp;W$10&amp;"]"</f>
        <v>OC Sales [t]</v>
      </c>
      <c r="X7" s="1243" t="str">
        <f>X8&amp;" [Mio LOC]"</f>
        <v>Sales [Mio LOC]</v>
      </c>
      <c r="Y7" s="1246" t="str">
        <f>Y$8&amp;" ["&amp;Y$10&amp;"]"</f>
        <v>Sales org% [LOC]</v>
      </c>
      <c r="Z7" s="683" t="str">
        <f>Z8&amp;" [Mio LOC]"</f>
        <v>OC Sales [Mio LOC]</v>
      </c>
      <c r="AA7" s="1242" t="str">
        <f>AA$8&amp;" ["&amp;AA$10&amp;"]"</f>
        <v>Sales [t]</v>
      </c>
      <c r="AB7" s="1248" t="str">
        <f>AB8&amp;" [Mio LOC]"</f>
        <v>Sales [Mio LOC]</v>
      </c>
      <c r="AC7" s="1242" t="str">
        <f>AC$8&amp;" ["&amp;AC$10&amp;"]"</f>
        <v>Sales [t]</v>
      </c>
      <c r="AD7" s="1249" t="str">
        <f>AD8&amp;" [Mio LOC]"</f>
        <v>Sales [Mio LOC]</v>
      </c>
      <c r="AE7" s="1242" t="str">
        <f>AE$8&amp;" ["&amp;AE$10&amp;"]"</f>
        <v>Sales [t]</v>
      </c>
      <c r="AF7" s="1249" t="str">
        <f>AF8&amp;" [Mio LOC]"</f>
        <v>Sales [Mio LOC]</v>
      </c>
      <c r="AG7" s="1242" t="str">
        <f>AG$8&amp;" ["&amp;AG$10&amp;"]"</f>
        <v>Sales [t]</v>
      </c>
      <c r="AH7" s="1249" t="str">
        <f>AH8&amp;" [Mio LOC]"</f>
        <v>Sales [Mio LOC]</v>
      </c>
      <c r="AI7" s="1242" t="str">
        <f>AI$8&amp;" ["&amp;AI$10&amp;"]"</f>
        <v>Sales [t]</v>
      </c>
      <c r="AJ7" s="1243" t="str">
        <f>AJ$8&amp;" ["&amp;AJ$10&amp;"]"</f>
        <v>Sales [hl]</v>
      </c>
      <c r="AK7" s="1243" t="str">
        <f>AK8&amp;" [Mio LOC]"</f>
        <v>Sales [Mio LOC]</v>
      </c>
      <c r="AL7" s="1243" t="str">
        <f>AL8&amp;" ["&amp;AL10&amp;"]"</f>
        <v>Sales [Mio €]</v>
      </c>
      <c r="AM7" s="1242" t="str">
        <f>AM8&amp;" ["&amp;AM10&amp;"]"</f>
        <v>Sales [Mio €]</v>
      </c>
      <c r="AN7" s="1243" t="str">
        <f>AN8&amp;" ["&amp;AN10&amp;"]"</f>
        <v>Sales [Mio €]</v>
      </c>
      <c r="AO7" s="1243" t="str">
        <f>AO8&amp;" ["&amp;AO10&amp;"]"</f>
        <v>Sales [Mio €]</v>
      </c>
      <c r="AP7" s="1249" t="str">
        <f>AP8&amp;" ["&amp;AP10&amp;"]"</f>
        <v>Sales [Mio €]</v>
      </c>
      <c r="AQ7" s="1243" t="str">
        <f>AQ$8&amp;" ["&amp;AQ$10&amp;"]"</f>
        <v>Export [t]</v>
      </c>
      <c r="AR7" s="1243" t="str">
        <f>AR8&amp;" [Mio LOC]"</f>
        <v>Export [Mio LOC]</v>
      </c>
      <c r="AS7" s="1243" t="str">
        <f>AS$8&amp;" ["&amp;AS$10&amp;"]"</f>
        <v>Import [t]</v>
      </c>
      <c r="AT7" s="1249" t="str">
        <f>AT8&amp;" [Mio LOC]"</f>
        <v>Import [Mio LOC]</v>
      </c>
      <c r="AU7" s="1242" t="str">
        <f>AU8&amp;" ["&amp;AU10&amp;"]"</f>
        <v>Export [Mio €]</v>
      </c>
      <c r="AV7" s="1243" t="str">
        <f>AV8&amp;" ["&amp;AV10&amp;"]"</f>
        <v>Sales [Mio €]</v>
      </c>
      <c r="AW7" s="1243" t="str">
        <f>AW8&amp;" ["&amp;AW10&amp;"]"</f>
        <v>OC Sales [Mio €]</v>
      </c>
      <c r="AX7" s="1249" t="str">
        <f>AX8&amp;" ["&amp;AX10&amp;"]"</f>
        <v>Import [Mio €]</v>
      </c>
      <c r="AY7" s="1238"/>
    </row>
    <row r="8" spans="1:51" s="295" customFormat="1" outlineLevel="1" x14ac:dyDescent="0.2">
      <c r="A8" s="1238"/>
      <c r="B8" s="1238"/>
      <c r="C8" s="1238"/>
      <c r="D8" s="1238"/>
      <c r="E8" s="1229"/>
      <c r="F8" s="1260"/>
      <c r="G8" s="1239"/>
      <c r="H8" s="1238"/>
      <c r="I8" s="1238"/>
      <c r="J8" s="1238"/>
      <c r="K8" s="1238"/>
      <c r="L8" s="1238"/>
      <c r="M8" s="1238"/>
      <c r="N8" s="1238"/>
      <c r="O8" s="1260"/>
      <c r="P8" s="1243"/>
      <c r="Q8" s="1253"/>
      <c r="R8" s="1241" t="s">
        <v>1995</v>
      </c>
      <c r="S8" s="1242" t="s">
        <v>2000</v>
      </c>
      <c r="T8" s="1243" t="s">
        <v>2000</v>
      </c>
      <c r="U8" s="1243" t="s">
        <v>2000</v>
      </c>
      <c r="V8" s="1244" t="s">
        <v>1151</v>
      </c>
      <c r="W8" s="683" t="s">
        <v>2503</v>
      </c>
      <c r="X8" s="1243" t="s">
        <v>2000</v>
      </c>
      <c r="Y8" s="1246" t="s">
        <v>1151</v>
      </c>
      <c r="Z8" s="683" t="s">
        <v>2503</v>
      </c>
      <c r="AA8" s="1242" t="s">
        <v>2000</v>
      </c>
      <c r="AB8" s="1248" t="s">
        <v>2000</v>
      </c>
      <c r="AC8" s="1242" t="s">
        <v>2000</v>
      </c>
      <c r="AD8" s="1249" t="s">
        <v>2000</v>
      </c>
      <c r="AE8" s="1242" t="s">
        <v>2000</v>
      </c>
      <c r="AF8" s="1249" t="s">
        <v>2000</v>
      </c>
      <c r="AG8" s="1242" t="s">
        <v>2000</v>
      </c>
      <c r="AH8" s="1249" t="s">
        <v>2000</v>
      </c>
      <c r="AI8" s="1242" t="s">
        <v>2000</v>
      </c>
      <c r="AJ8" s="1243" t="s">
        <v>2000</v>
      </c>
      <c r="AK8" s="1243" t="s">
        <v>2000</v>
      </c>
      <c r="AL8" s="1243" t="s">
        <v>2000</v>
      </c>
      <c r="AM8" s="1242" t="s">
        <v>2000</v>
      </c>
      <c r="AN8" s="1243" t="s">
        <v>2000</v>
      </c>
      <c r="AO8" s="1243" t="s">
        <v>2000</v>
      </c>
      <c r="AP8" s="1249" t="s">
        <v>2000</v>
      </c>
      <c r="AQ8" s="1243" t="s">
        <v>1999</v>
      </c>
      <c r="AR8" s="1243" t="s">
        <v>1999</v>
      </c>
      <c r="AS8" s="1243" t="s">
        <v>2001</v>
      </c>
      <c r="AT8" s="1249" t="s">
        <v>2001</v>
      </c>
      <c r="AU8" s="1242" t="s">
        <v>1999</v>
      </c>
      <c r="AV8" s="1243" t="s">
        <v>2000</v>
      </c>
      <c r="AW8" s="1243" t="s">
        <v>2503</v>
      </c>
      <c r="AX8" s="1249" t="s">
        <v>2001</v>
      </c>
      <c r="AY8" s="1238"/>
    </row>
    <row r="9" spans="1:51" s="295" customFormat="1" ht="25.5" outlineLevel="1" x14ac:dyDescent="0.2">
      <c r="A9" s="1238"/>
      <c r="B9" s="1238"/>
      <c r="C9" s="1238"/>
      <c r="D9" s="1238"/>
      <c r="E9" s="1229"/>
      <c r="F9" s="1260"/>
      <c r="G9" s="1239"/>
      <c r="H9" s="1238"/>
      <c r="I9" s="1238"/>
      <c r="J9" s="1238"/>
      <c r="K9" s="1238"/>
      <c r="L9" s="1238"/>
      <c r="M9" s="1238"/>
      <c r="N9" s="1238"/>
      <c r="O9" s="1260"/>
      <c r="P9" s="1243"/>
      <c r="Q9" s="1253"/>
      <c r="R9" s="1241" t="s">
        <v>2002</v>
      </c>
      <c r="S9" s="1242"/>
      <c r="T9" s="1243"/>
      <c r="U9" s="1243" t="str">
        <f>U$8&amp;" ["&amp;U$10&amp;"]"</f>
        <v>Sales [Mio EUR]</v>
      </c>
      <c r="V9" s="1244"/>
      <c r="W9" s="685"/>
      <c r="X9" s="1243" t="str">
        <f>X$8&amp;" ["&amp;X$10&amp;"]"</f>
        <v>Sales [Mio EUR]</v>
      </c>
      <c r="Y9" s="1261"/>
      <c r="Z9" s="683" t="str">
        <f>Z$8&amp;" ["&amp;Z$10&amp;"]"</f>
        <v>OC Sales [Mio EUR]</v>
      </c>
      <c r="AA9" s="1242"/>
      <c r="AB9" s="1248" t="str">
        <f>AB$8&amp;" ["&amp;AB$10&amp;"]"</f>
        <v>Sales [Mio EUR]</v>
      </c>
      <c r="AC9" s="1242"/>
      <c r="AD9" s="1249" t="str">
        <f>AD$8&amp;" ["&amp;AD$10&amp;"]"</f>
        <v>Sales [Mio EUR]</v>
      </c>
      <c r="AE9" s="1242"/>
      <c r="AF9" s="1249" t="str">
        <f>AF$8&amp;" ["&amp;AF$10&amp;"]"</f>
        <v>Sales [Mio EUR]</v>
      </c>
      <c r="AG9" s="1242"/>
      <c r="AH9" s="1249" t="str">
        <f>AH$8&amp;" ["&amp;AH$10&amp;"]"</f>
        <v>Sales [Mio EUR]</v>
      </c>
      <c r="AI9" s="1242"/>
      <c r="AJ9" s="1243" t="str">
        <f>AJ$8&amp;" ["&amp;AJ$10&amp;"]"</f>
        <v>Sales [hl]</v>
      </c>
      <c r="AK9" s="1243" t="str">
        <f>AK$8&amp;" ["&amp;AK$10&amp;"]"</f>
        <v>Sales [Mio EUR]</v>
      </c>
      <c r="AL9" s="1243" t="str">
        <f>AL$8&amp;" ["&amp;AL$10&amp;"]"</f>
        <v>Sales [Mio €]</v>
      </c>
      <c r="AM9" s="1242" t="str">
        <f>AM7</f>
        <v>Sales [Mio €]</v>
      </c>
      <c r="AN9" s="1243" t="str">
        <f>AN7</f>
        <v>Sales [Mio €]</v>
      </c>
      <c r="AO9" s="1243" t="str">
        <f>AO7</f>
        <v>Sales [Mio €]</v>
      </c>
      <c r="AP9" s="1249" t="str">
        <f>AP7</f>
        <v>Sales [Mio €]</v>
      </c>
      <c r="AQ9" s="1243"/>
      <c r="AR9" s="1243" t="str">
        <f>AR$8&amp;" ["&amp;AR$10&amp;"]"</f>
        <v>Export [Mio EUR]</v>
      </c>
      <c r="AS9" s="1243"/>
      <c r="AT9" s="1249" t="str">
        <f>AT$8&amp;" ["&amp;AT$10&amp;"]"</f>
        <v>Import [Mio EUR]</v>
      </c>
      <c r="AU9" s="1242" t="str">
        <f>AU7</f>
        <v>Export [Mio €]</v>
      </c>
      <c r="AV9" s="1243" t="str">
        <f>AV7</f>
        <v>Sales [Mio €]</v>
      </c>
      <c r="AW9" s="1243" t="str">
        <f>AW7</f>
        <v>OC Sales [Mio €]</v>
      </c>
      <c r="AX9" s="1249" t="str">
        <f>AX7</f>
        <v>Import [Mio €]</v>
      </c>
      <c r="AY9" s="1238"/>
    </row>
    <row r="10" spans="1:51" s="73" customFormat="1" ht="15.75" outlineLevel="1" thickBot="1" x14ac:dyDescent="0.25">
      <c r="A10" s="1262"/>
      <c r="B10" s="1262"/>
      <c r="C10" s="1262"/>
      <c r="D10" s="1262"/>
      <c r="E10" s="1263"/>
      <c r="F10" s="1264"/>
      <c r="G10" s="1264"/>
      <c r="H10" s="1262"/>
      <c r="I10" s="1262"/>
      <c r="J10" s="1262"/>
      <c r="K10" s="1262"/>
      <c r="L10" s="1262"/>
      <c r="M10" s="1262"/>
      <c r="N10" s="1262"/>
      <c r="O10" s="1264"/>
      <c r="P10" s="1262"/>
      <c r="Q10" s="1265"/>
      <c r="R10" s="1241" t="s">
        <v>2003</v>
      </c>
      <c r="S10" s="1266" t="s">
        <v>2005</v>
      </c>
      <c r="T10" s="1267" t="s">
        <v>193</v>
      </c>
      <c r="U10" s="1268" t="str">
        <f>"Mio "&amp;'1 Overview'!$D$18</f>
        <v>Mio EUR</v>
      </c>
      <c r="V10" s="1269" t="s">
        <v>2005</v>
      </c>
      <c r="W10" s="1270" t="s">
        <v>2005</v>
      </c>
      <c r="X10" s="1268" t="str">
        <f>"Mio "&amp;'1 Overview'!$D$18</f>
        <v>Mio EUR</v>
      </c>
      <c r="Y10" s="1271" t="s">
        <v>1260</v>
      </c>
      <c r="Z10" s="1272" t="str">
        <f>"Mio "&amp;'1 Overview'!$D$18</f>
        <v>Mio EUR</v>
      </c>
      <c r="AA10" s="1266" t="s">
        <v>2005</v>
      </c>
      <c r="AB10" s="1273" t="str">
        <f>"Mio "&amp;'1 Overview'!$D$18</f>
        <v>Mio EUR</v>
      </c>
      <c r="AC10" s="1266" t="s">
        <v>2005</v>
      </c>
      <c r="AD10" s="1274" t="str">
        <f>"Mio "&amp;'1 Overview'!$D$18</f>
        <v>Mio EUR</v>
      </c>
      <c r="AE10" s="1266" t="s">
        <v>2005</v>
      </c>
      <c r="AF10" s="1274" t="str">
        <f>"Mio "&amp;'1 Overview'!$D$18</f>
        <v>Mio EUR</v>
      </c>
      <c r="AG10" s="1266" t="s">
        <v>2005</v>
      </c>
      <c r="AH10" s="1274" t="str">
        <f>"Mio "&amp;'1 Overview'!$D$18</f>
        <v>Mio EUR</v>
      </c>
      <c r="AI10" s="1275" t="s">
        <v>2005</v>
      </c>
      <c r="AJ10" s="1268" t="s">
        <v>193</v>
      </c>
      <c r="AK10" s="1268" t="str">
        <f>"Mio "&amp;'1 Overview'!$D$18</f>
        <v>Mio EUR</v>
      </c>
      <c r="AL10" s="1268" t="s">
        <v>194</v>
      </c>
      <c r="AM10" s="1275" t="s">
        <v>194</v>
      </c>
      <c r="AN10" s="1268" t="s">
        <v>194</v>
      </c>
      <c r="AO10" s="1268" t="s">
        <v>194</v>
      </c>
      <c r="AP10" s="1274" t="s">
        <v>194</v>
      </c>
      <c r="AQ10" s="1268" t="s">
        <v>2005</v>
      </c>
      <c r="AR10" s="1268" t="str">
        <f>"Mio "&amp;'1 Overview'!$D$18</f>
        <v>Mio EUR</v>
      </c>
      <c r="AS10" s="1268" t="s">
        <v>2005</v>
      </c>
      <c r="AT10" s="1274" t="str">
        <f>"Mio "&amp;'1 Overview'!$D$18</f>
        <v>Mio EUR</v>
      </c>
      <c r="AU10" s="1275" t="s">
        <v>194</v>
      </c>
      <c r="AV10" s="1268" t="s">
        <v>194</v>
      </c>
      <c r="AW10" s="1268" t="s">
        <v>194</v>
      </c>
      <c r="AX10" s="1274" t="s">
        <v>194</v>
      </c>
      <c r="AY10" s="172"/>
    </row>
    <row r="11" spans="1:51" s="73" customFormat="1" outlineLevel="1" x14ac:dyDescent="0.2">
      <c r="A11" s="1262"/>
      <c r="B11" s="1262"/>
      <c r="C11" s="1262"/>
      <c r="D11" s="1262"/>
      <c r="E11" s="1263"/>
      <c r="F11" s="1264"/>
      <c r="G11" s="1264"/>
      <c r="H11" s="1262"/>
      <c r="I11" s="1262"/>
      <c r="J11" s="1262"/>
      <c r="K11" s="1262"/>
      <c r="L11" s="1262"/>
      <c r="M11" s="1262"/>
      <c r="N11" s="1262"/>
      <c r="O11" s="1264"/>
      <c r="P11" s="1262"/>
      <c r="Q11" s="1265"/>
      <c r="R11" s="1241" t="s">
        <v>2006</v>
      </c>
      <c r="S11" s="1276"/>
      <c r="T11" s="1277"/>
      <c r="U11" s="1277" t="str">
        <f>'1 Overview'!$D$19&amp;" "&amp;'1 Overview'!$E$19</f>
        <v>1 €/EUR</v>
      </c>
      <c r="V11" s="1278"/>
      <c r="W11" s="681"/>
      <c r="X11" s="1277" t="str">
        <f>'1 Overview'!$D$19&amp;" "&amp;'1 Overview'!$E$19</f>
        <v>1 €/EUR</v>
      </c>
      <c r="Y11" s="1279"/>
      <c r="Z11" s="681" t="str">
        <f>'1 Overview'!$D$19&amp;" "&amp;'1 Overview'!$E$19</f>
        <v>1 €/EUR</v>
      </c>
      <c r="AA11" s="681"/>
      <c r="AB11" s="1280" t="str">
        <f>'1 Overview'!$D$19&amp;" "&amp;'1 Overview'!$E$19</f>
        <v>1 €/EUR</v>
      </c>
      <c r="AC11" s="681"/>
      <c r="AD11" s="1280" t="str">
        <f>'1 Overview'!$D$19&amp;" "&amp;'1 Overview'!$E$19</f>
        <v>1 €/EUR</v>
      </c>
      <c r="AE11" s="681"/>
      <c r="AF11" s="1280" t="str">
        <f>'1 Overview'!$D$19&amp;" "&amp;'1 Overview'!$E$19</f>
        <v>1 €/EUR</v>
      </c>
      <c r="AG11" s="681"/>
      <c r="AH11" s="1280" t="str">
        <f>'1 Overview'!$D$19&amp;" "&amp;'1 Overview'!$E$19</f>
        <v>1 €/EUR</v>
      </c>
      <c r="AI11" s="1281" t="str">
        <f>'1 Overview'!$D$19&amp;" "&amp;'1 Overview'!$E$19</f>
        <v>1 €/EUR</v>
      </c>
      <c r="AJ11" s="681" t="str">
        <f>'1 Overview'!$D$19&amp;" "&amp;'1 Overview'!$E$19</f>
        <v>1 €/EUR</v>
      </c>
      <c r="AK11" s="1277" t="str">
        <f>'1 Overview'!$D$19&amp;" "&amp;'1 Overview'!$E$19</f>
        <v>1 €/EUR</v>
      </c>
      <c r="AL11" s="1277" t="str">
        <f>'1 Overview'!$D$19&amp;" "&amp;'1 Overview'!$E$19</f>
        <v>1 €/EUR</v>
      </c>
      <c r="AM11" s="1276" t="str">
        <f>'1 Overview'!$D$19&amp;" "&amp;'1 Overview'!$E$19</f>
        <v>1 €/EUR</v>
      </c>
      <c r="AN11" s="1277" t="str">
        <f>'1 Overview'!$D$19&amp;" "&amp;'1 Overview'!$E$19</f>
        <v>1 €/EUR</v>
      </c>
      <c r="AO11" s="1277" t="str">
        <f>'1 Overview'!$D$19&amp;" "&amp;'1 Overview'!$E$19</f>
        <v>1 €/EUR</v>
      </c>
      <c r="AP11" s="1282" t="str">
        <f>'1 Overview'!$D$19&amp;" "&amp;'1 Overview'!$E$19</f>
        <v>1 €/EUR</v>
      </c>
      <c r="AQ11" s="681"/>
      <c r="AR11" s="681" t="str">
        <f>'1 Overview'!$D$19&amp;" "&amp;'1 Overview'!$E$19</f>
        <v>1 €/EUR</v>
      </c>
      <c r="AS11" s="681"/>
      <c r="AT11" s="1280" t="str">
        <f>'1 Overview'!$D$19&amp;" "&amp;'1 Overview'!$E$19</f>
        <v>1 €/EUR</v>
      </c>
      <c r="AU11" s="1277" t="str">
        <f>'1 Overview'!$D$19&amp;" "&amp;'1 Overview'!$E$19</f>
        <v>1 €/EUR</v>
      </c>
      <c r="AV11" s="1277" t="str">
        <f>'1 Overview'!$D$19&amp;" "&amp;'1 Overview'!$E$19</f>
        <v>1 €/EUR</v>
      </c>
      <c r="AW11" s="1277" t="str">
        <f>'1 Overview'!$D$19&amp;" "&amp;'1 Overview'!$E$19</f>
        <v>1 €/EUR</v>
      </c>
      <c r="AX11" s="1282" t="str">
        <f>'1 Overview'!$D$19&amp;" "&amp;'1 Overview'!$E$19</f>
        <v>1 €/EUR</v>
      </c>
      <c r="AY11" s="172"/>
    </row>
    <row r="12" spans="1:51" s="73" customFormat="1" outlineLevel="1" x14ac:dyDescent="0.2">
      <c r="A12" s="1262"/>
      <c r="B12" s="1262"/>
      <c r="C12" s="1262"/>
      <c r="D12" s="1262"/>
      <c r="E12" s="1263"/>
      <c r="F12" s="1264"/>
      <c r="G12" s="1264"/>
      <c r="H12" s="1262"/>
      <c r="I12" s="1262"/>
      <c r="J12" s="1262"/>
      <c r="K12" s="1262"/>
      <c r="L12" s="1262"/>
      <c r="M12" s="1262"/>
      <c r="N12" s="1262"/>
      <c r="O12" s="1264"/>
      <c r="P12" s="1262"/>
      <c r="Q12" s="1265"/>
      <c r="R12" s="1241" t="s">
        <v>2007</v>
      </c>
      <c r="S12" s="1276">
        <f>'1 Overview'!$F$40</f>
        <v>2011</v>
      </c>
      <c r="T12" s="1277">
        <f>'1 Overview'!$F$40</f>
        <v>2011</v>
      </c>
      <c r="U12" s="1277">
        <f>'1 Overview'!$F$41</f>
        <v>2011</v>
      </c>
      <c r="V12" s="1244">
        <f>'1 Overview'!$F$42</f>
        <v>2011</v>
      </c>
      <c r="W12" s="1276">
        <f>'1 Overview'!$F$54</f>
        <v>0</v>
      </c>
      <c r="X12" s="1277">
        <f>'1 Overview'!$F$41</f>
        <v>2011</v>
      </c>
      <c r="Y12" s="1246">
        <f>'1 Overview'!$F$43</f>
        <v>2011</v>
      </c>
      <c r="Z12" s="1282">
        <f>'1 Overview'!$F$55</f>
        <v>0</v>
      </c>
      <c r="AA12" s="1277">
        <f>'1 Overview'!$F$44</f>
        <v>2011</v>
      </c>
      <c r="AB12" s="1282">
        <f>'1 Overview'!$F$45</f>
        <v>2011</v>
      </c>
      <c r="AC12" s="1277">
        <f>'1 Overview'!$F$46</f>
        <v>2011</v>
      </c>
      <c r="AD12" s="1282">
        <f>'1 Overview'!$F$47</f>
        <v>2011</v>
      </c>
      <c r="AE12" s="1277">
        <f>'1 Overview'!$F$48</f>
        <v>2011</v>
      </c>
      <c r="AF12" s="1282">
        <f>'1 Overview'!$F$49</f>
        <v>2011</v>
      </c>
      <c r="AG12" s="1277">
        <f>'1 Overview'!$F$52</f>
        <v>2011</v>
      </c>
      <c r="AH12" s="1282">
        <f>'1 Overview'!$F$53</f>
        <v>2011</v>
      </c>
      <c r="AI12" s="1276">
        <f>'1 Overview'!$F$42</f>
        <v>2011</v>
      </c>
      <c r="AJ12" s="1277">
        <f>'1 Overview'!$F$42</f>
        <v>2011</v>
      </c>
      <c r="AK12" s="1277">
        <f>'1 Overview'!$F$43</f>
        <v>2011</v>
      </c>
      <c r="AL12" s="1277">
        <f>'1 Overview'!$F$43</f>
        <v>2011</v>
      </c>
      <c r="AM12" s="1276">
        <f>'1 Overview'!$F$45</f>
        <v>2011</v>
      </c>
      <c r="AN12" s="1277">
        <f>'1 Overview'!$F$47</f>
        <v>2011</v>
      </c>
      <c r="AO12" s="1277">
        <f>'1 Overview'!$F$49</f>
        <v>2011</v>
      </c>
      <c r="AP12" s="1282">
        <f>'1 Overview'!$F$53</f>
        <v>2011</v>
      </c>
      <c r="AQ12" s="1277">
        <f>'1 Overview'!$F$57</f>
        <v>0</v>
      </c>
      <c r="AR12" s="1277">
        <f>'1 Overview'!$F$58</f>
        <v>0</v>
      </c>
      <c r="AS12" s="1277">
        <f>'1 Overview'!$F$59</f>
        <v>2013</v>
      </c>
      <c r="AT12" s="1282">
        <f>'1 Overview'!$F$60</f>
        <v>2013</v>
      </c>
      <c r="AU12" s="1277">
        <f>'1 Overview'!$F$58</f>
        <v>0</v>
      </c>
      <c r="AV12" s="1277">
        <f>'1 Overview'!$F$41</f>
        <v>2011</v>
      </c>
      <c r="AW12" s="1277">
        <f>'1 Overview'!$F$41</f>
        <v>2011</v>
      </c>
      <c r="AX12" s="1282">
        <f>'1 Overview'!$F$60</f>
        <v>2013</v>
      </c>
      <c r="AY12" s="172"/>
    </row>
    <row r="13" spans="1:51" s="68" customFormat="1" ht="48" outlineLevel="1" x14ac:dyDescent="0.2">
      <c r="A13" s="1262"/>
      <c r="B13" s="1262"/>
      <c r="C13" s="1262"/>
      <c r="D13" s="1262"/>
      <c r="E13" s="1263"/>
      <c r="F13" s="1283"/>
      <c r="G13" s="1264"/>
      <c r="H13" s="1262"/>
      <c r="I13" s="1262"/>
      <c r="J13" s="1262"/>
      <c r="K13" s="1262"/>
      <c r="L13" s="1262"/>
      <c r="M13" s="1262"/>
      <c r="N13" s="1262"/>
      <c r="O13" s="1283"/>
      <c r="P13" s="1284"/>
      <c r="Q13" s="1265"/>
      <c r="R13" s="1241" t="s">
        <v>435</v>
      </c>
      <c r="S13" s="1276" t="str">
        <f>'1 Overview'!$H$40</f>
        <v>TEST 001</v>
      </c>
      <c r="T13" s="1277" t="str">
        <f>'1 Overview'!$H$40</f>
        <v>TEST 001</v>
      </c>
      <c r="U13" s="1277" t="str">
        <f>'1 Overview'!$H$41</f>
        <v>TEST 001</v>
      </c>
      <c r="V13" s="1244" t="str">
        <f>'1 Overview'!$H$42</f>
        <v>TEST 001</v>
      </c>
      <c r="W13" s="1276">
        <f>'1 Overview'!$H$54</f>
        <v>0</v>
      </c>
      <c r="X13" s="1277" t="str">
        <f>'1 Overview'!$H$41</f>
        <v>TEST 001</v>
      </c>
      <c r="Y13" s="1246" t="str">
        <f>'1 Overview'!$H$43</f>
        <v>TEST 001</v>
      </c>
      <c r="Z13" s="1282">
        <f>'1 Overview'!$H$55</f>
        <v>0</v>
      </c>
      <c r="AA13" s="1277" t="str">
        <f>'1 Overview'!$H$44</f>
        <v>TEST 001</v>
      </c>
      <c r="AB13" s="1282" t="str">
        <f>'1 Overview'!$H$45</f>
        <v>TEST 001</v>
      </c>
      <c r="AC13" s="1277" t="str">
        <f>'1 Overview'!$H$46</f>
        <v>TEST 001</v>
      </c>
      <c r="AD13" s="1282" t="str">
        <f>'1 Overview'!$H$47</f>
        <v>TEST 001</v>
      </c>
      <c r="AE13" s="1277" t="str">
        <f>'1 Overview'!$H$48</f>
        <v>TEST 001</v>
      </c>
      <c r="AF13" s="1282" t="str">
        <f>'1 Overview'!$H$49</f>
        <v>TEST 001</v>
      </c>
      <c r="AG13" s="1277" t="str">
        <f>'1 Overview'!$H$52</f>
        <v>TEST 001</v>
      </c>
      <c r="AH13" s="1282" t="str">
        <f>'1 Overview'!$H$53</f>
        <v>TEST 001</v>
      </c>
      <c r="AI13" s="1276" t="str">
        <f>'1 Overview'!$H$42</f>
        <v>TEST 001</v>
      </c>
      <c r="AJ13" s="1277" t="str">
        <f>'1 Overview'!$H$42</f>
        <v>TEST 001</v>
      </c>
      <c r="AK13" s="1277" t="str">
        <f>'1 Overview'!$H$43</f>
        <v>TEST 001</v>
      </c>
      <c r="AL13" s="1277" t="str">
        <f>'1 Overview'!$H$43</f>
        <v>TEST 001</v>
      </c>
      <c r="AM13" s="1276" t="str">
        <f>'1 Overview'!$H$45</f>
        <v>TEST 001</v>
      </c>
      <c r="AN13" s="1277" t="str">
        <f>'1 Overview'!$H$47</f>
        <v>TEST 001</v>
      </c>
      <c r="AO13" s="1277" t="str">
        <f>'1 Overview'!$H$49</f>
        <v>TEST 001</v>
      </c>
      <c r="AP13" s="1282" t="str">
        <f>'1 Overview'!$H$53</f>
        <v>TEST 001</v>
      </c>
      <c r="AQ13" s="1277">
        <f>'1 Overview'!$H$57</f>
        <v>0</v>
      </c>
      <c r="AR13" s="1277">
        <f>'1 Overview'!$H$58</f>
        <v>0</v>
      </c>
      <c r="AS13" s="1277" t="str">
        <f>'1 Overview'!$H$59</f>
        <v>Agrarmarkt Informations-Gesellschaft mbH</v>
      </c>
      <c r="AT13" s="1282" t="str">
        <f>'1 Overview'!$H$60</f>
        <v>Agrarmarkt Informations-Gesellschaft mbH</v>
      </c>
      <c r="AU13" s="1277">
        <f>'1 Overview'!$H$58</f>
        <v>0</v>
      </c>
      <c r="AV13" s="1277" t="str">
        <f>'1 Overview'!$H$41</f>
        <v>TEST 001</v>
      </c>
      <c r="AW13" s="1277" t="str">
        <f>'1 Overview'!$H$41</f>
        <v>TEST 001</v>
      </c>
      <c r="AX13" s="1282" t="str">
        <f>'1 Overview'!$H$60</f>
        <v>Agrarmarkt Informations-Gesellschaft mbH</v>
      </c>
      <c r="AY13" s="172"/>
    </row>
    <row r="14" spans="1:51" s="68" customFormat="1" ht="60" outlineLevel="1" x14ac:dyDescent="0.2">
      <c r="A14" s="1262"/>
      <c r="B14" s="1262"/>
      <c r="C14" s="1262"/>
      <c r="D14" s="1262"/>
      <c r="E14" s="1263"/>
      <c r="F14" s="1283"/>
      <c r="G14" s="1264"/>
      <c r="H14" s="1262"/>
      <c r="I14" s="1262"/>
      <c r="J14" s="1262"/>
      <c r="K14" s="1262"/>
      <c r="L14" s="1262"/>
      <c r="M14" s="1262"/>
      <c r="N14" s="1262"/>
      <c r="O14" s="1283"/>
      <c r="P14" s="1284"/>
      <c r="Q14" s="1265"/>
      <c r="R14" s="1241" t="s">
        <v>436</v>
      </c>
      <c r="S14" s="1276" t="str">
        <f>'1 Overview'!$I$40</f>
        <v>Agricultural Market Information Company</v>
      </c>
      <c r="T14" s="1277" t="str">
        <f>'1 Overview'!$I$40</f>
        <v>Agricultural Market Information Company</v>
      </c>
      <c r="U14" s="1277" t="str">
        <f>'1 Overview'!$I$41</f>
        <v>Agricultural Market Information Company</v>
      </c>
      <c r="V14" s="1244" t="str">
        <f>'1 Overview'!$I$42</f>
        <v>Agricultural Market Information Company</v>
      </c>
      <c r="W14" s="1276">
        <f>'1 Overview'!$I$54</f>
        <v>0</v>
      </c>
      <c r="X14" s="1277" t="str">
        <f>'1 Overview'!$I$41</f>
        <v>Agricultural Market Information Company</v>
      </c>
      <c r="Y14" s="1246" t="str">
        <f>'1 Overview'!$I$43</f>
        <v>Agricultural Market Information Company</v>
      </c>
      <c r="Z14" s="1282">
        <f>'1 Overview'!$I$55</f>
        <v>0</v>
      </c>
      <c r="AA14" s="1277" t="str">
        <f>'1 Overview'!$I$44</f>
        <v>Agricultural Market Information Company</v>
      </c>
      <c r="AB14" s="1282" t="str">
        <f>'1 Overview'!$I$45</f>
        <v>Agricultural Market Information Company</v>
      </c>
      <c r="AC14" s="1277" t="str">
        <f>'1 Overview'!$I$46</f>
        <v>Agricultural Market Information Company</v>
      </c>
      <c r="AD14" s="1282" t="str">
        <f>'1 Overview'!$I$47</f>
        <v>Agricultural Market Information Company</v>
      </c>
      <c r="AE14" s="1277" t="str">
        <f>'1 Overview'!$I$48</f>
        <v>Agricultural Market Information Company</v>
      </c>
      <c r="AF14" s="1282" t="str">
        <f>'1 Overview'!$I$49</f>
        <v>Agricultural Market Information Company</v>
      </c>
      <c r="AG14" s="1277" t="str">
        <f>'1 Overview'!$I$52</f>
        <v>Agricultural Market Information Company</v>
      </c>
      <c r="AH14" s="1282" t="str">
        <f>'1 Overview'!$I$53</f>
        <v>Agricultural Market Information Company</v>
      </c>
      <c r="AI14" s="1276" t="str">
        <f>'1 Overview'!$I$42</f>
        <v>Agricultural Market Information Company</v>
      </c>
      <c r="AJ14" s="1277" t="str">
        <f>'1 Overview'!$I$42</f>
        <v>Agricultural Market Information Company</v>
      </c>
      <c r="AK14" s="1277" t="str">
        <f>'1 Overview'!$I$43</f>
        <v>Agricultural Market Information Company</v>
      </c>
      <c r="AL14" s="1277" t="str">
        <f>'1 Overview'!$I$43</f>
        <v>Agricultural Market Information Company</v>
      </c>
      <c r="AM14" s="1276" t="str">
        <f>'1 Overview'!$I$45</f>
        <v>Agricultural Market Information Company</v>
      </c>
      <c r="AN14" s="1277" t="str">
        <f>'1 Overview'!$I$47</f>
        <v>Agricultural Market Information Company</v>
      </c>
      <c r="AO14" s="1277" t="str">
        <f>'1 Overview'!$I$49</f>
        <v>Agricultural Market Information Company</v>
      </c>
      <c r="AP14" s="1282" t="str">
        <f>'1 Overview'!$I$53</f>
        <v>Agricultural Market Information Company</v>
      </c>
      <c r="AQ14" s="1277">
        <f>'1 Overview'!$I$57</f>
        <v>0</v>
      </c>
      <c r="AR14" s="1277">
        <f>'1 Overview'!$I$58</f>
        <v>0</v>
      </c>
      <c r="AS14" s="1277" t="str">
        <f>'1 Overview'!$I$59</f>
        <v>Agrarmarkt Informations-Gesellschaft mbH</v>
      </c>
      <c r="AT14" s="1282" t="str">
        <f>'1 Overview'!$I$60</f>
        <v>Agrarmarkt Informations-Gesellschaft mbH</v>
      </c>
      <c r="AU14" s="1277">
        <f>'1 Overview'!$I$58</f>
        <v>0</v>
      </c>
      <c r="AV14" s="1277" t="str">
        <f>'1 Overview'!$I$41</f>
        <v>Agricultural Market Information Company</v>
      </c>
      <c r="AW14" s="1277" t="str">
        <f>'1 Overview'!$I$41</f>
        <v>Agricultural Market Information Company</v>
      </c>
      <c r="AX14" s="1282" t="str">
        <f>'1 Overview'!$I$60</f>
        <v>Agrarmarkt Informations-Gesellschaft mbH</v>
      </c>
      <c r="AY14" s="172"/>
    </row>
    <row r="15" spans="1:51" s="68" customFormat="1" ht="15.75" outlineLevel="1" thickBot="1" x14ac:dyDescent="0.25">
      <c r="A15" s="1262"/>
      <c r="B15" s="1262"/>
      <c r="C15" s="1262"/>
      <c r="D15" s="1262"/>
      <c r="E15" s="1263"/>
      <c r="F15" s="1283"/>
      <c r="G15" s="1264"/>
      <c r="H15" s="1262"/>
      <c r="I15" s="1262"/>
      <c r="J15" s="1262"/>
      <c r="K15" s="1262"/>
      <c r="L15" s="1262"/>
      <c r="M15" s="1262"/>
      <c r="N15" s="1262"/>
      <c r="O15" s="1283"/>
      <c r="P15" s="1284"/>
      <c r="Q15" s="1265"/>
      <c r="R15" s="1241" t="s">
        <v>2008</v>
      </c>
      <c r="S15" s="1285">
        <f>'1 Overview'!$G$40</f>
        <v>1</v>
      </c>
      <c r="T15" s="1286">
        <f>'1 Overview'!$G$40</f>
        <v>1</v>
      </c>
      <c r="U15" s="1286">
        <f>'1 Overview'!$G$41</f>
        <v>1</v>
      </c>
      <c r="V15" s="1287">
        <f>'1 Overview'!$G$42</f>
        <v>1</v>
      </c>
      <c r="W15" s="1286">
        <f>'1 Overview'!$G$54</f>
        <v>0</v>
      </c>
      <c r="X15" s="1286">
        <f>'1 Overview'!$G$41</f>
        <v>1</v>
      </c>
      <c r="Y15" s="1288">
        <f>'1 Overview'!$G$43</f>
        <v>1</v>
      </c>
      <c r="Z15" s="1277">
        <f>'1 Overview'!$G$55</f>
        <v>0</v>
      </c>
      <c r="AA15" s="1286">
        <f>'1 Overview'!$G$44</f>
        <v>1</v>
      </c>
      <c r="AB15" s="1289">
        <f>'1 Overview'!$G$45</f>
        <v>1</v>
      </c>
      <c r="AC15" s="1286">
        <f>'1 Overview'!$G$46</f>
        <v>1</v>
      </c>
      <c r="AD15" s="1289">
        <f>'1 Overview'!$G$47</f>
        <v>1</v>
      </c>
      <c r="AE15" s="1286">
        <f>'1 Overview'!$G$48</f>
        <v>1</v>
      </c>
      <c r="AF15" s="1289">
        <f>'1 Overview'!$G$49</f>
        <v>1</v>
      </c>
      <c r="AG15" s="1286">
        <f>'1 Overview'!$G$52</f>
        <v>1</v>
      </c>
      <c r="AH15" s="1289">
        <f>'1 Overview'!$G$53</f>
        <v>1</v>
      </c>
      <c r="AI15" s="1285">
        <f>'1 Overview'!$G$42</f>
        <v>1</v>
      </c>
      <c r="AJ15" s="1286">
        <f>'1 Overview'!$G$42</f>
        <v>1</v>
      </c>
      <c r="AK15" s="1286">
        <f>'1 Overview'!$G$43</f>
        <v>1</v>
      </c>
      <c r="AL15" s="1286">
        <f>'1 Overview'!$G$43</f>
        <v>1</v>
      </c>
      <c r="AM15" s="1285">
        <f>'1 Overview'!$G$45</f>
        <v>1</v>
      </c>
      <c r="AN15" s="1286">
        <f>'1 Overview'!$G$47</f>
        <v>1</v>
      </c>
      <c r="AO15" s="1286">
        <f>'1 Overview'!$G$49</f>
        <v>1</v>
      </c>
      <c r="AP15" s="1289">
        <f>'1 Overview'!$G$53</f>
        <v>1</v>
      </c>
      <c r="AQ15" s="1286">
        <f>'1 Overview'!$G$57</f>
        <v>0</v>
      </c>
      <c r="AR15" s="1286">
        <f>'1 Overview'!$G$58</f>
        <v>0</v>
      </c>
      <c r="AS15" s="1286">
        <f>'1 Overview'!$G$59</f>
        <v>1</v>
      </c>
      <c r="AT15" s="1289">
        <f>'1 Overview'!$G$60</f>
        <v>1</v>
      </c>
      <c r="AU15" s="1286">
        <f>'1 Overview'!$G$58</f>
        <v>0</v>
      </c>
      <c r="AV15" s="1286">
        <f>'1 Overview'!$G$41</f>
        <v>1</v>
      </c>
      <c r="AW15" s="1286">
        <f>'1 Overview'!$G$41</f>
        <v>1</v>
      </c>
      <c r="AX15" s="1282">
        <f>'1 Overview'!$G$60</f>
        <v>1</v>
      </c>
      <c r="AY15" s="172"/>
    </row>
    <row r="16" spans="1:51" ht="74.25" customHeight="1" thickBot="1" x14ac:dyDescent="0.25">
      <c r="A16" s="1290"/>
      <c r="B16" s="1290"/>
      <c r="C16" s="1290"/>
      <c r="D16" s="1290"/>
      <c r="E16" s="1291"/>
      <c r="F16" s="1290"/>
      <c r="G16" s="1290"/>
      <c r="H16" s="1290"/>
      <c r="I16" s="1290"/>
      <c r="J16" s="1290"/>
      <c r="K16" s="1290"/>
      <c r="L16" s="1290"/>
      <c r="M16" s="1290"/>
      <c r="N16" s="1290"/>
      <c r="O16" s="1292"/>
      <c r="P16" s="1293"/>
      <c r="Q16" s="1294"/>
      <c r="R16" s="1295"/>
      <c r="S16" s="1621" t="s">
        <v>1847</v>
      </c>
      <c r="T16" s="1622"/>
      <c r="U16" s="1622"/>
      <c r="V16" s="1622"/>
      <c r="W16" s="1622"/>
      <c r="X16" s="1622"/>
      <c r="Y16" s="1622"/>
      <c r="Z16" s="1661"/>
      <c r="AA16" s="1618" t="s">
        <v>1846</v>
      </c>
      <c r="AB16" s="1619"/>
      <c r="AC16" s="1620" t="s">
        <v>1848</v>
      </c>
      <c r="AD16" s="1619"/>
      <c r="AE16" s="1620" t="s">
        <v>1849</v>
      </c>
      <c r="AF16" s="1619"/>
      <c r="AG16" s="1620" t="s">
        <v>275</v>
      </c>
      <c r="AH16" s="1619"/>
      <c r="AI16" s="1624" t="s">
        <v>1270</v>
      </c>
      <c r="AJ16" s="1625"/>
      <c r="AK16" s="1625"/>
      <c r="AL16" s="1626"/>
      <c r="AM16" s="1627" t="s">
        <v>1271</v>
      </c>
      <c r="AN16" s="1628"/>
      <c r="AO16" s="1628"/>
      <c r="AP16" s="1629"/>
      <c r="AQ16" s="1630"/>
      <c r="AR16" s="1631"/>
      <c r="AS16" s="1631"/>
      <c r="AT16" s="1632"/>
      <c r="AU16" s="1624" t="s">
        <v>1271</v>
      </c>
      <c r="AV16" s="1625"/>
      <c r="AW16" s="1625"/>
      <c r="AX16" s="1626"/>
      <c r="AY16" s="1296"/>
    </row>
    <row r="17" spans="1:256" ht="74.25" hidden="1" customHeight="1" thickBot="1" x14ac:dyDescent="0.25">
      <c r="A17" s="1297" t="str">
        <f t="shared" ref="A17:Q17" si="0">"Volumen de importación [t]"</f>
        <v>Volumen de importación [t]</v>
      </c>
      <c r="B17" s="1297" t="str">
        <f t="shared" si="0"/>
        <v>Volumen de importación [t]</v>
      </c>
      <c r="C17" s="1297" t="str">
        <f t="shared" si="0"/>
        <v>Volumen de importación [t]</v>
      </c>
      <c r="D17" s="1297" t="str">
        <f t="shared" si="0"/>
        <v>Volumen de importación [t]</v>
      </c>
      <c r="E17" s="1297" t="str">
        <f t="shared" si="0"/>
        <v>Volumen de importación [t]</v>
      </c>
      <c r="F17" s="1297" t="str">
        <f t="shared" si="0"/>
        <v>Volumen de importación [t]</v>
      </c>
      <c r="G17" s="1297" t="str">
        <f t="shared" si="0"/>
        <v>Volumen de importación [t]</v>
      </c>
      <c r="H17" s="1297" t="str">
        <f t="shared" si="0"/>
        <v>Volumen de importación [t]</v>
      </c>
      <c r="I17" s="1297" t="str">
        <f t="shared" si="0"/>
        <v>Volumen de importación [t]</v>
      </c>
      <c r="J17" s="1297" t="str">
        <f t="shared" si="0"/>
        <v>Volumen de importación [t]</v>
      </c>
      <c r="K17" s="1297" t="str">
        <f t="shared" si="0"/>
        <v>Volumen de importación [t]</v>
      </c>
      <c r="L17" s="1297" t="str">
        <f t="shared" si="0"/>
        <v>Volumen de importación [t]</v>
      </c>
      <c r="M17" s="1297" t="str">
        <f t="shared" si="0"/>
        <v>Volumen de importación [t]</v>
      </c>
      <c r="N17" s="1297" t="str">
        <f t="shared" si="0"/>
        <v>Volumen de importación [t]</v>
      </c>
      <c r="O17" s="1297" t="str">
        <f t="shared" si="0"/>
        <v>Volumen de importación [t]</v>
      </c>
      <c r="P17" s="1297" t="str">
        <f t="shared" si="0"/>
        <v>Volumen de importación [t]</v>
      </c>
      <c r="Q17" s="1297" t="str">
        <f t="shared" si="0"/>
        <v>Volumen de importación [t]</v>
      </c>
      <c r="R17" s="1297"/>
      <c r="S17" s="1614" t="s">
        <v>2971</v>
      </c>
      <c r="T17" s="1616"/>
      <c r="U17" s="1616"/>
      <c r="V17" s="1616"/>
      <c r="W17" s="1616"/>
      <c r="X17" s="1616"/>
      <c r="Y17" s="1616"/>
      <c r="Z17" s="1298"/>
      <c r="AA17" s="1623" t="s">
        <v>2876</v>
      </c>
      <c r="AB17" s="1612"/>
      <c r="AC17" s="1611" t="s">
        <v>2877</v>
      </c>
      <c r="AD17" s="1612"/>
      <c r="AE17" s="1611" t="s">
        <v>2878</v>
      </c>
      <c r="AF17" s="1612"/>
      <c r="AG17" s="1611" t="s">
        <v>2879</v>
      </c>
      <c r="AH17" s="1612"/>
      <c r="AI17" s="1297" t="str">
        <f t="shared" ref="AI17:AP17" si="1">"Volumen de importación [t]"</f>
        <v>Volumen de importación [t]</v>
      </c>
      <c r="AJ17" s="1297" t="str">
        <f t="shared" si="1"/>
        <v>Volumen de importación [t]</v>
      </c>
      <c r="AK17" s="1297" t="str">
        <f t="shared" si="1"/>
        <v>Volumen de importación [t]</v>
      </c>
      <c r="AL17" s="1297" t="str">
        <f t="shared" si="1"/>
        <v>Volumen de importación [t]</v>
      </c>
      <c r="AM17" s="1297" t="str">
        <f t="shared" si="1"/>
        <v>Volumen de importación [t]</v>
      </c>
      <c r="AN17" s="1297" t="str">
        <f t="shared" si="1"/>
        <v>Volumen de importación [t]</v>
      </c>
      <c r="AO17" s="1297" t="str">
        <f t="shared" si="1"/>
        <v>Volumen de importación [t]</v>
      </c>
      <c r="AP17" s="1297" t="str">
        <f t="shared" si="1"/>
        <v>Volumen de importación [t]</v>
      </c>
      <c r="AQ17" s="1613"/>
      <c r="AR17" s="1614"/>
      <c r="AS17" s="1615"/>
      <c r="AT17" s="1297"/>
      <c r="AU17" s="1297" t="str">
        <f>"Volumen de importación [t]"</f>
        <v>Volumen de importación [t]</v>
      </c>
      <c r="AV17" s="1297" t="str">
        <f>"Volumen de importación [t]"</f>
        <v>Volumen de importación [t]</v>
      </c>
      <c r="AW17" s="1297" t="str">
        <f>"Volumen de importación [t]"</f>
        <v>Volumen de importación [t]</v>
      </c>
      <c r="AX17" s="1297" t="str">
        <f>"Volumen de importación [t]"</f>
        <v>Volumen de importación [t]</v>
      </c>
      <c r="AY17" s="1297"/>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t="str">
        <f t="shared" ref="CG17:DL17" si="2">"Volumen de importación [t]"</f>
        <v>Volumen de importación [t]</v>
      </c>
      <c r="CH17" s="192" t="str">
        <f t="shared" si="2"/>
        <v>Volumen de importación [t]</v>
      </c>
      <c r="CI17" s="192" t="str">
        <f t="shared" si="2"/>
        <v>Volumen de importación [t]</v>
      </c>
      <c r="CJ17" s="192" t="str">
        <f t="shared" si="2"/>
        <v>Volumen de importación [t]</v>
      </c>
      <c r="CK17" s="192" t="str">
        <f t="shared" si="2"/>
        <v>Volumen de importación [t]</v>
      </c>
      <c r="CL17" s="192" t="str">
        <f t="shared" si="2"/>
        <v>Volumen de importación [t]</v>
      </c>
      <c r="CM17" s="192" t="str">
        <f t="shared" si="2"/>
        <v>Volumen de importación [t]</v>
      </c>
      <c r="CN17" s="192" t="str">
        <f t="shared" si="2"/>
        <v>Volumen de importación [t]</v>
      </c>
      <c r="CO17" s="192" t="str">
        <f t="shared" si="2"/>
        <v>Volumen de importación [t]</v>
      </c>
      <c r="CP17" s="192" t="str">
        <f t="shared" si="2"/>
        <v>Volumen de importación [t]</v>
      </c>
      <c r="CQ17" s="192" t="str">
        <f t="shared" si="2"/>
        <v>Volumen de importación [t]</v>
      </c>
      <c r="CR17" s="192" t="str">
        <f t="shared" si="2"/>
        <v>Volumen de importación [t]</v>
      </c>
      <c r="CS17" s="192" t="str">
        <f t="shared" si="2"/>
        <v>Volumen de importación [t]</v>
      </c>
      <c r="CT17" s="192" t="str">
        <f t="shared" si="2"/>
        <v>Volumen de importación [t]</v>
      </c>
      <c r="CU17" s="192" t="str">
        <f t="shared" si="2"/>
        <v>Volumen de importación [t]</v>
      </c>
      <c r="CV17" s="192" t="str">
        <f t="shared" si="2"/>
        <v>Volumen de importación [t]</v>
      </c>
      <c r="CW17" s="192" t="str">
        <f t="shared" si="2"/>
        <v>Volumen de importación [t]</v>
      </c>
      <c r="CX17" s="192" t="str">
        <f t="shared" si="2"/>
        <v>Volumen de importación [t]</v>
      </c>
      <c r="CY17" s="192" t="str">
        <f t="shared" si="2"/>
        <v>Volumen de importación [t]</v>
      </c>
      <c r="CZ17" s="192" t="str">
        <f t="shared" si="2"/>
        <v>Volumen de importación [t]</v>
      </c>
      <c r="DA17" s="192" t="str">
        <f t="shared" si="2"/>
        <v>Volumen de importación [t]</v>
      </c>
      <c r="DB17" s="192" t="str">
        <f t="shared" si="2"/>
        <v>Volumen de importación [t]</v>
      </c>
      <c r="DC17" s="192" t="str">
        <f t="shared" si="2"/>
        <v>Volumen de importación [t]</v>
      </c>
      <c r="DD17" s="192" t="str">
        <f t="shared" si="2"/>
        <v>Volumen de importación [t]</v>
      </c>
      <c r="DE17" s="192" t="str">
        <f t="shared" si="2"/>
        <v>Volumen de importación [t]</v>
      </c>
      <c r="DF17" s="192" t="str">
        <f t="shared" si="2"/>
        <v>Volumen de importación [t]</v>
      </c>
      <c r="DG17" s="192" t="str">
        <f t="shared" si="2"/>
        <v>Volumen de importación [t]</v>
      </c>
      <c r="DH17" s="192" t="str">
        <f t="shared" si="2"/>
        <v>Volumen de importación [t]</v>
      </c>
      <c r="DI17" s="192" t="str">
        <f t="shared" si="2"/>
        <v>Volumen de importación [t]</v>
      </c>
      <c r="DJ17" s="192" t="str">
        <f t="shared" si="2"/>
        <v>Volumen de importación [t]</v>
      </c>
      <c r="DK17" s="192" t="str">
        <f t="shared" si="2"/>
        <v>Volumen de importación [t]</v>
      </c>
      <c r="DL17" s="192" t="str">
        <f t="shared" si="2"/>
        <v>Volumen de importación [t]</v>
      </c>
      <c r="DM17" s="192" t="str">
        <f t="shared" ref="DM17:ER17" si="3">"Volumen de importación [t]"</f>
        <v>Volumen de importación [t]</v>
      </c>
      <c r="DN17" s="192" t="str">
        <f t="shared" si="3"/>
        <v>Volumen de importación [t]</v>
      </c>
      <c r="DO17" s="192" t="str">
        <f t="shared" si="3"/>
        <v>Volumen de importación [t]</v>
      </c>
      <c r="DP17" s="192" t="str">
        <f t="shared" si="3"/>
        <v>Volumen de importación [t]</v>
      </c>
      <c r="DQ17" s="192" t="str">
        <f t="shared" si="3"/>
        <v>Volumen de importación [t]</v>
      </c>
      <c r="DR17" s="192" t="str">
        <f t="shared" si="3"/>
        <v>Volumen de importación [t]</v>
      </c>
      <c r="DS17" s="192" t="str">
        <f t="shared" si="3"/>
        <v>Volumen de importación [t]</v>
      </c>
      <c r="DT17" s="192" t="str">
        <f t="shared" si="3"/>
        <v>Volumen de importación [t]</v>
      </c>
      <c r="DU17" s="192" t="str">
        <f t="shared" si="3"/>
        <v>Volumen de importación [t]</v>
      </c>
      <c r="DV17" s="192" t="str">
        <f t="shared" si="3"/>
        <v>Volumen de importación [t]</v>
      </c>
      <c r="DW17" s="192" t="str">
        <f t="shared" si="3"/>
        <v>Volumen de importación [t]</v>
      </c>
      <c r="DX17" s="192" t="str">
        <f t="shared" si="3"/>
        <v>Volumen de importación [t]</v>
      </c>
      <c r="DY17" s="192" t="str">
        <f t="shared" si="3"/>
        <v>Volumen de importación [t]</v>
      </c>
      <c r="DZ17" s="192" t="str">
        <f t="shared" si="3"/>
        <v>Volumen de importación [t]</v>
      </c>
      <c r="EA17" s="192" t="str">
        <f t="shared" si="3"/>
        <v>Volumen de importación [t]</v>
      </c>
      <c r="EB17" s="192" t="str">
        <f t="shared" si="3"/>
        <v>Volumen de importación [t]</v>
      </c>
      <c r="EC17" s="192" t="str">
        <f t="shared" si="3"/>
        <v>Volumen de importación [t]</v>
      </c>
      <c r="ED17" s="192" t="str">
        <f t="shared" si="3"/>
        <v>Volumen de importación [t]</v>
      </c>
      <c r="EE17" s="192" t="str">
        <f t="shared" si="3"/>
        <v>Volumen de importación [t]</v>
      </c>
      <c r="EF17" s="192" t="str">
        <f t="shared" si="3"/>
        <v>Volumen de importación [t]</v>
      </c>
      <c r="EG17" s="192" t="str">
        <f t="shared" si="3"/>
        <v>Volumen de importación [t]</v>
      </c>
      <c r="EH17" s="192" t="str">
        <f t="shared" si="3"/>
        <v>Volumen de importación [t]</v>
      </c>
      <c r="EI17" s="192" t="str">
        <f t="shared" si="3"/>
        <v>Volumen de importación [t]</v>
      </c>
      <c r="EJ17" s="192" t="str">
        <f t="shared" si="3"/>
        <v>Volumen de importación [t]</v>
      </c>
      <c r="EK17" s="192" t="str">
        <f t="shared" si="3"/>
        <v>Volumen de importación [t]</v>
      </c>
      <c r="EL17" s="192" t="str">
        <f t="shared" si="3"/>
        <v>Volumen de importación [t]</v>
      </c>
      <c r="EM17" s="192" t="str">
        <f t="shared" si="3"/>
        <v>Volumen de importación [t]</v>
      </c>
      <c r="EN17" s="192" t="str">
        <f t="shared" si="3"/>
        <v>Volumen de importación [t]</v>
      </c>
      <c r="EO17" s="192" t="str">
        <f t="shared" si="3"/>
        <v>Volumen de importación [t]</v>
      </c>
      <c r="EP17" s="192" t="str">
        <f t="shared" si="3"/>
        <v>Volumen de importación [t]</v>
      </c>
      <c r="EQ17" s="192" t="str">
        <f t="shared" si="3"/>
        <v>Volumen de importación [t]</v>
      </c>
      <c r="ER17" s="192" t="str">
        <f t="shared" si="3"/>
        <v>Volumen de importación [t]</v>
      </c>
      <c r="ES17" s="192" t="str">
        <f t="shared" ref="ES17:FX17" si="4">"Volumen de importación [t]"</f>
        <v>Volumen de importación [t]</v>
      </c>
      <c r="ET17" s="192" t="str">
        <f t="shared" si="4"/>
        <v>Volumen de importación [t]</v>
      </c>
      <c r="EU17" s="192" t="str">
        <f t="shared" si="4"/>
        <v>Volumen de importación [t]</v>
      </c>
      <c r="EV17" s="192" t="str">
        <f t="shared" si="4"/>
        <v>Volumen de importación [t]</v>
      </c>
      <c r="EW17" s="192" t="str">
        <f t="shared" si="4"/>
        <v>Volumen de importación [t]</v>
      </c>
      <c r="EX17" s="192" t="str">
        <f t="shared" si="4"/>
        <v>Volumen de importación [t]</v>
      </c>
      <c r="EY17" s="192" t="str">
        <f t="shared" si="4"/>
        <v>Volumen de importación [t]</v>
      </c>
      <c r="EZ17" s="192" t="str">
        <f t="shared" si="4"/>
        <v>Volumen de importación [t]</v>
      </c>
      <c r="FA17" s="192" t="str">
        <f t="shared" si="4"/>
        <v>Volumen de importación [t]</v>
      </c>
      <c r="FB17" s="192" t="str">
        <f t="shared" si="4"/>
        <v>Volumen de importación [t]</v>
      </c>
      <c r="FC17" s="192" t="str">
        <f t="shared" si="4"/>
        <v>Volumen de importación [t]</v>
      </c>
      <c r="FD17" s="192" t="str">
        <f t="shared" si="4"/>
        <v>Volumen de importación [t]</v>
      </c>
      <c r="FE17" s="192" t="str">
        <f t="shared" si="4"/>
        <v>Volumen de importación [t]</v>
      </c>
      <c r="FF17" s="192" t="str">
        <f t="shared" si="4"/>
        <v>Volumen de importación [t]</v>
      </c>
      <c r="FG17" s="192" t="str">
        <f t="shared" si="4"/>
        <v>Volumen de importación [t]</v>
      </c>
      <c r="FH17" s="192" t="str">
        <f t="shared" si="4"/>
        <v>Volumen de importación [t]</v>
      </c>
      <c r="FI17" s="192" t="str">
        <f t="shared" si="4"/>
        <v>Volumen de importación [t]</v>
      </c>
      <c r="FJ17" s="192" t="str">
        <f t="shared" si="4"/>
        <v>Volumen de importación [t]</v>
      </c>
      <c r="FK17" s="192" t="str">
        <f t="shared" si="4"/>
        <v>Volumen de importación [t]</v>
      </c>
      <c r="FL17" s="192" t="str">
        <f t="shared" si="4"/>
        <v>Volumen de importación [t]</v>
      </c>
      <c r="FM17" s="192" t="str">
        <f t="shared" si="4"/>
        <v>Volumen de importación [t]</v>
      </c>
      <c r="FN17" s="192" t="str">
        <f t="shared" si="4"/>
        <v>Volumen de importación [t]</v>
      </c>
      <c r="FO17" s="192" t="str">
        <f t="shared" si="4"/>
        <v>Volumen de importación [t]</v>
      </c>
      <c r="FP17" s="192" t="str">
        <f t="shared" si="4"/>
        <v>Volumen de importación [t]</v>
      </c>
      <c r="FQ17" s="192" t="str">
        <f t="shared" si="4"/>
        <v>Volumen de importación [t]</v>
      </c>
      <c r="FR17" s="192" t="str">
        <f t="shared" si="4"/>
        <v>Volumen de importación [t]</v>
      </c>
      <c r="FS17" s="192" t="str">
        <f t="shared" si="4"/>
        <v>Volumen de importación [t]</v>
      </c>
      <c r="FT17" s="192" t="str">
        <f t="shared" si="4"/>
        <v>Volumen de importación [t]</v>
      </c>
      <c r="FU17" s="192" t="str">
        <f t="shared" si="4"/>
        <v>Volumen de importación [t]</v>
      </c>
      <c r="FV17" s="192" t="str">
        <f t="shared" si="4"/>
        <v>Volumen de importación [t]</v>
      </c>
      <c r="FW17" s="192" t="str">
        <f t="shared" si="4"/>
        <v>Volumen de importación [t]</v>
      </c>
      <c r="FX17" s="192" t="str">
        <f t="shared" si="4"/>
        <v>Volumen de importación [t]</v>
      </c>
      <c r="FY17" s="192" t="str">
        <f t="shared" ref="FY17:HD17" si="5">"Volumen de importación [t]"</f>
        <v>Volumen de importación [t]</v>
      </c>
      <c r="FZ17" s="192" t="str">
        <f t="shared" si="5"/>
        <v>Volumen de importación [t]</v>
      </c>
      <c r="GA17" s="192" t="str">
        <f t="shared" si="5"/>
        <v>Volumen de importación [t]</v>
      </c>
      <c r="GB17" s="192" t="str">
        <f t="shared" si="5"/>
        <v>Volumen de importación [t]</v>
      </c>
      <c r="GC17" s="192" t="str">
        <f t="shared" si="5"/>
        <v>Volumen de importación [t]</v>
      </c>
      <c r="GD17" s="192" t="str">
        <f t="shared" si="5"/>
        <v>Volumen de importación [t]</v>
      </c>
      <c r="GE17" s="192" t="str">
        <f t="shared" si="5"/>
        <v>Volumen de importación [t]</v>
      </c>
      <c r="GF17" s="192" t="str">
        <f t="shared" si="5"/>
        <v>Volumen de importación [t]</v>
      </c>
      <c r="GG17" s="192" t="str">
        <f t="shared" si="5"/>
        <v>Volumen de importación [t]</v>
      </c>
      <c r="GH17" s="192" t="str">
        <f t="shared" si="5"/>
        <v>Volumen de importación [t]</v>
      </c>
      <c r="GI17" s="192" t="str">
        <f t="shared" si="5"/>
        <v>Volumen de importación [t]</v>
      </c>
      <c r="GJ17" s="192" t="str">
        <f t="shared" si="5"/>
        <v>Volumen de importación [t]</v>
      </c>
      <c r="GK17" s="192" t="str">
        <f t="shared" si="5"/>
        <v>Volumen de importación [t]</v>
      </c>
      <c r="GL17" s="192" t="str">
        <f t="shared" si="5"/>
        <v>Volumen de importación [t]</v>
      </c>
      <c r="GM17" s="192" t="str">
        <f t="shared" si="5"/>
        <v>Volumen de importación [t]</v>
      </c>
      <c r="GN17" s="192" t="str">
        <f t="shared" si="5"/>
        <v>Volumen de importación [t]</v>
      </c>
      <c r="GO17" s="192" t="str">
        <f t="shared" si="5"/>
        <v>Volumen de importación [t]</v>
      </c>
      <c r="GP17" s="192" t="str">
        <f t="shared" si="5"/>
        <v>Volumen de importación [t]</v>
      </c>
      <c r="GQ17" s="192" t="str">
        <f t="shared" si="5"/>
        <v>Volumen de importación [t]</v>
      </c>
      <c r="GR17" s="192" t="str">
        <f t="shared" si="5"/>
        <v>Volumen de importación [t]</v>
      </c>
      <c r="GS17" s="192" t="str">
        <f t="shared" si="5"/>
        <v>Volumen de importación [t]</v>
      </c>
      <c r="GT17" s="192" t="str">
        <f t="shared" si="5"/>
        <v>Volumen de importación [t]</v>
      </c>
      <c r="GU17" s="192" t="str">
        <f t="shared" si="5"/>
        <v>Volumen de importación [t]</v>
      </c>
      <c r="GV17" s="192" t="str">
        <f t="shared" si="5"/>
        <v>Volumen de importación [t]</v>
      </c>
      <c r="GW17" s="192" t="str">
        <f t="shared" si="5"/>
        <v>Volumen de importación [t]</v>
      </c>
      <c r="GX17" s="192" t="str">
        <f t="shared" si="5"/>
        <v>Volumen de importación [t]</v>
      </c>
      <c r="GY17" s="192" t="str">
        <f t="shared" si="5"/>
        <v>Volumen de importación [t]</v>
      </c>
      <c r="GZ17" s="192" t="str">
        <f t="shared" si="5"/>
        <v>Volumen de importación [t]</v>
      </c>
      <c r="HA17" s="192" t="str">
        <f t="shared" si="5"/>
        <v>Volumen de importación [t]</v>
      </c>
      <c r="HB17" s="192" t="str">
        <f t="shared" si="5"/>
        <v>Volumen de importación [t]</v>
      </c>
      <c r="HC17" s="192" t="str">
        <f t="shared" si="5"/>
        <v>Volumen de importación [t]</v>
      </c>
      <c r="HD17" s="192" t="str">
        <f t="shared" si="5"/>
        <v>Volumen de importación [t]</v>
      </c>
      <c r="HE17" s="192" t="str">
        <f t="shared" ref="HE17:IJ17" si="6">"Volumen de importación [t]"</f>
        <v>Volumen de importación [t]</v>
      </c>
      <c r="HF17" s="192" t="str">
        <f t="shared" si="6"/>
        <v>Volumen de importación [t]</v>
      </c>
      <c r="HG17" s="192" t="str">
        <f t="shared" si="6"/>
        <v>Volumen de importación [t]</v>
      </c>
      <c r="HH17" s="192" t="str">
        <f t="shared" si="6"/>
        <v>Volumen de importación [t]</v>
      </c>
      <c r="HI17" s="192" t="str">
        <f t="shared" si="6"/>
        <v>Volumen de importación [t]</v>
      </c>
      <c r="HJ17" s="192" t="str">
        <f t="shared" si="6"/>
        <v>Volumen de importación [t]</v>
      </c>
      <c r="HK17" s="192" t="str">
        <f t="shared" si="6"/>
        <v>Volumen de importación [t]</v>
      </c>
      <c r="HL17" s="192" t="str">
        <f t="shared" si="6"/>
        <v>Volumen de importación [t]</v>
      </c>
      <c r="HM17" s="192" t="str">
        <f t="shared" si="6"/>
        <v>Volumen de importación [t]</v>
      </c>
      <c r="HN17" s="192" t="str">
        <f t="shared" si="6"/>
        <v>Volumen de importación [t]</v>
      </c>
      <c r="HO17" s="192" t="str">
        <f t="shared" si="6"/>
        <v>Volumen de importación [t]</v>
      </c>
      <c r="HP17" s="192" t="str">
        <f t="shared" si="6"/>
        <v>Volumen de importación [t]</v>
      </c>
      <c r="HQ17" s="192" t="str">
        <f t="shared" si="6"/>
        <v>Volumen de importación [t]</v>
      </c>
      <c r="HR17" s="192" t="str">
        <f t="shared" si="6"/>
        <v>Volumen de importación [t]</v>
      </c>
      <c r="HS17" s="192" t="str">
        <f t="shared" si="6"/>
        <v>Volumen de importación [t]</v>
      </c>
      <c r="HT17" s="192" t="str">
        <f t="shared" si="6"/>
        <v>Volumen de importación [t]</v>
      </c>
      <c r="HU17" s="192" t="str">
        <f t="shared" si="6"/>
        <v>Volumen de importación [t]</v>
      </c>
      <c r="HV17" s="192" t="str">
        <f t="shared" si="6"/>
        <v>Volumen de importación [t]</v>
      </c>
      <c r="HW17" s="192" t="str">
        <f t="shared" si="6"/>
        <v>Volumen de importación [t]</v>
      </c>
      <c r="HX17" s="192" t="str">
        <f t="shared" si="6"/>
        <v>Volumen de importación [t]</v>
      </c>
      <c r="HY17" s="192" t="str">
        <f t="shared" si="6"/>
        <v>Volumen de importación [t]</v>
      </c>
      <c r="HZ17" s="192" t="str">
        <f t="shared" si="6"/>
        <v>Volumen de importación [t]</v>
      </c>
      <c r="IA17" s="192" t="str">
        <f t="shared" si="6"/>
        <v>Volumen de importación [t]</v>
      </c>
      <c r="IB17" s="192" t="str">
        <f t="shared" si="6"/>
        <v>Volumen de importación [t]</v>
      </c>
      <c r="IC17" s="192" t="str">
        <f t="shared" si="6"/>
        <v>Volumen de importación [t]</v>
      </c>
      <c r="ID17" s="192" t="str">
        <f t="shared" si="6"/>
        <v>Volumen de importación [t]</v>
      </c>
      <c r="IE17" s="192" t="str">
        <f t="shared" si="6"/>
        <v>Volumen de importación [t]</v>
      </c>
      <c r="IF17" s="192" t="str">
        <f t="shared" si="6"/>
        <v>Volumen de importación [t]</v>
      </c>
      <c r="IG17" s="192" t="str">
        <f t="shared" si="6"/>
        <v>Volumen de importación [t]</v>
      </c>
      <c r="IH17" s="192" t="str">
        <f t="shared" si="6"/>
        <v>Volumen de importación [t]</v>
      </c>
      <c r="II17" s="192" t="str">
        <f t="shared" si="6"/>
        <v>Volumen de importación [t]</v>
      </c>
      <c r="IJ17" s="192" t="str">
        <f t="shared" si="6"/>
        <v>Volumen de importación [t]</v>
      </c>
      <c r="IK17" s="192" t="str">
        <f t="shared" ref="IK17:IV17" si="7">"Volumen de importación [t]"</f>
        <v>Volumen de importación [t]</v>
      </c>
      <c r="IL17" s="192" t="str">
        <f t="shared" si="7"/>
        <v>Volumen de importación [t]</v>
      </c>
      <c r="IM17" s="192" t="str">
        <f t="shared" si="7"/>
        <v>Volumen de importación [t]</v>
      </c>
      <c r="IN17" s="192" t="str">
        <f t="shared" si="7"/>
        <v>Volumen de importación [t]</v>
      </c>
      <c r="IO17" s="192" t="str">
        <f t="shared" si="7"/>
        <v>Volumen de importación [t]</v>
      </c>
      <c r="IP17" s="192" t="str">
        <f t="shared" si="7"/>
        <v>Volumen de importación [t]</v>
      </c>
      <c r="IQ17" s="192" t="str">
        <f t="shared" si="7"/>
        <v>Volumen de importación [t]</v>
      </c>
      <c r="IR17" s="192" t="str">
        <f t="shared" si="7"/>
        <v>Volumen de importación [t]</v>
      </c>
      <c r="IS17" s="192" t="str">
        <f t="shared" si="7"/>
        <v>Volumen de importación [t]</v>
      </c>
      <c r="IT17" s="192" t="str">
        <f t="shared" si="7"/>
        <v>Volumen de importación [t]</v>
      </c>
      <c r="IU17" s="192" t="str">
        <f t="shared" si="7"/>
        <v>Volumen de importación [t]</v>
      </c>
      <c r="IV17" s="192" t="str">
        <f t="shared" si="7"/>
        <v>Volumen de importación [t]</v>
      </c>
    </row>
    <row r="18" spans="1:256" ht="69.75" hidden="1" customHeight="1" thickBot="1" x14ac:dyDescent="0.25">
      <c r="A18" s="1299"/>
      <c r="B18" s="1299"/>
      <c r="C18" s="1299"/>
      <c r="D18" s="1299"/>
      <c r="E18" s="1296"/>
      <c r="F18" s="1300"/>
      <c r="G18" s="1301"/>
      <c r="H18" s="1299"/>
      <c r="I18" s="1299"/>
      <c r="J18" s="1299"/>
      <c r="K18" s="1299"/>
      <c r="L18" s="1299"/>
      <c r="M18" s="1299"/>
      <c r="N18" s="1299"/>
      <c r="O18" s="1300"/>
      <c r="P18" s="1302"/>
      <c r="Q18" s="1303"/>
      <c r="R18" s="1304" t="s">
        <v>2972</v>
      </c>
      <c r="S18" s="1305" t="s">
        <v>625</v>
      </c>
      <c r="T18" s="1305" t="s">
        <v>626</v>
      </c>
      <c r="U18" s="1306" t="str">
        <f>"Valor del mercado organico doméstico
["&amp;$AB$10&amp;"]"</f>
        <v>Valor del mercado organico doméstico
[Mio EUR]</v>
      </c>
      <c r="V18" s="1307" t="s">
        <v>2864</v>
      </c>
      <c r="W18" s="769" t="s">
        <v>2865</v>
      </c>
      <c r="X18" s="1305" t="str">
        <f>"Valor del mercado organico doméstico
["&amp;$AB$10&amp;"]"</f>
        <v>Valor del mercado organico doméstico
[Mio EUR]</v>
      </c>
      <c r="Y18" s="1308" t="s">
        <v>2866</v>
      </c>
      <c r="Z18" s="770" t="s">
        <v>2867</v>
      </c>
      <c r="AA18" s="1309" t="s">
        <v>2868</v>
      </c>
      <c r="AB18" s="1310" t="s">
        <v>2869</v>
      </c>
      <c r="AC18" s="1311" t="s">
        <v>2870</v>
      </c>
      <c r="AD18" s="1310" t="s">
        <v>2871</v>
      </c>
      <c r="AE18" s="1311" t="s">
        <v>2872</v>
      </c>
      <c r="AF18" s="1310" t="s">
        <v>2873</v>
      </c>
      <c r="AG18" s="1311" t="s">
        <v>2874</v>
      </c>
      <c r="AH18" s="1310" t="s">
        <v>2875</v>
      </c>
      <c r="AI18" s="1312"/>
      <c r="AJ18" s="1313"/>
      <c r="AK18" s="1314"/>
      <c r="AL18" s="1314"/>
      <c r="AM18" s="1315"/>
      <c r="AN18" s="1316"/>
      <c r="AO18" s="1314"/>
      <c r="AP18" s="1317"/>
      <c r="AQ18" s="1318" t="str">
        <f>"Volumen de exportación [t]"</f>
        <v>Volumen de exportación [t]</v>
      </c>
      <c r="AR18" s="1297" t="str">
        <f>"Valor de exportación
["&amp;$AR$10&amp;"]"</f>
        <v>Valor de exportación
[Mio EUR]</v>
      </c>
      <c r="AS18" s="1297" t="str">
        <f>"Volumen de importación [t]"</f>
        <v>Volumen de importación [t]</v>
      </c>
      <c r="AT18" s="1319" t="str">
        <f>"Valor de importación
["&amp;$AD$6&amp;"]"</f>
        <v>Valor de importación
[E716]</v>
      </c>
      <c r="AU18" s="1318" t="str">
        <f>"Valor de exportación [Mio "&amp;"€"&amp;"]"</f>
        <v>Valor de exportación [Mio €]</v>
      </c>
      <c r="AV18" s="1297" t="str">
        <f>"Valor del mer-cado domestico [Mio "&amp;"€"&amp;"]"</f>
        <v>Valor del mer-cado domestico [Mio €]</v>
      </c>
      <c r="AW18" s="1297" t="str">
        <f>"Valor del mer-cado domestico [Mio "&amp;"€"&amp;"]"</f>
        <v>Valor del mer-cado domestico [Mio €]</v>
      </c>
      <c r="AX18" s="1319" t="str">
        <f>"Valor de importación [Mio "&amp;"€"&amp;"]"</f>
        <v>Valor de importación [Mio €]</v>
      </c>
      <c r="AY18" s="1320"/>
    </row>
    <row r="19" spans="1:256" ht="68.25" customHeight="1" collapsed="1" thickBot="1" x14ac:dyDescent="0.25">
      <c r="A19" s="1262"/>
      <c r="B19" s="1262"/>
      <c r="C19" s="1262"/>
      <c r="D19" s="1262"/>
      <c r="E19" s="1263"/>
      <c r="F19" s="1283"/>
      <c r="G19" s="1264"/>
      <c r="H19" s="1262"/>
      <c r="I19" s="1262"/>
      <c r="J19" s="1617" t="s">
        <v>2014</v>
      </c>
      <c r="K19" s="1617"/>
      <c r="L19" s="1617"/>
      <c r="M19" s="1617"/>
      <c r="N19" s="1617"/>
      <c r="O19" s="1283"/>
      <c r="P19" s="1321" t="s">
        <v>2510</v>
      </c>
      <c r="Q19" s="1322" t="s">
        <v>2015</v>
      </c>
      <c r="R19" s="1304" t="s">
        <v>2517</v>
      </c>
      <c r="S19" s="1323" t="s">
        <v>2519</v>
      </c>
      <c r="T19" s="1324" t="s">
        <v>2505</v>
      </c>
      <c r="U19" s="1325" t="str">
        <f>"Domestic organic and coventional market value, all channels
["&amp;$AB$10&amp;"]"</f>
        <v>Domestic organic and coventional market value, all channels
[Mio EUR]</v>
      </c>
      <c r="V19" s="1633" t="s">
        <v>2575</v>
      </c>
      <c r="W19" s="1643" t="s">
        <v>2576</v>
      </c>
      <c r="X19" s="1326" t="str">
        <f>"Domestic organic market VALUE all channels
["&amp;$AB$10&amp;"]"</f>
        <v>Domestic organic market VALUE all channels
[Mio EUR]</v>
      </c>
      <c r="Y19" s="1633" t="s">
        <v>2577</v>
      </c>
      <c r="Z19" s="1660" t="s">
        <v>2578</v>
      </c>
      <c r="AA19" s="1327" t="s">
        <v>195</v>
      </c>
      <c r="AB19" s="1328" t="str">
        <f>"General retail sales value
["&amp;$AB$10&amp;"]"</f>
        <v>General retail sales value
[Mio EUR]</v>
      </c>
      <c r="AC19" s="1329" t="s">
        <v>739</v>
      </c>
      <c r="AD19" s="1328" t="str">
        <f>"Specialized organic retail value
["&amp;$AB$10&amp;"]"</f>
        <v>Specialized organic retail value
[Mio EUR]</v>
      </c>
      <c r="AE19" s="1329" t="s">
        <v>1836</v>
      </c>
      <c r="AF19" s="1328" t="str">
        <f>"Direct sales value
["&amp;$AB$10&amp;"]"</f>
        <v>Direct sales value
[Mio EUR]</v>
      </c>
      <c r="AG19" s="1329" t="s">
        <v>1835</v>
      </c>
      <c r="AH19" s="1328" t="str">
        <f>"Other sales channels value
["&amp;$AB$10&amp;"]"</f>
        <v>Other sales channels value
[Mio EUR]</v>
      </c>
      <c r="AI19" s="1330" t="s">
        <v>1272</v>
      </c>
      <c r="AJ19" s="1331" t="str">
        <f>"Domestic total market volume ["&amp;$T$10&amp;"]"</f>
        <v>Domestic total market volume [hl]</v>
      </c>
      <c r="AK19" s="1325" t="str">
        <f>"Domestic total market value ["&amp;$U$10&amp;"]"</f>
        <v>Domestic total market value [Mio EUR]</v>
      </c>
      <c r="AL19" s="1325" t="s">
        <v>571</v>
      </c>
      <c r="AM19" s="1332" t="str">
        <f>"General retail sales value
[Mio "&amp;"€"&amp;"]"</f>
        <v>General retail sales value
[Mio €]</v>
      </c>
      <c r="AN19" s="1333" t="str">
        <f>"Specialized organic retail value [Mio "&amp;"€"&amp;"]"</f>
        <v>Specialized organic retail value [Mio €]</v>
      </c>
      <c r="AO19" s="1333" t="str">
        <f>"Direct sales value [Mio "&amp;"€"&amp;"]"</f>
        <v>Direct sales value [Mio €]</v>
      </c>
      <c r="AP19" s="1334" t="str">
        <f>"Other sales channels value [Mio "&amp;"€"&amp;"]"</f>
        <v>Other sales channels value [Mio €]</v>
      </c>
      <c r="AQ19" s="1327" t="str">
        <f>"Export volume [t]"</f>
        <v>Export volume [t]</v>
      </c>
      <c r="AR19" s="1335" t="str">
        <f>"Export value
["&amp;$AR$10&amp;"]"</f>
        <v>Export value
[Mio EUR]</v>
      </c>
      <c r="AS19" s="1335" t="str">
        <f>"Import volume [t]"</f>
        <v>Import volume [t]</v>
      </c>
      <c r="AT19" s="1328" t="str">
        <f>"Import value
["&amp;$AR$10&amp;"]"</f>
        <v>Import value
[Mio EUR]</v>
      </c>
      <c r="AU19" s="1336" t="str">
        <f>"Export value [Mio "&amp;"€"&amp;"]"</f>
        <v>Export value [Mio €]</v>
      </c>
      <c r="AV19" s="1337" t="str">
        <f>"Domestic market value  [Mio "&amp;"€"&amp;"]"</f>
        <v>Domestic market value  [Mio €]</v>
      </c>
      <c r="AW19" s="1337" t="str">
        <f>"Domestic market value  [Mio "&amp;"€"&amp;"]"</f>
        <v>Domestic market value  [Mio €]</v>
      </c>
      <c r="AX19" s="1338" t="str">
        <f>"Import value  [Mio "&amp;"€"&amp;"]"</f>
        <v>Import value  [Mio €]</v>
      </c>
      <c r="AY19" s="1339" t="s">
        <v>940</v>
      </c>
    </row>
    <row r="20" spans="1:256" s="1223" customFormat="1" ht="21.75" thickBot="1" x14ac:dyDescent="0.25">
      <c r="A20" s="1340" t="str">
        <f>VLOOKUP("Z|"&amp;J20,'[2]+termU'!$A$1:$G$65536,6,FALSE)</f>
        <v>Z2013</v>
      </c>
      <c r="B20" s="1341" t="e">
        <f>VLOOKUP("R|"&amp;K20,'[2]+termU'!$A$1:$G$65536,6,FALSE)</f>
        <v>#N/A</v>
      </c>
      <c r="C20" s="1341" t="e">
        <f>VLOOKUP("Q|"&amp;L20,'[2]+termU'!$A$1:$G$65536,6,FALSE)</f>
        <v>#N/A</v>
      </c>
      <c r="D20" s="1341" t="e">
        <f>VLOOKUP("V|"&amp;N20,'[2]+termU'!$A$1:$G$65536,6,FALSE)</f>
        <v>#N/A</v>
      </c>
      <c r="E20" s="1342" t="e">
        <f>VLOOKUP("K|"&amp;P20,'[2]+termU'!$A$1:$G$65536,6,FALSE)</f>
        <v>#N/A</v>
      </c>
      <c r="F20" s="1343" t="e">
        <f>VLOOKUP("K|"&amp;O20,'[2]+termU'!$A$1:$G$65536,6,FALSE)</f>
        <v>#N/A</v>
      </c>
      <c r="G20" s="1343" t="str">
        <f>IF(P20="","B",IF(ISERROR(E21),"B",IF(E20=LEFT(E21,LEN(E20)),"A","B")))</f>
        <v>B</v>
      </c>
      <c r="H20" s="1341" t="str">
        <f t="shared" ref="H20:H27" ca="1" si="8">IF(CELL("protect",S20),"A","B")</f>
        <v>A</v>
      </c>
      <c r="I20" s="1341">
        <v>1</v>
      </c>
      <c r="J20" s="1344">
        <f>'1 Overview'!$D$2</f>
        <v>2013</v>
      </c>
      <c r="K20" s="1344" t="str">
        <f>'1 Overview'!$D$17</f>
        <v>Test country</v>
      </c>
      <c r="L20" s="1344">
        <f>'1 Overview'!$D$7</f>
        <v>0</v>
      </c>
      <c r="M20" s="1344">
        <f>'1 Overview'!$D$8</f>
        <v>0</v>
      </c>
      <c r="N20" s="1345">
        <f>'1 Overview'!$D$7</f>
        <v>0</v>
      </c>
      <c r="O20" s="1346" t="str">
        <f>TRIM(R20)</f>
        <v>Food and beverages</v>
      </c>
      <c r="P20" s="1347" t="s">
        <v>2037</v>
      </c>
      <c r="Q20" s="1348" t="s">
        <v>2621</v>
      </c>
      <c r="R20" s="1560" t="s">
        <v>2230</v>
      </c>
      <c r="S20" s="1557">
        <f>SUBTOTAL(9,S21:S309)</f>
        <v>0</v>
      </c>
      <c r="T20" s="1558">
        <f t="shared" ref="T20:AT20" si="9">SUBTOTAL(9,T21:T309)</f>
        <v>0</v>
      </c>
      <c r="U20" s="1558">
        <f t="shared" si="9"/>
        <v>0</v>
      </c>
      <c r="V20" s="1634">
        <f t="shared" si="9"/>
        <v>0</v>
      </c>
      <c r="W20" s="1644">
        <f t="shared" si="9"/>
        <v>0</v>
      </c>
      <c r="X20" s="1557">
        <f t="shared" si="9"/>
        <v>0</v>
      </c>
      <c r="Y20" s="1634">
        <f t="shared" si="9"/>
        <v>0</v>
      </c>
      <c r="Z20" s="1644">
        <f t="shared" si="9"/>
        <v>0</v>
      </c>
      <c r="AA20" s="1557">
        <f t="shared" si="9"/>
        <v>0</v>
      </c>
      <c r="AB20" s="1559">
        <f t="shared" si="9"/>
        <v>0</v>
      </c>
      <c r="AC20" s="1557">
        <f t="shared" si="9"/>
        <v>0</v>
      </c>
      <c r="AD20" s="1559">
        <f t="shared" si="9"/>
        <v>0</v>
      </c>
      <c r="AE20" s="1557">
        <f t="shared" si="9"/>
        <v>0</v>
      </c>
      <c r="AF20" s="1559">
        <f t="shared" si="9"/>
        <v>0</v>
      </c>
      <c r="AG20" s="1557">
        <f t="shared" si="9"/>
        <v>0</v>
      </c>
      <c r="AH20" s="1559">
        <f t="shared" si="9"/>
        <v>0</v>
      </c>
      <c r="AI20" s="1557" t="e">
        <f t="shared" si="9"/>
        <v>#REF!</v>
      </c>
      <c r="AJ20" s="1557" t="e">
        <f t="shared" si="9"/>
        <v>#REF!</v>
      </c>
      <c r="AK20" s="1557">
        <f t="shared" si="9"/>
        <v>0</v>
      </c>
      <c r="AL20" s="1557">
        <f t="shared" si="9"/>
        <v>0</v>
      </c>
      <c r="AM20" s="1557">
        <f t="shared" si="9"/>
        <v>0</v>
      </c>
      <c r="AN20" s="1557">
        <f t="shared" si="9"/>
        <v>0</v>
      </c>
      <c r="AO20" s="1557">
        <f t="shared" si="9"/>
        <v>0</v>
      </c>
      <c r="AP20" s="1557">
        <f t="shared" si="9"/>
        <v>0</v>
      </c>
      <c r="AQ20" s="1557">
        <f t="shared" si="9"/>
        <v>0</v>
      </c>
      <c r="AR20" s="1558">
        <f t="shared" si="9"/>
        <v>0</v>
      </c>
      <c r="AS20" s="1558">
        <f t="shared" si="9"/>
        <v>0</v>
      </c>
      <c r="AT20" s="1559">
        <f t="shared" si="9"/>
        <v>0</v>
      </c>
      <c r="AU20" s="1349">
        <f>AR20* '1 Overview'!$D$19</f>
        <v>0</v>
      </c>
      <c r="AV20" s="1349">
        <f>T20* '1 Overview'!$D$19</f>
        <v>0</v>
      </c>
      <c r="AW20" s="1349">
        <f>Z20* '1 Overview'!$D$19</f>
        <v>0</v>
      </c>
      <c r="AX20" s="1349">
        <f>AT20* '1 Overview'!$D$19</f>
        <v>0</v>
      </c>
      <c r="AY20" s="1349"/>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row>
    <row r="21" spans="1:256" s="333" customFormat="1" ht="15.75" thickBot="1" x14ac:dyDescent="0.25">
      <c r="A21" s="1350" t="str">
        <f t="shared" ref="A21:A40" si="10">A$20</f>
        <v>Z2013</v>
      </c>
      <c r="B21" s="1350" t="e">
        <f t="shared" ref="B21:D42" si="11">B$20</f>
        <v>#N/A</v>
      </c>
      <c r="C21" s="1350" t="e">
        <f t="shared" si="11"/>
        <v>#N/A</v>
      </c>
      <c r="D21" s="1350" t="e">
        <f t="shared" si="11"/>
        <v>#N/A</v>
      </c>
      <c r="E21" s="1351" t="e">
        <f>VLOOKUP("K|"&amp;P21,'[2]+termU'!$A$1:$G$65536,6,FALSE)</f>
        <v>#N/A</v>
      </c>
      <c r="F21" s="1264" t="e">
        <f>VLOOKUP("K|"&amp;O21,'[2]+termU'!$A$1:$G$65536,6,FALSE)</f>
        <v>#N/A</v>
      </c>
      <c r="G21" s="1264" t="str">
        <f>IF(P21="","B",IF(ISERROR(#REF!),"B",IF(E21=LEFT(#REF!,LEN(E21)),"A","B")))</f>
        <v>B</v>
      </c>
      <c r="H21" s="172" t="str">
        <f t="shared" ca="1" si="8"/>
        <v>B</v>
      </c>
      <c r="I21" s="1352">
        <v>3</v>
      </c>
      <c r="J21" s="1350">
        <f t="shared" ref="J21:N42" si="12">J$20</f>
        <v>2013</v>
      </c>
      <c r="K21" s="1350" t="str">
        <f t="shared" si="12"/>
        <v>Test country</v>
      </c>
      <c r="L21" s="1350">
        <f t="shared" si="12"/>
        <v>0</v>
      </c>
      <c r="M21" s="1350">
        <f t="shared" si="12"/>
        <v>0</v>
      </c>
      <c r="N21" s="1350">
        <f t="shared" si="12"/>
        <v>0</v>
      </c>
      <c r="O21" s="1353" t="str">
        <f>TRIM(R21)</f>
        <v>Food and beverages, no details</v>
      </c>
      <c r="P21" s="1354" t="s">
        <v>2205</v>
      </c>
      <c r="Q21" s="1355" t="s">
        <v>2622</v>
      </c>
      <c r="R21" s="1355" t="s">
        <v>2506</v>
      </c>
      <c r="S21" s="1554"/>
      <c r="T21" s="1555"/>
      <c r="U21" s="1555"/>
      <c r="V21" s="1635"/>
      <c r="W21" s="1645"/>
      <c r="X21" s="1554"/>
      <c r="Y21" s="1635"/>
      <c r="Z21" s="1645"/>
      <c r="AA21" s="1554"/>
      <c r="AB21" s="1556"/>
      <c r="AC21" s="1554"/>
      <c r="AD21" s="1556"/>
      <c r="AE21" s="1554"/>
      <c r="AF21" s="1556"/>
      <c r="AG21" s="1554"/>
      <c r="AH21" s="1556"/>
      <c r="AI21" s="1359" t="str">
        <f t="shared" ref="AI21:AI222" si="13">IF($V21,$S21/$V21,"")</f>
        <v/>
      </c>
      <c r="AJ21" s="1356" t="str">
        <f t="shared" ref="AJ21:AJ222" si="14">IF($V21,$T21/$V21,"")</f>
        <v/>
      </c>
      <c r="AK21" s="1356" t="str">
        <f>IF($Y21,$U21/$Y21,"")</f>
        <v/>
      </c>
      <c r="AL21" s="1358" t="str">
        <f>IF($Y21,$U21/$Y21* '1 Overview'!$D$19,"")</f>
        <v/>
      </c>
      <c r="AM21" s="1359">
        <f>$AB21* '1 Overview'!$D$19</f>
        <v>0</v>
      </c>
      <c r="AN21" s="1356">
        <f>$AD21* '1 Overview'!$D$19</f>
        <v>0</v>
      </c>
      <c r="AO21" s="1356">
        <f>$AF21* '1 Overview'!$D$19</f>
        <v>0</v>
      </c>
      <c r="AP21" s="1357">
        <f>$AH21* '1 Overview'!$D$19</f>
        <v>0</v>
      </c>
      <c r="AQ21" s="1554"/>
      <c r="AR21" s="1555"/>
      <c r="AS21" s="1555"/>
      <c r="AT21" s="1556"/>
      <c r="AU21" s="1360">
        <f>AR21* '1 Overview'!$D$19</f>
        <v>0</v>
      </c>
      <c r="AV21" s="1361">
        <f>T21* '1 Overview'!$D$19</f>
        <v>0</v>
      </c>
      <c r="AW21" s="1361">
        <f>Z21* '1 Overview'!$D$19</f>
        <v>0</v>
      </c>
      <c r="AX21" s="1362">
        <f>AT21* '1 Overview'!$D$19</f>
        <v>0</v>
      </c>
      <c r="AY21" s="1363"/>
    </row>
    <row r="22" spans="1:256" ht="21.75" thickBot="1" x14ac:dyDescent="0.25">
      <c r="A22" s="1350" t="str">
        <f t="shared" si="10"/>
        <v>Z2013</v>
      </c>
      <c r="B22" s="1350" t="e">
        <f t="shared" si="11"/>
        <v>#N/A</v>
      </c>
      <c r="C22" s="1350" t="e">
        <f t="shared" si="11"/>
        <v>#N/A</v>
      </c>
      <c r="D22" s="1350" t="e">
        <f t="shared" si="11"/>
        <v>#N/A</v>
      </c>
      <c r="E22" s="1351" t="e">
        <f>VLOOKUP("K|"&amp;P22,'[2]+termU'!$A$1:$G$65536,6,FALSE)</f>
        <v>#N/A</v>
      </c>
      <c r="F22" s="1264" t="e">
        <f>VLOOKUP("K|"&amp;O22,'[2]+termU'!$A$1:$G$65536,6,FALSE)</f>
        <v>#N/A</v>
      </c>
      <c r="G22" s="1264" t="str">
        <f>IF(P22="","B",IF(ISERROR(#REF!),"B",IF(E22=LEFT(#REF!,LEN(E22)),"A","B")))</f>
        <v>B</v>
      </c>
      <c r="H22" s="172" t="str">
        <f t="shared" ca="1" si="8"/>
        <v>A</v>
      </c>
      <c r="I22" s="1352">
        <v>3</v>
      </c>
      <c r="J22" s="1350">
        <f t="shared" si="12"/>
        <v>2013</v>
      </c>
      <c r="K22" s="1350" t="str">
        <f t="shared" si="12"/>
        <v>Test country</v>
      </c>
      <c r="L22" s="1350">
        <f t="shared" si="12"/>
        <v>0</v>
      </c>
      <c r="M22" s="1350">
        <f t="shared" si="12"/>
        <v>0</v>
      </c>
      <c r="N22" s="1350">
        <f t="shared" si="12"/>
        <v>0</v>
      </c>
      <c r="O22" s="1353" t="str">
        <f>TRIM(R22)</f>
        <v>Agricultural products</v>
      </c>
      <c r="P22" s="1354"/>
      <c r="Q22" s="1533" t="s">
        <v>2622</v>
      </c>
      <c r="R22" s="1535" t="s">
        <v>3074</v>
      </c>
      <c r="S22" s="1373">
        <f>SUBTOTAL(9,S23:S127)</f>
        <v>0</v>
      </c>
      <c r="T22" s="1374">
        <f t="shared" ref="T22:AT22" si="15">SUBTOTAL(9,T23:T127)</f>
        <v>0</v>
      </c>
      <c r="U22" s="1374">
        <f t="shared" si="15"/>
        <v>0</v>
      </c>
      <c r="V22" s="1375">
        <f t="shared" si="15"/>
        <v>0</v>
      </c>
      <c r="W22" s="1646">
        <f t="shared" si="15"/>
        <v>0</v>
      </c>
      <c r="X22" s="1373">
        <f t="shared" si="15"/>
        <v>0</v>
      </c>
      <c r="Y22" s="1375">
        <f t="shared" si="15"/>
        <v>0</v>
      </c>
      <c r="Z22" s="1646">
        <f t="shared" si="15"/>
        <v>0</v>
      </c>
      <c r="AA22" s="1373">
        <f t="shared" si="15"/>
        <v>0</v>
      </c>
      <c r="AB22" s="1376">
        <f t="shared" si="15"/>
        <v>0</v>
      </c>
      <c r="AC22" s="1373">
        <f t="shared" si="15"/>
        <v>0</v>
      </c>
      <c r="AD22" s="1376">
        <f t="shared" si="15"/>
        <v>0</v>
      </c>
      <c r="AE22" s="1373">
        <f t="shared" si="15"/>
        <v>0</v>
      </c>
      <c r="AF22" s="1376">
        <f t="shared" si="15"/>
        <v>0</v>
      </c>
      <c r="AG22" s="1373">
        <f t="shared" si="15"/>
        <v>0</v>
      </c>
      <c r="AH22" s="1376">
        <f t="shared" si="15"/>
        <v>0</v>
      </c>
      <c r="AI22" s="1377">
        <f t="shared" si="15"/>
        <v>0</v>
      </c>
      <c r="AJ22" s="1374">
        <f t="shared" si="15"/>
        <v>0</v>
      </c>
      <c r="AK22" s="1374">
        <f t="shared" si="15"/>
        <v>0</v>
      </c>
      <c r="AL22" s="1374">
        <f t="shared" si="15"/>
        <v>0</v>
      </c>
      <c r="AM22" s="1374">
        <f t="shared" si="15"/>
        <v>0</v>
      </c>
      <c r="AN22" s="1374">
        <f t="shared" si="15"/>
        <v>0</v>
      </c>
      <c r="AO22" s="1374">
        <f t="shared" si="15"/>
        <v>0</v>
      </c>
      <c r="AP22" s="1375">
        <f t="shared" si="15"/>
        <v>0</v>
      </c>
      <c r="AQ22" s="1373">
        <f t="shared" si="15"/>
        <v>0</v>
      </c>
      <c r="AR22" s="1374">
        <f t="shared" si="15"/>
        <v>0</v>
      </c>
      <c r="AS22" s="1374">
        <f t="shared" si="15"/>
        <v>0</v>
      </c>
      <c r="AT22" s="1376">
        <f t="shared" si="15"/>
        <v>0</v>
      </c>
      <c r="AU22" s="1530">
        <f>AR22* '1 Overview'!$D$19</f>
        <v>0</v>
      </c>
      <c r="AV22" s="1531">
        <f>T22* '1 Overview'!$D$19</f>
        <v>0</v>
      </c>
      <c r="AW22" s="1531">
        <f>Z22* '1 Overview'!$D$19</f>
        <v>0</v>
      </c>
      <c r="AX22" s="1568">
        <f>AT22* '1 Overview'!$D$19</f>
        <v>0</v>
      </c>
      <c r="AY22" s="157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row>
    <row r="23" spans="1:256" s="1224" customFormat="1" ht="27" customHeight="1" x14ac:dyDescent="0.2">
      <c r="A23" s="1350" t="str">
        <f t="shared" si="10"/>
        <v>Z2013</v>
      </c>
      <c r="B23" s="1350" t="e">
        <f t="shared" si="11"/>
        <v>#N/A</v>
      </c>
      <c r="C23" s="1350" t="e">
        <f t="shared" si="11"/>
        <v>#N/A</v>
      </c>
      <c r="D23" s="1350" t="e">
        <f t="shared" si="11"/>
        <v>#N/A</v>
      </c>
      <c r="E23" s="1263" t="str">
        <f>VLOOKUP("K|"&amp;P23,'[2]+termU'!$A$1:$G$65536,6,FALSE)</f>
        <v>L101</v>
      </c>
      <c r="F23" s="1264" t="str">
        <f>VLOOKUP("K|"&amp;O23,'[2]+termU'!$A$1:$G$65536,6,FALSE)</f>
        <v>L101</v>
      </c>
      <c r="G23" s="1264" t="str">
        <f>IF(P23="","B",IF(ISERROR(E24),"B",IF(E23=LEFT(E24,LEN(E23)),"A","B")))</f>
        <v>A</v>
      </c>
      <c r="H23" s="172" t="str">
        <f t="shared" ca="1" si="8"/>
        <v>A</v>
      </c>
      <c r="I23" s="1352">
        <v>3</v>
      </c>
      <c r="J23" s="1350">
        <f t="shared" si="12"/>
        <v>2013</v>
      </c>
      <c r="K23" s="1350" t="str">
        <f t="shared" si="12"/>
        <v>Test country</v>
      </c>
      <c r="L23" s="1350">
        <f t="shared" si="12"/>
        <v>0</v>
      </c>
      <c r="M23" s="1350">
        <f t="shared" si="12"/>
        <v>0</v>
      </c>
      <c r="N23" s="1350">
        <f t="shared" si="12"/>
        <v>0</v>
      </c>
      <c r="O23" s="1371" t="s">
        <v>2020</v>
      </c>
      <c r="P23" s="1262" t="s">
        <v>2020</v>
      </c>
      <c r="Q23" s="1379" t="s">
        <v>3080</v>
      </c>
      <c r="R23" s="1380" t="s">
        <v>3080</v>
      </c>
      <c r="S23" s="1589">
        <f>SUBTOTAL(9,S24:S89)</f>
        <v>0</v>
      </c>
      <c r="T23" s="1590">
        <f t="shared" ref="T23:AT23" si="16">SUBTOTAL(9,T24:T89)</f>
        <v>0</v>
      </c>
      <c r="U23" s="1590">
        <f t="shared" si="16"/>
        <v>0</v>
      </c>
      <c r="V23" s="1636">
        <f t="shared" si="16"/>
        <v>0</v>
      </c>
      <c r="W23" s="1647">
        <f t="shared" si="16"/>
        <v>0</v>
      </c>
      <c r="X23" s="1589">
        <f t="shared" si="16"/>
        <v>0</v>
      </c>
      <c r="Y23" s="1636">
        <f t="shared" si="16"/>
        <v>0</v>
      </c>
      <c r="Z23" s="1647">
        <f t="shared" si="16"/>
        <v>0</v>
      </c>
      <c r="AA23" s="1589">
        <f t="shared" si="16"/>
        <v>0</v>
      </c>
      <c r="AB23" s="1591">
        <f t="shared" si="16"/>
        <v>0</v>
      </c>
      <c r="AC23" s="1589">
        <f t="shared" si="16"/>
        <v>0</v>
      </c>
      <c r="AD23" s="1591">
        <f t="shared" si="16"/>
        <v>0</v>
      </c>
      <c r="AE23" s="1589">
        <f t="shared" si="16"/>
        <v>0</v>
      </c>
      <c r="AF23" s="1591">
        <f t="shared" si="16"/>
        <v>0</v>
      </c>
      <c r="AG23" s="1589">
        <f t="shared" si="16"/>
        <v>0</v>
      </c>
      <c r="AH23" s="1591">
        <f t="shared" si="16"/>
        <v>0</v>
      </c>
      <c r="AI23" s="1588">
        <f t="shared" si="16"/>
        <v>0</v>
      </c>
      <c r="AJ23" s="1553">
        <f t="shared" si="16"/>
        <v>0</v>
      </c>
      <c r="AK23" s="1553">
        <f t="shared" si="16"/>
        <v>0</v>
      </c>
      <c r="AL23" s="1553">
        <f t="shared" si="16"/>
        <v>0</v>
      </c>
      <c r="AM23" s="1553">
        <f t="shared" si="16"/>
        <v>0</v>
      </c>
      <c r="AN23" s="1553">
        <f t="shared" si="16"/>
        <v>0</v>
      </c>
      <c r="AO23" s="1553">
        <f t="shared" si="16"/>
        <v>0</v>
      </c>
      <c r="AP23" s="1592">
        <f t="shared" si="16"/>
        <v>0</v>
      </c>
      <c r="AQ23" s="1589">
        <f t="shared" si="16"/>
        <v>0</v>
      </c>
      <c r="AR23" s="1590">
        <f t="shared" si="16"/>
        <v>0</v>
      </c>
      <c r="AS23" s="1590">
        <f t="shared" si="16"/>
        <v>0</v>
      </c>
      <c r="AT23" s="1591">
        <f t="shared" si="16"/>
        <v>0</v>
      </c>
      <c r="AU23" s="1567"/>
      <c r="AV23" s="1532"/>
      <c r="AW23" s="1532"/>
      <c r="AX23" s="1532"/>
      <c r="AY23" s="1575"/>
      <c r="AZ23" s="1576"/>
      <c r="BA23" s="1576"/>
      <c r="BB23" s="1576"/>
      <c r="BC23" s="1576"/>
      <c r="BD23" s="1576"/>
      <c r="BE23" s="1576"/>
      <c r="BF23" s="1576"/>
      <c r="BG23" s="1576"/>
      <c r="BH23" s="1576"/>
      <c r="BI23" s="1576"/>
      <c r="BJ23" s="1576"/>
      <c r="BK23" s="1576"/>
      <c r="BL23" s="1576"/>
      <c r="BM23" s="1576"/>
      <c r="BN23" s="1576"/>
      <c r="BO23" s="1576"/>
      <c r="BP23" s="1576"/>
      <c r="BQ23" s="1576"/>
      <c r="BR23" s="1576"/>
      <c r="BS23" s="1576"/>
      <c r="BT23" s="1576"/>
      <c r="BU23" s="1576"/>
      <c r="BV23" s="1576"/>
      <c r="BW23" s="1576"/>
      <c r="BX23" s="1576"/>
      <c r="BY23" s="1576"/>
      <c r="BZ23" s="1576"/>
      <c r="CA23" s="1576"/>
      <c r="CB23" s="1576"/>
      <c r="CC23" s="1576"/>
      <c r="CD23" s="1576"/>
      <c r="CE23" s="1576"/>
      <c r="CF23" s="1576"/>
      <c r="CG23" s="1576"/>
      <c r="CH23" s="1576"/>
      <c r="CI23" s="1576"/>
      <c r="CJ23" s="1576"/>
      <c r="CK23" s="1576"/>
      <c r="CL23" s="1576"/>
      <c r="CM23" s="1576"/>
      <c r="CN23" s="1576"/>
      <c r="CO23" s="1576"/>
      <c r="CP23" s="1576"/>
      <c r="CQ23" s="1576"/>
      <c r="CR23" s="1576"/>
      <c r="CS23" s="1576"/>
      <c r="CT23" s="1576"/>
      <c r="CU23" s="1576"/>
      <c r="CV23" s="1576"/>
      <c r="CW23" s="1576"/>
      <c r="CX23" s="1576"/>
      <c r="CY23" s="1576"/>
      <c r="CZ23" s="1576"/>
      <c r="DA23" s="1576"/>
      <c r="DB23" s="1576"/>
      <c r="DC23" s="1576"/>
      <c r="DD23" s="1576"/>
      <c r="DE23" s="1576"/>
      <c r="DF23" s="1576"/>
      <c r="DG23" s="1576"/>
      <c r="DH23" s="1576"/>
      <c r="DI23" s="1576"/>
      <c r="DJ23" s="1576"/>
      <c r="DK23" s="1576"/>
      <c r="DL23" s="1576"/>
      <c r="DM23" s="1576"/>
      <c r="DN23" s="1576"/>
      <c r="DO23" s="1576"/>
      <c r="DP23" s="1576"/>
      <c r="DQ23" s="1576"/>
      <c r="DR23" s="1576"/>
      <c r="DS23" s="1576"/>
      <c r="DT23" s="1576"/>
      <c r="DU23" s="1576"/>
      <c r="DV23" s="1576"/>
      <c r="DW23" s="1576"/>
      <c r="DX23" s="1576"/>
      <c r="DY23" s="1576"/>
      <c r="DZ23" s="1576"/>
      <c r="EA23" s="1576"/>
      <c r="EB23" s="1569"/>
    </row>
    <row r="24" spans="1:256" s="204" customFormat="1" outlineLevel="2" collapsed="1" x14ac:dyDescent="0.2">
      <c r="A24" s="1350" t="str">
        <f t="shared" si="10"/>
        <v>Z2013</v>
      </c>
      <c r="B24" s="1350" t="e">
        <f t="shared" si="11"/>
        <v>#N/A</v>
      </c>
      <c r="C24" s="1350" t="e">
        <f t="shared" si="11"/>
        <v>#N/A</v>
      </c>
      <c r="D24" s="1350" t="e">
        <f t="shared" si="11"/>
        <v>#N/A</v>
      </c>
      <c r="E24" s="1263" t="str">
        <f>VLOOKUP("K|"&amp;P24,'[2]+termU'!$A$1:$G$65536,6,FALSE)</f>
        <v>L1010</v>
      </c>
      <c r="F24" s="1264" t="str">
        <f>VLOOKUP("K|"&amp;O24,'[2]+termU'!$A$1:$G$65536,6,FALSE)</f>
        <v>L1010</v>
      </c>
      <c r="G24" s="1264" t="str">
        <f>IF(P24="","B",IF(ISERROR(E25),"B",IF(E24=LEFT(E25,LEN(E24)),"A","B")))</f>
        <v>B</v>
      </c>
      <c r="H24" s="172" t="str">
        <f t="shared" ca="1" si="8"/>
        <v>B</v>
      </c>
      <c r="I24" s="1352">
        <v>3</v>
      </c>
      <c r="J24" s="1350">
        <f t="shared" si="12"/>
        <v>2013</v>
      </c>
      <c r="K24" s="1350" t="str">
        <f t="shared" si="12"/>
        <v>Test country</v>
      </c>
      <c r="L24" s="1350">
        <f t="shared" si="12"/>
        <v>0</v>
      </c>
      <c r="M24" s="1350">
        <f t="shared" si="12"/>
        <v>0</v>
      </c>
      <c r="N24" s="1350">
        <f t="shared" si="12"/>
        <v>0</v>
      </c>
      <c r="O24" s="1371" t="s">
        <v>2023</v>
      </c>
      <c r="P24" s="1262" t="s">
        <v>2023</v>
      </c>
      <c r="Q24" s="1381" t="str">
        <f xml:space="preserve"> Q23 &amp; IF(ISERROR([2]!hidden(Q23)),", no details",IF([2]!hidden(Q23),"",", no details"))</f>
        <v>Non perennial crops, no details</v>
      </c>
      <c r="R24" s="1382" t="str">
        <f xml:space="preserve"> R23 &amp; IF(ISERROR([2]!hidden(R23)),", no details",IF([2]!hidden(R23),"",", no details"))</f>
        <v>Non perennial crops, no details</v>
      </c>
      <c r="S24" s="1068"/>
      <c r="T24" s="1069"/>
      <c r="U24" s="1069"/>
      <c r="V24" s="1383"/>
      <c r="W24" s="1648"/>
      <c r="X24" s="1068"/>
      <c r="Y24" s="1383"/>
      <c r="Z24" s="1648"/>
      <c r="AA24" s="1068"/>
      <c r="AB24" s="1384"/>
      <c r="AC24" s="1068"/>
      <c r="AD24" s="1384"/>
      <c r="AE24" s="1068"/>
      <c r="AF24" s="1384"/>
      <c r="AG24" s="1068"/>
      <c r="AH24" s="1384"/>
      <c r="AI24" s="719" t="str">
        <f t="shared" si="13"/>
        <v/>
      </c>
      <c r="AJ24" s="1069" t="str">
        <f t="shared" si="14"/>
        <v/>
      </c>
      <c r="AK24" s="1069" t="str">
        <f>IF($Y24,$U24/$Y24,"")</f>
        <v/>
      </c>
      <c r="AL24" s="1384" t="str">
        <f>IF($Y24,$U24/$Y24* '1 Overview'!$D$19,"")</f>
        <v/>
      </c>
      <c r="AM24" s="719">
        <f>$AB24* '1 Overview'!$D$19</f>
        <v>0</v>
      </c>
      <c r="AN24" s="1069">
        <f>$AD24* '1 Overview'!$D$19</f>
        <v>0</v>
      </c>
      <c r="AO24" s="1069">
        <f>$AF24* '1 Overview'!$D$19</f>
        <v>0</v>
      </c>
      <c r="AP24" s="1383">
        <f>$AH24* '1 Overview'!$D$19</f>
        <v>0</v>
      </c>
      <c r="AQ24" s="1068"/>
      <c r="AR24" s="1069"/>
      <c r="AS24" s="1069"/>
      <c r="AT24" s="1384"/>
      <c r="AU24" s="719">
        <f>AR24* '1 Overview'!$D$19</f>
        <v>0</v>
      </c>
      <c r="AV24" s="1069">
        <f>T24* '1 Overview'!$D$19</f>
        <v>0</v>
      </c>
      <c r="AW24" s="1069">
        <f>Z24* '1 Overview'!$D$19</f>
        <v>0</v>
      </c>
      <c r="AX24" s="1383">
        <f>AT24* '1 Overview'!$D$19</f>
        <v>0</v>
      </c>
      <c r="AY24" s="1570"/>
    </row>
    <row r="25" spans="1:256" s="1224" customFormat="1" ht="24" customHeight="1" x14ac:dyDescent="0.2">
      <c r="A25" s="1386" t="str">
        <f t="shared" si="10"/>
        <v>Z2013</v>
      </c>
      <c r="B25" s="1386" t="e">
        <f t="shared" si="11"/>
        <v>#N/A</v>
      </c>
      <c r="C25" s="1386" t="e">
        <f t="shared" si="11"/>
        <v>#N/A</v>
      </c>
      <c r="D25" s="1386" t="e">
        <f t="shared" si="11"/>
        <v>#N/A</v>
      </c>
      <c r="E25" s="1387" t="str">
        <f>VLOOKUP("K|"&amp;P25,'[2]+termU'!$A$1:$G$65536,6,FALSE)</f>
        <v>L101101</v>
      </c>
      <c r="F25" s="1388" t="str">
        <f>VLOOKUP("K|"&amp;O25,'[2]+termU'!$A$1:$G$65536,6,FALSE)</f>
        <v>L101101</v>
      </c>
      <c r="G25" s="1388" t="str">
        <f>IF(P25="","B",IF(ISERROR(#REF!),"B",IF(E25=LEFT(#REF!,LEN(E25)),"A","B")))</f>
        <v>B</v>
      </c>
      <c r="H25" s="172" t="str">
        <f t="shared" ca="1" si="8"/>
        <v>A</v>
      </c>
      <c r="I25" s="1390">
        <v>3</v>
      </c>
      <c r="J25" s="1386">
        <f t="shared" si="12"/>
        <v>2013</v>
      </c>
      <c r="K25" s="1386" t="str">
        <f t="shared" si="12"/>
        <v>Test country</v>
      </c>
      <c r="L25" s="1386">
        <f t="shared" si="12"/>
        <v>0</v>
      </c>
      <c r="M25" s="1386">
        <f t="shared" si="12"/>
        <v>0</v>
      </c>
      <c r="N25" s="1386">
        <f t="shared" si="12"/>
        <v>0</v>
      </c>
      <c r="O25" s="1371" t="s">
        <v>2028</v>
      </c>
      <c r="P25" s="1262" t="s">
        <v>2028</v>
      </c>
      <c r="Q25" s="1391" t="s">
        <v>3082</v>
      </c>
      <c r="R25" s="1391" t="s">
        <v>3082</v>
      </c>
      <c r="S25" s="1545">
        <f>SUBTOTAL(9,S26:S57)</f>
        <v>0</v>
      </c>
      <c r="T25" s="1546">
        <f t="shared" ref="T25:AT25" si="17">SUBTOTAL(9,T26:T57)</f>
        <v>0</v>
      </c>
      <c r="U25" s="1546">
        <f t="shared" si="17"/>
        <v>0</v>
      </c>
      <c r="V25" s="1593">
        <f t="shared" si="17"/>
        <v>0</v>
      </c>
      <c r="W25" s="1649">
        <f t="shared" si="17"/>
        <v>0</v>
      </c>
      <c r="X25" s="1545">
        <f t="shared" si="17"/>
        <v>0</v>
      </c>
      <c r="Y25" s="1593">
        <f t="shared" si="17"/>
        <v>0</v>
      </c>
      <c r="Z25" s="1649">
        <f t="shared" si="17"/>
        <v>0</v>
      </c>
      <c r="AA25" s="1545">
        <f t="shared" si="17"/>
        <v>0</v>
      </c>
      <c r="AB25" s="1547">
        <f t="shared" si="17"/>
        <v>0</v>
      </c>
      <c r="AC25" s="1545">
        <f t="shared" si="17"/>
        <v>0</v>
      </c>
      <c r="AD25" s="1547">
        <f t="shared" si="17"/>
        <v>0</v>
      </c>
      <c r="AE25" s="1545">
        <f t="shared" si="17"/>
        <v>0</v>
      </c>
      <c r="AF25" s="1547">
        <f t="shared" si="17"/>
        <v>0</v>
      </c>
      <c r="AG25" s="1545">
        <f t="shared" si="17"/>
        <v>0</v>
      </c>
      <c r="AH25" s="1547">
        <f t="shared" si="17"/>
        <v>0</v>
      </c>
      <c r="AI25" s="1580">
        <f t="shared" si="17"/>
        <v>0</v>
      </c>
      <c r="AJ25" s="1546">
        <f t="shared" si="17"/>
        <v>0</v>
      </c>
      <c r="AK25" s="1546">
        <f t="shared" si="17"/>
        <v>0</v>
      </c>
      <c r="AL25" s="1546">
        <f t="shared" si="17"/>
        <v>0</v>
      </c>
      <c r="AM25" s="1546">
        <f t="shared" si="17"/>
        <v>0</v>
      </c>
      <c r="AN25" s="1546">
        <f t="shared" si="17"/>
        <v>0</v>
      </c>
      <c r="AO25" s="1546">
        <f t="shared" si="17"/>
        <v>0</v>
      </c>
      <c r="AP25" s="1593">
        <f t="shared" si="17"/>
        <v>0</v>
      </c>
      <c r="AQ25" s="1545">
        <f t="shared" si="17"/>
        <v>0</v>
      </c>
      <c r="AR25" s="1546">
        <f t="shared" si="17"/>
        <v>0</v>
      </c>
      <c r="AS25" s="1546">
        <f t="shared" si="17"/>
        <v>0</v>
      </c>
      <c r="AT25" s="1547">
        <f t="shared" si="17"/>
        <v>0</v>
      </c>
      <c r="AU25" s="1567"/>
      <c r="AV25" s="1532"/>
      <c r="AW25" s="1532"/>
      <c r="AX25" s="1532"/>
      <c r="AY25" s="1575"/>
      <c r="AZ25" s="1576"/>
      <c r="BA25" s="1576"/>
      <c r="BB25" s="1576"/>
      <c r="BC25" s="1576"/>
      <c r="BD25" s="1576"/>
      <c r="BE25" s="1576"/>
      <c r="BF25" s="1576"/>
      <c r="BG25" s="1576"/>
      <c r="BH25" s="1576"/>
      <c r="BI25" s="1576"/>
      <c r="BJ25" s="1576"/>
      <c r="BK25" s="1576"/>
      <c r="BL25" s="1576"/>
      <c r="BM25" s="1576"/>
      <c r="BN25" s="1576"/>
      <c r="BO25" s="1576"/>
      <c r="BP25" s="1576"/>
      <c r="BQ25" s="1576"/>
      <c r="BR25" s="1576"/>
      <c r="BS25" s="1576"/>
      <c r="BT25" s="1576"/>
      <c r="BU25" s="1576"/>
      <c r="BV25" s="1576"/>
      <c r="BW25" s="1576"/>
      <c r="BX25" s="1576"/>
      <c r="BY25" s="1576"/>
      <c r="BZ25" s="1576"/>
      <c r="CA25" s="1576"/>
      <c r="CB25" s="1576"/>
      <c r="CC25" s="1576"/>
      <c r="CD25" s="1576"/>
      <c r="CE25" s="1576"/>
      <c r="CF25" s="1576"/>
      <c r="CG25" s="1576"/>
      <c r="CH25" s="1576"/>
      <c r="CI25" s="1576"/>
      <c r="CJ25" s="1576"/>
      <c r="CK25" s="1576"/>
      <c r="CL25" s="1576"/>
      <c r="CM25" s="1576"/>
      <c r="CN25" s="1576"/>
      <c r="CO25" s="1576"/>
      <c r="CP25" s="1576"/>
      <c r="CQ25" s="1576"/>
      <c r="CR25" s="1576"/>
      <c r="CS25" s="1576"/>
      <c r="CT25" s="1576"/>
      <c r="CU25" s="1576"/>
      <c r="CV25" s="1576"/>
      <c r="CW25" s="1576"/>
      <c r="CX25" s="1576"/>
      <c r="CY25" s="1576"/>
      <c r="CZ25" s="1576"/>
      <c r="DA25" s="1576"/>
      <c r="DB25" s="1576"/>
      <c r="DC25" s="1576"/>
      <c r="DD25" s="1576"/>
      <c r="DE25" s="1576"/>
      <c r="DF25" s="1576"/>
      <c r="DG25" s="1576"/>
      <c r="DH25" s="1576"/>
      <c r="DI25" s="1576"/>
      <c r="DJ25" s="1576"/>
      <c r="DK25" s="1576"/>
      <c r="DL25" s="1576"/>
      <c r="DM25" s="1576"/>
      <c r="DN25" s="1576"/>
      <c r="DO25" s="1576"/>
      <c r="DP25" s="1576"/>
      <c r="DQ25" s="1576"/>
      <c r="DR25" s="1576"/>
      <c r="DS25" s="1576"/>
      <c r="DT25" s="1576"/>
      <c r="DU25" s="1576"/>
      <c r="DV25" s="1576"/>
      <c r="DW25" s="1576"/>
      <c r="DX25" s="1576"/>
      <c r="DY25" s="1576"/>
      <c r="DZ25" s="1576"/>
      <c r="EA25" s="1576"/>
      <c r="EB25" s="1569"/>
    </row>
    <row r="26" spans="1:256" s="1225" customFormat="1" ht="15.75" outlineLevel="1" x14ac:dyDescent="0.2">
      <c r="A26" s="1386" t="str">
        <f t="shared" si="10"/>
        <v>Z2013</v>
      </c>
      <c r="B26" s="1386" t="e">
        <f t="shared" si="11"/>
        <v>#N/A</v>
      </c>
      <c r="C26" s="1386" t="e">
        <f t="shared" si="11"/>
        <v>#N/A</v>
      </c>
      <c r="D26" s="1386" t="e">
        <f t="shared" si="11"/>
        <v>#N/A</v>
      </c>
      <c r="E26" s="1387" t="str">
        <f>VLOOKUP("K|"&amp;P26,'[2]+termU'!$A$1:$G$65536,6,FALSE)</f>
        <v>L1011</v>
      </c>
      <c r="F26" s="1388" t="str">
        <f>VLOOKUP("K|"&amp;O26,'[2]+termU'!$A$1:$G$65536,6,FALSE)</f>
        <v>L1011</v>
      </c>
      <c r="G26" s="1388" t="str">
        <f>IF(P26="","B",IF(ISERROR(#REF!),"B",IF(E26=LEFT(#REF!,LEN(E26)),"A","B")))</f>
        <v>B</v>
      </c>
      <c r="H26" s="172" t="str">
        <f t="shared" ca="1" si="8"/>
        <v>A</v>
      </c>
      <c r="I26" s="1390">
        <v>3</v>
      </c>
      <c r="J26" s="1386">
        <f t="shared" si="12"/>
        <v>2013</v>
      </c>
      <c r="K26" s="1386" t="str">
        <f t="shared" si="12"/>
        <v>Test country</v>
      </c>
      <c r="L26" s="1386">
        <f t="shared" si="12"/>
        <v>0</v>
      </c>
      <c r="M26" s="1386">
        <f t="shared" si="12"/>
        <v>0</v>
      </c>
      <c r="N26" s="1386">
        <f t="shared" si="12"/>
        <v>0</v>
      </c>
      <c r="O26" s="1389" t="s">
        <v>2024</v>
      </c>
      <c r="P26" s="1389" t="s">
        <v>2024</v>
      </c>
      <c r="Q26" s="1392" t="s">
        <v>2717</v>
      </c>
      <c r="R26" s="1393" t="s">
        <v>3083</v>
      </c>
      <c r="S26" s="1394">
        <f>SUBTOTAL(9,S27:S37)</f>
        <v>0</v>
      </c>
      <c r="T26" s="1395">
        <f t="shared" ref="T26:AT26" si="18">SUBTOTAL(9,T27:T37)</f>
        <v>0</v>
      </c>
      <c r="U26" s="1395">
        <f t="shared" si="18"/>
        <v>0</v>
      </c>
      <c r="V26" s="1396">
        <f t="shared" si="18"/>
        <v>0</v>
      </c>
      <c r="W26" s="1650">
        <f t="shared" si="18"/>
        <v>0</v>
      </c>
      <c r="X26" s="1394">
        <f t="shared" si="18"/>
        <v>0</v>
      </c>
      <c r="Y26" s="1396">
        <f t="shared" si="18"/>
        <v>0</v>
      </c>
      <c r="Z26" s="1650">
        <f t="shared" si="18"/>
        <v>0</v>
      </c>
      <c r="AA26" s="1394">
        <f t="shared" si="18"/>
        <v>0</v>
      </c>
      <c r="AB26" s="1397">
        <f t="shared" si="18"/>
        <v>0</v>
      </c>
      <c r="AC26" s="1394">
        <f t="shared" si="18"/>
        <v>0</v>
      </c>
      <c r="AD26" s="1397">
        <f t="shared" si="18"/>
        <v>0</v>
      </c>
      <c r="AE26" s="1394">
        <f t="shared" si="18"/>
        <v>0</v>
      </c>
      <c r="AF26" s="1397">
        <f t="shared" si="18"/>
        <v>0</v>
      </c>
      <c r="AG26" s="1394">
        <f t="shared" si="18"/>
        <v>0</v>
      </c>
      <c r="AH26" s="1397">
        <f t="shared" si="18"/>
        <v>0</v>
      </c>
      <c r="AI26" s="1394">
        <f t="shared" si="18"/>
        <v>0</v>
      </c>
      <c r="AJ26" s="1394">
        <f t="shared" si="18"/>
        <v>0</v>
      </c>
      <c r="AK26" s="1394">
        <f t="shared" si="18"/>
        <v>0</v>
      </c>
      <c r="AL26" s="1394">
        <f t="shared" si="18"/>
        <v>0</v>
      </c>
      <c r="AM26" s="1394">
        <f t="shared" si="18"/>
        <v>0</v>
      </c>
      <c r="AN26" s="1394">
        <f t="shared" si="18"/>
        <v>0</v>
      </c>
      <c r="AO26" s="1394">
        <f t="shared" si="18"/>
        <v>0</v>
      </c>
      <c r="AP26" s="1394">
        <f t="shared" si="18"/>
        <v>0</v>
      </c>
      <c r="AQ26" s="1394">
        <f t="shared" si="18"/>
        <v>0</v>
      </c>
      <c r="AR26" s="1395">
        <f t="shared" si="18"/>
        <v>0</v>
      </c>
      <c r="AS26" s="1395">
        <f t="shared" si="18"/>
        <v>0</v>
      </c>
      <c r="AT26" s="1397">
        <f t="shared" si="18"/>
        <v>0</v>
      </c>
      <c r="AU26" s="1398">
        <f>AR26* '1 Overview'!$D$19</f>
        <v>0</v>
      </c>
      <c r="AV26" s="1395">
        <f>T26* '1 Overview'!$D$19</f>
        <v>0</v>
      </c>
      <c r="AW26" s="1395">
        <f>Z26* '1 Overview'!$D$19</f>
        <v>0</v>
      </c>
      <c r="AX26" s="1396">
        <f>AT26* '1 Overview'!$D$19</f>
        <v>0</v>
      </c>
      <c r="AY26" s="1570"/>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c r="CW26" s="204"/>
      <c r="CX26" s="204"/>
      <c r="CY26" s="204"/>
      <c r="CZ26" s="204"/>
      <c r="DA26" s="204"/>
      <c r="DB26" s="204"/>
      <c r="DC26" s="204"/>
      <c r="DD26" s="204"/>
      <c r="DE26" s="204"/>
      <c r="DF26" s="204"/>
      <c r="DG26" s="204"/>
      <c r="DH26" s="204"/>
      <c r="DI26" s="204"/>
      <c r="DJ26" s="204"/>
      <c r="DK26" s="204"/>
      <c r="DL26" s="204"/>
      <c r="DM26" s="204"/>
      <c r="DN26" s="204"/>
      <c r="DO26" s="204"/>
      <c r="DP26" s="204"/>
      <c r="DQ26" s="204"/>
      <c r="DR26" s="204"/>
      <c r="DS26" s="204"/>
      <c r="DT26" s="204"/>
      <c r="DU26" s="204"/>
      <c r="DV26" s="204"/>
      <c r="DW26" s="204"/>
      <c r="DX26" s="204"/>
      <c r="DY26" s="204"/>
      <c r="DZ26" s="204"/>
      <c r="EA26" s="204"/>
    </row>
    <row r="27" spans="1:256" s="204" customFormat="1" outlineLevel="2" collapsed="1" x14ac:dyDescent="0.2">
      <c r="A27" s="1350" t="str">
        <f t="shared" si="10"/>
        <v>Z2013</v>
      </c>
      <c r="B27" s="1350" t="e">
        <f t="shared" si="11"/>
        <v>#N/A</v>
      </c>
      <c r="C27" s="1350" t="e">
        <f t="shared" si="11"/>
        <v>#N/A</v>
      </c>
      <c r="D27" s="1350" t="e">
        <f t="shared" si="11"/>
        <v>#N/A</v>
      </c>
      <c r="E27" s="1263" t="str">
        <f>VLOOKUP("K|"&amp;P27,'[2]+termU'!$A$1:$G$65536,6,FALSE)</f>
        <v>L101100</v>
      </c>
      <c r="F27" s="1264" t="str">
        <f>VLOOKUP("K|"&amp;O27,'[2]+termU'!$A$1:$G$65536,6,FALSE)</f>
        <v>L101100</v>
      </c>
      <c r="G27" s="1264" t="str">
        <f>IF(P27="","B",IF(ISERROR(E28),"B",IF(E27=LEFT(E28,LEN(E27)),"A","B")))</f>
        <v>B</v>
      </c>
      <c r="H27" s="172" t="str">
        <f t="shared" ca="1" si="8"/>
        <v>B</v>
      </c>
      <c r="I27" s="1352">
        <v>4</v>
      </c>
      <c r="J27" s="1350">
        <f t="shared" si="12"/>
        <v>2013</v>
      </c>
      <c r="K27" s="1350" t="str">
        <f t="shared" si="12"/>
        <v>Test country</v>
      </c>
      <c r="L27" s="1350">
        <f t="shared" si="12"/>
        <v>0</v>
      </c>
      <c r="M27" s="1350">
        <f t="shared" si="12"/>
        <v>0</v>
      </c>
      <c r="N27" s="1350">
        <f t="shared" si="12"/>
        <v>0</v>
      </c>
      <c r="O27" s="1262" t="s">
        <v>2026</v>
      </c>
      <c r="P27" s="1262" t="s">
        <v>2026</v>
      </c>
      <c r="Q27" s="1399" t="s">
        <v>2718</v>
      </c>
      <c r="R27" s="1382" t="str">
        <f xml:space="preserve"> R26 &amp; IF(ISERROR([2]!hidden(R26)),", no details",IF([2]!hidden(R26),"",", no details"))</f>
        <v>&gt; Cereals, no details</v>
      </c>
      <c r="S27" s="1068"/>
      <c r="T27" s="1069"/>
      <c r="U27" s="1069"/>
      <c r="V27" s="1383"/>
      <c r="W27" s="1651"/>
      <c r="X27" s="1068"/>
      <c r="Y27" s="1383"/>
      <c r="Z27" s="1651"/>
      <c r="AA27" s="1068"/>
      <c r="AB27" s="1384"/>
      <c r="AC27" s="1068"/>
      <c r="AD27" s="1384"/>
      <c r="AE27" s="1068"/>
      <c r="AF27" s="1384"/>
      <c r="AG27" s="1068"/>
      <c r="AH27" s="1384"/>
      <c r="AI27" s="719" t="str">
        <f t="shared" si="13"/>
        <v/>
      </c>
      <c r="AJ27" s="1069" t="str">
        <f t="shared" si="14"/>
        <v/>
      </c>
      <c r="AK27" s="1069" t="str">
        <f t="shared" ref="AK27:AK61" si="19">IF($Y27,$U27/$Y27,"")</f>
        <v/>
      </c>
      <c r="AL27" s="1384" t="str">
        <f>IF($Y27,$U27/$Y27* '1 Overview'!$D$19,"")</f>
        <v/>
      </c>
      <c r="AM27" s="719">
        <f>$AB27* '1 Overview'!$D$19</f>
        <v>0</v>
      </c>
      <c r="AN27" s="1069">
        <f>$AD27* '1 Overview'!$D$19</f>
        <v>0</v>
      </c>
      <c r="AO27" s="1069">
        <f>$AF27* '1 Overview'!$D$19</f>
        <v>0</v>
      </c>
      <c r="AP27" s="1383">
        <f>$AH27* '1 Overview'!$D$19</f>
        <v>0</v>
      </c>
      <c r="AQ27" s="1068"/>
      <c r="AR27" s="1069"/>
      <c r="AS27" s="1069"/>
      <c r="AT27" s="1384"/>
      <c r="AU27" s="719">
        <f>AR27* '1 Overview'!$D$19</f>
        <v>0</v>
      </c>
      <c r="AV27" s="1069">
        <f>T27* '1 Overview'!$D$19</f>
        <v>0</v>
      </c>
      <c r="AW27" s="1069">
        <f>Z27* '1 Overview'!$D$19</f>
        <v>0</v>
      </c>
      <c r="AX27" s="1383">
        <f>AT27* '1 Overview'!$D$19</f>
        <v>0</v>
      </c>
      <c r="AY27" s="1570"/>
    </row>
    <row r="28" spans="1:256" s="204" customFormat="1" ht="12.75" outlineLevel="2" collapsed="1" x14ac:dyDescent="0.2">
      <c r="A28" s="1350" t="str">
        <f t="shared" si="10"/>
        <v>Z2013</v>
      </c>
      <c r="B28" s="1350" t="e">
        <f t="shared" si="11"/>
        <v>#N/A</v>
      </c>
      <c r="C28" s="1350" t="e">
        <f t="shared" si="11"/>
        <v>#N/A</v>
      </c>
      <c r="D28" s="1350" t="e">
        <f t="shared" si="11"/>
        <v>#N/A</v>
      </c>
      <c r="E28" s="1263" t="str">
        <f>VLOOKUP("K|"&amp;P28,'[2]+termU'!$A$1:$G$65536,6,FALSE)</f>
        <v>L101111</v>
      </c>
      <c r="F28" s="1264" t="str">
        <f>VLOOKUP("K|"&amp;O28,'[2]+termU'!$A$1:$G$65536,6,FALSE)</f>
        <v>L101111</v>
      </c>
      <c r="G28" s="1264" t="str">
        <f>IF(P28="","B",IF(ISERROR(E29),"B",IF(E28=LEFT(E29,LEN(E28)),"A","B")))</f>
        <v>B</v>
      </c>
      <c r="H28" s="172" t="str">
        <f t="shared" ref="H28:H91" ca="1" si="20">IF(CELL("protect",S28),"A","B")</f>
        <v>B</v>
      </c>
      <c r="I28" s="1352">
        <v>4</v>
      </c>
      <c r="J28" s="1350">
        <f t="shared" si="12"/>
        <v>2013</v>
      </c>
      <c r="K28" s="1350" t="str">
        <f t="shared" si="12"/>
        <v>Test country</v>
      </c>
      <c r="L28" s="1350">
        <f t="shared" si="12"/>
        <v>0</v>
      </c>
      <c r="M28" s="1350">
        <f t="shared" si="12"/>
        <v>0</v>
      </c>
      <c r="N28" s="1350">
        <f t="shared" si="12"/>
        <v>0</v>
      </c>
      <c r="O28" s="1371" t="str">
        <f t="shared" ref="O28:O32" si="21">TRIM(R28)</f>
        <v>Wheat</v>
      </c>
      <c r="P28" s="1262" t="s">
        <v>221</v>
      </c>
      <c r="Q28" s="1400" t="s">
        <v>2719</v>
      </c>
      <c r="R28" s="1401" t="s">
        <v>98</v>
      </c>
      <c r="S28" s="1068"/>
      <c r="T28" s="1069"/>
      <c r="U28" s="1069"/>
      <c r="V28" s="1383"/>
      <c r="W28" s="1651"/>
      <c r="X28" s="1068"/>
      <c r="Y28" s="1383"/>
      <c r="Z28" s="1651"/>
      <c r="AA28" s="1068"/>
      <c r="AB28" s="1384"/>
      <c r="AC28" s="1068"/>
      <c r="AD28" s="1384"/>
      <c r="AE28" s="1068"/>
      <c r="AF28" s="1384"/>
      <c r="AG28" s="1068"/>
      <c r="AH28" s="1384"/>
      <c r="AI28" s="719" t="str">
        <f t="shared" si="13"/>
        <v/>
      </c>
      <c r="AJ28" s="1069" t="str">
        <f t="shared" si="14"/>
        <v/>
      </c>
      <c r="AK28" s="1069" t="str">
        <f t="shared" si="19"/>
        <v/>
      </c>
      <c r="AL28" s="1384" t="str">
        <f>IF($Y28,$U28/$Y28* '1 Overview'!$D$19,"")</f>
        <v/>
      </c>
      <c r="AM28" s="719">
        <f>$AB28* '1 Overview'!$D$19</f>
        <v>0</v>
      </c>
      <c r="AN28" s="1069">
        <f>$AD28* '1 Overview'!$D$19</f>
        <v>0</v>
      </c>
      <c r="AO28" s="1069">
        <f>$AF28* '1 Overview'!$D$19</f>
        <v>0</v>
      </c>
      <c r="AP28" s="1383">
        <f>$AH28* '1 Overview'!$D$19</f>
        <v>0</v>
      </c>
      <c r="AQ28" s="1068"/>
      <c r="AR28" s="1069"/>
      <c r="AS28" s="1069"/>
      <c r="AT28" s="1384"/>
      <c r="AU28" s="719">
        <f>AR28* '1 Overview'!$D$19</f>
        <v>0</v>
      </c>
      <c r="AV28" s="1069">
        <f>T28* '1 Overview'!$D$19</f>
        <v>0</v>
      </c>
      <c r="AW28" s="1069">
        <f>Z28* '1 Overview'!$D$19</f>
        <v>0</v>
      </c>
      <c r="AX28" s="1383">
        <f>AT28* '1 Overview'!$D$19</f>
        <v>0</v>
      </c>
      <c r="AY28" s="1570"/>
    </row>
    <row r="29" spans="1:256" s="201" customFormat="1" ht="12.75" outlineLevel="2" collapsed="1" x14ac:dyDescent="0.2">
      <c r="A29" s="1350" t="str">
        <f t="shared" si="10"/>
        <v>Z2013</v>
      </c>
      <c r="B29" s="1350" t="e">
        <f t="shared" si="11"/>
        <v>#N/A</v>
      </c>
      <c r="C29" s="1350" t="e">
        <f t="shared" si="11"/>
        <v>#N/A</v>
      </c>
      <c r="D29" s="1350" t="e">
        <f t="shared" si="11"/>
        <v>#N/A</v>
      </c>
      <c r="E29" s="1263" t="str">
        <f>VLOOKUP("K|"&amp;P29,'[2]+termU'!$A$1:$G$65536,6,FALSE)</f>
        <v>L101112</v>
      </c>
      <c r="F29" s="1264" t="e">
        <f>VLOOKUP("K|"&amp;O29,'[2]+termU'!$A$1:$G$65536,6,FALSE)</f>
        <v>#N/A</v>
      </c>
      <c r="G29" s="1264" t="str">
        <f>IF(P29="","B",IF(ISERROR(E30),"B",IF(E29=LEFT(E30,LEN(E29)),"A","B")))</f>
        <v>B</v>
      </c>
      <c r="H29" s="172" t="str">
        <f t="shared" ca="1" si="20"/>
        <v>B</v>
      </c>
      <c r="I29" s="1352">
        <v>4</v>
      </c>
      <c r="J29" s="1350">
        <f t="shared" si="12"/>
        <v>2013</v>
      </c>
      <c r="K29" s="1350" t="str">
        <f t="shared" si="12"/>
        <v>Test country</v>
      </c>
      <c r="L29" s="1350">
        <f t="shared" si="12"/>
        <v>0</v>
      </c>
      <c r="M29" s="1350">
        <f t="shared" si="12"/>
        <v>0</v>
      </c>
      <c r="N29" s="1350">
        <f t="shared" si="12"/>
        <v>0</v>
      </c>
      <c r="O29" s="1371" t="str">
        <f t="shared" si="21"/>
        <v>Grain maize and corn cob mix</v>
      </c>
      <c r="P29" s="1262" t="s">
        <v>1875</v>
      </c>
      <c r="Q29" s="1400" t="s">
        <v>2168</v>
      </c>
      <c r="R29" s="1401" t="s">
        <v>2168</v>
      </c>
      <c r="S29" s="1068"/>
      <c r="T29" s="1069"/>
      <c r="U29" s="1069"/>
      <c r="V29" s="1383"/>
      <c r="W29" s="1651"/>
      <c r="X29" s="1068"/>
      <c r="Y29" s="1383"/>
      <c r="Z29" s="1651"/>
      <c r="AA29" s="1068"/>
      <c r="AB29" s="1384"/>
      <c r="AC29" s="1068"/>
      <c r="AD29" s="1384"/>
      <c r="AE29" s="1068"/>
      <c r="AF29" s="1384"/>
      <c r="AG29" s="1068"/>
      <c r="AH29" s="1384"/>
      <c r="AI29" s="719" t="str">
        <f t="shared" si="13"/>
        <v/>
      </c>
      <c r="AJ29" s="1069" t="str">
        <f t="shared" si="14"/>
        <v/>
      </c>
      <c r="AK29" s="1069" t="str">
        <f t="shared" si="19"/>
        <v/>
      </c>
      <c r="AL29" s="1384" t="str">
        <f>IF($Y29,$U29/$Y29* '1 Overview'!$D$19,"")</f>
        <v/>
      </c>
      <c r="AM29" s="719">
        <f>$AB29* '1 Overview'!$D$19</f>
        <v>0</v>
      </c>
      <c r="AN29" s="1069">
        <f>$AD29* '1 Overview'!$D$19</f>
        <v>0</v>
      </c>
      <c r="AO29" s="1069">
        <f>$AF29* '1 Overview'!$D$19</f>
        <v>0</v>
      </c>
      <c r="AP29" s="1383">
        <f>$AH29* '1 Overview'!$D$19</f>
        <v>0</v>
      </c>
      <c r="AQ29" s="1068"/>
      <c r="AR29" s="1069"/>
      <c r="AS29" s="1069"/>
      <c r="AT29" s="1384"/>
      <c r="AU29" s="719">
        <f>AR29* '1 Overview'!$D$19</f>
        <v>0</v>
      </c>
      <c r="AV29" s="1069">
        <f>T29* '1 Overview'!$D$19</f>
        <v>0</v>
      </c>
      <c r="AW29" s="1069">
        <f>Z29* '1 Overview'!$D$19</f>
        <v>0</v>
      </c>
      <c r="AX29" s="1383">
        <f>AT29* '1 Overview'!$D$19</f>
        <v>0</v>
      </c>
      <c r="AY29" s="1571"/>
    </row>
    <row r="30" spans="1:256" s="201" customFormat="1" ht="12.75" outlineLevel="2" x14ac:dyDescent="0.2">
      <c r="A30" s="1350" t="str">
        <f t="shared" si="10"/>
        <v>Z2013</v>
      </c>
      <c r="B30" s="1350" t="e">
        <f t="shared" si="11"/>
        <v>#N/A</v>
      </c>
      <c r="C30" s="1350" t="e">
        <f t="shared" si="11"/>
        <v>#N/A</v>
      </c>
      <c r="D30" s="1350" t="e">
        <f t="shared" si="11"/>
        <v>#N/A</v>
      </c>
      <c r="E30" s="1263" t="str">
        <f>VLOOKUP("K|"&amp;P30,'[2]+termU'!$A$1:$G$65536,6,FALSE)</f>
        <v>L1011130</v>
      </c>
      <c r="F30" s="1264" t="str">
        <f>VLOOKUP("K|"&amp;O30,'[2]+termU'!$A$1:$G$65536,6,FALSE)</f>
        <v>L101113</v>
      </c>
      <c r="G30" s="1264" t="str">
        <f>IF(P30="","B",IF(ISERROR(E31),"B",IF(E30=LEFT(E31,LEN(E30)),"A","B")))</f>
        <v>B</v>
      </c>
      <c r="H30" s="172" t="str">
        <f t="shared" ca="1" si="20"/>
        <v>B</v>
      </c>
      <c r="I30" s="1352">
        <v>4</v>
      </c>
      <c r="J30" s="1350">
        <f t="shared" si="12"/>
        <v>2013</v>
      </c>
      <c r="K30" s="1350" t="str">
        <f t="shared" si="12"/>
        <v>Test country</v>
      </c>
      <c r="L30" s="1350">
        <f t="shared" si="12"/>
        <v>0</v>
      </c>
      <c r="M30" s="1350">
        <f t="shared" si="12"/>
        <v>0</v>
      </c>
      <c r="N30" s="1350">
        <f t="shared" si="12"/>
        <v>0</v>
      </c>
      <c r="O30" s="1371" t="str">
        <f t="shared" si="21"/>
        <v>Barley</v>
      </c>
      <c r="P30" s="1262" t="s">
        <v>1882</v>
      </c>
      <c r="Q30" s="1400" t="s">
        <v>2720</v>
      </c>
      <c r="R30" s="1401" t="s">
        <v>2170</v>
      </c>
      <c r="S30" s="1068"/>
      <c r="T30" s="1069"/>
      <c r="U30" s="1069"/>
      <c r="V30" s="1383"/>
      <c r="W30" s="1651"/>
      <c r="X30" s="1068"/>
      <c r="Y30" s="1383"/>
      <c r="Z30" s="1651"/>
      <c r="AA30" s="1068"/>
      <c r="AB30" s="1384"/>
      <c r="AC30" s="1068"/>
      <c r="AD30" s="1384"/>
      <c r="AE30" s="1068"/>
      <c r="AF30" s="1384"/>
      <c r="AG30" s="1068"/>
      <c r="AH30" s="1384"/>
      <c r="AI30" s="719" t="str">
        <f t="shared" si="13"/>
        <v/>
      </c>
      <c r="AJ30" s="1069" t="str">
        <f t="shared" si="14"/>
        <v/>
      </c>
      <c r="AK30" s="1069" t="str">
        <f t="shared" si="19"/>
        <v/>
      </c>
      <c r="AL30" s="1384" t="str">
        <f>IF($Y30,$U30/$Y30* '1 Overview'!$D$19,"")</f>
        <v/>
      </c>
      <c r="AM30" s="719">
        <f>$AB30* '1 Overview'!$D$19</f>
        <v>0</v>
      </c>
      <c r="AN30" s="1069">
        <f>$AD30* '1 Overview'!$D$19</f>
        <v>0</v>
      </c>
      <c r="AO30" s="1069">
        <f>$AF30* '1 Overview'!$D$19</f>
        <v>0</v>
      </c>
      <c r="AP30" s="1383">
        <f>$AH30* '1 Overview'!$D$19</f>
        <v>0</v>
      </c>
      <c r="AQ30" s="1068"/>
      <c r="AR30" s="1069"/>
      <c r="AS30" s="1069"/>
      <c r="AT30" s="1384"/>
      <c r="AU30" s="719">
        <f>AR30* '1 Overview'!$D$19</f>
        <v>0</v>
      </c>
      <c r="AV30" s="1069">
        <f>T30* '1 Overview'!$D$19</f>
        <v>0</v>
      </c>
      <c r="AW30" s="1069">
        <f>Z30* '1 Overview'!$D$19</f>
        <v>0</v>
      </c>
      <c r="AX30" s="1383">
        <f>AT30* '1 Overview'!$D$19</f>
        <v>0</v>
      </c>
      <c r="AY30" s="1571"/>
    </row>
    <row r="31" spans="1:256" s="201" customFormat="1" ht="12.75" outlineLevel="2" collapsed="1" x14ac:dyDescent="0.2">
      <c r="A31" s="1350" t="str">
        <f t="shared" si="10"/>
        <v>Z2013</v>
      </c>
      <c r="B31" s="1350" t="e">
        <f t="shared" si="11"/>
        <v>#N/A</v>
      </c>
      <c r="C31" s="1350" t="e">
        <f t="shared" si="11"/>
        <v>#N/A</v>
      </c>
      <c r="D31" s="1350" t="e">
        <f t="shared" si="11"/>
        <v>#N/A</v>
      </c>
      <c r="E31" s="1263" t="str">
        <f>VLOOKUP("K|"&amp;P31,'[2]+termU'!$A$1:$G$65536,6,FALSE)</f>
        <v>L1011140</v>
      </c>
      <c r="F31" s="1264" t="str">
        <f>VLOOKUP("K|"&amp;O31,'[2]+termU'!$A$1:$G$65536,6,FALSE)</f>
        <v>L101114</v>
      </c>
      <c r="G31" s="1264" t="str">
        <f>IF(P31="","B",IF(ISERROR(E32),"B",IF(E31=LEFT(E32,LEN(E31)),"A","B")))</f>
        <v>B</v>
      </c>
      <c r="H31" s="172" t="str">
        <f t="shared" ca="1" si="20"/>
        <v>B</v>
      </c>
      <c r="I31" s="1352">
        <v>4</v>
      </c>
      <c r="J31" s="1350">
        <f t="shared" si="12"/>
        <v>2013</v>
      </c>
      <c r="K31" s="1350" t="str">
        <f t="shared" si="12"/>
        <v>Test country</v>
      </c>
      <c r="L31" s="1350">
        <f t="shared" si="12"/>
        <v>0</v>
      </c>
      <c r="M31" s="1350">
        <f t="shared" si="12"/>
        <v>0</v>
      </c>
      <c r="N31" s="1350">
        <f t="shared" si="12"/>
        <v>0</v>
      </c>
      <c r="O31" s="1371" t="str">
        <f t="shared" si="21"/>
        <v>Rye</v>
      </c>
      <c r="P31" s="1262" t="s">
        <v>1902</v>
      </c>
      <c r="Q31" s="1400" t="s">
        <v>2721</v>
      </c>
      <c r="R31" s="1401" t="s">
        <v>2171</v>
      </c>
      <c r="S31" s="1068"/>
      <c r="T31" s="1069"/>
      <c r="U31" s="1069"/>
      <c r="V31" s="1383"/>
      <c r="W31" s="1651"/>
      <c r="X31" s="1068"/>
      <c r="Y31" s="1383"/>
      <c r="Z31" s="1651"/>
      <c r="AA31" s="1068"/>
      <c r="AB31" s="1384"/>
      <c r="AC31" s="1068"/>
      <c r="AD31" s="1384"/>
      <c r="AE31" s="1068"/>
      <c r="AF31" s="1384"/>
      <c r="AG31" s="1068"/>
      <c r="AH31" s="1384"/>
      <c r="AI31" s="719" t="str">
        <f t="shared" si="13"/>
        <v/>
      </c>
      <c r="AJ31" s="1069" t="str">
        <f t="shared" si="14"/>
        <v/>
      </c>
      <c r="AK31" s="1069" t="str">
        <f t="shared" si="19"/>
        <v/>
      </c>
      <c r="AL31" s="1384" t="str">
        <f>IF($Y31,$U31/$Y31* '1 Overview'!$D$19,"")</f>
        <v/>
      </c>
      <c r="AM31" s="719">
        <f>$AB31* '1 Overview'!$D$19</f>
        <v>0</v>
      </c>
      <c r="AN31" s="1069">
        <f>$AD31* '1 Overview'!$D$19</f>
        <v>0</v>
      </c>
      <c r="AO31" s="1069">
        <f>$AF31* '1 Overview'!$D$19</f>
        <v>0</v>
      </c>
      <c r="AP31" s="1383">
        <f>$AH31* '1 Overview'!$D$19</f>
        <v>0</v>
      </c>
      <c r="AQ31" s="1068"/>
      <c r="AR31" s="1069"/>
      <c r="AS31" s="1069"/>
      <c r="AT31" s="1384"/>
      <c r="AU31" s="719">
        <f>AR31* '1 Overview'!$D$19</f>
        <v>0</v>
      </c>
      <c r="AV31" s="1069">
        <f>T31* '1 Overview'!$D$19</f>
        <v>0</v>
      </c>
      <c r="AW31" s="1069">
        <f>Z31* '1 Overview'!$D$19</f>
        <v>0</v>
      </c>
      <c r="AX31" s="1383">
        <f>AT31* '1 Overview'!$D$19</f>
        <v>0</v>
      </c>
      <c r="AY31" s="1571"/>
    </row>
    <row r="32" spans="1:256" s="204" customFormat="1" ht="12.75" outlineLevel="2" collapsed="1" x14ac:dyDescent="0.2">
      <c r="A32" s="1350" t="str">
        <f t="shared" si="10"/>
        <v>Z2013</v>
      </c>
      <c r="B32" s="1350" t="e">
        <f t="shared" si="11"/>
        <v>#N/A</v>
      </c>
      <c r="C32" s="1350" t="e">
        <f t="shared" si="11"/>
        <v>#N/A</v>
      </c>
      <c r="D32" s="1350" t="e">
        <f t="shared" si="11"/>
        <v>#N/A</v>
      </c>
      <c r="E32" s="1263" t="str">
        <f>VLOOKUP("K|"&amp;P32,'[2]+termU'!$A$1:$G$65536,6,FALSE)</f>
        <v>L101115</v>
      </c>
      <c r="F32" s="1264" t="str">
        <f>VLOOKUP("K|"&amp;O32,'[2]+termU'!$A$1:$G$65536,6,FALSE)</f>
        <v>L101115</v>
      </c>
      <c r="G32" s="1264" t="str">
        <f>IF(P32="","B",IF(ISERROR(#REF!),"B",IF(E32=LEFT(#REF!,LEN(E32)),"A","B")))</f>
        <v>B</v>
      </c>
      <c r="H32" s="172" t="str">
        <f t="shared" ca="1" si="20"/>
        <v>B</v>
      </c>
      <c r="I32" s="1352">
        <v>4</v>
      </c>
      <c r="J32" s="1350">
        <f t="shared" si="12"/>
        <v>2013</v>
      </c>
      <c r="K32" s="1350" t="str">
        <f t="shared" si="12"/>
        <v>Test country</v>
      </c>
      <c r="L32" s="1350">
        <f t="shared" si="12"/>
        <v>0</v>
      </c>
      <c r="M32" s="1350">
        <f t="shared" si="12"/>
        <v>0</v>
      </c>
      <c r="N32" s="1350">
        <f t="shared" si="12"/>
        <v>0</v>
      </c>
      <c r="O32" s="1371" t="str">
        <f t="shared" si="21"/>
        <v>Oats</v>
      </c>
      <c r="P32" s="1262" t="s">
        <v>1916</v>
      </c>
      <c r="Q32" s="1400" t="s">
        <v>2722</v>
      </c>
      <c r="R32" s="1401" t="s">
        <v>97</v>
      </c>
      <c r="S32" s="1068"/>
      <c r="T32" s="1069"/>
      <c r="U32" s="1069"/>
      <c r="V32" s="1383"/>
      <c r="W32" s="1651"/>
      <c r="X32" s="1068"/>
      <c r="Y32" s="1383"/>
      <c r="Z32" s="1651"/>
      <c r="AA32" s="1068"/>
      <c r="AB32" s="1384"/>
      <c r="AC32" s="1068"/>
      <c r="AD32" s="1384"/>
      <c r="AE32" s="1068"/>
      <c r="AF32" s="1384"/>
      <c r="AG32" s="1068"/>
      <c r="AH32" s="1384"/>
      <c r="AI32" s="719" t="str">
        <f t="shared" si="13"/>
        <v/>
      </c>
      <c r="AJ32" s="1069" t="str">
        <f t="shared" si="14"/>
        <v/>
      </c>
      <c r="AK32" s="1069" t="str">
        <f t="shared" si="19"/>
        <v/>
      </c>
      <c r="AL32" s="1384" t="str">
        <f>IF($Y32,$U32/$Y32* '1 Overview'!$D$19,"")</f>
        <v/>
      </c>
      <c r="AM32" s="719">
        <f>$AB32* '1 Overview'!$D$19</f>
        <v>0</v>
      </c>
      <c r="AN32" s="1069">
        <f>$AD32* '1 Overview'!$D$19</f>
        <v>0</v>
      </c>
      <c r="AO32" s="1069">
        <f>$AF32* '1 Overview'!$D$19</f>
        <v>0</v>
      </c>
      <c r="AP32" s="1383">
        <f>$AH32* '1 Overview'!$D$19</f>
        <v>0</v>
      </c>
      <c r="AQ32" s="1068"/>
      <c r="AR32" s="1069"/>
      <c r="AS32" s="1069"/>
      <c r="AT32" s="1384"/>
      <c r="AU32" s="719">
        <f>AR32* '1 Overview'!$D$19</f>
        <v>0</v>
      </c>
      <c r="AV32" s="1069">
        <f>T32* '1 Overview'!$D$19</f>
        <v>0</v>
      </c>
      <c r="AW32" s="1069">
        <f>Z32* '1 Overview'!$D$19</f>
        <v>0</v>
      </c>
      <c r="AX32" s="1383">
        <f>AT32* '1 Overview'!$D$19</f>
        <v>0</v>
      </c>
      <c r="AY32" s="1570"/>
    </row>
    <row r="33" spans="1:131" s="204" customFormat="1" ht="12.75" outlineLevel="2" collapsed="1" x14ac:dyDescent="0.2">
      <c r="A33" s="1350" t="str">
        <f t="shared" si="10"/>
        <v>Z2013</v>
      </c>
      <c r="B33" s="1350" t="e">
        <f t="shared" si="11"/>
        <v>#N/A</v>
      </c>
      <c r="C33" s="1350" t="e">
        <f t="shared" si="11"/>
        <v>#N/A</v>
      </c>
      <c r="D33" s="1350" t="e">
        <f t="shared" si="11"/>
        <v>#N/A</v>
      </c>
      <c r="E33" s="1263" t="str">
        <f>VLOOKUP("K|"&amp;P33,'[2]+termU'!$A$1:$G$65536,6,FALSE)</f>
        <v>L101116</v>
      </c>
      <c r="F33" s="1264" t="str">
        <f>VLOOKUP("K|"&amp;O33,'[2]+termU'!$A$1:$G$65536,6,FALSE)</f>
        <v>L101116</v>
      </c>
      <c r="G33" s="1264" t="str">
        <f>IF(P33="","B",IF(ISERROR(#REF!),"B",IF(E33=LEFT(#REF!,LEN(E33)),"A","B")))</f>
        <v>B</v>
      </c>
      <c r="H33" s="172" t="str">
        <f t="shared" ca="1" si="20"/>
        <v>B</v>
      </c>
      <c r="I33" s="1352">
        <v>4</v>
      </c>
      <c r="J33" s="1350">
        <f t="shared" si="12"/>
        <v>2013</v>
      </c>
      <c r="K33" s="1350" t="str">
        <f t="shared" si="12"/>
        <v>Test country</v>
      </c>
      <c r="L33" s="1350">
        <f t="shared" si="12"/>
        <v>0</v>
      </c>
      <c r="M33" s="1350">
        <f t="shared" si="12"/>
        <v>0</v>
      </c>
      <c r="N33" s="1350">
        <f t="shared" si="12"/>
        <v>0</v>
      </c>
      <c r="O33" s="1371" t="str">
        <f t="shared" ref="O33:O50" si="22">TRIM(R33)</f>
        <v>Triticale</v>
      </c>
      <c r="P33" s="1262" t="s">
        <v>1920</v>
      </c>
      <c r="Q33" s="1400" t="s">
        <v>2172</v>
      </c>
      <c r="R33" s="1401" t="s">
        <v>2172</v>
      </c>
      <c r="S33" s="1068"/>
      <c r="T33" s="1069"/>
      <c r="U33" s="1069"/>
      <c r="V33" s="1383"/>
      <c r="W33" s="1651"/>
      <c r="X33" s="1068"/>
      <c r="Y33" s="1383"/>
      <c r="Z33" s="1651"/>
      <c r="AA33" s="1068"/>
      <c r="AB33" s="1384"/>
      <c r="AC33" s="1068"/>
      <c r="AD33" s="1384"/>
      <c r="AE33" s="1068"/>
      <c r="AF33" s="1384"/>
      <c r="AG33" s="1068"/>
      <c r="AH33" s="1384"/>
      <c r="AI33" s="719" t="str">
        <f t="shared" si="13"/>
        <v/>
      </c>
      <c r="AJ33" s="1069" t="str">
        <f t="shared" si="14"/>
        <v/>
      </c>
      <c r="AK33" s="1069" t="str">
        <f t="shared" si="19"/>
        <v/>
      </c>
      <c r="AL33" s="1384" t="str">
        <f>IF($Y33,$U33/$Y33* '1 Overview'!$D$19,"")</f>
        <v/>
      </c>
      <c r="AM33" s="719">
        <f>$AB33* '1 Overview'!$D$19</f>
        <v>0</v>
      </c>
      <c r="AN33" s="1069">
        <f>$AD33* '1 Overview'!$D$19</f>
        <v>0</v>
      </c>
      <c r="AO33" s="1069">
        <f>$AF33* '1 Overview'!$D$19</f>
        <v>0</v>
      </c>
      <c r="AP33" s="1383">
        <f>$AH33* '1 Overview'!$D$19</f>
        <v>0</v>
      </c>
      <c r="AQ33" s="1068"/>
      <c r="AR33" s="1069"/>
      <c r="AS33" s="1069"/>
      <c r="AT33" s="1384"/>
      <c r="AU33" s="719">
        <f>AR33* '1 Overview'!$D$19</f>
        <v>0</v>
      </c>
      <c r="AV33" s="1069">
        <f>T33* '1 Overview'!$D$19</f>
        <v>0</v>
      </c>
      <c r="AW33" s="1069">
        <f>Z33* '1 Overview'!$D$19</f>
        <v>0</v>
      </c>
      <c r="AX33" s="1383">
        <f>AT33* '1 Overview'!$D$19</f>
        <v>0</v>
      </c>
      <c r="AY33" s="1570"/>
    </row>
    <row r="34" spans="1:131" s="204" customFormat="1" ht="12.75" outlineLevel="2" collapsed="1" x14ac:dyDescent="0.2">
      <c r="A34" s="1350" t="str">
        <f t="shared" si="10"/>
        <v>Z2013</v>
      </c>
      <c r="B34" s="1350" t="e">
        <f t="shared" si="11"/>
        <v>#N/A</v>
      </c>
      <c r="C34" s="1350" t="e">
        <f t="shared" si="11"/>
        <v>#N/A</v>
      </c>
      <c r="D34" s="1350" t="e">
        <f t="shared" si="11"/>
        <v>#N/A</v>
      </c>
      <c r="E34" s="1263" t="str">
        <f>VLOOKUP("K|"&amp;P34,'[2]+termU'!$A$1:$G$65536,6,FALSE)</f>
        <v>L101117</v>
      </c>
      <c r="F34" s="1264" t="str">
        <f>VLOOKUP("K|"&amp;O34,'[2]+termU'!$A$1:$G$65536,6,FALSE)</f>
        <v>L101117</v>
      </c>
      <c r="G34" s="1264" t="str">
        <f>IF(P34="","B",IF(ISERROR(#REF!),"B",IF(E34=LEFT(#REF!,LEN(E34)),"A","B")))</f>
        <v>B</v>
      </c>
      <c r="H34" s="172" t="str">
        <f t="shared" ca="1" si="20"/>
        <v>B</v>
      </c>
      <c r="I34" s="1352">
        <v>4</v>
      </c>
      <c r="J34" s="1350">
        <f t="shared" si="12"/>
        <v>2013</v>
      </c>
      <c r="K34" s="1350" t="str">
        <f t="shared" si="12"/>
        <v>Test country</v>
      </c>
      <c r="L34" s="1350">
        <f t="shared" si="12"/>
        <v>0</v>
      </c>
      <c r="M34" s="1350">
        <f t="shared" si="12"/>
        <v>0</v>
      </c>
      <c r="N34" s="1350">
        <f t="shared" si="12"/>
        <v>0</v>
      </c>
      <c r="O34" s="1371" t="str">
        <f t="shared" si="22"/>
        <v>Buckwheat</v>
      </c>
      <c r="P34" s="1262" t="s">
        <v>1923</v>
      </c>
      <c r="Q34" s="1400" t="s">
        <v>2723</v>
      </c>
      <c r="R34" s="1401" t="s">
        <v>2173</v>
      </c>
      <c r="S34" s="1068"/>
      <c r="T34" s="1069"/>
      <c r="U34" s="1069"/>
      <c r="V34" s="1383"/>
      <c r="W34" s="1651"/>
      <c r="X34" s="1068"/>
      <c r="Y34" s="1383"/>
      <c r="Z34" s="1651"/>
      <c r="AA34" s="1068"/>
      <c r="AB34" s="1384"/>
      <c r="AC34" s="1068"/>
      <c r="AD34" s="1384"/>
      <c r="AE34" s="1068"/>
      <c r="AF34" s="1384"/>
      <c r="AG34" s="1068"/>
      <c r="AH34" s="1384"/>
      <c r="AI34" s="719" t="str">
        <f t="shared" si="13"/>
        <v/>
      </c>
      <c r="AJ34" s="1069" t="str">
        <f t="shared" si="14"/>
        <v/>
      </c>
      <c r="AK34" s="1069" t="str">
        <f t="shared" si="19"/>
        <v/>
      </c>
      <c r="AL34" s="1384" t="str">
        <f>IF($Y34,$U34/$Y34* '1 Overview'!$D$19,"")</f>
        <v/>
      </c>
      <c r="AM34" s="719">
        <f>$AB34* '1 Overview'!$D$19</f>
        <v>0</v>
      </c>
      <c r="AN34" s="1069">
        <f>$AD34* '1 Overview'!$D$19</f>
        <v>0</v>
      </c>
      <c r="AO34" s="1069">
        <f>$AF34* '1 Overview'!$D$19</f>
        <v>0</v>
      </c>
      <c r="AP34" s="1383">
        <f>$AH34* '1 Overview'!$D$19</f>
        <v>0</v>
      </c>
      <c r="AQ34" s="1068"/>
      <c r="AR34" s="1069"/>
      <c r="AS34" s="1069"/>
      <c r="AT34" s="1384"/>
      <c r="AU34" s="719">
        <f>AR34* '1 Overview'!$D$19</f>
        <v>0</v>
      </c>
      <c r="AV34" s="1069">
        <f>T34* '1 Overview'!$D$19</f>
        <v>0</v>
      </c>
      <c r="AW34" s="1069">
        <f>Z34* '1 Overview'!$D$19</f>
        <v>0</v>
      </c>
      <c r="AX34" s="1383">
        <f>AT34* '1 Overview'!$D$19</f>
        <v>0</v>
      </c>
      <c r="AY34" s="1570"/>
    </row>
    <row r="35" spans="1:131" s="204" customFormat="1" ht="12.75" outlineLevel="2" collapsed="1" x14ac:dyDescent="0.2">
      <c r="A35" s="1350" t="str">
        <f t="shared" si="10"/>
        <v>Z2013</v>
      </c>
      <c r="B35" s="1350" t="e">
        <f t="shared" si="11"/>
        <v>#N/A</v>
      </c>
      <c r="C35" s="1350" t="e">
        <f t="shared" si="11"/>
        <v>#N/A</v>
      </c>
      <c r="D35" s="1350" t="e">
        <f t="shared" si="11"/>
        <v>#N/A</v>
      </c>
      <c r="E35" s="1263" t="str">
        <f>VLOOKUP("K|"&amp;P35,'[2]+termU'!$A$1:$G$65536,6,FALSE)</f>
        <v>L101121</v>
      </c>
      <c r="F35" s="1264" t="str">
        <f>VLOOKUP("K|"&amp;O35,'[2]+termU'!$A$1:$G$65536,6,FALSE)</f>
        <v>L101121</v>
      </c>
      <c r="G35" s="1264" t="str">
        <f>IF(P35="","B",IF(ISERROR(#REF!),"B",IF(E35=LEFT(#REF!,LEN(E35)),"A","B")))</f>
        <v>B</v>
      </c>
      <c r="H35" s="172" t="str">
        <f t="shared" ca="1" si="20"/>
        <v>B</v>
      </c>
      <c r="I35" s="1352">
        <v>4</v>
      </c>
      <c r="J35" s="1350">
        <f t="shared" si="12"/>
        <v>2013</v>
      </c>
      <c r="K35" s="1350" t="str">
        <f t="shared" si="12"/>
        <v>Test country</v>
      </c>
      <c r="L35" s="1350">
        <f t="shared" si="12"/>
        <v>0</v>
      </c>
      <c r="M35" s="1350">
        <f t="shared" si="12"/>
        <v>0</v>
      </c>
      <c r="N35" s="1350">
        <f t="shared" si="12"/>
        <v>0</v>
      </c>
      <c r="O35" s="1371" t="str">
        <f>TRIM(R35)</f>
        <v>Rice</v>
      </c>
      <c r="P35" s="1262" t="s">
        <v>76</v>
      </c>
      <c r="Q35" s="1400" t="s">
        <v>2724</v>
      </c>
      <c r="R35" s="1401" t="s">
        <v>2169</v>
      </c>
      <c r="S35" s="1068"/>
      <c r="T35" s="1069"/>
      <c r="U35" s="1069"/>
      <c r="V35" s="1383"/>
      <c r="W35" s="1651"/>
      <c r="X35" s="1068"/>
      <c r="Y35" s="1383"/>
      <c r="Z35" s="1651"/>
      <c r="AA35" s="1068"/>
      <c r="AB35" s="1384"/>
      <c r="AC35" s="1068"/>
      <c r="AD35" s="1384"/>
      <c r="AE35" s="1068"/>
      <c r="AF35" s="1384"/>
      <c r="AG35" s="1068"/>
      <c r="AH35" s="1384"/>
      <c r="AI35" s="719" t="str">
        <f t="shared" si="13"/>
        <v/>
      </c>
      <c r="AJ35" s="1069" t="str">
        <f t="shared" si="14"/>
        <v/>
      </c>
      <c r="AK35" s="1069" t="str">
        <f t="shared" si="19"/>
        <v/>
      </c>
      <c r="AL35" s="1384" t="str">
        <f>IF($Y35,$U35/$Y35* '1 Overview'!$D$19,"")</f>
        <v/>
      </c>
      <c r="AM35" s="719">
        <f>$AB35* '1 Overview'!$D$19</f>
        <v>0</v>
      </c>
      <c r="AN35" s="1069">
        <f>$AD35* '1 Overview'!$D$19</f>
        <v>0</v>
      </c>
      <c r="AO35" s="1069">
        <f>$AF35* '1 Overview'!$D$19</f>
        <v>0</v>
      </c>
      <c r="AP35" s="1383">
        <f>$AH35* '1 Overview'!$D$19</f>
        <v>0</v>
      </c>
      <c r="AQ35" s="1068"/>
      <c r="AR35" s="1069"/>
      <c r="AS35" s="1069"/>
      <c r="AT35" s="1384"/>
      <c r="AU35" s="719">
        <f>AR35* '1 Overview'!$D$19</f>
        <v>0</v>
      </c>
      <c r="AV35" s="1069">
        <f>T35* '1 Overview'!$D$19</f>
        <v>0</v>
      </c>
      <c r="AW35" s="1069">
        <f>Z35* '1 Overview'!$D$19</f>
        <v>0</v>
      </c>
      <c r="AX35" s="1383">
        <f>AT35* '1 Overview'!$D$19</f>
        <v>0</v>
      </c>
      <c r="AY35" s="1570"/>
    </row>
    <row r="36" spans="1:131" s="201" customFormat="1" ht="12.75" outlineLevel="2" x14ac:dyDescent="0.2">
      <c r="A36" s="1350" t="str">
        <f t="shared" si="10"/>
        <v>Z2013</v>
      </c>
      <c r="B36" s="1350" t="e">
        <f>B$20</f>
        <v>#N/A</v>
      </c>
      <c r="C36" s="1350" t="e">
        <f>C$20</f>
        <v>#N/A</v>
      </c>
      <c r="D36" s="1350" t="e">
        <f>D$20</f>
        <v>#N/A</v>
      </c>
      <c r="E36" s="1263" t="e">
        <f>VLOOKUP("K|"&amp;P36,'[2]+termU'!$A$1:$G$65536,6,FALSE)</f>
        <v>#N/A</v>
      </c>
      <c r="F36" s="1264" t="e">
        <f>VLOOKUP("K|"&amp;O36,'[2]+termU'!$A$1:$G$65536,6,FALSE)</f>
        <v>#N/A</v>
      </c>
      <c r="G36" s="1264" t="str">
        <f>IF(P36="","B",IF(ISERROR(E37),"B",IF(E36=LEFT(E37,LEN(E36)),"A","B")))</f>
        <v>B</v>
      </c>
      <c r="H36" s="172" t="str">
        <f t="shared" ca="1" si="20"/>
        <v>B</v>
      </c>
      <c r="I36" s="1352">
        <v>4</v>
      </c>
      <c r="J36" s="1350">
        <f t="shared" si="12"/>
        <v>2013</v>
      </c>
      <c r="K36" s="1350" t="str">
        <f t="shared" si="12"/>
        <v>Test country</v>
      </c>
      <c r="L36" s="1350">
        <f t="shared" si="12"/>
        <v>0</v>
      </c>
      <c r="M36" s="1350">
        <f t="shared" si="12"/>
        <v>0</v>
      </c>
      <c r="N36" s="1350">
        <f t="shared" si="12"/>
        <v>0</v>
      </c>
      <c r="O36" s="1371" t="str">
        <f>TRIM(R36)</f>
        <v>&lt;important new product, please enter&gt;</v>
      </c>
      <c r="P36" s="1354"/>
      <c r="Q36" s="1403" t="s">
        <v>2653</v>
      </c>
      <c r="R36" s="1404" t="s">
        <v>2231</v>
      </c>
      <c r="S36" s="1068"/>
      <c r="T36" s="1069"/>
      <c r="U36" s="1069"/>
      <c r="V36" s="1383"/>
      <c r="W36" s="1651"/>
      <c r="X36" s="1068"/>
      <c r="Y36" s="1383"/>
      <c r="Z36" s="1651"/>
      <c r="AA36" s="1068"/>
      <c r="AB36" s="1384"/>
      <c r="AC36" s="1068"/>
      <c r="AD36" s="1384"/>
      <c r="AE36" s="1068"/>
      <c r="AF36" s="1384"/>
      <c r="AG36" s="1068"/>
      <c r="AH36" s="1384"/>
      <c r="AI36" s="719" t="str">
        <f t="shared" si="13"/>
        <v/>
      </c>
      <c r="AJ36" s="1069" t="str">
        <f t="shared" si="14"/>
        <v/>
      </c>
      <c r="AK36" s="1069" t="str">
        <f t="shared" si="19"/>
        <v/>
      </c>
      <c r="AL36" s="1384" t="str">
        <f>IF($Y36,$U36/$Y36* '1 Overview'!$D$19,"")</f>
        <v/>
      </c>
      <c r="AM36" s="719">
        <f>$AB36* '1 Overview'!$D$19</f>
        <v>0</v>
      </c>
      <c r="AN36" s="1069">
        <f>$AD36* '1 Overview'!$D$19</f>
        <v>0</v>
      </c>
      <c r="AO36" s="1069">
        <f>$AF36* '1 Overview'!$D$19</f>
        <v>0</v>
      </c>
      <c r="AP36" s="1383">
        <f>$AH36* '1 Overview'!$D$19</f>
        <v>0</v>
      </c>
      <c r="AQ36" s="1068"/>
      <c r="AR36" s="1069"/>
      <c r="AS36" s="1069"/>
      <c r="AT36" s="1384"/>
      <c r="AU36" s="719">
        <f>AR36* '1 Overview'!$D$19</f>
        <v>0</v>
      </c>
      <c r="AV36" s="1069">
        <f>T36* '1 Overview'!$D$19</f>
        <v>0</v>
      </c>
      <c r="AW36" s="1069">
        <f>Z36* '1 Overview'!$D$19</f>
        <v>0</v>
      </c>
      <c r="AX36" s="1383">
        <f>AT36* '1 Overview'!$D$19</f>
        <v>0</v>
      </c>
      <c r="AY36" s="1571"/>
    </row>
    <row r="37" spans="1:131" s="204" customFormat="1" ht="12.75" outlineLevel="2" collapsed="1" x14ac:dyDescent="0.2">
      <c r="A37" s="1350" t="str">
        <f t="shared" si="10"/>
        <v>Z2013</v>
      </c>
      <c r="B37" s="1350" t="e">
        <f t="shared" si="11"/>
        <v>#N/A</v>
      </c>
      <c r="C37" s="1350" t="e">
        <f t="shared" si="11"/>
        <v>#N/A</v>
      </c>
      <c r="D37" s="1350" t="e">
        <f t="shared" si="11"/>
        <v>#N/A</v>
      </c>
      <c r="E37" s="1263" t="str">
        <f>VLOOKUP("K|"&amp;P37,'[2]+termU'!$A$1:$G$65536,6,FALSE)</f>
        <v>L1011zz</v>
      </c>
      <c r="F37" s="1264" t="str">
        <f>VLOOKUP("K|"&amp;O37,'[2]+termU'!$A$1:$G$65536,6,FALSE)</f>
        <v>L1011zz</v>
      </c>
      <c r="G37" s="1264" t="str">
        <f>IF(P37="","B",IF(ISERROR(E38),"B",IF(E37=LEFT(E38,LEN(E37)),"A","B")))</f>
        <v>B</v>
      </c>
      <c r="H37" s="172" t="str">
        <f t="shared" ca="1" si="20"/>
        <v>B</v>
      </c>
      <c r="I37" s="1352">
        <v>4</v>
      </c>
      <c r="J37" s="1350">
        <f t="shared" si="12"/>
        <v>2013</v>
      </c>
      <c r="K37" s="1350" t="str">
        <f t="shared" si="12"/>
        <v>Test country</v>
      </c>
      <c r="L37" s="1350">
        <f t="shared" si="12"/>
        <v>0</v>
      </c>
      <c r="M37" s="1350">
        <f t="shared" si="12"/>
        <v>0</v>
      </c>
      <c r="N37" s="1350">
        <f t="shared" si="12"/>
        <v>0</v>
      </c>
      <c r="O37" s="1371" t="str">
        <f>TRIM(R37)</f>
        <v>Other cereals</v>
      </c>
      <c r="P37" s="1262" t="s">
        <v>236</v>
      </c>
      <c r="Q37" s="1400" t="s">
        <v>2725</v>
      </c>
      <c r="R37" s="1401" t="s">
        <v>1769</v>
      </c>
      <c r="S37" s="1068"/>
      <c r="T37" s="1069"/>
      <c r="U37" s="1069"/>
      <c r="V37" s="1383"/>
      <c r="W37" s="1651"/>
      <c r="X37" s="1068"/>
      <c r="Y37" s="1383"/>
      <c r="Z37" s="1651"/>
      <c r="AA37" s="1068"/>
      <c r="AB37" s="1384"/>
      <c r="AC37" s="1068"/>
      <c r="AD37" s="1384"/>
      <c r="AE37" s="1068"/>
      <c r="AF37" s="1384"/>
      <c r="AG37" s="1068"/>
      <c r="AH37" s="1384"/>
      <c r="AI37" s="719" t="str">
        <f t="shared" si="13"/>
        <v/>
      </c>
      <c r="AJ37" s="1069" t="str">
        <f t="shared" si="14"/>
        <v/>
      </c>
      <c r="AK37" s="1069" t="str">
        <f t="shared" si="19"/>
        <v/>
      </c>
      <c r="AL37" s="1384" t="str">
        <f>IF($Y37,$U37/$Y37* '1 Overview'!$D$19,"")</f>
        <v/>
      </c>
      <c r="AM37" s="719">
        <f>$AB37* '1 Overview'!$D$19</f>
        <v>0</v>
      </c>
      <c r="AN37" s="1069">
        <f>$AD37* '1 Overview'!$D$19</f>
        <v>0</v>
      </c>
      <c r="AO37" s="1069">
        <f>$AF37* '1 Overview'!$D$19</f>
        <v>0</v>
      </c>
      <c r="AP37" s="1383">
        <f>$AH37* '1 Overview'!$D$19</f>
        <v>0</v>
      </c>
      <c r="AQ37" s="1068"/>
      <c r="AR37" s="1069"/>
      <c r="AS37" s="1069"/>
      <c r="AT37" s="1384"/>
      <c r="AU37" s="719">
        <f>AR37* '1 Overview'!$D$19</f>
        <v>0</v>
      </c>
      <c r="AV37" s="1069">
        <f>T37* '1 Overview'!$D$19</f>
        <v>0</v>
      </c>
      <c r="AW37" s="1069">
        <f>Z37* '1 Overview'!$D$19</f>
        <v>0</v>
      </c>
      <c r="AX37" s="1383">
        <f>AT37* '1 Overview'!$D$19</f>
        <v>0</v>
      </c>
      <c r="AY37" s="1570"/>
    </row>
    <row r="38" spans="1:131" s="1225" customFormat="1" ht="15.75" outlineLevel="1" x14ac:dyDescent="0.2">
      <c r="A38" s="1386" t="str">
        <f t="shared" si="10"/>
        <v>Z2013</v>
      </c>
      <c r="B38" s="1386" t="e">
        <f t="shared" si="11"/>
        <v>#N/A</v>
      </c>
      <c r="C38" s="1386" t="e">
        <f t="shared" si="11"/>
        <v>#N/A</v>
      </c>
      <c r="D38" s="1386" t="e">
        <f t="shared" si="11"/>
        <v>#N/A</v>
      </c>
      <c r="E38" s="1387" t="str">
        <f>VLOOKUP("K|"&amp;P38,'[2]+termU'!$A$1:$G$65536,6,FALSE)</f>
        <v>L1012</v>
      </c>
      <c r="F38" s="1388" t="e">
        <f>VLOOKUP("K|"&amp;O38,'[2]+termU'!$A$1:$G$65536,6,FALSE)</f>
        <v>#N/A</v>
      </c>
      <c r="G38" s="1388" t="str">
        <f>IF(P38="","B",IF(ISERROR(E39),"B",IF(E38=LEFT(E39,LEN(E38)),"A","B")))</f>
        <v>A</v>
      </c>
      <c r="H38" s="172" t="str">
        <f t="shared" ca="1" si="20"/>
        <v>A</v>
      </c>
      <c r="I38" s="1390">
        <v>3</v>
      </c>
      <c r="J38" s="1386">
        <f t="shared" si="12"/>
        <v>2013</v>
      </c>
      <c r="K38" s="1386" t="str">
        <f t="shared" si="12"/>
        <v>Test country</v>
      </c>
      <c r="L38" s="1386">
        <f t="shared" si="12"/>
        <v>0</v>
      </c>
      <c r="M38" s="1386">
        <f t="shared" si="12"/>
        <v>0</v>
      </c>
      <c r="N38" s="1386">
        <f t="shared" si="12"/>
        <v>0</v>
      </c>
      <c r="O38" s="1405" t="str">
        <f t="shared" si="22"/>
        <v>&gt; Protein crops (dried pulses)</v>
      </c>
      <c r="P38" s="1389" t="s">
        <v>80</v>
      </c>
      <c r="Q38" s="1392" t="s">
        <v>2726</v>
      </c>
      <c r="R38" s="1393" t="s">
        <v>3084</v>
      </c>
      <c r="S38" s="1394">
        <f t="shared" ref="S38:AT38" si="23">SUBTOTAL(9,S39:S44)</f>
        <v>0</v>
      </c>
      <c r="T38" s="1395">
        <f t="shared" si="23"/>
        <v>0</v>
      </c>
      <c r="U38" s="1395">
        <f t="shared" si="23"/>
        <v>0</v>
      </c>
      <c r="V38" s="1396">
        <f t="shared" si="23"/>
        <v>0</v>
      </c>
      <c r="W38" s="1650">
        <f t="shared" si="23"/>
        <v>0</v>
      </c>
      <c r="X38" s="1394">
        <f t="shared" si="23"/>
        <v>0</v>
      </c>
      <c r="Y38" s="1396">
        <f t="shared" si="23"/>
        <v>0</v>
      </c>
      <c r="Z38" s="1650">
        <f t="shared" si="23"/>
        <v>0</v>
      </c>
      <c r="AA38" s="1394">
        <f t="shared" si="23"/>
        <v>0</v>
      </c>
      <c r="AB38" s="1397">
        <f t="shared" si="23"/>
        <v>0</v>
      </c>
      <c r="AC38" s="1394">
        <f t="shared" si="23"/>
        <v>0</v>
      </c>
      <c r="AD38" s="1397">
        <f t="shared" si="23"/>
        <v>0</v>
      </c>
      <c r="AE38" s="1394">
        <f t="shared" si="23"/>
        <v>0</v>
      </c>
      <c r="AF38" s="1397">
        <f t="shared" si="23"/>
        <v>0</v>
      </c>
      <c r="AG38" s="1394">
        <f t="shared" si="23"/>
        <v>0</v>
      </c>
      <c r="AH38" s="1397">
        <f t="shared" si="23"/>
        <v>0</v>
      </c>
      <c r="AI38" s="1394">
        <f t="shared" si="23"/>
        <v>0</v>
      </c>
      <c r="AJ38" s="1394">
        <f t="shared" si="23"/>
        <v>0</v>
      </c>
      <c r="AK38" s="1394">
        <f t="shared" si="23"/>
        <v>0</v>
      </c>
      <c r="AL38" s="1394">
        <f t="shared" si="23"/>
        <v>0</v>
      </c>
      <c r="AM38" s="1394">
        <f t="shared" si="23"/>
        <v>0</v>
      </c>
      <c r="AN38" s="1394">
        <f t="shared" si="23"/>
        <v>0</v>
      </c>
      <c r="AO38" s="1394">
        <f t="shared" si="23"/>
        <v>0</v>
      </c>
      <c r="AP38" s="1394">
        <f t="shared" si="23"/>
        <v>0</v>
      </c>
      <c r="AQ38" s="1394">
        <f t="shared" si="23"/>
        <v>0</v>
      </c>
      <c r="AR38" s="1395">
        <f t="shared" si="23"/>
        <v>0</v>
      </c>
      <c r="AS38" s="1395">
        <f t="shared" si="23"/>
        <v>0</v>
      </c>
      <c r="AT38" s="1397">
        <f t="shared" si="23"/>
        <v>0</v>
      </c>
      <c r="AU38" s="1398">
        <f>AR38* '1 Overview'!$D$19</f>
        <v>0</v>
      </c>
      <c r="AV38" s="1395">
        <f>T38* '1 Overview'!$D$19</f>
        <v>0</v>
      </c>
      <c r="AW38" s="1406">
        <f>Z38* '1 Overview'!$D$19</f>
        <v>0</v>
      </c>
      <c r="AX38" s="1396">
        <f>AT38* '1 Overview'!$D$19</f>
        <v>0</v>
      </c>
      <c r="AY38" s="1570"/>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row>
    <row r="39" spans="1:131" s="204" customFormat="1" outlineLevel="2" collapsed="1" x14ac:dyDescent="0.2">
      <c r="A39" s="1350" t="str">
        <f t="shared" si="10"/>
        <v>Z2013</v>
      </c>
      <c r="B39" s="1350" t="e">
        <f t="shared" si="11"/>
        <v>#N/A</v>
      </c>
      <c r="C39" s="1350" t="e">
        <f t="shared" si="11"/>
        <v>#N/A</v>
      </c>
      <c r="D39" s="1350" t="e">
        <f t="shared" si="11"/>
        <v>#N/A</v>
      </c>
      <c r="E39" s="1263" t="str">
        <f>VLOOKUP("K|"&amp;P39,'[2]+termU'!$A$1:$G$65536,6,FALSE)</f>
        <v>L101200</v>
      </c>
      <c r="F39" s="1264" t="e">
        <f>VLOOKUP("K|"&amp;O39,'[2]+termU'!$A$1:$G$65536,6,FALSE)</f>
        <v>#N/A</v>
      </c>
      <c r="G39" s="1264" t="str">
        <f>IF(P39="","B",IF(ISERROR(#REF!),"B",IF(E39=LEFT(#REF!,LEN(E39)),"A","B")))</f>
        <v>B</v>
      </c>
      <c r="H39" s="172" t="str">
        <f t="shared" ca="1" si="20"/>
        <v>B</v>
      </c>
      <c r="I39" s="1352">
        <v>4</v>
      </c>
      <c r="J39" s="1350">
        <f t="shared" si="12"/>
        <v>2013</v>
      </c>
      <c r="K39" s="1350" t="str">
        <f t="shared" si="12"/>
        <v>Test country</v>
      </c>
      <c r="L39" s="1350">
        <f t="shared" si="12"/>
        <v>0</v>
      </c>
      <c r="M39" s="1350">
        <f t="shared" si="12"/>
        <v>0</v>
      </c>
      <c r="N39" s="1350">
        <f t="shared" si="12"/>
        <v>0</v>
      </c>
      <c r="O39" s="1371" t="str">
        <f t="shared" si="22"/>
        <v>&gt; Protein crops (dried pulses), no details</v>
      </c>
      <c r="P39" s="1262" t="s">
        <v>107</v>
      </c>
      <c r="Q39" s="1399" t="s">
        <v>2727</v>
      </c>
      <c r="R39" s="1382" t="str">
        <f xml:space="preserve"> R38 &amp; IF(ISERROR([2]!hidden(R38)),", no details",IF([2]!hidden(R38),"",", no details"))</f>
        <v>&gt; Protein crops (dried pulses), no details</v>
      </c>
      <c r="S39" s="1068"/>
      <c r="T39" s="1069"/>
      <c r="U39" s="1069"/>
      <c r="V39" s="1383"/>
      <c r="W39" s="1651"/>
      <c r="X39" s="1068"/>
      <c r="Y39" s="1383"/>
      <c r="Z39" s="1651"/>
      <c r="AA39" s="1068"/>
      <c r="AB39" s="1384"/>
      <c r="AC39" s="1068"/>
      <c r="AD39" s="1384"/>
      <c r="AE39" s="1068"/>
      <c r="AF39" s="1384"/>
      <c r="AG39" s="1068"/>
      <c r="AH39" s="1384"/>
      <c r="AI39" s="719" t="str">
        <f t="shared" si="13"/>
        <v/>
      </c>
      <c r="AJ39" s="1069" t="str">
        <f t="shared" si="14"/>
        <v/>
      </c>
      <c r="AK39" s="1069" t="str">
        <f t="shared" si="19"/>
        <v/>
      </c>
      <c r="AL39" s="1384" t="str">
        <f>IF($Y39,$U39/$Y39* '1 Overview'!$D$19,"")</f>
        <v/>
      </c>
      <c r="AM39" s="719">
        <f>$AB39* '1 Overview'!$D$19</f>
        <v>0</v>
      </c>
      <c r="AN39" s="1069">
        <f>$AD39* '1 Overview'!$D$19</f>
        <v>0</v>
      </c>
      <c r="AO39" s="1069">
        <f>$AF39* '1 Overview'!$D$19</f>
        <v>0</v>
      </c>
      <c r="AP39" s="1383">
        <f>$AH39* '1 Overview'!$D$19</f>
        <v>0</v>
      </c>
      <c r="AQ39" s="1068"/>
      <c r="AR39" s="1069"/>
      <c r="AS39" s="1069"/>
      <c r="AT39" s="1384"/>
      <c r="AU39" s="719">
        <f>AR39* '1 Overview'!$D$19</f>
        <v>0</v>
      </c>
      <c r="AV39" s="1069">
        <f>T39* '1 Overview'!$D$19</f>
        <v>0</v>
      </c>
      <c r="AW39" s="1069">
        <f>Z39* '1 Overview'!$D$19</f>
        <v>0</v>
      </c>
      <c r="AX39" s="1383">
        <f>AT39* '1 Overview'!$D$19</f>
        <v>0</v>
      </c>
      <c r="AY39" s="1570"/>
    </row>
    <row r="40" spans="1:131" s="204" customFormat="1" ht="12.75" outlineLevel="2" collapsed="1" x14ac:dyDescent="0.2">
      <c r="A40" s="1350" t="str">
        <f t="shared" si="10"/>
        <v>Z2013</v>
      </c>
      <c r="B40" s="1350" t="e">
        <f t="shared" si="11"/>
        <v>#N/A</v>
      </c>
      <c r="C40" s="1350" t="e">
        <f t="shared" si="11"/>
        <v>#N/A</v>
      </c>
      <c r="D40" s="1350" t="e">
        <f t="shared" si="11"/>
        <v>#N/A</v>
      </c>
      <c r="E40" s="1263" t="str">
        <f>VLOOKUP("K|"&amp;P40,'[2]+termU'!$A$1:$G$65536,6,FALSE)</f>
        <v>L101204</v>
      </c>
      <c r="F40" s="1264" t="e">
        <f>VLOOKUP("K|"&amp;O40,'[2]+termU'!$A$1:$G$65536,6,FALSE)</f>
        <v>#N/A</v>
      </c>
      <c r="G40" s="1264" t="str">
        <f>IF(P40="","B",IF(ISERROR(#REF!),"B",IF(E40=LEFT(#REF!,LEN(E40)),"A","B")))</f>
        <v>B</v>
      </c>
      <c r="H40" s="172" t="str">
        <f t="shared" ca="1" si="20"/>
        <v>B</v>
      </c>
      <c r="I40" s="1352">
        <v>4</v>
      </c>
      <c r="J40" s="1350">
        <f t="shared" si="12"/>
        <v>2013</v>
      </c>
      <c r="K40" s="1350" t="str">
        <f t="shared" si="12"/>
        <v>Test country</v>
      </c>
      <c r="L40" s="1350">
        <f t="shared" si="12"/>
        <v>0</v>
      </c>
      <c r="M40" s="1350">
        <f t="shared" si="12"/>
        <v>0</v>
      </c>
      <c r="N40" s="1350">
        <f t="shared" si="12"/>
        <v>0</v>
      </c>
      <c r="O40" s="1371" t="str">
        <f t="shared" si="22"/>
        <v>Horse beans</v>
      </c>
      <c r="P40" s="1407" t="s">
        <v>108</v>
      </c>
      <c r="Q40" s="1400" t="s">
        <v>2728</v>
      </c>
      <c r="R40" s="1401" t="s">
        <v>2174</v>
      </c>
      <c r="S40" s="1068"/>
      <c r="T40" s="1069"/>
      <c r="U40" s="1069"/>
      <c r="V40" s="1383"/>
      <c r="W40" s="1651"/>
      <c r="X40" s="1068"/>
      <c r="Y40" s="1383"/>
      <c r="Z40" s="1651"/>
      <c r="AA40" s="1068"/>
      <c r="AB40" s="1384"/>
      <c r="AC40" s="1068"/>
      <c r="AD40" s="1384"/>
      <c r="AE40" s="1068"/>
      <c r="AF40" s="1384"/>
      <c r="AG40" s="1068"/>
      <c r="AH40" s="1384"/>
      <c r="AI40" s="719" t="str">
        <f t="shared" si="13"/>
        <v/>
      </c>
      <c r="AJ40" s="1069" t="str">
        <f t="shared" si="14"/>
        <v/>
      </c>
      <c r="AK40" s="1069" t="str">
        <f t="shared" si="19"/>
        <v/>
      </c>
      <c r="AL40" s="1384" t="str">
        <f>IF($Y40,$U40/$Y40* '1 Overview'!$D$19,"")</f>
        <v/>
      </c>
      <c r="AM40" s="719">
        <f>$AB40* '1 Overview'!$D$19</f>
        <v>0</v>
      </c>
      <c r="AN40" s="1069">
        <f>$AD40* '1 Overview'!$D$19</f>
        <v>0</v>
      </c>
      <c r="AO40" s="1069">
        <f>$AF40* '1 Overview'!$D$19</f>
        <v>0</v>
      </c>
      <c r="AP40" s="1383">
        <f>$AH40* '1 Overview'!$D$19</f>
        <v>0</v>
      </c>
      <c r="AQ40" s="1068"/>
      <c r="AR40" s="1069"/>
      <c r="AS40" s="1069"/>
      <c r="AT40" s="1384"/>
      <c r="AU40" s="719">
        <f>AR40* '1 Overview'!$D$19</f>
        <v>0</v>
      </c>
      <c r="AV40" s="1069">
        <f>T40* '1 Overview'!$D$19</f>
        <v>0</v>
      </c>
      <c r="AW40" s="1069">
        <f>Z40* '1 Overview'!$D$19</f>
        <v>0</v>
      </c>
      <c r="AX40" s="1383">
        <f>AT40* '1 Overview'!$D$19</f>
        <v>0</v>
      </c>
      <c r="AY40" s="1570"/>
    </row>
    <row r="41" spans="1:131" s="204" customFormat="1" ht="12.75" customHeight="1" outlineLevel="2" collapsed="1" x14ac:dyDescent="0.2">
      <c r="A41" s="1350" t="str">
        <f t="shared" ref="A41:D59" si="24">A$20</f>
        <v>Z2013</v>
      </c>
      <c r="B41" s="1350" t="e">
        <f t="shared" si="11"/>
        <v>#N/A</v>
      </c>
      <c r="C41" s="1350" t="e">
        <f t="shared" si="11"/>
        <v>#N/A</v>
      </c>
      <c r="D41" s="1350" t="e">
        <f t="shared" si="11"/>
        <v>#N/A</v>
      </c>
      <c r="E41" s="1263" t="str">
        <f>VLOOKUP("K|"&amp;P41,'[2]+termU'!$A$1:$G$65536,6,FALSE)</f>
        <v>L101205</v>
      </c>
      <c r="F41" s="1264" t="str">
        <f>VLOOKUP("K|"&amp;O41,'[2]+termU'!$A$1:$G$65536,6,FALSE)</f>
        <v>L101c052</v>
      </c>
      <c r="G41" s="1264" t="str">
        <f>IF(P41="","B",IF(ISERROR(#REF!),"B",IF(E41=LEFT(#REF!,LEN(E41)),"A","B")))</f>
        <v>B</v>
      </c>
      <c r="H41" s="172" t="str">
        <f t="shared" ca="1" si="20"/>
        <v>B</v>
      </c>
      <c r="I41" s="1352">
        <v>4</v>
      </c>
      <c r="J41" s="1350">
        <f t="shared" si="12"/>
        <v>2013</v>
      </c>
      <c r="K41" s="1350" t="str">
        <f t="shared" si="12"/>
        <v>Test country</v>
      </c>
      <c r="L41" s="1350">
        <f t="shared" si="12"/>
        <v>0</v>
      </c>
      <c r="M41" s="1350">
        <f t="shared" si="12"/>
        <v>0</v>
      </c>
      <c r="N41" s="1350">
        <f t="shared" si="12"/>
        <v>0</v>
      </c>
      <c r="O41" s="1371" t="str">
        <f t="shared" si="22"/>
        <v>Peas</v>
      </c>
      <c r="P41" s="1407" t="s">
        <v>119</v>
      </c>
      <c r="Q41" s="1400" t="s">
        <v>2729</v>
      </c>
      <c r="R41" s="1401" t="s">
        <v>2175</v>
      </c>
      <c r="S41" s="1068"/>
      <c r="T41" s="1069"/>
      <c r="U41" s="1069"/>
      <c r="V41" s="1383"/>
      <c r="W41" s="1651"/>
      <c r="X41" s="1068"/>
      <c r="Y41" s="1383"/>
      <c r="Z41" s="1651"/>
      <c r="AA41" s="1068"/>
      <c r="AB41" s="1384"/>
      <c r="AC41" s="1068"/>
      <c r="AD41" s="1384"/>
      <c r="AE41" s="1068"/>
      <c r="AF41" s="1384"/>
      <c r="AG41" s="1068"/>
      <c r="AH41" s="1384"/>
      <c r="AI41" s="719" t="str">
        <f t="shared" si="13"/>
        <v/>
      </c>
      <c r="AJ41" s="1069" t="str">
        <f t="shared" si="14"/>
        <v/>
      </c>
      <c r="AK41" s="1069" t="str">
        <f t="shared" si="19"/>
        <v/>
      </c>
      <c r="AL41" s="1384" t="str">
        <f>IF($Y41,$U41/$Y41* '1 Overview'!$D$19,"")</f>
        <v/>
      </c>
      <c r="AM41" s="719">
        <f>$AB41* '1 Overview'!$D$19</f>
        <v>0</v>
      </c>
      <c r="AN41" s="1069">
        <f>$AD41* '1 Overview'!$D$19</f>
        <v>0</v>
      </c>
      <c r="AO41" s="1069">
        <f>$AF41* '1 Overview'!$D$19</f>
        <v>0</v>
      </c>
      <c r="AP41" s="1383">
        <f>$AH41* '1 Overview'!$D$19</f>
        <v>0</v>
      </c>
      <c r="AQ41" s="1068"/>
      <c r="AR41" s="1069"/>
      <c r="AS41" s="1069"/>
      <c r="AT41" s="1384"/>
      <c r="AU41" s="719">
        <f>AR41* '1 Overview'!$D$19</f>
        <v>0</v>
      </c>
      <c r="AV41" s="1069">
        <f>T41* '1 Overview'!$D$19</f>
        <v>0</v>
      </c>
      <c r="AW41" s="1069">
        <f>Z41* '1 Overview'!$D$19</f>
        <v>0</v>
      </c>
      <c r="AX41" s="1383">
        <f>AT41* '1 Overview'!$D$19</f>
        <v>0</v>
      </c>
      <c r="AY41" s="1570"/>
    </row>
    <row r="42" spans="1:131" s="204" customFormat="1" ht="12.75" customHeight="1" outlineLevel="2" collapsed="1" x14ac:dyDescent="0.2">
      <c r="A42" s="1350" t="str">
        <f t="shared" si="24"/>
        <v>Z2013</v>
      </c>
      <c r="B42" s="1350" t="e">
        <f t="shared" si="11"/>
        <v>#N/A</v>
      </c>
      <c r="C42" s="1350" t="e">
        <f t="shared" si="11"/>
        <v>#N/A</v>
      </c>
      <c r="D42" s="1350" t="e">
        <f t="shared" si="11"/>
        <v>#N/A</v>
      </c>
      <c r="E42" s="1263" t="str">
        <f>VLOOKUP("K|"&amp;P42,'[2]+termU'!$A$1:$G$65536,6,FALSE)</f>
        <v>L101207</v>
      </c>
      <c r="F42" s="1264" t="str">
        <f>VLOOKUP("K|"&amp;O42,'[2]+termU'!$A$1:$G$65536,6,FALSE)</f>
        <v>L101207</v>
      </c>
      <c r="G42" s="1264" t="str">
        <f>IF(P42="","B",IF(ISERROR(#REF!),"B",IF(E42=LEFT(#REF!,LEN(E42)),"A","B")))</f>
        <v>B</v>
      </c>
      <c r="H42" s="172" t="str">
        <f t="shared" ca="1" si="20"/>
        <v>B</v>
      </c>
      <c r="I42" s="1352">
        <v>4</v>
      </c>
      <c r="J42" s="1350">
        <f t="shared" si="12"/>
        <v>2013</v>
      </c>
      <c r="K42" s="1350" t="str">
        <f t="shared" si="12"/>
        <v>Test country</v>
      </c>
      <c r="L42" s="1350">
        <f t="shared" si="12"/>
        <v>0</v>
      </c>
      <c r="M42" s="1350">
        <f t="shared" si="12"/>
        <v>0</v>
      </c>
      <c r="N42" s="1350">
        <f t="shared" si="12"/>
        <v>0</v>
      </c>
      <c r="O42" s="1371" t="str">
        <f t="shared" si="22"/>
        <v>Lupine</v>
      </c>
      <c r="P42" s="1262" t="s">
        <v>126</v>
      </c>
      <c r="Q42" s="1400" t="s">
        <v>2730</v>
      </c>
      <c r="R42" s="1401" t="s">
        <v>2176</v>
      </c>
      <c r="S42" s="1068"/>
      <c r="T42" s="1069"/>
      <c r="U42" s="1069"/>
      <c r="V42" s="1383"/>
      <c r="W42" s="1651"/>
      <c r="X42" s="1068"/>
      <c r="Y42" s="1383"/>
      <c r="Z42" s="1651"/>
      <c r="AA42" s="1068"/>
      <c r="AB42" s="1384"/>
      <c r="AC42" s="1068"/>
      <c r="AD42" s="1384"/>
      <c r="AE42" s="1068"/>
      <c r="AF42" s="1384"/>
      <c r="AG42" s="1068"/>
      <c r="AH42" s="1384"/>
      <c r="AI42" s="719" t="str">
        <f t="shared" si="13"/>
        <v/>
      </c>
      <c r="AJ42" s="1069" t="str">
        <f t="shared" si="14"/>
        <v/>
      </c>
      <c r="AK42" s="1069" t="str">
        <f t="shared" si="19"/>
        <v/>
      </c>
      <c r="AL42" s="1384" t="str">
        <f>IF($Y42,$U42/$Y42* '1 Overview'!$D$19,"")</f>
        <v/>
      </c>
      <c r="AM42" s="719">
        <f>$AB42* '1 Overview'!$D$19</f>
        <v>0</v>
      </c>
      <c r="AN42" s="1069">
        <f>$AD42* '1 Overview'!$D$19</f>
        <v>0</v>
      </c>
      <c r="AO42" s="1069">
        <f>$AF42* '1 Overview'!$D$19</f>
        <v>0</v>
      </c>
      <c r="AP42" s="1383">
        <f>$AH42* '1 Overview'!$D$19</f>
        <v>0</v>
      </c>
      <c r="AQ42" s="1068"/>
      <c r="AR42" s="1069"/>
      <c r="AS42" s="1069"/>
      <c r="AT42" s="1384"/>
      <c r="AU42" s="719">
        <f>AR42* '1 Overview'!$D$19</f>
        <v>0</v>
      </c>
      <c r="AV42" s="1069">
        <f>T42* '1 Overview'!$D$19</f>
        <v>0</v>
      </c>
      <c r="AW42" s="1069">
        <f>Z42* '1 Overview'!$D$19</f>
        <v>0</v>
      </c>
      <c r="AX42" s="1383">
        <f>AT42* '1 Overview'!$D$19</f>
        <v>0</v>
      </c>
      <c r="AY42" s="1570"/>
    </row>
    <row r="43" spans="1:131" s="201" customFormat="1" ht="12.75" outlineLevel="2" x14ac:dyDescent="0.2">
      <c r="A43" s="1350" t="str">
        <f t="shared" si="24"/>
        <v>Z2013</v>
      </c>
      <c r="B43" s="1350" t="e">
        <f t="shared" ref="B43:D58" si="25">B$20</f>
        <v>#N/A</v>
      </c>
      <c r="C43" s="1350" t="e">
        <f t="shared" si="25"/>
        <v>#N/A</v>
      </c>
      <c r="D43" s="1350" t="e">
        <f t="shared" si="25"/>
        <v>#N/A</v>
      </c>
      <c r="E43" s="1263" t="e">
        <f>VLOOKUP("K|"&amp;P43,'[2]+termU'!$A$1:$G$65536,6,FALSE)</f>
        <v>#N/A</v>
      </c>
      <c r="F43" s="1264" t="e">
        <f>VLOOKUP("K|"&amp;O43,'[2]+termU'!$A$1:$G$65536,6,FALSE)</f>
        <v>#N/A</v>
      </c>
      <c r="G43" s="1264" t="str">
        <f>IF(P43="","B",IF(ISERROR(E44),"B",IF(E43=LEFT(E44,LEN(E43)),"A","B")))</f>
        <v>B</v>
      </c>
      <c r="H43" s="172" t="str">
        <f t="shared" ca="1" si="20"/>
        <v>B</v>
      </c>
      <c r="I43" s="1352">
        <v>4</v>
      </c>
      <c r="J43" s="1350">
        <f t="shared" ref="J43:N58" si="26">J$20</f>
        <v>2013</v>
      </c>
      <c r="K43" s="1350" t="str">
        <f t="shared" si="26"/>
        <v>Test country</v>
      </c>
      <c r="L43" s="1350">
        <f t="shared" si="26"/>
        <v>0</v>
      </c>
      <c r="M43" s="1350">
        <f t="shared" si="26"/>
        <v>0</v>
      </c>
      <c r="N43" s="1350">
        <f t="shared" si="26"/>
        <v>0</v>
      </c>
      <c r="O43" s="1371" t="str">
        <f t="shared" si="22"/>
        <v>&lt;important new product, please enter&gt;</v>
      </c>
      <c r="P43" s="1354"/>
      <c r="Q43" s="1403" t="s">
        <v>2653</v>
      </c>
      <c r="R43" s="1404" t="s">
        <v>2231</v>
      </c>
      <c r="S43" s="1068"/>
      <c r="T43" s="1069"/>
      <c r="U43" s="1069"/>
      <c r="V43" s="1383"/>
      <c r="W43" s="1651"/>
      <c r="X43" s="1068"/>
      <c r="Y43" s="1383"/>
      <c r="Z43" s="1651"/>
      <c r="AA43" s="1068"/>
      <c r="AB43" s="1384"/>
      <c r="AC43" s="1068"/>
      <c r="AD43" s="1384"/>
      <c r="AE43" s="1068"/>
      <c r="AF43" s="1384"/>
      <c r="AG43" s="1068"/>
      <c r="AH43" s="1384"/>
      <c r="AI43" s="719" t="str">
        <f t="shared" si="13"/>
        <v/>
      </c>
      <c r="AJ43" s="1069" t="str">
        <f t="shared" si="14"/>
        <v/>
      </c>
      <c r="AK43" s="1069" t="str">
        <f t="shared" si="19"/>
        <v/>
      </c>
      <c r="AL43" s="1384" t="str">
        <f>IF($Y43,$U43/$Y43* '1 Overview'!$D$19,"")</f>
        <v/>
      </c>
      <c r="AM43" s="719">
        <f>$AB43* '1 Overview'!$D$19</f>
        <v>0</v>
      </c>
      <c r="AN43" s="1069">
        <f>$AD43* '1 Overview'!$D$19</f>
        <v>0</v>
      </c>
      <c r="AO43" s="1069">
        <f>$AF43* '1 Overview'!$D$19</f>
        <v>0</v>
      </c>
      <c r="AP43" s="1383">
        <f>$AH43* '1 Overview'!$D$19</f>
        <v>0</v>
      </c>
      <c r="AQ43" s="1068"/>
      <c r="AR43" s="1069"/>
      <c r="AS43" s="1069"/>
      <c r="AT43" s="1384"/>
      <c r="AU43" s="719">
        <f>AR43* '1 Overview'!$D$19</f>
        <v>0</v>
      </c>
      <c r="AV43" s="1069">
        <f>T43* '1 Overview'!$D$19</f>
        <v>0</v>
      </c>
      <c r="AW43" s="1069">
        <f>Z43* '1 Overview'!$D$19</f>
        <v>0</v>
      </c>
      <c r="AX43" s="1383">
        <f>AT43* '1 Overview'!$D$19</f>
        <v>0</v>
      </c>
      <c r="AY43" s="1571"/>
    </row>
    <row r="44" spans="1:131" s="204" customFormat="1" ht="12.75" customHeight="1" outlineLevel="2" collapsed="1" x14ac:dyDescent="0.2">
      <c r="A44" s="1350" t="str">
        <f t="shared" si="24"/>
        <v>Z2013</v>
      </c>
      <c r="B44" s="1350" t="e">
        <f t="shared" si="25"/>
        <v>#N/A</v>
      </c>
      <c r="C44" s="1350" t="e">
        <f t="shared" si="25"/>
        <v>#N/A</v>
      </c>
      <c r="D44" s="1350" t="e">
        <f t="shared" si="25"/>
        <v>#N/A</v>
      </c>
      <c r="E44" s="1263" t="str">
        <f>VLOOKUP("K|"&amp;P44,'[2]+termU'!$A$1:$G$65536,6,FALSE)</f>
        <v>L1012zz</v>
      </c>
      <c r="F44" s="1264" t="str">
        <f>VLOOKUP("K|"&amp;O44,'[2]+termU'!$A$1:$G$65536,6,FALSE)</f>
        <v>L1012zz</v>
      </c>
      <c r="G44" s="1264" t="str">
        <f>IF(P44="","B",IF(ISERROR(#REF!),"B",IF(E44=LEFT(#REF!,LEN(E44)),"A","B")))</f>
        <v>B</v>
      </c>
      <c r="H44" s="172" t="str">
        <f t="shared" ca="1" si="20"/>
        <v>B</v>
      </c>
      <c r="I44" s="1352">
        <v>4</v>
      </c>
      <c r="J44" s="1350">
        <f t="shared" si="26"/>
        <v>2013</v>
      </c>
      <c r="K44" s="1350" t="str">
        <f t="shared" si="26"/>
        <v>Test country</v>
      </c>
      <c r="L44" s="1350">
        <f t="shared" si="26"/>
        <v>0</v>
      </c>
      <c r="M44" s="1350">
        <f t="shared" si="26"/>
        <v>0</v>
      </c>
      <c r="N44" s="1350">
        <f t="shared" si="26"/>
        <v>0</v>
      </c>
      <c r="O44" s="1371" t="str">
        <f t="shared" si="22"/>
        <v>Other protein crops</v>
      </c>
      <c r="P44" s="1262" t="s">
        <v>1159</v>
      </c>
      <c r="Q44" s="1400" t="s">
        <v>2731</v>
      </c>
      <c r="R44" s="1401" t="s">
        <v>2177</v>
      </c>
      <c r="S44" s="1068"/>
      <c r="T44" s="1069"/>
      <c r="U44" s="1069"/>
      <c r="V44" s="1383"/>
      <c r="W44" s="1651"/>
      <c r="X44" s="1068"/>
      <c r="Y44" s="1383"/>
      <c r="Z44" s="1651"/>
      <c r="AA44" s="1068"/>
      <c r="AB44" s="1384"/>
      <c r="AC44" s="1068"/>
      <c r="AD44" s="1384"/>
      <c r="AE44" s="1068"/>
      <c r="AF44" s="1384"/>
      <c r="AG44" s="1068"/>
      <c r="AH44" s="1384"/>
      <c r="AI44" s="719" t="str">
        <f t="shared" si="13"/>
        <v/>
      </c>
      <c r="AJ44" s="1069" t="str">
        <f t="shared" si="14"/>
        <v/>
      </c>
      <c r="AK44" s="1069" t="str">
        <f t="shared" si="19"/>
        <v/>
      </c>
      <c r="AL44" s="1384" t="str">
        <f>IF($Y44,$U44/$Y44* '1 Overview'!$D$19,"")</f>
        <v/>
      </c>
      <c r="AM44" s="719">
        <f>$AB44* '1 Overview'!$D$19</f>
        <v>0</v>
      </c>
      <c r="AN44" s="1069">
        <f>$AD44* '1 Overview'!$D$19</f>
        <v>0</v>
      </c>
      <c r="AO44" s="1069">
        <f>$AF44* '1 Overview'!$D$19</f>
        <v>0</v>
      </c>
      <c r="AP44" s="1383">
        <f>$AH44* '1 Overview'!$D$19</f>
        <v>0</v>
      </c>
      <c r="AQ44" s="1068"/>
      <c r="AR44" s="1069"/>
      <c r="AS44" s="1069"/>
      <c r="AT44" s="1384"/>
      <c r="AU44" s="719">
        <f>AR44* '1 Overview'!$D$19</f>
        <v>0</v>
      </c>
      <c r="AV44" s="1069">
        <f>T44* '1 Overview'!$D$19</f>
        <v>0</v>
      </c>
      <c r="AW44" s="1069">
        <f>Z44* '1 Overview'!$D$19</f>
        <v>0</v>
      </c>
      <c r="AX44" s="1383">
        <f>AT44* '1 Overview'!$D$19</f>
        <v>0</v>
      </c>
      <c r="AY44" s="1570"/>
    </row>
    <row r="45" spans="1:131" s="1225" customFormat="1" ht="15.75" outlineLevel="1" x14ac:dyDescent="0.2">
      <c r="A45" s="1386" t="str">
        <f t="shared" si="24"/>
        <v>Z2013</v>
      </c>
      <c r="B45" s="1386" t="e">
        <f t="shared" si="25"/>
        <v>#N/A</v>
      </c>
      <c r="C45" s="1386" t="e">
        <f t="shared" si="25"/>
        <v>#N/A</v>
      </c>
      <c r="D45" s="1386" t="e">
        <f t="shared" si="25"/>
        <v>#N/A</v>
      </c>
      <c r="E45" s="1387" t="str">
        <f>VLOOKUP("K|"&amp;P45,'[2]+termU'!$A$1:$G$65536,6,FALSE)</f>
        <v>L1015</v>
      </c>
      <c r="F45" s="1388" t="e">
        <f>VLOOKUP("K|"&amp;O45,'[2]+termU'!$A$1:$G$65536,6,FALSE)</f>
        <v>#N/A</v>
      </c>
      <c r="G45" s="1388" t="str">
        <f>IF(P45="","B",IF(ISERROR(E46),"B",IF(E45=LEFT(E46,LEN(E45)),"A","B")))</f>
        <v>A</v>
      </c>
      <c r="H45" s="172" t="str">
        <f t="shared" ca="1" si="20"/>
        <v>A</v>
      </c>
      <c r="I45" s="1390">
        <v>3</v>
      </c>
      <c r="J45" s="1386">
        <f t="shared" si="26"/>
        <v>2013</v>
      </c>
      <c r="K45" s="1386" t="str">
        <f t="shared" si="26"/>
        <v>Test country</v>
      </c>
      <c r="L45" s="1386">
        <f t="shared" si="26"/>
        <v>0</v>
      </c>
      <c r="M45" s="1386">
        <f t="shared" si="26"/>
        <v>0</v>
      </c>
      <c r="N45" s="1386">
        <f t="shared" si="26"/>
        <v>0</v>
      </c>
      <c r="O45" s="1405" t="str">
        <f t="shared" si="22"/>
        <v>&gt; Oilseeds</v>
      </c>
      <c r="P45" s="1389" t="s">
        <v>2428</v>
      </c>
      <c r="Q45" s="1392" t="s">
        <v>2429</v>
      </c>
      <c r="R45" s="1393" t="s">
        <v>3085</v>
      </c>
      <c r="S45" s="1394">
        <f t="shared" ref="S45:AT45" si="27">SUBTOTAL(9,S46:S52)</f>
        <v>0</v>
      </c>
      <c r="T45" s="1395">
        <f t="shared" si="27"/>
        <v>0</v>
      </c>
      <c r="U45" s="1395">
        <f t="shared" si="27"/>
        <v>0</v>
      </c>
      <c r="V45" s="1396">
        <f t="shared" si="27"/>
        <v>0</v>
      </c>
      <c r="W45" s="1650">
        <f t="shared" si="27"/>
        <v>0</v>
      </c>
      <c r="X45" s="1394">
        <f t="shared" si="27"/>
        <v>0</v>
      </c>
      <c r="Y45" s="1396">
        <f t="shared" si="27"/>
        <v>0</v>
      </c>
      <c r="Z45" s="1650">
        <f t="shared" si="27"/>
        <v>0</v>
      </c>
      <c r="AA45" s="1394">
        <f t="shared" si="27"/>
        <v>0</v>
      </c>
      <c r="AB45" s="1397">
        <f t="shared" si="27"/>
        <v>0</v>
      </c>
      <c r="AC45" s="1394">
        <f t="shared" si="27"/>
        <v>0</v>
      </c>
      <c r="AD45" s="1397">
        <f t="shared" si="27"/>
        <v>0</v>
      </c>
      <c r="AE45" s="1394">
        <f t="shared" si="27"/>
        <v>0</v>
      </c>
      <c r="AF45" s="1397">
        <f t="shared" si="27"/>
        <v>0</v>
      </c>
      <c r="AG45" s="1394">
        <f t="shared" si="27"/>
        <v>0</v>
      </c>
      <c r="AH45" s="1397">
        <f t="shared" si="27"/>
        <v>0</v>
      </c>
      <c r="AI45" s="1394">
        <f t="shared" si="27"/>
        <v>0</v>
      </c>
      <c r="AJ45" s="1394">
        <f t="shared" si="27"/>
        <v>0</v>
      </c>
      <c r="AK45" s="1394">
        <f t="shared" si="27"/>
        <v>0</v>
      </c>
      <c r="AL45" s="1394">
        <f t="shared" si="27"/>
        <v>0</v>
      </c>
      <c r="AM45" s="1394">
        <f t="shared" si="27"/>
        <v>0</v>
      </c>
      <c r="AN45" s="1394">
        <f t="shared" si="27"/>
        <v>0</v>
      </c>
      <c r="AO45" s="1394">
        <f t="shared" si="27"/>
        <v>0</v>
      </c>
      <c r="AP45" s="1394">
        <f t="shared" si="27"/>
        <v>0</v>
      </c>
      <c r="AQ45" s="1394">
        <f t="shared" si="27"/>
        <v>0</v>
      </c>
      <c r="AR45" s="1395">
        <f t="shared" si="27"/>
        <v>0</v>
      </c>
      <c r="AS45" s="1395">
        <f t="shared" si="27"/>
        <v>0</v>
      </c>
      <c r="AT45" s="1397">
        <f t="shared" si="27"/>
        <v>0</v>
      </c>
      <c r="AU45" s="1398">
        <f>AR45* '1 Overview'!$D$19</f>
        <v>0</v>
      </c>
      <c r="AV45" s="1395">
        <f>T45* '1 Overview'!$D$19</f>
        <v>0</v>
      </c>
      <c r="AW45" s="1406">
        <f>Z45* '1 Overview'!$D$19</f>
        <v>0</v>
      </c>
      <c r="AX45" s="1396">
        <f>AT45* '1 Overview'!$D$19</f>
        <v>0</v>
      </c>
      <c r="AY45" s="1570"/>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row>
    <row r="46" spans="1:131" s="204" customFormat="1" outlineLevel="2" collapsed="1" x14ac:dyDescent="0.2">
      <c r="A46" s="1350" t="str">
        <f t="shared" si="24"/>
        <v>Z2013</v>
      </c>
      <c r="B46" s="1350" t="e">
        <f t="shared" si="25"/>
        <v>#N/A</v>
      </c>
      <c r="C46" s="1350" t="e">
        <f t="shared" si="25"/>
        <v>#N/A</v>
      </c>
      <c r="D46" s="1350" t="e">
        <f t="shared" si="25"/>
        <v>#N/A</v>
      </c>
      <c r="E46" s="1263" t="str">
        <f>VLOOKUP("K|"&amp;P46,'[2]+termU'!$A$1:$G$65536,6,FALSE)</f>
        <v>L101500</v>
      </c>
      <c r="F46" s="1264" t="e">
        <f>VLOOKUP("K|"&amp;O46,'[2]+termU'!$A$1:$G$65536,6,FALSE)</f>
        <v>#N/A</v>
      </c>
      <c r="G46" s="1264" t="str">
        <f>IF(P46="","B",IF(ISERROR(#REF!),"B",IF(E46=LEFT(#REF!,LEN(E46)),"A","B")))</f>
        <v>B</v>
      </c>
      <c r="H46" s="172" t="str">
        <f t="shared" ca="1" si="20"/>
        <v>B</v>
      </c>
      <c r="I46" s="1352">
        <v>4</v>
      </c>
      <c r="J46" s="1350">
        <f t="shared" si="26"/>
        <v>2013</v>
      </c>
      <c r="K46" s="1350" t="str">
        <f t="shared" si="26"/>
        <v>Test country</v>
      </c>
      <c r="L46" s="1350">
        <f t="shared" si="26"/>
        <v>0</v>
      </c>
      <c r="M46" s="1350">
        <f t="shared" si="26"/>
        <v>0</v>
      </c>
      <c r="N46" s="1350">
        <f t="shared" si="26"/>
        <v>0</v>
      </c>
      <c r="O46" s="1371" t="str">
        <f t="shared" si="22"/>
        <v>&gt; Oilseeds, no details</v>
      </c>
      <c r="P46" s="1262" t="s">
        <v>2431</v>
      </c>
      <c r="Q46" s="1399" t="s">
        <v>2431</v>
      </c>
      <c r="R46" s="1382" t="str">
        <f xml:space="preserve"> R45 &amp; IF(ISERROR([2]!hidden(R45)),", no details",IF([2]!hidden(R45),"",", no details"))</f>
        <v>&gt; Oilseeds, no details</v>
      </c>
      <c r="S46" s="1068"/>
      <c r="T46" s="1069"/>
      <c r="U46" s="1069"/>
      <c r="V46" s="1383"/>
      <c r="W46" s="1651"/>
      <c r="X46" s="1068"/>
      <c r="Y46" s="1383"/>
      <c r="Z46" s="1651"/>
      <c r="AA46" s="1068"/>
      <c r="AB46" s="1384"/>
      <c r="AC46" s="1068"/>
      <c r="AD46" s="1384"/>
      <c r="AE46" s="1068"/>
      <c r="AF46" s="1384"/>
      <c r="AG46" s="1068"/>
      <c r="AH46" s="1384"/>
      <c r="AI46" s="719" t="str">
        <f t="shared" si="13"/>
        <v/>
      </c>
      <c r="AJ46" s="1069" t="str">
        <f t="shared" si="14"/>
        <v/>
      </c>
      <c r="AK46" s="1069" t="str">
        <f t="shared" si="19"/>
        <v/>
      </c>
      <c r="AL46" s="1384" t="str">
        <f>IF($Y46,$U46/$Y46* '1 Overview'!$D$19,"")</f>
        <v/>
      </c>
      <c r="AM46" s="719">
        <f>$AB46* '1 Overview'!$D$19</f>
        <v>0</v>
      </c>
      <c r="AN46" s="1069">
        <f>$AD46* '1 Overview'!$D$19</f>
        <v>0</v>
      </c>
      <c r="AO46" s="1069">
        <f>$AF46* '1 Overview'!$D$19</f>
        <v>0</v>
      </c>
      <c r="AP46" s="1383">
        <f>$AH46* '1 Overview'!$D$19</f>
        <v>0</v>
      </c>
      <c r="AQ46" s="1068"/>
      <c r="AR46" s="1069"/>
      <c r="AS46" s="1069"/>
      <c r="AT46" s="1384"/>
      <c r="AU46" s="719">
        <f>AR46* '1 Overview'!$D$19</f>
        <v>0</v>
      </c>
      <c r="AV46" s="1069">
        <f>T46* '1 Overview'!$D$19</f>
        <v>0</v>
      </c>
      <c r="AW46" s="1069">
        <f>Z46* '1 Overview'!$D$19</f>
        <v>0</v>
      </c>
      <c r="AX46" s="1383">
        <f>AT46* '1 Overview'!$D$19</f>
        <v>0</v>
      </c>
      <c r="AY46" s="1570"/>
    </row>
    <row r="47" spans="1:131" s="204" customFormat="1" ht="12.75" outlineLevel="2" collapsed="1" x14ac:dyDescent="0.2">
      <c r="A47" s="1350" t="str">
        <f t="shared" si="24"/>
        <v>Z2013</v>
      </c>
      <c r="B47" s="1350" t="e">
        <f t="shared" si="25"/>
        <v>#N/A</v>
      </c>
      <c r="C47" s="1350" t="e">
        <f t="shared" si="25"/>
        <v>#N/A</v>
      </c>
      <c r="D47" s="1350" t="e">
        <f t="shared" si="25"/>
        <v>#N/A</v>
      </c>
      <c r="E47" s="1263" t="str">
        <f>VLOOKUP("K|"&amp;P47,'[2]+termU'!$A$1:$G$65536,6,FALSE)</f>
        <v>L101501</v>
      </c>
      <c r="F47" s="1264" t="str">
        <f>VLOOKUP("K|"&amp;O47,'[2]+termU'!$A$1:$G$65536,6,FALSE)</f>
        <v>L101501</v>
      </c>
      <c r="G47" s="1264" t="str">
        <f>IF(P47="","B",IF(ISERROR(#REF!),"B",IF(E47=LEFT(#REF!,LEN(E47)),"A","B")))</f>
        <v>B</v>
      </c>
      <c r="H47" s="172" t="str">
        <f t="shared" ca="1" si="20"/>
        <v>B</v>
      </c>
      <c r="I47" s="1352">
        <v>4</v>
      </c>
      <c r="J47" s="1350">
        <f t="shared" si="26"/>
        <v>2013</v>
      </c>
      <c r="K47" s="1350" t="str">
        <f t="shared" si="26"/>
        <v>Test country</v>
      </c>
      <c r="L47" s="1350">
        <f t="shared" si="26"/>
        <v>0</v>
      </c>
      <c r="M47" s="1350">
        <f t="shared" si="26"/>
        <v>0</v>
      </c>
      <c r="N47" s="1350">
        <f t="shared" si="26"/>
        <v>0</v>
      </c>
      <c r="O47" s="1371" t="str">
        <f t="shared" si="22"/>
        <v>Sunflower seed</v>
      </c>
      <c r="P47" s="1262" t="s">
        <v>2433</v>
      </c>
      <c r="Q47" s="1400" t="s">
        <v>2732</v>
      </c>
      <c r="R47" s="1401" t="s">
        <v>2178</v>
      </c>
      <c r="S47" s="1068"/>
      <c r="T47" s="1069"/>
      <c r="U47" s="1069"/>
      <c r="V47" s="1383"/>
      <c r="W47" s="1651"/>
      <c r="X47" s="1068"/>
      <c r="Y47" s="1383"/>
      <c r="Z47" s="1651"/>
      <c r="AA47" s="1068"/>
      <c r="AB47" s="1384"/>
      <c r="AC47" s="1068"/>
      <c r="AD47" s="1384"/>
      <c r="AE47" s="1068"/>
      <c r="AF47" s="1384"/>
      <c r="AG47" s="1068"/>
      <c r="AH47" s="1384"/>
      <c r="AI47" s="719" t="str">
        <f t="shared" si="13"/>
        <v/>
      </c>
      <c r="AJ47" s="1069" t="str">
        <f t="shared" si="14"/>
        <v/>
      </c>
      <c r="AK47" s="1069" t="str">
        <f t="shared" si="19"/>
        <v/>
      </c>
      <c r="AL47" s="1384" t="str">
        <f>IF($Y47,$U47/$Y47* '1 Overview'!$D$19,"")</f>
        <v/>
      </c>
      <c r="AM47" s="719">
        <f>$AB47* '1 Overview'!$D$19</f>
        <v>0</v>
      </c>
      <c r="AN47" s="1069">
        <f>$AD47* '1 Overview'!$D$19</f>
        <v>0</v>
      </c>
      <c r="AO47" s="1069">
        <f>$AF47* '1 Overview'!$D$19</f>
        <v>0</v>
      </c>
      <c r="AP47" s="1383">
        <f>$AH47* '1 Overview'!$D$19</f>
        <v>0</v>
      </c>
      <c r="AQ47" s="1068"/>
      <c r="AR47" s="1069"/>
      <c r="AS47" s="1069"/>
      <c r="AT47" s="1384"/>
      <c r="AU47" s="719">
        <f>AR47* '1 Overview'!$D$19</f>
        <v>0</v>
      </c>
      <c r="AV47" s="1069">
        <f>T47* '1 Overview'!$D$19</f>
        <v>0</v>
      </c>
      <c r="AW47" s="1069">
        <f>Z47* '1 Overview'!$D$19</f>
        <v>0</v>
      </c>
      <c r="AX47" s="1383">
        <f>AT47* '1 Overview'!$D$19</f>
        <v>0</v>
      </c>
      <c r="AY47" s="1570"/>
    </row>
    <row r="48" spans="1:131" s="204" customFormat="1" ht="12.75" customHeight="1" outlineLevel="2" collapsed="1" x14ac:dyDescent="0.2">
      <c r="A48" s="1350" t="str">
        <f t="shared" si="24"/>
        <v>Z2013</v>
      </c>
      <c r="B48" s="1350" t="e">
        <f t="shared" si="25"/>
        <v>#N/A</v>
      </c>
      <c r="C48" s="1350" t="e">
        <f t="shared" si="25"/>
        <v>#N/A</v>
      </c>
      <c r="D48" s="1350" t="e">
        <f t="shared" si="25"/>
        <v>#N/A</v>
      </c>
      <c r="E48" s="1263" t="str">
        <f>VLOOKUP("K|"&amp;P48,'[2]+termU'!$A$1:$G$65536,6,FALSE)</f>
        <v>L101502</v>
      </c>
      <c r="F48" s="1264" t="str">
        <f>VLOOKUP("K|"&amp;O48,'[2]+termU'!$A$1:$G$65536,6,FALSE)</f>
        <v>L101209</v>
      </c>
      <c r="G48" s="1264" t="str">
        <f>IF(P48="","B",IF(ISERROR(#REF!),"B",IF(E48=LEFT(#REF!,LEN(E48)),"A","B")))</f>
        <v>B</v>
      </c>
      <c r="H48" s="172" t="str">
        <f t="shared" ca="1" si="20"/>
        <v>B</v>
      </c>
      <c r="I48" s="1352">
        <v>4</v>
      </c>
      <c r="J48" s="1350">
        <f t="shared" si="26"/>
        <v>2013</v>
      </c>
      <c r="K48" s="1350" t="str">
        <f t="shared" si="26"/>
        <v>Test country</v>
      </c>
      <c r="L48" s="1350">
        <f t="shared" si="26"/>
        <v>0</v>
      </c>
      <c r="M48" s="1350">
        <f t="shared" si="26"/>
        <v>0</v>
      </c>
      <c r="N48" s="1350">
        <f t="shared" si="26"/>
        <v>0</v>
      </c>
      <c r="O48" s="1371" t="str">
        <f t="shared" si="22"/>
        <v>Soy</v>
      </c>
      <c r="P48" s="1262" t="s">
        <v>2437</v>
      </c>
      <c r="Q48" s="1400" t="s">
        <v>2733</v>
      </c>
      <c r="R48" s="1401" t="s">
        <v>2179</v>
      </c>
      <c r="S48" s="1068"/>
      <c r="T48" s="1069"/>
      <c r="U48" s="1069"/>
      <c r="V48" s="1383"/>
      <c r="W48" s="1651"/>
      <c r="X48" s="1068"/>
      <c r="Y48" s="1383"/>
      <c r="Z48" s="1651"/>
      <c r="AA48" s="1068"/>
      <c r="AB48" s="1384"/>
      <c r="AC48" s="1068"/>
      <c r="AD48" s="1384"/>
      <c r="AE48" s="1068"/>
      <c r="AF48" s="1384"/>
      <c r="AG48" s="1068"/>
      <c r="AH48" s="1384"/>
      <c r="AI48" s="719" t="str">
        <f t="shared" si="13"/>
        <v/>
      </c>
      <c r="AJ48" s="1069" t="str">
        <f t="shared" si="14"/>
        <v/>
      </c>
      <c r="AK48" s="1069" t="str">
        <f t="shared" si="19"/>
        <v/>
      </c>
      <c r="AL48" s="1384" t="str">
        <f>IF($Y48,$U48/$Y48* '1 Overview'!$D$19,"")</f>
        <v/>
      </c>
      <c r="AM48" s="719">
        <f>$AB48* '1 Overview'!$D$19</f>
        <v>0</v>
      </c>
      <c r="AN48" s="1069">
        <f>$AD48* '1 Overview'!$D$19</f>
        <v>0</v>
      </c>
      <c r="AO48" s="1069">
        <f>$AF48* '1 Overview'!$D$19</f>
        <v>0</v>
      </c>
      <c r="AP48" s="1383">
        <f>$AH48* '1 Overview'!$D$19</f>
        <v>0</v>
      </c>
      <c r="AQ48" s="1068"/>
      <c r="AR48" s="1069"/>
      <c r="AS48" s="1069"/>
      <c r="AT48" s="1384"/>
      <c r="AU48" s="719">
        <f>AR48* '1 Overview'!$D$19</f>
        <v>0</v>
      </c>
      <c r="AV48" s="1069">
        <f>T48* '1 Overview'!$D$19</f>
        <v>0</v>
      </c>
      <c r="AW48" s="1069">
        <f>Z48* '1 Overview'!$D$19</f>
        <v>0</v>
      </c>
      <c r="AX48" s="1383">
        <f>AT48* '1 Overview'!$D$19</f>
        <v>0</v>
      </c>
      <c r="AY48" s="1570"/>
    </row>
    <row r="49" spans="1:131" s="204" customFormat="1" ht="12.75" customHeight="1" outlineLevel="2" collapsed="1" x14ac:dyDescent="0.2">
      <c r="A49" s="1350" t="str">
        <f t="shared" si="24"/>
        <v>Z2013</v>
      </c>
      <c r="B49" s="1350" t="e">
        <f t="shared" si="25"/>
        <v>#N/A</v>
      </c>
      <c r="C49" s="1350" t="e">
        <f t="shared" si="25"/>
        <v>#N/A</v>
      </c>
      <c r="D49" s="1350" t="e">
        <f t="shared" si="25"/>
        <v>#N/A</v>
      </c>
      <c r="E49" s="1263" t="str">
        <f>VLOOKUP("K|"&amp;P49,'[2]+termU'!$A$1:$G$65536,6,FALSE)</f>
        <v>L101521</v>
      </c>
      <c r="F49" s="1264" t="e">
        <f>VLOOKUP("K|"&amp;O49,'[2]+termU'!$A$1:$G$65536,6,FALSE)</f>
        <v>#N/A</v>
      </c>
      <c r="G49" s="1264" t="str">
        <f>IF(P49="","B",IF(ISERROR(#REF!),"B",IF(E49=LEFT(#REF!,LEN(E49)),"A","B")))</f>
        <v>B</v>
      </c>
      <c r="H49" s="172" t="str">
        <f t="shared" ca="1" si="20"/>
        <v>B</v>
      </c>
      <c r="I49" s="1352">
        <v>4</v>
      </c>
      <c r="J49" s="1350">
        <f t="shared" si="26"/>
        <v>2013</v>
      </c>
      <c r="K49" s="1350" t="str">
        <f t="shared" si="26"/>
        <v>Test country</v>
      </c>
      <c r="L49" s="1350">
        <f t="shared" si="26"/>
        <v>0</v>
      </c>
      <c r="M49" s="1350">
        <f t="shared" si="26"/>
        <v>0</v>
      </c>
      <c r="N49" s="1350">
        <f t="shared" si="26"/>
        <v>0</v>
      </c>
      <c r="O49" s="1371" t="str">
        <f>TRIM(R49)</f>
        <v>Linseed/Flax</v>
      </c>
      <c r="P49" s="1262" t="s">
        <v>688</v>
      </c>
      <c r="Q49" s="1400" t="s">
        <v>2734</v>
      </c>
      <c r="R49" s="1401" t="s">
        <v>1770</v>
      </c>
      <c r="S49" s="1068"/>
      <c r="T49" s="1069"/>
      <c r="U49" s="1069"/>
      <c r="V49" s="1383"/>
      <c r="W49" s="1651"/>
      <c r="X49" s="1068"/>
      <c r="Y49" s="1383"/>
      <c r="Z49" s="1651"/>
      <c r="AA49" s="1068"/>
      <c r="AB49" s="1384"/>
      <c r="AC49" s="1068"/>
      <c r="AD49" s="1384"/>
      <c r="AE49" s="1068"/>
      <c r="AF49" s="1384"/>
      <c r="AG49" s="1068"/>
      <c r="AH49" s="1384"/>
      <c r="AI49" s="719" t="str">
        <f t="shared" si="13"/>
        <v/>
      </c>
      <c r="AJ49" s="1069" t="str">
        <f t="shared" si="14"/>
        <v/>
      </c>
      <c r="AK49" s="1069" t="str">
        <f t="shared" si="19"/>
        <v/>
      </c>
      <c r="AL49" s="1384" t="str">
        <f>IF($Y49,$U49/$Y49* '1 Overview'!$D$19,"")</f>
        <v/>
      </c>
      <c r="AM49" s="719">
        <f>$AB49* '1 Overview'!$D$19</f>
        <v>0</v>
      </c>
      <c r="AN49" s="1069">
        <f>$AD49* '1 Overview'!$D$19</f>
        <v>0</v>
      </c>
      <c r="AO49" s="1069">
        <f>$AF49* '1 Overview'!$D$19</f>
        <v>0</v>
      </c>
      <c r="AP49" s="1383">
        <f>$AH49* '1 Overview'!$D$19</f>
        <v>0</v>
      </c>
      <c r="AQ49" s="1068"/>
      <c r="AR49" s="1069"/>
      <c r="AS49" s="1069"/>
      <c r="AT49" s="1384"/>
      <c r="AU49" s="719">
        <f>AR49* '1 Overview'!$D$19</f>
        <v>0</v>
      </c>
      <c r="AV49" s="1069">
        <f>T49* '1 Overview'!$D$19</f>
        <v>0</v>
      </c>
      <c r="AW49" s="1069">
        <f>Z49* '1 Overview'!$D$19</f>
        <v>0</v>
      </c>
      <c r="AX49" s="1383">
        <f>AT49* '1 Overview'!$D$19</f>
        <v>0</v>
      </c>
      <c r="AY49" s="1570"/>
    </row>
    <row r="50" spans="1:131" s="204" customFormat="1" ht="12.75" customHeight="1" outlineLevel="2" collapsed="1" x14ac:dyDescent="0.2">
      <c r="A50" s="1350" t="str">
        <f t="shared" si="24"/>
        <v>Z2013</v>
      </c>
      <c r="B50" s="1350" t="e">
        <f t="shared" si="25"/>
        <v>#N/A</v>
      </c>
      <c r="C50" s="1350" t="e">
        <f t="shared" si="25"/>
        <v>#N/A</v>
      </c>
      <c r="D50" s="1350" t="e">
        <f t="shared" si="25"/>
        <v>#N/A</v>
      </c>
      <c r="E50" s="1263" t="str">
        <f>VLOOKUP("K|"&amp;P50,'[2]+termU'!$A$1:$G$65536,6,FALSE)</f>
        <v>L101503</v>
      </c>
      <c r="F50" s="1264" t="str">
        <f>VLOOKUP("K|"&amp;O50,'[2]+termU'!$A$1:$G$65536,6,FALSE)</f>
        <v>L101503</v>
      </c>
      <c r="G50" s="1264" t="str">
        <f>IF(P50="","B",IF(ISERROR(#REF!),"B",IF(E50=LEFT(#REF!,LEN(E50)),"A","B")))</f>
        <v>B</v>
      </c>
      <c r="H50" s="172" t="str">
        <f t="shared" ca="1" si="20"/>
        <v>B</v>
      </c>
      <c r="I50" s="1352">
        <v>4</v>
      </c>
      <c r="J50" s="1350">
        <f t="shared" si="26"/>
        <v>2013</v>
      </c>
      <c r="K50" s="1350" t="str">
        <f t="shared" si="26"/>
        <v>Test country</v>
      </c>
      <c r="L50" s="1350">
        <f t="shared" si="26"/>
        <v>0</v>
      </c>
      <c r="M50" s="1350">
        <f t="shared" si="26"/>
        <v>0</v>
      </c>
      <c r="N50" s="1350">
        <f t="shared" si="26"/>
        <v>0</v>
      </c>
      <c r="O50" s="1371" t="str">
        <f t="shared" si="22"/>
        <v>Rape and turnip rape</v>
      </c>
      <c r="P50" s="1262" t="s">
        <v>2441</v>
      </c>
      <c r="Q50" s="1400" t="s">
        <v>2735</v>
      </c>
      <c r="R50" s="1401" t="s">
        <v>2180</v>
      </c>
      <c r="S50" s="1068"/>
      <c r="T50" s="1069"/>
      <c r="U50" s="1069"/>
      <c r="V50" s="1383"/>
      <c r="W50" s="1651"/>
      <c r="X50" s="1068"/>
      <c r="Y50" s="1383"/>
      <c r="Z50" s="1651"/>
      <c r="AA50" s="1068"/>
      <c r="AB50" s="1384"/>
      <c r="AC50" s="1068"/>
      <c r="AD50" s="1384"/>
      <c r="AE50" s="1068"/>
      <c r="AF50" s="1384"/>
      <c r="AG50" s="1068"/>
      <c r="AH50" s="1384"/>
      <c r="AI50" s="719" t="str">
        <f t="shared" si="13"/>
        <v/>
      </c>
      <c r="AJ50" s="1069" t="str">
        <f t="shared" si="14"/>
        <v/>
      </c>
      <c r="AK50" s="1069" t="str">
        <f t="shared" si="19"/>
        <v/>
      </c>
      <c r="AL50" s="1384" t="str">
        <f>IF($Y50,$U50/$Y50* '1 Overview'!$D$19,"")</f>
        <v/>
      </c>
      <c r="AM50" s="719">
        <f>$AB50* '1 Overview'!$D$19</f>
        <v>0</v>
      </c>
      <c r="AN50" s="1069">
        <f>$AD50* '1 Overview'!$D$19</f>
        <v>0</v>
      </c>
      <c r="AO50" s="1069">
        <f>$AF50* '1 Overview'!$D$19</f>
        <v>0</v>
      </c>
      <c r="AP50" s="1383">
        <f>$AH50* '1 Overview'!$D$19</f>
        <v>0</v>
      </c>
      <c r="AQ50" s="1068"/>
      <c r="AR50" s="1069"/>
      <c r="AS50" s="1069"/>
      <c r="AT50" s="1384"/>
      <c r="AU50" s="719">
        <f>AR50* '1 Overview'!$D$19</f>
        <v>0</v>
      </c>
      <c r="AV50" s="1069">
        <f>T50* '1 Overview'!$D$19</f>
        <v>0</v>
      </c>
      <c r="AW50" s="1069">
        <f>Z50* '1 Overview'!$D$19</f>
        <v>0</v>
      </c>
      <c r="AX50" s="1383">
        <f>AT50* '1 Overview'!$D$19</f>
        <v>0</v>
      </c>
      <c r="AY50" s="1570"/>
    </row>
    <row r="51" spans="1:131" s="201" customFormat="1" ht="12.75" outlineLevel="2" x14ac:dyDescent="0.2">
      <c r="A51" s="1350" t="str">
        <f t="shared" si="24"/>
        <v>Z2013</v>
      </c>
      <c r="B51" s="1350" t="e">
        <f t="shared" si="25"/>
        <v>#N/A</v>
      </c>
      <c r="C51" s="1350" t="e">
        <f t="shared" si="25"/>
        <v>#N/A</v>
      </c>
      <c r="D51" s="1350" t="e">
        <f t="shared" si="25"/>
        <v>#N/A</v>
      </c>
      <c r="E51" s="1263" t="e">
        <f>VLOOKUP("K|"&amp;P51,'[2]+termU'!$A$1:$G$65536,6,FALSE)</f>
        <v>#N/A</v>
      </c>
      <c r="F51" s="1264" t="e">
        <f>VLOOKUP("K|"&amp;O51,'[2]+termU'!$A$1:$G$65536,6,FALSE)</f>
        <v>#N/A</v>
      </c>
      <c r="G51" s="1264" t="str">
        <f>IF(P51="","B",IF(ISERROR(E52),"B",IF(E51=LEFT(E52,LEN(E51)),"A","B")))</f>
        <v>B</v>
      </c>
      <c r="H51" s="172" t="str">
        <f t="shared" ca="1" si="20"/>
        <v>B</v>
      </c>
      <c r="I51" s="1352">
        <v>4</v>
      </c>
      <c r="J51" s="1350">
        <f t="shared" si="26"/>
        <v>2013</v>
      </c>
      <c r="K51" s="1350" t="str">
        <f t="shared" si="26"/>
        <v>Test country</v>
      </c>
      <c r="L51" s="1350">
        <f t="shared" si="26"/>
        <v>0</v>
      </c>
      <c r="M51" s="1350">
        <f t="shared" si="26"/>
        <v>0</v>
      </c>
      <c r="N51" s="1350">
        <f t="shared" si="26"/>
        <v>0</v>
      </c>
      <c r="O51" s="1371" t="str">
        <f t="shared" ref="O51:O58" si="28">TRIM(R51)</f>
        <v>&lt;important new product, please enter&gt;</v>
      </c>
      <c r="P51" s="1354"/>
      <c r="Q51" s="1403" t="s">
        <v>2653</v>
      </c>
      <c r="R51" s="1404" t="s">
        <v>2231</v>
      </c>
      <c r="S51" s="1068"/>
      <c r="T51" s="1069"/>
      <c r="U51" s="1069"/>
      <c r="V51" s="1383"/>
      <c r="W51" s="1651"/>
      <c r="X51" s="1068"/>
      <c r="Y51" s="1383"/>
      <c r="Z51" s="1651"/>
      <c r="AA51" s="1068"/>
      <c r="AB51" s="1384"/>
      <c r="AC51" s="1068"/>
      <c r="AD51" s="1384"/>
      <c r="AE51" s="1068"/>
      <c r="AF51" s="1384"/>
      <c r="AG51" s="1068"/>
      <c r="AH51" s="1384"/>
      <c r="AI51" s="719" t="str">
        <f t="shared" si="13"/>
        <v/>
      </c>
      <c r="AJ51" s="1069" t="str">
        <f t="shared" si="14"/>
        <v/>
      </c>
      <c r="AK51" s="1069" t="str">
        <f t="shared" si="19"/>
        <v/>
      </c>
      <c r="AL51" s="1384" t="str">
        <f>IF($Y51,$U51/$Y51* '1 Overview'!$D$19,"")</f>
        <v/>
      </c>
      <c r="AM51" s="719">
        <f>$AB51* '1 Overview'!$D$19</f>
        <v>0</v>
      </c>
      <c r="AN51" s="1069">
        <f>$AD51* '1 Overview'!$D$19</f>
        <v>0</v>
      </c>
      <c r="AO51" s="1069">
        <f>$AF51* '1 Overview'!$D$19</f>
        <v>0</v>
      </c>
      <c r="AP51" s="1383">
        <f>$AH51* '1 Overview'!$D$19</f>
        <v>0</v>
      </c>
      <c r="AQ51" s="1068"/>
      <c r="AR51" s="1069"/>
      <c r="AS51" s="1069"/>
      <c r="AT51" s="1384"/>
      <c r="AU51" s="719">
        <f>AR51* '1 Overview'!$D$19</f>
        <v>0</v>
      </c>
      <c r="AV51" s="1069">
        <f>T51* '1 Overview'!$D$19</f>
        <v>0</v>
      </c>
      <c r="AW51" s="1069">
        <f>Z51* '1 Overview'!$D$19</f>
        <v>0</v>
      </c>
      <c r="AX51" s="1383">
        <f>AT51* '1 Overview'!$D$19</f>
        <v>0</v>
      </c>
      <c r="AY51" s="1571"/>
    </row>
    <row r="52" spans="1:131" s="204" customFormat="1" ht="12.75" customHeight="1" outlineLevel="2" collapsed="1" x14ac:dyDescent="0.2">
      <c r="A52" s="1350" t="str">
        <f t="shared" si="24"/>
        <v>Z2013</v>
      </c>
      <c r="B52" s="1350" t="e">
        <f t="shared" si="25"/>
        <v>#N/A</v>
      </c>
      <c r="C52" s="1350" t="e">
        <f t="shared" si="25"/>
        <v>#N/A</v>
      </c>
      <c r="D52" s="1350" t="e">
        <f t="shared" si="25"/>
        <v>#N/A</v>
      </c>
      <c r="E52" s="1263" t="str">
        <f>VLOOKUP("K|"&amp;P52,'[2]+termU'!$A$1:$G$65536,6,FALSE)</f>
        <v>L1015zz</v>
      </c>
      <c r="F52" s="1264" t="str">
        <f>VLOOKUP("K|"&amp;O52,'[2]+termU'!$A$1:$G$65536,6,FALSE)</f>
        <v>L1015zz</v>
      </c>
      <c r="G52" s="1264" t="str">
        <f>IF(P52="","B",IF(ISERROR(#REF!),"B",IF(E52=LEFT(#REF!,LEN(E52)),"A","B")))</f>
        <v>B</v>
      </c>
      <c r="H52" s="172" t="str">
        <f t="shared" ca="1" si="20"/>
        <v>B</v>
      </c>
      <c r="I52" s="1352">
        <v>4</v>
      </c>
      <c r="J52" s="1350">
        <f t="shared" si="26"/>
        <v>2013</v>
      </c>
      <c r="K52" s="1350" t="str">
        <f t="shared" si="26"/>
        <v>Test country</v>
      </c>
      <c r="L52" s="1350">
        <f t="shared" si="26"/>
        <v>0</v>
      </c>
      <c r="M52" s="1350">
        <f t="shared" si="26"/>
        <v>0</v>
      </c>
      <c r="N52" s="1350">
        <f t="shared" si="26"/>
        <v>0</v>
      </c>
      <c r="O52" s="1371" t="str">
        <f t="shared" si="28"/>
        <v>Other oilseeds</v>
      </c>
      <c r="P52" s="1262" t="s">
        <v>712</v>
      </c>
      <c r="Q52" s="1400" t="s">
        <v>507</v>
      </c>
      <c r="R52" s="1401" t="s">
        <v>2181</v>
      </c>
      <c r="S52" s="1068"/>
      <c r="T52" s="1069"/>
      <c r="U52" s="1069"/>
      <c r="V52" s="1383"/>
      <c r="W52" s="1651"/>
      <c r="X52" s="1068"/>
      <c r="Y52" s="1383"/>
      <c r="Z52" s="1651"/>
      <c r="AA52" s="1068"/>
      <c r="AB52" s="1384"/>
      <c r="AC52" s="1068"/>
      <c r="AD52" s="1384"/>
      <c r="AE52" s="1068"/>
      <c r="AF52" s="1384"/>
      <c r="AG52" s="1068"/>
      <c r="AH52" s="1384"/>
      <c r="AI52" s="719" t="str">
        <f t="shared" si="13"/>
        <v/>
      </c>
      <c r="AJ52" s="1069" t="str">
        <f t="shared" si="14"/>
        <v/>
      </c>
      <c r="AK52" s="1069" t="str">
        <f t="shared" si="19"/>
        <v/>
      </c>
      <c r="AL52" s="1384" t="str">
        <f>IF($Y52,$U52/$Y52* '1 Overview'!$D$19,"")</f>
        <v/>
      </c>
      <c r="AM52" s="719">
        <f>$AB52* '1 Overview'!$D$19</f>
        <v>0</v>
      </c>
      <c r="AN52" s="1069">
        <f>$AD52* '1 Overview'!$D$19</f>
        <v>0</v>
      </c>
      <c r="AO52" s="1069">
        <f>$AF52* '1 Overview'!$D$19</f>
        <v>0</v>
      </c>
      <c r="AP52" s="1383">
        <f>$AH52* '1 Overview'!$D$19</f>
        <v>0</v>
      </c>
      <c r="AQ52" s="1068"/>
      <c r="AR52" s="1069"/>
      <c r="AS52" s="1069"/>
      <c r="AT52" s="1384"/>
      <c r="AU52" s="719">
        <f>AR52* '1 Overview'!$D$19</f>
        <v>0</v>
      </c>
      <c r="AV52" s="1069">
        <f>T52* '1 Overview'!$D$19</f>
        <v>0</v>
      </c>
      <c r="AW52" s="1069">
        <f>Z52* '1 Overview'!$D$19</f>
        <v>0</v>
      </c>
      <c r="AX52" s="1383">
        <f>AT52* '1 Overview'!$D$19</f>
        <v>0</v>
      </c>
      <c r="AY52" s="1570"/>
    </row>
    <row r="53" spans="1:131" s="1225" customFormat="1" ht="15.75" outlineLevel="1" x14ac:dyDescent="0.2">
      <c r="A53" s="1386" t="str">
        <f t="shared" si="24"/>
        <v>Z2013</v>
      </c>
      <c r="B53" s="1386" t="e">
        <f t="shared" si="25"/>
        <v>#N/A</v>
      </c>
      <c r="C53" s="1386" t="e">
        <f t="shared" si="25"/>
        <v>#N/A</v>
      </c>
      <c r="D53" s="1386" t="e">
        <f t="shared" si="25"/>
        <v>#N/A</v>
      </c>
      <c r="E53" s="1387" t="e">
        <f>VLOOKUP("K|"&amp;P53,'[2]+termU'!$A$1:$G$65536,6,FALSE)</f>
        <v>#N/A</v>
      </c>
      <c r="F53" s="1388" t="e">
        <f>VLOOKUP("K|"&amp;O53,'[2]+termU'!$A$1:$G$65536,6,FALSE)</f>
        <v>#N/A</v>
      </c>
      <c r="G53" s="1388" t="str">
        <f>IF(P53="","B",IF(ISERROR(E54),"B",IF(E53=LEFT(E54,LEN(E53)),"A","B")))</f>
        <v>B</v>
      </c>
      <c r="H53" s="172" t="str">
        <f t="shared" ca="1" si="20"/>
        <v>A</v>
      </c>
      <c r="I53" s="1390">
        <v>3</v>
      </c>
      <c r="J53" s="1386">
        <f t="shared" si="26"/>
        <v>2013</v>
      </c>
      <c r="K53" s="1386" t="str">
        <f t="shared" si="26"/>
        <v>Test country</v>
      </c>
      <c r="L53" s="1386">
        <f t="shared" si="26"/>
        <v>0</v>
      </c>
      <c r="M53" s="1386">
        <f t="shared" si="26"/>
        <v>0</v>
      </c>
      <c r="N53" s="1386">
        <f t="shared" si="26"/>
        <v>0</v>
      </c>
      <c r="O53" s="1405" t="str">
        <f t="shared" si="28"/>
        <v>&gt; Root crops (excluding potatoes)</v>
      </c>
      <c r="P53" s="1389"/>
      <c r="Q53" s="1408" t="s">
        <v>2736</v>
      </c>
      <c r="R53" s="1409" t="s">
        <v>3086</v>
      </c>
      <c r="S53" s="1394">
        <f t="shared" ref="S53:AT53" si="29">SUBTOTAL(9,S54:S57)</f>
        <v>0</v>
      </c>
      <c r="T53" s="1395">
        <f t="shared" si="29"/>
        <v>0</v>
      </c>
      <c r="U53" s="1395">
        <f t="shared" si="29"/>
        <v>0</v>
      </c>
      <c r="V53" s="1396">
        <f t="shared" si="29"/>
        <v>0</v>
      </c>
      <c r="W53" s="1650">
        <f t="shared" si="29"/>
        <v>0</v>
      </c>
      <c r="X53" s="1394">
        <f t="shared" si="29"/>
        <v>0</v>
      </c>
      <c r="Y53" s="1396">
        <f t="shared" si="29"/>
        <v>0</v>
      </c>
      <c r="Z53" s="1650">
        <f t="shared" si="29"/>
        <v>0</v>
      </c>
      <c r="AA53" s="1394">
        <f t="shared" si="29"/>
        <v>0</v>
      </c>
      <c r="AB53" s="1397">
        <f t="shared" si="29"/>
        <v>0</v>
      </c>
      <c r="AC53" s="1394">
        <f t="shared" si="29"/>
        <v>0</v>
      </c>
      <c r="AD53" s="1397">
        <f t="shared" si="29"/>
        <v>0</v>
      </c>
      <c r="AE53" s="1394">
        <f t="shared" si="29"/>
        <v>0</v>
      </c>
      <c r="AF53" s="1397">
        <f t="shared" si="29"/>
        <v>0</v>
      </c>
      <c r="AG53" s="1394">
        <f t="shared" si="29"/>
        <v>0</v>
      </c>
      <c r="AH53" s="1397">
        <f t="shared" si="29"/>
        <v>0</v>
      </c>
      <c r="AI53" s="1394">
        <f t="shared" si="29"/>
        <v>0</v>
      </c>
      <c r="AJ53" s="1394">
        <f t="shared" si="29"/>
        <v>0</v>
      </c>
      <c r="AK53" s="1394">
        <f t="shared" si="29"/>
        <v>0</v>
      </c>
      <c r="AL53" s="1394">
        <f t="shared" si="29"/>
        <v>0</v>
      </c>
      <c r="AM53" s="1394">
        <f t="shared" si="29"/>
        <v>0</v>
      </c>
      <c r="AN53" s="1394">
        <f t="shared" si="29"/>
        <v>0</v>
      </c>
      <c r="AO53" s="1394">
        <f t="shared" si="29"/>
        <v>0</v>
      </c>
      <c r="AP53" s="1394">
        <f t="shared" si="29"/>
        <v>0</v>
      </c>
      <c r="AQ53" s="1394">
        <f t="shared" si="29"/>
        <v>0</v>
      </c>
      <c r="AR53" s="1395">
        <f t="shared" si="29"/>
        <v>0</v>
      </c>
      <c r="AS53" s="1395">
        <f t="shared" si="29"/>
        <v>0</v>
      </c>
      <c r="AT53" s="1397">
        <f t="shared" si="29"/>
        <v>0</v>
      </c>
      <c r="AU53" s="1398">
        <f>AR53* '1 Overview'!$D$19</f>
        <v>0</v>
      </c>
      <c r="AV53" s="1395">
        <f>T53* '1 Overview'!$D$19</f>
        <v>0</v>
      </c>
      <c r="AW53" s="1406">
        <f>Z53* '1 Overview'!$D$19</f>
        <v>0</v>
      </c>
      <c r="AX53" s="1396">
        <f>AT53* '1 Overview'!$D$19</f>
        <v>0</v>
      </c>
      <c r="AY53" s="1570"/>
      <c r="AZ53" s="204"/>
      <c r="BA53" s="204"/>
      <c r="BB53" s="204"/>
      <c r="BC53" s="204"/>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4"/>
      <c r="DF53" s="204"/>
      <c r="DG53" s="204"/>
      <c r="DH53" s="204"/>
      <c r="DI53" s="204"/>
      <c r="DJ53" s="204"/>
      <c r="DK53" s="204"/>
      <c r="DL53" s="204"/>
      <c r="DM53" s="204"/>
      <c r="DN53" s="204"/>
      <c r="DO53" s="204"/>
      <c r="DP53" s="204"/>
      <c r="DQ53" s="204"/>
      <c r="DR53" s="204"/>
      <c r="DS53" s="204"/>
      <c r="DT53" s="204"/>
      <c r="DU53" s="204"/>
      <c r="DV53" s="204"/>
      <c r="DW53" s="204"/>
      <c r="DX53" s="204"/>
      <c r="DY53" s="204"/>
      <c r="DZ53" s="204"/>
      <c r="EA53" s="204"/>
    </row>
    <row r="54" spans="1:131" s="204" customFormat="1" ht="12.75" outlineLevel="2" collapsed="1" x14ac:dyDescent="0.2">
      <c r="A54" s="1350" t="str">
        <f t="shared" si="24"/>
        <v>Z2013</v>
      </c>
      <c r="B54" s="1350" t="e">
        <f t="shared" si="25"/>
        <v>#N/A</v>
      </c>
      <c r="C54" s="1350" t="e">
        <f t="shared" si="25"/>
        <v>#N/A</v>
      </c>
      <c r="D54" s="1350" t="e">
        <f t="shared" si="25"/>
        <v>#N/A</v>
      </c>
      <c r="E54" s="1263" t="str">
        <f>VLOOKUP("K|"&amp;P54,'[2]+termU'!$A$1:$G$65536,6,FALSE)</f>
        <v>L101300</v>
      </c>
      <c r="F54" s="1264" t="str">
        <f>VLOOKUP("K|"&amp;O54,'[2]+termU'!$A$1:$G$65536,6,FALSE)</f>
        <v>L101300</v>
      </c>
      <c r="G54" s="1264" t="str">
        <f>IF(P54="","B",IF(ISERROR(#REF!),"B",IF(E54=LEFT(#REF!,LEN(E54)),"A","B")))</f>
        <v>B</v>
      </c>
      <c r="H54" s="172" t="str">
        <f t="shared" ca="1" si="20"/>
        <v>B</v>
      </c>
      <c r="I54" s="1352">
        <v>4</v>
      </c>
      <c r="J54" s="1350">
        <f t="shared" si="26"/>
        <v>2013</v>
      </c>
      <c r="K54" s="1350" t="str">
        <f t="shared" si="26"/>
        <v>Test country</v>
      </c>
      <c r="L54" s="1350">
        <f t="shared" si="26"/>
        <v>0</v>
      </c>
      <c r="M54" s="1350">
        <f t="shared" si="26"/>
        <v>0</v>
      </c>
      <c r="N54" s="1350">
        <f t="shared" si="26"/>
        <v>0</v>
      </c>
      <c r="O54" s="1371" t="str">
        <f t="shared" si="28"/>
        <v>Root crops, no details</v>
      </c>
      <c r="P54" s="1262" t="s">
        <v>1163</v>
      </c>
      <c r="Q54" s="1399" t="s">
        <v>2737</v>
      </c>
      <c r="R54" s="1410" t="s">
        <v>99</v>
      </c>
      <c r="S54" s="1068"/>
      <c r="T54" s="1069"/>
      <c r="U54" s="1069"/>
      <c r="V54" s="1383"/>
      <c r="W54" s="1651"/>
      <c r="X54" s="1068"/>
      <c r="Y54" s="1383"/>
      <c r="Z54" s="1651"/>
      <c r="AA54" s="1068"/>
      <c r="AB54" s="1384"/>
      <c r="AC54" s="1068"/>
      <c r="AD54" s="1384"/>
      <c r="AE54" s="1068"/>
      <c r="AF54" s="1384"/>
      <c r="AG54" s="1068"/>
      <c r="AH54" s="1384"/>
      <c r="AI54" s="719" t="str">
        <f t="shared" si="13"/>
        <v/>
      </c>
      <c r="AJ54" s="1069" t="str">
        <f t="shared" si="14"/>
        <v/>
      </c>
      <c r="AK54" s="1069" t="str">
        <f t="shared" si="19"/>
        <v/>
      </c>
      <c r="AL54" s="1384" t="str">
        <f>IF($Y54,$U54/$Y54* '1 Overview'!$D$19,"")</f>
        <v/>
      </c>
      <c r="AM54" s="719">
        <f>$AB54* '1 Overview'!$D$19</f>
        <v>0</v>
      </c>
      <c r="AN54" s="1069">
        <f>$AD54* '1 Overview'!$D$19</f>
        <v>0</v>
      </c>
      <c r="AO54" s="1069">
        <f>$AF54* '1 Overview'!$D$19</f>
        <v>0</v>
      </c>
      <c r="AP54" s="1383">
        <f>$AH54* '1 Overview'!$D$19</f>
        <v>0</v>
      </c>
      <c r="AQ54" s="1068"/>
      <c r="AR54" s="1069"/>
      <c r="AS54" s="1069"/>
      <c r="AT54" s="1384"/>
      <c r="AU54" s="719">
        <f>AR54* '1 Overview'!$D$19</f>
        <v>0</v>
      </c>
      <c r="AV54" s="1069">
        <f>T54* '1 Overview'!$D$19</f>
        <v>0</v>
      </c>
      <c r="AW54" s="1069">
        <f>Z54* '1 Overview'!$D$19</f>
        <v>0</v>
      </c>
      <c r="AX54" s="1383">
        <f>AT54* '1 Overview'!$D$19</f>
        <v>0</v>
      </c>
      <c r="AY54" s="1570"/>
    </row>
    <row r="55" spans="1:131" s="204" customFormat="1" ht="12.75" customHeight="1" outlineLevel="2" collapsed="1" x14ac:dyDescent="0.2">
      <c r="A55" s="1350" t="str">
        <f t="shared" si="24"/>
        <v>Z2013</v>
      </c>
      <c r="B55" s="1350" t="e">
        <f t="shared" si="25"/>
        <v>#N/A</v>
      </c>
      <c r="C55" s="1350" t="e">
        <f t="shared" si="25"/>
        <v>#N/A</v>
      </c>
      <c r="D55" s="1350" t="e">
        <f t="shared" si="25"/>
        <v>#N/A</v>
      </c>
      <c r="E55" s="1263" t="str">
        <f>VLOOKUP("K|"&amp;P55,'[2]+termU'!$A$1:$G$65536,6,FALSE)</f>
        <v>L101302</v>
      </c>
      <c r="F55" s="1264" t="str">
        <f>VLOOKUP("K|"&amp;O55,'[2]+termU'!$A$1:$G$65536,6,FALSE)</f>
        <v>L101302</v>
      </c>
      <c r="G55" s="1264" t="str">
        <f>IF(P55="","B",IF(ISERROR(#REF!),"B",IF(E55=LEFT(#REF!,LEN(E55)),"A","B")))</f>
        <v>B</v>
      </c>
      <c r="H55" s="172" t="str">
        <f t="shared" ca="1" si="20"/>
        <v>B</v>
      </c>
      <c r="I55" s="1352">
        <v>4</v>
      </c>
      <c r="J55" s="1350">
        <f t="shared" si="26"/>
        <v>2013</v>
      </c>
      <c r="K55" s="1350" t="str">
        <f t="shared" si="26"/>
        <v>Test country</v>
      </c>
      <c r="L55" s="1350">
        <f t="shared" si="26"/>
        <v>0</v>
      </c>
      <c r="M55" s="1350">
        <f t="shared" si="26"/>
        <v>0</v>
      </c>
      <c r="N55" s="1350">
        <f t="shared" si="26"/>
        <v>0</v>
      </c>
      <c r="O55" s="1371" t="str">
        <f t="shared" si="28"/>
        <v>Sugar beet</v>
      </c>
      <c r="P55" s="1262" t="s">
        <v>2117</v>
      </c>
      <c r="Q55" s="1400" t="s">
        <v>2738</v>
      </c>
      <c r="R55" s="1401" t="s">
        <v>928</v>
      </c>
      <c r="S55" s="1068"/>
      <c r="T55" s="1069"/>
      <c r="U55" s="1069"/>
      <c r="V55" s="1383"/>
      <c r="W55" s="1651"/>
      <c r="X55" s="1068"/>
      <c r="Y55" s="1383"/>
      <c r="Z55" s="1651"/>
      <c r="AA55" s="1068"/>
      <c r="AB55" s="1384"/>
      <c r="AC55" s="1068"/>
      <c r="AD55" s="1384"/>
      <c r="AE55" s="1068"/>
      <c r="AF55" s="1384"/>
      <c r="AG55" s="1068"/>
      <c r="AH55" s="1384"/>
      <c r="AI55" s="719" t="str">
        <f t="shared" si="13"/>
        <v/>
      </c>
      <c r="AJ55" s="1069" t="str">
        <f t="shared" si="14"/>
        <v/>
      </c>
      <c r="AK55" s="1069" t="str">
        <f t="shared" si="19"/>
        <v/>
      </c>
      <c r="AL55" s="1384" t="str">
        <f>IF($Y55,$U55/$Y55* '1 Overview'!$D$19,"")</f>
        <v/>
      </c>
      <c r="AM55" s="719">
        <f>$AB55* '1 Overview'!$D$19</f>
        <v>0</v>
      </c>
      <c r="AN55" s="1069">
        <f>$AD55* '1 Overview'!$D$19</f>
        <v>0</v>
      </c>
      <c r="AO55" s="1069">
        <f>$AF55* '1 Overview'!$D$19</f>
        <v>0</v>
      </c>
      <c r="AP55" s="1383">
        <f>$AH55* '1 Overview'!$D$19</f>
        <v>0</v>
      </c>
      <c r="AQ55" s="1068"/>
      <c r="AR55" s="1069"/>
      <c r="AS55" s="1069"/>
      <c r="AT55" s="1384"/>
      <c r="AU55" s="719">
        <f>AR55* '1 Overview'!$D$19</f>
        <v>0</v>
      </c>
      <c r="AV55" s="1069">
        <f>T55* '1 Overview'!$D$19</f>
        <v>0</v>
      </c>
      <c r="AW55" s="1069">
        <f>Z55* '1 Overview'!$D$19</f>
        <v>0</v>
      </c>
      <c r="AX55" s="1383">
        <f>AT55* '1 Overview'!$D$19</f>
        <v>0</v>
      </c>
      <c r="AY55" s="1570"/>
    </row>
    <row r="56" spans="1:131" s="201" customFormat="1" ht="12.75" outlineLevel="2" x14ac:dyDescent="0.2">
      <c r="A56" s="1350" t="str">
        <f t="shared" si="24"/>
        <v>Z2013</v>
      </c>
      <c r="B56" s="1350" t="e">
        <f t="shared" si="25"/>
        <v>#N/A</v>
      </c>
      <c r="C56" s="1350" t="e">
        <f t="shared" si="25"/>
        <v>#N/A</v>
      </c>
      <c r="D56" s="1350" t="e">
        <f t="shared" si="25"/>
        <v>#N/A</v>
      </c>
      <c r="E56" s="1263" t="e">
        <f>VLOOKUP("K|"&amp;P56,'[2]+termU'!$A$1:$G$65536,6,FALSE)</f>
        <v>#N/A</v>
      </c>
      <c r="F56" s="1264" t="e">
        <f>VLOOKUP("K|"&amp;O56,'[2]+termU'!$A$1:$G$65536,6,FALSE)</f>
        <v>#N/A</v>
      </c>
      <c r="G56" s="1264" t="str">
        <f>IF(P56="","B",IF(ISERROR(E57),"B",IF(E56=LEFT(E57,LEN(E56)),"A","B")))</f>
        <v>B</v>
      </c>
      <c r="H56" s="172" t="str">
        <f t="shared" ca="1" si="20"/>
        <v>B</v>
      </c>
      <c r="I56" s="1352">
        <v>4</v>
      </c>
      <c r="J56" s="1350">
        <f t="shared" si="26"/>
        <v>2013</v>
      </c>
      <c r="K56" s="1350" t="str">
        <f t="shared" si="26"/>
        <v>Test country</v>
      </c>
      <c r="L56" s="1350">
        <f t="shared" si="26"/>
        <v>0</v>
      </c>
      <c r="M56" s="1350">
        <f t="shared" si="26"/>
        <v>0</v>
      </c>
      <c r="N56" s="1350">
        <f t="shared" si="26"/>
        <v>0</v>
      </c>
      <c r="O56" s="1371" t="str">
        <f t="shared" si="28"/>
        <v>&lt;important new product, please enter&gt;</v>
      </c>
      <c r="P56" s="1354"/>
      <c r="Q56" s="1403" t="s">
        <v>2653</v>
      </c>
      <c r="R56" s="1404" t="s">
        <v>2231</v>
      </c>
      <c r="S56" s="1068"/>
      <c r="T56" s="1069"/>
      <c r="U56" s="1069"/>
      <c r="V56" s="1383"/>
      <c r="W56" s="1651"/>
      <c r="X56" s="1068"/>
      <c r="Y56" s="1383"/>
      <c r="Z56" s="1651"/>
      <c r="AA56" s="1068"/>
      <c r="AB56" s="1384"/>
      <c r="AC56" s="1068"/>
      <c r="AD56" s="1384"/>
      <c r="AE56" s="1068"/>
      <c r="AF56" s="1384"/>
      <c r="AG56" s="1068"/>
      <c r="AH56" s="1384"/>
      <c r="AI56" s="719" t="str">
        <f t="shared" si="13"/>
        <v/>
      </c>
      <c r="AJ56" s="1069" t="str">
        <f t="shared" si="14"/>
        <v/>
      </c>
      <c r="AK56" s="1069" t="str">
        <f t="shared" si="19"/>
        <v/>
      </c>
      <c r="AL56" s="1384" t="str">
        <f>IF($Y56,$U56/$Y56* '1 Overview'!$D$19,"")</f>
        <v/>
      </c>
      <c r="AM56" s="719">
        <f>$AB56* '1 Overview'!$D$19</f>
        <v>0</v>
      </c>
      <c r="AN56" s="1069">
        <f>$AD56* '1 Overview'!$D$19</f>
        <v>0</v>
      </c>
      <c r="AO56" s="1069">
        <f>$AF56* '1 Overview'!$D$19</f>
        <v>0</v>
      </c>
      <c r="AP56" s="1383">
        <f>$AH56* '1 Overview'!$D$19</f>
        <v>0</v>
      </c>
      <c r="AQ56" s="1068"/>
      <c r="AR56" s="1069"/>
      <c r="AS56" s="1069"/>
      <c r="AT56" s="1384"/>
      <c r="AU56" s="719">
        <f>AR56* '1 Overview'!$D$19</f>
        <v>0</v>
      </c>
      <c r="AV56" s="1069">
        <f>T56* '1 Overview'!$D$19</f>
        <v>0</v>
      </c>
      <c r="AW56" s="1069">
        <f>Z56* '1 Overview'!$D$19</f>
        <v>0</v>
      </c>
      <c r="AX56" s="1383">
        <f>AT56* '1 Overview'!$D$19</f>
        <v>0</v>
      </c>
      <c r="AY56" s="1571"/>
    </row>
    <row r="57" spans="1:131" s="204" customFormat="1" ht="12.75" customHeight="1" outlineLevel="2" collapsed="1" x14ac:dyDescent="0.2">
      <c r="A57" s="1350" t="str">
        <f t="shared" si="24"/>
        <v>Z2013</v>
      </c>
      <c r="B57" s="1350" t="e">
        <f t="shared" si="25"/>
        <v>#N/A</v>
      </c>
      <c r="C57" s="1350" t="e">
        <f t="shared" si="25"/>
        <v>#N/A</v>
      </c>
      <c r="D57" s="1350" t="e">
        <f t="shared" si="25"/>
        <v>#N/A</v>
      </c>
      <c r="E57" s="1263" t="str">
        <f>VLOOKUP("K|"&amp;P57,'[2]+termU'!$A$1:$G$65536,6,FALSE)</f>
        <v>L1013zz</v>
      </c>
      <c r="F57" s="1264" t="str">
        <f>VLOOKUP("K|"&amp;O57,'[2]+termU'!$A$1:$G$65536,6,FALSE)</f>
        <v>L1013zz</v>
      </c>
      <c r="G57" s="1264" t="str">
        <f>IF(P57="","B",IF(ISERROR(#REF!),"B",IF(E57=LEFT(#REF!,LEN(E57)),"A","B")))</f>
        <v>B</v>
      </c>
      <c r="H57" s="172" t="str">
        <f t="shared" ca="1" si="20"/>
        <v>B</v>
      </c>
      <c r="I57" s="1352">
        <v>4</v>
      </c>
      <c r="J57" s="1350">
        <f t="shared" si="26"/>
        <v>2013</v>
      </c>
      <c r="K57" s="1350" t="str">
        <f t="shared" si="26"/>
        <v>Test country</v>
      </c>
      <c r="L57" s="1350">
        <f t="shared" si="26"/>
        <v>0</v>
      </c>
      <c r="M57" s="1350">
        <f t="shared" si="26"/>
        <v>0</v>
      </c>
      <c r="N57" s="1350">
        <f t="shared" si="26"/>
        <v>0</v>
      </c>
      <c r="O57" s="1371" t="str">
        <f t="shared" si="28"/>
        <v>Other root crops</v>
      </c>
      <c r="P57" s="1262" t="s">
        <v>2421</v>
      </c>
      <c r="Q57" s="1400" t="s">
        <v>2739</v>
      </c>
      <c r="R57" s="1401" t="s">
        <v>2182</v>
      </c>
      <c r="S57" s="1068"/>
      <c r="T57" s="1069"/>
      <c r="U57" s="1069"/>
      <c r="V57" s="1383"/>
      <c r="W57" s="1651"/>
      <c r="X57" s="1068"/>
      <c r="Y57" s="1383"/>
      <c r="Z57" s="1651"/>
      <c r="AA57" s="1068"/>
      <c r="AB57" s="1384"/>
      <c r="AC57" s="1068"/>
      <c r="AD57" s="1384"/>
      <c r="AE57" s="1068"/>
      <c r="AF57" s="1384"/>
      <c r="AG57" s="1068"/>
      <c r="AH57" s="1384"/>
      <c r="AI57" s="719" t="str">
        <f t="shared" si="13"/>
        <v/>
      </c>
      <c r="AJ57" s="1069" t="str">
        <f t="shared" si="14"/>
        <v/>
      </c>
      <c r="AK57" s="1069" t="str">
        <f t="shared" si="19"/>
        <v/>
      </c>
      <c r="AL57" s="1384" t="str">
        <f>IF($Y57,$U57/$Y57* '1 Overview'!$D$19,"")</f>
        <v/>
      </c>
      <c r="AM57" s="719">
        <f>$AB57* '1 Overview'!$D$19</f>
        <v>0</v>
      </c>
      <c r="AN57" s="1069">
        <f>$AD57* '1 Overview'!$D$19</f>
        <v>0</v>
      </c>
      <c r="AO57" s="1069">
        <f>$AF57* '1 Overview'!$D$19</f>
        <v>0</v>
      </c>
      <c r="AP57" s="1383">
        <f>$AH57* '1 Overview'!$D$19</f>
        <v>0</v>
      </c>
      <c r="AQ57" s="1068"/>
      <c r="AR57" s="1069"/>
      <c r="AS57" s="1069"/>
      <c r="AT57" s="1384"/>
      <c r="AU57" s="719">
        <f>AR57* '1 Overview'!$D$19</f>
        <v>0</v>
      </c>
      <c r="AV57" s="1069">
        <f>T57* '1 Overview'!$D$19</f>
        <v>0</v>
      </c>
      <c r="AW57" s="1069">
        <f>Z57* '1 Overview'!$D$19</f>
        <v>0</v>
      </c>
      <c r="AX57" s="1383">
        <f>AT57* '1 Overview'!$D$19</f>
        <v>0</v>
      </c>
      <c r="AY57" s="1570"/>
    </row>
    <row r="58" spans="1:131" s="187" customFormat="1" ht="15.75" outlineLevel="1" x14ac:dyDescent="0.2">
      <c r="A58" s="1350" t="str">
        <f t="shared" si="24"/>
        <v>Z2013</v>
      </c>
      <c r="B58" s="1350" t="e">
        <f t="shared" si="25"/>
        <v>#N/A</v>
      </c>
      <c r="C58" s="1350" t="e">
        <f t="shared" si="25"/>
        <v>#N/A</v>
      </c>
      <c r="D58" s="1350" t="e">
        <f t="shared" si="25"/>
        <v>#N/A</v>
      </c>
      <c r="E58" s="1263" t="str">
        <f>VLOOKUP("K|"&amp;P58,'[2]+termU'!$A$1:$G$65536,6,FALSE)</f>
        <v>L101121</v>
      </c>
      <c r="F58" s="1264" t="str">
        <f>VLOOKUP("K|"&amp;O58,'[2]+termU'!$A$1:$G$65536,6,FALSE)</f>
        <v>L101121</v>
      </c>
      <c r="G58" s="1264" t="str">
        <f>IF(P58="","B",IF(ISERROR(#REF!),"B",IF(E58=LEFT(#REF!,LEN(E58)),"A","B")))</f>
        <v>B</v>
      </c>
      <c r="H58" s="172" t="str">
        <f t="shared" ca="1" si="20"/>
        <v>A</v>
      </c>
      <c r="I58" s="1352">
        <v>3</v>
      </c>
      <c r="J58" s="1350">
        <f t="shared" si="26"/>
        <v>2013</v>
      </c>
      <c r="K58" s="1350" t="str">
        <f t="shared" si="26"/>
        <v>Test country</v>
      </c>
      <c r="L58" s="1350">
        <f t="shared" si="26"/>
        <v>0</v>
      </c>
      <c r="M58" s="1350">
        <f t="shared" si="26"/>
        <v>0</v>
      </c>
      <c r="N58" s="1350">
        <f t="shared" si="26"/>
        <v>0</v>
      </c>
      <c r="O58" s="1371" t="str">
        <f t="shared" si="28"/>
        <v>Rice</v>
      </c>
      <c r="P58" s="1262" t="s">
        <v>76</v>
      </c>
      <c r="Q58" s="1411" t="s">
        <v>3087</v>
      </c>
      <c r="R58" s="1391" t="s">
        <v>76</v>
      </c>
      <c r="S58" s="1412">
        <f>SUBTOTAL(9,S59)</f>
        <v>0</v>
      </c>
      <c r="T58" s="1414">
        <f t="shared" ref="T58:AT58" si="30">SUBTOTAL(9,T59)</f>
        <v>0</v>
      </c>
      <c r="U58" s="1414">
        <f t="shared" si="30"/>
        <v>0</v>
      </c>
      <c r="V58" s="1422">
        <f t="shared" si="30"/>
        <v>0</v>
      </c>
      <c r="W58" s="1652">
        <f t="shared" si="30"/>
        <v>0</v>
      </c>
      <c r="X58" s="1412">
        <f t="shared" si="30"/>
        <v>0</v>
      </c>
      <c r="Y58" s="1422">
        <f t="shared" si="30"/>
        <v>0</v>
      </c>
      <c r="Z58" s="1652">
        <f t="shared" si="30"/>
        <v>0</v>
      </c>
      <c r="AA58" s="1412">
        <f t="shared" si="30"/>
        <v>0</v>
      </c>
      <c r="AB58" s="1415">
        <f t="shared" si="30"/>
        <v>0</v>
      </c>
      <c r="AC58" s="1412">
        <f t="shared" si="30"/>
        <v>0</v>
      </c>
      <c r="AD58" s="1415">
        <f t="shared" si="30"/>
        <v>0</v>
      </c>
      <c r="AE58" s="1412">
        <f t="shared" si="30"/>
        <v>0</v>
      </c>
      <c r="AF58" s="1415">
        <f t="shared" si="30"/>
        <v>0</v>
      </c>
      <c r="AG58" s="1412">
        <f t="shared" si="30"/>
        <v>0</v>
      </c>
      <c r="AH58" s="1415">
        <f t="shared" si="30"/>
        <v>0</v>
      </c>
      <c r="AI58" s="1413">
        <f t="shared" si="30"/>
        <v>0</v>
      </c>
      <c r="AJ58" s="1414">
        <f t="shared" si="30"/>
        <v>0</v>
      </c>
      <c r="AK58" s="1414">
        <f t="shared" si="30"/>
        <v>0</v>
      </c>
      <c r="AL58" s="1414">
        <f t="shared" si="30"/>
        <v>0</v>
      </c>
      <c r="AM58" s="1414">
        <f t="shared" si="30"/>
        <v>0</v>
      </c>
      <c r="AN58" s="1414">
        <f t="shared" si="30"/>
        <v>0</v>
      </c>
      <c r="AO58" s="1414">
        <f t="shared" si="30"/>
        <v>0</v>
      </c>
      <c r="AP58" s="1422">
        <f t="shared" si="30"/>
        <v>0</v>
      </c>
      <c r="AQ58" s="1412">
        <f t="shared" si="30"/>
        <v>0</v>
      </c>
      <c r="AR58" s="1414">
        <f t="shared" si="30"/>
        <v>0</v>
      </c>
      <c r="AS58" s="1414">
        <f t="shared" si="30"/>
        <v>0</v>
      </c>
      <c r="AT58" s="1415">
        <f t="shared" si="30"/>
        <v>0</v>
      </c>
      <c r="AU58" s="1413">
        <f>AR58* '1 Overview'!$D$19</f>
        <v>0</v>
      </c>
      <c r="AV58" s="1414">
        <f>T58* '1 Overview'!$D$19</f>
        <v>0</v>
      </c>
      <c r="AW58" s="1414">
        <f>Z58* '1 Overview'!$D$19</f>
        <v>0</v>
      </c>
      <c r="AX58" s="1422">
        <f>AT58* '1 Overview'!$D$19</f>
        <v>0</v>
      </c>
      <c r="AY58" s="1570"/>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row>
    <row r="59" spans="1:131" s="204" customFormat="1" ht="12.75" outlineLevel="2" collapsed="1" x14ac:dyDescent="0.2">
      <c r="A59" s="1350" t="str">
        <f t="shared" si="24"/>
        <v>Z2013</v>
      </c>
      <c r="B59" s="1350" t="e">
        <f t="shared" si="24"/>
        <v>#N/A</v>
      </c>
      <c r="C59" s="1350" t="e">
        <f t="shared" si="24"/>
        <v>#N/A</v>
      </c>
      <c r="D59" s="1350" t="e">
        <f t="shared" si="24"/>
        <v>#N/A</v>
      </c>
      <c r="E59" s="1263" t="str">
        <f>VLOOKUP("K|"&amp;P59,'[2]+termU'!$A$1:$G$65536,6,FALSE)</f>
        <v>L101121</v>
      </c>
      <c r="F59" s="1264" t="str">
        <f>VLOOKUP("K|"&amp;O59,'[2]+termU'!$A$1:$G$65536,6,FALSE)</f>
        <v>L101121</v>
      </c>
      <c r="G59" s="1264" t="str">
        <f>IF(P59="","B",IF(ISERROR(#REF!),"B",IF(E59=LEFT(#REF!,LEN(E59)),"A","B")))</f>
        <v>B</v>
      </c>
      <c r="H59" s="172" t="str">
        <f t="shared" ca="1" si="20"/>
        <v>B</v>
      </c>
      <c r="I59" s="1352">
        <v>4</v>
      </c>
      <c r="J59" s="1350">
        <f t="shared" ref="J59:N59" si="31">J$20</f>
        <v>2013</v>
      </c>
      <c r="K59" s="1350" t="str">
        <f t="shared" si="31"/>
        <v>Test country</v>
      </c>
      <c r="L59" s="1350">
        <f t="shared" si="31"/>
        <v>0</v>
      </c>
      <c r="M59" s="1350">
        <f t="shared" si="31"/>
        <v>0</v>
      </c>
      <c r="N59" s="1350">
        <f t="shared" si="31"/>
        <v>0</v>
      </c>
      <c r="O59" s="1371" t="str">
        <f>TRIM(R59)</f>
        <v>Rice</v>
      </c>
      <c r="P59" s="1262" t="s">
        <v>76</v>
      </c>
      <c r="Q59" s="1400" t="s">
        <v>2724</v>
      </c>
      <c r="R59" s="1401" t="s">
        <v>2169</v>
      </c>
      <c r="S59" s="1068"/>
      <c r="T59" s="1069"/>
      <c r="U59" s="1069"/>
      <c r="V59" s="1383"/>
      <c r="W59" s="1651"/>
      <c r="X59" s="1068"/>
      <c r="Y59" s="1383"/>
      <c r="Z59" s="1651"/>
      <c r="AA59" s="1068"/>
      <c r="AB59" s="1384"/>
      <c r="AC59" s="1068"/>
      <c r="AD59" s="1384"/>
      <c r="AE59" s="1068"/>
      <c r="AF59" s="1384"/>
      <c r="AG59" s="1068"/>
      <c r="AH59" s="1384"/>
      <c r="AI59" s="719" t="str">
        <f t="shared" si="13"/>
        <v/>
      </c>
      <c r="AJ59" s="1069" t="str">
        <f t="shared" si="14"/>
        <v/>
      </c>
      <c r="AK59" s="1069" t="str">
        <f t="shared" si="19"/>
        <v/>
      </c>
      <c r="AL59" s="1384" t="str">
        <f>IF($Y59,$U59/$Y59* '1 Overview'!$D$19,"")</f>
        <v/>
      </c>
      <c r="AM59" s="719">
        <f>$AB59* '1 Overview'!$D$19</f>
        <v>0</v>
      </c>
      <c r="AN59" s="1069">
        <f>$AD59* '1 Overview'!$D$19</f>
        <v>0</v>
      </c>
      <c r="AO59" s="1069">
        <f>$AF59* '1 Overview'!$D$19</f>
        <v>0</v>
      </c>
      <c r="AP59" s="1383">
        <f>$AH59* '1 Overview'!$D$19</f>
        <v>0</v>
      </c>
      <c r="AQ59" s="1068"/>
      <c r="AR59" s="1069"/>
      <c r="AS59" s="1069"/>
      <c r="AT59" s="1384"/>
      <c r="AU59" s="719">
        <f>AR59* '1 Overview'!$D$19</f>
        <v>0</v>
      </c>
      <c r="AV59" s="1069">
        <f>T59* '1 Overview'!$D$19</f>
        <v>0</v>
      </c>
      <c r="AW59" s="1069">
        <f>Z59* '1 Overview'!$D$19</f>
        <v>0</v>
      </c>
      <c r="AX59" s="1383">
        <f>AT59* '1 Overview'!$D$19</f>
        <v>0</v>
      </c>
      <c r="AY59" s="1570"/>
    </row>
    <row r="60" spans="1:131" s="187" customFormat="1" ht="15.75" outlineLevel="1" x14ac:dyDescent="0.2">
      <c r="A60" s="1350" t="str">
        <f t="shared" ref="A60:D163" si="32">A$20</f>
        <v>Z2013</v>
      </c>
      <c r="B60" s="1350" t="e">
        <f t="shared" si="32"/>
        <v>#N/A</v>
      </c>
      <c r="C60" s="1350" t="e">
        <f t="shared" si="32"/>
        <v>#N/A</v>
      </c>
      <c r="D60" s="1350" t="e">
        <f t="shared" si="32"/>
        <v>#N/A</v>
      </c>
      <c r="E60" s="1263" t="str">
        <f>VLOOKUP("K|"&amp;P60,'[2]+termU'!$A$1:$G$65536,6,FALSE)</f>
        <v>L101c</v>
      </c>
      <c r="F60" s="1264" t="str">
        <f>VLOOKUP("K|"&amp;O60,'[2]+termU'!$A$1:$G$65536,6,FALSE)</f>
        <v>L101c</v>
      </c>
      <c r="G60" s="1264" t="str">
        <f>IF(P60="","B",IF(ISERROR(#REF!),"B",IF(E60=LEFT(#REF!,LEN(E60)),"A","B")))</f>
        <v>B</v>
      </c>
      <c r="H60" s="172" t="str">
        <f t="shared" ca="1" si="20"/>
        <v>A</v>
      </c>
      <c r="I60" s="1352">
        <v>3</v>
      </c>
      <c r="J60" s="1350">
        <f t="shared" ref="J60:N163" si="33">J$20</f>
        <v>2013</v>
      </c>
      <c r="K60" s="1350" t="str">
        <f t="shared" si="33"/>
        <v>Test country</v>
      </c>
      <c r="L60" s="1350">
        <f t="shared" si="33"/>
        <v>0</v>
      </c>
      <c r="M60" s="1350">
        <f t="shared" si="33"/>
        <v>0</v>
      </c>
      <c r="N60" s="1350">
        <f t="shared" si="33"/>
        <v>0</v>
      </c>
      <c r="O60" s="1417" t="s">
        <v>2190</v>
      </c>
      <c r="P60" s="1418" t="s">
        <v>2190</v>
      </c>
      <c r="Q60" s="1411" t="s">
        <v>2740</v>
      </c>
      <c r="R60" s="1391" t="s">
        <v>3088</v>
      </c>
      <c r="S60" s="1421">
        <f>SUBTOTAL(9,S61:S89)</f>
        <v>0</v>
      </c>
      <c r="T60" s="1594">
        <f t="shared" ref="T60:AT60" si="34">SUBTOTAL(9,T61:T89)</f>
        <v>0</v>
      </c>
      <c r="U60" s="1594">
        <f t="shared" si="34"/>
        <v>0</v>
      </c>
      <c r="V60" s="1637">
        <f t="shared" si="34"/>
        <v>0</v>
      </c>
      <c r="W60" s="1653">
        <f t="shared" si="34"/>
        <v>0</v>
      </c>
      <c r="X60" s="1421">
        <f t="shared" si="34"/>
        <v>0</v>
      </c>
      <c r="Y60" s="1637">
        <f t="shared" si="34"/>
        <v>0</v>
      </c>
      <c r="Z60" s="1653">
        <f t="shared" si="34"/>
        <v>0</v>
      </c>
      <c r="AA60" s="1421">
        <f t="shared" si="34"/>
        <v>0</v>
      </c>
      <c r="AB60" s="1595">
        <f t="shared" si="34"/>
        <v>0</v>
      </c>
      <c r="AC60" s="1421">
        <f t="shared" si="34"/>
        <v>0</v>
      </c>
      <c r="AD60" s="1595">
        <f t="shared" si="34"/>
        <v>0</v>
      </c>
      <c r="AE60" s="1421">
        <f t="shared" si="34"/>
        <v>0</v>
      </c>
      <c r="AF60" s="1595">
        <f t="shared" si="34"/>
        <v>0</v>
      </c>
      <c r="AG60" s="1421">
        <f t="shared" si="34"/>
        <v>0</v>
      </c>
      <c r="AH60" s="1595">
        <f t="shared" si="34"/>
        <v>0</v>
      </c>
      <c r="AI60" s="1421">
        <f t="shared" si="34"/>
        <v>0</v>
      </c>
      <c r="AJ60" s="1421">
        <f t="shared" si="34"/>
        <v>0</v>
      </c>
      <c r="AK60" s="1421">
        <f t="shared" si="34"/>
        <v>0</v>
      </c>
      <c r="AL60" s="1421">
        <f t="shared" si="34"/>
        <v>0</v>
      </c>
      <c r="AM60" s="1421">
        <f t="shared" si="34"/>
        <v>0</v>
      </c>
      <c r="AN60" s="1421">
        <f t="shared" si="34"/>
        <v>0</v>
      </c>
      <c r="AO60" s="1421">
        <f t="shared" si="34"/>
        <v>0</v>
      </c>
      <c r="AP60" s="1421">
        <f t="shared" si="34"/>
        <v>0</v>
      </c>
      <c r="AQ60" s="1421">
        <f t="shared" si="34"/>
        <v>0</v>
      </c>
      <c r="AR60" s="1594">
        <f t="shared" si="34"/>
        <v>0</v>
      </c>
      <c r="AS60" s="1594">
        <f t="shared" si="34"/>
        <v>0</v>
      </c>
      <c r="AT60" s="1595">
        <f t="shared" si="34"/>
        <v>0</v>
      </c>
      <c r="AU60" s="1413">
        <f>AR60* '1 Overview'!$D$19</f>
        <v>0</v>
      </c>
      <c r="AV60" s="1414">
        <f>T60* '1 Overview'!$D$19</f>
        <v>0</v>
      </c>
      <c r="AW60" s="1378">
        <f>Z60* '1 Overview'!$D$19</f>
        <v>0</v>
      </c>
      <c r="AX60" s="1422">
        <f>AT60* '1 Overview'!$D$19</f>
        <v>0</v>
      </c>
      <c r="AY60" s="1570"/>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row>
    <row r="61" spans="1:131" s="204" customFormat="1" ht="12.75" outlineLevel="3" collapsed="1" x14ac:dyDescent="0.2">
      <c r="A61" s="1350" t="str">
        <f t="shared" si="32"/>
        <v>Z2013</v>
      </c>
      <c r="B61" s="1350" t="e">
        <f t="shared" si="32"/>
        <v>#N/A</v>
      </c>
      <c r="C61" s="1350" t="e">
        <f t="shared" si="32"/>
        <v>#N/A</v>
      </c>
      <c r="D61" s="1350" t="e">
        <f t="shared" si="32"/>
        <v>#N/A</v>
      </c>
      <c r="E61" s="1263" t="str">
        <f>VLOOKUP("K|"&amp;P61,'[2]+termU'!$A$1:$G$65536,6,FALSE)</f>
        <v>L101c00</v>
      </c>
      <c r="F61" s="1264" t="str">
        <f>VLOOKUP("K|"&amp;O61,'[2]+termU'!$A$1:$G$65536,6,FALSE)</f>
        <v>L101c00</v>
      </c>
      <c r="G61" s="1264" t="str">
        <f>IF(P61="","B",IF(ISERROR(E79),"B",IF(E61=LEFT(E79,LEN(E61)),"A","B")))</f>
        <v>B</v>
      </c>
      <c r="H61" s="172" t="str">
        <f t="shared" ca="1" si="20"/>
        <v>B</v>
      </c>
      <c r="I61" s="1352">
        <v>5</v>
      </c>
      <c r="J61" s="1350">
        <f t="shared" si="33"/>
        <v>2013</v>
      </c>
      <c r="K61" s="1350" t="str">
        <f t="shared" si="33"/>
        <v>Test country</v>
      </c>
      <c r="L61" s="1350">
        <f t="shared" si="33"/>
        <v>0</v>
      </c>
      <c r="M61" s="1350">
        <f t="shared" si="33"/>
        <v>0</v>
      </c>
      <c r="N61" s="1350">
        <f t="shared" si="33"/>
        <v>0</v>
      </c>
      <c r="O61" s="1417" t="str">
        <f>TRIM(R61)</f>
        <v>Vegetables, no details</v>
      </c>
      <c r="P61" s="1418" t="s">
        <v>1387</v>
      </c>
      <c r="Q61" s="1423" t="s">
        <v>2741</v>
      </c>
      <c r="R61" s="1401" t="s">
        <v>1972</v>
      </c>
      <c r="S61" s="1538"/>
      <c r="T61" s="1069"/>
      <c r="U61" s="1069"/>
      <c r="V61" s="1383"/>
      <c r="W61" s="1651"/>
      <c r="X61" s="1068"/>
      <c r="Y61" s="1383"/>
      <c r="Z61" s="1651"/>
      <c r="AA61" s="1068"/>
      <c r="AB61" s="1384"/>
      <c r="AC61" s="1068"/>
      <c r="AD61" s="1384"/>
      <c r="AE61" s="1068"/>
      <c r="AF61" s="1384"/>
      <c r="AG61" s="1068"/>
      <c r="AH61" s="1384"/>
      <c r="AI61" s="719" t="str">
        <f t="shared" ref="AI61" si="35">IF($V61,$S61/$V61,"")</f>
        <v/>
      </c>
      <c r="AJ61" s="1069" t="str">
        <f t="shared" ref="AJ61" si="36">IF($V61,$T61/$V61,"")</f>
        <v/>
      </c>
      <c r="AK61" s="1069" t="str">
        <f t="shared" si="19"/>
        <v/>
      </c>
      <c r="AL61" s="1384" t="str">
        <f>IF($Y61,$U61/$Y61* '1 Overview'!$D$19,"")</f>
        <v/>
      </c>
      <c r="AM61" s="719">
        <f>$AB61* '1 Overview'!$D$19</f>
        <v>0</v>
      </c>
      <c r="AN61" s="1069">
        <f>$AD61* '1 Overview'!$D$19</f>
        <v>0</v>
      </c>
      <c r="AO61" s="1069">
        <f>$AF61* '1 Overview'!$D$19</f>
        <v>0</v>
      </c>
      <c r="AP61" s="1383">
        <f>$AH61* '1 Overview'!$D$19</f>
        <v>0</v>
      </c>
      <c r="AQ61" s="1068"/>
      <c r="AR61" s="1069"/>
      <c r="AS61" s="1069"/>
      <c r="AT61" s="1384"/>
      <c r="AU61" s="719">
        <f>AR61* '1 Overview'!$D$19</f>
        <v>0</v>
      </c>
      <c r="AV61" s="1069">
        <f>T61* '1 Overview'!$D$19</f>
        <v>0</v>
      </c>
      <c r="AW61" s="1069">
        <f>Z61* '1 Overview'!$D$19</f>
        <v>0</v>
      </c>
      <c r="AX61" s="1383">
        <f>AT61* '1 Overview'!$D$19</f>
        <v>0</v>
      </c>
      <c r="AY61" s="1570"/>
    </row>
    <row r="62" spans="1:131" s="204" customFormat="1" ht="15.75" outlineLevel="3" x14ac:dyDescent="0.2">
      <c r="A62" s="1350" t="str">
        <f t="shared" si="32"/>
        <v>Z2013</v>
      </c>
      <c r="B62" s="1350" t="e">
        <f t="shared" si="32"/>
        <v>#N/A</v>
      </c>
      <c r="C62" s="1350" t="e">
        <f t="shared" si="32"/>
        <v>#N/A</v>
      </c>
      <c r="D62" s="1350" t="e">
        <f t="shared" si="32"/>
        <v>#N/A</v>
      </c>
      <c r="E62" s="1263" t="e">
        <f>VLOOKUP("K|"&amp;P62,'[2]+termU'!$A$1:$G$65536,6,FALSE)</f>
        <v>#N/A</v>
      </c>
      <c r="F62" s="1264" t="e">
        <f>VLOOKUP("K|"&amp;O62,'[2]+termU'!$A$1:$G$65536,6,FALSE)</f>
        <v>#N/A</v>
      </c>
      <c r="G62" s="1264" t="str">
        <f>IF(P62="","B",IF(ISERROR(E80),"B",IF(E62=LEFT(E80,LEN(E62)),"A","B")))</f>
        <v>B</v>
      </c>
      <c r="H62" s="172" t="str">
        <f t="shared" ca="1" si="20"/>
        <v>A</v>
      </c>
      <c r="I62" s="1352"/>
      <c r="J62" s="1350">
        <f t="shared" ref="J62:N62" si="37">J$20</f>
        <v>2013</v>
      </c>
      <c r="K62" s="1350" t="str">
        <f t="shared" si="37"/>
        <v>Test country</v>
      </c>
      <c r="L62" s="1350">
        <f t="shared" si="37"/>
        <v>0</v>
      </c>
      <c r="M62" s="1350">
        <f t="shared" si="37"/>
        <v>0</v>
      </c>
      <c r="N62" s="1350">
        <f t="shared" si="37"/>
        <v>0</v>
      </c>
      <c r="O62" s="1417"/>
      <c r="P62" s="1418"/>
      <c r="Q62" s="1534" t="s">
        <v>3093</v>
      </c>
      <c r="R62" s="1409" t="s">
        <v>3093</v>
      </c>
      <c r="S62" s="1394">
        <f>SUBTOTAL(9,S63:S64)</f>
        <v>0</v>
      </c>
      <c r="T62" s="1395">
        <f t="shared" ref="T62:AT62" si="38">SUBTOTAL(9,T63:T64)</f>
        <v>0</v>
      </c>
      <c r="U62" s="1395">
        <f t="shared" si="38"/>
        <v>0</v>
      </c>
      <c r="V62" s="1396">
        <f t="shared" si="38"/>
        <v>0</v>
      </c>
      <c r="W62" s="1650">
        <f t="shared" si="38"/>
        <v>0</v>
      </c>
      <c r="X62" s="1394">
        <f t="shared" si="38"/>
        <v>0</v>
      </c>
      <c r="Y62" s="1396">
        <f t="shared" si="38"/>
        <v>0</v>
      </c>
      <c r="Z62" s="1650">
        <f t="shared" si="38"/>
        <v>0</v>
      </c>
      <c r="AA62" s="1394">
        <f t="shared" si="38"/>
        <v>0</v>
      </c>
      <c r="AB62" s="1397">
        <f t="shared" si="38"/>
        <v>0</v>
      </c>
      <c r="AC62" s="1394">
        <f t="shared" si="38"/>
        <v>0</v>
      </c>
      <c r="AD62" s="1397">
        <f t="shared" si="38"/>
        <v>0</v>
      </c>
      <c r="AE62" s="1394">
        <f t="shared" si="38"/>
        <v>0</v>
      </c>
      <c r="AF62" s="1397">
        <f t="shared" si="38"/>
        <v>0</v>
      </c>
      <c r="AG62" s="1394">
        <f t="shared" si="38"/>
        <v>0</v>
      </c>
      <c r="AH62" s="1397">
        <f t="shared" si="38"/>
        <v>0</v>
      </c>
      <c r="AI62" s="1398">
        <f t="shared" si="38"/>
        <v>0</v>
      </c>
      <c r="AJ62" s="1395">
        <f t="shared" si="38"/>
        <v>0</v>
      </c>
      <c r="AK62" s="1395">
        <f t="shared" si="38"/>
        <v>0</v>
      </c>
      <c r="AL62" s="1395">
        <f t="shared" si="38"/>
        <v>0</v>
      </c>
      <c r="AM62" s="1395">
        <f t="shared" si="38"/>
        <v>0</v>
      </c>
      <c r="AN62" s="1395">
        <f t="shared" si="38"/>
        <v>0</v>
      </c>
      <c r="AO62" s="1395">
        <f t="shared" si="38"/>
        <v>0</v>
      </c>
      <c r="AP62" s="1396">
        <f t="shared" si="38"/>
        <v>0</v>
      </c>
      <c r="AQ62" s="1394">
        <f t="shared" si="38"/>
        <v>0</v>
      </c>
      <c r="AR62" s="1395">
        <f t="shared" si="38"/>
        <v>0</v>
      </c>
      <c r="AS62" s="1395">
        <f t="shared" si="38"/>
        <v>0</v>
      </c>
      <c r="AT62" s="1397">
        <f t="shared" si="38"/>
        <v>0</v>
      </c>
      <c r="AU62" s="719"/>
      <c r="AV62" s="1069"/>
      <c r="AW62" s="1069"/>
      <c r="AX62" s="1383"/>
      <c r="AY62" s="1570"/>
    </row>
    <row r="63" spans="1:131" s="204" customFormat="1" outlineLevel="3" x14ac:dyDescent="0.2">
      <c r="A63" s="1350" t="str">
        <f t="shared" si="32"/>
        <v>Z2013</v>
      </c>
      <c r="B63" s="1350" t="e">
        <f t="shared" si="32"/>
        <v>#N/A</v>
      </c>
      <c r="C63" s="1350" t="e">
        <f t="shared" si="32"/>
        <v>#N/A</v>
      </c>
      <c r="D63" s="1350" t="e">
        <f t="shared" si="32"/>
        <v>#N/A</v>
      </c>
      <c r="E63" s="1263" t="str">
        <f>VLOOKUP("K|"&amp;P63,'[2]+termU'!$A$1:$G$65536,6,FALSE)</f>
        <v>L101c051</v>
      </c>
      <c r="F63" s="1264" t="str">
        <f>VLOOKUP("K|"&amp;O63,'[2]+termU'!$A$1:$G$65536,6,FALSE)</f>
        <v>L101c051</v>
      </c>
      <c r="G63" s="1264" t="str">
        <f>IF(P63="","B",IF(ISERROR(E86),"B",IF(E63=LEFT(E86,LEN(E63)),"A","B")))</f>
        <v>B</v>
      </c>
      <c r="H63" s="172" t="str">
        <f t="shared" ca="1" si="20"/>
        <v>B</v>
      </c>
      <c r="I63" s="1352">
        <v>5</v>
      </c>
      <c r="J63" s="1427">
        <f t="shared" si="33"/>
        <v>2013</v>
      </c>
      <c r="K63" s="1427" t="str">
        <f t="shared" si="33"/>
        <v>Test country</v>
      </c>
      <c r="L63" s="1427">
        <f t="shared" si="33"/>
        <v>0</v>
      </c>
      <c r="M63" s="1427">
        <f t="shared" si="33"/>
        <v>0</v>
      </c>
      <c r="N63" s="1427">
        <f t="shared" si="33"/>
        <v>0</v>
      </c>
      <c r="O63" s="1417" t="s">
        <v>958</v>
      </c>
      <c r="P63" s="1418" t="s">
        <v>958</v>
      </c>
      <c r="Q63" s="1428" t="s">
        <v>3090</v>
      </c>
      <c r="R63" s="1401" t="s">
        <v>3091</v>
      </c>
      <c r="S63" s="1068"/>
      <c r="T63" s="1069"/>
      <c r="U63" s="1069"/>
      <c r="V63" s="1383"/>
      <c r="W63" s="1651"/>
      <c r="X63" s="1068"/>
      <c r="Y63" s="1383"/>
      <c r="Z63" s="1651"/>
      <c r="AA63" s="1068"/>
      <c r="AB63" s="1384"/>
      <c r="AC63" s="1068"/>
      <c r="AD63" s="1384"/>
      <c r="AE63" s="1068"/>
      <c r="AF63" s="1384"/>
      <c r="AG63" s="1068"/>
      <c r="AH63" s="1384"/>
      <c r="AI63" s="719"/>
      <c r="AJ63" s="1069"/>
      <c r="AK63" s="1069"/>
      <c r="AL63" s="1384"/>
      <c r="AM63" s="719"/>
      <c r="AN63" s="1069"/>
      <c r="AO63" s="1069"/>
      <c r="AP63" s="1383"/>
      <c r="AQ63" s="1068"/>
      <c r="AR63" s="1069"/>
      <c r="AS63" s="1069"/>
      <c r="AT63" s="1384"/>
      <c r="AU63" s="719"/>
      <c r="AV63" s="1069"/>
      <c r="AW63" s="1069"/>
      <c r="AX63" s="1383"/>
      <c r="AY63" s="1570"/>
    </row>
    <row r="64" spans="1:131" s="204" customFormat="1" outlineLevel="3" x14ac:dyDescent="0.2">
      <c r="A64" s="1350" t="str">
        <f t="shared" si="32"/>
        <v>Z2013</v>
      </c>
      <c r="B64" s="1350" t="e">
        <f t="shared" si="32"/>
        <v>#N/A</v>
      </c>
      <c r="C64" s="1350" t="e">
        <f t="shared" si="32"/>
        <v>#N/A</v>
      </c>
      <c r="D64" s="1350" t="e">
        <f t="shared" si="32"/>
        <v>#N/A</v>
      </c>
      <c r="E64" s="1263" t="str">
        <f>VLOOKUP("K|"&amp;P64,'[2]+termU'!$A$1:$G$65536,6,FALSE)</f>
        <v>L101c052</v>
      </c>
      <c r="F64" s="1264" t="str">
        <f>VLOOKUP("K|"&amp;O64,'[2]+termU'!$A$1:$G$65536,6,FALSE)</f>
        <v>L101c052</v>
      </c>
      <c r="G64" s="1264" t="str">
        <f>IF(P64="","B",IF(ISERROR(E87),"B",IF(E64=LEFT(E87,LEN(E64)),"A","B")))</f>
        <v>B</v>
      </c>
      <c r="H64" s="172" t="str">
        <f t="shared" ca="1" si="20"/>
        <v>B</v>
      </c>
      <c r="I64" s="1352">
        <v>5</v>
      </c>
      <c r="J64" s="1427">
        <f t="shared" si="33"/>
        <v>2013</v>
      </c>
      <c r="K64" s="1427" t="str">
        <f t="shared" si="33"/>
        <v>Test country</v>
      </c>
      <c r="L64" s="1427">
        <f t="shared" si="33"/>
        <v>0</v>
      </c>
      <c r="M64" s="1427">
        <f t="shared" si="33"/>
        <v>0</v>
      </c>
      <c r="N64" s="1427">
        <f t="shared" si="33"/>
        <v>0</v>
      </c>
      <c r="O64" s="1417" t="s">
        <v>2488</v>
      </c>
      <c r="P64" s="1418" t="s">
        <v>2488</v>
      </c>
      <c r="Q64" s="1424" t="s">
        <v>2488</v>
      </c>
      <c r="R64" s="1401" t="s">
        <v>3092</v>
      </c>
      <c r="S64" s="1068"/>
      <c r="T64" s="1069"/>
      <c r="U64" s="1069"/>
      <c r="V64" s="1383"/>
      <c r="W64" s="1651"/>
      <c r="X64" s="1068"/>
      <c r="Y64" s="1383"/>
      <c r="Z64" s="1651"/>
      <c r="AA64" s="1068"/>
      <c r="AB64" s="1384"/>
      <c r="AC64" s="1068"/>
      <c r="AD64" s="1384"/>
      <c r="AE64" s="1068"/>
      <c r="AF64" s="1384"/>
      <c r="AG64" s="1068"/>
      <c r="AH64" s="1384"/>
      <c r="AI64" s="719"/>
      <c r="AJ64" s="1069"/>
      <c r="AK64" s="1069"/>
      <c r="AL64" s="1384"/>
      <c r="AM64" s="719"/>
      <c r="AN64" s="1069"/>
      <c r="AO64" s="1069"/>
      <c r="AP64" s="1383"/>
      <c r="AQ64" s="1068"/>
      <c r="AR64" s="1069"/>
      <c r="AS64" s="1069"/>
      <c r="AT64" s="1384"/>
      <c r="AU64" s="719"/>
      <c r="AV64" s="1069"/>
      <c r="AW64" s="1069"/>
      <c r="AX64" s="1383"/>
      <c r="AY64" s="1570"/>
    </row>
    <row r="65" spans="1:131" s="204" customFormat="1" ht="15.75" outlineLevel="3" x14ac:dyDescent="0.2">
      <c r="A65" s="1350" t="str">
        <f t="shared" ref="A65:D65" si="39">A$20</f>
        <v>Z2013</v>
      </c>
      <c r="B65" s="1350" t="e">
        <f t="shared" si="39"/>
        <v>#N/A</v>
      </c>
      <c r="C65" s="1350" t="e">
        <f t="shared" si="39"/>
        <v>#N/A</v>
      </c>
      <c r="D65" s="1350" t="e">
        <f t="shared" si="39"/>
        <v>#N/A</v>
      </c>
      <c r="E65" s="1263" t="e">
        <f>VLOOKUP("K|"&amp;P65,'[2]+termU'!$A$1:$G$65536,6,FALSE)</f>
        <v>#N/A</v>
      </c>
      <c r="F65" s="1264" t="e">
        <f>VLOOKUP("K|"&amp;O65,'[2]+termU'!$A$1:$G$65536,6,FALSE)</f>
        <v>#N/A</v>
      </c>
      <c r="G65" s="1264" t="str">
        <f>IF(P65="","B",IF(ISERROR(E88),"B",IF(E65=LEFT(E88,LEN(E65)),"A","B")))</f>
        <v>B</v>
      </c>
      <c r="H65" s="172" t="str">
        <f t="shared" ca="1" si="20"/>
        <v>A</v>
      </c>
      <c r="I65" s="1352"/>
      <c r="J65" s="1427">
        <f t="shared" ref="J65:N65" si="40">J$20</f>
        <v>2013</v>
      </c>
      <c r="K65" s="1427" t="str">
        <f t="shared" si="40"/>
        <v>Test country</v>
      </c>
      <c r="L65" s="1427">
        <f t="shared" si="40"/>
        <v>0</v>
      </c>
      <c r="M65" s="1427">
        <f t="shared" si="40"/>
        <v>0</v>
      </c>
      <c r="N65" s="1427">
        <f t="shared" si="40"/>
        <v>0</v>
      </c>
      <c r="O65" s="1417"/>
      <c r="P65" s="1418"/>
      <c r="Q65" s="1534" t="s">
        <v>3094</v>
      </c>
      <c r="R65" s="1409" t="s">
        <v>3094</v>
      </c>
      <c r="S65" s="1394">
        <f>SUBTOTAL(9,S66:S70)</f>
        <v>0</v>
      </c>
      <c r="T65" s="1395">
        <f t="shared" ref="T65:AT65" si="41">SUBTOTAL(9,T66:T70)</f>
        <v>0</v>
      </c>
      <c r="U65" s="1395">
        <f t="shared" si="41"/>
        <v>0</v>
      </c>
      <c r="V65" s="1396">
        <f t="shared" si="41"/>
        <v>0</v>
      </c>
      <c r="W65" s="1650">
        <f t="shared" si="41"/>
        <v>0</v>
      </c>
      <c r="X65" s="1394">
        <f t="shared" si="41"/>
        <v>0</v>
      </c>
      <c r="Y65" s="1396">
        <f t="shared" si="41"/>
        <v>0</v>
      </c>
      <c r="Z65" s="1650">
        <f t="shared" si="41"/>
        <v>0</v>
      </c>
      <c r="AA65" s="1394">
        <f t="shared" si="41"/>
        <v>0</v>
      </c>
      <c r="AB65" s="1397">
        <f t="shared" si="41"/>
        <v>0</v>
      </c>
      <c r="AC65" s="1394">
        <f t="shared" si="41"/>
        <v>0</v>
      </c>
      <c r="AD65" s="1397">
        <f t="shared" si="41"/>
        <v>0</v>
      </c>
      <c r="AE65" s="1394">
        <f t="shared" si="41"/>
        <v>0</v>
      </c>
      <c r="AF65" s="1397">
        <f t="shared" si="41"/>
        <v>0</v>
      </c>
      <c r="AG65" s="1394">
        <f t="shared" si="41"/>
        <v>0</v>
      </c>
      <c r="AH65" s="1397">
        <f t="shared" si="41"/>
        <v>0</v>
      </c>
      <c r="AI65" s="1398">
        <f t="shared" si="41"/>
        <v>0</v>
      </c>
      <c r="AJ65" s="1395">
        <f t="shared" si="41"/>
        <v>0</v>
      </c>
      <c r="AK65" s="1395">
        <f t="shared" si="41"/>
        <v>0</v>
      </c>
      <c r="AL65" s="1395">
        <f t="shared" si="41"/>
        <v>0</v>
      </c>
      <c r="AM65" s="1395">
        <f t="shared" si="41"/>
        <v>0</v>
      </c>
      <c r="AN65" s="1395">
        <f t="shared" si="41"/>
        <v>0</v>
      </c>
      <c r="AO65" s="1395">
        <f t="shared" si="41"/>
        <v>0</v>
      </c>
      <c r="AP65" s="1396">
        <f t="shared" si="41"/>
        <v>0</v>
      </c>
      <c r="AQ65" s="1394">
        <f t="shared" si="41"/>
        <v>0</v>
      </c>
      <c r="AR65" s="1395">
        <f t="shared" si="41"/>
        <v>0</v>
      </c>
      <c r="AS65" s="1395">
        <f t="shared" si="41"/>
        <v>0</v>
      </c>
      <c r="AT65" s="1397">
        <f t="shared" si="41"/>
        <v>0</v>
      </c>
      <c r="AU65" s="719"/>
      <c r="AV65" s="1069"/>
      <c r="AW65" s="1069"/>
      <c r="AX65" s="1383"/>
      <c r="AY65" s="1572"/>
    </row>
    <row r="66" spans="1:131" s="204" customFormat="1" ht="12.75" outlineLevel="3" x14ac:dyDescent="0.2">
      <c r="A66" s="1350" t="str">
        <f t="shared" si="32"/>
        <v>Z2013</v>
      </c>
      <c r="B66" s="1350" t="e">
        <f t="shared" si="32"/>
        <v>#N/A</v>
      </c>
      <c r="C66" s="1350" t="e">
        <f t="shared" si="32"/>
        <v>#N/A</v>
      </c>
      <c r="D66" s="1350" t="e">
        <f t="shared" si="32"/>
        <v>#N/A</v>
      </c>
      <c r="E66" s="1263" t="str">
        <f>VLOOKUP("K|"&amp;P66,'[2]+termU'!$A$1:$G$65536,6,FALSE)</f>
        <v>L101c026</v>
      </c>
      <c r="F66" s="1264" t="str">
        <f>VLOOKUP("K|"&amp;O66,'[2]+termU'!$A$1:$G$65536,6,FALSE)</f>
        <v>L101c026</v>
      </c>
      <c r="G66" s="1264" t="str">
        <f>IF(P66="","B",IF(ISERROR(E89),"B",IF(E66=LEFT(E89,LEN(E66)),"A","B")))</f>
        <v>B</v>
      </c>
      <c r="H66" s="172" t="str">
        <f t="shared" ca="1" si="20"/>
        <v>B</v>
      </c>
      <c r="I66" s="1352">
        <v>5</v>
      </c>
      <c r="J66" s="1350">
        <f t="shared" si="33"/>
        <v>2013</v>
      </c>
      <c r="K66" s="1350" t="str">
        <f t="shared" si="33"/>
        <v>Test country</v>
      </c>
      <c r="L66" s="1350">
        <f t="shared" si="33"/>
        <v>0</v>
      </c>
      <c r="M66" s="1350">
        <f t="shared" si="33"/>
        <v>0</v>
      </c>
      <c r="N66" s="1350">
        <f t="shared" si="33"/>
        <v>0</v>
      </c>
      <c r="O66" s="1417" t="s">
        <v>905</v>
      </c>
      <c r="P66" s="1418" t="s">
        <v>905</v>
      </c>
      <c r="Q66" s="1430" t="s">
        <v>2752</v>
      </c>
      <c r="R66" s="1430" t="s">
        <v>554</v>
      </c>
      <c r="S66" s="1068"/>
      <c r="T66" s="1069"/>
      <c r="U66" s="1069"/>
      <c r="V66" s="1383"/>
      <c r="W66" s="1651"/>
      <c r="X66" s="1068"/>
      <c r="Y66" s="1383"/>
      <c r="Z66" s="1651"/>
      <c r="AA66" s="1068"/>
      <c r="AB66" s="1384"/>
      <c r="AC66" s="1068"/>
      <c r="AD66" s="1384"/>
      <c r="AE66" s="1068"/>
      <c r="AF66" s="1384"/>
      <c r="AG66" s="1068"/>
      <c r="AH66" s="1384"/>
      <c r="AI66" s="719" t="str">
        <f>IF($V66,$S66/$V66,"")</f>
        <v/>
      </c>
      <c r="AJ66" s="1069" t="str">
        <f>IF($V66,$T66/$V66,"")</f>
        <v/>
      </c>
      <c r="AK66" s="1069" t="str">
        <f>IF($Y66,$U66/$Y66,"")</f>
        <v/>
      </c>
      <c r="AL66" s="1384" t="str">
        <f>IF($Y66,$U66/$Y66* '1 Overview'!$D$19,"")</f>
        <v/>
      </c>
      <c r="AM66" s="719">
        <f>$AB66* '1 Overview'!$D$19</f>
        <v>0</v>
      </c>
      <c r="AN66" s="1069">
        <f>$AD66* '1 Overview'!$D$19</f>
        <v>0</v>
      </c>
      <c r="AO66" s="1069">
        <f>$AF66* '1 Overview'!$D$19</f>
        <v>0</v>
      </c>
      <c r="AP66" s="1383">
        <f>$AH66* '1 Overview'!$D$19</f>
        <v>0</v>
      </c>
      <c r="AQ66" s="1068"/>
      <c r="AR66" s="1069"/>
      <c r="AS66" s="1069"/>
      <c r="AT66" s="1384"/>
      <c r="AU66" s="719">
        <f>AR66* '1 Overview'!$D$19</f>
        <v>0</v>
      </c>
      <c r="AV66" s="1069">
        <f>T66* '1 Overview'!$D$19</f>
        <v>0</v>
      </c>
      <c r="AW66" s="1069">
        <f>Z66* '1 Overview'!$D$19</f>
        <v>0</v>
      </c>
      <c r="AX66" s="1383">
        <f>AT66* '1 Overview'!$D$19</f>
        <v>0</v>
      </c>
      <c r="AY66" s="1570"/>
    </row>
    <row r="67" spans="1:131" s="204" customFormat="1" ht="12.75" outlineLevel="3" x14ac:dyDescent="0.2">
      <c r="A67" s="1350" t="str">
        <f t="shared" si="32"/>
        <v>Z2013</v>
      </c>
      <c r="B67" s="1350" t="e">
        <f t="shared" si="32"/>
        <v>#N/A</v>
      </c>
      <c r="C67" s="1350" t="e">
        <f t="shared" si="32"/>
        <v>#N/A</v>
      </c>
      <c r="D67" s="1350" t="e">
        <f t="shared" si="32"/>
        <v>#N/A</v>
      </c>
      <c r="E67" s="1263" t="str">
        <f>VLOOKUP("K|"&amp;P67,'[2]+termU'!$A$1:$G$65536,6,FALSE)</f>
        <v>L101c011</v>
      </c>
      <c r="F67" s="1264" t="str">
        <f>VLOOKUP("K|"&amp;O67,'[2]+termU'!$A$1:$G$65536,6,FALSE)</f>
        <v>L101c011</v>
      </c>
      <c r="G67" s="1264" t="str">
        <f>IF(P67="","B",IF(ISERROR(#REF!),"B",IF(E67=LEFT(#REF!,LEN(E67)),"A","B")))</f>
        <v>B</v>
      </c>
      <c r="H67" s="172" t="str">
        <f t="shared" ca="1" si="20"/>
        <v>B</v>
      </c>
      <c r="I67" s="1352">
        <v>5</v>
      </c>
      <c r="J67" s="1350">
        <f t="shared" si="33"/>
        <v>2013</v>
      </c>
      <c r="K67" s="1350" t="str">
        <f t="shared" si="33"/>
        <v>Test country</v>
      </c>
      <c r="L67" s="1350">
        <f t="shared" si="33"/>
        <v>0</v>
      </c>
      <c r="M67" s="1350">
        <f t="shared" si="33"/>
        <v>0</v>
      </c>
      <c r="N67" s="1350">
        <f t="shared" si="33"/>
        <v>0</v>
      </c>
      <c r="O67" s="1417" t="s">
        <v>2191</v>
      </c>
      <c r="P67" s="1418" t="s">
        <v>2191</v>
      </c>
      <c r="Q67" s="1430" t="s">
        <v>2751</v>
      </c>
      <c r="R67" s="1430" t="s">
        <v>3096</v>
      </c>
      <c r="S67" s="1068"/>
      <c r="T67" s="1069"/>
      <c r="U67" s="1069"/>
      <c r="V67" s="1383"/>
      <c r="W67" s="1651"/>
      <c r="X67" s="1068"/>
      <c r="Y67" s="1383"/>
      <c r="Z67" s="1651"/>
      <c r="AA67" s="1068"/>
      <c r="AB67" s="1384"/>
      <c r="AC67" s="1068"/>
      <c r="AD67" s="1384"/>
      <c r="AE67" s="1068"/>
      <c r="AF67" s="1384"/>
      <c r="AG67" s="1068"/>
      <c r="AH67" s="1384"/>
      <c r="AI67" s="719" t="str">
        <f>IF($V67,$S67/$V67,"")</f>
        <v/>
      </c>
      <c r="AJ67" s="1069" t="str">
        <f>IF($V67,$T67/$V67,"")</f>
        <v/>
      </c>
      <c r="AK67" s="1069" t="str">
        <f>IF($Y67,$U67/$Y67,"")</f>
        <v/>
      </c>
      <c r="AL67" s="1384" t="str">
        <f>IF($Y67,$U67/$Y67* '1 Overview'!$D$19,"")</f>
        <v/>
      </c>
      <c r="AM67" s="719">
        <f>$AB67* '1 Overview'!$D$19</f>
        <v>0</v>
      </c>
      <c r="AN67" s="1069">
        <f>$AD67* '1 Overview'!$D$19</f>
        <v>0</v>
      </c>
      <c r="AO67" s="1069">
        <f>$AF67* '1 Overview'!$D$19</f>
        <v>0</v>
      </c>
      <c r="AP67" s="1383">
        <f>$AH67* '1 Overview'!$D$19</f>
        <v>0</v>
      </c>
      <c r="AQ67" s="1068"/>
      <c r="AR67" s="1069"/>
      <c r="AS67" s="1069"/>
      <c r="AT67" s="1384"/>
      <c r="AU67" s="719">
        <f>AR67* '1 Overview'!$D$19</f>
        <v>0</v>
      </c>
      <c r="AV67" s="1069">
        <f>T67* '1 Overview'!$D$19</f>
        <v>0</v>
      </c>
      <c r="AW67" s="1069">
        <f>Z67* '1 Overview'!$D$19</f>
        <v>0</v>
      </c>
      <c r="AX67" s="1383">
        <f>AT67* '1 Overview'!$D$19</f>
        <v>0</v>
      </c>
      <c r="AY67" s="1570"/>
    </row>
    <row r="68" spans="1:131" s="204" customFormat="1" outlineLevel="3" x14ac:dyDescent="0.2">
      <c r="A68" s="1350" t="str">
        <f t="shared" si="32"/>
        <v>Z2013</v>
      </c>
      <c r="B68" s="1350" t="e">
        <f t="shared" si="32"/>
        <v>#N/A</v>
      </c>
      <c r="C68" s="1350" t="e">
        <f t="shared" si="32"/>
        <v>#N/A</v>
      </c>
      <c r="D68" s="1350" t="e">
        <f t="shared" si="32"/>
        <v>#N/A</v>
      </c>
      <c r="E68" s="1263" t="str">
        <f>VLOOKUP("K|"&amp;P68,'[2]+termU'!$A$1:$G$65536,6,FALSE)</f>
        <v>L101c014</v>
      </c>
      <c r="F68" s="1264" t="str">
        <f>VLOOKUP("K|"&amp;O68,'[2]+termU'!$A$1:$G$65536,6,FALSE)</f>
        <v>L101c014</v>
      </c>
      <c r="G68" s="1264"/>
      <c r="H68" s="172" t="str">
        <f t="shared" ca="1" si="20"/>
        <v>B</v>
      </c>
      <c r="I68" s="1352">
        <v>5</v>
      </c>
      <c r="J68" s="1350">
        <f t="shared" si="33"/>
        <v>2013</v>
      </c>
      <c r="K68" s="1350" t="str">
        <f t="shared" si="33"/>
        <v>Test country</v>
      </c>
      <c r="L68" s="1350">
        <f t="shared" si="33"/>
        <v>0</v>
      </c>
      <c r="M68" s="1350">
        <f t="shared" si="33"/>
        <v>0</v>
      </c>
      <c r="N68" s="1350">
        <f t="shared" si="33"/>
        <v>0</v>
      </c>
      <c r="O68" s="1417" t="s">
        <v>820</v>
      </c>
      <c r="P68" s="1418" t="s">
        <v>820</v>
      </c>
      <c r="Q68" s="1424" t="s">
        <v>3095</v>
      </c>
      <c r="R68" s="1430" t="s">
        <v>3095</v>
      </c>
      <c r="S68" s="1068"/>
      <c r="T68" s="1069"/>
      <c r="U68" s="1069"/>
      <c r="V68" s="1383"/>
      <c r="W68" s="1651"/>
      <c r="X68" s="1068"/>
      <c r="Y68" s="1383"/>
      <c r="Z68" s="1651"/>
      <c r="AA68" s="1068"/>
      <c r="AB68" s="1384"/>
      <c r="AC68" s="1068"/>
      <c r="AD68" s="1384"/>
      <c r="AE68" s="1068"/>
      <c r="AF68" s="1384"/>
      <c r="AG68" s="1068"/>
      <c r="AH68" s="1384"/>
      <c r="AI68" s="719"/>
      <c r="AJ68" s="1069"/>
      <c r="AK68" s="1069"/>
      <c r="AL68" s="1384"/>
      <c r="AM68" s="719"/>
      <c r="AN68" s="1069"/>
      <c r="AO68" s="1069"/>
      <c r="AP68" s="1383"/>
      <c r="AQ68" s="1068"/>
      <c r="AR68" s="1069"/>
      <c r="AS68" s="1069"/>
      <c r="AT68" s="1384"/>
      <c r="AU68" s="719"/>
      <c r="AV68" s="1069"/>
      <c r="AW68" s="1069"/>
      <c r="AX68" s="1383"/>
      <c r="AY68" s="1570"/>
    </row>
    <row r="69" spans="1:131" s="204" customFormat="1" ht="12.75" outlineLevel="3" x14ac:dyDescent="0.2">
      <c r="A69" s="1350" t="str">
        <f t="shared" si="32"/>
        <v>Z2013</v>
      </c>
      <c r="B69" s="1350" t="e">
        <f t="shared" si="32"/>
        <v>#N/A</v>
      </c>
      <c r="C69" s="1350" t="e">
        <f t="shared" si="32"/>
        <v>#N/A</v>
      </c>
      <c r="D69" s="1350" t="e">
        <f t="shared" si="32"/>
        <v>#N/A</v>
      </c>
      <c r="E69" s="1263" t="str">
        <f>VLOOKUP("K|"&amp;P69,'[2]+termU'!$A$1:$G$65536,6,FALSE)</f>
        <v>L101c029</v>
      </c>
      <c r="F69" s="1264" t="str">
        <f>VLOOKUP("K|"&amp;O69,'[2]+termU'!$A$1:$G$65536,6,FALSE)</f>
        <v>L101c029</v>
      </c>
      <c r="G69" s="1264" t="str">
        <f>IF(P69="","B",IF(ISERROR(#REF!),"B",IF(E69=LEFT(#REF!,LEN(E69)),"A","B")))</f>
        <v>B</v>
      </c>
      <c r="H69" s="172" t="str">
        <f t="shared" ca="1" si="20"/>
        <v>B</v>
      </c>
      <c r="I69" s="1352">
        <v>5</v>
      </c>
      <c r="J69" s="1350">
        <f t="shared" si="33"/>
        <v>2013</v>
      </c>
      <c r="K69" s="1350" t="str">
        <f t="shared" si="33"/>
        <v>Test country</v>
      </c>
      <c r="L69" s="1350">
        <f t="shared" si="33"/>
        <v>0</v>
      </c>
      <c r="M69" s="1350">
        <f t="shared" si="33"/>
        <v>0</v>
      </c>
      <c r="N69" s="1350">
        <f t="shared" si="33"/>
        <v>0</v>
      </c>
      <c r="O69" s="1418" t="s">
        <v>2354</v>
      </c>
      <c r="P69" s="1418" t="s">
        <v>2354</v>
      </c>
      <c r="Q69" s="1430" t="s">
        <v>2753</v>
      </c>
      <c r="R69" s="1430" t="s">
        <v>1825</v>
      </c>
      <c r="S69" s="1068"/>
      <c r="T69" s="1069"/>
      <c r="U69" s="1069"/>
      <c r="V69" s="1383"/>
      <c r="W69" s="1651"/>
      <c r="X69" s="1068"/>
      <c r="Y69" s="1383"/>
      <c r="Z69" s="1651"/>
      <c r="AA69" s="1068"/>
      <c r="AB69" s="1384"/>
      <c r="AC69" s="1068"/>
      <c r="AD69" s="1384"/>
      <c r="AE69" s="1068"/>
      <c r="AF69" s="1384"/>
      <c r="AG69" s="1068"/>
      <c r="AH69" s="1384"/>
      <c r="AI69" s="719" t="str">
        <f>IF($V69,$S69/$V69,"")</f>
        <v/>
      </c>
      <c r="AJ69" s="1069" t="str">
        <f>IF($V69,$T69/$V69,"")</f>
        <v/>
      </c>
      <c r="AK69" s="1069" t="str">
        <f>IF($Y69,$U69/$Y69,"")</f>
        <v/>
      </c>
      <c r="AL69" s="1384" t="str">
        <f>IF($Y69,$U69/$Y69* '1 Overview'!$D$19,"")</f>
        <v/>
      </c>
      <c r="AM69" s="719">
        <f>$AB69* '1 Overview'!$D$19</f>
        <v>0</v>
      </c>
      <c r="AN69" s="1069">
        <f>$AD69* '1 Overview'!$D$19</f>
        <v>0</v>
      </c>
      <c r="AO69" s="1069">
        <f>$AF69* '1 Overview'!$D$19</f>
        <v>0</v>
      </c>
      <c r="AP69" s="1383">
        <f>$AH69* '1 Overview'!$D$19</f>
        <v>0</v>
      </c>
      <c r="AQ69" s="1068"/>
      <c r="AR69" s="1069"/>
      <c r="AS69" s="1069"/>
      <c r="AT69" s="1384"/>
      <c r="AU69" s="719">
        <f>AR69* '1 Overview'!$D$19</f>
        <v>0</v>
      </c>
      <c r="AV69" s="1069">
        <f>T69* '1 Overview'!$D$19</f>
        <v>0</v>
      </c>
      <c r="AW69" s="1069">
        <f>Z69* '1 Overview'!$D$19</f>
        <v>0</v>
      </c>
      <c r="AX69" s="1383">
        <f>AT69* '1 Overview'!$D$19</f>
        <v>0</v>
      </c>
      <c r="AY69" s="1570"/>
    </row>
    <row r="70" spans="1:131" s="204" customFormat="1" ht="12.75" outlineLevel="3" x14ac:dyDescent="0.2">
      <c r="A70" s="1350" t="str">
        <f t="shared" si="32"/>
        <v>Z2013</v>
      </c>
      <c r="B70" s="1350" t="e">
        <f t="shared" si="32"/>
        <v>#N/A</v>
      </c>
      <c r="C70" s="1350" t="e">
        <f t="shared" si="32"/>
        <v>#N/A</v>
      </c>
      <c r="D70" s="1350" t="e">
        <f t="shared" si="32"/>
        <v>#N/A</v>
      </c>
      <c r="E70" s="1263" t="str">
        <f>VLOOKUP("K|"&amp;P70,'[2]+termU'!$A$1:$G$65536,6,FALSE)</f>
        <v>L101c023</v>
      </c>
      <c r="F70" s="1264" t="str">
        <f>VLOOKUP("K|"&amp;O70,'[2]+termU'!$A$1:$G$65536,6,FALSE)</f>
        <v>L101c023</v>
      </c>
      <c r="G70" s="1264" t="str">
        <f>IF(P70="","B",IF(ISERROR(E67),"B",IF(E70=LEFT(E67,LEN(E70)),"A","B")))</f>
        <v>B</v>
      </c>
      <c r="H70" s="172" t="str">
        <f t="shared" ca="1" si="20"/>
        <v>B</v>
      </c>
      <c r="I70" s="1352">
        <v>5</v>
      </c>
      <c r="J70" s="1350">
        <f t="shared" si="33"/>
        <v>2013</v>
      </c>
      <c r="K70" s="1350" t="str">
        <f t="shared" si="33"/>
        <v>Test country</v>
      </c>
      <c r="L70" s="1350">
        <f t="shared" si="33"/>
        <v>0</v>
      </c>
      <c r="M70" s="1350">
        <f t="shared" si="33"/>
        <v>0</v>
      </c>
      <c r="N70" s="1350">
        <f t="shared" si="33"/>
        <v>0</v>
      </c>
      <c r="O70" s="1417" t="s">
        <v>893</v>
      </c>
      <c r="P70" s="1418" t="s">
        <v>893</v>
      </c>
      <c r="Q70" s="1430" t="s">
        <v>2750</v>
      </c>
      <c r="R70" s="1430" t="s">
        <v>3108</v>
      </c>
      <c r="S70" s="1538"/>
      <c r="T70" s="1069"/>
      <c r="U70" s="1069"/>
      <c r="V70" s="1383"/>
      <c r="W70" s="1651"/>
      <c r="X70" s="1068"/>
      <c r="Y70" s="1383"/>
      <c r="Z70" s="1651"/>
      <c r="AA70" s="1068"/>
      <c r="AB70" s="1384"/>
      <c r="AC70" s="1068"/>
      <c r="AD70" s="1384"/>
      <c r="AE70" s="1068"/>
      <c r="AF70" s="1384"/>
      <c r="AG70" s="1068"/>
      <c r="AH70" s="1384"/>
      <c r="AI70" s="719" t="str">
        <f>IF($V70,$S70/$V70,"")</f>
        <v/>
      </c>
      <c r="AJ70" s="1069" t="str">
        <f>IF($V70,$T70/$V70,"")</f>
        <v/>
      </c>
      <c r="AK70" s="1069" t="str">
        <f>IF($Y70,$U70/$Y70,"")</f>
        <v/>
      </c>
      <c r="AL70" s="1384" t="str">
        <f>IF($Y70,$U70/$Y70* '1 Overview'!$D$19,"")</f>
        <v/>
      </c>
      <c r="AM70" s="719">
        <f>$AB70* '1 Overview'!$D$19</f>
        <v>0</v>
      </c>
      <c r="AN70" s="1069">
        <f>$AD70* '1 Overview'!$D$19</f>
        <v>0</v>
      </c>
      <c r="AO70" s="1069">
        <f>$AF70* '1 Overview'!$D$19</f>
        <v>0</v>
      </c>
      <c r="AP70" s="1383">
        <f>$AH70* '1 Overview'!$D$19</f>
        <v>0</v>
      </c>
      <c r="AQ70" s="1068"/>
      <c r="AR70" s="1069"/>
      <c r="AS70" s="1069"/>
      <c r="AT70" s="1384"/>
      <c r="AU70" s="719">
        <f>AR70* '1 Overview'!$D$19</f>
        <v>0</v>
      </c>
      <c r="AV70" s="1069">
        <f>T70* '1 Overview'!$D$19</f>
        <v>0</v>
      </c>
      <c r="AW70" s="1069">
        <f>Z70* '1 Overview'!$D$19</f>
        <v>0</v>
      </c>
      <c r="AX70" s="1383">
        <f>AT70* '1 Overview'!$D$19</f>
        <v>0</v>
      </c>
      <c r="AY70" s="1570"/>
    </row>
    <row r="71" spans="1:131" s="204" customFormat="1" ht="15.75" outlineLevel="3" x14ac:dyDescent="0.2">
      <c r="A71" s="1350" t="str">
        <f t="shared" ref="A71:D71" si="42">A$20</f>
        <v>Z2013</v>
      </c>
      <c r="B71" s="1350" t="e">
        <f t="shared" si="42"/>
        <v>#N/A</v>
      </c>
      <c r="C71" s="1350" t="e">
        <f t="shared" si="42"/>
        <v>#N/A</v>
      </c>
      <c r="D71" s="1350" t="e">
        <f t="shared" si="42"/>
        <v>#N/A</v>
      </c>
      <c r="E71" s="1263" t="e">
        <f>VLOOKUP("K|"&amp;P71,'[2]+termU'!$A$1:$G$65536,6,FALSE)</f>
        <v>#N/A</v>
      </c>
      <c r="F71" s="1264" t="e">
        <f>VLOOKUP("K|"&amp;O71,'[2]+termU'!$A$1:$G$65536,6,FALSE)</f>
        <v>#N/A</v>
      </c>
      <c r="G71" s="1264" t="str">
        <f>IF(P71="","B",IF(ISERROR(E68),"B",IF(E71=LEFT(E68,LEN(E71)),"A","B")))</f>
        <v>B</v>
      </c>
      <c r="H71" s="172" t="str">
        <f t="shared" ca="1" si="20"/>
        <v>A</v>
      </c>
      <c r="I71" s="1352"/>
      <c r="J71" s="1350">
        <f t="shared" ref="J71:N71" si="43">J$20</f>
        <v>2013</v>
      </c>
      <c r="K71" s="1350" t="str">
        <f t="shared" si="43"/>
        <v>Test country</v>
      </c>
      <c r="L71" s="1350">
        <f t="shared" si="43"/>
        <v>0</v>
      </c>
      <c r="M71" s="1350">
        <f t="shared" si="43"/>
        <v>0</v>
      </c>
      <c r="N71" s="1350">
        <f t="shared" si="43"/>
        <v>0</v>
      </c>
      <c r="O71" s="1417"/>
      <c r="P71" s="1418"/>
      <c r="Q71" s="1534" t="s">
        <v>3101</v>
      </c>
      <c r="R71" s="1409" t="s">
        <v>3101</v>
      </c>
      <c r="S71" s="1394">
        <f>SUBTOTAL(9,S72:S77)</f>
        <v>0</v>
      </c>
      <c r="T71" s="1395">
        <f t="shared" ref="T71:AT71" si="44">SUBTOTAL(9,T72:T77)</f>
        <v>0</v>
      </c>
      <c r="U71" s="1395">
        <f t="shared" si="44"/>
        <v>0</v>
      </c>
      <c r="V71" s="1396">
        <f t="shared" si="44"/>
        <v>0</v>
      </c>
      <c r="W71" s="1650">
        <f t="shared" si="44"/>
        <v>0</v>
      </c>
      <c r="X71" s="1394">
        <f t="shared" si="44"/>
        <v>0</v>
      </c>
      <c r="Y71" s="1396">
        <f t="shared" si="44"/>
        <v>0</v>
      </c>
      <c r="Z71" s="1650">
        <f t="shared" si="44"/>
        <v>0</v>
      </c>
      <c r="AA71" s="1394">
        <f t="shared" si="44"/>
        <v>0</v>
      </c>
      <c r="AB71" s="1397">
        <f t="shared" si="44"/>
        <v>0</v>
      </c>
      <c r="AC71" s="1394">
        <f t="shared" si="44"/>
        <v>0</v>
      </c>
      <c r="AD71" s="1397">
        <f t="shared" si="44"/>
        <v>0</v>
      </c>
      <c r="AE71" s="1394">
        <f t="shared" si="44"/>
        <v>0</v>
      </c>
      <c r="AF71" s="1397">
        <f t="shared" si="44"/>
        <v>0</v>
      </c>
      <c r="AG71" s="1394">
        <f t="shared" si="44"/>
        <v>0</v>
      </c>
      <c r="AH71" s="1397">
        <f t="shared" si="44"/>
        <v>0</v>
      </c>
      <c r="AI71" s="1398">
        <f t="shared" si="44"/>
        <v>0</v>
      </c>
      <c r="AJ71" s="1395">
        <f t="shared" si="44"/>
        <v>0</v>
      </c>
      <c r="AK71" s="1395">
        <f t="shared" si="44"/>
        <v>0</v>
      </c>
      <c r="AL71" s="1395">
        <f t="shared" si="44"/>
        <v>0</v>
      </c>
      <c r="AM71" s="1395">
        <f t="shared" si="44"/>
        <v>0</v>
      </c>
      <c r="AN71" s="1395">
        <f t="shared" si="44"/>
        <v>0</v>
      </c>
      <c r="AO71" s="1395">
        <f t="shared" si="44"/>
        <v>0</v>
      </c>
      <c r="AP71" s="1396">
        <f t="shared" si="44"/>
        <v>0</v>
      </c>
      <c r="AQ71" s="1394">
        <f t="shared" si="44"/>
        <v>0</v>
      </c>
      <c r="AR71" s="1395">
        <f t="shared" si="44"/>
        <v>0</v>
      </c>
      <c r="AS71" s="1395">
        <f t="shared" si="44"/>
        <v>0</v>
      </c>
      <c r="AT71" s="1397">
        <f t="shared" si="44"/>
        <v>0</v>
      </c>
      <c r="AU71" s="719"/>
      <c r="AV71" s="1069"/>
      <c r="AW71" s="1069"/>
      <c r="AX71" s="1383"/>
      <c r="AY71" s="1572"/>
    </row>
    <row r="72" spans="1:131" s="204" customFormat="1" ht="12.75" outlineLevel="3" x14ac:dyDescent="0.2">
      <c r="A72" s="1350" t="str">
        <f t="shared" si="32"/>
        <v>Z2013</v>
      </c>
      <c r="B72" s="1350" t="e">
        <f t="shared" si="32"/>
        <v>#N/A</v>
      </c>
      <c r="C72" s="1350" t="e">
        <f t="shared" si="32"/>
        <v>#N/A</v>
      </c>
      <c r="D72" s="1350" t="e">
        <f t="shared" si="32"/>
        <v>#N/A</v>
      </c>
      <c r="E72" s="1263" t="str">
        <f>VLOOKUP("K|"&amp;P72,'[2]+termU'!$A$1:$G$65536,6,FALSE)</f>
        <v>L101c03a</v>
      </c>
      <c r="F72" s="1264" t="str">
        <f>VLOOKUP("K|"&amp;O72,'[2]+termU'!$A$1:$G$65536,6,FALSE)</f>
        <v>L101c03a</v>
      </c>
      <c r="G72" s="1264" t="str">
        <f>IF(P72="","B",IF(ISERROR(E75),"B",IF(E72=LEFT(E75,LEN(E72)),"A","B")))</f>
        <v>B</v>
      </c>
      <c r="H72" s="172" t="str">
        <f t="shared" ca="1" si="20"/>
        <v>B</v>
      </c>
      <c r="I72" s="1352">
        <v>5</v>
      </c>
      <c r="J72" s="1350">
        <f t="shared" si="33"/>
        <v>2013</v>
      </c>
      <c r="K72" s="1350" t="str">
        <f t="shared" si="33"/>
        <v>Test country</v>
      </c>
      <c r="L72" s="1350">
        <f t="shared" si="33"/>
        <v>0</v>
      </c>
      <c r="M72" s="1350">
        <f t="shared" si="33"/>
        <v>0</v>
      </c>
      <c r="N72" s="1350">
        <f t="shared" si="33"/>
        <v>0</v>
      </c>
      <c r="O72" s="1417" t="s">
        <v>2056</v>
      </c>
      <c r="P72" s="1418" t="s">
        <v>2056</v>
      </c>
      <c r="Q72" s="1430" t="s">
        <v>2746</v>
      </c>
      <c r="R72" s="1430" t="s">
        <v>2057</v>
      </c>
      <c r="S72" s="1068"/>
      <c r="T72" s="1069"/>
      <c r="U72" s="1069"/>
      <c r="V72" s="1383"/>
      <c r="W72" s="1651"/>
      <c r="X72" s="1068"/>
      <c r="Y72" s="1383"/>
      <c r="Z72" s="1651"/>
      <c r="AA72" s="1068"/>
      <c r="AB72" s="1384"/>
      <c r="AC72" s="1068"/>
      <c r="AD72" s="1384"/>
      <c r="AE72" s="1068"/>
      <c r="AF72" s="1384"/>
      <c r="AG72" s="1068"/>
      <c r="AH72" s="1384"/>
      <c r="AI72" s="719" t="str">
        <f t="shared" ref="AI72:AI77" si="45">IF($V72,$S72/$V72,"")</f>
        <v/>
      </c>
      <c r="AJ72" s="1069" t="str">
        <f t="shared" ref="AJ72:AJ77" si="46">IF($V72,$T72/$V72,"")</f>
        <v/>
      </c>
      <c r="AK72" s="1069" t="str">
        <f t="shared" ref="AK72:AK77" si="47">IF($Y72,$U72/$Y72,"")</f>
        <v/>
      </c>
      <c r="AL72" s="1384" t="str">
        <f>IF($Y72,$U72/$Y72* '1 Overview'!$D$19,"")</f>
        <v/>
      </c>
      <c r="AM72" s="719">
        <f>$AB72* '1 Overview'!$D$19</f>
        <v>0</v>
      </c>
      <c r="AN72" s="1069">
        <f>$AD72* '1 Overview'!$D$19</f>
        <v>0</v>
      </c>
      <c r="AO72" s="1069">
        <f>$AF72* '1 Overview'!$D$19</f>
        <v>0</v>
      </c>
      <c r="AP72" s="1383">
        <f>$AH72* '1 Overview'!$D$19</f>
        <v>0</v>
      </c>
      <c r="AQ72" s="1068"/>
      <c r="AR72" s="1069"/>
      <c r="AS72" s="1069"/>
      <c r="AT72" s="1384"/>
      <c r="AU72" s="719">
        <f>AR72* '1 Overview'!$D$19</f>
        <v>0</v>
      </c>
      <c r="AV72" s="1069">
        <f>T72* '1 Overview'!$D$19</f>
        <v>0</v>
      </c>
      <c r="AW72" s="1069">
        <f>Z72* '1 Overview'!$D$19</f>
        <v>0</v>
      </c>
      <c r="AX72" s="1383">
        <f>AT72* '1 Overview'!$D$19</f>
        <v>0</v>
      </c>
      <c r="AY72" s="1570"/>
    </row>
    <row r="73" spans="1:131" s="204" customFormat="1" ht="12.75" outlineLevel="3" x14ac:dyDescent="0.2">
      <c r="A73" s="1350" t="str">
        <f t="shared" si="32"/>
        <v>Z2013</v>
      </c>
      <c r="B73" s="1350" t="e">
        <f t="shared" si="32"/>
        <v>#N/A</v>
      </c>
      <c r="C73" s="1350" t="e">
        <f t="shared" si="32"/>
        <v>#N/A</v>
      </c>
      <c r="D73" s="1350" t="e">
        <f t="shared" si="32"/>
        <v>#N/A</v>
      </c>
      <c r="E73" s="1263" t="str">
        <f>VLOOKUP("K|"&amp;P73,'[2]+termU'!$A$1:$G$65536,6,FALSE)</f>
        <v>L101c03c</v>
      </c>
      <c r="F73" s="1264" t="str">
        <f>VLOOKUP("K|"&amp;O73,'[2]+termU'!$A$1:$G$65536,6,FALSE)</f>
        <v>L101c03c</v>
      </c>
      <c r="G73" s="1264" t="str">
        <f>IF(P73="","B",IF(ISERROR(E75),"B",IF(E73=LEFT(E75,LEN(E73)),"A","B")))</f>
        <v>B</v>
      </c>
      <c r="H73" s="172" t="str">
        <f t="shared" ca="1" si="20"/>
        <v>B</v>
      </c>
      <c r="I73" s="1352">
        <v>5</v>
      </c>
      <c r="J73" s="1350">
        <f t="shared" si="33"/>
        <v>2013</v>
      </c>
      <c r="K73" s="1350" t="str">
        <f t="shared" si="33"/>
        <v>Test country</v>
      </c>
      <c r="L73" s="1350">
        <f t="shared" si="33"/>
        <v>0</v>
      </c>
      <c r="M73" s="1350">
        <f t="shared" si="33"/>
        <v>0</v>
      </c>
      <c r="N73" s="1350">
        <f t="shared" si="33"/>
        <v>0</v>
      </c>
      <c r="O73" s="1417" t="s">
        <v>2076</v>
      </c>
      <c r="P73" s="1418" t="s">
        <v>2076</v>
      </c>
      <c r="Q73" s="1430" t="s">
        <v>2747</v>
      </c>
      <c r="R73" s="1430" t="s">
        <v>2509</v>
      </c>
      <c r="S73" s="1068"/>
      <c r="T73" s="1069"/>
      <c r="U73" s="1069"/>
      <c r="V73" s="1383"/>
      <c r="W73" s="1651"/>
      <c r="X73" s="1068"/>
      <c r="Y73" s="1383"/>
      <c r="Z73" s="1651"/>
      <c r="AA73" s="1068"/>
      <c r="AB73" s="1384"/>
      <c r="AC73" s="1068"/>
      <c r="AD73" s="1384"/>
      <c r="AE73" s="1068"/>
      <c r="AF73" s="1384"/>
      <c r="AG73" s="1068"/>
      <c r="AH73" s="1384"/>
      <c r="AI73" s="719" t="str">
        <f t="shared" si="45"/>
        <v/>
      </c>
      <c r="AJ73" s="1069" t="str">
        <f t="shared" si="46"/>
        <v/>
      </c>
      <c r="AK73" s="1069" t="str">
        <f t="shared" si="47"/>
        <v/>
      </c>
      <c r="AL73" s="1384" t="str">
        <f>IF($Y73,$U73/$Y73* '1 Overview'!$D$19,"")</f>
        <v/>
      </c>
      <c r="AM73" s="719">
        <f>$AB73* '1 Overview'!$D$19</f>
        <v>0</v>
      </c>
      <c r="AN73" s="1069">
        <f>$AD73* '1 Overview'!$D$19</f>
        <v>0</v>
      </c>
      <c r="AO73" s="1069">
        <f>$AF73* '1 Overview'!$D$19</f>
        <v>0</v>
      </c>
      <c r="AP73" s="1383">
        <f>$AH73* '1 Overview'!$D$19</f>
        <v>0</v>
      </c>
      <c r="AQ73" s="1068"/>
      <c r="AR73" s="1069"/>
      <c r="AS73" s="1069"/>
      <c r="AT73" s="1384"/>
      <c r="AU73" s="719">
        <f>AR73* '1 Overview'!$D$19</f>
        <v>0</v>
      </c>
      <c r="AV73" s="1069">
        <f>T73* '1 Overview'!$D$19</f>
        <v>0</v>
      </c>
      <c r="AW73" s="1069">
        <f>Z73* '1 Overview'!$D$19</f>
        <v>0</v>
      </c>
      <c r="AX73" s="1383">
        <f>AT73* '1 Overview'!$D$19</f>
        <v>0</v>
      </c>
      <c r="AY73" s="1570"/>
    </row>
    <row r="74" spans="1:131" s="204" customFormat="1" ht="12.75" outlineLevel="3" x14ac:dyDescent="0.2">
      <c r="A74" s="1350" t="str">
        <f t="shared" si="32"/>
        <v>Z2013</v>
      </c>
      <c r="B74" s="1350" t="e">
        <f t="shared" si="32"/>
        <v>#N/A</v>
      </c>
      <c r="C74" s="1350" t="e">
        <f t="shared" si="32"/>
        <v>#N/A</v>
      </c>
      <c r="D74" s="1350" t="e">
        <f t="shared" si="32"/>
        <v>#N/A</v>
      </c>
      <c r="E74" s="1263" t="str">
        <f>VLOOKUP("K|"&amp;P74,'[2]+termU'!$A$1:$G$65536,6,FALSE)</f>
        <v>L101c031</v>
      </c>
      <c r="F74" s="1264" t="str">
        <f>VLOOKUP("K|"&amp;O74,'[2]+termU'!$A$1:$G$65536,6,FALSE)</f>
        <v>L101c031</v>
      </c>
      <c r="G74" s="1264" t="str">
        <f>IF(P74="","B",IF(ISERROR(E72),"B",IF(E74=LEFT(E72,LEN(E74)),"A","B")))</f>
        <v>B</v>
      </c>
      <c r="H74" s="172" t="str">
        <f t="shared" ca="1" si="20"/>
        <v>B</v>
      </c>
      <c r="I74" s="1352">
        <v>5</v>
      </c>
      <c r="J74" s="1350">
        <f t="shared" si="33"/>
        <v>2013</v>
      </c>
      <c r="K74" s="1350" t="str">
        <f t="shared" si="33"/>
        <v>Test country</v>
      </c>
      <c r="L74" s="1350">
        <f t="shared" si="33"/>
        <v>0</v>
      </c>
      <c r="M74" s="1350">
        <f t="shared" si="33"/>
        <v>0</v>
      </c>
      <c r="N74" s="1350">
        <f t="shared" si="33"/>
        <v>0</v>
      </c>
      <c r="O74" s="1417" t="str">
        <f>TRIM(R74)</f>
        <v>Tomatoes</v>
      </c>
      <c r="P74" s="1418" t="s">
        <v>549</v>
      </c>
      <c r="Q74" s="1430" t="s">
        <v>2745</v>
      </c>
      <c r="R74" s="1430" t="s">
        <v>551</v>
      </c>
      <c r="S74" s="1068"/>
      <c r="T74" s="1069"/>
      <c r="U74" s="1069"/>
      <c r="V74" s="1383"/>
      <c r="W74" s="1651"/>
      <c r="X74" s="1068"/>
      <c r="Y74" s="1383"/>
      <c r="Z74" s="1651"/>
      <c r="AA74" s="1068"/>
      <c r="AB74" s="1384"/>
      <c r="AC74" s="1068"/>
      <c r="AD74" s="1384"/>
      <c r="AE74" s="1068"/>
      <c r="AF74" s="1384"/>
      <c r="AG74" s="1068"/>
      <c r="AH74" s="1384"/>
      <c r="AI74" s="719" t="str">
        <f t="shared" si="45"/>
        <v/>
      </c>
      <c r="AJ74" s="1069" t="str">
        <f t="shared" si="46"/>
        <v/>
      </c>
      <c r="AK74" s="1069" t="str">
        <f t="shared" si="47"/>
        <v/>
      </c>
      <c r="AL74" s="1384" t="str">
        <f>IF($Y74,$U74/$Y74* '1 Overview'!$D$19,"")</f>
        <v/>
      </c>
      <c r="AM74" s="719">
        <f>$AB74* '1 Overview'!$D$19</f>
        <v>0</v>
      </c>
      <c r="AN74" s="1069">
        <f>$AD74* '1 Overview'!$D$19</f>
        <v>0</v>
      </c>
      <c r="AO74" s="1069">
        <f>$AF74* '1 Overview'!$D$19</f>
        <v>0</v>
      </c>
      <c r="AP74" s="1383">
        <f>$AH74* '1 Overview'!$D$19</f>
        <v>0</v>
      </c>
      <c r="AQ74" s="1068"/>
      <c r="AR74" s="1069"/>
      <c r="AS74" s="1069"/>
      <c r="AT74" s="1384"/>
      <c r="AU74" s="719">
        <f>AR74* '1 Overview'!$D$19</f>
        <v>0</v>
      </c>
      <c r="AV74" s="1069">
        <f>T74* '1 Overview'!$D$19</f>
        <v>0</v>
      </c>
      <c r="AW74" s="1069">
        <f>Z74* '1 Overview'!$D$19</f>
        <v>0</v>
      </c>
      <c r="AX74" s="1383">
        <f>AT74* '1 Overview'!$D$19</f>
        <v>0</v>
      </c>
      <c r="AY74" s="1570"/>
    </row>
    <row r="75" spans="1:131" s="204" customFormat="1" ht="12.75" outlineLevel="3" x14ac:dyDescent="0.2">
      <c r="A75" s="1350" t="str">
        <f t="shared" si="32"/>
        <v>Z2013</v>
      </c>
      <c r="B75" s="1350" t="e">
        <f t="shared" si="32"/>
        <v>#N/A</v>
      </c>
      <c r="C75" s="1350" t="e">
        <f t="shared" si="32"/>
        <v>#N/A</v>
      </c>
      <c r="D75" s="1350" t="e">
        <f t="shared" si="32"/>
        <v>#N/A</v>
      </c>
      <c r="E75" s="1263" t="str">
        <f>VLOOKUP("K|"&amp;P75,'[2]+termU'!$A$1:$G$65536,6,FALSE)</f>
        <v>L101c032</v>
      </c>
      <c r="F75" s="1264" t="str">
        <f>VLOOKUP("K|"&amp;O75,'[2]+termU'!$A$1:$G$65536,6,FALSE)</f>
        <v>L101c032</v>
      </c>
      <c r="G75" s="1264" t="str">
        <f>IF(P75="","B",IF(ISERROR(E70),"B",IF(E75=LEFT(E70,LEN(E75)),"A","B")))</f>
        <v>B</v>
      </c>
      <c r="H75" s="172" t="str">
        <f t="shared" ca="1" si="20"/>
        <v>B</v>
      </c>
      <c r="I75" s="1352">
        <v>5</v>
      </c>
      <c r="J75" s="1350">
        <f t="shared" si="33"/>
        <v>2013</v>
      </c>
      <c r="K75" s="1350" t="str">
        <f t="shared" si="33"/>
        <v>Test country</v>
      </c>
      <c r="L75" s="1350">
        <f t="shared" si="33"/>
        <v>0</v>
      </c>
      <c r="M75" s="1350">
        <f t="shared" si="33"/>
        <v>0</v>
      </c>
      <c r="N75" s="1350">
        <f t="shared" si="33"/>
        <v>0</v>
      </c>
      <c r="O75" s="1417" t="s">
        <v>538</v>
      </c>
      <c r="P75" s="1418" t="s">
        <v>538</v>
      </c>
      <c r="Q75" s="1430" t="s">
        <v>2749</v>
      </c>
      <c r="R75" s="1430" t="s">
        <v>2470</v>
      </c>
      <c r="S75" s="1068"/>
      <c r="T75" s="1069"/>
      <c r="U75" s="1069"/>
      <c r="V75" s="1383"/>
      <c r="W75" s="1651"/>
      <c r="X75" s="1068"/>
      <c r="Y75" s="1383"/>
      <c r="Z75" s="1651"/>
      <c r="AA75" s="1068"/>
      <c r="AB75" s="1384"/>
      <c r="AC75" s="1068"/>
      <c r="AD75" s="1384"/>
      <c r="AE75" s="1068"/>
      <c r="AF75" s="1384"/>
      <c r="AG75" s="1068"/>
      <c r="AH75" s="1384"/>
      <c r="AI75" s="719" t="str">
        <f t="shared" si="45"/>
        <v/>
      </c>
      <c r="AJ75" s="1069" t="str">
        <f t="shared" si="46"/>
        <v/>
      </c>
      <c r="AK75" s="1069" t="str">
        <f t="shared" si="47"/>
        <v/>
      </c>
      <c r="AL75" s="1384" t="str">
        <f>IF($Y75,$U75/$Y75* '1 Overview'!$D$19,"")</f>
        <v/>
      </c>
      <c r="AM75" s="719">
        <f>$AB75* '1 Overview'!$D$19</f>
        <v>0</v>
      </c>
      <c r="AN75" s="1069">
        <f>$AD75* '1 Overview'!$D$19</f>
        <v>0</v>
      </c>
      <c r="AO75" s="1069">
        <f>$AF75* '1 Overview'!$D$19</f>
        <v>0</v>
      </c>
      <c r="AP75" s="1383">
        <f>$AH75* '1 Overview'!$D$19</f>
        <v>0</v>
      </c>
      <c r="AQ75" s="1068"/>
      <c r="AR75" s="1069"/>
      <c r="AS75" s="1069"/>
      <c r="AT75" s="1384"/>
      <c r="AU75" s="719">
        <f>AR75* '1 Overview'!$D$19</f>
        <v>0</v>
      </c>
      <c r="AV75" s="1069">
        <f>T75* '1 Overview'!$D$19</f>
        <v>0</v>
      </c>
      <c r="AW75" s="1069">
        <f>Z75* '1 Overview'!$D$19</f>
        <v>0</v>
      </c>
      <c r="AX75" s="1383">
        <f>AT75* '1 Overview'!$D$19</f>
        <v>0</v>
      </c>
      <c r="AY75" s="1570"/>
    </row>
    <row r="76" spans="1:131" s="204" customFormat="1" ht="12.75" outlineLevel="3" x14ac:dyDescent="0.2">
      <c r="A76" s="1350" t="str">
        <f t="shared" si="32"/>
        <v>Z2013</v>
      </c>
      <c r="B76" s="1350" t="e">
        <f t="shared" si="32"/>
        <v>#N/A</v>
      </c>
      <c r="C76" s="1350" t="e">
        <f t="shared" si="32"/>
        <v>#N/A</v>
      </c>
      <c r="D76" s="1350" t="e">
        <f t="shared" si="32"/>
        <v>#N/A</v>
      </c>
      <c r="E76" s="1263" t="str">
        <f>VLOOKUP("K|"&amp;P76,'[2]+termU'!$A$1:$G$65536,6,FALSE)</f>
        <v>L101c039</v>
      </c>
      <c r="F76" s="1264" t="str">
        <f>VLOOKUP("K|"&amp;O76,'[2]+termU'!$A$1:$G$65536,6,FALSE)</f>
        <v>L101c039</v>
      </c>
      <c r="G76" s="1264" t="str">
        <f>IF(P76="","B",IF(ISERROR(E70),"B",IF(E76=LEFT(E70,LEN(E76)),"A","B")))</f>
        <v>B</v>
      </c>
      <c r="H76" s="172" t="str">
        <f t="shared" ca="1" si="20"/>
        <v>B</v>
      </c>
      <c r="I76" s="1352">
        <v>5</v>
      </c>
      <c r="J76" s="1350">
        <f t="shared" si="33"/>
        <v>2013</v>
      </c>
      <c r="K76" s="1350" t="str">
        <f t="shared" si="33"/>
        <v>Test country</v>
      </c>
      <c r="L76" s="1350">
        <f t="shared" si="33"/>
        <v>0</v>
      </c>
      <c r="M76" s="1350">
        <f t="shared" si="33"/>
        <v>0</v>
      </c>
      <c r="N76" s="1350">
        <f t="shared" si="33"/>
        <v>0</v>
      </c>
      <c r="O76" s="1417" t="str">
        <f>TRIM(R76)</f>
        <v>Sweet peppers</v>
      </c>
      <c r="P76" s="1418" t="s">
        <v>2052</v>
      </c>
      <c r="Q76" s="1430" t="s">
        <v>2748</v>
      </c>
      <c r="R76" s="1430" t="s">
        <v>2054</v>
      </c>
      <c r="S76" s="1068"/>
      <c r="T76" s="1069"/>
      <c r="U76" s="1069"/>
      <c r="V76" s="1383"/>
      <c r="W76" s="1651"/>
      <c r="X76" s="1068"/>
      <c r="Y76" s="1383"/>
      <c r="Z76" s="1651"/>
      <c r="AA76" s="1068"/>
      <c r="AB76" s="1384"/>
      <c r="AC76" s="1068"/>
      <c r="AD76" s="1384"/>
      <c r="AE76" s="1068"/>
      <c r="AF76" s="1384"/>
      <c r="AG76" s="1068"/>
      <c r="AH76" s="1384"/>
      <c r="AI76" s="719" t="str">
        <f t="shared" si="45"/>
        <v/>
      </c>
      <c r="AJ76" s="1069" t="str">
        <f t="shared" si="46"/>
        <v/>
      </c>
      <c r="AK76" s="1069" t="str">
        <f t="shared" si="47"/>
        <v/>
      </c>
      <c r="AL76" s="1384" t="str">
        <f>IF($Y76,$U76/$Y76* '1 Overview'!$D$19,"")</f>
        <v/>
      </c>
      <c r="AM76" s="719">
        <f>$AB76* '1 Overview'!$D$19</f>
        <v>0</v>
      </c>
      <c r="AN76" s="1069">
        <f>$AD76* '1 Overview'!$D$19</f>
        <v>0</v>
      </c>
      <c r="AO76" s="1069">
        <f>$AF76* '1 Overview'!$D$19</f>
        <v>0</v>
      </c>
      <c r="AP76" s="1383">
        <f>$AH76* '1 Overview'!$D$19</f>
        <v>0</v>
      </c>
      <c r="AQ76" s="1068"/>
      <c r="AR76" s="1069"/>
      <c r="AS76" s="1069"/>
      <c r="AT76" s="1384"/>
      <c r="AU76" s="719">
        <f>AR76* '1 Overview'!$D$19</f>
        <v>0</v>
      </c>
      <c r="AV76" s="1069">
        <f>T76* '1 Overview'!$D$19</f>
        <v>0</v>
      </c>
      <c r="AW76" s="1069">
        <f>Z76* '1 Overview'!$D$19</f>
        <v>0</v>
      </c>
      <c r="AX76" s="1383">
        <f>AT76* '1 Overview'!$D$19</f>
        <v>0</v>
      </c>
      <c r="AY76" s="1570"/>
    </row>
    <row r="77" spans="1:131" s="204" customFormat="1" outlineLevel="3" x14ac:dyDescent="0.2">
      <c r="A77" s="1350" t="str">
        <f t="shared" si="32"/>
        <v>Z2013</v>
      </c>
      <c r="B77" s="1350" t="e">
        <f t="shared" si="32"/>
        <v>#N/A</v>
      </c>
      <c r="C77" s="1350" t="e">
        <f t="shared" si="32"/>
        <v>#N/A</v>
      </c>
      <c r="D77" s="1350" t="e">
        <f t="shared" si="32"/>
        <v>#N/A</v>
      </c>
      <c r="E77" s="1263" t="str">
        <f>VLOOKUP("K|"&amp;P77,'[2]+termU'!$A$1:$G$65536,6,FALSE)</f>
        <v>L101c03z</v>
      </c>
      <c r="F77" s="1264" t="str">
        <f>VLOOKUP("K|"&amp;O77,'[2]+termU'!$A$1:$G$65536,6,FALSE)</f>
        <v>L101c03z</v>
      </c>
      <c r="G77" s="1264" t="str">
        <f>IF(P77="","B",IF(ISERROR(E71),"B",IF(E77=LEFT(E71,LEN(E77)),"A","B")))</f>
        <v>B</v>
      </c>
      <c r="H77" s="172" t="str">
        <f t="shared" ca="1" si="20"/>
        <v>B</v>
      </c>
      <c r="I77" s="1352">
        <v>5</v>
      </c>
      <c r="J77" s="1350">
        <f t="shared" si="33"/>
        <v>2013</v>
      </c>
      <c r="K77" s="1350" t="str">
        <f t="shared" si="33"/>
        <v>Test country</v>
      </c>
      <c r="L77" s="1350">
        <f t="shared" si="33"/>
        <v>0</v>
      </c>
      <c r="M77" s="1350">
        <f t="shared" si="33"/>
        <v>0</v>
      </c>
      <c r="N77" s="1350">
        <f t="shared" si="33"/>
        <v>0</v>
      </c>
      <c r="O77" s="1417" t="s">
        <v>1627</v>
      </c>
      <c r="P77" s="1418" t="s">
        <v>1627</v>
      </c>
      <c r="Q77" s="1424" t="s">
        <v>3102</v>
      </c>
      <c r="R77" s="1430" t="s">
        <v>3102</v>
      </c>
      <c r="S77" s="1068"/>
      <c r="T77" s="1069"/>
      <c r="U77" s="1069"/>
      <c r="V77" s="1383"/>
      <c r="W77" s="1651"/>
      <c r="X77" s="1068"/>
      <c r="Y77" s="1383"/>
      <c r="Z77" s="1651"/>
      <c r="AA77" s="1068"/>
      <c r="AB77" s="1384"/>
      <c r="AC77" s="1068"/>
      <c r="AD77" s="1384"/>
      <c r="AE77" s="1068"/>
      <c r="AF77" s="1384"/>
      <c r="AG77" s="1068"/>
      <c r="AH77" s="1384"/>
      <c r="AI77" s="719" t="str">
        <f t="shared" si="45"/>
        <v/>
      </c>
      <c r="AJ77" s="1069" t="str">
        <f t="shared" si="46"/>
        <v/>
      </c>
      <c r="AK77" s="1069" t="str">
        <f t="shared" si="47"/>
        <v/>
      </c>
      <c r="AL77" s="1384" t="str">
        <f>IF($Y77,$U77/$Y77* '1 Overview'!$D$19,"")</f>
        <v/>
      </c>
      <c r="AM77" s="719">
        <f>$AB77* '1 Overview'!$D$19</f>
        <v>0</v>
      </c>
      <c r="AN77" s="1069">
        <f>$AD77* '1 Overview'!$D$19</f>
        <v>0</v>
      </c>
      <c r="AO77" s="1069">
        <f>$AF77* '1 Overview'!$D$19</f>
        <v>0</v>
      </c>
      <c r="AP77" s="1383">
        <f>$AH77* '1 Overview'!$D$19</f>
        <v>0</v>
      </c>
      <c r="AQ77" s="1068"/>
      <c r="AR77" s="1069"/>
      <c r="AS77" s="1069"/>
      <c r="AT77" s="1384"/>
      <c r="AU77" s="719">
        <f>AR77* '1 Overview'!$D$19</f>
        <v>0</v>
      </c>
      <c r="AV77" s="1069">
        <f>T77* '1 Overview'!$D$19</f>
        <v>0</v>
      </c>
      <c r="AW77" s="1069">
        <f>Z77* '1 Overview'!$D$19</f>
        <v>0</v>
      </c>
      <c r="AX77" s="1383">
        <f>AT77* '1 Overview'!$D$19</f>
        <v>0</v>
      </c>
      <c r="AY77" s="1570"/>
    </row>
    <row r="78" spans="1:131" s="204" customFormat="1" ht="15.75" outlineLevel="3" x14ac:dyDescent="0.2">
      <c r="A78" s="1350" t="str">
        <f t="shared" ref="A78:D78" si="48">A$20</f>
        <v>Z2013</v>
      </c>
      <c r="B78" s="1350" t="e">
        <f t="shared" si="48"/>
        <v>#N/A</v>
      </c>
      <c r="C78" s="1350" t="e">
        <f t="shared" si="48"/>
        <v>#N/A</v>
      </c>
      <c r="D78" s="1350" t="e">
        <f t="shared" si="48"/>
        <v>#N/A</v>
      </c>
      <c r="E78" s="1263" t="e">
        <f>VLOOKUP("K|"&amp;P78,'[2]+termU'!$A$1:$G$65536,6,FALSE)</f>
        <v>#N/A</v>
      </c>
      <c r="F78" s="1264" t="e">
        <f>VLOOKUP("K|"&amp;O78,'[2]+termU'!$A$1:$G$65536,6,FALSE)</f>
        <v>#N/A</v>
      </c>
      <c r="G78" s="1264" t="str">
        <f>IF(P78="","B",IF(ISERROR(E72),"B",IF(E78=LEFT(E72,LEN(E78)),"A","B")))</f>
        <v>B</v>
      </c>
      <c r="H78" s="172" t="str">
        <f t="shared" ca="1" si="20"/>
        <v>A</v>
      </c>
      <c r="I78" s="1352"/>
      <c r="J78" s="1350">
        <f t="shared" ref="J78:N78" si="49">J$20</f>
        <v>2013</v>
      </c>
      <c r="K78" s="1350" t="str">
        <f t="shared" si="49"/>
        <v>Test country</v>
      </c>
      <c r="L78" s="1350">
        <f t="shared" si="49"/>
        <v>0</v>
      </c>
      <c r="M78" s="1350">
        <f t="shared" si="49"/>
        <v>0</v>
      </c>
      <c r="N78" s="1350">
        <f t="shared" si="49"/>
        <v>0</v>
      </c>
      <c r="O78" s="1417"/>
      <c r="P78" s="1418"/>
      <c r="Q78" s="1534" t="s">
        <v>3101</v>
      </c>
      <c r="R78" s="1409" t="s">
        <v>3103</v>
      </c>
      <c r="S78" s="1394">
        <f>SUBTOTAL(9,S79:S82)</f>
        <v>0</v>
      </c>
      <c r="T78" s="1395">
        <f t="shared" ref="T78:AT78" si="50">SUBTOTAL(9,T79:T82)</f>
        <v>0</v>
      </c>
      <c r="U78" s="1395">
        <f t="shared" si="50"/>
        <v>0</v>
      </c>
      <c r="V78" s="1396">
        <f t="shared" si="50"/>
        <v>0</v>
      </c>
      <c r="W78" s="1650">
        <f t="shared" si="50"/>
        <v>0</v>
      </c>
      <c r="X78" s="1394">
        <f t="shared" si="50"/>
        <v>0</v>
      </c>
      <c r="Y78" s="1396">
        <f t="shared" si="50"/>
        <v>0</v>
      </c>
      <c r="Z78" s="1650">
        <f t="shared" si="50"/>
        <v>0</v>
      </c>
      <c r="AA78" s="1394">
        <f t="shared" si="50"/>
        <v>0</v>
      </c>
      <c r="AB78" s="1397">
        <f t="shared" si="50"/>
        <v>0</v>
      </c>
      <c r="AC78" s="1394">
        <f t="shared" si="50"/>
        <v>0</v>
      </c>
      <c r="AD78" s="1397">
        <f t="shared" si="50"/>
        <v>0</v>
      </c>
      <c r="AE78" s="1394">
        <f t="shared" si="50"/>
        <v>0</v>
      </c>
      <c r="AF78" s="1397">
        <f t="shared" si="50"/>
        <v>0</v>
      </c>
      <c r="AG78" s="1394">
        <f t="shared" si="50"/>
        <v>0</v>
      </c>
      <c r="AH78" s="1397">
        <f t="shared" si="50"/>
        <v>0</v>
      </c>
      <c r="AI78" s="1398">
        <f t="shared" si="50"/>
        <v>0</v>
      </c>
      <c r="AJ78" s="1395">
        <f t="shared" si="50"/>
        <v>0</v>
      </c>
      <c r="AK78" s="1395">
        <f t="shared" si="50"/>
        <v>0</v>
      </c>
      <c r="AL78" s="1395">
        <f t="shared" si="50"/>
        <v>0</v>
      </c>
      <c r="AM78" s="1395">
        <f t="shared" si="50"/>
        <v>0</v>
      </c>
      <c r="AN78" s="1395">
        <f t="shared" si="50"/>
        <v>0</v>
      </c>
      <c r="AO78" s="1395">
        <f t="shared" si="50"/>
        <v>0</v>
      </c>
      <c r="AP78" s="1395">
        <f t="shared" si="50"/>
        <v>0</v>
      </c>
      <c r="AQ78" s="1395">
        <f t="shared" si="50"/>
        <v>0</v>
      </c>
      <c r="AR78" s="1395">
        <f t="shared" si="50"/>
        <v>0</v>
      </c>
      <c r="AS78" s="1395">
        <f t="shared" si="50"/>
        <v>0</v>
      </c>
      <c r="AT78" s="1395">
        <f t="shared" si="50"/>
        <v>0</v>
      </c>
      <c r="AU78" s="719"/>
      <c r="AV78" s="1069"/>
      <c r="AW78" s="1069"/>
      <c r="AX78" s="1383"/>
      <c r="AY78" s="1572"/>
    </row>
    <row r="79" spans="1:131" s="1226" customFormat="1" ht="12.75" outlineLevel="3" x14ac:dyDescent="0.2">
      <c r="A79" s="1431" t="str">
        <f t="shared" si="32"/>
        <v>Z2013</v>
      </c>
      <c r="B79" s="1431" t="e">
        <f t="shared" si="32"/>
        <v>#N/A</v>
      </c>
      <c r="C79" s="1431" t="e">
        <f t="shared" si="32"/>
        <v>#N/A</v>
      </c>
      <c r="D79" s="1431" t="e">
        <f t="shared" si="32"/>
        <v>#N/A</v>
      </c>
      <c r="E79" s="1432" t="str">
        <f>VLOOKUP("K|"&amp;P79,'[2]+termU'!$A$1:$G$65536,6,FALSE)</f>
        <v>L101c041</v>
      </c>
      <c r="F79" s="1433" t="str">
        <f>VLOOKUP("K|"&amp;O79,'[2]+termU'!$A$1:$G$65536,6,FALSE)</f>
        <v>L101c041</v>
      </c>
      <c r="G79" s="1433" t="str">
        <f>IF(P79="","B",IF(ISERROR(E80),"B",IF(E79=LEFT(E80,LEN(E79)),"A","B")))</f>
        <v>B</v>
      </c>
      <c r="H79" s="172" t="str">
        <f t="shared" ca="1" si="20"/>
        <v>B</v>
      </c>
      <c r="I79" s="1435">
        <v>5</v>
      </c>
      <c r="J79" s="1431">
        <f t="shared" si="33"/>
        <v>2013</v>
      </c>
      <c r="K79" s="1431" t="str">
        <f t="shared" si="33"/>
        <v>Test country</v>
      </c>
      <c r="L79" s="1431">
        <f t="shared" si="33"/>
        <v>0</v>
      </c>
      <c r="M79" s="1431">
        <f t="shared" si="33"/>
        <v>0</v>
      </c>
      <c r="N79" s="1431">
        <f t="shared" si="33"/>
        <v>0</v>
      </c>
      <c r="O79" s="1436" t="str">
        <f>TRIM(R79)</f>
        <v>Carrots</v>
      </c>
      <c r="P79" s="1434" t="s">
        <v>1636</v>
      </c>
      <c r="Q79" s="1437" t="s">
        <v>2742</v>
      </c>
      <c r="R79" s="1437" t="s">
        <v>2468</v>
      </c>
      <c r="S79" s="1068"/>
      <c r="T79" s="1439"/>
      <c r="U79" s="1439"/>
      <c r="V79" s="1440"/>
      <c r="W79" s="1651"/>
      <c r="X79" s="1438"/>
      <c r="Y79" s="1440"/>
      <c r="Z79" s="1651"/>
      <c r="AA79" s="1438"/>
      <c r="AB79" s="1442"/>
      <c r="AC79" s="1438"/>
      <c r="AD79" s="1442"/>
      <c r="AE79" s="1438"/>
      <c r="AF79" s="1442"/>
      <c r="AG79" s="1438"/>
      <c r="AH79" s="1442"/>
      <c r="AI79" s="1441" t="str">
        <f>IF($V79,$S79/$V79,"")</f>
        <v/>
      </c>
      <c r="AJ79" s="1439" t="str">
        <f>IF($V79,$T79/$V79,"")</f>
        <v/>
      </c>
      <c r="AK79" s="1439" t="str">
        <f>IF($Y79,$U79/$Y79,"")</f>
        <v/>
      </c>
      <c r="AL79" s="1442" t="str">
        <f>IF($Y79,$U79/$Y79* '1 Overview'!$D$19,"")</f>
        <v/>
      </c>
      <c r="AM79" s="1441">
        <f>$AB79* '1 Overview'!$D$19</f>
        <v>0</v>
      </c>
      <c r="AN79" s="1439">
        <f>$AD79* '1 Overview'!$D$19</f>
        <v>0</v>
      </c>
      <c r="AO79" s="1439">
        <f>$AF79* '1 Overview'!$D$19</f>
        <v>0</v>
      </c>
      <c r="AP79" s="1440">
        <f>$AH79* '1 Overview'!$D$19</f>
        <v>0</v>
      </c>
      <c r="AQ79" s="1438"/>
      <c r="AR79" s="1439"/>
      <c r="AS79" s="1439"/>
      <c r="AT79" s="1442"/>
      <c r="AU79" s="1441">
        <f>AR79* '1 Overview'!$D$19</f>
        <v>0</v>
      </c>
      <c r="AV79" s="1439">
        <f>T79* '1 Overview'!$D$19</f>
        <v>0</v>
      </c>
      <c r="AW79" s="1439">
        <f>Z79* '1 Overview'!$D$19</f>
        <v>0</v>
      </c>
      <c r="AX79" s="1440">
        <f>AT79* '1 Overview'!$D$19</f>
        <v>0</v>
      </c>
      <c r="AY79" s="1570"/>
      <c r="AZ79" s="204"/>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204"/>
      <c r="CN79" s="204"/>
      <c r="CO79" s="204"/>
      <c r="CP79" s="204"/>
      <c r="CQ79" s="204"/>
      <c r="CR79" s="204"/>
      <c r="CS79" s="204"/>
      <c r="CT79" s="204"/>
      <c r="CU79" s="204"/>
      <c r="CV79" s="204"/>
      <c r="CW79" s="204"/>
      <c r="CX79" s="204"/>
      <c r="CY79" s="204"/>
      <c r="CZ79" s="204"/>
      <c r="DA79" s="204"/>
      <c r="DB79" s="204"/>
      <c r="DC79" s="204"/>
      <c r="DD79" s="204"/>
      <c r="DE79" s="204"/>
      <c r="DF79" s="204"/>
      <c r="DG79" s="204"/>
      <c r="DH79" s="204"/>
      <c r="DI79" s="204"/>
      <c r="DJ79" s="204"/>
      <c r="DK79" s="204"/>
      <c r="DL79" s="204"/>
      <c r="DM79" s="204"/>
      <c r="DN79" s="204"/>
      <c r="DO79" s="204"/>
      <c r="DP79" s="204"/>
      <c r="DQ79" s="204"/>
      <c r="DR79" s="204"/>
      <c r="DS79" s="204"/>
      <c r="DT79" s="204"/>
      <c r="DU79" s="204"/>
      <c r="DV79" s="204"/>
      <c r="DW79" s="204"/>
      <c r="DX79" s="204"/>
      <c r="DY79" s="204"/>
      <c r="DZ79" s="204"/>
      <c r="EA79" s="204"/>
    </row>
    <row r="80" spans="1:131" s="204" customFormat="1" ht="12.75" outlineLevel="3" x14ac:dyDescent="0.2">
      <c r="A80" s="1350" t="str">
        <f t="shared" si="32"/>
        <v>Z2013</v>
      </c>
      <c r="B80" s="1350" t="e">
        <f t="shared" si="32"/>
        <v>#N/A</v>
      </c>
      <c r="C80" s="1350" t="e">
        <f t="shared" si="32"/>
        <v>#N/A</v>
      </c>
      <c r="D80" s="1350" t="e">
        <f t="shared" si="32"/>
        <v>#N/A</v>
      </c>
      <c r="E80" s="1263" t="str">
        <f>VLOOKUP("K|"&amp;P80,'[2]+termU'!$A$1:$G$65536,6,FALSE)</f>
        <v>L101c043</v>
      </c>
      <c r="F80" s="1264" t="str">
        <f>VLOOKUP("K|"&amp;O80,'[2]+termU'!$A$1:$G$65536,6,FALSE)</f>
        <v>L101c043</v>
      </c>
      <c r="G80" s="1264" t="str">
        <f>IF(P80="","B",IF(ISERROR(E74),"B",IF(E80=LEFT(E74,LEN(E80)),"A","B")))</f>
        <v>B</v>
      </c>
      <c r="H80" s="172" t="str">
        <f t="shared" ca="1" si="20"/>
        <v>B</v>
      </c>
      <c r="I80" s="1352">
        <v>5</v>
      </c>
      <c r="J80" s="1350">
        <f t="shared" si="33"/>
        <v>2013</v>
      </c>
      <c r="K80" s="1350" t="str">
        <f t="shared" si="33"/>
        <v>Test country</v>
      </c>
      <c r="L80" s="1350">
        <f t="shared" si="33"/>
        <v>0</v>
      </c>
      <c r="M80" s="1350">
        <f t="shared" si="33"/>
        <v>0</v>
      </c>
      <c r="N80" s="1350">
        <f t="shared" si="33"/>
        <v>0</v>
      </c>
      <c r="O80" s="1417" t="str">
        <f>TRIM(R80)</f>
        <v>Onions</v>
      </c>
      <c r="P80" s="1418" t="s">
        <v>1336</v>
      </c>
      <c r="Q80" s="1430" t="s">
        <v>2743</v>
      </c>
      <c r="R80" s="1430" t="s">
        <v>2469</v>
      </c>
      <c r="S80" s="1068"/>
      <c r="T80" s="1069"/>
      <c r="U80" s="1069"/>
      <c r="V80" s="1383"/>
      <c r="W80" s="1651"/>
      <c r="X80" s="1068"/>
      <c r="Y80" s="1383"/>
      <c r="Z80" s="1651"/>
      <c r="AA80" s="1068"/>
      <c r="AB80" s="1384"/>
      <c r="AC80" s="1068"/>
      <c r="AD80" s="1384"/>
      <c r="AE80" s="1068"/>
      <c r="AF80" s="1384"/>
      <c r="AG80" s="1068"/>
      <c r="AH80" s="1384"/>
      <c r="AI80" s="719" t="str">
        <f>IF($V80,$S80/$V80,"")</f>
        <v/>
      </c>
      <c r="AJ80" s="1069" t="str">
        <f>IF($V80,$T80/$V80,"")</f>
        <v/>
      </c>
      <c r="AK80" s="1069" t="str">
        <f>IF($Y80,$U80/$Y80,"")</f>
        <v/>
      </c>
      <c r="AL80" s="1384" t="str">
        <f>IF($Y80,$U80/$Y80* '1 Overview'!$D$19,"")</f>
        <v/>
      </c>
      <c r="AM80" s="719">
        <f>$AB80* '1 Overview'!$D$19</f>
        <v>0</v>
      </c>
      <c r="AN80" s="1069">
        <f>$AD80* '1 Overview'!$D$19</f>
        <v>0</v>
      </c>
      <c r="AO80" s="1069">
        <f>$AF80* '1 Overview'!$D$19</f>
        <v>0</v>
      </c>
      <c r="AP80" s="1383">
        <f>$AH80* '1 Overview'!$D$19</f>
        <v>0</v>
      </c>
      <c r="AQ80" s="1068"/>
      <c r="AR80" s="1069"/>
      <c r="AS80" s="1069"/>
      <c r="AT80" s="1384"/>
      <c r="AU80" s="719">
        <f>AR80* '1 Overview'!$D$19</f>
        <v>0</v>
      </c>
      <c r="AV80" s="1069">
        <f>T80* '1 Overview'!$D$19</f>
        <v>0</v>
      </c>
      <c r="AW80" s="1069">
        <f>Z80* '1 Overview'!$D$19</f>
        <v>0</v>
      </c>
      <c r="AX80" s="1383">
        <f>AT80* '1 Overview'!$D$19</f>
        <v>0</v>
      </c>
      <c r="AY80" s="1570"/>
    </row>
    <row r="81" spans="1:132" s="204" customFormat="1" ht="12.75" outlineLevel="3" x14ac:dyDescent="0.2">
      <c r="A81" s="1350" t="str">
        <f t="shared" si="32"/>
        <v>Z2013</v>
      </c>
      <c r="B81" s="1350" t="e">
        <f t="shared" si="32"/>
        <v>#N/A</v>
      </c>
      <c r="C81" s="1350" t="e">
        <f t="shared" si="32"/>
        <v>#N/A</v>
      </c>
      <c r="D81" s="1350" t="e">
        <f t="shared" si="32"/>
        <v>#N/A</v>
      </c>
      <c r="E81" s="1263" t="str">
        <f>VLOOKUP("K|"&amp;P81,'[2]+termU'!$A$1:$G$65536,6,FALSE)</f>
        <v>L101c042</v>
      </c>
      <c r="F81" s="1264" t="str">
        <f>VLOOKUP("K|"&amp;O81,'[2]+termU'!$A$1:$G$65536,6,FALSE)</f>
        <v>L101c042</v>
      </c>
      <c r="G81" s="1264" t="str">
        <f>IF(P81="","B",IF(ISERROR(E72),"B",IF(E81=LEFT(E72,LEN(E81)),"A","B")))</f>
        <v>B</v>
      </c>
      <c r="H81" s="172" t="str">
        <f t="shared" ca="1" si="20"/>
        <v>B</v>
      </c>
      <c r="I81" s="1352">
        <v>5</v>
      </c>
      <c r="J81" s="1350">
        <f t="shared" si="33"/>
        <v>2013</v>
      </c>
      <c r="K81" s="1350" t="str">
        <f t="shared" si="33"/>
        <v>Test country</v>
      </c>
      <c r="L81" s="1350">
        <f t="shared" si="33"/>
        <v>0</v>
      </c>
      <c r="M81" s="1350">
        <f t="shared" si="33"/>
        <v>0</v>
      </c>
      <c r="N81" s="1350">
        <f t="shared" si="33"/>
        <v>0</v>
      </c>
      <c r="O81" s="1417" t="s">
        <v>1331</v>
      </c>
      <c r="P81" s="1418" t="s">
        <v>1331</v>
      </c>
      <c r="Q81" s="1430" t="s">
        <v>2744</v>
      </c>
      <c r="R81" s="1430" t="s">
        <v>1791</v>
      </c>
      <c r="S81" s="1068"/>
      <c r="T81" s="1069"/>
      <c r="U81" s="1069"/>
      <c r="V81" s="1383"/>
      <c r="W81" s="1651"/>
      <c r="X81" s="1068"/>
      <c r="Y81" s="1383"/>
      <c r="Z81" s="1651"/>
      <c r="AA81" s="1068"/>
      <c r="AB81" s="1384"/>
      <c r="AC81" s="1068"/>
      <c r="AD81" s="1384"/>
      <c r="AE81" s="1068"/>
      <c r="AF81" s="1384"/>
      <c r="AG81" s="1068"/>
      <c r="AH81" s="1384"/>
      <c r="AI81" s="719" t="str">
        <f>IF($V81,$S81/$V81,"")</f>
        <v/>
      </c>
      <c r="AJ81" s="1069" t="str">
        <f>IF($V81,$T81/$V81,"")</f>
        <v/>
      </c>
      <c r="AK81" s="1069" t="str">
        <f>IF($Y81,$U81/$Y81,"")</f>
        <v/>
      </c>
      <c r="AL81" s="1384" t="str">
        <f>IF($Y81,$U81/$Y81* '1 Overview'!$D$19,"")</f>
        <v/>
      </c>
      <c r="AM81" s="719">
        <f>$AB81* '1 Overview'!$D$19</f>
        <v>0</v>
      </c>
      <c r="AN81" s="1069">
        <f>$AD81* '1 Overview'!$D$19</f>
        <v>0</v>
      </c>
      <c r="AO81" s="1069">
        <f>$AF81* '1 Overview'!$D$19</f>
        <v>0</v>
      </c>
      <c r="AP81" s="1383">
        <f>$AH81* '1 Overview'!$D$19</f>
        <v>0</v>
      </c>
      <c r="AQ81" s="1068"/>
      <c r="AR81" s="1069"/>
      <c r="AS81" s="1069"/>
      <c r="AT81" s="1384"/>
      <c r="AU81" s="719">
        <f>AR81* '1 Overview'!$D$19</f>
        <v>0</v>
      </c>
      <c r="AV81" s="1069">
        <f>T81* '1 Overview'!$D$19</f>
        <v>0</v>
      </c>
      <c r="AW81" s="1069">
        <f>Z81* '1 Overview'!$D$19</f>
        <v>0</v>
      </c>
      <c r="AX81" s="1383">
        <f>AT81* '1 Overview'!$D$19</f>
        <v>0</v>
      </c>
      <c r="AY81" s="1570"/>
    </row>
    <row r="82" spans="1:132" s="204" customFormat="1" ht="12.75" outlineLevel="3" x14ac:dyDescent="0.2">
      <c r="A82" s="1350" t="str">
        <f t="shared" si="32"/>
        <v>Z2013</v>
      </c>
      <c r="B82" s="1350" t="e">
        <f t="shared" si="32"/>
        <v>#N/A</v>
      </c>
      <c r="C82" s="1350" t="e">
        <f t="shared" si="32"/>
        <v>#N/A</v>
      </c>
      <c r="D82" s="1350" t="e">
        <f t="shared" si="32"/>
        <v>#N/A</v>
      </c>
      <c r="E82" s="1263" t="str">
        <f>VLOOKUP("K|"&amp;P82,'[2]+termU'!$A$1:$G$65536,6,FALSE)</f>
        <v>L101c04b</v>
      </c>
      <c r="F82" s="1264" t="str">
        <f>VLOOKUP("K|"&amp;O82,'[2]+termU'!$A$1:$G$65536,6,FALSE)</f>
        <v>L101c04b</v>
      </c>
      <c r="G82" s="1264" t="str">
        <f>IF(P82="","B",IF(ISERROR(E73),"B",IF(E82=LEFT(E73,LEN(E82)),"A","B")))</f>
        <v>B</v>
      </c>
      <c r="H82" s="172" t="str">
        <f t="shared" ca="1" si="20"/>
        <v>B</v>
      </c>
      <c r="I82" s="1352">
        <v>5</v>
      </c>
      <c r="J82" s="1350">
        <f t="shared" si="33"/>
        <v>2013</v>
      </c>
      <c r="K82" s="1350" t="str">
        <f t="shared" si="33"/>
        <v>Test country</v>
      </c>
      <c r="L82" s="1350">
        <f t="shared" si="33"/>
        <v>0</v>
      </c>
      <c r="M82" s="1350">
        <f t="shared" si="33"/>
        <v>0</v>
      </c>
      <c r="N82" s="1350">
        <f t="shared" si="33"/>
        <v>0</v>
      </c>
      <c r="O82" s="1417" t="s">
        <v>3106</v>
      </c>
      <c r="P82" s="1418" t="s">
        <v>3106</v>
      </c>
      <c r="Q82" s="1430" t="s">
        <v>3104</v>
      </c>
      <c r="R82" s="1430" t="s">
        <v>3105</v>
      </c>
      <c r="S82" s="1068"/>
      <c r="T82" s="1069"/>
      <c r="U82" s="1069"/>
      <c r="V82" s="1383"/>
      <c r="W82" s="1651"/>
      <c r="X82" s="1068"/>
      <c r="Y82" s="1383"/>
      <c r="Z82" s="1651"/>
      <c r="AA82" s="1068"/>
      <c r="AB82" s="1384"/>
      <c r="AC82" s="1068"/>
      <c r="AD82" s="1384"/>
      <c r="AE82" s="1068"/>
      <c r="AF82" s="1384"/>
      <c r="AG82" s="1068"/>
      <c r="AH82" s="1384"/>
      <c r="AI82" s="719" t="str">
        <f>IF($V82,$S82/$V82,"")</f>
        <v/>
      </c>
      <c r="AJ82" s="1069"/>
      <c r="AK82" s="1069"/>
      <c r="AL82" s="1384"/>
      <c r="AM82" s="719"/>
      <c r="AN82" s="1069"/>
      <c r="AO82" s="1069"/>
      <c r="AP82" s="1383"/>
      <c r="AQ82" s="1068"/>
      <c r="AR82" s="1069"/>
      <c r="AS82" s="1069"/>
      <c r="AT82" s="1384"/>
      <c r="AU82" s="719"/>
      <c r="AV82" s="1069"/>
      <c r="AW82" s="1069"/>
      <c r="AX82" s="1383"/>
      <c r="AY82" s="1570"/>
    </row>
    <row r="83" spans="1:132" s="204" customFormat="1" ht="15.75" outlineLevel="3" x14ac:dyDescent="0.2">
      <c r="A83" s="1350" t="str">
        <f t="shared" ref="A83:D83" si="51">A$20</f>
        <v>Z2013</v>
      </c>
      <c r="B83" s="1350" t="e">
        <f t="shared" si="51"/>
        <v>#N/A</v>
      </c>
      <c r="C83" s="1350" t="e">
        <f t="shared" si="51"/>
        <v>#N/A</v>
      </c>
      <c r="D83" s="1350" t="e">
        <f t="shared" si="51"/>
        <v>#N/A</v>
      </c>
      <c r="E83" s="1263" t="e">
        <f>VLOOKUP("K|"&amp;P83,'[2]+termU'!$A$1:$G$65536,6,FALSE)</f>
        <v>#N/A</v>
      </c>
      <c r="F83" s="1264" t="e">
        <f>VLOOKUP("K|"&amp;O83,'[2]+termU'!$A$1:$G$65536,6,FALSE)</f>
        <v>#N/A</v>
      </c>
      <c r="G83" s="1264" t="str">
        <f>IF(P83="","B",IF(ISERROR(E74),"B",IF(E83=LEFT(E74,LEN(E83)),"A","B")))</f>
        <v>B</v>
      </c>
      <c r="H83" s="172" t="str">
        <f t="shared" ca="1" si="20"/>
        <v>A</v>
      </c>
      <c r="I83" s="1352"/>
      <c r="J83" s="1350">
        <f t="shared" ref="J83:N83" si="52">J$20</f>
        <v>2013</v>
      </c>
      <c r="K83" s="1350" t="str">
        <f t="shared" si="52"/>
        <v>Test country</v>
      </c>
      <c r="L83" s="1350">
        <f t="shared" si="52"/>
        <v>0</v>
      </c>
      <c r="M83" s="1350">
        <f t="shared" si="52"/>
        <v>0</v>
      </c>
      <c r="N83" s="1350">
        <f t="shared" si="52"/>
        <v>0</v>
      </c>
      <c r="O83" s="1417"/>
      <c r="P83" s="1418"/>
      <c r="Q83" s="1534" t="s">
        <v>3097</v>
      </c>
      <c r="R83" s="1409" t="s">
        <v>3097</v>
      </c>
      <c r="S83" s="1394">
        <f>SUBTOTAL(9,S84)</f>
        <v>0</v>
      </c>
      <c r="T83" s="1395">
        <f t="shared" ref="T83:AT83" si="53">SUBTOTAL(9,T84)</f>
        <v>0</v>
      </c>
      <c r="U83" s="1395">
        <f t="shared" si="53"/>
        <v>0</v>
      </c>
      <c r="V83" s="1396">
        <f t="shared" si="53"/>
        <v>0</v>
      </c>
      <c r="W83" s="1650">
        <f t="shared" si="53"/>
        <v>0</v>
      </c>
      <c r="X83" s="1394">
        <f t="shared" si="53"/>
        <v>0</v>
      </c>
      <c r="Y83" s="1396">
        <f t="shared" si="53"/>
        <v>0</v>
      </c>
      <c r="Z83" s="1650">
        <f t="shared" si="53"/>
        <v>0</v>
      </c>
      <c r="AA83" s="1394">
        <f t="shared" si="53"/>
        <v>0</v>
      </c>
      <c r="AB83" s="1397">
        <f t="shared" si="53"/>
        <v>0</v>
      </c>
      <c r="AC83" s="1394">
        <f t="shared" si="53"/>
        <v>0</v>
      </c>
      <c r="AD83" s="1397">
        <f t="shared" si="53"/>
        <v>0</v>
      </c>
      <c r="AE83" s="1394">
        <f t="shared" si="53"/>
        <v>0</v>
      </c>
      <c r="AF83" s="1397">
        <f t="shared" si="53"/>
        <v>0</v>
      </c>
      <c r="AG83" s="1394">
        <f t="shared" si="53"/>
        <v>0</v>
      </c>
      <c r="AH83" s="1397">
        <f t="shared" si="53"/>
        <v>0</v>
      </c>
      <c r="AI83" s="1398">
        <f t="shared" si="53"/>
        <v>0</v>
      </c>
      <c r="AJ83" s="1395">
        <f t="shared" si="53"/>
        <v>0</v>
      </c>
      <c r="AK83" s="1395">
        <f t="shared" si="53"/>
        <v>0</v>
      </c>
      <c r="AL83" s="1395">
        <f t="shared" si="53"/>
        <v>0</v>
      </c>
      <c r="AM83" s="1395">
        <f t="shared" si="53"/>
        <v>0</v>
      </c>
      <c r="AN83" s="1395">
        <f t="shared" si="53"/>
        <v>0</v>
      </c>
      <c r="AO83" s="1395">
        <f t="shared" si="53"/>
        <v>0</v>
      </c>
      <c r="AP83" s="1396">
        <f t="shared" si="53"/>
        <v>0</v>
      </c>
      <c r="AQ83" s="1394">
        <f t="shared" si="53"/>
        <v>0</v>
      </c>
      <c r="AR83" s="1395">
        <f t="shared" si="53"/>
        <v>0</v>
      </c>
      <c r="AS83" s="1395">
        <f t="shared" si="53"/>
        <v>0</v>
      </c>
      <c r="AT83" s="1397">
        <f t="shared" si="53"/>
        <v>0</v>
      </c>
      <c r="AU83" s="719"/>
      <c r="AV83" s="1069"/>
      <c r="AW83" s="1069"/>
      <c r="AX83" s="1383"/>
      <c r="AY83" s="1572"/>
    </row>
    <row r="84" spans="1:132" s="204" customFormat="1" ht="12.75" outlineLevel="3" x14ac:dyDescent="0.2">
      <c r="A84" s="1386" t="str">
        <f t="shared" si="32"/>
        <v>Z2013</v>
      </c>
      <c r="B84" s="1386" t="e">
        <f t="shared" si="32"/>
        <v>#N/A</v>
      </c>
      <c r="C84" s="1386" t="e">
        <f t="shared" si="32"/>
        <v>#N/A</v>
      </c>
      <c r="D84" s="1386" t="e">
        <f t="shared" si="32"/>
        <v>#N/A</v>
      </c>
      <c r="E84" s="1263" t="str">
        <f>VLOOKUP("K|"&amp;P84,'[2]+termU'!$A$1:$G$65536,6,FALSE)</f>
        <v>L101e</v>
      </c>
      <c r="F84" s="1264" t="str">
        <f>VLOOKUP("K|"&amp;O84,'[2]+termU'!$A$1:$G$65536,6,FALSE)</f>
        <v>L101e</v>
      </c>
      <c r="G84" s="1264"/>
      <c r="H84" s="172" t="str">
        <f t="shared" ca="1" si="20"/>
        <v>B</v>
      </c>
      <c r="I84" s="1352">
        <v>5</v>
      </c>
      <c r="J84" s="1350">
        <f t="shared" si="33"/>
        <v>2013</v>
      </c>
      <c r="K84" s="1350" t="str">
        <f t="shared" si="33"/>
        <v>Test country</v>
      </c>
      <c r="L84" s="1350">
        <f t="shared" si="33"/>
        <v>0</v>
      </c>
      <c r="M84" s="1350">
        <f t="shared" si="33"/>
        <v>0</v>
      </c>
      <c r="N84" s="1350">
        <f t="shared" si="33"/>
        <v>0</v>
      </c>
      <c r="O84" s="1417" t="s">
        <v>2314</v>
      </c>
      <c r="P84" s="1418" t="s">
        <v>2314</v>
      </c>
      <c r="Q84" s="1423"/>
      <c r="R84" s="1430" t="s">
        <v>3098</v>
      </c>
      <c r="S84" s="1068"/>
      <c r="T84" s="1069"/>
      <c r="U84" s="1069"/>
      <c r="V84" s="1383"/>
      <c r="W84" s="1651"/>
      <c r="X84" s="1068"/>
      <c r="Y84" s="1383"/>
      <c r="Z84" s="1651"/>
      <c r="AA84" s="1068"/>
      <c r="AB84" s="1384"/>
      <c r="AC84" s="1068"/>
      <c r="AD84" s="1384"/>
      <c r="AE84" s="1068"/>
      <c r="AF84" s="1384"/>
      <c r="AG84" s="1068"/>
      <c r="AH84" s="1384"/>
      <c r="AI84" s="719"/>
      <c r="AJ84" s="1069"/>
      <c r="AK84" s="1069"/>
      <c r="AL84" s="1384"/>
      <c r="AM84" s="719"/>
      <c r="AN84" s="1069"/>
      <c r="AO84" s="1069"/>
      <c r="AP84" s="1383"/>
      <c r="AQ84" s="1068"/>
      <c r="AR84" s="1069"/>
      <c r="AS84" s="1069"/>
      <c r="AT84" s="1384"/>
      <c r="AU84" s="719"/>
      <c r="AV84" s="1069"/>
      <c r="AW84" s="1069"/>
      <c r="AX84" s="1383"/>
      <c r="AY84" s="1570"/>
    </row>
    <row r="85" spans="1:132" s="204" customFormat="1" ht="16.5" customHeight="1" outlineLevel="3" x14ac:dyDescent="0.2">
      <c r="A85" s="1386" t="str">
        <f t="shared" ref="A85:D85" si="54">A$20</f>
        <v>Z2013</v>
      </c>
      <c r="B85" s="1386" t="e">
        <f t="shared" si="54"/>
        <v>#N/A</v>
      </c>
      <c r="C85" s="1386" t="e">
        <f t="shared" si="54"/>
        <v>#N/A</v>
      </c>
      <c r="D85" s="1386" t="e">
        <f t="shared" si="54"/>
        <v>#N/A</v>
      </c>
      <c r="E85" s="1263" t="e">
        <f>VLOOKUP("K|"&amp;P85,'[2]+termU'!$A$1:$G$65536,6,FALSE)</f>
        <v>#N/A</v>
      </c>
      <c r="F85" s="1264" t="e">
        <f>VLOOKUP("K|"&amp;O85,'[2]+termU'!$A$1:$G$65536,6,FALSE)</f>
        <v>#N/A</v>
      </c>
      <c r="G85" s="1264"/>
      <c r="H85" s="172" t="str">
        <f t="shared" ca="1" si="20"/>
        <v>A</v>
      </c>
      <c r="I85" s="1352">
        <v>5</v>
      </c>
      <c r="J85" s="1350">
        <f t="shared" ref="J85:N85" si="55">J$20</f>
        <v>2013</v>
      </c>
      <c r="K85" s="1350" t="str">
        <f t="shared" si="55"/>
        <v>Test country</v>
      </c>
      <c r="L85" s="1350">
        <f t="shared" si="55"/>
        <v>0</v>
      </c>
      <c r="M85" s="1350">
        <f t="shared" si="55"/>
        <v>0</v>
      </c>
      <c r="N85" s="1350">
        <f t="shared" si="55"/>
        <v>0</v>
      </c>
      <c r="O85" s="1417"/>
      <c r="P85" s="1418"/>
      <c r="Q85" s="1534" t="s">
        <v>3089</v>
      </c>
      <c r="R85" s="1409" t="s">
        <v>3089</v>
      </c>
      <c r="S85" s="1394">
        <f>SUBTOTAL(9,S86)</f>
        <v>0</v>
      </c>
      <c r="T85" s="1395">
        <f t="shared" ref="T85:AT85" si="56">SUBTOTAL(9,T86)</f>
        <v>0</v>
      </c>
      <c r="U85" s="1395">
        <f t="shared" si="56"/>
        <v>0</v>
      </c>
      <c r="V85" s="1396">
        <f t="shared" si="56"/>
        <v>0</v>
      </c>
      <c r="W85" s="1650">
        <f t="shared" si="56"/>
        <v>0</v>
      </c>
      <c r="X85" s="1394">
        <f t="shared" si="56"/>
        <v>0</v>
      </c>
      <c r="Y85" s="1396">
        <f t="shared" si="56"/>
        <v>0</v>
      </c>
      <c r="Z85" s="1650">
        <f t="shared" si="56"/>
        <v>0</v>
      </c>
      <c r="AA85" s="1394">
        <f t="shared" si="56"/>
        <v>0</v>
      </c>
      <c r="AB85" s="1397">
        <f t="shared" si="56"/>
        <v>0</v>
      </c>
      <c r="AC85" s="1394">
        <f t="shared" si="56"/>
        <v>0</v>
      </c>
      <c r="AD85" s="1397">
        <f t="shared" si="56"/>
        <v>0</v>
      </c>
      <c r="AE85" s="1394">
        <f t="shared" si="56"/>
        <v>0</v>
      </c>
      <c r="AF85" s="1397">
        <f t="shared" si="56"/>
        <v>0</v>
      </c>
      <c r="AG85" s="1394">
        <f t="shared" si="56"/>
        <v>0</v>
      </c>
      <c r="AH85" s="1397">
        <f t="shared" si="56"/>
        <v>0</v>
      </c>
      <c r="AI85" s="1398">
        <f t="shared" si="56"/>
        <v>0</v>
      </c>
      <c r="AJ85" s="1395">
        <f t="shared" si="56"/>
        <v>0</v>
      </c>
      <c r="AK85" s="1395">
        <f t="shared" si="56"/>
        <v>0</v>
      </c>
      <c r="AL85" s="1395">
        <f t="shared" si="56"/>
        <v>0</v>
      </c>
      <c r="AM85" s="1395">
        <f t="shared" si="56"/>
        <v>0</v>
      </c>
      <c r="AN85" s="1395">
        <f t="shared" si="56"/>
        <v>0</v>
      </c>
      <c r="AO85" s="1395">
        <f t="shared" si="56"/>
        <v>0</v>
      </c>
      <c r="AP85" s="1396">
        <f t="shared" si="56"/>
        <v>0</v>
      </c>
      <c r="AQ85" s="1394">
        <f t="shared" si="56"/>
        <v>0</v>
      </c>
      <c r="AR85" s="1395">
        <f t="shared" si="56"/>
        <v>0</v>
      </c>
      <c r="AS85" s="1395">
        <f t="shared" si="56"/>
        <v>0</v>
      </c>
      <c r="AT85" s="1397">
        <f t="shared" si="56"/>
        <v>0</v>
      </c>
      <c r="AU85" s="719"/>
      <c r="AV85" s="1069"/>
      <c r="AW85" s="1069"/>
      <c r="AX85" s="1383"/>
      <c r="AY85" s="1572"/>
    </row>
    <row r="86" spans="1:132" s="475" customFormat="1" ht="12.75" outlineLevel="2" x14ac:dyDescent="0.2">
      <c r="A86" s="1427" t="str">
        <f t="shared" si="32"/>
        <v>Z2013</v>
      </c>
      <c r="B86" s="1427" t="e">
        <f t="shared" si="32"/>
        <v>#N/A</v>
      </c>
      <c r="C86" s="1427" t="e">
        <f t="shared" si="32"/>
        <v>#N/A</v>
      </c>
      <c r="D86" s="1427" t="e">
        <f t="shared" si="32"/>
        <v>#N/A</v>
      </c>
      <c r="E86" s="1263" t="str">
        <f>VLOOKUP("K|"&amp;P86,'[2]+termU'!$A$1:$G$65536,6,FALSE)</f>
        <v>L1013010</v>
      </c>
      <c r="F86" s="1444" t="str">
        <f>VLOOKUP("K|"&amp;O86,'[2]+termU'!$A$1:$G$65536,6,FALSE)</f>
        <v>L1013010</v>
      </c>
      <c r="G86" s="1444" t="str">
        <f>IF(P86="","B",IF(ISERROR(#REF!),"B",IF(E86=LEFT(#REF!,LEN(E86)),"A","B")))</f>
        <v>B</v>
      </c>
      <c r="H86" s="172" t="str">
        <f t="shared" ca="1" si="20"/>
        <v>B</v>
      </c>
      <c r="I86" s="1352">
        <v>5</v>
      </c>
      <c r="J86" s="1427">
        <f t="shared" si="33"/>
        <v>2013</v>
      </c>
      <c r="K86" s="1427" t="str">
        <f t="shared" si="33"/>
        <v>Test country</v>
      </c>
      <c r="L86" s="1427">
        <f t="shared" si="33"/>
        <v>0</v>
      </c>
      <c r="M86" s="1427">
        <f t="shared" si="33"/>
        <v>0</v>
      </c>
      <c r="N86" s="1427">
        <f t="shared" si="33"/>
        <v>0</v>
      </c>
      <c r="O86" s="1417" t="s">
        <v>1167</v>
      </c>
      <c r="P86" s="1418" t="s">
        <v>1167</v>
      </c>
      <c r="Q86" s="1401" t="s">
        <v>2754</v>
      </c>
      <c r="R86" s="1401" t="s">
        <v>86</v>
      </c>
      <c r="S86" s="1068"/>
      <c r="T86" s="1446"/>
      <c r="U86" s="1446"/>
      <c r="V86" s="1447"/>
      <c r="W86" s="1651"/>
      <c r="X86" s="1068"/>
      <c r="Y86" s="1383"/>
      <c r="Z86" s="1651"/>
      <c r="AA86" s="1445"/>
      <c r="AB86" s="1449"/>
      <c r="AC86" s="1445"/>
      <c r="AD86" s="1449"/>
      <c r="AE86" s="1445"/>
      <c r="AF86" s="1449"/>
      <c r="AG86" s="1445"/>
      <c r="AH86" s="1449"/>
      <c r="AI86" s="1448" t="str">
        <f>IF($V86,$S86/$V86,"")</f>
        <v/>
      </c>
      <c r="AJ86" s="1446" t="str">
        <f>IF($V86,$T86/$V86,"")</f>
        <v/>
      </c>
      <c r="AK86" s="1446" t="str">
        <f>IF($Y86,$U86/$Y86,"")</f>
        <v/>
      </c>
      <c r="AL86" s="1449" t="str">
        <f>IF($Y86,$U86/$Y86* '1 Overview'!$D$19,"")</f>
        <v/>
      </c>
      <c r="AM86" s="1448">
        <f>$AB86* '1 Overview'!$D$19</f>
        <v>0</v>
      </c>
      <c r="AN86" s="1446">
        <f>$AD86* '1 Overview'!$D$19</f>
        <v>0</v>
      </c>
      <c r="AO86" s="1446">
        <f>$AF86* '1 Overview'!$D$19</f>
        <v>0</v>
      </c>
      <c r="AP86" s="1447">
        <f>$AH86* '1 Overview'!$D$19</f>
        <v>0</v>
      </c>
      <c r="AQ86" s="1445"/>
      <c r="AR86" s="1446"/>
      <c r="AS86" s="1446"/>
      <c r="AT86" s="1449"/>
      <c r="AU86" s="1448">
        <f>AR86* '1 Overview'!$D$19</f>
        <v>0</v>
      </c>
      <c r="AV86" s="1446">
        <f>T86* '1 Overview'!$D$19</f>
        <v>0</v>
      </c>
      <c r="AW86" s="1069">
        <f>Z86* '1 Overview'!$D$19</f>
        <v>0</v>
      </c>
      <c r="AX86" s="1447">
        <f>AT86* '1 Overview'!$D$19</f>
        <v>0</v>
      </c>
      <c r="AY86" s="1573"/>
    </row>
    <row r="87" spans="1:132" s="204" customFormat="1" ht="15.75" outlineLevel="3" x14ac:dyDescent="0.2">
      <c r="A87" s="1427" t="str">
        <f t="shared" ref="A87:D87" si="57">A$20</f>
        <v>Z2013</v>
      </c>
      <c r="B87" s="1427" t="e">
        <f t="shared" si="57"/>
        <v>#N/A</v>
      </c>
      <c r="C87" s="1427" t="e">
        <f t="shared" si="57"/>
        <v>#N/A</v>
      </c>
      <c r="D87" s="1427" t="e">
        <f t="shared" si="57"/>
        <v>#N/A</v>
      </c>
      <c r="E87" s="1263" t="e">
        <f>VLOOKUP("K|"&amp;P87,'[2]+termU'!$A$1:$G$65536,6,FALSE)</f>
        <v>#N/A</v>
      </c>
      <c r="F87" s="1444" t="e">
        <f>VLOOKUP("K|"&amp;O87,'[2]+termU'!$A$1:$G$65536,6,FALSE)</f>
        <v>#N/A</v>
      </c>
      <c r="G87" s="1444" t="str">
        <f>IF(P87="","B",IF(ISERROR(#REF!),"B",IF(E87=LEFT(#REF!,LEN(E87)),"A","B")))</f>
        <v>B</v>
      </c>
      <c r="H87" s="172" t="str">
        <f t="shared" ca="1" si="20"/>
        <v>A</v>
      </c>
      <c r="I87" s="1352"/>
      <c r="J87" s="1427">
        <f t="shared" ref="J87:N87" si="58">J$20</f>
        <v>2013</v>
      </c>
      <c r="K87" s="1427" t="str">
        <f t="shared" si="58"/>
        <v>Test country</v>
      </c>
      <c r="L87" s="1427">
        <f t="shared" si="58"/>
        <v>0</v>
      </c>
      <c r="M87" s="1427">
        <f t="shared" si="58"/>
        <v>0</v>
      </c>
      <c r="N87" s="1427">
        <f t="shared" si="58"/>
        <v>0</v>
      </c>
      <c r="O87" s="1417"/>
      <c r="P87" s="1354"/>
      <c r="Q87" s="1534" t="s">
        <v>3089</v>
      </c>
      <c r="R87" s="1409" t="s">
        <v>3107</v>
      </c>
      <c r="S87" s="1394">
        <f>SUBTOTAL(9,S88:S89)</f>
        <v>0</v>
      </c>
      <c r="T87" s="1395">
        <f t="shared" ref="T87:AT87" si="59">SUBTOTAL(9,T88:T89)</f>
        <v>0</v>
      </c>
      <c r="U87" s="1395">
        <f t="shared" si="59"/>
        <v>0</v>
      </c>
      <c r="V87" s="1396">
        <f t="shared" si="59"/>
        <v>0</v>
      </c>
      <c r="W87" s="1650">
        <f t="shared" si="59"/>
        <v>0</v>
      </c>
      <c r="X87" s="1394">
        <f t="shared" si="59"/>
        <v>0</v>
      </c>
      <c r="Y87" s="1396">
        <f t="shared" si="59"/>
        <v>0</v>
      </c>
      <c r="Z87" s="1650">
        <f t="shared" si="59"/>
        <v>0</v>
      </c>
      <c r="AA87" s="1394">
        <f t="shared" si="59"/>
        <v>0</v>
      </c>
      <c r="AB87" s="1397">
        <f t="shared" si="59"/>
        <v>0</v>
      </c>
      <c r="AC87" s="1394">
        <f t="shared" si="59"/>
        <v>0</v>
      </c>
      <c r="AD87" s="1397">
        <f t="shared" si="59"/>
        <v>0</v>
      </c>
      <c r="AE87" s="1394">
        <f t="shared" si="59"/>
        <v>0</v>
      </c>
      <c r="AF87" s="1397">
        <f t="shared" si="59"/>
        <v>0</v>
      </c>
      <c r="AG87" s="1394">
        <f t="shared" si="59"/>
        <v>0</v>
      </c>
      <c r="AH87" s="1397">
        <f t="shared" si="59"/>
        <v>0</v>
      </c>
      <c r="AI87" s="1398">
        <f t="shared" si="59"/>
        <v>0</v>
      </c>
      <c r="AJ87" s="1395">
        <f t="shared" si="59"/>
        <v>0</v>
      </c>
      <c r="AK87" s="1395">
        <f t="shared" si="59"/>
        <v>0</v>
      </c>
      <c r="AL87" s="1395">
        <f t="shared" si="59"/>
        <v>0</v>
      </c>
      <c r="AM87" s="1395">
        <f t="shared" si="59"/>
        <v>0</v>
      </c>
      <c r="AN87" s="1395">
        <f t="shared" si="59"/>
        <v>0</v>
      </c>
      <c r="AO87" s="1395">
        <f t="shared" si="59"/>
        <v>0</v>
      </c>
      <c r="AP87" s="1396">
        <f t="shared" si="59"/>
        <v>0</v>
      </c>
      <c r="AQ87" s="1394">
        <f t="shared" si="59"/>
        <v>0</v>
      </c>
      <c r="AR87" s="1395">
        <f t="shared" si="59"/>
        <v>0</v>
      </c>
      <c r="AS87" s="1395">
        <f t="shared" si="59"/>
        <v>0</v>
      </c>
      <c r="AT87" s="1397">
        <f t="shared" si="59"/>
        <v>0</v>
      </c>
      <c r="AU87" s="719"/>
      <c r="AV87" s="1069"/>
      <c r="AW87" s="1069"/>
      <c r="AX87" s="1383"/>
      <c r="AY87" s="1574"/>
      <c r="AZ87" s="475"/>
      <c r="BA87" s="475"/>
      <c r="BB87" s="475"/>
      <c r="BC87" s="475"/>
      <c r="BD87" s="475"/>
      <c r="BE87" s="475"/>
      <c r="BF87" s="475"/>
      <c r="BG87" s="475"/>
      <c r="BH87" s="475"/>
      <c r="BI87" s="475"/>
      <c r="BJ87" s="475"/>
      <c r="BK87" s="475"/>
      <c r="BL87" s="475"/>
      <c r="BM87" s="475"/>
      <c r="BN87" s="475"/>
      <c r="BO87" s="475"/>
      <c r="BP87" s="475"/>
      <c r="BQ87" s="475"/>
      <c r="BR87" s="475"/>
      <c r="BS87" s="475"/>
      <c r="BT87" s="475"/>
      <c r="BU87" s="475"/>
      <c r="BV87" s="475"/>
      <c r="BW87" s="475"/>
      <c r="BX87" s="475"/>
      <c r="BY87" s="475"/>
      <c r="BZ87" s="475"/>
      <c r="CA87" s="475"/>
      <c r="CB87" s="475"/>
      <c r="CC87" s="475"/>
      <c r="CD87" s="475"/>
      <c r="CE87" s="475"/>
      <c r="CF87" s="475"/>
      <c r="CG87" s="475"/>
      <c r="CH87" s="475"/>
      <c r="CI87" s="475"/>
      <c r="CJ87" s="475"/>
      <c r="CK87" s="475"/>
      <c r="CL87" s="475"/>
      <c r="CM87" s="475"/>
      <c r="CN87" s="475"/>
      <c r="CO87" s="475"/>
      <c r="CP87" s="475"/>
      <c r="CQ87" s="475"/>
      <c r="CR87" s="475"/>
      <c r="CS87" s="475"/>
      <c r="CT87" s="475"/>
      <c r="CU87" s="475"/>
      <c r="CV87" s="475"/>
      <c r="CW87" s="475"/>
      <c r="CX87" s="475"/>
      <c r="CY87" s="475"/>
      <c r="CZ87" s="475"/>
      <c r="DA87" s="475"/>
      <c r="DB87" s="475"/>
      <c r="DC87" s="475"/>
      <c r="DD87" s="475"/>
      <c r="DE87" s="475"/>
      <c r="DF87" s="475"/>
      <c r="DG87" s="475"/>
      <c r="DH87" s="475"/>
      <c r="DI87" s="475"/>
      <c r="DJ87" s="475"/>
      <c r="DK87" s="475"/>
      <c r="DL87" s="475"/>
      <c r="DM87" s="475"/>
      <c r="DN87" s="475"/>
      <c r="DO87" s="475"/>
    </row>
    <row r="88" spans="1:132" s="475" customFormat="1" ht="12.75" outlineLevel="2" x14ac:dyDescent="0.2">
      <c r="A88" s="1427" t="str">
        <f t="shared" si="32"/>
        <v>Z2013</v>
      </c>
      <c r="B88" s="1427" t="e">
        <f t="shared" si="32"/>
        <v>#N/A</v>
      </c>
      <c r="C88" s="1427" t="e">
        <f t="shared" si="32"/>
        <v>#N/A</v>
      </c>
      <c r="D88" s="1427" t="e">
        <f t="shared" si="32"/>
        <v>#N/A</v>
      </c>
      <c r="E88" s="1263" t="str">
        <f>VLOOKUP("K|"&amp;P88,'[2]+termU'!$A$1:$G$65536,6,FALSE)</f>
        <v>L101czz</v>
      </c>
      <c r="F88" s="1444" t="str">
        <f>VLOOKUP("K|"&amp;O88,'[2]+termU'!$A$1:$G$65536,6,FALSE)</f>
        <v>L101czz</v>
      </c>
      <c r="G88" s="1444" t="str">
        <f>IF(P88="","B",IF(ISERROR(E90),"B",IF(E88=LEFT(E90,LEN(E88)),"A","B")))</f>
        <v>B</v>
      </c>
      <c r="H88" s="172" t="str">
        <f t="shared" ca="1" si="20"/>
        <v>B</v>
      </c>
      <c r="I88" s="1352">
        <v>5</v>
      </c>
      <c r="J88" s="1427">
        <f t="shared" si="33"/>
        <v>2013</v>
      </c>
      <c r="K88" s="1427" t="str">
        <f t="shared" si="33"/>
        <v>Test country</v>
      </c>
      <c r="L88" s="1427">
        <f t="shared" si="33"/>
        <v>0</v>
      </c>
      <c r="M88" s="1427">
        <f t="shared" si="33"/>
        <v>0</v>
      </c>
      <c r="N88" s="1427">
        <f t="shared" si="33"/>
        <v>0</v>
      </c>
      <c r="O88" s="1417" t="s">
        <v>2309</v>
      </c>
      <c r="P88" s="1354" t="s">
        <v>2309</v>
      </c>
      <c r="Q88" s="1401" t="s">
        <v>2310</v>
      </c>
      <c r="R88" s="1401" t="s">
        <v>2310</v>
      </c>
      <c r="S88" s="1068"/>
      <c r="T88" s="1069"/>
      <c r="U88" s="1069"/>
      <c r="V88" s="1383"/>
      <c r="W88" s="1651"/>
      <c r="X88" s="1068"/>
      <c r="Y88" s="1383"/>
      <c r="Z88" s="1651"/>
      <c r="AA88" s="1068"/>
      <c r="AB88" s="1384"/>
      <c r="AC88" s="1068"/>
      <c r="AD88" s="1384"/>
      <c r="AE88" s="1068"/>
      <c r="AF88" s="1384"/>
      <c r="AG88" s="1068"/>
      <c r="AH88" s="1384"/>
      <c r="AI88" s="719" t="str">
        <f>IF($V88,$S88/$V88,"")</f>
        <v/>
      </c>
      <c r="AJ88" s="1069" t="str">
        <f>IF($V88,$T88/$V88,"")</f>
        <v/>
      </c>
      <c r="AK88" s="1069" t="str">
        <f>IF($Y88,$U88/$Y88,"")</f>
        <v/>
      </c>
      <c r="AL88" s="1384" t="str">
        <f>IF($Y88,$U88/$Y88* '1 Overview'!$D$19,"")</f>
        <v/>
      </c>
      <c r="AM88" s="719">
        <f>$AB88* '1 Overview'!$D$19</f>
        <v>0</v>
      </c>
      <c r="AN88" s="1069">
        <f>$AD88* '1 Overview'!$D$19</f>
        <v>0</v>
      </c>
      <c r="AO88" s="1069">
        <f>$AF88* '1 Overview'!$D$19</f>
        <v>0</v>
      </c>
      <c r="AP88" s="1383">
        <f>$AH88* '1 Overview'!$D$19</f>
        <v>0</v>
      </c>
      <c r="AQ88" s="1068"/>
      <c r="AR88" s="1069"/>
      <c r="AS88" s="1069"/>
      <c r="AT88" s="1384"/>
      <c r="AU88" s="1448">
        <f>AR88* '1 Overview'!$D$19</f>
        <v>0</v>
      </c>
      <c r="AV88" s="1446">
        <f>T88* '1 Overview'!$D$19</f>
        <v>0</v>
      </c>
      <c r="AW88" s="1069">
        <f>Z88* '1 Overview'!$D$19</f>
        <v>0</v>
      </c>
      <c r="AX88" s="1447">
        <f>AT88* '1 Overview'!$D$19</f>
        <v>0</v>
      </c>
      <c r="AY88" s="1574"/>
    </row>
    <row r="89" spans="1:132" s="201" customFormat="1" ht="12.75" outlineLevel="2" x14ac:dyDescent="0.2">
      <c r="A89" s="1350" t="str">
        <f t="shared" si="32"/>
        <v>Z2013</v>
      </c>
      <c r="B89" s="1350" t="e">
        <f t="shared" si="32"/>
        <v>#N/A</v>
      </c>
      <c r="C89" s="1350" t="e">
        <f t="shared" si="32"/>
        <v>#N/A</v>
      </c>
      <c r="D89" s="1350" t="e">
        <f t="shared" si="32"/>
        <v>#N/A</v>
      </c>
      <c r="E89" s="1263" t="e">
        <f>VLOOKUP("K|"&amp;P89,'[2]+termU'!$A$1:$G$65536,6,FALSE)</f>
        <v>#N/A</v>
      </c>
      <c r="F89" s="1264" t="e">
        <f>VLOOKUP("K|"&amp;O89,'[2]+termU'!$A$1:$G$65536,6,FALSE)</f>
        <v>#N/A</v>
      </c>
      <c r="G89" s="1264" t="str">
        <f>IF(P89="","B",IF(ISERROR(#REF!),"B",IF(E89=LEFT(#REF!,LEN(E89)),"A","B")))</f>
        <v>B</v>
      </c>
      <c r="H89" s="172" t="str">
        <f t="shared" ca="1" si="20"/>
        <v>B</v>
      </c>
      <c r="I89" s="1352">
        <v>4</v>
      </c>
      <c r="J89" s="1350">
        <f t="shared" si="33"/>
        <v>2013</v>
      </c>
      <c r="K89" s="1350" t="str">
        <f t="shared" si="33"/>
        <v>Test country</v>
      </c>
      <c r="L89" s="1350">
        <f t="shared" si="33"/>
        <v>0</v>
      </c>
      <c r="M89" s="1350">
        <f t="shared" si="33"/>
        <v>0</v>
      </c>
      <c r="N89" s="1350">
        <f t="shared" si="33"/>
        <v>0</v>
      </c>
      <c r="O89" s="1371" t="str">
        <f>TRIM(R89)</f>
        <v>&lt;important new product, please enter&gt;</v>
      </c>
      <c r="P89" s="1354"/>
      <c r="Q89" s="1403" t="s">
        <v>2653</v>
      </c>
      <c r="R89" s="1404" t="s">
        <v>2231</v>
      </c>
      <c r="S89" s="1068"/>
      <c r="T89" s="1069"/>
      <c r="U89" s="1069"/>
      <c r="V89" s="1383"/>
      <c r="W89" s="1651"/>
      <c r="X89" s="1068"/>
      <c r="Y89" s="1383"/>
      <c r="Z89" s="1651"/>
      <c r="AA89" s="1068"/>
      <c r="AB89" s="1384"/>
      <c r="AC89" s="1068"/>
      <c r="AD89" s="1384"/>
      <c r="AE89" s="1068"/>
      <c r="AF89" s="1384"/>
      <c r="AG89" s="1068"/>
      <c r="AH89" s="1384"/>
      <c r="AI89" s="719" t="str">
        <f t="shared" ref="AI89:AI121" si="60">IF($V89,$S89/$V89,"")</f>
        <v/>
      </c>
      <c r="AJ89" s="1069" t="str">
        <f t="shared" ref="AJ89:AJ121" si="61">IF($V89,$T89/$V89,"")</f>
        <v/>
      </c>
      <c r="AK89" s="1069" t="str">
        <f>IF($Y89,$U89/$Y89,"")</f>
        <v/>
      </c>
      <c r="AL89" s="1384" t="str">
        <f>IF($Y89,$U89/$Y89* '1 Overview'!$D$19,"")</f>
        <v/>
      </c>
      <c r="AM89" s="719">
        <f>$AB89* '1 Overview'!$D$19</f>
        <v>0</v>
      </c>
      <c r="AN89" s="1069">
        <f>$AD89* '1 Overview'!$D$19</f>
        <v>0</v>
      </c>
      <c r="AO89" s="1069">
        <f>$AF89* '1 Overview'!$D$19</f>
        <v>0</v>
      </c>
      <c r="AP89" s="1383">
        <f>$AH89* '1 Overview'!$D$19</f>
        <v>0</v>
      </c>
      <c r="AQ89" s="1068"/>
      <c r="AR89" s="1069"/>
      <c r="AS89" s="1069"/>
      <c r="AT89" s="1384"/>
      <c r="AU89" s="719">
        <f>AR89* '1 Overview'!$D$19</f>
        <v>0</v>
      </c>
      <c r="AV89" s="1069">
        <f>T89* '1 Overview'!$D$19</f>
        <v>0</v>
      </c>
      <c r="AW89" s="1069">
        <f>Z89* '1 Overview'!$D$19</f>
        <v>0</v>
      </c>
      <c r="AX89" s="1383">
        <f>AT89* '1 Overview'!$D$19</f>
        <v>0</v>
      </c>
      <c r="AY89" s="1574"/>
      <c r="AZ89" s="475"/>
      <c r="BA89" s="475"/>
      <c r="BB89" s="475"/>
      <c r="BC89" s="475"/>
      <c r="BD89" s="475"/>
      <c r="BE89" s="475"/>
      <c r="BF89" s="475"/>
      <c r="BG89" s="475"/>
      <c r="BH89" s="475"/>
      <c r="BI89" s="475"/>
      <c r="BJ89" s="475"/>
      <c r="BK89" s="475"/>
      <c r="BL89" s="475"/>
      <c r="BM89" s="475"/>
      <c r="BN89" s="475"/>
      <c r="BO89" s="475"/>
      <c r="BP89" s="475"/>
      <c r="BQ89" s="475"/>
      <c r="BR89" s="475"/>
      <c r="BS89" s="475"/>
      <c r="BT89" s="475"/>
      <c r="BU89" s="475"/>
      <c r="BV89" s="475"/>
      <c r="BW89" s="475"/>
      <c r="BX89" s="475"/>
      <c r="BY89" s="475"/>
      <c r="BZ89" s="475"/>
      <c r="CA89" s="475"/>
      <c r="CB89" s="475"/>
      <c r="CC89" s="475"/>
      <c r="CD89" s="475"/>
      <c r="CE89" s="475"/>
      <c r="CF89" s="475"/>
      <c r="CG89" s="475"/>
      <c r="CH89" s="475"/>
      <c r="CI89" s="475"/>
      <c r="CJ89" s="475"/>
      <c r="CK89" s="475"/>
      <c r="CL89" s="475"/>
      <c r="CM89" s="475"/>
      <c r="CN89" s="475"/>
      <c r="CO89" s="475"/>
      <c r="CP89" s="475"/>
      <c r="CQ89" s="475"/>
      <c r="CR89" s="475"/>
      <c r="CS89" s="475"/>
      <c r="CT89" s="475"/>
      <c r="CU89" s="475"/>
      <c r="CV89" s="475"/>
      <c r="CW89" s="475"/>
      <c r="CX89" s="475"/>
      <c r="CY89" s="475"/>
      <c r="CZ89" s="475"/>
      <c r="DA89" s="475"/>
      <c r="DB89" s="475"/>
      <c r="DC89" s="475"/>
      <c r="DD89" s="475"/>
      <c r="DE89" s="475"/>
      <c r="DF89" s="475"/>
      <c r="DG89" s="475"/>
      <c r="DH89" s="475"/>
      <c r="DI89" s="475"/>
      <c r="DJ89" s="475"/>
      <c r="DK89" s="475"/>
      <c r="DL89" s="475"/>
      <c r="DM89" s="475"/>
      <c r="DN89" s="475"/>
      <c r="DO89" s="475"/>
    </row>
    <row r="90" spans="1:132" s="1224" customFormat="1" ht="37.5" x14ac:dyDescent="0.2">
      <c r="A90" s="1371" t="str">
        <f t="shared" ref="A90:D91" si="62">A$20</f>
        <v>Z2013</v>
      </c>
      <c r="B90" s="1371" t="e">
        <f t="shared" si="62"/>
        <v>#N/A</v>
      </c>
      <c r="C90" s="1371" t="e">
        <f t="shared" si="62"/>
        <v>#N/A</v>
      </c>
      <c r="D90" s="1371" t="e">
        <f t="shared" si="62"/>
        <v>#N/A</v>
      </c>
      <c r="E90" s="1263" t="str">
        <f>VLOOKUP("K|"&amp;P90,'[2]+termU'!$A$1:$G$65536,6,FALSE)</f>
        <v>L102</v>
      </c>
      <c r="F90" s="1371" t="str">
        <f>VLOOKUP("K|"&amp;O90,'[2]+termU'!$A$1:$G$65536,6,FALSE)</f>
        <v>L102</v>
      </c>
      <c r="G90" s="1371" t="str">
        <f>IF(P90="","B",IF(ISERROR(E91),"B",IF(E90=LEFT(E91,LEN(E90)),"A","B")))</f>
        <v>A</v>
      </c>
      <c r="H90" s="172" t="str">
        <f t="shared" ca="1" si="20"/>
        <v>A</v>
      </c>
      <c r="I90" s="1371">
        <v>3</v>
      </c>
      <c r="J90" s="1371">
        <f t="shared" ref="J90:N91" si="63">J$20</f>
        <v>2013</v>
      </c>
      <c r="K90" s="1371" t="str">
        <f t="shared" si="63"/>
        <v>Test country</v>
      </c>
      <c r="L90" s="1371">
        <f t="shared" si="63"/>
        <v>0</v>
      </c>
      <c r="M90" s="1371">
        <f t="shared" si="63"/>
        <v>0</v>
      </c>
      <c r="N90" s="1371">
        <f t="shared" si="63"/>
        <v>0</v>
      </c>
      <c r="O90" s="1371" t="s">
        <v>1457</v>
      </c>
      <c r="P90" s="1354" t="s">
        <v>1457</v>
      </c>
      <c r="Q90" s="1380" t="s">
        <v>3081</v>
      </c>
      <c r="R90" s="1380" t="s">
        <v>3081</v>
      </c>
      <c r="S90" s="1545">
        <f>SUBTOTAL(9,S91:S119)</f>
        <v>0</v>
      </c>
      <c r="T90" s="1546">
        <f t="shared" ref="T90:AT90" si="64">SUBTOTAL(9,T91:T119)</f>
        <v>0</v>
      </c>
      <c r="U90" s="1546">
        <f t="shared" si="64"/>
        <v>0</v>
      </c>
      <c r="V90" s="1593">
        <f t="shared" si="64"/>
        <v>0</v>
      </c>
      <c r="W90" s="1649">
        <f t="shared" si="64"/>
        <v>0</v>
      </c>
      <c r="X90" s="1545">
        <f t="shared" si="64"/>
        <v>0</v>
      </c>
      <c r="Y90" s="1593">
        <f t="shared" si="64"/>
        <v>0</v>
      </c>
      <c r="Z90" s="1649">
        <f t="shared" si="64"/>
        <v>0</v>
      </c>
      <c r="AA90" s="1545">
        <f t="shared" si="64"/>
        <v>0</v>
      </c>
      <c r="AB90" s="1547">
        <f t="shared" si="64"/>
        <v>0</v>
      </c>
      <c r="AC90" s="1545">
        <f t="shared" si="64"/>
        <v>0</v>
      </c>
      <c r="AD90" s="1547">
        <f t="shared" si="64"/>
        <v>0</v>
      </c>
      <c r="AE90" s="1545">
        <f t="shared" si="64"/>
        <v>0</v>
      </c>
      <c r="AF90" s="1547">
        <f t="shared" si="64"/>
        <v>0</v>
      </c>
      <c r="AG90" s="1545">
        <f t="shared" si="64"/>
        <v>0</v>
      </c>
      <c r="AH90" s="1547">
        <f t="shared" si="64"/>
        <v>0</v>
      </c>
      <c r="AI90" s="1580">
        <f t="shared" si="64"/>
        <v>0</v>
      </c>
      <c r="AJ90" s="1546">
        <f t="shared" si="64"/>
        <v>0</v>
      </c>
      <c r="AK90" s="1546">
        <f t="shared" si="64"/>
        <v>0</v>
      </c>
      <c r="AL90" s="1546">
        <f t="shared" si="64"/>
        <v>0</v>
      </c>
      <c r="AM90" s="1546">
        <f t="shared" si="64"/>
        <v>0</v>
      </c>
      <c r="AN90" s="1546">
        <f t="shared" si="64"/>
        <v>0</v>
      </c>
      <c r="AO90" s="1546">
        <f t="shared" si="64"/>
        <v>0</v>
      </c>
      <c r="AP90" s="1593">
        <f t="shared" si="64"/>
        <v>0</v>
      </c>
      <c r="AQ90" s="1545">
        <f t="shared" si="64"/>
        <v>0</v>
      </c>
      <c r="AR90" s="1546">
        <f t="shared" si="64"/>
        <v>0</v>
      </c>
      <c r="AS90" s="1546">
        <f t="shared" si="64"/>
        <v>0</v>
      </c>
      <c r="AT90" s="1547">
        <f t="shared" si="64"/>
        <v>0</v>
      </c>
      <c r="AU90" s="1567"/>
      <c r="AV90" s="1532"/>
      <c r="AW90" s="1532"/>
      <c r="AX90" s="1532"/>
      <c r="AY90" s="1574"/>
      <c r="AZ90" s="475"/>
      <c r="BA90" s="475"/>
      <c r="BB90" s="475"/>
      <c r="BC90" s="475"/>
      <c r="BD90" s="475"/>
      <c r="BE90" s="475"/>
      <c r="BF90" s="475"/>
      <c r="BG90" s="475"/>
      <c r="BH90" s="475"/>
      <c r="BI90" s="475"/>
      <c r="BJ90" s="475"/>
      <c r="BK90" s="475"/>
      <c r="BL90" s="475"/>
      <c r="BM90" s="475"/>
      <c r="BN90" s="475"/>
      <c r="BO90" s="475"/>
      <c r="BP90" s="475"/>
      <c r="BQ90" s="475"/>
      <c r="BR90" s="475"/>
      <c r="BS90" s="475"/>
      <c r="BT90" s="475"/>
      <c r="BU90" s="475"/>
      <c r="BV90" s="475"/>
      <c r="BW90" s="475"/>
      <c r="BX90" s="475"/>
      <c r="BY90" s="475"/>
      <c r="BZ90" s="475"/>
      <c r="CA90" s="475"/>
      <c r="CB90" s="475"/>
      <c r="CC90" s="475"/>
      <c r="CD90" s="475"/>
      <c r="CE90" s="475"/>
      <c r="CF90" s="475"/>
      <c r="CG90" s="475"/>
      <c r="CH90" s="475"/>
      <c r="CI90" s="475"/>
      <c r="CJ90" s="475"/>
      <c r="CK90" s="475"/>
      <c r="CL90" s="475"/>
      <c r="CM90" s="475"/>
      <c r="CN90" s="475"/>
      <c r="CO90" s="475"/>
      <c r="CP90" s="475"/>
      <c r="CQ90" s="475"/>
      <c r="CR90" s="475"/>
      <c r="CS90" s="475"/>
      <c r="CT90" s="475"/>
      <c r="CU90" s="475"/>
      <c r="CV90" s="475"/>
      <c r="CW90" s="475"/>
      <c r="CX90" s="475"/>
      <c r="CY90" s="475"/>
      <c r="CZ90" s="475"/>
      <c r="DA90" s="475"/>
      <c r="DB90" s="475"/>
      <c r="DC90" s="475"/>
      <c r="DD90" s="475"/>
      <c r="DE90" s="475"/>
      <c r="DF90" s="475"/>
      <c r="DG90" s="475"/>
      <c r="DH90" s="475"/>
      <c r="DI90" s="475"/>
      <c r="DJ90" s="475"/>
      <c r="DK90" s="475"/>
      <c r="DL90" s="475"/>
      <c r="DM90" s="475"/>
      <c r="DN90" s="475"/>
      <c r="DO90" s="475"/>
      <c r="DP90" s="1576"/>
      <c r="DQ90" s="1576"/>
      <c r="DR90" s="1576"/>
      <c r="DS90" s="1576"/>
      <c r="DT90" s="1576"/>
      <c r="DU90" s="1576"/>
      <c r="DV90" s="1576"/>
      <c r="DW90" s="1576"/>
      <c r="DX90" s="1576"/>
      <c r="DY90" s="1576"/>
      <c r="DZ90" s="1576"/>
      <c r="EA90" s="1576"/>
      <c r="EB90" s="1569"/>
    </row>
    <row r="91" spans="1:132" s="187" customFormat="1" outlineLevel="2" collapsed="1" x14ac:dyDescent="0.2">
      <c r="A91" s="1371" t="str">
        <f t="shared" si="62"/>
        <v>Z2013</v>
      </c>
      <c r="B91" s="1371" t="e">
        <f t="shared" si="62"/>
        <v>#N/A</v>
      </c>
      <c r="C91" s="1371" t="e">
        <f t="shared" si="62"/>
        <v>#N/A</v>
      </c>
      <c r="D91" s="1371" t="e">
        <f t="shared" si="62"/>
        <v>#N/A</v>
      </c>
      <c r="E91" s="1263" t="str">
        <f>VLOOKUP("K|"&amp;P91,'[2]+termU'!$A$1:$G$65536,6,FALSE)</f>
        <v>L1020</v>
      </c>
      <c r="F91" s="1371" t="str">
        <f>VLOOKUP("K|"&amp;O91,'[2]+termU'!$A$1:$G$65536,6,FALSE)</f>
        <v>L1020</v>
      </c>
      <c r="G91" s="1371" t="str">
        <f>IF(P91="","B",IF(ISERROR(E92),"B",IF(E91=LEFT(E92,LEN(E91)),"A","B")))</f>
        <v>B</v>
      </c>
      <c r="H91" s="172" t="str">
        <f t="shared" ca="1" si="20"/>
        <v>B</v>
      </c>
      <c r="I91" s="1371">
        <v>3</v>
      </c>
      <c r="J91" s="1371">
        <f t="shared" si="63"/>
        <v>2013</v>
      </c>
      <c r="K91" s="1371" t="str">
        <f t="shared" si="63"/>
        <v>Test country</v>
      </c>
      <c r="L91" s="1371">
        <f t="shared" si="63"/>
        <v>0</v>
      </c>
      <c r="M91" s="1371">
        <f t="shared" si="63"/>
        <v>0</v>
      </c>
      <c r="N91" s="1371">
        <f t="shared" si="63"/>
        <v>0</v>
      </c>
      <c r="O91" s="1371" t="s">
        <v>1460</v>
      </c>
      <c r="P91" s="1354" t="s">
        <v>1460</v>
      </c>
      <c r="Q91" s="1382" t="s">
        <v>3081</v>
      </c>
      <c r="R91" s="1382" t="s">
        <v>3111</v>
      </c>
      <c r="S91" s="1068"/>
      <c r="T91" s="1069"/>
      <c r="U91" s="1069"/>
      <c r="V91" s="1440"/>
      <c r="W91" s="1651"/>
      <c r="X91" s="1438"/>
      <c r="Y91" s="1440"/>
      <c r="Z91" s="1651"/>
      <c r="AA91" s="1068"/>
      <c r="AB91" s="1384"/>
      <c r="AC91" s="1068"/>
      <c r="AD91" s="1384"/>
      <c r="AE91" s="1068"/>
      <c r="AF91" s="1384"/>
      <c r="AG91" s="1068"/>
      <c r="AH91" s="1384"/>
      <c r="AI91" s="719"/>
      <c r="AJ91" s="1069"/>
      <c r="AK91" s="1069"/>
      <c r="AL91" s="1384"/>
      <c r="AM91" s="719"/>
      <c r="AN91" s="1069"/>
      <c r="AO91" s="1069"/>
      <c r="AP91" s="1383"/>
      <c r="AQ91" s="1068"/>
      <c r="AR91" s="1069"/>
      <c r="AS91" s="1069"/>
      <c r="AT91" s="1384"/>
      <c r="AU91" s="719"/>
      <c r="AV91" s="1069"/>
      <c r="AW91" s="1069"/>
      <c r="AX91" s="1383"/>
      <c r="AY91" s="1574"/>
      <c r="AZ91" s="475"/>
      <c r="BA91" s="475"/>
      <c r="BB91" s="475"/>
      <c r="BC91" s="475"/>
      <c r="BD91" s="475"/>
      <c r="BE91" s="475"/>
      <c r="BF91" s="475"/>
      <c r="BG91" s="475"/>
      <c r="BH91" s="475"/>
      <c r="BI91" s="475"/>
      <c r="BJ91" s="475"/>
      <c r="BK91" s="475"/>
      <c r="BL91" s="475"/>
      <c r="BM91" s="475"/>
      <c r="BN91" s="475"/>
      <c r="BO91" s="475"/>
      <c r="BP91" s="475"/>
      <c r="BQ91" s="475"/>
      <c r="BR91" s="475"/>
      <c r="BS91" s="475"/>
      <c r="BT91" s="475"/>
      <c r="BU91" s="475"/>
      <c r="BV91" s="475"/>
      <c r="BW91" s="475"/>
      <c r="BX91" s="475"/>
      <c r="BY91" s="475"/>
      <c r="BZ91" s="475"/>
      <c r="CA91" s="475"/>
      <c r="CB91" s="475"/>
      <c r="CC91" s="475"/>
      <c r="CD91" s="475"/>
      <c r="CE91" s="475"/>
      <c r="CF91" s="475"/>
      <c r="CG91" s="475"/>
      <c r="CH91" s="475"/>
      <c r="CI91" s="475"/>
      <c r="CJ91" s="475"/>
      <c r="CK91" s="475"/>
      <c r="CL91" s="475"/>
      <c r="CM91" s="475"/>
      <c r="CN91" s="475"/>
      <c r="CO91" s="475"/>
      <c r="CP91" s="475"/>
      <c r="CQ91" s="475"/>
      <c r="CR91" s="475"/>
      <c r="CS91" s="475"/>
      <c r="CT91" s="475"/>
      <c r="CU91" s="475"/>
      <c r="CV91" s="475"/>
      <c r="CW91" s="475"/>
      <c r="CX91" s="475"/>
      <c r="CY91" s="475"/>
      <c r="CZ91" s="475"/>
      <c r="DA91" s="475"/>
      <c r="DB91" s="475"/>
      <c r="DC91" s="475"/>
      <c r="DD91" s="475"/>
      <c r="DE91" s="475"/>
      <c r="DF91" s="475"/>
      <c r="DG91" s="475"/>
      <c r="DH91" s="475"/>
      <c r="DI91" s="475"/>
      <c r="DJ91" s="475"/>
      <c r="DK91" s="475"/>
      <c r="DL91" s="475"/>
      <c r="DM91" s="475"/>
      <c r="DN91" s="475"/>
      <c r="DO91" s="475"/>
      <c r="DP91" s="204"/>
      <c r="DQ91" s="204"/>
      <c r="DR91" s="204"/>
      <c r="DS91" s="204"/>
      <c r="DT91" s="204"/>
      <c r="DU91" s="204"/>
      <c r="DV91" s="204"/>
      <c r="DW91" s="204"/>
      <c r="DX91" s="204"/>
      <c r="DY91" s="204"/>
      <c r="DZ91" s="204"/>
      <c r="EA91" s="204"/>
    </row>
    <row r="92" spans="1:132" s="187" customFormat="1" ht="15.75" outlineLevel="1" x14ac:dyDescent="0.2">
      <c r="A92" s="1350" t="str">
        <f t="shared" si="32"/>
        <v>Z2013</v>
      </c>
      <c r="B92" s="1350" t="e">
        <f t="shared" si="32"/>
        <v>#N/A</v>
      </c>
      <c r="C92" s="1350" t="e">
        <f t="shared" si="32"/>
        <v>#N/A</v>
      </c>
      <c r="D92" s="1350" t="e">
        <f t="shared" si="32"/>
        <v>#N/A</v>
      </c>
      <c r="E92" s="1263" t="str">
        <f>VLOOKUP("K|"&amp;P92,'[2]+termU'!$A$1:$G$65536,6,FALSE)</f>
        <v>L1022</v>
      </c>
      <c r="F92" s="1264" t="str">
        <f>VLOOKUP("K|"&amp;O92,'[2]+termU'!$A$1:$G$65536,6,FALSE)</f>
        <v>L102200</v>
      </c>
      <c r="G92" s="1264" t="str">
        <f>IF(P92="","B",IF(ISERROR(E93),"B",IF(E92=LEFT(E93,LEN(E92)),"A","B")))</f>
        <v>A</v>
      </c>
      <c r="H92" s="172" t="str">
        <f t="shared" ref="H92:H155" ca="1" si="65">IF(CELL("protect",S92),"A","B")</f>
        <v>A</v>
      </c>
      <c r="I92" s="1352">
        <v>3</v>
      </c>
      <c r="J92" s="1350">
        <f t="shared" si="33"/>
        <v>2013</v>
      </c>
      <c r="K92" s="1350" t="str">
        <f t="shared" si="33"/>
        <v>Test country</v>
      </c>
      <c r="L92" s="1350">
        <f t="shared" si="33"/>
        <v>0</v>
      </c>
      <c r="M92" s="1350">
        <f t="shared" si="33"/>
        <v>0</v>
      </c>
      <c r="N92" s="1350">
        <f t="shared" si="33"/>
        <v>0</v>
      </c>
      <c r="O92" s="1371" t="s">
        <v>1292</v>
      </c>
      <c r="P92" s="1354" t="s">
        <v>1289</v>
      </c>
      <c r="Q92" s="1451" t="s">
        <v>1289</v>
      </c>
      <c r="R92" s="1391" t="s">
        <v>1289</v>
      </c>
      <c r="S92" s="1545">
        <f>SUBTOTAL(9,S93:S96)</f>
        <v>0</v>
      </c>
      <c r="T92" s="1546">
        <f t="shared" ref="T92:AT92" si="66">SUBTOTAL(9,T93:T96)</f>
        <v>0</v>
      </c>
      <c r="U92" s="1546">
        <f t="shared" si="66"/>
        <v>0</v>
      </c>
      <c r="V92" s="1593">
        <f t="shared" si="66"/>
        <v>0</v>
      </c>
      <c r="W92" s="1649">
        <f t="shared" si="66"/>
        <v>0</v>
      </c>
      <c r="X92" s="1545">
        <f t="shared" si="66"/>
        <v>0</v>
      </c>
      <c r="Y92" s="1593">
        <f t="shared" si="66"/>
        <v>0</v>
      </c>
      <c r="Z92" s="1649">
        <f t="shared" si="66"/>
        <v>0</v>
      </c>
      <c r="AA92" s="1545">
        <f t="shared" si="66"/>
        <v>0</v>
      </c>
      <c r="AB92" s="1547">
        <f t="shared" si="66"/>
        <v>0</v>
      </c>
      <c r="AC92" s="1545">
        <f t="shared" si="66"/>
        <v>0</v>
      </c>
      <c r="AD92" s="1547">
        <f t="shared" si="66"/>
        <v>0</v>
      </c>
      <c r="AE92" s="1545">
        <f t="shared" si="66"/>
        <v>0</v>
      </c>
      <c r="AF92" s="1547">
        <f t="shared" si="66"/>
        <v>0</v>
      </c>
      <c r="AG92" s="1545">
        <f t="shared" si="66"/>
        <v>0</v>
      </c>
      <c r="AH92" s="1547">
        <f t="shared" si="66"/>
        <v>0</v>
      </c>
      <c r="AI92" s="1580">
        <f t="shared" si="66"/>
        <v>0</v>
      </c>
      <c r="AJ92" s="1546">
        <f t="shared" si="66"/>
        <v>0</v>
      </c>
      <c r="AK92" s="1546">
        <f t="shared" si="66"/>
        <v>0</v>
      </c>
      <c r="AL92" s="1546">
        <f t="shared" si="66"/>
        <v>0</v>
      </c>
      <c r="AM92" s="1546">
        <f t="shared" si="66"/>
        <v>0</v>
      </c>
      <c r="AN92" s="1546">
        <f t="shared" si="66"/>
        <v>0</v>
      </c>
      <c r="AO92" s="1546">
        <f t="shared" si="66"/>
        <v>0</v>
      </c>
      <c r="AP92" s="1593">
        <f t="shared" si="66"/>
        <v>0</v>
      </c>
      <c r="AQ92" s="1545">
        <f t="shared" si="66"/>
        <v>0</v>
      </c>
      <c r="AR92" s="1546">
        <f t="shared" si="66"/>
        <v>0</v>
      </c>
      <c r="AS92" s="1546">
        <f t="shared" si="66"/>
        <v>0</v>
      </c>
      <c r="AT92" s="1547">
        <f t="shared" si="66"/>
        <v>0</v>
      </c>
      <c r="AU92" s="1413">
        <f>AR92* '1 Overview'!$D$19</f>
        <v>0</v>
      </c>
      <c r="AV92" s="1414">
        <f>T92* '1 Overview'!$D$19</f>
        <v>0</v>
      </c>
      <c r="AW92" s="1378">
        <f>Z92* '1 Overview'!$D$19</f>
        <v>0</v>
      </c>
      <c r="AX92" s="1422">
        <f>AT92* '1 Overview'!$D$19</f>
        <v>0</v>
      </c>
      <c r="AY92" s="1574"/>
      <c r="AZ92" s="475"/>
      <c r="BA92" s="475"/>
      <c r="BB92" s="475"/>
      <c r="BC92" s="475"/>
      <c r="BD92" s="475"/>
      <c r="BE92" s="475"/>
      <c r="BF92" s="475"/>
      <c r="BG92" s="475"/>
      <c r="BH92" s="475"/>
      <c r="BI92" s="475"/>
      <c r="BJ92" s="475"/>
      <c r="BK92" s="475"/>
      <c r="BL92" s="475"/>
      <c r="BM92" s="475"/>
      <c r="BN92" s="475"/>
      <c r="BO92" s="475"/>
      <c r="BP92" s="475"/>
      <c r="BQ92" s="475"/>
      <c r="BR92" s="475"/>
      <c r="BS92" s="475"/>
      <c r="BT92" s="475"/>
      <c r="BU92" s="475"/>
      <c r="BV92" s="475"/>
      <c r="BW92" s="475"/>
      <c r="BX92" s="475"/>
      <c r="BY92" s="475"/>
      <c r="BZ92" s="475"/>
      <c r="CA92" s="475"/>
      <c r="CB92" s="475"/>
      <c r="CC92" s="475"/>
      <c r="CD92" s="475"/>
      <c r="CE92" s="475"/>
      <c r="CF92" s="475"/>
      <c r="CG92" s="475"/>
      <c r="CH92" s="475"/>
      <c r="CI92" s="475"/>
      <c r="CJ92" s="475"/>
      <c r="CK92" s="475"/>
      <c r="CL92" s="475"/>
      <c r="CM92" s="475"/>
      <c r="CN92" s="475"/>
      <c r="CO92" s="475"/>
      <c r="CP92" s="475"/>
      <c r="CQ92" s="475"/>
      <c r="CR92" s="475"/>
      <c r="CS92" s="475"/>
      <c r="CT92" s="475"/>
      <c r="CU92" s="475"/>
      <c r="CV92" s="475"/>
      <c r="CW92" s="475"/>
      <c r="CX92" s="475"/>
      <c r="CY92" s="475"/>
      <c r="CZ92" s="475"/>
      <c r="DA92" s="475"/>
      <c r="DB92" s="475"/>
      <c r="DC92" s="475"/>
      <c r="DD92" s="475"/>
      <c r="DE92" s="475"/>
      <c r="DF92" s="475"/>
      <c r="DG92" s="475"/>
      <c r="DH92" s="475"/>
      <c r="DI92" s="475"/>
      <c r="DJ92" s="475"/>
      <c r="DK92" s="475"/>
      <c r="DL92" s="475"/>
      <c r="DM92" s="475"/>
      <c r="DN92" s="475"/>
      <c r="DO92" s="475"/>
      <c r="DP92" s="204"/>
      <c r="DQ92" s="204"/>
      <c r="DR92" s="204"/>
      <c r="DS92" s="204"/>
      <c r="DT92" s="204"/>
      <c r="DU92" s="204"/>
      <c r="DV92" s="204"/>
      <c r="DW92" s="204"/>
      <c r="DX92" s="204"/>
      <c r="DY92" s="204"/>
      <c r="DZ92" s="204"/>
      <c r="EA92" s="204"/>
    </row>
    <row r="93" spans="1:132" s="187" customFormat="1" outlineLevel="2" collapsed="1" x14ac:dyDescent="0.2">
      <c r="A93" s="1350" t="str">
        <f t="shared" si="32"/>
        <v>Z2013</v>
      </c>
      <c r="B93" s="1350" t="e">
        <f t="shared" si="32"/>
        <v>#N/A</v>
      </c>
      <c r="C93" s="1350" t="e">
        <f t="shared" si="32"/>
        <v>#N/A</v>
      </c>
      <c r="D93" s="1350" t="e">
        <f t="shared" si="32"/>
        <v>#N/A</v>
      </c>
      <c r="E93" s="1263" t="str">
        <f>VLOOKUP("K|"&amp;P93,'[2]+termU'!$A$1:$G$65536,6,FALSE)</f>
        <v>L102200</v>
      </c>
      <c r="F93" s="1264" t="str">
        <f>VLOOKUP("K|"&amp;O93,'[2]+termU'!$A$1:$G$65536,6,FALSE)</f>
        <v>L102200</v>
      </c>
      <c r="G93" s="1264" t="str">
        <f>IF(P93="","B",IF(ISERROR(E105),"B",IF(E93=LEFT(E105,LEN(E93)),"A","B")))</f>
        <v>B</v>
      </c>
      <c r="H93" s="172" t="str">
        <f t="shared" ca="1" si="65"/>
        <v>B</v>
      </c>
      <c r="I93" s="1352">
        <v>4</v>
      </c>
      <c r="J93" s="1350">
        <f t="shared" si="33"/>
        <v>2013</v>
      </c>
      <c r="K93" s="1350" t="str">
        <f t="shared" si="33"/>
        <v>Test country</v>
      </c>
      <c r="L93" s="1350">
        <f t="shared" si="33"/>
        <v>0</v>
      </c>
      <c r="M93" s="1350">
        <f t="shared" si="33"/>
        <v>0</v>
      </c>
      <c r="N93" s="1350">
        <f t="shared" si="33"/>
        <v>0</v>
      </c>
      <c r="O93" s="1371" t="str">
        <f t="shared" ref="O93:O112" si="67">TRIM(R93)</f>
        <v>Citrus fruit, no details</v>
      </c>
      <c r="P93" s="1354" t="s">
        <v>1292</v>
      </c>
      <c r="Q93" s="1382" t="str">
        <f xml:space="preserve"> Q92 &amp; IF(ISERROR([2]!hidden(Q92)),", no details",IF([2]!hidden(Q92),"",", no details"))</f>
        <v>Citrus fruit, no details</v>
      </c>
      <c r="R93" s="1382" t="s">
        <v>1292</v>
      </c>
      <c r="S93" s="1068"/>
      <c r="T93" s="1439"/>
      <c r="U93" s="1439"/>
      <c r="V93" s="1440"/>
      <c r="W93" s="1654"/>
      <c r="X93" s="1438"/>
      <c r="Y93" s="1440"/>
      <c r="Z93" s="1654"/>
      <c r="AA93" s="1438"/>
      <c r="AB93" s="1442"/>
      <c r="AC93" s="1438"/>
      <c r="AD93" s="1442"/>
      <c r="AE93" s="1438"/>
      <c r="AF93" s="1442"/>
      <c r="AG93" s="1438"/>
      <c r="AH93" s="1442"/>
      <c r="AI93" s="1441" t="str">
        <f t="shared" si="60"/>
        <v/>
      </c>
      <c r="AJ93" s="1439" t="str">
        <f t="shared" si="61"/>
        <v/>
      </c>
      <c r="AK93" s="1439" t="str">
        <f t="shared" ref="AK93:AK116" si="68">IF($Y93,$U93/$Y93,"")</f>
        <v/>
      </c>
      <c r="AL93" s="1442" t="str">
        <f>IF($Y93,$U93/$Y93* '1 Overview'!$D$19,"")</f>
        <v/>
      </c>
      <c r="AM93" s="1441">
        <f>$AB93* '1 Overview'!$D$19</f>
        <v>0</v>
      </c>
      <c r="AN93" s="1439">
        <f>$AD93* '1 Overview'!$D$19</f>
        <v>0</v>
      </c>
      <c r="AO93" s="1439">
        <f>$AF93* '1 Overview'!$D$19</f>
        <v>0</v>
      </c>
      <c r="AP93" s="1440">
        <f>$AH93* '1 Overview'!$D$19</f>
        <v>0</v>
      </c>
      <c r="AQ93" s="1438"/>
      <c r="AR93" s="1439"/>
      <c r="AS93" s="1439"/>
      <c r="AT93" s="1442"/>
      <c r="AU93" s="719">
        <f>AR93* '1 Overview'!$D$19</f>
        <v>0</v>
      </c>
      <c r="AV93" s="1069">
        <f>T93* '1 Overview'!$D$19</f>
        <v>0</v>
      </c>
      <c r="AW93" s="1069">
        <f>Z93* '1 Overview'!$D$19</f>
        <v>0</v>
      </c>
      <c r="AX93" s="1383">
        <f>AT93* '1 Overview'!$D$19</f>
        <v>0</v>
      </c>
      <c r="AY93" s="1574"/>
      <c r="AZ93" s="475"/>
      <c r="BA93" s="475"/>
      <c r="BB93" s="475"/>
      <c r="BC93" s="475"/>
      <c r="BD93" s="475"/>
      <c r="BE93" s="475"/>
      <c r="BF93" s="475"/>
      <c r="BG93" s="475"/>
      <c r="BH93" s="475"/>
      <c r="BI93" s="475"/>
      <c r="BJ93" s="475"/>
      <c r="BK93" s="475"/>
      <c r="BL93" s="475"/>
      <c r="BM93" s="475"/>
      <c r="BN93" s="475"/>
      <c r="BO93" s="475"/>
      <c r="BP93" s="475"/>
      <c r="BQ93" s="475"/>
      <c r="BR93" s="475"/>
      <c r="BS93" s="475"/>
      <c r="BT93" s="475"/>
      <c r="BU93" s="475"/>
      <c r="BV93" s="475"/>
      <c r="BW93" s="475"/>
      <c r="BX93" s="475"/>
      <c r="BY93" s="475"/>
      <c r="BZ93" s="475"/>
      <c r="CA93" s="475"/>
      <c r="CB93" s="475"/>
      <c r="CC93" s="475"/>
      <c r="CD93" s="475"/>
      <c r="CE93" s="475"/>
      <c r="CF93" s="475"/>
      <c r="CG93" s="475"/>
      <c r="CH93" s="475"/>
      <c r="CI93" s="475"/>
      <c r="CJ93" s="475"/>
      <c r="CK93" s="475"/>
      <c r="CL93" s="475"/>
      <c r="CM93" s="475"/>
      <c r="CN93" s="475"/>
      <c r="CO93" s="475"/>
      <c r="CP93" s="475"/>
      <c r="CQ93" s="475"/>
      <c r="CR93" s="475"/>
      <c r="CS93" s="475"/>
      <c r="CT93" s="475"/>
      <c r="CU93" s="475"/>
      <c r="CV93" s="475"/>
      <c r="CW93" s="475"/>
      <c r="CX93" s="475"/>
      <c r="CY93" s="475"/>
      <c r="CZ93" s="475"/>
      <c r="DA93" s="475"/>
      <c r="DB93" s="475"/>
      <c r="DC93" s="475"/>
      <c r="DD93" s="475"/>
      <c r="DE93" s="475"/>
      <c r="DF93" s="475"/>
      <c r="DG93" s="475"/>
      <c r="DH93" s="475"/>
      <c r="DI93" s="475"/>
      <c r="DJ93" s="475"/>
      <c r="DK93" s="475"/>
      <c r="DL93" s="475"/>
      <c r="DM93" s="475"/>
      <c r="DN93" s="475"/>
      <c r="DO93" s="475"/>
      <c r="DP93" s="204"/>
      <c r="DQ93" s="204"/>
      <c r="DR93" s="204"/>
      <c r="DS93" s="204"/>
      <c r="DT93" s="204"/>
      <c r="DU93" s="204"/>
      <c r="DV93" s="204"/>
      <c r="DW93" s="204"/>
      <c r="DX93" s="204"/>
      <c r="DY93" s="204"/>
      <c r="DZ93" s="204"/>
      <c r="EA93" s="204"/>
    </row>
    <row r="94" spans="1:132" s="201" customFormat="1" ht="12.75" outlineLevel="2" x14ac:dyDescent="0.2">
      <c r="A94" s="1350" t="str">
        <f t="shared" si="32"/>
        <v>Z2013</v>
      </c>
      <c r="B94" s="1350" t="e">
        <f t="shared" si="32"/>
        <v>#N/A</v>
      </c>
      <c r="C94" s="1350" t="e">
        <f t="shared" si="32"/>
        <v>#N/A</v>
      </c>
      <c r="D94" s="1350" t="e">
        <f t="shared" si="32"/>
        <v>#N/A</v>
      </c>
      <c r="E94" s="1263" t="str">
        <f>VLOOKUP("K|"&amp;P94,'[2]+termU'!$A$1:$G$65536,6,FALSE)</f>
        <v>L102202</v>
      </c>
      <c r="F94" s="1264" t="e">
        <f>VLOOKUP("K|"&amp;O94,'[2]+termU'!$A$1:$G$65536,6,FALSE)</f>
        <v>#N/A</v>
      </c>
      <c r="G94" s="1264" t="str">
        <f>IF(P94="","B",IF(ISERROR(E95),"B",IF(E94=LEFT(E95,LEN(E94)),"A","B")))</f>
        <v>B</v>
      </c>
      <c r="H94" s="172" t="str">
        <f t="shared" ca="1" si="65"/>
        <v>B</v>
      </c>
      <c r="I94" s="1352">
        <v>4</v>
      </c>
      <c r="J94" s="1350">
        <f t="shared" ref="J94:N119" si="69">J$20</f>
        <v>2013</v>
      </c>
      <c r="K94" s="1350" t="str">
        <f t="shared" si="69"/>
        <v>Test country</v>
      </c>
      <c r="L94" s="1350">
        <f t="shared" si="69"/>
        <v>0</v>
      </c>
      <c r="M94" s="1350">
        <f t="shared" si="69"/>
        <v>0</v>
      </c>
      <c r="N94" s="1350">
        <f t="shared" si="69"/>
        <v>0</v>
      </c>
      <c r="O94" s="1371" t="s">
        <v>1792</v>
      </c>
      <c r="P94" s="1354" t="s">
        <v>1297</v>
      </c>
      <c r="Q94" s="1452" t="s">
        <v>2760</v>
      </c>
      <c r="R94" s="1401" t="s">
        <v>1793</v>
      </c>
      <c r="S94" s="1438"/>
      <c r="T94" s="1439"/>
      <c r="U94" s="1439"/>
      <c r="V94" s="1440"/>
      <c r="W94" s="1654"/>
      <c r="X94" s="1438"/>
      <c r="Y94" s="1440"/>
      <c r="Z94" s="1654"/>
      <c r="AA94" s="1438"/>
      <c r="AB94" s="1442"/>
      <c r="AC94" s="1438"/>
      <c r="AD94" s="1442"/>
      <c r="AE94" s="1438"/>
      <c r="AF94" s="1442"/>
      <c r="AG94" s="1438"/>
      <c r="AH94" s="1442"/>
      <c r="AI94" s="1441" t="str">
        <f>IF($V94,$S94/$V94,"")</f>
        <v/>
      </c>
      <c r="AJ94" s="1439" t="str">
        <f>IF($V94,$T94/$V94,"")</f>
        <v/>
      </c>
      <c r="AK94" s="1439" t="str">
        <f>IF($Y94,$U94/$Y94,"")</f>
        <v/>
      </c>
      <c r="AL94" s="1442" t="str">
        <f>IF($Y94,$U94/$Y94* '1 Overview'!$D$19,"")</f>
        <v/>
      </c>
      <c r="AM94" s="1441">
        <f>$AB94* '1 Overview'!$D$19</f>
        <v>0</v>
      </c>
      <c r="AN94" s="1439">
        <f>$AD94* '1 Overview'!$D$19</f>
        <v>0</v>
      </c>
      <c r="AO94" s="1439">
        <f>$AF94* '1 Overview'!$D$19</f>
        <v>0</v>
      </c>
      <c r="AP94" s="1440">
        <f>$AH94* '1 Overview'!$D$19</f>
        <v>0</v>
      </c>
      <c r="AQ94" s="1438"/>
      <c r="AR94" s="1439"/>
      <c r="AS94" s="1439"/>
      <c r="AT94" s="1442"/>
      <c r="AU94" s="719">
        <f>AR94* '1 Overview'!$D$19</f>
        <v>0</v>
      </c>
      <c r="AV94" s="1069">
        <f>T94* '1 Overview'!$D$19</f>
        <v>0</v>
      </c>
      <c r="AW94" s="1069">
        <f>Z94* '1 Overview'!$D$19</f>
        <v>0</v>
      </c>
      <c r="AX94" s="1383">
        <f>AT94* '1 Overview'!$D$19</f>
        <v>0</v>
      </c>
      <c r="AY94" s="1574"/>
      <c r="AZ94" s="475"/>
      <c r="BA94" s="475"/>
      <c r="BB94" s="475"/>
      <c r="BC94" s="475"/>
      <c r="BD94" s="475"/>
      <c r="BE94" s="475"/>
      <c r="BF94" s="475"/>
      <c r="BG94" s="475"/>
      <c r="BH94" s="475"/>
      <c r="BI94" s="475"/>
      <c r="BJ94" s="475"/>
      <c r="BK94" s="475"/>
      <c r="BL94" s="475"/>
      <c r="BM94" s="475"/>
      <c r="BN94" s="475"/>
      <c r="BO94" s="475"/>
      <c r="BP94" s="475"/>
      <c r="BQ94" s="475"/>
      <c r="BR94" s="475"/>
      <c r="BS94" s="475"/>
      <c r="BT94" s="475"/>
      <c r="BU94" s="475"/>
      <c r="BV94" s="475"/>
      <c r="BW94" s="475"/>
      <c r="BX94" s="475"/>
      <c r="BY94" s="475"/>
      <c r="BZ94" s="475"/>
      <c r="CA94" s="475"/>
      <c r="CB94" s="475"/>
      <c r="CC94" s="475"/>
      <c r="CD94" s="475"/>
      <c r="CE94" s="475"/>
      <c r="CF94" s="475"/>
      <c r="CG94" s="475"/>
      <c r="CH94" s="475"/>
      <c r="CI94" s="475"/>
      <c r="CJ94" s="475"/>
      <c r="CK94" s="475"/>
      <c r="CL94" s="475"/>
      <c r="CM94" s="475"/>
      <c r="CN94" s="475"/>
      <c r="CO94" s="475"/>
      <c r="CP94" s="475"/>
      <c r="CQ94" s="475"/>
      <c r="CR94" s="475"/>
      <c r="CS94" s="475"/>
      <c r="CT94" s="475"/>
      <c r="CU94" s="475"/>
      <c r="CV94" s="475"/>
      <c r="CW94" s="475"/>
      <c r="CX94" s="475"/>
      <c r="CY94" s="475"/>
      <c r="CZ94" s="475"/>
      <c r="DA94" s="475"/>
      <c r="DB94" s="475"/>
      <c r="DC94" s="475"/>
      <c r="DD94" s="475"/>
      <c r="DE94" s="475"/>
      <c r="DF94" s="475"/>
      <c r="DG94" s="475"/>
      <c r="DH94" s="475"/>
      <c r="DI94" s="475"/>
      <c r="DJ94" s="475"/>
      <c r="DK94" s="475"/>
      <c r="DL94" s="475"/>
      <c r="DM94" s="475"/>
      <c r="DN94" s="475"/>
      <c r="DO94" s="475"/>
    </row>
    <row r="95" spans="1:132" s="201" customFormat="1" ht="12.75" outlineLevel="2" x14ac:dyDescent="0.2">
      <c r="A95" s="1350" t="str">
        <f t="shared" si="32"/>
        <v>Z2013</v>
      </c>
      <c r="B95" s="1350" t="e">
        <f t="shared" si="32"/>
        <v>#N/A</v>
      </c>
      <c r="C95" s="1350" t="e">
        <f t="shared" si="32"/>
        <v>#N/A</v>
      </c>
      <c r="D95" s="1350" t="e">
        <f t="shared" si="32"/>
        <v>#N/A</v>
      </c>
      <c r="E95" s="1263" t="str">
        <f>VLOOKUP("K|"&amp;P95,'[2]+termU'!$A$1:$G$65536,6,FALSE)</f>
        <v>L102203</v>
      </c>
      <c r="F95" s="1264" t="str">
        <f>VLOOKUP("K|"&amp;O95,'[2]+termU'!$A$1:$G$65536,6,FALSE)</f>
        <v>L102203</v>
      </c>
      <c r="G95" s="1264" t="str">
        <f>IF(P95="","B",IF(ISERROR(E96),"B",IF(E95=LEFT(E96,LEN(E95)),"A","B")))</f>
        <v>B</v>
      </c>
      <c r="H95" s="172" t="str">
        <f t="shared" ca="1" si="65"/>
        <v>B</v>
      </c>
      <c r="I95" s="1352">
        <v>4</v>
      </c>
      <c r="J95" s="1350">
        <f t="shared" si="69"/>
        <v>2013</v>
      </c>
      <c r="K95" s="1350" t="str">
        <f t="shared" si="69"/>
        <v>Test country</v>
      </c>
      <c r="L95" s="1350">
        <f t="shared" si="69"/>
        <v>0</v>
      </c>
      <c r="M95" s="1350">
        <f t="shared" si="69"/>
        <v>0</v>
      </c>
      <c r="N95" s="1350">
        <f t="shared" si="69"/>
        <v>0</v>
      </c>
      <c r="O95" s="1371" t="str">
        <f>TRIM(R95)</f>
        <v>Oranges</v>
      </c>
      <c r="P95" s="1354" t="s">
        <v>1301</v>
      </c>
      <c r="Q95" s="1452" t="s">
        <v>2761</v>
      </c>
      <c r="R95" s="1401" t="s">
        <v>2474</v>
      </c>
      <c r="S95" s="1438"/>
      <c r="T95" s="1439"/>
      <c r="U95" s="1439"/>
      <c r="V95" s="1440"/>
      <c r="W95" s="1654"/>
      <c r="X95" s="1438"/>
      <c r="Y95" s="1440"/>
      <c r="Z95" s="1654"/>
      <c r="AA95" s="1438"/>
      <c r="AB95" s="1442"/>
      <c r="AC95" s="1438"/>
      <c r="AD95" s="1442"/>
      <c r="AE95" s="1438"/>
      <c r="AF95" s="1442"/>
      <c r="AG95" s="1438"/>
      <c r="AH95" s="1442"/>
      <c r="AI95" s="1441" t="str">
        <f>IF($V95,$S95/$V95,"")</f>
        <v/>
      </c>
      <c r="AJ95" s="1439" t="str">
        <f>IF($V95,$T95/$V95,"")</f>
        <v/>
      </c>
      <c r="AK95" s="1439" t="str">
        <f>IF($Y95,$U95/$Y95,"")</f>
        <v/>
      </c>
      <c r="AL95" s="1442" t="str">
        <f>IF($Y95,$U95/$Y95* '1 Overview'!$D$19,"")</f>
        <v/>
      </c>
      <c r="AM95" s="1441">
        <f>$AB95* '1 Overview'!$D$19</f>
        <v>0</v>
      </c>
      <c r="AN95" s="1439">
        <f>$AD95* '1 Overview'!$D$19</f>
        <v>0</v>
      </c>
      <c r="AO95" s="1439">
        <f>$AF95* '1 Overview'!$D$19</f>
        <v>0</v>
      </c>
      <c r="AP95" s="1440">
        <f>$AH95* '1 Overview'!$D$19</f>
        <v>0</v>
      </c>
      <c r="AQ95" s="1438"/>
      <c r="AR95" s="1439"/>
      <c r="AS95" s="1439"/>
      <c r="AT95" s="1442"/>
      <c r="AU95" s="719">
        <f>AR95* '1 Overview'!$D$19</f>
        <v>0</v>
      </c>
      <c r="AV95" s="1069">
        <f>T95* '1 Overview'!$D$19</f>
        <v>0</v>
      </c>
      <c r="AW95" s="1069">
        <f>Z95* '1 Overview'!$D$19</f>
        <v>0</v>
      </c>
      <c r="AX95" s="1383">
        <f>AT95* '1 Overview'!$D$19</f>
        <v>0</v>
      </c>
      <c r="AY95" s="1574"/>
      <c r="AZ95" s="475"/>
      <c r="BA95" s="475"/>
      <c r="BB95" s="475"/>
      <c r="BC95" s="475"/>
      <c r="BD95" s="475"/>
      <c r="BE95" s="475"/>
      <c r="BF95" s="475"/>
      <c r="BG95" s="475"/>
      <c r="BH95" s="475"/>
      <c r="BI95" s="475"/>
      <c r="BJ95" s="475"/>
      <c r="BK95" s="475"/>
      <c r="BL95" s="475"/>
      <c r="BM95" s="475"/>
      <c r="BN95" s="475"/>
      <c r="BO95" s="475"/>
      <c r="BP95" s="475"/>
      <c r="BQ95" s="475"/>
      <c r="BR95" s="475"/>
      <c r="BS95" s="475"/>
      <c r="BT95" s="475"/>
      <c r="BU95" s="475"/>
      <c r="BV95" s="475"/>
      <c r="BW95" s="475"/>
      <c r="BX95" s="475"/>
      <c r="BY95" s="475"/>
      <c r="BZ95" s="475"/>
      <c r="CA95" s="475"/>
      <c r="CB95" s="475"/>
      <c r="CC95" s="475"/>
      <c r="CD95" s="475"/>
      <c r="CE95" s="475"/>
      <c r="CF95" s="475"/>
      <c r="CG95" s="475"/>
      <c r="CH95" s="475"/>
      <c r="CI95" s="475"/>
      <c r="CJ95" s="475"/>
      <c r="CK95" s="475"/>
      <c r="CL95" s="475"/>
      <c r="CM95" s="475"/>
      <c r="CN95" s="475"/>
      <c r="CO95" s="475"/>
      <c r="CP95" s="475"/>
      <c r="CQ95" s="475"/>
      <c r="CR95" s="475"/>
      <c r="CS95" s="475"/>
      <c r="CT95" s="475"/>
      <c r="CU95" s="475"/>
      <c r="CV95" s="475"/>
      <c r="CW95" s="475"/>
      <c r="CX95" s="475"/>
      <c r="CY95" s="475"/>
      <c r="CZ95" s="475"/>
      <c r="DA95" s="475"/>
      <c r="DB95" s="475"/>
      <c r="DC95" s="475"/>
      <c r="DD95" s="475"/>
      <c r="DE95" s="475"/>
      <c r="DF95" s="475"/>
      <c r="DG95" s="475"/>
      <c r="DH95" s="475"/>
      <c r="DI95" s="475"/>
      <c r="DJ95" s="475"/>
      <c r="DK95" s="475"/>
      <c r="DL95" s="475"/>
      <c r="DM95" s="475"/>
      <c r="DN95" s="475"/>
      <c r="DO95" s="475"/>
    </row>
    <row r="96" spans="1:132" s="201" customFormat="1" ht="12.75" outlineLevel="2" x14ac:dyDescent="0.2">
      <c r="A96" s="1350" t="str">
        <f t="shared" si="32"/>
        <v>Z2013</v>
      </c>
      <c r="B96" s="1350" t="e">
        <f t="shared" si="32"/>
        <v>#N/A</v>
      </c>
      <c r="C96" s="1350" t="e">
        <f t="shared" si="32"/>
        <v>#N/A</v>
      </c>
      <c r="D96" s="1350" t="e">
        <f t="shared" si="32"/>
        <v>#N/A</v>
      </c>
      <c r="E96" s="1263" t="str">
        <f>VLOOKUP("K|"&amp;P96,'[2]+termU'!$A$1:$G$65536,6,FALSE)</f>
        <v>L1022zz</v>
      </c>
      <c r="F96" s="1264" t="str">
        <f>VLOOKUP("K|"&amp;O96,'[2]+termU'!$A$1:$G$65536,6,FALSE)</f>
        <v>L1022zz</v>
      </c>
      <c r="G96" s="1264" t="str">
        <f>IF(P96="","B",IF(ISERROR(E101),"B",IF(E96=LEFT(E101,LEN(E96)),"A","B")))</f>
        <v>B</v>
      </c>
      <c r="H96" s="172" t="str">
        <f t="shared" ca="1" si="65"/>
        <v>B</v>
      </c>
      <c r="I96" s="1352">
        <v>4</v>
      </c>
      <c r="J96" s="1350">
        <f t="shared" si="69"/>
        <v>2013</v>
      </c>
      <c r="K96" s="1350" t="str">
        <f t="shared" si="69"/>
        <v>Test country</v>
      </c>
      <c r="L96" s="1350">
        <f t="shared" si="69"/>
        <v>0</v>
      </c>
      <c r="M96" s="1350">
        <f t="shared" si="69"/>
        <v>0</v>
      </c>
      <c r="N96" s="1350">
        <f t="shared" si="69"/>
        <v>0</v>
      </c>
      <c r="O96" s="1371" t="str">
        <f>TRIM(R96)</f>
        <v>Other citrus fruit</v>
      </c>
      <c r="P96" s="1354" t="s">
        <v>1314</v>
      </c>
      <c r="Q96" s="1452" t="s">
        <v>2762</v>
      </c>
      <c r="R96" s="1401" t="s">
        <v>2475</v>
      </c>
      <c r="S96" s="1438"/>
      <c r="T96" s="1439"/>
      <c r="U96" s="1439"/>
      <c r="V96" s="1638"/>
      <c r="W96" s="1654"/>
      <c r="X96" s="1455"/>
      <c r="Y96" s="1638"/>
      <c r="Z96" s="1654"/>
      <c r="AA96" s="1438"/>
      <c r="AB96" s="1442"/>
      <c r="AC96" s="1438"/>
      <c r="AD96" s="1442"/>
      <c r="AE96" s="1438"/>
      <c r="AF96" s="1442"/>
      <c r="AG96" s="1438"/>
      <c r="AH96" s="1442"/>
      <c r="AI96" s="1441" t="str">
        <f>IF($V96,$S96/$V96,"")</f>
        <v/>
      </c>
      <c r="AJ96" s="1439" t="str">
        <f>IF($V96,$T96/$V96,"")</f>
        <v/>
      </c>
      <c r="AK96" s="1439" t="str">
        <f>IF($Y96,$U96/$Y96,"")</f>
        <v/>
      </c>
      <c r="AL96" s="1442" t="str">
        <f>IF($Y96,$U96/$Y96* '1 Overview'!$D$19,"")</f>
        <v/>
      </c>
      <c r="AM96" s="1441">
        <f>$AB96* '1 Overview'!$D$19</f>
        <v>0</v>
      </c>
      <c r="AN96" s="1439">
        <f>$AD96* '1 Overview'!$D$19</f>
        <v>0</v>
      </c>
      <c r="AO96" s="1439">
        <f>$AF96* '1 Overview'!$D$19</f>
        <v>0</v>
      </c>
      <c r="AP96" s="1440">
        <f>$AH96* '1 Overview'!$D$19</f>
        <v>0</v>
      </c>
      <c r="AQ96" s="1438"/>
      <c r="AR96" s="1439"/>
      <c r="AS96" s="1439"/>
      <c r="AT96" s="1442"/>
      <c r="AU96" s="719">
        <f>AR96* '1 Overview'!$D$19</f>
        <v>0</v>
      </c>
      <c r="AV96" s="1069">
        <f>T96* '1 Overview'!$D$19</f>
        <v>0</v>
      </c>
      <c r="AW96" s="1069">
        <f>Z96* '1 Overview'!$D$19</f>
        <v>0</v>
      </c>
      <c r="AX96" s="1383">
        <f>AT96* '1 Overview'!$D$19</f>
        <v>0</v>
      </c>
      <c r="AY96" s="1574"/>
      <c r="AZ96" s="475"/>
      <c r="BA96" s="475"/>
      <c r="BB96" s="475"/>
      <c r="BC96" s="475"/>
      <c r="BD96" s="475"/>
      <c r="BE96" s="475"/>
      <c r="BF96" s="475"/>
      <c r="BG96" s="475"/>
      <c r="BH96" s="475"/>
      <c r="BI96" s="475"/>
      <c r="BJ96" s="475"/>
      <c r="BK96" s="475"/>
      <c r="BL96" s="475"/>
      <c r="BM96" s="475"/>
      <c r="BN96" s="475"/>
      <c r="BO96" s="475"/>
      <c r="BP96" s="475"/>
      <c r="BQ96" s="475"/>
      <c r="BR96" s="475"/>
      <c r="BS96" s="475"/>
      <c r="BT96" s="475"/>
      <c r="BU96" s="475"/>
      <c r="BV96" s="475"/>
      <c r="BW96" s="475"/>
      <c r="BX96" s="475"/>
      <c r="BY96" s="475"/>
      <c r="BZ96" s="475"/>
      <c r="CA96" s="475"/>
      <c r="CB96" s="475"/>
      <c r="CC96" s="475"/>
      <c r="CD96" s="475"/>
      <c r="CE96" s="475"/>
      <c r="CF96" s="475"/>
      <c r="CG96" s="475"/>
      <c r="CH96" s="475"/>
      <c r="CI96" s="475"/>
      <c r="CJ96" s="475"/>
      <c r="CK96" s="475"/>
      <c r="CL96" s="475"/>
      <c r="CM96" s="475"/>
      <c r="CN96" s="475"/>
      <c r="CO96" s="475"/>
      <c r="CP96" s="475"/>
      <c r="CQ96" s="475"/>
      <c r="CR96" s="475"/>
      <c r="CS96" s="475"/>
      <c r="CT96" s="475"/>
      <c r="CU96" s="475"/>
      <c r="CV96" s="475"/>
      <c r="CW96" s="475"/>
      <c r="CX96" s="475"/>
      <c r="CY96" s="475"/>
      <c r="CZ96" s="475"/>
      <c r="DA96" s="475"/>
      <c r="DB96" s="475"/>
      <c r="DC96" s="475"/>
      <c r="DD96" s="475"/>
      <c r="DE96" s="475"/>
      <c r="DF96" s="475"/>
      <c r="DG96" s="475"/>
      <c r="DH96" s="475"/>
      <c r="DI96" s="475"/>
      <c r="DJ96" s="475"/>
      <c r="DK96" s="475"/>
      <c r="DL96" s="475"/>
      <c r="DM96" s="475"/>
      <c r="DN96" s="475"/>
      <c r="DO96" s="475"/>
    </row>
    <row r="97" spans="1:131" s="187" customFormat="1" ht="15.75" outlineLevel="1" x14ac:dyDescent="0.2">
      <c r="A97" s="1350" t="str">
        <f t="shared" ref="A97:D100" si="70">A$20</f>
        <v>Z2013</v>
      </c>
      <c r="B97" s="1350" t="e">
        <f t="shared" si="70"/>
        <v>#N/A</v>
      </c>
      <c r="C97" s="1350" t="e">
        <f t="shared" si="70"/>
        <v>#N/A</v>
      </c>
      <c r="D97" s="1350" t="e">
        <f t="shared" si="70"/>
        <v>#N/A</v>
      </c>
      <c r="E97" s="1263" t="str">
        <f>VLOOKUP("K|"&amp;P97,'[2]+termU'!$A$1:$G$65536,6,FALSE)</f>
        <v>L1025</v>
      </c>
      <c r="F97" s="1264" t="str">
        <f>VLOOKUP("K|"&amp;O97,'[2]+termU'!$A$1:$G$65536,6,FALSE)</f>
        <v>L1025</v>
      </c>
      <c r="G97" s="1264" t="str">
        <f>IF(P97="","B",IF(ISERROR(E98),"B",IF(E97=LEFT(E98,LEN(E97)),"A","B")))</f>
        <v>A</v>
      </c>
      <c r="H97" s="172" t="str">
        <f t="shared" ca="1" si="65"/>
        <v>A</v>
      </c>
      <c r="I97" s="1352">
        <v>3</v>
      </c>
      <c r="J97" s="1350">
        <f t="shared" si="33"/>
        <v>2013</v>
      </c>
      <c r="K97" s="1350" t="str">
        <f t="shared" si="33"/>
        <v>Test country</v>
      </c>
      <c r="L97" s="1350">
        <f t="shared" si="33"/>
        <v>0</v>
      </c>
      <c r="M97" s="1350">
        <f t="shared" si="33"/>
        <v>0</v>
      </c>
      <c r="N97" s="1350">
        <f t="shared" si="33"/>
        <v>0</v>
      </c>
      <c r="O97" s="1371" t="s">
        <v>1132</v>
      </c>
      <c r="P97" s="1354" t="s">
        <v>1132</v>
      </c>
      <c r="Q97" s="1451" t="s">
        <v>3117</v>
      </c>
      <c r="R97" s="1391" t="s">
        <v>1132</v>
      </c>
      <c r="S97" s="1545">
        <f>SUBTOTAL(9,S98)</f>
        <v>0</v>
      </c>
      <c r="T97" s="1546">
        <f t="shared" ref="T97:AT97" si="71">SUBTOTAL(9,T98)</f>
        <v>0</v>
      </c>
      <c r="U97" s="1546">
        <f t="shared" si="71"/>
        <v>0</v>
      </c>
      <c r="V97" s="1593">
        <f t="shared" si="71"/>
        <v>0</v>
      </c>
      <c r="W97" s="1649">
        <f t="shared" si="71"/>
        <v>0</v>
      </c>
      <c r="X97" s="1545">
        <f t="shared" si="71"/>
        <v>0</v>
      </c>
      <c r="Y97" s="1593">
        <f t="shared" si="71"/>
        <v>0</v>
      </c>
      <c r="Z97" s="1649">
        <f t="shared" si="71"/>
        <v>0</v>
      </c>
      <c r="AA97" s="1545">
        <f t="shared" si="71"/>
        <v>0</v>
      </c>
      <c r="AB97" s="1547">
        <f t="shared" si="71"/>
        <v>0</v>
      </c>
      <c r="AC97" s="1545">
        <f t="shared" si="71"/>
        <v>0</v>
      </c>
      <c r="AD97" s="1547">
        <f t="shared" si="71"/>
        <v>0</v>
      </c>
      <c r="AE97" s="1545">
        <f t="shared" si="71"/>
        <v>0</v>
      </c>
      <c r="AF97" s="1547">
        <f t="shared" si="71"/>
        <v>0</v>
      </c>
      <c r="AG97" s="1545">
        <f t="shared" si="71"/>
        <v>0</v>
      </c>
      <c r="AH97" s="1547">
        <f t="shared" si="71"/>
        <v>0</v>
      </c>
      <c r="AI97" s="1580">
        <f t="shared" si="71"/>
        <v>0</v>
      </c>
      <c r="AJ97" s="1546">
        <f t="shared" si="71"/>
        <v>0</v>
      </c>
      <c r="AK97" s="1546">
        <f t="shared" si="71"/>
        <v>0</v>
      </c>
      <c r="AL97" s="1546">
        <f t="shared" si="71"/>
        <v>0</v>
      </c>
      <c r="AM97" s="1546">
        <f t="shared" si="71"/>
        <v>0</v>
      </c>
      <c r="AN97" s="1546">
        <f t="shared" si="71"/>
        <v>0</v>
      </c>
      <c r="AO97" s="1546">
        <f t="shared" si="71"/>
        <v>0</v>
      </c>
      <c r="AP97" s="1593">
        <f t="shared" si="71"/>
        <v>0</v>
      </c>
      <c r="AQ97" s="1545">
        <f t="shared" si="71"/>
        <v>0</v>
      </c>
      <c r="AR97" s="1546">
        <f t="shared" si="71"/>
        <v>0</v>
      </c>
      <c r="AS97" s="1546">
        <f t="shared" si="71"/>
        <v>0</v>
      </c>
      <c r="AT97" s="1547">
        <f t="shared" si="71"/>
        <v>0</v>
      </c>
      <c r="AU97" s="1413">
        <f>AR97* '1 Overview'!$D$19</f>
        <v>0</v>
      </c>
      <c r="AV97" s="1414">
        <f>T97* '1 Overview'!$D$19</f>
        <v>0</v>
      </c>
      <c r="AW97" s="1378">
        <f>Z97* '1 Overview'!$D$19</f>
        <v>0</v>
      </c>
      <c r="AX97" s="1422">
        <f>AT97* '1 Overview'!$D$19</f>
        <v>0</v>
      </c>
      <c r="AY97" s="1574"/>
      <c r="AZ97" s="475"/>
      <c r="BA97" s="475"/>
      <c r="BB97" s="475"/>
      <c r="BC97" s="475"/>
      <c r="BD97" s="475"/>
      <c r="BE97" s="475"/>
      <c r="BF97" s="475"/>
      <c r="BG97" s="475"/>
      <c r="BH97" s="475"/>
      <c r="BI97" s="475"/>
      <c r="BJ97" s="475"/>
      <c r="BK97" s="475"/>
      <c r="BL97" s="475"/>
      <c r="BM97" s="475"/>
      <c r="BN97" s="475"/>
      <c r="BO97" s="475"/>
      <c r="BP97" s="475"/>
      <c r="BQ97" s="475"/>
      <c r="BR97" s="475"/>
      <c r="BS97" s="475"/>
      <c r="BT97" s="475"/>
      <c r="BU97" s="475"/>
      <c r="BV97" s="475"/>
      <c r="BW97" s="475"/>
      <c r="BX97" s="475"/>
      <c r="BY97" s="475"/>
      <c r="BZ97" s="475"/>
      <c r="CA97" s="475"/>
      <c r="CB97" s="475"/>
      <c r="CC97" s="475"/>
      <c r="CD97" s="475"/>
      <c r="CE97" s="475"/>
      <c r="CF97" s="475"/>
      <c r="CG97" s="475"/>
      <c r="CH97" s="475"/>
      <c r="CI97" s="475"/>
      <c r="CJ97" s="475"/>
      <c r="CK97" s="475"/>
      <c r="CL97" s="475"/>
      <c r="CM97" s="475"/>
      <c r="CN97" s="475"/>
      <c r="CO97" s="475"/>
      <c r="CP97" s="475"/>
      <c r="CQ97" s="475"/>
      <c r="CR97" s="475"/>
      <c r="CS97" s="475"/>
      <c r="CT97" s="475"/>
      <c r="CU97" s="475"/>
      <c r="CV97" s="475"/>
      <c r="CW97" s="475"/>
      <c r="CX97" s="475"/>
      <c r="CY97" s="475"/>
      <c r="CZ97" s="475"/>
      <c r="DA97" s="475"/>
      <c r="DB97" s="475"/>
      <c r="DC97" s="475"/>
      <c r="DD97" s="475"/>
      <c r="DE97" s="475"/>
      <c r="DF97" s="475"/>
      <c r="DG97" s="475"/>
      <c r="DH97" s="475"/>
      <c r="DI97" s="475"/>
      <c r="DJ97" s="475"/>
      <c r="DK97" s="475"/>
      <c r="DL97" s="475"/>
      <c r="DM97" s="475"/>
      <c r="DN97" s="475"/>
      <c r="DO97" s="475"/>
      <c r="DP97" s="204"/>
      <c r="DQ97" s="204"/>
      <c r="DR97" s="204"/>
      <c r="DS97" s="204"/>
      <c r="DT97" s="204"/>
      <c r="DU97" s="204"/>
      <c r="DV97" s="204"/>
      <c r="DW97" s="204"/>
      <c r="DX97" s="204"/>
      <c r="DY97" s="204"/>
      <c r="DZ97" s="204"/>
      <c r="EA97" s="204"/>
    </row>
    <row r="98" spans="1:131" s="187" customFormat="1" ht="12.75" outlineLevel="2" collapsed="1" x14ac:dyDescent="0.2">
      <c r="A98" s="1350" t="str">
        <f t="shared" si="70"/>
        <v>Z2013</v>
      </c>
      <c r="B98" s="1350" t="e">
        <f t="shared" si="70"/>
        <v>#N/A</v>
      </c>
      <c r="C98" s="1350" t="e">
        <f t="shared" si="70"/>
        <v>#N/A</v>
      </c>
      <c r="D98" s="1350" t="e">
        <f t="shared" si="70"/>
        <v>#N/A</v>
      </c>
      <c r="E98" s="1263" t="str">
        <f>VLOOKUP("K|"&amp;P98,'[2]+termU'!$A$1:$G$65536,6,FALSE)</f>
        <v>L102502</v>
      </c>
      <c r="F98" s="1264" t="str">
        <f>VLOOKUP("K|"&amp;O98,'[2]+termU'!$A$1:$G$65536,6,FALSE)</f>
        <v>L102502</v>
      </c>
      <c r="G98" s="1264" t="str">
        <f>IF(P98="","B",IF(ISERROR(E112),"B",IF(E98=LEFT(E112,LEN(E98)),"A","B")))</f>
        <v>B</v>
      </c>
      <c r="H98" s="172" t="str">
        <f t="shared" ca="1" si="65"/>
        <v>B</v>
      </c>
      <c r="I98" s="1352">
        <v>4</v>
      </c>
      <c r="J98" s="1350">
        <f t="shared" ref="J98:N100" si="72">J$20</f>
        <v>2013</v>
      </c>
      <c r="K98" s="1350" t="str">
        <f t="shared" si="72"/>
        <v>Test country</v>
      </c>
      <c r="L98" s="1350">
        <f t="shared" si="72"/>
        <v>0</v>
      </c>
      <c r="M98" s="1350">
        <f t="shared" si="72"/>
        <v>0</v>
      </c>
      <c r="N98" s="1350">
        <f t="shared" si="72"/>
        <v>0</v>
      </c>
      <c r="O98" s="1371" t="s">
        <v>1237</v>
      </c>
      <c r="P98" s="1354" t="s">
        <v>1237</v>
      </c>
      <c r="Q98" s="1452" t="s">
        <v>2766</v>
      </c>
      <c r="R98" s="1401" t="s">
        <v>3116</v>
      </c>
      <c r="S98" s="1438"/>
      <c r="T98" s="1439"/>
      <c r="U98" s="1439"/>
      <c r="V98" s="1440"/>
      <c r="W98" s="1654"/>
      <c r="X98" s="1438"/>
      <c r="Y98" s="1440"/>
      <c r="Z98" s="1654"/>
      <c r="AA98" s="1438"/>
      <c r="AB98" s="1442"/>
      <c r="AC98" s="1438"/>
      <c r="AD98" s="1442"/>
      <c r="AE98" s="1438"/>
      <c r="AF98" s="1442"/>
      <c r="AG98" s="1438"/>
      <c r="AH98" s="1442"/>
      <c r="AI98" s="1441" t="str">
        <f t="shared" si="60"/>
        <v/>
      </c>
      <c r="AJ98" s="1439" t="str">
        <f t="shared" si="61"/>
        <v/>
      </c>
      <c r="AK98" s="1439" t="str">
        <f t="shared" si="68"/>
        <v/>
      </c>
      <c r="AL98" s="1442" t="str">
        <f>IF($Y98,$U98/$Y98* '1 Overview'!$D$19,"")</f>
        <v/>
      </c>
      <c r="AM98" s="1441">
        <f>$AB98* '1 Overview'!$D$19</f>
        <v>0</v>
      </c>
      <c r="AN98" s="1439">
        <f>$AD98* '1 Overview'!$D$19</f>
        <v>0</v>
      </c>
      <c r="AO98" s="1439">
        <f>$AF98* '1 Overview'!$D$19</f>
        <v>0</v>
      </c>
      <c r="AP98" s="1440">
        <f>$AH98* '1 Overview'!$D$19</f>
        <v>0</v>
      </c>
      <c r="AQ98" s="1438"/>
      <c r="AR98" s="1439"/>
      <c r="AS98" s="1439"/>
      <c r="AT98" s="1442"/>
      <c r="AU98" s="719">
        <f>AR98* '1 Overview'!$D$19</f>
        <v>0</v>
      </c>
      <c r="AV98" s="1069">
        <f>T98* '1 Overview'!$D$19</f>
        <v>0</v>
      </c>
      <c r="AW98" s="1069">
        <f>Z98* '1 Overview'!$D$19</f>
        <v>0</v>
      </c>
      <c r="AX98" s="1383">
        <f>AT98* '1 Overview'!$D$19</f>
        <v>0</v>
      </c>
      <c r="AY98" s="1574"/>
      <c r="AZ98" s="475"/>
      <c r="BA98" s="475"/>
      <c r="BB98" s="475"/>
      <c r="BC98" s="475"/>
      <c r="BD98" s="475"/>
      <c r="BE98" s="475"/>
      <c r="BF98" s="475"/>
      <c r="BG98" s="475"/>
      <c r="BH98" s="475"/>
      <c r="BI98" s="475"/>
      <c r="BJ98" s="475"/>
      <c r="BK98" s="475"/>
      <c r="BL98" s="475"/>
      <c r="BM98" s="475"/>
      <c r="BN98" s="475"/>
      <c r="BO98" s="475"/>
      <c r="BP98" s="475"/>
      <c r="BQ98" s="475"/>
      <c r="BR98" s="475"/>
      <c r="BS98" s="475"/>
      <c r="BT98" s="475"/>
      <c r="BU98" s="475"/>
      <c r="BV98" s="475"/>
      <c r="BW98" s="475"/>
      <c r="BX98" s="475"/>
      <c r="BY98" s="475"/>
      <c r="BZ98" s="475"/>
      <c r="CA98" s="475"/>
      <c r="CB98" s="475"/>
      <c r="CC98" s="475"/>
      <c r="CD98" s="475"/>
      <c r="CE98" s="475"/>
      <c r="CF98" s="475"/>
      <c r="CG98" s="475"/>
      <c r="CH98" s="475"/>
      <c r="CI98" s="475"/>
      <c r="CJ98" s="475"/>
      <c r="CK98" s="475"/>
      <c r="CL98" s="475"/>
      <c r="CM98" s="475"/>
      <c r="CN98" s="475"/>
      <c r="CO98" s="475"/>
      <c r="CP98" s="475"/>
      <c r="CQ98" s="475"/>
      <c r="CR98" s="475"/>
      <c r="CS98" s="475"/>
      <c r="CT98" s="475"/>
      <c r="CU98" s="475"/>
      <c r="CV98" s="475"/>
      <c r="CW98" s="475"/>
      <c r="CX98" s="475"/>
      <c r="CY98" s="475"/>
      <c r="CZ98" s="475"/>
      <c r="DA98" s="475"/>
      <c r="DB98" s="475"/>
      <c r="DC98" s="475"/>
      <c r="DD98" s="475"/>
      <c r="DE98" s="475"/>
      <c r="DF98" s="475"/>
      <c r="DG98" s="475"/>
      <c r="DH98" s="475"/>
      <c r="DI98" s="475"/>
      <c r="DJ98" s="475"/>
      <c r="DK98" s="475"/>
      <c r="DL98" s="475"/>
      <c r="DM98" s="475"/>
      <c r="DN98" s="475"/>
      <c r="DO98" s="475"/>
      <c r="DP98" s="204"/>
      <c r="DQ98" s="204"/>
      <c r="DR98" s="204"/>
      <c r="DS98" s="204"/>
      <c r="DT98" s="204"/>
      <c r="DU98" s="204"/>
      <c r="DV98" s="204"/>
      <c r="DW98" s="204"/>
      <c r="DX98" s="204"/>
      <c r="DY98" s="204"/>
      <c r="DZ98" s="204"/>
      <c r="EA98" s="204"/>
    </row>
    <row r="99" spans="1:131" s="187" customFormat="1" ht="15.75" outlineLevel="1" x14ac:dyDescent="0.2">
      <c r="A99" s="1350" t="str">
        <f t="shared" si="70"/>
        <v>Z2013</v>
      </c>
      <c r="B99" s="1350" t="e">
        <f t="shared" si="70"/>
        <v>#N/A</v>
      </c>
      <c r="C99" s="1350" t="e">
        <f t="shared" si="70"/>
        <v>#N/A</v>
      </c>
      <c r="D99" s="1350" t="e">
        <f t="shared" si="70"/>
        <v>#N/A</v>
      </c>
      <c r="E99" s="1263" t="str">
        <f>VLOOKUP("K|"&amp;P99,'[2]+termU'!$A$1:$G$65536,6,FALSE)</f>
        <v>L1027</v>
      </c>
      <c r="F99" s="1264" t="str">
        <f>VLOOKUP("K|"&amp;O99,'[2]+termU'!$A$1:$G$65536,6,FALSE)</f>
        <v>L1027</v>
      </c>
      <c r="G99" s="1264" t="str">
        <f>IF(P99="","B",IF(ISERROR(E100),"B",IF(E99=LEFT(E100,LEN(E99)),"A","B")))</f>
        <v>A</v>
      </c>
      <c r="H99" s="172" t="str">
        <f t="shared" ca="1" si="65"/>
        <v>A</v>
      </c>
      <c r="I99" s="1352">
        <v>3</v>
      </c>
      <c r="J99" s="1350">
        <f t="shared" si="72"/>
        <v>2013</v>
      </c>
      <c r="K99" s="1350" t="str">
        <f t="shared" si="72"/>
        <v>Test country</v>
      </c>
      <c r="L99" s="1350">
        <f t="shared" si="72"/>
        <v>0</v>
      </c>
      <c r="M99" s="1350">
        <f t="shared" si="72"/>
        <v>0</v>
      </c>
      <c r="N99" s="1350">
        <f t="shared" si="72"/>
        <v>0</v>
      </c>
      <c r="O99" s="1371" t="s">
        <v>1511</v>
      </c>
      <c r="P99" s="1354" t="s">
        <v>1511</v>
      </c>
      <c r="Q99" s="1451" t="s">
        <v>1511</v>
      </c>
      <c r="R99" s="1391" t="s">
        <v>1511</v>
      </c>
      <c r="S99" s="1545">
        <f>SUBTOTAL(9,S100:S102)</f>
        <v>0</v>
      </c>
      <c r="T99" s="1546">
        <f t="shared" ref="T99:AT99" si="73">SUBTOTAL(9,T100:T102)</f>
        <v>0</v>
      </c>
      <c r="U99" s="1546">
        <f t="shared" si="73"/>
        <v>0</v>
      </c>
      <c r="V99" s="1593">
        <f t="shared" si="73"/>
        <v>0</v>
      </c>
      <c r="W99" s="1649">
        <f t="shared" si="73"/>
        <v>0</v>
      </c>
      <c r="X99" s="1545">
        <f t="shared" si="73"/>
        <v>0</v>
      </c>
      <c r="Y99" s="1593">
        <f t="shared" si="73"/>
        <v>0</v>
      </c>
      <c r="Z99" s="1649">
        <f t="shared" si="73"/>
        <v>0</v>
      </c>
      <c r="AA99" s="1545">
        <f t="shared" si="73"/>
        <v>0</v>
      </c>
      <c r="AB99" s="1547">
        <f t="shared" si="73"/>
        <v>0</v>
      </c>
      <c r="AC99" s="1545">
        <f t="shared" si="73"/>
        <v>0</v>
      </c>
      <c r="AD99" s="1547">
        <f t="shared" si="73"/>
        <v>0</v>
      </c>
      <c r="AE99" s="1545">
        <f t="shared" si="73"/>
        <v>0</v>
      </c>
      <c r="AF99" s="1547">
        <f t="shared" si="73"/>
        <v>0</v>
      </c>
      <c r="AG99" s="1545">
        <f t="shared" si="73"/>
        <v>0</v>
      </c>
      <c r="AH99" s="1547">
        <f t="shared" si="73"/>
        <v>0</v>
      </c>
      <c r="AI99" s="1580">
        <f t="shared" si="73"/>
        <v>0</v>
      </c>
      <c r="AJ99" s="1546">
        <f t="shared" si="73"/>
        <v>0</v>
      </c>
      <c r="AK99" s="1546">
        <f t="shared" si="73"/>
        <v>0</v>
      </c>
      <c r="AL99" s="1546">
        <f t="shared" si="73"/>
        <v>0</v>
      </c>
      <c r="AM99" s="1546">
        <f t="shared" si="73"/>
        <v>0</v>
      </c>
      <c r="AN99" s="1546">
        <f t="shared" si="73"/>
        <v>0</v>
      </c>
      <c r="AO99" s="1546">
        <f t="shared" si="73"/>
        <v>0</v>
      </c>
      <c r="AP99" s="1593">
        <f t="shared" si="73"/>
        <v>0</v>
      </c>
      <c r="AQ99" s="1545">
        <f t="shared" si="73"/>
        <v>0</v>
      </c>
      <c r="AR99" s="1546">
        <f t="shared" si="73"/>
        <v>0</v>
      </c>
      <c r="AS99" s="1546">
        <f t="shared" si="73"/>
        <v>0</v>
      </c>
      <c r="AT99" s="1547">
        <f t="shared" si="73"/>
        <v>0</v>
      </c>
      <c r="AU99" s="1413">
        <f>AR99* '1 Overview'!$D$19</f>
        <v>0</v>
      </c>
      <c r="AV99" s="1414">
        <f>T99* '1 Overview'!$D$19</f>
        <v>0</v>
      </c>
      <c r="AW99" s="1378">
        <f>Z99* '1 Overview'!$D$19</f>
        <v>0</v>
      </c>
      <c r="AX99" s="1422">
        <f>AT99* '1 Overview'!$D$19</f>
        <v>0</v>
      </c>
      <c r="AY99" s="1574"/>
      <c r="AZ99" s="475"/>
      <c r="BA99" s="475"/>
      <c r="BB99" s="475"/>
      <c r="BC99" s="475"/>
      <c r="BD99" s="475"/>
      <c r="BE99" s="475"/>
      <c r="BF99" s="475"/>
      <c r="BG99" s="475"/>
      <c r="BH99" s="475"/>
      <c r="BI99" s="475"/>
      <c r="BJ99" s="475"/>
      <c r="BK99" s="475"/>
      <c r="BL99" s="475"/>
      <c r="BM99" s="475"/>
      <c r="BN99" s="475"/>
      <c r="BO99" s="475"/>
      <c r="BP99" s="475"/>
      <c r="BQ99" s="475"/>
      <c r="BR99" s="475"/>
      <c r="BS99" s="475"/>
      <c r="BT99" s="475"/>
      <c r="BU99" s="475"/>
      <c r="BV99" s="475"/>
      <c r="BW99" s="475"/>
      <c r="BX99" s="475"/>
      <c r="BY99" s="475"/>
      <c r="BZ99" s="475"/>
      <c r="CA99" s="475"/>
      <c r="CB99" s="475"/>
      <c r="CC99" s="475"/>
      <c r="CD99" s="475"/>
      <c r="CE99" s="475"/>
      <c r="CF99" s="475"/>
      <c r="CG99" s="475"/>
      <c r="CH99" s="475"/>
      <c r="CI99" s="475"/>
      <c r="CJ99" s="475"/>
      <c r="CK99" s="475"/>
      <c r="CL99" s="475"/>
      <c r="CM99" s="475"/>
      <c r="CN99" s="475"/>
      <c r="CO99" s="475"/>
      <c r="CP99" s="475"/>
      <c r="CQ99" s="475"/>
      <c r="CR99" s="475"/>
      <c r="CS99" s="475"/>
      <c r="CT99" s="475"/>
      <c r="CU99" s="475"/>
      <c r="CV99" s="475"/>
      <c r="CW99" s="475"/>
      <c r="CX99" s="475"/>
      <c r="CY99" s="475"/>
      <c r="CZ99" s="475"/>
      <c r="DA99" s="475"/>
      <c r="DB99" s="475"/>
      <c r="DC99" s="475"/>
      <c r="DD99" s="475"/>
      <c r="DE99" s="475"/>
      <c r="DF99" s="475"/>
      <c r="DG99" s="475"/>
      <c r="DH99" s="475"/>
      <c r="DI99" s="475"/>
      <c r="DJ99" s="475"/>
      <c r="DK99" s="475"/>
      <c r="DL99" s="475"/>
      <c r="DM99" s="475"/>
      <c r="DN99" s="475"/>
      <c r="DO99" s="475"/>
      <c r="DP99" s="204"/>
      <c r="DQ99" s="204"/>
      <c r="DR99" s="204"/>
      <c r="DS99" s="204"/>
      <c r="DT99" s="204"/>
      <c r="DU99" s="204"/>
      <c r="DV99" s="204"/>
      <c r="DW99" s="204"/>
      <c r="DX99" s="204"/>
      <c r="DY99" s="204"/>
      <c r="DZ99" s="204"/>
      <c r="EA99" s="204"/>
    </row>
    <row r="100" spans="1:131" s="187" customFormat="1" outlineLevel="2" collapsed="1" x14ac:dyDescent="0.2">
      <c r="A100" s="1350" t="str">
        <f t="shared" si="70"/>
        <v>Z2013</v>
      </c>
      <c r="B100" s="1350" t="e">
        <f t="shared" si="70"/>
        <v>#N/A</v>
      </c>
      <c r="C100" s="1350" t="e">
        <f t="shared" si="70"/>
        <v>#N/A</v>
      </c>
      <c r="D100" s="1350" t="e">
        <f t="shared" si="70"/>
        <v>#N/A</v>
      </c>
      <c r="E100" s="1263" t="str">
        <f>VLOOKUP("K|"&amp;P100,'[2]+termU'!$A$1:$G$65536,6,FALSE)</f>
        <v>L102700</v>
      </c>
      <c r="F100" s="1264" t="str">
        <f>VLOOKUP("K|"&amp;O100,'[2]+termU'!$A$1:$G$65536,6,FALSE)</f>
        <v>L102700</v>
      </c>
      <c r="G100" s="1264" t="str">
        <f>IF(P100="","B",IF(ISERROR(E114),"B",IF(E100=LEFT(E114,LEN(E100)),"A","B")))</f>
        <v>B</v>
      </c>
      <c r="H100" s="172" t="str">
        <f t="shared" ca="1" si="65"/>
        <v>B</v>
      </c>
      <c r="I100" s="1352">
        <v>4</v>
      </c>
      <c r="J100" s="1350">
        <f t="shared" si="72"/>
        <v>2013</v>
      </c>
      <c r="K100" s="1350" t="str">
        <f t="shared" si="72"/>
        <v>Test country</v>
      </c>
      <c r="L100" s="1350">
        <f t="shared" si="72"/>
        <v>0</v>
      </c>
      <c r="M100" s="1350">
        <f t="shared" si="72"/>
        <v>0</v>
      </c>
      <c r="N100" s="1350">
        <f t="shared" si="72"/>
        <v>0</v>
      </c>
      <c r="O100" s="1371" t="str">
        <f t="shared" ref="O100" si="74">TRIM(R100)</f>
        <v>Berries, no details</v>
      </c>
      <c r="P100" s="1354" t="s">
        <v>968</v>
      </c>
      <c r="Q100" s="1382" t="str">
        <f xml:space="preserve"> Q99 &amp; IF(ISERROR([2]!hidden(Q99)),", no details",IF([2]!hidden(Q99),"",", no details"))</f>
        <v>Berries, no details</v>
      </c>
      <c r="R100" s="1382" t="s">
        <v>968</v>
      </c>
      <c r="S100" s="1438"/>
      <c r="T100" s="1439"/>
      <c r="U100" s="1439"/>
      <c r="V100" s="1440"/>
      <c r="W100" s="1654"/>
      <c r="X100" s="1438"/>
      <c r="Y100" s="1440"/>
      <c r="Z100" s="1654"/>
      <c r="AA100" s="1438"/>
      <c r="AB100" s="1442"/>
      <c r="AC100" s="1438"/>
      <c r="AD100" s="1442"/>
      <c r="AE100" s="1438"/>
      <c r="AF100" s="1442"/>
      <c r="AG100" s="1438"/>
      <c r="AH100" s="1442"/>
      <c r="AI100" s="1441" t="str">
        <f t="shared" si="60"/>
        <v/>
      </c>
      <c r="AJ100" s="1439" t="str">
        <f t="shared" si="61"/>
        <v/>
      </c>
      <c r="AK100" s="1439" t="str">
        <f t="shared" si="68"/>
        <v/>
      </c>
      <c r="AL100" s="1442" t="str">
        <f>IF($Y100,$U100/$Y100* '1 Overview'!$D$19,"")</f>
        <v/>
      </c>
      <c r="AM100" s="1441">
        <f>$AB100* '1 Overview'!$D$19</f>
        <v>0</v>
      </c>
      <c r="AN100" s="1439">
        <f>$AD100* '1 Overview'!$D$19</f>
        <v>0</v>
      </c>
      <c r="AO100" s="1439">
        <f>$AF100* '1 Overview'!$D$19</f>
        <v>0</v>
      </c>
      <c r="AP100" s="1440">
        <f>$AH100* '1 Overview'!$D$19</f>
        <v>0</v>
      </c>
      <c r="AQ100" s="1438"/>
      <c r="AR100" s="1439"/>
      <c r="AS100" s="1439"/>
      <c r="AT100" s="1442"/>
      <c r="AU100" s="719">
        <f>AR100* '1 Overview'!$D$19</f>
        <v>0</v>
      </c>
      <c r="AV100" s="1069">
        <f>T100* '1 Overview'!$D$19</f>
        <v>0</v>
      </c>
      <c r="AW100" s="1069">
        <f>Z100* '1 Overview'!$D$19</f>
        <v>0</v>
      </c>
      <c r="AX100" s="1383">
        <f>AT100* '1 Overview'!$D$19</f>
        <v>0</v>
      </c>
      <c r="AY100" s="1574"/>
      <c r="AZ100" s="475"/>
      <c r="BA100" s="475"/>
      <c r="BB100" s="475"/>
      <c r="BC100" s="475"/>
      <c r="BD100" s="475"/>
      <c r="BE100" s="475"/>
      <c r="BF100" s="475"/>
      <c r="BG100" s="475"/>
      <c r="BH100" s="475"/>
      <c r="BI100" s="475"/>
      <c r="BJ100" s="475"/>
      <c r="BK100" s="475"/>
      <c r="BL100" s="475"/>
      <c r="BM100" s="475"/>
      <c r="BN100" s="475"/>
      <c r="BO100" s="475"/>
      <c r="BP100" s="475"/>
      <c r="BQ100" s="475"/>
      <c r="BR100" s="475"/>
      <c r="BS100" s="475"/>
      <c r="BT100" s="475"/>
      <c r="BU100" s="475"/>
      <c r="BV100" s="475"/>
      <c r="BW100" s="475"/>
      <c r="BX100" s="475"/>
      <c r="BY100" s="475"/>
      <c r="BZ100" s="475"/>
      <c r="CA100" s="475"/>
      <c r="CB100" s="475"/>
      <c r="CC100" s="475"/>
      <c r="CD100" s="475"/>
      <c r="CE100" s="475"/>
      <c r="CF100" s="475"/>
      <c r="CG100" s="475"/>
      <c r="CH100" s="475"/>
      <c r="CI100" s="475"/>
      <c r="CJ100" s="475"/>
      <c r="CK100" s="475"/>
      <c r="CL100" s="475"/>
      <c r="CM100" s="475"/>
      <c r="CN100" s="475"/>
      <c r="CO100" s="475"/>
      <c r="CP100" s="475"/>
      <c r="CQ100" s="475"/>
      <c r="CR100" s="475"/>
      <c r="CS100" s="475"/>
      <c r="CT100" s="475"/>
      <c r="CU100" s="475"/>
      <c r="CV100" s="475"/>
      <c r="CW100" s="475"/>
      <c r="CX100" s="475"/>
      <c r="CY100" s="475"/>
      <c r="CZ100" s="475"/>
      <c r="DA100" s="475"/>
      <c r="DB100" s="475"/>
      <c r="DC100" s="475"/>
      <c r="DD100" s="475"/>
      <c r="DE100" s="475"/>
      <c r="DF100" s="475"/>
      <c r="DG100" s="475"/>
      <c r="DH100" s="475"/>
      <c r="DI100" s="475"/>
      <c r="DJ100" s="475"/>
      <c r="DK100" s="475"/>
      <c r="DL100" s="475"/>
      <c r="DM100" s="475"/>
      <c r="DN100" s="475"/>
      <c r="DO100" s="475"/>
      <c r="DP100" s="204"/>
      <c r="DQ100" s="204"/>
      <c r="DR100" s="204"/>
      <c r="DS100" s="204"/>
      <c r="DT100" s="204"/>
      <c r="DU100" s="204"/>
      <c r="DV100" s="204"/>
      <c r="DW100" s="204"/>
      <c r="DX100" s="204"/>
      <c r="DY100" s="204"/>
      <c r="DZ100" s="204"/>
      <c r="EA100" s="204"/>
    </row>
    <row r="101" spans="1:131" s="201" customFormat="1" ht="12.75" outlineLevel="2" x14ac:dyDescent="0.2">
      <c r="A101" s="1350" t="str">
        <f t="shared" si="32"/>
        <v>Z2013</v>
      </c>
      <c r="B101" s="1350" t="e">
        <f t="shared" si="32"/>
        <v>#N/A</v>
      </c>
      <c r="C101" s="1350" t="e">
        <f t="shared" si="32"/>
        <v>#N/A</v>
      </c>
      <c r="D101" s="1350" t="e">
        <f t="shared" si="32"/>
        <v>#N/A</v>
      </c>
      <c r="E101" s="1263" t="str">
        <f>VLOOKUP("K|"&amp;P101,'[2]+termU'!$A$1:$G$65536,6,FALSE)</f>
        <v>L101d</v>
      </c>
      <c r="F101" s="1264" t="str">
        <f>VLOOKUP("K|"&amp;O101,'[2]+termU'!$A$1:$G$65536,6,FALSE)</f>
        <v>L101d</v>
      </c>
      <c r="G101" s="1264" t="str">
        <f>IF(P101="","B",IF(ISERROR(#REF!),"B",IF(E101=LEFT(#REF!,LEN(E101)),"A","B")))</f>
        <v>B</v>
      </c>
      <c r="H101" s="172" t="str">
        <f t="shared" ca="1" si="65"/>
        <v>B</v>
      </c>
      <c r="I101" s="1352">
        <v>4</v>
      </c>
      <c r="J101" s="1350">
        <f t="shared" si="69"/>
        <v>2013</v>
      </c>
      <c r="K101" s="1350" t="str">
        <f t="shared" si="69"/>
        <v>Test country</v>
      </c>
      <c r="L101" s="1350">
        <f t="shared" si="69"/>
        <v>0</v>
      </c>
      <c r="M101" s="1350">
        <f t="shared" si="69"/>
        <v>0</v>
      </c>
      <c r="N101" s="1350">
        <f t="shared" si="69"/>
        <v>0</v>
      </c>
      <c r="O101" s="1371" t="str">
        <f>TRIM(R101)</f>
        <v>Strawberries</v>
      </c>
      <c r="P101" s="1354" t="s">
        <v>2312</v>
      </c>
      <c r="Q101" s="1452" t="s">
        <v>2763</v>
      </c>
      <c r="R101" s="1401" t="s">
        <v>565</v>
      </c>
      <c r="S101" s="1438"/>
      <c r="T101" s="1439"/>
      <c r="U101" s="1439"/>
      <c r="V101" s="1440"/>
      <c r="W101" s="1654"/>
      <c r="X101" s="1438"/>
      <c r="Y101" s="1440"/>
      <c r="Z101" s="1654"/>
      <c r="AA101" s="1438"/>
      <c r="AB101" s="1442"/>
      <c r="AC101" s="1438"/>
      <c r="AD101" s="1442"/>
      <c r="AE101" s="1438"/>
      <c r="AF101" s="1442"/>
      <c r="AG101" s="1438"/>
      <c r="AH101" s="1442"/>
      <c r="AI101" s="1441" t="str">
        <f>IF($V101,$S101/$V101,"")</f>
        <v/>
      </c>
      <c r="AJ101" s="1439" t="str">
        <f>IF($V101,$T101/$V101,"")</f>
        <v/>
      </c>
      <c r="AK101" s="1439" t="str">
        <f>IF($Y101,$U101/$Y101,"")</f>
        <v/>
      </c>
      <c r="AL101" s="1442" t="str">
        <f>IF($Y101,$U101/$Y101* '1 Overview'!$D$19,"")</f>
        <v/>
      </c>
      <c r="AM101" s="1441">
        <f>$AB101* '1 Overview'!$D$19</f>
        <v>0</v>
      </c>
      <c r="AN101" s="1439">
        <f>$AD101* '1 Overview'!$D$19</f>
        <v>0</v>
      </c>
      <c r="AO101" s="1439">
        <f>$AF101* '1 Overview'!$D$19</f>
        <v>0</v>
      </c>
      <c r="AP101" s="1440">
        <f>$AH101* '1 Overview'!$D$19</f>
        <v>0</v>
      </c>
      <c r="AQ101" s="1438"/>
      <c r="AR101" s="1439"/>
      <c r="AS101" s="1439"/>
      <c r="AT101" s="1442"/>
      <c r="AU101" s="719">
        <f>AR101* '1 Overview'!$D$19</f>
        <v>0</v>
      </c>
      <c r="AV101" s="1069">
        <f>T101* '1 Overview'!$D$19</f>
        <v>0</v>
      </c>
      <c r="AW101" s="1069">
        <f>Z101* '1 Overview'!$D$19</f>
        <v>0</v>
      </c>
      <c r="AX101" s="1383">
        <f>AT101* '1 Overview'!$D$19</f>
        <v>0</v>
      </c>
      <c r="AY101" s="1571"/>
    </row>
    <row r="102" spans="1:131" s="201" customFormat="1" ht="12.75" outlineLevel="2" x14ac:dyDescent="0.2">
      <c r="A102" s="1350" t="str">
        <f t="shared" ref="A102:D104" si="75">A$20</f>
        <v>Z2013</v>
      </c>
      <c r="B102" s="1350" t="e">
        <f t="shared" si="75"/>
        <v>#N/A</v>
      </c>
      <c r="C102" s="1350" t="e">
        <f t="shared" si="75"/>
        <v>#N/A</v>
      </c>
      <c r="D102" s="1350" t="e">
        <f t="shared" si="75"/>
        <v>#N/A</v>
      </c>
      <c r="E102" s="1263" t="str">
        <f>VLOOKUP("K|"&amp;P102,'[2]+termU'!$A$1:$G$65536,6,FALSE)</f>
        <v>L1027zz</v>
      </c>
      <c r="F102" s="1264" t="str">
        <f>VLOOKUP("K|"&amp;O102,'[2]+termU'!$A$1:$G$65536,6,FALSE)</f>
        <v>L1027zz</v>
      </c>
      <c r="G102" s="1264" t="str">
        <f>IF(P102="","B",IF(ISERROR(#REF!),"B",IF(E102=LEFT(#REF!,LEN(E102)),"A","B")))</f>
        <v>B</v>
      </c>
      <c r="H102" s="172" t="str">
        <f t="shared" ca="1" si="65"/>
        <v>B</v>
      </c>
      <c r="I102" s="1352">
        <v>4</v>
      </c>
      <c r="J102" s="1350">
        <f t="shared" si="69"/>
        <v>2013</v>
      </c>
      <c r="K102" s="1350" t="str">
        <f t="shared" si="69"/>
        <v>Test country</v>
      </c>
      <c r="L102" s="1350">
        <f t="shared" si="69"/>
        <v>0</v>
      </c>
      <c r="M102" s="1350">
        <f t="shared" si="69"/>
        <v>0</v>
      </c>
      <c r="N102" s="1350">
        <f t="shared" si="69"/>
        <v>0</v>
      </c>
      <c r="O102" s="1371" t="s">
        <v>786</v>
      </c>
      <c r="P102" s="1354" t="s">
        <v>786</v>
      </c>
      <c r="Q102" s="1452" t="s">
        <v>3109</v>
      </c>
      <c r="R102" s="1401" t="s">
        <v>3110</v>
      </c>
      <c r="S102" s="1438"/>
      <c r="T102" s="1439"/>
      <c r="U102" s="1439"/>
      <c r="V102" s="1440"/>
      <c r="W102" s="1654"/>
      <c r="X102" s="1438"/>
      <c r="Y102" s="1440"/>
      <c r="Z102" s="1654"/>
      <c r="AA102" s="1438"/>
      <c r="AB102" s="1442"/>
      <c r="AC102" s="1438"/>
      <c r="AD102" s="1442"/>
      <c r="AE102" s="1438"/>
      <c r="AF102" s="1442"/>
      <c r="AG102" s="1438"/>
      <c r="AH102" s="1442"/>
      <c r="AI102" s="1441" t="str">
        <f>IF($V102,$S102/$V102,"")</f>
        <v/>
      </c>
      <c r="AJ102" s="1439" t="str">
        <f>IF($V102,$T102/$V102,"")</f>
        <v/>
      </c>
      <c r="AK102" s="1439" t="str">
        <f>IF($Y102,$U102/$Y102,"")</f>
        <v/>
      </c>
      <c r="AL102" s="1442" t="str">
        <f>IF($Y102,$U102/$Y102* '1 Overview'!$D$19,"")</f>
        <v/>
      </c>
      <c r="AM102" s="1441">
        <f>$AB102* '1 Overview'!$D$19</f>
        <v>0</v>
      </c>
      <c r="AN102" s="1439">
        <f>$AD102* '1 Overview'!$D$19</f>
        <v>0</v>
      </c>
      <c r="AO102" s="1439">
        <f>$AF102* '1 Overview'!$D$19</f>
        <v>0</v>
      </c>
      <c r="AP102" s="1440">
        <f>$AH102* '1 Overview'!$D$19</f>
        <v>0</v>
      </c>
      <c r="AQ102" s="1438"/>
      <c r="AR102" s="1439"/>
      <c r="AS102" s="1439"/>
      <c r="AT102" s="1442"/>
      <c r="AU102" s="719">
        <f>AR102* '1 Overview'!$D$19</f>
        <v>0</v>
      </c>
      <c r="AV102" s="1069">
        <f>T102* '1 Overview'!$D$19</f>
        <v>0</v>
      </c>
      <c r="AW102" s="1069">
        <f>Z102* '1 Overview'!$D$19</f>
        <v>0</v>
      </c>
      <c r="AX102" s="1383">
        <f>AT102* '1 Overview'!$D$19</f>
        <v>0</v>
      </c>
      <c r="AY102" s="1571"/>
    </row>
    <row r="103" spans="1:131" s="187" customFormat="1" ht="31.5" outlineLevel="1" x14ac:dyDescent="0.2">
      <c r="A103" s="1350" t="str">
        <f t="shared" si="75"/>
        <v>Z2013</v>
      </c>
      <c r="B103" s="1350" t="e">
        <f t="shared" si="75"/>
        <v>#N/A</v>
      </c>
      <c r="C103" s="1350" t="e">
        <f t="shared" si="75"/>
        <v>#N/A</v>
      </c>
      <c r="D103" s="1350" t="e">
        <f t="shared" si="75"/>
        <v>#N/A</v>
      </c>
      <c r="E103" s="1263" t="str">
        <f>VLOOKUP("K|"&amp;P103,'[2]+termU'!$A$1:$G$65536,6,FALSE)</f>
        <v>L1021</v>
      </c>
      <c r="F103" s="1264" t="str">
        <f>VLOOKUP("K|"&amp;O103,'[2]+termU'!$A$1:$G$65536,6,FALSE)</f>
        <v>L1021</v>
      </c>
      <c r="G103" s="1264" t="str">
        <f>IF(P103="","B",IF(ISERROR(E104),"B",IF(E103=LEFT(E104,LEN(E103)),"A","B")))</f>
        <v>A</v>
      </c>
      <c r="H103" s="172" t="str">
        <f t="shared" ca="1" si="65"/>
        <v>A</v>
      </c>
      <c r="I103" s="1352">
        <v>3</v>
      </c>
      <c r="J103" s="1350">
        <f t="shared" si="69"/>
        <v>2013</v>
      </c>
      <c r="K103" s="1350" t="str">
        <f t="shared" si="69"/>
        <v>Test country</v>
      </c>
      <c r="L103" s="1350">
        <f t="shared" si="69"/>
        <v>0</v>
      </c>
      <c r="M103" s="1350">
        <f t="shared" si="69"/>
        <v>0</v>
      </c>
      <c r="N103" s="1350">
        <f t="shared" si="69"/>
        <v>0</v>
      </c>
      <c r="O103" s="1371" t="str">
        <f t="shared" ref="O103:O104" si="76">TRIM(R103)</f>
        <v>Temperate fruit</v>
      </c>
      <c r="P103" s="1354" t="s">
        <v>3112</v>
      </c>
      <c r="Q103" s="1451" t="s">
        <v>3112</v>
      </c>
      <c r="R103" s="1391" t="s">
        <v>3112</v>
      </c>
      <c r="S103" s="1545">
        <f>SUBTOTAL(9,S104:S108)</f>
        <v>0</v>
      </c>
      <c r="T103" s="1546">
        <f t="shared" ref="T103:AT103" si="77">SUBTOTAL(9,T104:T108)</f>
        <v>0</v>
      </c>
      <c r="U103" s="1546">
        <f t="shared" si="77"/>
        <v>0</v>
      </c>
      <c r="V103" s="1593">
        <f t="shared" si="77"/>
        <v>0</v>
      </c>
      <c r="W103" s="1649">
        <f t="shared" si="77"/>
        <v>0</v>
      </c>
      <c r="X103" s="1545">
        <f t="shared" si="77"/>
        <v>0</v>
      </c>
      <c r="Y103" s="1593">
        <f t="shared" si="77"/>
        <v>0</v>
      </c>
      <c r="Z103" s="1649">
        <f t="shared" si="77"/>
        <v>0</v>
      </c>
      <c r="AA103" s="1545">
        <f t="shared" si="77"/>
        <v>0</v>
      </c>
      <c r="AB103" s="1547">
        <f t="shared" si="77"/>
        <v>0</v>
      </c>
      <c r="AC103" s="1545">
        <f t="shared" si="77"/>
        <v>0</v>
      </c>
      <c r="AD103" s="1547">
        <f t="shared" si="77"/>
        <v>0</v>
      </c>
      <c r="AE103" s="1545">
        <f t="shared" si="77"/>
        <v>0</v>
      </c>
      <c r="AF103" s="1547">
        <f t="shared" si="77"/>
        <v>0</v>
      </c>
      <c r="AG103" s="1545">
        <f t="shared" si="77"/>
        <v>0</v>
      </c>
      <c r="AH103" s="1547">
        <f t="shared" si="77"/>
        <v>0</v>
      </c>
      <c r="AI103" s="1580">
        <f t="shared" si="77"/>
        <v>0</v>
      </c>
      <c r="AJ103" s="1546">
        <f t="shared" si="77"/>
        <v>0</v>
      </c>
      <c r="AK103" s="1546">
        <f t="shared" si="77"/>
        <v>0</v>
      </c>
      <c r="AL103" s="1546">
        <f t="shared" si="77"/>
        <v>0</v>
      </c>
      <c r="AM103" s="1546">
        <f t="shared" si="77"/>
        <v>0</v>
      </c>
      <c r="AN103" s="1546">
        <f t="shared" si="77"/>
        <v>0</v>
      </c>
      <c r="AO103" s="1546">
        <f t="shared" si="77"/>
        <v>0</v>
      </c>
      <c r="AP103" s="1593">
        <f t="shared" si="77"/>
        <v>0</v>
      </c>
      <c r="AQ103" s="1545">
        <f t="shared" si="77"/>
        <v>0</v>
      </c>
      <c r="AR103" s="1546">
        <f t="shared" si="77"/>
        <v>0</v>
      </c>
      <c r="AS103" s="1546">
        <f t="shared" si="77"/>
        <v>0</v>
      </c>
      <c r="AT103" s="1547">
        <f t="shared" si="77"/>
        <v>0</v>
      </c>
      <c r="AU103" s="1413">
        <f>AR103* '1 Overview'!$D$19</f>
        <v>0</v>
      </c>
      <c r="AV103" s="1414">
        <f>T103* '1 Overview'!$D$19</f>
        <v>0</v>
      </c>
      <c r="AW103" s="1378">
        <f>Z103* '1 Overview'!$D$19</f>
        <v>0</v>
      </c>
      <c r="AX103" s="1422">
        <f>AT103* '1 Overview'!$D$19</f>
        <v>0</v>
      </c>
      <c r="AY103" s="1570"/>
      <c r="AZ103" s="204"/>
      <c r="BA103" s="204"/>
      <c r="BB103" s="204"/>
      <c r="BC103" s="204"/>
      <c r="BD103" s="204"/>
      <c r="BE103" s="204"/>
      <c r="BF103" s="204"/>
      <c r="BG103" s="204"/>
      <c r="BH103" s="204"/>
      <c r="BI103" s="204"/>
      <c r="BJ103" s="204"/>
      <c r="BK103" s="204"/>
      <c r="BL103" s="204"/>
      <c r="BM103" s="204"/>
      <c r="BN103" s="204"/>
      <c r="BO103" s="204"/>
      <c r="BP103" s="204"/>
      <c r="BQ103" s="204"/>
      <c r="BR103" s="204"/>
      <c r="BS103" s="204"/>
      <c r="BT103" s="204"/>
      <c r="BU103" s="204"/>
      <c r="BV103" s="204"/>
      <c r="BW103" s="204"/>
      <c r="BX103" s="204"/>
      <c r="BY103" s="204"/>
      <c r="BZ103" s="204"/>
      <c r="CA103" s="204"/>
      <c r="CB103" s="204"/>
      <c r="CC103" s="204"/>
      <c r="CD103" s="204"/>
      <c r="CE103" s="204"/>
      <c r="CF103" s="204"/>
      <c r="CG103" s="204"/>
      <c r="CH103" s="204"/>
      <c r="CI103" s="204"/>
      <c r="CJ103" s="204"/>
      <c r="CK103" s="204"/>
      <c r="CL103" s="204"/>
      <c r="CM103" s="204"/>
      <c r="CN103" s="204"/>
      <c r="CO103" s="204"/>
      <c r="CP103" s="204"/>
      <c r="CQ103" s="204"/>
      <c r="CR103" s="204"/>
      <c r="CS103" s="204"/>
      <c r="CT103" s="204"/>
      <c r="CU103" s="204"/>
      <c r="CV103" s="204"/>
      <c r="CW103" s="204"/>
      <c r="CX103" s="204"/>
      <c r="CY103" s="204"/>
      <c r="CZ103" s="204"/>
      <c r="DA103" s="204"/>
      <c r="DB103" s="204"/>
      <c r="DC103" s="204"/>
      <c r="DD103" s="204"/>
      <c r="DE103" s="204"/>
      <c r="DF103" s="204"/>
      <c r="DG103" s="204"/>
      <c r="DH103" s="204"/>
      <c r="DI103" s="204"/>
      <c r="DJ103" s="204"/>
      <c r="DK103" s="204"/>
      <c r="DL103" s="204"/>
      <c r="DM103" s="204"/>
      <c r="DN103" s="204"/>
      <c r="DO103" s="204"/>
      <c r="DP103" s="204"/>
      <c r="DQ103" s="204"/>
      <c r="DR103" s="204"/>
      <c r="DS103" s="204"/>
      <c r="DT103" s="204"/>
      <c r="DU103" s="204"/>
      <c r="DV103" s="204"/>
      <c r="DW103" s="204"/>
      <c r="DX103" s="204"/>
      <c r="DY103" s="204"/>
      <c r="DZ103" s="204"/>
      <c r="EA103" s="204"/>
    </row>
    <row r="104" spans="1:131" s="187" customFormat="1" outlineLevel="2" collapsed="1" x14ac:dyDescent="0.2">
      <c r="A104" s="1350" t="str">
        <f t="shared" si="75"/>
        <v>Z2013</v>
      </c>
      <c r="B104" s="1350" t="e">
        <f t="shared" si="75"/>
        <v>#N/A</v>
      </c>
      <c r="C104" s="1350" t="e">
        <f t="shared" si="75"/>
        <v>#N/A</v>
      </c>
      <c r="D104" s="1350" t="e">
        <f t="shared" si="75"/>
        <v>#N/A</v>
      </c>
      <c r="E104" s="1263" t="str">
        <f>VLOOKUP("K|"&amp;P104,'[2]+termU'!$A$1:$G$65536,6,FALSE)</f>
        <v>L102100</v>
      </c>
      <c r="F104" s="1264" t="str">
        <f>VLOOKUP("K|"&amp;O104,'[2]+termU'!$A$1:$G$65536,6,FALSE)</f>
        <v>L102100</v>
      </c>
      <c r="G104" s="1264" t="str">
        <f>IF(P104="","B",IF(ISERROR(#REF!),"B",IF(E104=LEFT(#REF!,LEN(E104)),"A","B")))</f>
        <v>B</v>
      </c>
      <c r="H104" s="172" t="str">
        <f t="shared" ca="1" si="65"/>
        <v>B</v>
      </c>
      <c r="I104" s="1352">
        <v>4</v>
      </c>
      <c r="J104" s="1350">
        <f t="shared" si="69"/>
        <v>2013</v>
      </c>
      <c r="K104" s="1350" t="str">
        <f t="shared" si="69"/>
        <v>Test country</v>
      </c>
      <c r="L104" s="1350">
        <f t="shared" si="69"/>
        <v>0</v>
      </c>
      <c r="M104" s="1350">
        <f t="shared" si="69"/>
        <v>0</v>
      </c>
      <c r="N104" s="1350">
        <f t="shared" si="69"/>
        <v>0</v>
      </c>
      <c r="O104" s="1371" t="str">
        <f t="shared" si="76"/>
        <v>Temperate fruit, no details</v>
      </c>
      <c r="P104" s="1354" t="s">
        <v>3113</v>
      </c>
      <c r="Q104" s="1382" t="str">
        <f xml:space="preserve"> Q103 &amp; IF(ISERROR([2]!hidden(Q103)),", no details",IF([2]!hidden(Q103),"",", no details"))</f>
        <v>Temperate fruit, no details</v>
      </c>
      <c r="R104" s="1382" t="str">
        <f xml:space="preserve"> R103 &amp; IF(ISERROR([2]!hidden(R103)),", no details",IF([2]!hidden(R103),"",", no details"))</f>
        <v>Temperate fruit, no details</v>
      </c>
      <c r="S104" s="1438"/>
      <c r="T104" s="1439"/>
      <c r="U104" s="1439"/>
      <c r="V104" s="1440"/>
      <c r="W104" s="1654"/>
      <c r="X104" s="1438"/>
      <c r="Y104" s="1440"/>
      <c r="Z104" s="1654"/>
      <c r="AA104" s="1438"/>
      <c r="AB104" s="1442"/>
      <c r="AC104" s="1438"/>
      <c r="AD104" s="1442"/>
      <c r="AE104" s="1438"/>
      <c r="AF104" s="1442"/>
      <c r="AG104" s="1438"/>
      <c r="AH104" s="1442"/>
      <c r="AI104" s="1441" t="str">
        <f t="shared" si="60"/>
        <v/>
      </c>
      <c r="AJ104" s="1439" t="str">
        <f t="shared" si="61"/>
        <v/>
      </c>
      <c r="AK104" s="1439" t="str">
        <f t="shared" si="68"/>
        <v/>
      </c>
      <c r="AL104" s="1442" t="str">
        <f>IF($Y104,$U104/$Y104* '1 Overview'!$D$19,"")</f>
        <v/>
      </c>
      <c r="AM104" s="1441">
        <f>$AB104* '1 Overview'!$D$19</f>
        <v>0</v>
      </c>
      <c r="AN104" s="1439">
        <f>$AD104* '1 Overview'!$D$19</f>
        <v>0</v>
      </c>
      <c r="AO104" s="1439">
        <f>$AF104* '1 Overview'!$D$19</f>
        <v>0</v>
      </c>
      <c r="AP104" s="1440">
        <f>$AH104* '1 Overview'!$D$19</f>
        <v>0</v>
      </c>
      <c r="AQ104" s="1438"/>
      <c r="AR104" s="1439"/>
      <c r="AS104" s="1439"/>
      <c r="AT104" s="1442"/>
      <c r="AU104" s="719">
        <f>AR104* '1 Overview'!$D$19</f>
        <v>0</v>
      </c>
      <c r="AV104" s="1069">
        <f>T104* '1 Overview'!$D$19</f>
        <v>0</v>
      </c>
      <c r="AW104" s="1069">
        <f>Z104* '1 Overview'!$D$19</f>
        <v>0</v>
      </c>
      <c r="AX104" s="1383">
        <f>AT104* '1 Overview'!$D$19</f>
        <v>0</v>
      </c>
      <c r="AY104" s="1570"/>
      <c r="AZ104" s="204"/>
      <c r="BA104" s="204"/>
      <c r="BB104" s="204"/>
      <c r="BC104" s="204"/>
      <c r="BD104" s="204"/>
      <c r="BE104" s="204"/>
      <c r="BF104" s="204"/>
      <c r="BG104" s="204"/>
      <c r="BH104" s="204"/>
      <c r="BI104" s="204"/>
      <c r="BJ104" s="204"/>
      <c r="BK104" s="204"/>
      <c r="BL104" s="204"/>
      <c r="BM104" s="204"/>
      <c r="BN104" s="204"/>
      <c r="BO104" s="204"/>
      <c r="BP104" s="204"/>
      <c r="BQ104" s="204"/>
      <c r="BR104" s="204"/>
      <c r="BS104" s="204"/>
      <c r="BT104" s="204"/>
      <c r="BU104" s="204"/>
      <c r="BV104" s="204"/>
      <c r="BW104" s="204"/>
      <c r="BX104" s="204"/>
      <c r="BY104" s="204"/>
      <c r="BZ104" s="204"/>
      <c r="CA104" s="204"/>
      <c r="CB104" s="204"/>
      <c r="CC104" s="204"/>
      <c r="CD104" s="204"/>
      <c r="CE104" s="204"/>
      <c r="CF104" s="204"/>
      <c r="CG104" s="204"/>
      <c r="CH104" s="204"/>
      <c r="CI104" s="204"/>
      <c r="CJ104" s="204"/>
      <c r="CK104" s="204"/>
      <c r="CL104" s="204"/>
      <c r="CM104" s="204"/>
      <c r="CN104" s="204"/>
      <c r="CO104" s="204"/>
      <c r="CP104" s="204"/>
      <c r="CQ104" s="204"/>
      <c r="CR104" s="204"/>
      <c r="CS104" s="204"/>
      <c r="CT104" s="204"/>
      <c r="CU104" s="204"/>
      <c r="CV104" s="204"/>
      <c r="CW104" s="204"/>
      <c r="CX104" s="204"/>
      <c r="CY104" s="204"/>
      <c r="CZ104" s="204"/>
      <c r="DA104" s="204"/>
      <c r="DB104" s="204"/>
      <c r="DC104" s="204"/>
      <c r="DD104" s="204"/>
      <c r="DE104" s="204"/>
      <c r="DF104" s="204"/>
      <c r="DG104" s="204"/>
      <c r="DH104" s="204"/>
      <c r="DI104" s="204"/>
      <c r="DJ104" s="204"/>
      <c r="DK104" s="204"/>
      <c r="DL104" s="204"/>
      <c r="DM104" s="204"/>
      <c r="DN104" s="204"/>
      <c r="DO104" s="204"/>
      <c r="DP104" s="204"/>
      <c r="DQ104" s="204"/>
      <c r="DR104" s="204"/>
      <c r="DS104" s="204"/>
      <c r="DT104" s="204"/>
      <c r="DU104" s="204"/>
      <c r="DV104" s="204"/>
      <c r="DW104" s="204"/>
      <c r="DX104" s="204"/>
      <c r="DY104" s="204"/>
      <c r="DZ104" s="204"/>
      <c r="EA104" s="204"/>
    </row>
    <row r="105" spans="1:131" s="204" customFormat="1" ht="12.75" outlineLevel="2" collapsed="1" x14ac:dyDescent="0.2">
      <c r="A105" s="1350" t="str">
        <f t="shared" si="32"/>
        <v>Z2013</v>
      </c>
      <c r="B105" s="1350" t="e">
        <f t="shared" si="32"/>
        <v>#N/A</v>
      </c>
      <c r="C105" s="1350" t="e">
        <f t="shared" si="32"/>
        <v>#N/A</v>
      </c>
      <c r="D105" s="1350" t="e">
        <f t="shared" si="32"/>
        <v>#N/A</v>
      </c>
      <c r="E105" s="1263" t="str">
        <f>VLOOKUP("K|"&amp;P105,'[2]+termU'!$A$1:$G$65536,6,FALSE)</f>
        <v>L1021011</v>
      </c>
      <c r="F105" s="1264" t="str">
        <f>VLOOKUP("K|"&amp;O105,'[2]+termU'!$A$1:$G$65536,6,FALSE)</f>
        <v>L1021011</v>
      </c>
      <c r="G105" s="1264" t="str">
        <f>IF(P105="","B",IF(ISERROR(E106),"B",IF(E105=LEFT(E106,LEN(E105)),"A","B")))</f>
        <v>B</v>
      </c>
      <c r="H105" s="172" t="str">
        <f t="shared" ca="1" si="65"/>
        <v>B</v>
      </c>
      <c r="I105" s="1352">
        <v>4</v>
      </c>
      <c r="J105" s="1350">
        <f t="shared" si="33"/>
        <v>2013</v>
      </c>
      <c r="K105" s="1350" t="str">
        <f t="shared" si="33"/>
        <v>Test country</v>
      </c>
      <c r="L105" s="1350">
        <f t="shared" si="33"/>
        <v>0</v>
      </c>
      <c r="M105" s="1350">
        <f t="shared" si="33"/>
        <v>0</v>
      </c>
      <c r="N105" s="1350">
        <f t="shared" si="33"/>
        <v>0</v>
      </c>
      <c r="O105" s="1371" t="str">
        <f t="shared" si="67"/>
        <v>Apples</v>
      </c>
      <c r="P105" s="1354" t="s">
        <v>1466</v>
      </c>
      <c r="Q105" s="1452" t="s">
        <v>2755</v>
      </c>
      <c r="R105" s="1401" t="s">
        <v>2471</v>
      </c>
      <c r="S105" s="1438"/>
      <c r="T105" s="1439"/>
      <c r="U105" s="1439"/>
      <c r="V105" s="1440"/>
      <c r="W105" s="1654"/>
      <c r="X105" s="1438"/>
      <c r="Y105" s="1440"/>
      <c r="Z105" s="1654"/>
      <c r="AA105" s="1438"/>
      <c r="AB105" s="1442"/>
      <c r="AC105" s="1438"/>
      <c r="AD105" s="1442"/>
      <c r="AE105" s="1438"/>
      <c r="AF105" s="1442"/>
      <c r="AG105" s="1438"/>
      <c r="AH105" s="1442"/>
      <c r="AI105" s="1441" t="str">
        <f t="shared" si="60"/>
        <v/>
      </c>
      <c r="AJ105" s="1439" t="str">
        <f t="shared" si="61"/>
        <v/>
      </c>
      <c r="AK105" s="1439" t="str">
        <f t="shared" si="68"/>
        <v/>
      </c>
      <c r="AL105" s="1442" t="str">
        <f>IF($Y105,$U105/$Y105* '1 Overview'!$D$19,"")</f>
        <v/>
      </c>
      <c r="AM105" s="1441">
        <f>$AB105* '1 Overview'!$D$19</f>
        <v>0</v>
      </c>
      <c r="AN105" s="1439">
        <f>$AD105* '1 Overview'!$D$19</f>
        <v>0</v>
      </c>
      <c r="AO105" s="1439">
        <f>$AF105* '1 Overview'!$D$19</f>
        <v>0</v>
      </c>
      <c r="AP105" s="1440">
        <f>$AH105* '1 Overview'!$D$19</f>
        <v>0</v>
      </c>
      <c r="AQ105" s="1438"/>
      <c r="AR105" s="1439"/>
      <c r="AS105" s="1439"/>
      <c r="AT105" s="1442"/>
      <c r="AU105" s="719">
        <f>AR105* '1 Overview'!$D$19</f>
        <v>0</v>
      </c>
      <c r="AV105" s="1069">
        <f>T105* '1 Overview'!$D$19</f>
        <v>0</v>
      </c>
      <c r="AW105" s="1069">
        <f>Z105* '1 Overview'!$D$19</f>
        <v>0</v>
      </c>
      <c r="AX105" s="1383">
        <f>AT105* '1 Overview'!$D$19</f>
        <v>0</v>
      </c>
      <c r="AY105" s="1570"/>
    </row>
    <row r="106" spans="1:131" s="201" customFormat="1" ht="12.75" outlineLevel="2" collapsed="1" x14ac:dyDescent="0.2">
      <c r="A106" s="1350" t="str">
        <f t="shared" si="32"/>
        <v>Z2013</v>
      </c>
      <c r="B106" s="1350" t="e">
        <f t="shared" si="32"/>
        <v>#N/A</v>
      </c>
      <c r="C106" s="1350" t="e">
        <f t="shared" si="32"/>
        <v>#N/A</v>
      </c>
      <c r="D106" s="1350" t="e">
        <f t="shared" si="32"/>
        <v>#N/A</v>
      </c>
      <c r="E106" s="1263" t="str">
        <f>VLOOKUP("K|"&amp;P106,'[2]+termU'!$A$1:$G$65536,6,FALSE)</f>
        <v>L1021012</v>
      </c>
      <c r="F106" s="1264" t="str">
        <f>VLOOKUP("K|"&amp;O106,'[2]+termU'!$A$1:$G$65536,6,FALSE)</f>
        <v>L1021012</v>
      </c>
      <c r="G106" s="1264" t="str">
        <f>IF(P106="","B",IF(ISERROR(E111),"B",IF(E106=LEFT(E111,LEN(E106)),"A","B")))</f>
        <v>B</v>
      </c>
      <c r="H106" s="172" t="str">
        <f t="shared" ca="1" si="65"/>
        <v>B</v>
      </c>
      <c r="I106" s="1352">
        <v>4</v>
      </c>
      <c r="J106" s="1350">
        <f t="shared" si="33"/>
        <v>2013</v>
      </c>
      <c r="K106" s="1350" t="str">
        <f t="shared" si="33"/>
        <v>Test country</v>
      </c>
      <c r="L106" s="1350">
        <f t="shared" si="33"/>
        <v>0</v>
      </c>
      <c r="M106" s="1350">
        <f t="shared" si="33"/>
        <v>0</v>
      </c>
      <c r="N106" s="1350">
        <f t="shared" si="33"/>
        <v>0</v>
      </c>
      <c r="O106" s="1371" t="str">
        <f t="shared" si="67"/>
        <v>Pears</v>
      </c>
      <c r="P106" s="1354" t="s">
        <v>1470</v>
      </c>
      <c r="Q106" s="1452" t="s">
        <v>2756</v>
      </c>
      <c r="R106" s="1401" t="s">
        <v>2472</v>
      </c>
      <c r="S106" s="1438"/>
      <c r="T106" s="1439"/>
      <c r="U106" s="1439"/>
      <c r="V106" s="1638"/>
      <c r="W106" s="1654"/>
      <c r="X106" s="1438"/>
      <c r="Y106" s="1440"/>
      <c r="Z106" s="1654"/>
      <c r="AA106" s="1438"/>
      <c r="AB106" s="1442"/>
      <c r="AC106" s="1438"/>
      <c r="AD106" s="1442"/>
      <c r="AE106" s="1438"/>
      <c r="AF106" s="1442"/>
      <c r="AG106" s="1438"/>
      <c r="AH106" s="1442"/>
      <c r="AI106" s="1441" t="str">
        <f t="shared" si="60"/>
        <v/>
      </c>
      <c r="AJ106" s="1439" t="str">
        <f t="shared" si="61"/>
        <v/>
      </c>
      <c r="AK106" s="1439" t="str">
        <f t="shared" si="68"/>
        <v/>
      </c>
      <c r="AL106" s="1442" t="str">
        <f>IF($Y106,$U106/$Y106* '1 Overview'!$D$19,"")</f>
        <v/>
      </c>
      <c r="AM106" s="1441">
        <f>$AB106* '1 Overview'!$D$19</f>
        <v>0</v>
      </c>
      <c r="AN106" s="1439">
        <f>$AD106* '1 Overview'!$D$19</f>
        <v>0</v>
      </c>
      <c r="AO106" s="1439">
        <f>$AF106* '1 Overview'!$D$19</f>
        <v>0</v>
      </c>
      <c r="AP106" s="1440">
        <f>$AH106* '1 Overview'!$D$19</f>
        <v>0</v>
      </c>
      <c r="AQ106" s="1438"/>
      <c r="AR106" s="1439"/>
      <c r="AS106" s="1439"/>
      <c r="AT106" s="1442"/>
      <c r="AU106" s="719">
        <f>AR106* '1 Overview'!$D$19</f>
        <v>0</v>
      </c>
      <c r="AV106" s="1069">
        <f>T106* '1 Overview'!$D$19</f>
        <v>0</v>
      </c>
      <c r="AW106" s="1069">
        <f>Z106* '1 Overview'!$D$19</f>
        <v>0</v>
      </c>
      <c r="AX106" s="1383">
        <f>AT106* '1 Overview'!$D$19</f>
        <v>0</v>
      </c>
      <c r="AY106" s="1571"/>
    </row>
    <row r="107" spans="1:131" s="201" customFormat="1" ht="12.75" outlineLevel="2" x14ac:dyDescent="0.2">
      <c r="A107" s="1350" t="str">
        <f t="shared" si="32"/>
        <v>Z2013</v>
      </c>
      <c r="B107" s="1350" t="e">
        <f t="shared" si="32"/>
        <v>#N/A</v>
      </c>
      <c r="C107" s="1350" t="e">
        <f t="shared" si="32"/>
        <v>#N/A</v>
      </c>
      <c r="D107" s="1350" t="e">
        <f t="shared" si="32"/>
        <v>#N/A</v>
      </c>
      <c r="E107" s="1263" t="str">
        <f>VLOOKUP("K|"&amp;P107,'[2]+termU'!$A$1:$G$65536,6,FALSE)</f>
        <v>L102102</v>
      </c>
      <c r="F107" s="1264" t="str">
        <f>VLOOKUP("K|"&amp;O107,'[2]+termU'!$A$1:$G$65536,6,FALSE)</f>
        <v>L102102</v>
      </c>
      <c r="G107" s="1264" t="str">
        <f>IF(P107="","B",IF(ISERROR(#REF!),"B",IF(E107=LEFT(#REF!,LEN(E107)),"A","B")))</f>
        <v>B</v>
      </c>
      <c r="H107" s="172" t="str">
        <f t="shared" ca="1" si="65"/>
        <v>B</v>
      </c>
      <c r="I107" s="1352">
        <v>4</v>
      </c>
      <c r="J107" s="1350">
        <f t="shared" si="69"/>
        <v>2013</v>
      </c>
      <c r="K107" s="1350" t="str">
        <f t="shared" si="69"/>
        <v>Test country</v>
      </c>
      <c r="L107" s="1350">
        <f t="shared" si="69"/>
        <v>0</v>
      </c>
      <c r="M107" s="1350">
        <f t="shared" si="69"/>
        <v>0</v>
      </c>
      <c r="N107" s="1350">
        <f t="shared" si="69"/>
        <v>0</v>
      </c>
      <c r="O107" s="1371" t="str">
        <f t="shared" si="67"/>
        <v>Stone fruit</v>
      </c>
      <c r="P107" s="1354" t="s">
        <v>906</v>
      </c>
      <c r="Q107" s="1452" t="s">
        <v>2757</v>
      </c>
      <c r="R107" s="1401" t="s">
        <v>566</v>
      </c>
      <c r="S107" s="1438"/>
      <c r="T107" s="1439"/>
      <c r="U107" s="1439"/>
      <c r="V107" s="1440"/>
      <c r="W107" s="1654"/>
      <c r="X107" s="1438"/>
      <c r="Y107" s="1440"/>
      <c r="Z107" s="1654"/>
      <c r="AA107" s="1438"/>
      <c r="AB107" s="1442"/>
      <c r="AC107" s="1438"/>
      <c r="AD107" s="1442"/>
      <c r="AE107" s="1438"/>
      <c r="AF107" s="1442"/>
      <c r="AG107" s="1438"/>
      <c r="AH107" s="1442"/>
      <c r="AI107" s="1441" t="str">
        <f t="shared" si="60"/>
        <v/>
      </c>
      <c r="AJ107" s="1439" t="str">
        <f t="shared" si="61"/>
        <v/>
      </c>
      <c r="AK107" s="1439" t="str">
        <f t="shared" si="68"/>
        <v/>
      </c>
      <c r="AL107" s="1442" t="str">
        <f>IF($Y107,$U107/$Y107* '1 Overview'!$D$19,"")</f>
        <v/>
      </c>
      <c r="AM107" s="1441">
        <f>$AB107* '1 Overview'!$D$19</f>
        <v>0</v>
      </c>
      <c r="AN107" s="1439">
        <f>$AD107* '1 Overview'!$D$19</f>
        <v>0</v>
      </c>
      <c r="AO107" s="1439">
        <f>$AF107* '1 Overview'!$D$19</f>
        <v>0</v>
      </c>
      <c r="AP107" s="1440">
        <f>$AH107* '1 Overview'!$D$19</f>
        <v>0</v>
      </c>
      <c r="AQ107" s="1438"/>
      <c r="AR107" s="1439"/>
      <c r="AS107" s="1439"/>
      <c r="AT107" s="1442"/>
      <c r="AU107" s="719">
        <f>AR107* '1 Overview'!$D$19</f>
        <v>0</v>
      </c>
      <c r="AV107" s="1069">
        <f>T107* '1 Overview'!$D$19</f>
        <v>0</v>
      </c>
      <c r="AW107" s="1069">
        <f>Z107* '1 Overview'!$D$19</f>
        <v>0</v>
      </c>
      <c r="AX107" s="1383">
        <f>AT107* '1 Overview'!$D$19</f>
        <v>0</v>
      </c>
      <c r="AY107" s="1571"/>
    </row>
    <row r="108" spans="1:131" s="201" customFormat="1" ht="12.75" outlineLevel="2" x14ac:dyDescent="0.2">
      <c r="A108" s="1350" t="str">
        <f t="shared" si="32"/>
        <v>Z2013</v>
      </c>
      <c r="B108" s="1350" t="e">
        <f t="shared" si="32"/>
        <v>#N/A</v>
      </c>
      <c r="C108" s="1350" t="e">
        <f t="shared" si="32"/>
        <v>#N/A</v>
      </c>
      <c r="D108" s="1350" t="e">
        <f t="shared" si="32"/>
        <v>#N/A</v>
      </c>
      <c r="E108" s="1263" t="str">
        <f>VLOOKUP("K|"&amp;P108,'[2]+termU'!$A$1:$G$65536,6,FALSE)</f>
        <v>L1021zz</v>
      </c>
      <c r="F108" s="1264" t="str">
        <f>VLOOKUP("K|"&amp;O108,'[2]+termU'!$A$1:$G$65536,6,FALSE)</f>
        <v>L1021zz</v>
      </c>
      <c r="G108" s="1264" t="str">
        <f>IF(P108="","B",IF(ISERROR(E112),"B",IF(E108=LEFT(E112,LEN(E108)),"A","B")))</f>
        <v>B</v>
      </c>
      <c r="H108" s="172" t="str">
        <f t="shared" ca="1" si="65"/>
        <v>B</v>
      </c>
      <c r="I108" s="1352">
        <v>4</v>
      </c>
      <c r="J108" s="1350">
        <f t="shared" si="69"/>
        <v>2013</v>
      </c>
      <c r="K108" s="1350" t="str">
        <f t="shared" si="69"/>
        <v>Test country</v>
      </c>
      <c r="L108" s="1350">
        <f t="shared" si="69"/>
        <v>0</v>
      </c>
      <c r="M108" s="1350">
        <f t="shared" si="69"/>
        <v>0</v>
      </c>
      <c r="N108" s="1350">
        <f t="shared" si="69"/>
        <v>0</v>
      </c>
      <c r="O108" s="1371" t="s">
        <v>1285</v>
      </c>
      <c r="P108" s="1354" t="s">
        <v>1285</v>
      </c>
      <c r="Q108" s="1452" t="s">
        <v>2758</v>
      </c>
      <c r="R108" s="1401" t="s">
        <v>567</v>
      </c>
      <c r="S108" s="1438"/>
      <c r="T108" s="1439"/>
      <c r="U108" s="1439"/>
      <c r="V108" s="1440"/>
      <c r="W108" s="1654"/>
      <c r="X108" s="1438"/>
      <c r="Y108" s="1440"/>
      <c r="Z108" s="1654"/>
      <c r="AA108" s="1438"/>
      <c r="AB108" s="1442"/>
      <c r="AC108" s="1438"/>
      <c r="AD108" s="1442"/>
      <c r="AE108" s="1438"/>
      <c r="AF108" s="1442"/>
      <c r="AG108" s="1438"/>
      <c r="AH108" s="1442"/>
      <c r="AI108" s="1441" t="str">
        <f t="shared" si="60"/>
        <v/>
      </c>
      <c r="AJ108" s="1439" t="str">
        <f t="shared" si="61"/>
        <v/>
      </c>
      <c r="AK108" s="1439" t="str">
        <f t="shared" si="68"/>
        <v/>
      </c>
      <c r="AL108" s="1442" t="str">
        <f>IF($Y108,$U108/$Y108* '1 Overview'!$D$19,"")</f>
        <v/>
      </c>
      <c r="AM108" s="1441">
        <f>$AB108* '1 Overview'!$D$19</f>
        <v>0</v>
      </c>
      <c r="AN108" s="1439">
        <f>$AD108* '1 Overview'!$D$19</f>
        <v>0</v>
      </c>
      <c r="AO108" s="1439">
        <f>$AF108* '1 Overview'!$D$19</f>
        <v>0</v>
      </c>
      <c r="AP108" s="1440">
        <f>$AH108* '1 Overview'!$D$19</f>
        <v>0</v>
      </c>
      <c r="AQ108" s="1438"/>
      <c r="AR108" s="1439"/>
      <c r="AS108" s="1439"/>
      <c r="AT108" s="1442"/>
      <c r="AU108" s="719">
        <f>AR108* '1 Overview'!$D$19</f>
        <v>0</v>
      </c>
      <c r="AV108" s="1069">
        <f>T108* '1 Overview'!$D$19</f>
        <v>0</v>
      </c>
      <c r="AW108" s="1069">
        <f>Z108* '1 Overview'!$D$19</f>
        <v>0</v>
      </c>
      <c r="AX108" s="1383">
        <f>AT108* '1 Overview'!$D$19</f>
        <v>0</v>
      </c>
      <c r="AY108" s="1571"/>
    </row>
    <row r="109" spans="1:131" s="187" customFormat="1" ht="27" customHeight="1" outlineLevel="1" x14ac:dyDescent="0.2">
      <c r="A109" s="1350" t="str">
        <f t="shared" ref="A109:D110" si="78">A$20</f>
        <v>Z2013</v>
      </c>
      <c r="B109" s="1350" t="e">
        <f t="shared" si="78"/>
        <v>#N/A</v>
      </c>
      <c r="C109" s="1350" t="e">
        <f t="shared" si="78"/>
        <v>#N/A</v>
      </c>
      <c r="D109" s="1350" t="e">
        <f t="shared" si="78"/>
        <v>#N/A</v>
      </c>
      <c r="E109" s="1263" t="str">
        <f>VLOOKUP("K|"&amp;P109,'[2]+termU'!$A$1:$G$65536,6,FALSE)</f>
        <v>L1023</v>
      </c>
      <c r="F109" s="1264" t="str">
        <f>VLOOKUP("K|"&amp;O109,'[2]+termU'!$A$1:$G$65536,6,FALSE)</f>
        <v>L1023</v>
      </c>
      <c r="G109" s="1264" t="str">
        <f>IF(P109="","B",IF(ISERROR(E110),"B",IF(E109=LEFT(E110,LEN(E109)),"A","B")))</f>
        <v>A</v>
      </c>
      <c r="H109" s="172" t="str">
        <f t="shared" ca="1" si="65"/>
        <v>A</v>
      </c>
      <c r="I109" s="1352">
        <v>3</v>
      </c>
      <c r="J109" s="1350">
        <f t="shared" si="69"/>
        <v>2013</v>
      </c>
      <c r="K109" s="1350" t="str">
        <f t="shared" si="69"/>
        <v>Test country</v>
      </c>
      <c r="L109" s="1350">
        <f t="shared" si="69"/>
        <v>0</v>
      </c>
      <c r="M109" s="1350">
        <f t="shared" si="69"/>
        <v>0</v>
      </c>
      <c r="N109" s="1350">
        <f t="shared" si="69"/>
        <v>0</v>
      </c>
      <c r="O109" s="1371" t="str">
        <f t="shared" si="67"/>
        <v>Tropical and subtropical fruit</v>
      </c>
      <c r="P109" s="1354" t="s">
        <v>3114</v>
      </c>
      <c r="Q109" s="1451" t="s">
        <v>3114</v>
      </c>
      <c r="R109" s="1391" t="s">
        <v>3114</v>
      </c>
      <c r="S109" s="1545">
        <f>SUBTOTAL(9,S110:S112)</f>
        <v>0</v>
      </c>
      <c r="T109" s="1546">
        <f t="shared" ref="T109:AT109" si="79">SUBTOTAL(9,T110:T112)</f>
        <v>0</v>
      </c>
      <c r="U109" s="1546">
        <f t="shared" si="79"/>
        <v>0</v>
      </c>
      <c r="V109" s="1593">
        <f t="shared" si="79"/>
        <v>0</v>
      </c>
      <c r="W109" s="1649">
        <f t="shared" si="79"/>
        <v>0</v>
      </c>
      <c r="X109" s="1545">
        <f t="shared" si="79"/>
        <v>0</v>
      </c>
      <c r="Y109" s="1593">
        <f t="shared" si="79"/>
        <v>0</v>
      </c>
      <c r="Z109" s="1649">
        <f t="shared" si="79"/>
        <v>0</v>
      </c>
      <c r="AA109" s="1545">
        <f t="shared" si="79"/>
        <v>0</v>
      </c>
      <c r="AB109" s="1547">
        <f t="shared" si="79"/>
        <v>0</v>
      </c>
      <c r="AC109" s="1545">
        <f t="shared" si="79"/>
        <v>0</v>
      </c>
      <c r="AD109" s="1547">
        <f t="shared" si="79"/>
        <v>0</v>
      </c>
      <c r="AE109" s="1545">
        <f t="shared" si="79"/>
        <v>0</v>
      </c>
      <c r="AF109" s="1547">
        <f t="shared" si="79"/>
        <v>0</v>
      </c>
      <c r="AG109" s="1545">
        <f t="shared" si="79"/>
        <v>0</v>
      </c>
      <c r="AH109" s="1547">
        <f t="shared" si="79"/>
        <v>0</v>
      </c>
      <c r="AI109" s="1580">
        <f t="shared" si="79"/>
        <v>0</v>
      </c>
      <c r="AJ109" s="1546">
        <f t="shared" si="79"/>
        <v>0</v>
      </c>
      <c r="AK109" s="1546">
        <f t="shared" si="79"/>
        <v>0</v>
      </c>
      <c r="AL109" s="1546">
        <f t="shared" si="79"/>
        <v>0</v>
      </c>
      <c r="AM109" s="1546">
        <f t="shared" si="79"/>
        <v>0</v>
      </c>
      <c r="AN109" s="1546">
        <f t="shared" si="79"/>
        <v>0</v>
      </c>
      <c r="AO109" s="1546">
        <f t="shared" si="79"/>
        <v>0</v>
      </c>
      <c r="AP109" s="1593">
        <f t="shared" si="79"/>
        <v>0</v>
      </c>
      <c r="AQ109" s="1545">
        <f t="shared" si="79"/>
        <v>0</v>
      </c>
      <c r="AR109" s="1546">
        <f t="shared" si="79"/>
        <v>0</v>
      </c>
      <c r="AS109" s="1546">
        <f t="shared" si="79"/>
        <v>0</v>
      </c>
      <c r="AT109" s="1547">
        <f t="shared" si="79"/>
        <v>0</v>
      </c>
      <c r="AU109" s="1413">
        <f>AR109* '1 Overview'!$D$19</f>
        <v>0</v>
      </c>
      <c r="AV109" s="1414">
        <f>T109* '1 Overview'!$D$19</f>
        <v>0</v>
      </c>
      <c r="AW109" s="1378">
        <f>Z109* '1 Overview'!$D$19</f>
        <v>0</v>
      </c>
      <c r="AX109" s="1422">
        <f>AT109* '1 Overview'!$D$19</f>
        <v>0</v>
      </c>
      <c r="AY109" s="1570"/>
      <c r="AZ109" s="204"/>
      <c r="BA109" s="204"/>
      <c r="BB109" s="204"/>
      <c r="BC109" s="204"/>
      <c r="BD109" s="204"/>
      <c r="BE109" s="204"/>
      <c r="BF109" s="204"/>
      <c r="BG109" s="204"/>
      <c r="BH109" s="204"/>
      <c r="BI109" s="204"/>
      <c r="BJ109" s="204"/>
      <c r="BK109" s="204"/>
      <c r="BL109" s="204"/>
      <c r="BM109" s="204"/>
      <c r="BN109" s="204"/>
      <c r="BO109" s="204"/>
      <c r="BP109" s="204"/>
      <c r="BQ109" s="204"/>
      <c r="BR109" s="204"/>
      <c r="BS109" s="204"/>
      <c r="BT109" s="204"/>
      <c r="BU109" s="204"/>
      <c r="BV109" s="204"/>
      <c r="BW109" s="204"/>
      <c r="BX109" s="204"/>
      <c r="BY109" s="204"/>
      <c r="BZ109" s="204"/>
      <c r="CA109" s="204"/>
      <c r="CB109" s="204"/>
      <c r="CC109" s="204"/>
      <c r="CD109" s="204"/>
      <c r="CE109" s="204"/>
      <c r="CF109" s="204"/>
      <c r="CG109" s="204"/>
      <c r="CH109" s="204"/>
      <c r="CI109" s="204"/>
      <c r="CJ109" s="204"/>
      <c r="CK109" s="204"/>
      <c r="CL109" s="204"/>
      <c r="CM109" s="204"/>
      <c r="CN109" s="204"/>
      <c r="CO109" s="204"/>
      <c r="CP109" s="204"/>
      <c r="CQ109" s="204"/>
      <c r="CR109" s="204"/>
      <c r="CS109" s="204"/>
      <c r="CT109" s="204"/>
      <c r="CU109" s="204"/>
      <c r="CV109" s="204"/>
      <c r="CW109" s="204"/>
      <c r="CX109" s="204"/>
      <c r="CY109" s="204"/>
      <c r="CZ109" s="204"/>
      <c r="DA109" s="204"/>
      <c r="DB109" s="204"/>
      <c r="DC109" s="204"/>
      <c r="DD109" s="204"/>
      <c r="DE109" s="204"/>
      <c r="DF109" s="204"/>
      <c r="DG109" s="204"/>
      <c r="DH109" s="204"/>
      <c r="DI109" s="204"/>
      <c r="DJ109" s="204"/>
      <c r="DK109" s="204"/>
      <c r="DL109" s="204"/>
      <c r="DM109" s="204"/>
      <c r="DN109" s="204"/>
      <c r="DO109" s="204"/>
      <c r="DP109" s="204"/>
      <c r="DQ109" s="204"/>
      <c r="DR109" s="204"/>
      <c r="DS109" s="204"/>
      <c r="DT109" s="204"/>
      <c r="DU109" s="204"/>
      <c r="DV109" s="204"/>
      <c r="DW109" s="204"/>
      <c r="DX109" s="204"/>
      <c r="DY109" s="204"/>
      <c r="DZ109" s="204"/>
      <c r="EA109" s="204"/>
    </row>
    <row r="110" spans="1:131" s="187" customFormat="1" outlineLevel="2" collapsed="1" x14ac:dyDescent="0.2">
      <c r="A110" s="1350" t="str">
        <f t="shared" si="78"/>
        <v>Z2013</v>
      </c>
      <c r="B110" s="1350" t="e">
        <f t="shared" si="78"/>
        <v>#N/A</v>
      </c>
      <c r="C110" s="1350" t="e">
        <f t="shared" si="78"/>
        <v>#N/A</v>
      </c>
      <c r="D110" s="1350" t="e">
        <f t="shared" si="78"/>
        <v>#N/A</v>
      </c>
      <c r="E110" s="1263" t="str">
        <f>VLOOKUP("K|"&amp;P110,'[2]+termU'!$A$1:$G$65536,6,FALSE)</f>
        <v>L102300</v>
      </c>
      <c r="F110" s="1264" t="str">
        <f>VLOOKUP("K|"&amp;O110,'[2]+termU'!$A$1:$G$65536,6,FALSE)</f>
        <v>L102300</v>
      </c>
      <c r="G110" s="1264" t="str">
        <f>IF(P110="","B",IF(ISERROR(E121),"B",IF(E110=LEFT(E121,LEN(E110)),"A","B")))</f>
        <v>B</v>
      </c>
      <c r="H110" s="172" t="str">
        <f t="shared" ca="1" si="65"/>
        <v>B</v>
      </c>
      <c r="I110" s="1352">
        <v>4</v>
      </c>
      <c r="J110" s="1350">
        <f t="shared" si="69"/>
        <v>2013</v>
      </c>
      <c r="K110" s="1350" t="str">
        <f t="shared" si="69"/>
        <v>Test country</v>
      </c>
      <c r="L110" s="1350">
        <f t="shared" si="69"/>
        <v>0</v>
      </c>
      <c r="M110" s="1350">
        <f t="shared" si="69"/>
        <v>0</v>
      </c>
      <c r="N110" s="1350">
        <f t="shared" si="69"/>
        <v>0</v>
      </c>
      <c r="O110" s="1371" t="str">
        <f t="shared" si="67"/>
        <v>Tropical and subtropical fruit, no details</v>
      </c>
      <c r="P110" s="1354" t="s">
        <v>3115</v>
      </c>
      <c r="Q110" s="1382" t="str">
        <f xml:space="preserve"> Q109 &amp; IF(ISERROR([2]!hidden(Q109)),", no details",IF([2]!hidden(Q109),"",", no details"))</f>
        <v>Tropical and subtropical fruit, no details</v>
      </c>
      <c r="R110" s="1382" t="str">
        <f xml:space="preserve"> R109 &amp; IF(ISERROR([2]!hidden(R109)),", no details",IF([2]!hidden(R109),"",", no details"))</f>
        <v>Tropical and subtropical fruit, no details</v>
      </c>
      <c r="S110" s="1438"/>
      <c r="T110" s="1439"/>
      <c r="U110" s="1439"/>
      <c r="V110" s="1440"/>
      <c r="W110" s="1654"/>
      <c r="X110" s="1438"/>
      <c r="Y110" s="1440"/>
      <c r="Z110" s="1654"/>
      <c r="AA110" s="1438"/>
      <c r="AB110" s="1442"/>
      <c r="AC110" s="1438"/>
      <c r="AD110" s="1442"/>
      <c r="AE110" s="1438"/>
      <c r="AF110" s="1442"/>
      <c r="AG110" s="1438"/>
      <c r="AH110" s="1442"/>
      <c r="AI110" s="1441" t="str">
        <f t="shared" si="60"/>
        <v/>
      </c>
      <c r="AJ110" s="1439" t="str">
        <f t="shared" si="61"/>
        <v/>
      </c>
      <c r="AK110" s="1439" t="str">
        <f t="shared" si="68"/>
        <v/>
      </c>
      <c r="AL110" s="1442" t="str">
        <f>IF($Y110,$U110/$Y110* '1 Overview'!$D$19,"")</f>
        <v/>
      </c>
      <c r="AM110" s="1441">
        <f>$AB110* '1 Overview'!$D$19</f>
        <v>0</v>
      </c>
      <c r="AN110" s="1439">
        <f>$AD110* '1 Overview'!$D$19</f>
        <v>0</v>
      </c>
      <c r="AO110" s="1439">
        <f>$AF110* '1 Overview'!$D$19</f>
        <v>0</v>
      </c>
      <c r="AP110" s="1440">
        <f>$AH110* '1 Overview'!$D$19</f>
        <v>0</v>
      </c>
      <c r="AQ110" s="1438"/>
      <c r="AR110" s="1439"/>
      <c r="AS110" s="1439"/>
      <c r="AT110" s="1442"/>
      <c r="AU110" s="719">
        <f>AR110* '1 Overview'!$D$19</f>
        <v>0</v>
      </c>
      <c r="AV110" s="1069">
        <f>T110* '1 Overview'!$D$19</f>
        <v>0</v>
      </c>
      <c r="AW110" s="1069">
        <f>Z110* '1 Overview'!$D$19</f>
        <v>0</v>
      </c>
      <c r="AX110" s="1383">
        <f>AT110* '1 Overview'!$D$19</f>
        <v>0</v>
      </c>
      <c r="AY110" s="1570"/>
      <c r="AZ110" s="204"/>
      <c r="BA110" s="204"/>
      <c r="BB110" s="204"/>
      <c r="BC110" s="204"/>
      <c r="BD110" s="204"/>
      <c r="BE110" s="204"/>
      <c r="BF110" s="204"/>
      <c r="BG110" s="204"/>
      <c r="BH110" s="204"/>
      <c r="BI110" s="204"/>
      <c r="BJ110" s="204"/>
      <c r="BK110" s="204"/>
      <c r="BL110" s="204"/>
      <c r="BM110" s="204"/>
      <c r="BN110" s="204"/>
      <c r="BO110" s="204"/>
      <c r="BP110" s="204"/>
      <c r="BQ110" s="204"/>
      <c r="BR110" s="204"/>
      <c r="BS110" s="204"/>
      <c r="BT110" s="204"/>
      <c r="BU110" s="204"/>
      <c r="BV110" s="204"/>
      <c r="BW110" s="204"/>
      <c r="BX110" s="204"/>
      <c r="BY110" s="204"/>
      <c r="BZ110" s="204"/>
      <c r="CA110" s="204"/>
      <c r="CB110" s="204"/>
      <c r="CC110" s="204"/>
      <c r="CD110" s="204"/>
      <c r="CE110" s="204"/>
      <c r="CF110" s="204"/>
      <c r="CG110" s="204"/>
      <c r="CH110" s="204"/>
      <c r="CI110" s="204"/>
      <c r="CJ110" s="204"/>
      <c r="CK110" s="204"/>
      <c r="CL110" s="204"/>
      <c r="CM110" s="204"/>
      <c r="CN110" s="204"/>
      <c r="CO110" s="204"/>
      <c r="CP110" s="204"/>
      <c r="CQ110" s="204"/>
      <c r="CR110" s="204"/>
      <c r="CS110" s="204"/>
      <c r="CT110" s="204"/>
      <c r="CU110" s="204"/>
      <c r="CV110" s="204"/>
      <c r="CW110" s="204"/>
      <c r="CX110" s="204"/>
      <c r="CY110" s="204"/>
      <c r="CZ110" s="204"/>
      <c r="DA110" s="204"/>
      <c r="DB110" s="204"/>
      <c r="DC110" s="204"/>
      <c r="DD110" s="204"/>
      <c r="DE110" s="204"/>
      <c r="DF110" s="204"/>
      <c r="DG110" s="204"/>
      <c r="DH110" s="204"/>
      <c r="DI110" s="204"/>
      <c r="DJ110" s="204"/>
      <c r="DK110" s="204"/>
      <c r="DL110" s="204"/>
      <c r="DM110" s="204"/>
      <c r="DN110" s="204"/>
      <c r="DO110" s="204"/>
      <c r="DP110" s="204"/>
      <c r="DQ110" s="204"/>
      <c r="DR110" s="204"/>
      <c r="DS110" s="204"/>
      <c r="DT110" s="204"/>
      <c r="DU110" s="204"/>
      <c r="DV110" s="204"/>
      <c r="DW110" s="204"/>
      <c r="DX110" s="204"/>
      <c r="DY110" s="204"/>
      <c r="DZ110" s="204"/>
      <c r="EA110" s="204"/>
    </row>
    <row r="111" spans="1:131" s="201" customFormat="1" ht="12.75" outlineLevel="2" x14ac:dyDescent="0.2">
      <c r="A111" s="1350" t="str">
        <f t="shared" si="32"/>
        <v>Z2013</v>
      </c>
      <c r="B111" s="1350" t="e">
        <f t="shared" si="32"/>
        <v>#N/A</v>
      </c>
      <c r="C111" s="1350" t="e">
        <f t="shared" si="32"/>
        <v>#N/A</v>
      </c>
      <c r="D111" s="1350" t="e">
        <f t="shared" si="32"/>
        <v>#N/A</v>
      </c>
      <c r="E111" s="1263" t="str">
        <f>VLOOKUP("K|"&amp;P111,'[2]+termU'!$A$1:$G$65536,6,FALSE)</f>
        <v>L102303</v>
      </c>
      <c r="F111" s="1264" t="str">
        <f>VLOOKUP("K|"&amp;O111,'[2]+termU'!$A$1:$G$65536,6,FALSE)</f>
        <v>L102303</v>
      </c>
      <c r="G111" s="1264" t="str">
        <f>IF(P111="","B",IF(ISERROR(E95),"B",IF(E111=LEFT(E95,LEN(E111)),"A","B")))</f>
        <v>B</v>
      </c>
      <c r="H111" s="172" t="str">
        <f t="shared" ca="1" si="65"/>
        <v>B</v>
      </c>
      <c r="I111" s="1352">
        <v>4</v>
      </c>
      <c r="J111" s="1350">
        <f t="shared" si="69"/>
        <v>2013</v>
      </c>
      <c r="K111" s="1350" t="str">
        <f t="shared" si="69"/>
        <v>Test country</v>
      </c>
      <c r="L111" s="1350">
        <f t="shared" si="69"/>
        <v>0</v>
      </c>
      <c r="M111" s="1350">
        <f t="shared" si="69"/>
        <v>0</v>
      </c>
      <c r="N111" s="1350">
        <f t="shared" si="69"/>
        <v>0</v>
      </c>
      <c r="O111" s="1371" t="str">
        <f t="shared" si="67"/>
        <v>Bananas</v>
      </c>
      <c r="P111" s="1354" t="s">
        <v>1621</v>
      </c>
      <c r="Q111" s="1452" t="s">
        <v>2473</v>
      </c>
      <c r="R111" s="1401" t="s">
        <v>2473</v>
      </c>
      <c r="S111" s="1438"/>
      <c r="T111" s="1439"/>
      <c r="U111" s="1439"/>
      <c r="V111" s="1440"/>
      <c r="W111" s="1654"/>
      <c r="X111" s="1438"/>
      <c r="Y111" s="1440"/>
      <c r="Z111" s="1654"/>
      <c r="AA111" s="1438"/>
      <c r="AB111" s="1442"/>
      <c r="AC111" s="1438"/>
      <c r="AD111" s="1442"/>
      <c r="AE111" s="1438"/>
      <c r="AF111" s="1442"/>
      <c r="AG111" s="1438"/>
      <c r="AH111" s="1442"/>
      <c r="AI111" s="1441" t="str">
        <f t="shared" si="60"/>
        <v/>
      </c>
      <c r="AJ111" s="1439" t="str">
        <f t="shared" si="61"/>
        <v/>
      </c>
      <c r="AK111" s="1439" t="str">
        <f t="shared" si="68"/>
        <v/>
      </c>
      <c r="AL111" s="1442" t="str">
        <f>IF($Y111,$U111/$Y111* '1 Overview'!$D$19,"")</f>
        <v/>
      </c>
      <c r="AM111" s="1441">
        <f>$AB111* '1 Overview'!$D$19</f>
        <v>0</v>
      </c>
      <c r="AN111" s="1439">
        <f>$AD111* '1 Overview'!$D$19</f>
        <v>0</v>
      </c>
      <c r="AO111" s="1439">
        <f>$AF111* '1 Overview'!$D$19</f>
        <v>0</v>
      </c>
      <c r="AP111" s="1440">
        <f>$AH111* '1 Overview'!$D$19</f>
        <v>0</v>
      </c>
      <c r="AQ111" s="1438"/>
      <c r="AR111" s="1439"/>
      <c r="AS111" s="1439"/>
      <c r="AT111" s="1442"/>
      <c r="AU111" s="719">
        <f>AR111* '1 Overview'!$D$19</f>
        <v>0</v>
      </c>
      <c r="AV111" s="1069">
        <f>T111* '1 Overview'!$D$19</f>
        <v>0</v>
      </c>
      <c r="AW111" s="1069">
        <f>Z111* '1 Overview'!$D$19</f>
        <v>0</v>
      </c>
      <c r="AX111" s="1383">
        <f>AT111* '1 Overview'!$D$19</f>
        <v>0</v>
      </c>
      <c r="AY111" s="1571"/>
    </row>
    <row r="112" spans="1:131" s="201" customFormat="1" ht="12.75" outlineLevel="2" x14ac:dyDescent="0.2">
      <c r="A112" s="1350" t="str">
        <f t="shared" si="32"/>
        <v>Z2013</v>
      </c>
      <c r="B112" s="1350" t="e">
        <f t="shared" si="32"/>
        <v>#N/A</v>
      </c>
      <c r="C112" s="1350" t="e">
        <f t="shared" si="32"/>
        <v>#N/A</v>
      </c>
      <c r="D112" s="1350" t="e">
        <f t="shared" si="32"/>
        <v>#N/A</v>
      </c>
      <c r="E112" s="1263" t="str">
        <f>VLOOKUP("K|"&amp;P112,'[2]+termU'!$A$1:$G$65536,6,FALSE)</f>
        <v>L1023zz</v>
      </c>
      <c r="F112" s="1264" t="str">
        <f>VLOOKUP("K|"&amp;O112,'[2]+termU'!$A$1:$G$65536,6,FALSE)</f>
        <v>L1023zz</v>
      </c>
      <c r="G112" s="1264" t="str">
        <f>IF(P112="","B",IF(ISERROR(E119),"B",IF(E112=LEFT(E119,LEN(E112)),"A","B")))</f>
        <v>B</v>
      </c>
      <c r="H112" s="172" t="str">
        <f t="shared" ca="1" si="65"/>
        <v>B</v>
      </c>
      <c r="I112" s="1352">
        <v>4</v>
      </c>
      <c r="J112" s="1350">
        <f t="shared" si="69"/>
        <v>2013</v>
      </c>
      <c r="K112" s="1350" t="str">
        <f t="shared" si="69"/>
        <v>Test country</v>
      </c>
      <c r="L112" s="1350">
        <f t="shared" si="69"/>
        <v>0</v>
      </c>
      <c r="M112" s="1350">
        <f t="shared" si="69"/>
        <v>0</v>
      </c>
      <c r="N112" s="1350">
        <f t="shared" si="69"/>
        <v>0</v>
      </c>
      <c r="O112" s="1371" t="str">
        <f t="shared" si="67"/>
        <v>Other tropical and subtropical fruit</v>
      </c>
      <c r="P112" s="1354" t="s">
        <v>1125</v>
      </c>
      <c r="Q112" s="1452" t="s">
        <v>2759</v>
      </c>
      <c r="R112" s="1401" t="s">
        <v>568</v>
      </c>
      <c r="S112" s="1438"/>
      <c r="T112" s="1439"/>
      <c r="U112" s="1439"/>
      <c r="V112" s="1440"/>
      <c r="W112" s="1654"/>
      <c r="X112" s="1438"/>
      <c r="Y112" s="1440"/>
      <c r="Z112" s="1654"/>
      <c r="AA112" s="1438"/>
      <c r="AB112" s="1442"/>
      <c r="AC112" s="1438"/>
      <c r="AD112" s="1442"/>
      <c r="AE112" s="1438"/>
      <c r="AF112" s="1442"/>
      <c r="AG112" s="1438"/>
      <c r="AH112" s="1442"/>
      <c r="AI112" s="1441" t="str">
        <f t="shared" si="60"/>
        <v/>
      </c>
      <c r="AJ112" s="1439" t="str">
        <f t="shared" si="61"/>
        <v/>
      </c>
      <c r="AK112" s="1439" t="str">
        <f t="shared" si="68"/>
        <v/>
      </c>
      <c r="AL112" s="1442" t="str">
        <f>IF($Y112,$U112/$Y112* '1 Overview'!$D$19,"")</f>
        <v/>
      </c>
      <c r="AM112" s="1441">
        <f>$AB112* '1 Overview'!$D$19</f>
        <v>0</v>
      </c>
      <c r="AN112" s="1439">
        <f>$AD112* '1 Overview'!$D$19</f>
        <v>0</v>
      </c>
      <c r="AO112" s="1439">
        <f>$AF112* '1 Overview'!$D$19</f>
        <v>0</v>
      </c>
      <c r="AP112" s="1440">
        <f>$AH112* '1 Overview'!$D$19</f>
        <v>0</v>
      </c>
      <c r="AQ112" s="1438"/>
      <c r="AR112" s="1439"/>
      <c r="AS112" s="1439"/>
      <c r="AT112" s="1442"/>
      <c r="AU112" s="719">
        <f>AR112* '1 Overview'!$D$19</f>
        <v>0</v>
      </c>
      <c r="AV112" s="1069">
        <f>T112* '1 Overview'!$D$19</f>
        <v>0</v>
      </c>
      <c r="AW112" s="1069">
        <f>Z112* '1 Overview'!$D$19</f>
        <v>0</v>
      </c>
      <c r="AX112" s="1383">
        <f>AT112* '1 Overview'!$D$19</f>
        <v>0</v>
      </c>
      <c r="AY112" s="1571"/>
    </row>
    <row r="113" spans="1:131" s="187" customFormat="1" ht="23.25" customHeight="1" outlineLevel="1" x14ac:dyDescent="0.2">
      <c r="A113" s="1350" t="str">
        <f t="shared" si="32"/>
        <v>Z2013</v>
      </c>
      <c r="B113" s="1350" t="e">
        <f t="shared" si="32"/>
        <v>#N/A</v>
      </c>
      <c r="C113" s="1350" t="e">
        <f t="shared" si="32"/>
        <v>#N/A</v>
      </c>
      <c r="D113" s="1350" t="e">
        <f t="shared" si="32"/>
        <v>#N/A</v>
      </c>
      <c r="E113" s="1263" t="str">
        <f>VLOOKUP("K|"&amp;P113,'[2]+termU'!$A$1:$G$65536,6,FALSE)</f>
        <v>L1028</v>
      </c>
      <c r="F113" s="1264" t="str">
        <f>VLOOKUP("K|"&amp;O113,'[2]+termU'!$A$1:$G$65536,6,FALSE)</f>
        <v>L1028</v>
      </c>
      <c r="G113" s="1264" t="str">
        <f>IF(P113="","B",IF(ISERROR(E114),"B",IF(E113=LEFT(E114,LEN(E113)),"A","B")))</f>
        <v>B</v>
      </c>
      <c r="H113" s="172" t="str">
        <f t="shared" ca="1" si="65"/>
        <v>A</v>
      </c>
      <c r="I113" s="1352">
        <v>3</v>
      </c>
      <c r="J113" s="1350">
        <f t="shared" si="69"/>
        <v>2013</v>
      </c>
      <c r="K113" s="1350" t="str">
        <f t="shared" si="69"/>
        <v>Test country</v>
      </c>
      <c r="L113" s="1350">
        <f t="shared" si="69"/>
        <v>0</v>
      </c>
      <c r="M113" s="1350">
        <f t="shared" si="69"/>
        <v>0</v>
      </c>
      <c r="N113" s="1350">
        <f t="shared" si="69"/>
        <v>0</v>
      </c>
      <c r="O113" s="1371" t="str">
        <f>TRIM(R113)</f>
        <v>Olives</v>
      </c>
      <c r="P113" s="1262" t="s">
        <v>790</v>
      </c>
      <c r="Q113" s="1451" t="s">
        <v>2764</v>
      </c>
      <c r="R113" s="1391" t="s">
        <v>790</v>
      </c>
      <c r="S113" s="1545">
        <f>SUBTOTAL(9,S114)</f>
        <v>0</v>
      </c>
      <c r="T113" s="1546">
        <f t="shared" ref="T113:AT113" si="80">SUBTOTAL(9,T114)</f>
        <v>0</v>
      </c>
      <c r="U113" s="1546">
        <f t="shared" si="80"/>
        <v>0</v>
      </c>
      <c r="V113" s="1593">
        <f t="shared" si="80"/>
        <v>0</v>
      </c>
      <c r="W113" s="1649">
        <f t="shared" si="80"/>
        <v>0</v>
      </c>
      <c r="X113" s="1545">
        <f t="shared" si="80"/>
        <v>0</v>
      </c>
      <c r="Y113" s="1593">
        <f t="shared" si="80"/>
        <v>0</v>
      </c>
      <c r="Z113" s="1649">
        <f t="shared" si="80"/>
        <v>0</v>
      </c>
      <c r="AA113" s="1545">
        <f t="shared" si="80"/>
        <v>0</v>
      </c>
      <c r="AB113" s="1547">
        <f t="shared" si="80"/>
        <v>0</v>
      </c>
      <c r="AC113" s="1545">
        <f t="shared" si="80"/>
        <v>0</v>
      </c>
      <c r="AD113" s="1547">
        <f t="shared" si="80"/>
        <v>0</v>
      </c>
      <c r="AE113" s="1545">
        <f t="shared" si="80"/>
        <v>0</v>
      </c>
      <c r="AF113" s="1547">
        <f t="shared" si="80"/>
        <v>0</v>
      </c>
      <c r="AG113" s="1545">
        <f t="shared" si="80"/>
        <v>0</v>
      </c>
      <c r="AH113" s="1547">
        <f t="shared" si="80"/>
        <v>0</v>
      </c>
      <c r="AI113" s="1580">
        <f t="shared" si="80"/>
        <v>0</v>
      </c>
      <c r="AJ113" s="1546">
        <f t="shared" si="80"/>
        <v>0</v>
      </c>
      <c r="AK113" s="1546">
        <f t="shared" si="80"/>
        <v>0</v>
      </c>
      <c r="AL113" s="1546">
        <f t="shared" si="80"/>
        <v>0</v>
      </c>
      <c r="AM113" s="1546">
        <f t="shared" si="80"/>
        <v>0</v>
      </c>
      <c r="AN113" s="1546">
        <f t="shared" si="80"/>
        <v>0</v>
      </c>
      <c r="AO113" s="1546">
        <f t="shared" si="80"/>
        <v>0</v>
      </c>
      <c r="AP113" s="1593">
        <f t="shared" si="80"/>
        <v>0</v>
      </c>
      <c r="AQ113" s="1545">
        <f t="shared" si="80"/>
        <v>0</v>
      </c>
      <c r="AR113" s="1546">
        <f t="shared" si="80"/>
        <v>0</v>
      </c>
      <c r="AS113" s="1546">
        <f t="shared" si="80"/>
        <v>0</v>
      </c>
      <c r="AT113" s="1547">
        <f t="shared" si="80"/>
        <v>0</v>
      </c>
      <c r="AU113" s="1413">
        <f>AR113* '1 Overview'!$D$19</f>
        <v>0</v>
      </c>
      <c r="AV113" s="1414">
        <f>T113* '1 Overview'!$D$19</f>
        <v>0</v>
      </c>
      <c r="AW113" s="1378">
        <f>Z113* '1 Overview'!$D$19</f>
        <v>0</v>
      </c>
      <c r="AX113" s="1422">
        <f>AT113* '1 Overview'!$D$19</f>
        <v>0</v>
      </c>
      <c r="AY113" s="1570"/>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204"/>
      <c r="DJ113" s="204"/>
      <c r="DK113" s="204"/>
      <c r="DL113" s="204"/>
      <c r="DM113" s="204"/>
      <c r="DN113" s="204"/>
      <c r="DO113" s="204"/>
      <c r="DP113" s="204"/>
      <c r="DQ113" s="204"/>
      <c r="DR113" s="204"/>
      <c r="DS113" s="204"/>
      <c r="DT113" s="204"/>
      <c r="DU113" s="204"/>
      <c r="DV113" s="204"/>
      <c r="DW113" s="204"/>
      <c r="DX113" s="204"/>
      <c r="DY113" s="204"/>
      <c r="DZ113" s="204"/>
      <c r="EA113" s="204"/>
    </row>
    <row r="114" spans="1:131" s="204" customFormat="1" ht="12.75" outlineLevel="2" collapsed="1" x14ac:dyDescent="0.2">
      <c r="A114" s="1350" t="str">
        <f t="shared" ref="A114:D116" si="81">A$20</f>
        <v>Z2013</v>
      </c>
      <c r="B114" s="1350" t="e">
        <f t="shared" si="81"/>
        <v>#N/A</v>
      </c>
      <c r="C114" s="1350" t="e">
        <f t="shared" si="81"/>
        <v>#N/A</v>
      </c>
      <c r="D114" s="1350" t="e">
        <f t="shared" si="81"/>
        <v>#N/A</v>
      </c>
      <c r="E114" s="1263" t="str">
        <f>VLOOKUP("K|"&amp;P114,'[2]+termU'!$A$1:$G$65536,6,FALSE)</f>
        <v>L8012103</v>
      </c>
      <c r="F114" s="1264" t="str">
        <f>VLOOKUP("K|"&amp;O114,'[2]+termU'!$A$1:$G$65536,6,FALSE)</f>
        <v>L8012103</v>
      </c>
      <c r="G114" s="1264" t="str">
        <f>IF(P114="","B",IF(ISERROR(#REF!),"B",IF(E114=LEFT(#REF!,LEN(E114)),"A","B")))</f>
        <v>B</v>
      </c>
      <c r="H114" s="172" t="str">
        <f t="shared" ca="1" si="65"/>
        <v>B</v>
      </c>
      <c r="I114" s="1352">
        <v>4</v>
      </c>
      <c r="J114" s="1350">
        <f t="shared" si="69"/>
        <v>2013</v>
      </c>
      <c r="K114" s="1350" t="str">
        <f t="shared" si="69"/>
        <v>Test country</v>
      </c>
      <c r="L114" s="1350">
        <f t="shared" si="69"/>
        <v>0</v>
      </c>
      <c r="M114" s="1350">
        <f t="shared" si="69"/>
        <v>0</v>
      </c>
      <c r="N114" s="1350">
        <f t="shared" si="69"/>
        <v>0</v>
      </c>
      <c r="O114" s="1443" t="s">
        <v>3118</v>
      </c>
      <c r="P114" s="1443" t="s">
        <v>3118</v>
      </c>
      <c r="Q114" s="1452" t="s">
        <v>2764</v>
      </c>
      <c r="R114" s="1401" t="s">
        <v>1766</v>
      </c>
      <c r="S114" s="1438"/>
      <c r="T114" s="1439"/>
      <c r="U114" s="1439"/>
      <c r="V114" s="1440"/>
      <c r="W114" s="1654"/>
      <c r="X114" s="1438"/>
      <c r="Y114" s="1440"/>
      <c r="Z114" s="1654"/>
      <c r="AA114" s="1438"/>
      <c r="AB114" s="1442"/>
      <c r="AC114" s="1438"/>
      <c r="AD114" s="1442"/>
      <c r="AE114" s="1438"/>
      <c r="AF114" s="1442"/>
      <c r="AG114" s="1438"/>
      <c r="AH114" s="1442"/>
      <c r="AI114" s="1441" t="str">
        <f t="shared" si="60"/>
        <v/>
      </c>
      <c r="AJ114" s="1439" t="str">
        <f t="shared" si="61"/>
        <v/>
      </c>
      <c r="AK114" s="1439" t="str">
        <f t="shared" si="68"/>
        <v/>
      </c>
      <c r="AL114" s="1442" t="str">
        <f>IF($Y114,$U114/$Y114* '1 Overview'!$D$19,"")</f>
        <v/>
      </c>
      <c r="AM114" s="1441">
        <f>$AB114* '1 Overview'!$D$19</f>
        <v>0</v>
      </c>
      <c r="AN114" s="1439">
        <f>$AD114* '1 Overview'!$D$19</f>
        <v>0</v>
      </c>
      <c r="AO114" s="1439">
        <f>$AF114* '1 Overview'!$D$19</f>
        <v>0</v>
      </c>
      <c r="AP114" s="1440">
        <f>$AH114* '1 Overview'!$D$19</f>
        <v>0</v>
      </c>
      <c r="AQ114" s="1438"/>
      <c r="AR114" s="1439"/>
      <c r="AS114" s="1439"/>
      <c r="AT114" s="1442"/>
      <c r="AU114" s="719">
        <f>AR114* '1 Overview'!$D$19</f>
        <v>0</v>
      </c>
      <c r="AV114" s="1069">
        <f>T114* '1 Overview'!$D$19</f>
        <v>0</v>
      </c>
      <c r="AW114" s="1069">
        <f>Z114* '1 Overview'!$D$19</f>
        <v>0</v>
      </c>
      <c r="AX114" s="1383">
        <f>AT114* '1 Overview'!$D$19</f>
        <v>0</v>
      </c>
      <c r="AY114" s="1570"/>
    </row>
    <row r="115" spans="1:131" s="187" customFormat="1" ht="24.75" customHeight="1" outlineLevel="1" x14ac:dyDescent="0.2">
      <c r="A115" s="1350" t="str">
        <f t="shared" si="32"/>
        <v>Z2013</v>
      </c>
      <c r="B115" s="1350" t="e">
        <f t="shared" si="32"/>
        <v>#N/A</v>
      </c>
      <c r="C115" s="1350" t="e">
        <f t="shared" si="32"/>
        <v>#N/A</v>
      </c>
      <c r="D115" s="1350" t="e">
        <f t="shared" si="32"/>
        <v>#N/A</v>
      </c>
      <c r="E115" s="1263" t="str">
        <f>VLOOKUP("K|"&amp;P115,'[2]+termU'!$A$1:$G$65536,6,FALSE)</f>
        <v>L1026</v>
      </c>
      <c r="F115" s="1264" t="str">
        <f>VLOOKUP("K|"&amp;O115,'[2]+termU'!$A$1:$G$65536,6,FALSE)</f>
        <v>L1026</v>
      </c>
      <c r="G115" s="1264" t="str">
        <f>IF(P115="","B",IF(ISERROR(E116),"B",IF(E115=LEFT(E116,LEN(E115)),"A","B")))</f>
        <v>A</v>
      </c>
      <c r="H115" s="172" t="str">
        <f t="shared" ca="1" si="65"/>
        <v>A</v>
      </c>
      <c r="I115" s="1352">
        <v>3</v>
      </c>
      <c r="J115" s="1350">
        <f t="shared" si="69"/>
        <v>2013</v>
      </c>
      <c r="K115" s="1350" t="str">
        <f t="shared" si="69"/>
        <v>Test country</v>
      </c>
      <c r="L115" s="1350">
        <f t="shared" si="69"/>
        <v>0</v>
      </c>
      <c r="M115" s="1350">
        <f t="shared" si="69"/>
        <v>0</v>
      </c>
      <c r="N115" s="1350">
        <f t="shared" si="69"/>
        <v>0</v>
      </c>
      <c r="O115" s="1371" t="str">
        <f>TRIM(R115)</f>
        <v>Nuts</v>
      </c>
      <c r="P115" s="1371" t="s">
        <v>945</v>
      </c>
      <c r="Q115" s="1451" t="s">
        <v>2765</v>
      </c>
      <c r="R115" s="1391" t="s">
        <v>945</v>
      </c>
      <c r="S115" s="1545">
        <f>SUBTOTAL(9,S116)</f>
        <v>0</v>
      </c>
      <c r="T115" s="1546">
        <f t="shared" ref="T115:AT115" si="82">SUBTOTAL(9,T116)</f>
        <v>0</v>
      </c>
      <c r="U115" s="1546">
        <f t="shared" si="82"/>
        <v>0</v>
      </c>
      <c r="V115" s="1593">
        <f t="shared" si="82"/>
        <v>0</v>
      </c>
      <c r="W115" s="1649">
        <f t="shared" si="82"/>
        <v>0</v>
      </c>
      <c r="X115" s="1545">
        <f t="shared" si="82"/>
        <v>0</v>
      </c>
      <c r="Y115" s="1593">
        <f t="shared" si="82"/>
        <v>0</v>
      </c>
      <c r="Z115" s="1649">
        <f t="shared" si="82"/>
        <v>0</v>
      </c>
      <c r="AA115" s="1545">
        <f t="shared" si="82"/>
        <v>0</v>
      </c>
      <c r="AB115" s="1547">
        <f t="shared" si="82"/>
        <v>0</v>
      </c>
      <c r="AC115" s="1545">
        <f t="shared" si="82"/>
        <v>0</v>
      </c>
      <c r="AD115" s="1547">
        <f t="shared" si="82"/>
        <v>0</v>
      </c>
      <c r="AE115" s="1545">
        <f t="shared" si="82"/>
        <v>0</v>
      </c>
      <c r="AF115" s="1547">
        <f t="shared" si="82"/>
        <v>0</v>
      </c>
      <c r="AG115" s="1545">
        <f t="shared" si="82"/>
        <v>0</v>
      </c>
      <c r="AH115" s="1547">
        <f t="shared" si="82"/>
        <v>0</v>
      </c>
      <c r="AI115" s="1580">
        <f t="shared" si="82"/>
        <v>0</v>
      </c>
      <c r="AJ115" s="1546">
        <f t="shared" si="82"/>
        <v>0</v>
      </c>
      <c r="AK115" s="1546">
        <f t="shared" si="82"/>
        <v>0</v>
      </c>
      <c r="AL115" s="1546">
        <f t="shared" si="82"/>
        <v>0</v>
      </c>
      <c r="AM115" s="1546">
        <f t="shared" si="82"/>
        <v>0</v>
      </c>
      <c r="AN115" s="1546">
        <f t="shared" si="82"/>
        <v>0</v>
      </c>
      <c r="AO115" s="1546">
        <f t="shared" si="82"/>
        <v>0</v>
      </c>
      <c r="AP115" s="1593">
        <f t="shared" si="82"/>
        <v>0</v>
      </c>
      <c r="AQ115" s="1545">
        <f t="shared" si="82"/>
        <v>0</v>
      </c>
      <c r="AR115" s="1546">
        <f t="shared" si="82"/>
        <v>0</v>
      </c>
      <c r="AS115" s="1546">
        <f t="shared" si="82"/>
        <v>0</v>
      </c>
      <c r="AT115" s="1547">
        <f t="shared" si="82"/>
        <v>0</v>
      </c>
      <c r="AU115" s="1413">
        <f>AR115* '1 Overview'!$D$19</f>
        <v>0</v>
      </c>
      <c r="AV115" s="1414">
        <f>T115* '1 Overview'!$D$19</f>
        <v>0</v>
      </c>
      <c r="AW115" s="1378">
        <f>Z115* '1 Overview'!$D$19</f>
        <v>0</v>
      </c>
      <c r="AX115" s="1422">
        <f>AT115* '1 Overview'!$D$19</f>
        <v>0</v>
      </c>
      <c r="AY115" s="1570"/>
      <c r="AZ115" s="204"/>
      <c r="BA115" s="204"/>
      <c r="BB115" s="204"/>
      <c r="BC115" s="204"/>
      <c r="BD115" s="204"/>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04"/>
      <c r="BZ115" s="204"/>
      <c r="CA115" s="204"/>
      <c r="CB115" s="204"/>
      <c r="CC115" s="204"/>
      <c r="CD115" s="204"/>
      <c r="CE115" s="204"/>
      <c r="CF115" s="204"/>
      <c r="CG115" s="204"/>
      <c r="CH115" s="204"/>
      <c r="CI115" s="204"/>
      <c r="CJ115" s="204"/>
      <c r="CK115" s="204"/>
      <c r="CL115" s="204"/>
      <c r="CM115" s="204"/>
      <c r="CN115" s="204"/>
      <c r="CO115" s="204"/>
      <c r="CP115" s="204"/>
      <c r="CQ115" s="204"/>
      <c r="CR115" s="204"/>
      <c r="CS115" s="204"/>
      <c r="CT115" s="204"/>
      <c r="CU115" s="204"/>
      <c r="CV115" s="204"/>
      <c r="CW115" s="204"/>
      <c r="CX115" s="204"/>
      <c r="CY115" s="204"/>
      <c r="CZ115" s="204"/>
      <c r="DA115" s="204"/>
      <c r="DB115" s="204"/>
      <c r="DC115" s="204"/>
      <c r="DD115" s="204"/>
      <c r="DE115" s="204"/>
      <c r="DF115" s="204"/>
      <c r="DG115" s="204"/>
      <c r="DH115" s="204"/>
      <c r="DI115" s="204"/>
      <c r="DJ115" s="204"/>
      <c r="DK115" s="204"/>
      <c r="DL115" s="204"/>
      <c r="DM115" s="204"/>
      <c r="DN115" s="204"/>
      <c r="DO115" s="204"/>
      <c r="DP115" s="204"/>
      <c r="DQ115" s="204"/>
      <c r="DR115" s="204"/>
      <c r="DS115" s="204"/>
      <c r="DT115" s="204"/>
      <c r="DU115" s="204"/>
      <c r="DV115" s="204"/>
      <c r="DW115" s="204"/>
      <c r="DX115" s="204"/>
      <c r="DY115" s="204"/>
      <c r="DZ115" s="204"/>
      <c r="EA115" s="204"/>
    </row>
    <row r="116" spans="1:131" s="204" customFormat="1" ht="12.75" outlineLevel="2" collapsed="1" x14ac:dyDescent="0.2">
      <c r="A116" s="1350" t="str">
        <f t="shared" si="81"/>
        <v>Z2013</v>
      </c>
      <c r="B116" s="1350" t="e">
        <f t="shared" si="81"/>
        <v>#N/A</v>
      </c>
      <c r="C116" s="1350" t="e">
        <f t="shared" si="81"/>
        <v>#N/A</v>
      </c>
      <c r="D116" s="1350" t="e">
        <f t="shared" si="81"/>
        <v>#N/A</v>
      </c>
      <c r="E116" s="1263" t="str">
        <f>VLOOKUP("K|"&amp;P116,'[2]+termU'!$A$1:$G$65536,6,FALSE)</f>
        <v>L102600</v>
      </c>
      <c r="F116" s="1264" t="str">
        <f>VLOOKUP("K|"&amp;O116,'[2]+termU'!$A$1:$G$65536,6,FALSE)</f>
        <v>L102600</v>
      </c>
      <c r="G116" s="1264" t="str">
        <f>IF(P116="","B",IF(ISERROR(#REF!),"B",IF(E116=LEFT(#REF!,LEN(E116)),"A","B")))</f>
        <v>B</v>
      </c>
      <c r="H116" s="172" t="str">
        <f t="shared" ca="1" si="65"/>
        <v>B</v>
      </c>
      <c r="I116" s="1352">
        <v>4</v>
      </c>
      <c r="J116" s="1350">
        <f t="shared" si="69"/>
        <v>2013</v>
      </c>
      <c r="K116" s="1350" t="str">
        <f t="shared" si="69"/>
        <v>Test country</v>
      </c>
      <c r="L116" s="1350">
        <f t="shared" si="69"/>
        <v>0</v>
      </c>
      <c r="M116" s="1350">
        <f t="shared" si="69"/>
        <v>0</v>
      </c>
      <c r="N116" s="1350">
        <f t="shared" si="69"/>
        <v>0</v>
      </c>
      <c r="O116" s="1371" t="s">
        <v>1481</v>
      </c>
      <c r="P116" s="1453" t="s">
        <v>1481</v>
      </c>
      <c r="Q116" s="1452" t="s">
        <v>2765</v>
      </c>
      <c r="R116" s="1401" t="s">
        <v>135</v>
      </c>
      <c r="S116" s="1438"/>
      <c r="T116" s="1439"/>
      <c r="U116" s="1439"/>
      <c r="V116" s="1440"/>
      <c r="W116" s="1654"/>
      <c r="X116" s="1438"/>
      <c r="Y116" s="1440"/>
      <c r="Z116" s="1654"/>
      <c r="AA116" s="1438"/>
      <c r="AB116" s="1442"/>
      <c r="AC116" s="1438"/>
      <c r="AD116" s="1442"/>
      <c r="AE116" s="1438"/>
      <c r="AF116" s="1442"/>
      <c r="AG116" s="1438"/>
      <c r="AH116" s="1442"/>
      <c r="AI116" s="1441" t="str">
        <f t="shared" si="60"/>
        <v/>
      </c>
      <c r="AJ116" s="1439" t="str">
        <f t="shared" si="61"/>
        <v/>
      </c>
      <c r="AK116" s="1439" t="str">
        <f t="shared" si="68"/>
        <v/>
      </c>
      <c r="AL116" s="1442" t="str">
        <f>IF($Y116,$U116/$Y116* '1 Overview'!$D$19,"")</f>
        <v/>
      </c>
      <c r="AM116" s="1441">
        <f>$AB116* '1 Overview'!$D$19</f>
        <v>0</v>
      </c>
      <c r="AN116" s="1439">
        <f>$AD116* '1 Overview'!$D$19</f>
        <v>0</v>
      </c>
      <c r="AO116" s="1439">
        <f>$AF116* '1 Overview'!$D$19</f>
        <v>0</v>
      </c>
      <c r="AP116" s="1440">
        <f>$AH116* '1 Overview'!$D$19</f>
        <v>0</v>
      </c>
      <c r="AQ116" s="1438"/>
      <c r="AR116" s="1439"/>
      <c r="AS116" s="1439"/>
      <c r="AT116" s="1442"/>
      <c r="AU116" s="719">
        <f>AR116* '1 Overview'!$D$19</f>
        <v>0</v>
      </c>
      <c r="AV116" s="1069">
        <f>T116* '1 Overview'!$D$19</f>
        <v>0</v>
      </c>
      <c r="AW116" s="1069">
        <f>Z116* '1 Overview'!$D$19</f>
        <v>0</v>
      </c>
      <c r="AX116" s="1383">
        <f>AT116* '1 Overview'!$D$19</f>
        <v>0</v>
      </c>
      <c r="AY116" s="1570"/>
    </row>
    <row r="117" spans="1:131" s="187" customFormat="1" ht="23.25" customHeight="1" outlineLevel="1" x14ac:dyDescent="0.2">
      <c r="A117" s="1350" t="str">
        <f t="shared" si="32"/>
        <v>Z2013</v>
      </c>
      <c r="B117" s="1350" t="e">
        <f t="shared" si="32"/>
        <v>#N/A</v>
      </c>
      <c r="C117" s="1350" t="e">
        <f t="shared" si="32"/>
        <v>#N/A</v>
      </c>
      <c r="D117" s="1350" t="e">
        <f t="shared" si="32"/>
        <v>#N/A</v>
      </c>
      <c r="E117" s="1263" t="e">
        <f>VLOOKUP("K|"&amp;P117,'[2]+termU'!$A$1:$G$65536,6,FALSE)</f>
        <v>#N/A</v>
      </c>
      <c r="F117" s="1264" t="str">
        <f>VLOOKUP("K|"&amp;O117,'[2]+termU'!$A$1:$G$65536,6,FALSE)</f>
        <v>L102o</v>
      </c>
      <c r="G117" s="1264" t="str">
        <f>IF(P117="","B",IF(ISERROR(#REF!),"B",IF(E117=LEFT(#REF!,LEN(E117)),"A","B")))</f>
        <v>B</v>
      </c>
      <c r="H117" s="172" t="str">
        <f t="shared" ca="1" si="65"/>
        <v>A</v>
      </c>
      <c r="I117" s="1352">
        <v>3</v>
      </c>
      <c r="J117" s="1350">
        <f t="shared" si="69"/>
        <v>2013</v>
      </c>
      <c r="K117" s="1350" t="str">
        <f t="shared" si="69"/>
        <v>Test country</v>
      </c>
      <c r="L117" s="1350">
        <f t="shared" si="69"/>
        <v>0</v>
      </c>
      <c r="M117" s="1350">
        <f t="shared" si="69"/>
        <v>0</v>
      </c>
      <c r="N117" s="1350">
        <f t="shared" si="69"/>
        <v>0</v>
      </c>
      <c r="O117" s="1371" t="s">
        <v>10</v>
      </c>
      <c r="P117" s="1262" t="s">
        <v>3120</v>
      </c>
      <c r="Q117" s="1451" t="s">
        <v>3119</v>
      </c>
      <c r="R117" s="1391" t="s">
        <v>3119</v>
      </c>
      <c r="S117" s="1545">
        <f>SUBTOTAL(9,S118:S119)</f>
        <v>0</v>
      </c>
      <c r="T117" s="1546">
        <f t="shared" ref="T117:AT117" si="83">SUBTOTAL(9,T118:T119)</f>
        <v>0</v>
      </c>
      <c r="U117" s="1546">
        <f t="shared" si="83"/>
        <v>0</v>
      </c>
      <c r="V117" s="1593">
        <f t="shared" si="83"/>
        <v>0</v>
      </c>
      <c r="W117" s="1649">
        <f t="shared" si="83"/>
        <v>0</v>
      </c>
      <c r="X117" s="1545">
        <f t="shared" si="83"/>
        <v>0</v>
      </c>
      <c r="Y117" s="1593">
        <f t="shared" si="83"/>
        <v>0</v>
      </c>
      <c r="Z117" s="1649">
        <f t="shared" si="83"/>
        <v>0</v>
      </c>
      <c r="AA117" s="1545">
        <f t="shared" si="83"/>
        <v>0</v>
      </c>
      <c r="AB117" s="1547">
        <f t="shared" si="83"/>
        <v>0</v>
      </c>
      <c r="AC117" s="1545">
        <f t="shared" si="83"/>
        <v>0</v>
      </c>
      <c r="AD117" s="1547">
        <f t="shared" si="83"/>
        <v>0</v>
      </c>
      <c r="AE117" s="1545">
        <f t="shared" si="83"/>
        <v>0</v>
      </c>
      <c r="AF117" s="1547">
        <f t="shared" si="83"/>
        <v>0</v>
      </c>
      <c r="AG117" s="1545">
        <f t="shared" si="83"/>
        <v>0</v>
      </c>
      <c r="AH117" s="1547">
        <f t="shared" si="83"/>
        <v>0</v>
      </c>
      <c r="AI117" s="1580">
        <f t="shared" si="83"/>
        <v>0</v>
      </c>
      <c r="AJ117" s="1546">
        <f t="shared" si="83"/>
        <v>0</v>
      </c>
      <c r="AK117" s="1546">
        <f t="shared" si="83"/>
        <v>0</v>
      </c>
      <c r="AL117" s="1546">
        <f t="shared" si="83"/>
        <v>0</v>
      </c>
      <c r="AM117" s="1546">
        <f t="shared" si="83"/>
        <v>0</v>
      </c>
      <c r="AN117" s="1546">
        <f t="shared" si="83"/>
        <v>0</v>
      </c>
      <c r="AO117" s="1546">
        <f t="shared" si="83"/>
        <v>0</v>
      </c>
      <c r="AP117" s="1593">
        <f t="shared" si="83"/>
        <v>0</v>
      </c>
      <c r="AQ117" s="1545">
        <f t="shared" si="83"/>
        <v>0</v>
      </c>
      <c r="AR117" s="1546">
        <f t="shared" si="83"/>
        <v>0</v>
      </c>
      <c r="AS117" s="1546">
        <f t="shared" si="83"/>
        <v>0</v>
      </c>
      <c r="AT117" s="1547">
        <f t="shared" si="83"/>
        <v>0</v>
      </c>
      <c r="AU117" s="1413">
        <f>AR117* '1 Overview'!$D$19</f>
        <v>0</v>
      </c>
      <c r="AV117" s="1414">
        <f>T117* '1 Overview'!$D$19</f>
        <v>0</v>
      </c>
      <c r="AW117" s="1378">
        <f>Z117* '1 Overview'!$D$19</f>
        <v>0</v>
      </c>
      <c r="AX117" s="1422">
        <f>AT117* '1 Overview'!$D$19</f>
        <v>0</v>
      </c>
      <c r="AY117" s="1570"/>
      <c r="AZ117" s="204"/>
      <c r="BA117" s="204"/>
      <c r="BB117" s="204"/>
      <c r="BC117" s="204"/>
      <c r="BD117" s="204"/>
      <c r="BE117" s="204"/>
      <c r="BF117" s="204"/>
      <c r="BG117" s="204"/>
      <c r="BH117" s="204"/>
      <c r="BI117" s="204"/>
      <c r="BJ117" s="204"/>
      <c r="BK117" s="204"/>
      <c r="BL117" s="204"/>
      <c r="BM117" s="204"/>
      <c r="BN117" s="204"/>
      <c r="BO117" s="204"/>
      <c r="BP117" s="204"/>
      <c r="BQ117" s="204"/>
      <c r="BR117" s="204"/>
      <c r="BS117" s="204"/>
      <c r="BT117" s="204"/>
      <c r="BU117" s="204"/>
      <c r="BV117" s="204"/>
      <c r="BW117" s="204"/>
      <c r="BX117" s="204"/>
      <c r="BY117" s="204"/>
      <c r="BZ117" s="204"/>
      <c r="CA117" s="204"/>
      <c r="CB117" s="204"/>
      <c r="CC117" s="204"/>
      <c r="CD117" s="204"/>
      <c r="CE117" s="204"/>
      <c r="CF117" s="204"/>
      <c r="CG117" s="204"/>
      <c r="CH117" s="204"/>
      <c r="CI117" s="204"/>
      <c r="CJ117" s="204"/>
      <c r="CK117" s="204"/>
      <c r="CL117" s="204"/>
      <c r="CM117" s="204"/>
      <c r="CN117" s="204"/>
      <c r="CO117" s="204"/>
      <c r="CP117" s="204"/>
      <c r="CQ117" s="204"/>
      <c r="CR117" s="204"/>
      <c r="CS117" s="204"/>
      <c r="CT117" s="204"/>
      <c r="CU117" s="204"/>
      <c r="CV117" s="204"/>
      <c r="CW117" s="204"/>
      <c r="CX117" s="204"/>
      <c r="CY117" s="204"/>
      <c r="CZ117" s="204"/>
      <c r="DA117" s="204"/>
      <c r="DB117" s="204"/>
      <c r="DC117" s="204"/>
      <c r="DD117" s="204"/>
      <c r="DE117" s="204"/>
      <c r="DF117" s="204"/>
      <c r="DG117" s="204"/>
      <c r="DH117" s="204"/>
      <c r="DI117" s="204"/>
      <c r="DJ117" s="204"/>
      <c r="DK117" s="204"/>
      <c r="DL117" s="204"/>
      <c r="DM117" s="204"/>
      <c r="DN117" s="204"/>
      <c r="DO117" s="204"/>
      <c r="DP117" s="204"/>
      <c r="DQ117" s="204"/>
      <c r="DR117" s="204"/>
      <c r="DS117" s="204"/>
      <c r="DT117" s="204"/>
      <c r="DU117" s="204"/>
      <c r="DV117" s="204"/>
      <c r="DW117" s="204"/>
      <c r="DX117" s="204"/>
      <c r="DY117" s="204"/>
      <c r="DZ117" s="204"/>
      <c r="EA117" s="204"/>
    </row>
    <row r="118" spans="1:131" s="204" customFormat="1" ht="12.75" outlineLevel="2" collapsed="1" x14ac:dyDescent="0.2">
      <c r="A118" s="1350" t="str">
        <f t="shared" si="32"/>
        <v>Z2013</v>
      </c>
      <c r="B118" s="1350" t="e">
        <f t="shared" si="32"/>
        <v>#N/A</v>
      </c>
      <c r="C118" s="1350" t="e">
        <f t="shared" si="32"/>
        <v>#N/A</v>
      </c>
      <c r="D118" s="1350" t="e">
        <f t="shared" si="32"/>
        <v>#N/A</v>
      </c>
      <c r="E118" s="1263" t="str">
        <f>VLOOKUP("K|"&amp;P118,'[2]+termU'!$A$1:$G$65536,6,FALSE)</f>
        <v>L102z</v>
      </c>
      <c r="F118" s="1264" t="str">
        <f>VLOOKUP("K|"&amp;O118,'[2]+termU'!$A$1:$G$65536,6,FALSE)</f>
        <v>L102z</v>
      </c>
      <c r="G118" s="1264" t="str">
        <f>IF(P118="","B",IF(ISERROR(E227),"B",IF(E118=LEFT(E227,LEN(E118)),"A","B")))</f>
        <v>B</v>
      </c>
      <c r="H118" s="172" t="str">
        <f t="shared" ca="1" si="65"/>
        <v>B</v>
      </c>
      <c r="I118" s="1352">
        <v>4</v>
      </c>
      <c r="J118" s="1350">
        <f t="shared" si="69"/>
        <v>2013</v>
      </c>
      <c r="K118" s="1350" t="str">
        <f t="shared" si="69"/>
        <v>Test country</v>
      </c>
      <c r="L118" s="1350">
        <f t="shared" si="69"/>
        <v>0</v>
      </c>
      <c r="M118" s="1350">
        <f t="shared" si="69"/>
        <v>0</v>
      </c>
      <c r="N118" s="1350">
        <f t="shared" si="69"/>
        <v>0</v>
      </c>
      <c r="O118" s="1371" t="s">
        <v>3121</v>
      </c>
      <c r="P118" s="1354" t="s">
        <v>3121</v>
      </c>
      <c r="Q118" s="1452" t="s">
        <v>2767</v>
      </c>
      <c r="R118" s="1401" t="s">
        <v>3122</v>
      </c>
      <c r="S118" s="1438"/>
      <c r="T118" s="1439"/>
      <c r="U118" s="1439"/>
      <c r="V118" s="1440"/>
      <c r="W118" s="1654"/>
      <c r="X118" s="1438"/>
      <c r="Y118" s="1440"/>
      <c r="Z118" s="1654"/>
      <c r="AA118" s="1438"/>
      <c r="AB118" s="1442"/>
      <c r="AC118" s="1438"/>
      <c r="AD118" s="1442"/>
      <c r="AE118" s="1438"/>
      <c r="AF118" s="1442"/>
      <c r="AG118" s="1438"/>
      <c r="AH118" s="1442"/>
      <c r="AI118" s="1441" t="str">
        <f>IF($V118,$S118/$V118,"")</f>
        <v/>
      </c>
      <c r="AJ118" s="1439" t="str">
        <f>IF($V118,$T118/$V118,"")</f>
        <v/>
      </c>
      <c r="AK118" s="1439" t="str">
        <f>IF($Y118,$U118/$Y118,"")</f>
        <v/>
      </c>
      <c r="AL118" s="1442" t="str">
        <f>IF($Y118,$U118/$Y118* '1 Overview'!$D$19,"")</f>
        <v/>
      </c>
      <c r="AM118" s="1441">
        <f>$AB118* '1 Overview'!$D$19</f>
        <v>0</v>
      </c>
      <c r="AN118" s="1439">
        <f>$AD118* '1 Overview'!$D$19</f>
        <v>0</v>
      </c>
      <c r="AO118" s="1439">
        <f>$AF118* '1 Overview'!$D$19</f>
        <v>0</v>
      </c>
      <c r="AP118" s="1440">
        <f>$AH118* '1 Overview'!$D$19</f>
        <v>0</v>
      </c>
      <c r="AQ118" s="1438"/>
      <c r="AR118" s="1439"/>
      <c r="AS118" s="1439"/>
      <c r="AT118" s="1442"/>
      <c r="AU118" s="719">
        <f>AR118* '1 Overview'!$D$19</f>
        <v>0</v>
      </c>
      <c r="AV118" s="1069">
        <f>T118* '1 Overview'!$D$19</f>
        <v>0</v>
      </c>
      <c r="AW118" s="1069">
        <f>Z118* '1 Overview'!$D$19</f>
        <v>0</v>
      </c>
      <c r="AX118" s="1383">
        <f>AT118* '1 Overview'!$D$19</f>
        <v>0</v>
      </c>
      <c r="AY118" s="1570"/>
    </row>
    <row r="119" spans="1:131" s="201" customFormat="1" ht="12.75" outlineLevel="2" collapsed="1" x14ac:dyDescent="0.2">
      <c r="A119" s="1350" t="str">
        <f t="shared" si="32"/>
        <v>Z2013</v>
      </c>
      <c r="B119" s="1350" t="e">
        <f t="shared" si="32"/>
        <v>#N/A</v>
      </c>
      <c r="C119" s="1350" t="e">
        <f t="shared" si="32"/>
        <v>#N/A</v>
      </c>
      <c r="D119" s="1350" t="e">
        <f t="shared" si="32"/>
        <v>#N/A</v>
      </c>
      <c r="E119" s="1263" t="e">
        <f>VLOOKUP("K|"&amp;P119,'[2]+termU'!$A$1:$G$65536,6,FALSE)</f>
        <v>#N/A</v>
      </c>
      <c r="F119" s="1264" t="e">
        <f>VLOOKUP("K|"&amp;O119,'[2]+termU'!$A$1:$G$65536,6,FALSE)</f>
        <v>#N/A</v>
      </c>
      <c r="G119" s="1264" t="str">
        <f>IF(P119="","B",IF(ISERROR(E118),"B",IF(E119=LEFT(E118,LEN(E119)),"A","B")))</f>
        <v>B</v>
      </c>
      <c r="H119" s="172" t="str">
        <f t="shared" ca="1" si="65"/>
        <v>B</v>
      </c>
      <c r="I119" s="1352">
        <v>4</v>
      </c>
      <c r="J119" s="1350">
        <f t="shared" si="69"/>
        <v>2013</v>
      </c>
      <c r="K119" s="1350" t="str">
        <f t="shared" si="69"/>
        <v>Test country</v>
      </c>
      <c r="L119" s="1350">
        <f t="shared" si="69"/>
        <v>0</v>
      </c>
      <c r="M119" s="1350">
        <f t="shared" si="69"/>
        <v>0</v>
      </c>
      <c r="N119" s="1350">
        <f t="shared" si="69"/>
        <v>0</v>
      </c>
      <c r="O119" s="1371" t="str">
        <f>TRIM(R119)</f>
        <v>&lt;important new product, please enter&gt;</v>
      </c>
      <c r="P119" s="1354"/>
      <c r="Q119" s="1403" t="s">
        <v>2653</v>
      </c>
      <c r="R119" s="1404" t="s">
        <v>2231</v>
      </c>
      <c r="S119" s="1438"/>
      <c r="T119" s="1439"/>
      <c r="U119" s="1439"/>
      <c r="V119" s="1440"/>
      <c r="W119" s="1654"/>
      <c r="X119" s="1438"/>
      <c r="Y119" s="1440"/>
      <c r="Z119" s="1654"/>
      <c r="AA119" s="1438"/>
      <c r="AB119" s="1442"/>
      <c r="AC119" s="1438"/>
      <c r="AD119" s="1442"/>
      <c r="AE119" s="1438"/>
      <c r="AF119" s="1442"/>
      <c r="AG119" s="1438"/>
      <c r="AH119" s="1442"/>
      <c r="AI119" s="1441" t="str">
        <f>IF($V119,$S119/$V119,"")</f>
        <v/>
      </c>
      <c r="AJ119" s="1439" t="str">
        <f>IF($V119,$T119/$V119,"")</f>
        <v/>
      </c>
      <c r="AK119" s="1439" t="str">
        <f>IF($Y119,$U119/$Y119,"")</f>
        <v/>
      </c>
      <c r="AL119" s="1442" t="str">
        <f>IF($Y119,$U119/$Y119* '1 Overview'!$D$19,"")</f>
        <v/>
      </c>
      <c r="AM119" s="1441">
        <f>$AB119* '1 Overview'!$D$19</f>
        <v>0</v>
      </c>
      <c r="AN119" s="1439">
        <f>$AD119* '1 Overview'!$D$19</f>
        <v>0</v>
      </c>
      <c r="AO119" s="1439">
        <f>$AF119* '1 Overview'!$D$19</f>
        <v>0</v>
      </c>
      <c r="AP119" s="1440">
        <f>$AH119* '1 Overview'!$D$19</f>
        <v>0</v>
      </c>
      <c r="AQ119" s="1438"/>
      <c r="AR119" s="1439"/>
      <c r="AS119" s="1439"/>
      <c r="AT119" s="1442"/>
      <c r="AU119" s="719">
        <f>AR119* '1 Overview'!$D$19</f>
        <v>0</v>
      </c>
      <c r="AV119" s="1069">
        <f>T119* '1 Overview'!$D$19</f>
        <v>0</v>
      </c>
      <c r="AW119" s="1069">
        <f>Z119* '1 Overview'!$D$19</f>
        <v>0</v>
      </c>
      <c r="AX119" s="1383">
        <f>AT119* '1 Overview'!$D$19</f>
        <v>0</v>
      </c>
      <c r="AY119" s="1571"/>
    </row>
    <row r="120" spans="1:131" s="187" customFormat="1" ht="23.25" customHeight="1" outlineLevel="1" x14ac:dyDescent="0.2">
      <c r="A120" s="1350" t="str">
        <f t="shared" si="32"/>
        <v>Z2013</v>
      </c>
      <c r="B120" s="1350" t="e">
        <f t="shared" si="32"/>
        <v>#N/A</v>
      </c>
      <c r="C120" s="1350" t="e">
        <f t="shared" si="32"/>
        <v>#N/A</v>
      </c>
      <c r="D120" s="1350" t="e">
        <f t="shared" si="32"/>
        <v>#N/A</v>
      </c>
      <c r="E120" s="1263" t="e">
        <f>VLOOKUP("K|"&amp;P120,'[2]+termU'!$A$1:$G$65536,6,FALSE)</f>
        <v>#N/A</v>
      </c>
      <c r="F120" s="1264" t="str">
        <f>VLOOKUP("K|"&amp;O120,'[2]+termU'!$A$1:$G$65536,6,FALSE)</f>
        <v>L100</v>
      </c>
      <c r="G120" s="1264" t="str">
        <f>IF(P120="","B",IF(ISERROR(E121),"B",IF(E120=LEFT(E121,LEN(E120)),"A","B")))</f>
        <v>B</v>
      </c>
      <c r="H120" s="172" t="str">
        <f t="shared" ca="1" si="65"/>
        <v>A</v>
      </c>
      <c r="I120" s="1352">
        <v>3</v>
      </c>
      <c r="J120" s="1350">
        <f t="shared" si="33"/>
        <v>2013</v>
      </c>
      <c r="K120" s="1350" t="str">
        <f t="shared" si="33"/>
        <v>Test country</v>
      </c>
      <c r="L120" s="1350">
        <f t="shared" si="33"/>
        <v>0</v>
      </c>
      <c r="M120" s="1350">
        <f t="shared" si="33"/>
        <v>0</v>
      </c>
      <c r="N120" s="1350">
        <f t="shared" si="33"/>
        <v>0</v>
      </c>
      <c r="O120" s="1371" t="s">
        <v>1773</v>
      </c>
      <c r="P120" s="1262"/>
      <c r="Q120" s="1419" t="s">
        <v>2768</v>
      </c>
      <c r="R120" s="1420" t="s">
        <v>2572</v>
      </c>
      <c r="S120" s="1545">
        <f>SUBTOTAL(9,S121:S122)</f>
        <v>0</v>
      </c>
      <c r="T120" s="1546">
        <f t="shared" ref="T120:AT120" si="84">SUBTOTAL(9,T121:T122)</f>
        <v>0</v>
      </c>
      <c r="U120" s="1546">
        <f t="shared" si="84"/>
        <v>0</v>
      </c>
      <c r="V120" s="1593">
        <f t="shared" si="84"/>
        <v>0</v>
      </c>
      <c r="W120" s="1649">
        <f t="shared" si="84"/>
        <v>0</v>
      </c>
      <c r="X120" s="1545">
        <f t="shared" si="84"/>
        <v>0</v>
      </c>
      <c r="Y120" s="1593">
        <f t="shared" si="84"/>
        <v>0</v>
      </c>
      <c r="Z120" s="1649">
        <f t="shared" si="84"/>
        <v>0</v>
      </c>
      <c r="AA120" s="1545">
        <f t="shared" si="84"/>
        <v>0</v>
      </c>
      <c r="AB120" s="1547">
        <f t="shared" si="84"/>
        <v>0</v>
      </c>
      <c r="AC120" s="1545">
        <f t="shared" si="84"/>
        <v>0</v>
      </c>
      <c r="AD120" s="1547">
        <f t="shared" si="84"/>
        <v>0</v>
      </c>
      <c r="AE120" s="1545">
        <f t="shared" si="84"/>
        <v>0</v>
      </c>
      <c r="AF120" s="1546">
        <f t="shared" si="84"/>
        <v>0</v>
      </c>
      <c r="AG120" s="1546">
        <f t="shared" si="84"/>
        <v>0</v>
      </c>
      <c r="AH120" s="1547">
        <f t="shared" si="84"/>
        <v>0</v>
      </c>
      <c r="AI120" s="1580">
        <f t="shared" si="84"/>
        <v>0</v>
      </c>
      <c r="AJ120" s="1546">
        <f t="shared" si="84"/>
        <v>0</v>
      </c>
      <c r="AK120" s="1546">
        <f t="shared" si="84"/>
        <v>0</v>
      </c>
      <c r="AL120" s="1546">
        <f t="shared" si="84"/>
        <v>0</v>
      </c>
      <c r="AM120" s="1546">
        <f t="shared" si="84"/>
        <v>0</v>
      </c>
      <c r="AN120" s="1546">
        <f t="shared" si="84"/>
        <v>0</v>
      </c>
      <c r="AO120" s="1546">
        <f t="shared" si="84"/>
        <v>0</v>
      </c>
      <c r="AP120" s="1593">
        <f t="shared" si="84"/>
        <v>0</v>
      </c>
      <c r="AQ120" s="1545">
        <f t="shared" si="84"/>
        <v>0</v>
      </c>
      <c r="AR120" s="1546">
        <f t="shared" si="84"/>
        <v>0</v>
      </c>
      <c r="AS120" s="1546">
        <f t="shared" si="84"/>
        <v>0</v>
      </c>
      <c r="AT120" s="1547">
        <f t="shared" si="84"/>
        <v>0</v>
      </c>
      <c r="AU120" s="1413">
        <f>AR120* '1 Overview'!$D$19</f>
        <v>0</v>
      </c>
      <c r="AV120" s="1414">
        <f>T120* '1 Overview'!$D$19</f>
        <v>0</v>
      </c>
      <c r="AW120" s="1378">
        <f>Z120* '1 Overview'!$D$19</f>
        <v>0</v>
      </c>
      <c r="AX120" s="1422">
        <f>AT120* '1 Overview'!$D$19</f>
        <v>0</v>
      </c>
      <c r="AY120" s="1570"/>
      <c r="AZ120" s="204"/>
      <c r="BA120" s="204"/>
      <c r="BB120" s="204"/>
      <c r="BC120" s="204"/>
      <c r="BD120" s="204"/>
      <c r="BE120" s="204"/>
      <c r="BF120" s="204"/>
      <c r="BG120" s="204"/>
      <c r="BH120" s="204"/>
      <c r="BI120" s="204"/>
      <c r="BJ120" s="204"/>
      <c r="BK120" s="204"/>
      <c r="BL120" s="204"/>
      <c r="BM120" s="204"/>
      <c r="BN120" s="204"/>
      <c r="BO120" s="204"/>
      <c r="BP120" s="204"/>
      <c r="BQ120" s="204"/>
      <c r="BR120" s="204"/>
      <c r="BS120" s="204"/>
      <c r="BT120" s="204"/>
      <c r="BU120" s="204"/>
      <c r="BV120" s="204"/>
      <c r="BW120" s="204"/>
      <c r="BX120" s="204"/>
      <c r="BY120" s="204"/>
      <c r="BZ120" s="204"/>
      <c r="CA120" s="204"/>
      <c r="CB120" s="204"/>
      <c r="CC120" s="204"/>
      <c r="CD120" s="204"/>
      <c r="CE120" s="204"/>
      <c r="CF120" s="204"/>
      <c r="CG120" s="204"/>
      <c r="CH120" s="204"/>
      <c r="CI120" s="204"/>
      <c r="CJ120" s="204"/>
      <c r="CK120" s="204"/>
      <c r="CL120" s="204"/>
      <c r="CM120" s="204"/>
      <c r="CN120" s="204"/>
      <c r="CO120" s="204"/>
      <c r="CP120" s="204"/>
      <c r="CQ120" s="204"/>
      <c r="CR120" s="204"/>
      <c r="CS120" s="204"/>
      <c r="CT120" s="204"/>
      <c r="CU120" s="204"/>
      <c r="CV120" s="204"/>
      <c r="CW120" s="204"/>
      <c r="CX120" s="204"/>
      <c r="CY120" s="204"/>
      <c r="CZ120" s="204"/>
      <c r="DA120" s="204"/>
      <c r="DB120" s="204"/>
      <c r="DC120" s="204"/>
      <c r="DD120" s="204"/>
      <c r="DE120" s="204"/>
      <c r="DF120" s="204"/>
      <c r="DG120" s="204"/>
      <c r="DH120" s="204"/>
      <c r="DI120" s="204"/>
      <c r="DJ120" s="204"/>
      <c r="DK120" s="204"/>
      <c r="DL120" s="204"/>
      <c r="DM120" s="204"/>
      <c r="DN120" s="204"/>
      <c r="DO120" s="204"/>
      <c r="DP120" s="204"/>
      <c r="DQ120" s="204"/>
      <c r="DR120" s="204"/>
      <c r="DS120" s="204"/>
      <c r="DT120" s="204"/>
      <c r="DU120" s="204"/>
      <c r="DV120" s="204"/>
      <c r="DW120" s="204"/>
      <c r="DX120" s="204"/>
      <c r="DY120" s="204"/>
      <c r="DZ120" s="204"/>
      <c r="EA120" s="204"/>
    </row>
    <row r="121" spans="1:131" s="187" customFormat="1" outlineLevel="2" collapsed="1" x14ac:dyDescent="0.2">
      <c r="A121" s="1350" t="str">
        <f t="shared" si="32"/>
        <v>Z2013</v>
      </c>
      <c r="B121" s="1350" t="e">
        <f t="shared" si="32"/>
        <v>#N/A</v>
      </c>
      <c r="C121" s="1350" t="e">
        <f t="shared" si="32"/>
        <v>#N/A</v>
      </c>
      <c r="D121" s="1350" t="e">
        <f t="shared" si="32"/>
        <v>#N/A</v>
      </c>
      <c r="E121" s="1263" t="str">
        <f>VLOOKUP("K|"&amp;P121,'[2]+termU'!$A$1:$G$65536,6,FALSE)</f>
        <v>L100</v>
      </c>
      <c r="F121" s="1264" t="str">
        <f>VLOOKUP("K|"&amp;O121,'[2]+termU'!$A$1:$G$65536,6,FALSE)</f>
        <v>L100</v>
      </c>
      <c r="G121" s="1264" t="str">
        <f>IF(P121="","B",IF(ISERROR(E155),"B",IF(E121=LEFT(E155,LEN(E121)),"A","B")))</f>
        <v>B</v>
      </c>
      <c r="H121" s="172" t="str">
        <f t="shared" ca="1" si="65"/>
        <v>B</v>
      </c>
      <c r="I121" s="1352">
        <v>4</v>
      </c>
      <c r="J121" s="1350">
        <f t="shared" si="33"/>
        <v>2013</v>
      </c>
      <c r="K121" s="1350" t="str">
        <f t="shared" si="33"/>
        <v>Test country</v>
      </c>
      <c r="L121" s="1350">
        <f t="shared" si="33"/>
        <v>0</v>
      </c>
      <c r="M121" s="1350">
        <f t="shared" si="33"/>
        <v>0</v>
      </c>
      <c r="N121" s="1350">
        <f t="shared" si="33"/>
        <v>0</v>
      </c>
      <c r="O121" s="1371" t="s">
        <v>1773</v>
      </c>
      <c r="P121" s="1354" t="s">
        <v>1773</v>
      </c>
      <c r="Q121" s="1382" t="str">
        <f ca="1" xml:space="preserve"> Q120 &amp; IF(ISERROR([3]!hidden(Q120)),", no details",IF([3]!hidden(Q120),"",", no details"))</f>
        <v>Vegetales y frutas (si el detalle no esta disponible), no details</v>
      </c>
      <c r="R121" s="1454" t="str">
        <f xml:space="preserve"> R120 &amp; IF(ISERROR([2]!hidden(R120)),", no details",IF([2]!hidden(R120),"",", no details"))</f>
        <v>Vegetables and fruit (if no breakdown is available), no details</v>
      </c>
      <c r="S121" s="1455"/>
      <c r="T121" s="1439"/>
      <c r="U121" s="1439"/>
      <c r="V121" s="1440"/>
      <c r="W121" s="1654"/>
      <c r="X121" s="1438"/>
      <c r="Y121" s="1440"/>
      <c r="Z121" s="1654"/>
      <c r="AA121" s="1438"/>
      <c r="AB121" s="1442"/>
      <c r="AC121" s="1438"/>
      <c r="AD121" s="1442"/>
      <c r="AE121" s="1438"/>
      <c r="AF121" s="1442"/>
      <c r="AG121" s="1438"/>
      <c r="AH121" s="1442"/>
      <c r="AI121" s="1441" t="str">
        <f t="shared" si="60"/>
        <v/>
      </c>
      <c r="AJ121" s="1439" t="str">
        <f t="shared" si="61"/>
        <v/>
      </c>
      <c r="AK121" s="1439" t="str">
        <f t="shared" ref="AK121:AK201" si="85">IF($Y121,$U121/$Y121,"")</f>
        <v/>
      </c>
      <c r="AL121" s="1442" t="str">
        <f>IF($Y121,$U121/$Y121* '1 Overview'!$D$19,"")</f>
        <v/>
      </c>
      <c r="AM121" s="1441">
        <f>$AB121* '1 Overview'!$D$19</f>
        <v>0</v>
      </c>
      <c r="AN121" s="1439">
        <f>$AD121* '1 Overview'!$D$19</f>
        <v>0</v>
      </c>
      <c r="AO121" s="1439">
        <f>$AF121* '1 Overview'!$D$19</f>
        <v>0</v>
      </c>
      <c r="AP121" s="1440">
        <f>$AH121* '1 Overview'!$D$19</f>
        <v>0</v>
      </c>
      <c r="AQ121" s="1438"/>
      <c r="AR121" s="1439"/>
      <c r="AS121" s="1439"/>
      <c r="AT121" s="1442"/>
      <c r="AU121" s="719">
        <f>AR121* '1 Overview'!$D$19</f>
        <v>0</v>
      </c>
      <c r="AV121" s="1069">
        <f>T121* '1 Overview'!$D$19</f>
        <v>0</v>
      </c>
      <c r="AW121" s="1069">
        <f>Z121* '1 Overview'!$D$19</f>
        <v>0</v>
      </c>
      <c r="AX121" s="1383">
        <f>AT121* '1 Overview'!$D$19</f>
        <v>0</v>
      </c>
      <c r="AY121" s="1570"/>
      <c r="AZ121" s="204"/>
      <c r="BA121" s="204"/>
      <c r="BB121" s="204"/>
      <c r="BC121" s="204"/>
      <c r="BD121" s="204"/>
      <c r="BE121" s="204"/>
      <c r="BF121" s="204"/>
      <c r="BG121" s="204"/>
      <c r="BH121" s="204"/>
      <c r="BI121" s="204"/>
      <c r="BJ121" s="204"/>
      <c r="BK121" s="204"/>
      <c r="BL121" s="204"/>
      <c r="BM121" s="204"/>
      <c r="BN121" s="204"/>
      <c r="BO121" s="204"/>
      <c r="BP121" s="204"/>
      <c r="BQ121" s="204"/>
      <c r="BR121" s="204"/>
      <c r="BS121" s="204"/>
      <c r="BT121" s="204"/>
      <c r="BU121" s="204"/>
      <c r="BV121" s="204"/>
      <c r="BW121" s="204"/>
      <c r="BX121" s="204"/>
      <c r="BY121" s="204"/>
      <c r="BZ121" s="204"/>
      <c r="CA121" s="204"/>
      <c r="CB121" s="204"/>
      <c r="CC121" s="204"/>
      <c r="CD121" s="204"/>
      <c r="CE121" s="204"/>
      <c r="CF121" s="204"/>
      <c r="CG121" s="204"/>
      <c r="CH121" s="204"/>
      <c r="CI121" s="204"/>
      <c r="CJ121" s="204"/>
      <c r="CK121" s="204"/>
      <c r="CL121" s="204"/>
      <c r="CM121" s="204"/>
      <c r="CN121" s="204"/>
      <c r="CO121" s="204"/>
      <c r="CP121" s="204"/>
      <c r="CQ121" s="204"/>
      <c r="CR121" s="204"/>
      <c r="CS121" s="204"/>
      <c r="CT121" s="204"/>
      <c r="CU121" s="204"/>
      <c r="CV121" s="204"/>
      <c r="CW121" s="204"/>
      <c r="CX121" s="204"/>
      <c r="CY121" s="204"/>
      <c r="CZ121" s="204"/>
      <c r="DA121" s="204"/>
      <c r="DB121" s="204"/>
      <c r="DC121" s="204"/>
      <c r="DD121" s="204"/>
      <c r="DE121" s="204"/>
      <c r="DF121" s="204"/>
      <c r="DG121" s="204"/>
      <c r="DH121" s="204"/>
      <c r="DI121" s="204"/>
      <c r="DJ121" s="204"/>
      <c r="DK121" s="204"/>
      <c r="DL121" s="204"/>
      <c r="DM121" s="204"/>
      <c r="DN121" s="204"/>
      <c r="DO121" s="204"/>
      <c r="DP121" s="204"/>
      <c r="DQ121" s="204"/>
      <c r="DR121" s="204"/>
      <c r="DS121" s="204"/>
      <c r="DT121" s="204"/>
      <c r="DU121" s="204"/>
      <c r="DV121" s="204"/>
      <c r="DW121" s="204"/>
      <c r="DX121" s="204"/>
      <c r="DY121" s="204"/>
      <c r="DZ121" s="204"/>
      <c r="EA121" s="204"/>
    </row>
    <row r="122" spans="1:131" s="187" customFormat="1" ht="31.5" outlineLevel="1" x14ac:dyDescent="0.2">
      <c r="A122" s="1350" t="str">
        <f t="shared" si="32"/>
        <v>Z2013</v>
      </c>
      <c r="B122" s="1350" t="e">
        <f t="shared" si="32"/>
        <v>#N/A</v>
      </c>
      <c r="C122" s="1350" t="e">
        <f t="shared" si="32"/>
        <v>#N/A</v>
      </c>
      <c r="D122" s="1350" t="e">
        <f t="shared" si="32"/>
        <v>#N/A</v>
      </c>
      <c r="E122" s="1263" t="e">
        <f>VLOOKUP("K|"&amp;P122,'[2]+termU'!$A$1:$G$65536,6,FALSE)</f>
        <v>#N/A</v>
      </c>
      <c r="F122" s="1264" t="e">
        <f>VLOOKUP("K|"&amp;O122,'[2]+termU'!$A$1:$G$65536,6,FALSE)</f>
        <v>#N/A</v>
      </c>
      <c r="G122" s="1264" t="str">
        <f>IF(P122="","B",IF(ISERROR(E123),"B",IF(E122=LEFT(E123,LEN(E122)),"A","B")))</f>
        <v>B</v>
      </c>
      <c r="H122" s="172" t="str">
        <f t="shared" ca="1" si="65"/>
        <v>A</v>
      </c>
      <c r="I122" s="1352">
        <v>3</v>
      </c>
      <c r="J122" s="1350">
        <f t="shared" si="33"/>
        <v>2013</v>
      </c>
      <c r="K122" s="1350" t="str">
        <f t="shared" si="33"/>
        <v>Test country</v>
      </c>
      <c r="L122" s="1350">
        <f t="shared" si="33"/>
        <v>0</v>
      </c>
      <c r="M122" s="1350">
        <f t="shared" si="33"/>
        <v>0</v>
      </c>
      <c r="N122" s="1350">
        <f t="shared" si="33"/>
        <v>0</v>
      </c>
      <c r="O122" s="1371" t="str">
        <f t="shared" ref="O122:O126" si="86">TRIM(R122)</f>
        <v>Animal products (for processed animal products see below)</v>
      </c>
      <c r="P122" s="1262"/>
      <c r="Q122" s="1419" t="s">
        <v>2736</v>
      </c>
      <c r="R122" s="1420" t="s">
        <v>3128</v>
      </c>
      <c r="S122" s="1545">
        <f>SUBTOTAL(9,S123:S127)</f>
        <v>0</v>
      </c>
      <c r="T122" s="1546">
        <f t="shared" ref="T122:AT122" si="87">SUBTOTAL(9,T123:T127)</f>
        <v>0</v>
      </c>
      <c r="U122" s="1546">
        <f t="shared" si="87"/>
        <v>0</v>
      </c>
      <c r="V122" s="1593">
        <f t="shared" si="87"/>
        <v>0</v>
      </c>
      <c r="W122" s="1649">
        <f t="shared" si="87"/>
        <v>0</v>
      </c>
      <c r="X122" s="1545">
        <f t="shared" si="87"/>
        <v>0</v>
      </c>
      <c r="Y122" s="1593">
        <f t="shared" si="87"/>
        <v>0</v>
      </c>
      <c r="Z122" s="1649">
        <f t="shared" si="87"/>
        <v>0</v>
      </c>
      <c r="AA122" s="1545">
        <f t="shared" si="87"/>
        <v>0</v>
      </c>
      <c r="AB122" s="1547">
        <f t="shared" si="87"/>
        <v>0</v>
      </c>
      <c r="AC122" s="1545">
        <f t="shared" si="87"/>
        <v>0</v>
      </c>
      <c r="AD122" s="1547">
        <f t="shared" si="87"/>
        <v>0</v>
      </c>
      <c r="AE122" s="1545">
        <f t="shared" si="87"/>
        <v>0</v>
      </c>
      <c r="AF122" s="1547">
        <f t="shared" si="87"/>
        <v>0</v>
      </c>
      <c r="AG122" s="1545">
        <f t="shared" si="87"/>
        <v>0</v>
      </c>
      <c r="AH122" s="1547">
        <f t="shared" si="87"/>
        <v>0</v>
      </c>
      <c r="AI122" s="1580">
        <f t="shared" si="87"/>
        <v>0</v>
      </c>
      <c r="AJ122" s="1546">
        <f t="shared" si="87"/>
        <v>0</v>
      </c>
      <c r="AK122" s="1546">
        <f t="shared" si="87"/>
        <v>0</v>
      </c>
      <c r="AL122" s="1546">
        <f t="shared" si="87"/>
        <v>0</v>
      </c>
      <c r="AM122" s="1546">
        <f t="shared" si="87"/>
        <v>0</v>
      </c>
      <c r="AN122" s="1546">
        <f t="shared" si="87"/>
        <v>0</v>
      </c>
      <c r="AO122" s="1546">
        <f t="shared" si="87"/>
        <v>0</v>
      </c>
      <c r="AP122" s="1593">
        <f t="shared" si="87"/>
        <v>0</v>
      </c>
      <c r="AQ122" s="1545">
        <f t="shared" si="87"/>
        <v>0</v>
      </c>
      <c r="AR122" s="1546">
        <f t="shared" si="87"/>
        <v>0</v>
      </c>
      <c r="AS122" s="1546">
        <f t="shared" si="87"/>
        <v>0</v>
      </c>
      <c r="AT122" s="1547">
        <f t="shared" si="87"/>
        <v>0</v>
      </c>
      <c r="AU122" s="1413">
        <f>AR122* '1 Overview'!$D$19</f>
        <v>0</v>
      </c>
      <c r="AV122" s="1414">
        <f>T122* '1 Overview'!$D$19</f>
        <v>0</v>
      </c>
      <c r="AW122" s="1378">
        <f>Z122* '1 Overview'!$D$19</f>
        <v>0</v>
      </c>
      <c r="AX122" s="1422">
        <f>AT122* '1 Overview'!$D$19</f>
        <v>0</v>
      </c>
      <c r="AY122" s="1570"/>
      <c r="AZ122" s="204"/>
      <c r="BA122" s="204"/>
      <c r="BB122" s="204"/>
      <c r="BC122" s="204"/>
      <c r="BD122" s="204"/>
      <c r="BE122" s="204"/>
      <c r="BF122" s="204"/>
      <c r="BG122" s="204"/>
      <c r="BH122" s="204"/>
      <c r="BI122" s="204"/>
      <c r="BJ122" s="204"/>
      <c r="BK122" s="204"/>
      <c r="BL122" s="204"/>
      <c r="BM122" s="204"/>
      <c r="BN122" s="204"/>
      <c r="BO122" s="204"/>
      <c r="BP122" s="204"/>
      <c r="BQ122" s="204"/>
      <c r="BR122" s="204"/>
      <c r="BS122" s="204"/>
      <c r="BT122" s="204"/>
      <c r="BU122" s="204"/>
      <c r="BV122" s="204"/>
      <c r="BW122" s="204"/>
      <c r="BX122" s="204"/>
      <c r="BY122" s="204"/>
      <c r="BZ122" s="204"/>
      <c r="CA122" s="204"/>
      <c r="CB122" s="204"/>
      <c r="CC122" s="204"/>
      <c r="CD122" s="204"/>
      <c r="CE122" s="204"/>
      <c r="CF122" s="204"/>
      <c r="CG122" s="204"/>
      <c r="CH122" s="204"/>
      <c r="CI122" s="204"/>
      <c r="CJ122" s="204"/>
      <c r="CK122" s="204"/>
      <c r="CL122" s="204"/>
      <c r="CM122" s="204"/>
      <c r="CN122" s="204"/>
      <c r="CO122" s="204"/>
      <c r="CP122" s="204"/>
      <c r="CQ122" s="204"/>
      <c r="CR122" s="204"/>
      <c r="CS122" s="204"/>
      <c r="CT122" s="204"/>
      <c r="CU122" s="204"/>
      <c r="CV122" s="204"/>
      <c r="CW122" s="204"/>
      <c r="CX122" s="204"/>
      <c r="CY122" s="204"/>
      <c r="CZ122" s="204"/>
      <c r="DA122" s="204"/>
      <c r="DB122" s="204"/>
      <c r="DC122" s="204"/>
      <c r="DD122" s="204"/>
      <c r="DE122" s="204"/>
      <c r="DF122" s="204"/>
      <c r="DG122" s="204"/>
      <c r="DH122" s="204"/>
      <c r="DI122" s="204"/>
      <c r="DJ122" s="204"/>
      <c r="DK122" s="204"/>
      <c r="DL122" s="204"/>
      <c r="DM122" s="204"/>
      <c r="DN122" s="204"/>
      <c r="DO122" s="204"/>
      <c r="DP122" s="204"/>
      <c r="DQ122" s="204"/>
      <c r="DR122" s="204"/>
      <c r="DS122" s="204"/>
      <c r="DT122" s="204"/>
      <c r="DU122" s="204"/>
      <c r="DV122" s="204"/>
      <c r="DW122" s="204"/>
      <c r="DX122" s="204"/>
      <c r="DY122" s="204"/>
      <c r="DZ122" s="204"/>
      <c r="EA122" s="204"/>
    </row>
    <row r="123" spans="1:131" s="204" customFormat="1" ht="12.75" outlineLevel="2" collapsed="1" x14ac:dyDescent="0.2">
      <c r="A123" s="1350" t="str">
        <f t="shared" si="32"/>
        <v>Z2013</v>
      </c>
      <c r="B123" s="1350" t="e">
        <f t="shared" si="32"/>
        <v>#N/A</v>
      </c>
      <c r="C123" s="1350" t="e">
        <f t="shared" si="32"/>
        <v>#N/A</v>
      </c>
      <c r="D123" s="1350" t="e">
        <f t="shared" si="32"/>
        <v>#N/A</v>
      </c>
      <c r="E123" s="1263" t="e">
        <f>VLOOKUP("K|"&amp;P123,'[2]+termU'!$A$1:$G$65536,6,FALSE)</f>
        <v>#N/A</v>
      </c>
      <c r="F123" s="1264" t="e">
        <f>VLOOKUP("K|"&amp;O123,'[2]+termU'!$A$1:$G$65536,6,FALSE)</f>
        <v>#N/A</v>
      </c>
      <c r="G123" s="1264" t="str">
        <f>IF(P123="","B",IF(ISERROR(#REF!),"B",IF(E123=LEFT(#REF!,LEN(E123)),"A","B")))</f>
        <v>B</v>
      </c>
      <c r="H123" s="172" t="str">
        <f t="shared" ca="1" si="65"/>
        <v>B</v>
      </c>
      <c r="I123" s="1352">
        <v>4</v>
      </c>
      <c r="J123" s="1350">
        <f t="shared" si="33"/>
        <v>2013</v>
      </c>
      <c r="K123" s="1350" t="str">
        <f t="shared" si="33"/>
        <v>Test country</v>
      </c>
      <c r="L123" s="1350">
        <f t="shared" si="33"/>
        <v>0</v>
      </c>
      <c r="M123" s="1350">
        <f t="shared" si="33"/>
        <v>0</v>
      </c>
      <c r="N123" s="1350">
        <f t="shared" si="33"/>
        <v>0</v>
      </c>
      <c r="O123" s="1371" t="s">
        <v>553</v>
      </c>
      <c r="P123" s="1371" t="s">
        <v>553</v>
      </c>
      <c r="Q123" s="1399" t="s">
        <v>2737</v>
      </c>
      <c r="R123" s="1410" t="s">
        <v>3076</v>
      </c>
      <c r="S123" s="1068"/>
      <c r="T123" s="1069"/>
      <c r="U123" s="1069"/>
      <c r="V123" s="1383"/>
      <c r="W123" s="1651"/>
      <c r="X123" s="1068"/>
      <c r="Y123" s="1383"/>
      <c r="Z123" s="1651"/>
      <c r="AA123" s="1068"/>
      <c r="AB123" s="1384"/>
      <c r="AC123" s="1068"/>
      <c r="AD123" s="1384"/>
      <c r="AE123" s="1068"/>
      <c r="AF123" s="1384"/>
      <c r="AG123" s="1068"/>
      <c r="AH123" s="1384"/>
      <c r="AI123" s="719" t="str">
        <f>IF($V123,$S123/$V123,"")</f>
        <v/>
      </c>
      <c r="AJ123" s="1069" t="str">
        <f>IF($V123,$T123/$V123,"")</f>
        <v/>
      </c>
      <c r="AK123" s="1069" t="str">
        <f>IF($Y123,$U123/$Y123,"")</f>
        <v/>
      </c>
      <c r="AL123" s="1384" t="str">
        <f>IF($Y123,$U123/$Y123* '1 Overview'!$D$19,"")</f>
        <v/>
      </c>
      <c r="AM123" s="719">
        <f>$AB123* '1 Overview'!$D$19</f>
        <v>0</v>
      </c>
      <c r="AN123" s="1069">
        <f>$AD123* '1 Overview'!$D$19</f>
        <v>0</v>
      </c>
      <c r="AO123" s="1069">
        <f>$AF123* '1 Overview'!$D$19</f>
        <v>0</v>
      </c>
      <c r="AP123" s="1383">
        <f>$AH123* '1 Overview'!$D$19</f>
        <v>0</v>
      </c>
      <c r="AQ123" s="1068"/>
      <c r="AR123" s="1069"/>
      <c r="AS123" s="1069"/>
      <c r="AT123" s="1384"/>
      <c r="AU123" s="719">
        <f>AR123* '1 Overview'!$D$19</f>
        <v>0</v>
      </c>
      <c r="AV123" s="1069">
        <f>T123* '1 Overview'!$D$19</f>
        <v>0</v>
      </c>
      <c r="AW123" s="1069">
        <f>Z123* '1 Overview'!$D$19</f>
        <v>0</v>
      </c>
      <c r="AX123" s="1383">
        <f>AT123* '1 Overview'!$D$19</f>
        <v>0</v>
      </c>
      <c r="AY123" s="1570"/>
    </row>
    <row r="124" spans="1:131" s="204" customFormat="1" ht="12.75" outlineLevel="2" x14ac:dyDescent="0.2">
      <c r="A124" s="1350" t="str">
        <f t="shared" si="32"/>
        <v>Z2013</v>
      </c>
      <c r="B124" s="1350" t="e">
        <f t="shared" si="32"/>
        <v>#N/A</v>
      </c>
      <c r="C124" s="1350" t="e">
        <f t="shared" si="32"/>
        <v>#N/A</v>
      </c>
      <c r="D124" s="1350" t="e">
        <f t="shared" ref="D124" si="88">D$20</f>
        <v>#N/A</v>
      </c>
      <c r="E124" s="1263" t="str">
        <f>VLOOKUP("K|"&amp;P124,'[2]+termU'!$A$1:$G$65536,6,FALSE)</f>
        <v>L801707</v>
      </c>
      <c r="F124" s="1264" t="str">
        <f>VLOOKUP("K|"&amp;O124,'[2]+termU'!$A$1:$G$65536,6,FALSE)</f>
        <v>L801707</v>
      </c>
      <c r="G124" s="1264" t="str">
        <f>IF(P124="","B",IF(ISERROR(#REF!),"B",IF(E124=LEFT(#REF!,LEN(E124)),"A","B")))</f>
        <v>B</v>
      </c>
      <c r="H124" s="172" t="str">
        <f t="shared" ca="1" si="65"/>
        <v>B</v>
      </c>
      <c r="I124" s="1352">
        <v>4</v>
      </c>
      <c r="J124" s="1350">
        <f t="shared" si="33"/>
        <v>2013</v>
      </c>
      <c r="K124" s="1350" t="str">
        <f t="shared" si="33"/>
        <v>Test country</v>
      </c>
      <c r="L124" s="1350">
        <f t="shared" si="33"/>
        <v>0</v>
      </c>
      <c r="M124" s="1350">
        <f t="shared" si="33"/>
        <v>0</v>
      </c>
      <c r="N124" s="1350">
        <f t="shared" si="33"/>
        <v>0</v>
      </c>
      <c r="O124" s="1371" t="s">
        <v>2454</v>
      </c>
      <c r="P124" s="1262" t="s">
        <v>2454</v>
      </c>
      <c r="Q124" s="1399" t="s">
        <v>2454</v>
      </c>
      <c r="R124" s="1401" t="s">
        <v>3077</v>
      </c>
      <c r="S124" s="1068"/>
      <c r="T124" s="1069"/>
      <c r="U124" s="1069"/>
      <c r="V124" s="1383"/>
      <c r="W124" s="1651"/>
      <c r="X124" s="1068"/>
      <c r="Y124" s="1383"/>
      <c r="Z124" s="1651"/>
      <c r="AA124" s="1068"/>
      <c r="AB124" s="1384"/>
      <c r="AC124" s="1068"/>
      <c r="AD124" s="1384"/>
      <c r="AE124" s="1068"/>
      <c r="AF124" s="1384"/>
      <c r="AG124" s="1068"/>
      <c r="AH124" s="1384"/>
      <c r="AI124" s="719"/>
      <c r="AJ124" s="1069"/>
      <c r="AK124" s="1069"/>
      <c r="AL124" s="1384"/>
      <c r="AM124" s="719"/>
      <c r="AN124" s="1069"/>
      <c r="AO124" s="1069"/>
      <c r="AP124" s="1383"/>
      <c r="AQ124" s="1068"/>
      <c r="AR124" s="1069"/>
      <c r="AS124" s="1069"/>
      <c r="AT124" s="1384"/>
      <c r="AU124" s="719"/>
      <c r="AV124" s="1069"/>
      <c r="AW124" s="1069"/>
      <c r="AX124" s="1383"/>
      <c r="AY124" s="1570"/>
    </row>
    <row r="125" spans="1:131" s="204" customFormat="1" ht="12.75" customHeight="1" outlineLevel="2" collapsed="1" x14ac:dyDescent="0.2">
      <c r="A125" s="1350" t="str">
        <f t="shared" si="32"/>
        <v>Z2013</v>
      </c>
      <c r="B125" s="1350" t="e">
        <f t="shared" si="32"/>
        <v>#N/A</v>
      </c>
      <c r="C125" s="1350" t="e">
        <f t="shared" si="32"/>
        <v>#N/A</v>
      </c>
      <c r="D125" s="1350" t="e">
        <f t="shared" si="32"/>
        <v>#N/A</v>
      </c>
      <c r="E125" s="1263" t="str">
        <f>VLOOKUP("K|"&amp;P125,'[2]+termU'!$A$1:$G$65536,6,FALSE)</f>
        <v>L8zz104</v>
      </c>
      <c r="F125" s="1264" t="str">
        <f>VLOOKUP("K|"&amp;O125,'[2]+termU'!$A$1:$G$65536,6,FALSE)</f>
        <v>L8zz104</v>
      </c>
      <c r="G125" s="1264" t="str">
        <f>IF(P125="","B",IF(ISERROR(#REF!),"B",IF(E125=LEFT(#REF!,LEN(E125)),"A","B")))</f>
        <v>B</v>
      </c>
      <c r="H125" s="172" t="str">
        <f t="shared" ca="1" si="65"/>
        <v>B</v>
      </c>
      <c r="I125" s="1352">
        <v>4</v>
      </c>
      <c r="J125" s="1350">
        <f t="shared" si="33"/>
        <v>2013</v>
      </c>
      <c r="K125" s="1350" t="str">
        <f t="shared" si="33"/>
        <v>Test country</v>
      </c>
      <c r="L125" s="1350">
        <f t="shared" si="33"/>
        <v>0</v>
      </c>
      <c r="M125" s="1350">
        <f t="shared" si="33"/>
        <v>0</v>
      </c>
      <c r="N125" s="1350">
        <f t="shared" si="33"/>
        <v>0</v>
      </c>
      <c r="O125" s="1371" t="str">
        <f t="shared" si="86"/>
        <v>Honey</v>
      </c>
      <c r="P125" s="1262" t="s">
        <v>2341</v>
      </c>
      <c r="Q125" s="1400" t="s">
        <v>2738</v>
      </c>
      <c r="R125" s="1401" t="s">
        <v>3079</v>
      </c>
      <c r="S125" s="1438"/>
      <c r="T125" s="1069"/>
      <c r="U125" s="1069"/>
      <c r="V125" s="1383"/>
      <c r="W125" s="1651"/>
      <c r="X125" s="1068"/>
      <c r="Y125" s="1383"/>
      <c r="Z125" s="1651"/>
      <c r="AA125" s="1068"/>
      <c r="AB125" s="1384"/>
      <c r="AC125" s="1068"/>
      <c r="AD125" s="1384"/>
      <c r="AE125" s="1068"/>
      <c r="AF125" s="1384"/>
      <c r="AG125" s="1068"/>
      <c r="AH125" s="1384"/>
      <c r="AI125" s="719" t="str">
        <f>IF($V125,$S125/$V125,"")</f>
        <v/>
      </c>
      <c r="AJ125" s="1069" t="str">
        <f>IF($V125,$T125/$V125,"")</f>
        <v/>
      </c>
      <c r="AK125" s="1069" t="str">
        <f>IF($Y125,$U125/$Y125,"")</f>
        <v/>
      </c>
      <c r="AL125" s="1384" t="str">
        <f>IF($Y125,$U125/$Y125* '1 Overview'!$D$19,"")</f>
        <v/>
      </c>
      <c r="AM125" s="719">
        <f>$AB125* '1 Overview'!$D$19</f>
        <v>0</v>
      </c>
      <c r="AN125" s="1069">
        <f>$AD125* '1 Overview'!$D$19</f>
        <v>0</v>
      </c>
      <c r="AO125" s="1069">
        <f>$AF125* '1 Overview'!$D$19</f>
        <v>0</v>
      </c>
      <c r="AP125" s="1383">
        <f>$AH125* '1 Overview'!$D$19</f>
        <v>0</v>
      </c>
      <c r="AQ125" s="1068"/>
      <c r="AR125" s="1069"/>
      <c r="AS125" s="1069"/>
      <c r="AT125" s="1384"/>
      <c r="AU125" s="719">
        <f>AR125* '1 Overview'!$D$19</f>
        <v>0</v>
      </c>
      <c r="AV125" s="1069">
        <f>T125* '1 Overview'!$D$19</f>
        <v>0</v>
      </c>
      <c r="AW125" s="1069">
        <f>Z125* '1 Overview'!$D$19</f>
        <v>0</v>
      </c>
      <c r="AX125" s="1383">
        <f>AT125* '1 Overview'!$D$19</f>
        <v>0</v>
      </c>
      <c r="AY125" s="1570"/>
    </row>
    <row r="126" spans="1:131" s="201" customFormat="1" ht="12.75" outlineLevel="2" x14ac:dyDescent="0.2">
      <c r="A126" s="1350" t="str">
        <f t="shared" si="32"/>
        <v>Z2013</v>
      </c>
      <c r="B126" s="1350" t="e">
        <f t="shared" si="32"/>
        <v>#N/A</v>
      </c>
      <c r="C126" s="1350" t="e">
        <f t="shared" si="32"/>
        <v>#N/A</v>
      </c>
      <c r="D126" s="1350" t="e">
        <f t="shared" si="32"/>
        <v>#N/A</v>
      </c>
      <c r="E126" s="1263" t="e">
        <f>VLOOKUP("K|"&amp;P126,'[2]+termU'!$A$1:$G$65536,6,FALSE)</f>
        <v>#N/A</v>
      </c>
      <c r="F126" s="1264" t="e">
        <f>VLOOKUP("K|"&amp;O126,'[2]+termU'!$A$1:$G$65536,6,FALSE)</f>
        <v>#N/A</v>
      </c>
      <c r="G126" s="1264" t="str">
        <f>IF(P126="","B",IF(ISERROR(E127),"B",IF(E126=LEFT(E127,LEN(E126)),"A","B")))</f>
        <v>B</v>
      </c>
      <c r="H126" s="172" t="str">
        <f t="shared" ca="1" si="65"/>
        <v>B</v>
      </c>
      <c r="I126" s="1352">
        <v>4</v>
      </c>
      <c r="J126" s="1350">
        <f t="shared" si="33"/>
        <v>2013</v>
      </c>
      <c r="K126" s="1350" t="str">
        <f t="shared" si="33"/>
        <v>Test country</v>
      </c>
      <c r="L126" s="1350">
        <f t="shared" si="33"/>
        <v>0</v>
      </c>
      <c r="M126" s="1350">
        <f t="shared" si="33"/>
        <v>0</v>
      </c>
      <c r="N126" s="1350">
        <f t="shared" si="33"/>
        <v>0</v>
      </c>
      <c r="O126" s="1371" t="str">
        <f t="shared" si="86"/>
        <v>&lt;important new product, please enter&gt;</v>
      </c>
      <c r="P126" s="1354"/>
      <c r="Q126" s="1403" t="s">
        <v>2653</v>
      </c>
      <c r="R126" s="1404" t="s">
        <v>2231</v>
      </c>
      <c r="S126" s="1068"/>
      <c r="T126" s="1069"/>
      <c r="U126" s="1069"/>
      <c r="V126" s="1383"/>
      <c r="W126" s="1651"/>
      <c r="X126" s="1068"/>
      <c r="Y126" s="1383"/>
      <c r="Z126" s="1651"/>
      <c r="AA126" s="1068"/>
      <c r="AB126" s="1384"/>
      <c r="AC126" s="1068"/>
      <c r="AD126" s="1384"/>
      <c r="AE126" s="1068"/>
      <c r="AF126" s="1384"/>
      <c r="AG126" s="1068"/>
      <c r="AH126" s="1384"/>
      <c r="AI126" s="719" t="str">
        <f>IF($V126,$S126/$V126,"")</f>
        <v/>
      </c>
      <c r="AJ126" s="1069" t="str">
        <f>IF($V126,$T126/$V126,"")</f>
        <v/>
      </c>
      <c r="AK126" s="1069" t="str">
        <f>IF($Y126,$U126/$Y126,"")</f>
        <v/>
      </c>
      <c r="AL126" s="1384" t="str">
        <f>IF($Y126,$U126/$Y126* '1 Overview'!$D$19,"")</f>
        <v/>
      </c>
      <c r="AM126" s="719">
        <f>$AB126* '1 Overview'!$D$19</f>
        <v>0</v>
      </c>
      <c r="AN126" s="1069">
        <f>$AD126* '1 Overview'!$D$19</f>
        <v>0</v>
      </c>
      <c r="AO126" s="1069">
        <f>$AF126* '1 Overview'!$D$19</f>
        <v>0</v>
      </c>
      <c r="AP126" s="1383">
        <f>$AH126* '1 Overview'!$D$19</f>
        <v>0</v>
      </c>
      <c r="AQ126" s="1068"/>
      <c r="AR126" s="1069"/>
      <c r="AS126" s="1069"/>
      <c r="AT126" s="1384"/>
      <c r="AU126" s="719">
        <f>AR126* '1 Overview'!$D$19</f>
        <v>0</v>
      </c>
      <c r="AV126" s="1069">
        <f>T126* '1 Overview'!$D$19</f>
        <v>0</v>
      </c>
      <c r="AW126" s="1069">
        <f>Z126* '1 Overview'!$D$19</f>
        <v>0</v>
      </c>
      <c r="AX126" s="1383">
        <f>AT126* '1 Overview'!$D$19</f>
        <v>0</v>
      </c>
      <c r="AY126" s="1571"/>
    </row>
    <row r="127" spans="1:131" s="204" customFormat="1" ht="12.75" customHeight="1" outlineLevel="2" collapsed="1" thickBot="1" x14ac:dyDescent="0.25">
      <c r="A127" s="1350" t="str">
        <f t="shared" si="32"/>
        <v>Z2013</v>
      </c>
      <c r="B127" s="1350" t="e">
        <f t="shared" si="32"/>
        <v>#N/A</v>
      </c>
      <c r="C127" s="1350" t="e">
        <f t="shared" si="32"/>
        <v>#N/A</v>
      </c>
      <c r="D127" s="1350" t="e">
        <f t="shared" si="32"/>
        <v>#N/A</v>
      </c>
      <c r="E127" s="1263" t="e">
        <f>VLOOKUP("K|"&amp;P127,'[2]+termU'!$A$1:$G$65536,6,FALSE)</f>
        <v>#N/A</v>
      </c>
      <c r="F127" s="1264" t="e">
        <f>VLOOKUP("K|"&amp;O127,'[2]+termU'!$A$1:$G$65536,6,FALSE)</f>
        <v>#N/A</v>
      </c>
      <c r="G127" s="1264" t="str">
        <f>IF(P127="","B",IF(ISERROR(#REF!),"B",IF(E127=LEFT(#REF!,LEN(E127)),"A","B")))</f>
        <v>B</v>
      </c>
      <c r="H127" s="172" t="str">
        <f t="shared" ca="1" si="65"/>
        <v>B</v>
      </c>
      <c r="I127" s="1352">
        <v>4</v>
      </c>
      <c r="J127" s="1350">
        <f t="shared" si="33"/>
        <v>2013</v>
      </c>
      <c r="K127" s="1350" t="str">
        <f t="shared" si="33"/>
        <v>Test country</v>
      </c>
      <c r="L127" s="1350">
        <f t="shared" si="33"/>
        <v>0</v>
      </c>
      <c r="M127" s="1350">
        <f t="shared" si="33"/>
        <v>0</v>
      </c>
      <c r="N127" s="1350">
        <f t="shared" si="33"/>
        <v>0</v>
      </c>
      <c r="O127" s="1371" t="s">
        <v>93</v>
      </c>
      <c r="P127" s="1262" t="s">
        <v>93</v>
      </c>
      <c r="Q127" s="1400" t="s">
        <v>2739</v>
      </c>
      <c r="R127" s="1401" t="s">
        <v>3078</v>
      </c>
      <c r="S127" s="1514"/>
      <c r="T127" s="1502"/>
      <c r="U127" s="1502"/>
      <c r="V127" s="1515"/>
      <c r="W127" s="1655"/>
      <c r="X127" s="1514"/>
      <c r="Y127" s="1515"/>
      <c r="Z127" s="1655"/>
      <c r="AA127" s="1514"/>
      <c r="AB127" s="1503"/>
      <c r="AC127" s="1514"/>
      <c r="AD127" s="1503"/>
      <c r="AE127" s="1514"/>
      <c r="AF127" s="1503"/>
      <c r="AG127" s="1514"/>
      <c r="AH127" s="1503"/>
      <c r="AI127" s="719" t="str">
        <f>IF($V127,$S127/$V127,"")</f>
        <v/>
      </c>
      <c r="AJ127" s="1069" t="str">
        <f>IF($V127,$T127/$V127,"")</f>
        <v/>
      </c>
      <c r="AK127" s="1069" t="str">
        <f>IF($Y127,$U127/$Y127,"")</f>
        <v/>
      </c>
      <c r="AL127" s="1384" t="str">
        <f>IF($Y127,$U127/$Y127* '1 Overview'!$D$19,"")</f>
        <v/>
      </c>
      <c r="AM127" s="719">
        <f>$AB127* '1 Overview'!$D$19</f>
        <v>0</v>
      </c>
      <c r="AN127" s="1069">
        <f>$AD127* '1 Overview'!$D$19</f>
        <v>0</v>
      </c>
      <c r="AO127" s="1069">
        <f>$AF127* '1 Overview'!$D$19</f>
        <v>0</v>
      </c>
      <c r="AP127" s="1383">
        <f>$AH127* '1 Overview'!$D$19</f>
        <v>0</v>
      </c>
      <c r="AQ127" s="1514"/>
      <c r="AR127" s="1502"/>
      <c r="AS127" s="1502"/>
      <c r="AT127" s="1503"/>
      <c r="AU127" s="719">
        <f>AR127* '1 Overview'!$D$19</f>
        <v>0</v>
      </c>
      <c r="AV127" s="1069">
        <f>T127* '1 Overview'!$D$19</f>
        <v>0</v>
      </c>
      <c r="AW127" s="1069">
        <f>Z127* '1 Overview'!$D$19</f>
        <v>0</v>
      </c>
      <c r="AX127" s="1383">
        <f>AT127* '1 Overview'!$D$19</f>
        <v>0</v>
      </c>
      <c r="AY127" s="1570"/>
    </row>
    <row r="128" spans="1:131" ht="21.75" thickBot="1" x14ac:dyDescent="0.25">
      <c r="A128" s="1350" t="str">
        <f t="shared" ref="A128:D128" si="89">A$20</f>
        <v>Z2013</v>
      </c>
      <c r="B128" s="1350" t="e">
        <f t="shared" si="89"/>
        <v>#N/A</v>
      </c>
      <c r="C128" s="1350" t="e">
        <f t="shared" si="89"/>
        <v>#N/A</v>
      </c>
      <c r="D128" s="1350" t="e">
        <f t="shared" si="89"/>
        <v>#N/A</v>
      </c>
      <c r="E128" s="1263" t="e">
        <f>VLOOKUP("K|"&amp;P128,'[2]+termU'!$A$1:$G$65536,6,FALSE)</f>
        <v>#N/A</v>
      </c>
      <c r="F128" s="1264" t="e">
        <f>VLOOKUP("K|"&amp;O128,'[2]+termU'!$A$1:$G$65536,6,FALSE)</f>
        <v>#N/A</v>
      </c>
      <c r="G128" s="1264" t="str">
        <f>IF(P128="","B",IF(ISERROR(#REF!),"B",IF(E128=LEFT(#REF!,LEN(E128)),"A","B")))</f>
        <v>B</v>
      </c>
      <c r="H128" s="172" t="str">
        <f t="shared" ca="1" si="65"/>
        <v>A</v>
      </c>
      <c r="I128" s="1352">
        <v>4</v>
      </c>
      <c r="J128" s="1350">
        <f t="shared" ref="J128:N128" si="90">J$20</f>
        <v>2013</v>
      </c>
      <c r="K128" s="1350" t="str">
        <f t="shared" si="90"/>
        <v>Test country</v>
      </c>
      <c r="L128" s="1350">
        <f t="shared" si="90"/>
        <v>0</v>
      </c>
      <c r="M128" s="1350">
        <f t="shared" si="90"/>
        <v>0</v>
      </c>
      <c r="N128" s="1350">
        <f t="shared" si="90"/>
        <v>0</v>
      </c>
      <c r="O128" s="1371" t="s">
        <v>93</v>
      </c>
      <c r="P128" s="1262"/>
      <c r="Q128" s="1544" t="s">
        <v>2739</v>
      </c>
      <c r="R128" s="1535" t="s">
        <v>3075</v>
      </c>
      <c r="S128" s="1373">
        <f>SUBTOTAL(9,S129:S309)</f>
        <v>0</v>
      </c>
      <c r="T128" s="1374">
        <f t="shared" ref="T128:AT128" si="91">SUBTOTAL(9,T129:T309)</f>
        <v>0</v>
      </c>
      <c r="U128" s="1374">
        <f t="shared" si="91"/>
        <v>0</v>
      </c>
      <c r="V128" s="1375">
        <f t="shared" si="91"/>
        <v>0</v>
      </c>
      <c r="W128" s="1646">
        <f t="shared" si="91"/>
        <v>0</v>
      </c>
      <c r="X128" s="1373">
        <f t="shared" si="91"/>
        <v>0</v>
      </c>
      <c r="Y128" s="1375">
        <f t="shared" si="91"/>
        <v>0</v>
      </c>
      <c r="Z128" s="1646">
        <f t="shared" si="91"/>
        <v>0</v>
      </c>
      <c r="AA128" s="1373">
        <f t="shared" si="91"/>
        <v>0</v>
      </c>
      <c r="AB128" s="1376">
        <f t="shared" si="91"/>
        <v>0</v>
      </c>
      <c r="AC128" s="1373">
        <f t="shared" si="91"/>
        <v>0</v>
      </c>
      <c r="AD128" s="1376">
        <f t="shared" si="91"/>
        <v>0</v>
      </c>
      <c r="AE128" s="1373">
        <f t="shared" si="91"/>
        <v>0</v>
      </c>
      <c r="AF128" s="1376">
        <f t="shared" si="91"/>
        <v>0</v>
      </c>
      <c r="AG128" s="1373">
        <f t="shared" si="91"/>
        <v>0</v>
      </c>
      <c r="AH128" s="1376">
        <f t="shared" si="91"/>
        <v>0</v>
      </c>
      <c r="AI128" s="1377" t="e">
        <f t="shared" si="91"/>
        <v>#REF!</v>
      </c>
      <c r="AJ128" s="1374" t="e">
        <f t="shared" si="91"/>
        <v>#REF!</v>
      </c>
      <c r="AK128" s="1374">
        <f t="shared" si="91"/>
        <v>0</v>
      </c>
      <c r="AL128" s="1374">
        <f t="shared" si="91"/>
        <v>0</v>
      </c>
      <c r="AM128" s="1374">
        <f t="shared" si="91"/>
        <v>0</v>
      </c>
      <c r="AN128" s="1374">
        <f t="shared" si="91"/>
        <v>0</v>
      </c>
      <c r="AO128" s="1374">
        <f t="shared" si="91"/>
        <v>0</v>
      </c>
      <c r="AP128" s="1375">
        <f t="shared" si="91"/>
        <v>0</v>
      </c>
      <c r="AQ128" s="1373">
        <f t="shared" si="91"/>
        <v>0</v>
      </c>
      <c r="AR128" s="1374">
        <f t="shared" si="91"/>
        <v>0</v>
      </c>
      <c r="AS128" s="1374">
        <f t="shared" si="91"/>
        <v>0</v>
      </c>
      <c r="AT128" s="1376">
        <f t="shared" si="91"/>
        <v>0</v>
      </c>
      <c r="AU128" s="1426">
        <f>AR128* '1 Overview'!$D$19</f>
        <v>0</v>
      </c>
      <c r="AV128" s="1378">
        <f>T128* '1 Overview'!$D$19</f>
        <v>0</v>
      </c>
      <c r="AW128" s="1378">
        <f>Z128* '1 Overview'!$D$19</f>
        <v>0</v>
      </c>
      <c r="AX128" s="1425">
        <f>AT128* '1 Overview'!$D$19</f>
        <v>0</v>
      </c>
      <c r="AY128" s="1571"/>
      <c r="AZ128" s="201"/>
      <c r="BA128" s="201"/>
      <c r="BB128" s="201"/>
      <c r="BC128" s="201"/>
      <c r="BD128" s="201"/>
      <c r="BE128" s="201"/>
      <c r="BF128" s="201"/>
      <c r="BG128" s="201"/>
      <c r="BH128" s="201"/>
      <c r="BI128" s="201"/>
      <c r="BJ128" s="201"/>
      <c r="BK128" s="201"/>
      <c r="BL128" s="201"/>
      <c r="BM128" s="201"/>
      <c r="BN128" s="201"/>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1"/>
      <c r="DR128" s="201"/>
      <c r="DS128" s="201"/>
      <c r="DT128" s="201"/>
      <c r="DU128" s="201"/>
      <c r="DV128" s="201"/>
      <c r="DW128" s="201"/>
      <c r="DX128" s="201"/>
      <c r="DY128" s="201"/>
      <c r="DZ128" s="201"/>
      <c r="EA128" s="201"/>
    </row>
    <row r="129" spans="1:131" s="187" customFormat="1" ht="21.75" customHeight="1" outlineLevel="1" x14ac:dyDescent="0.2">
      <c r="A129" s="1350" t="str">
        <f t="shared" ref="A129:D215" si="92">A$20</f>
        <v>Z2013</v>
      </c>
      <c r="B129" s="1350" t="e">
        <f t="shared" si="92"/>
        <v>#N/A</v>
      </c>
      <c r="C129" s="1350" t="e">
        <f t="shared" si="92"/>
        <v>#N/A</v>
      </c>
      <c r="D129" s="1350" t="e">
        <f t="shared" si="92"/>
        <v>#N/A</v>
      </c>
      <c r="E129" s="1263" t="e">
        <f>VLOOKUP("K|"&amp;P129,'[2]+termU'!$A$1:$G$65536,6,FALSE)</f>
        <v>#N/A</v>
      </c>
      <c r="F129" s="1264" t="e">
        <f>VLOOKUP("K|"&amp;O129,'[2]+termU'!$A$1:$G$65536,6,FALSE)</f>
        <v>#N/A</v>
      </c>
      <c r="G129" s="1264" t="str">
        <f>IF(P129="","B",IF(ISERROR(#REF!),"B",IF(E129=LEFT(#REF!,LEN(E129)),"A","B")))</f>
        <v>B</v>
      </c>
      <c r="H129" s="172" t="str">
        <f t="shared" ca="1" si="65"/>
        <v>A</v>
      </c>
      <c r="I129" s="1352">
        <v>3</v>
      </c>
      <c r="J129" s="1350">
        <f t="shared" ref="J129:N213" si="93">J$20</f>
        <v>2013</v>
      </c>
      <c r="K129" s="1350" t="str">
        <f t="shared" si="93"/>
        <v>Test country</v>
      </c>
      <c r="L129" s="1350">
        <f t="shared" si="93"/>
        <v>0</v>
      </c>
      <c r="M129" s="1350">
        <f t="shared" si="93"/>
        <v>0</v>
      </c>
      <c r="N129" s="1350">
        <f t="shared" si="93"/>
        <v>0</v>
      </c>
      <c r="O129" s="1371"/>
      <c r="P129" s="1451"/>
      <c r="Q129" s="1536" t="s">
        <v>2806</v>
      </c>
      <c r="R129" s="1537" t="s">
        <v>3123</v>
      </c>
      <c r="S129" s="1589">
        <f>SUBTOTAL(9,S130:S145)</f>
        <v>0</v>
      </c>
      <c r="T129" s="1590">
        <f t="shared" ref="T129:AT129" si="94">SUBTOTAL(9,T130:T145)</f>
        <v>0</v>
      </c>
      <c r="U129" s="1590">
        <f t="shared" si="94"/>
        <v>0</v>
      </c>
      <c r="V129" s="1636">
        <f t="shared" si="94"/>
        <v>0</v>
      </c>
      <c r="W129" s="1649">
        <f t="shared" si="94"/>
        <v>0</v>
      </c>
      <c r="X129" s="1589">
        <f t="shared" si="94"/>
        <v>0</v>
      </c>
      <c r="Y129" s="1636">
        <f t="shared" si="94"/>
        <v>0</v>
      </c>
      <c r="Z129" s="1649">
        <f t="shared" si="94"/>
        <v>0</v>
      </c>
      <c r="AA129" s="1589">
        <f t="shared" si="94"/>
        <v>0</v>
      </c>
      <c r="AB129" s="1591">
        <f t="shared" si="94"/>
        <v>0</v>
      </c>
      <c r="AC129" s="1589">
        <f t="shared" si="94"/>
        <v>0</v>
      </c>
      <c r="AD129" s="1591">
        <f t="shared" si="94"/>
        <v>0</v>
      </c>
      <c r="AE129" s="1589">
        <f t="shared" si="94"/>
        <v>0</v>
      </c>
      <c r="AF129" s="1591">
        <f t="shared" si="94"/>
        <v>0</v>
      </c>
      <c r="AG129" s="1589">
        <f t="shared" si="94"/>
        <v>0</v>
      </c>
      <c r="AH129" s="1591">
        <f t="shared" si="94"/>
        <v>0</v>
      </c>
      <c r="AI129" s="1580">
        <f t="shared" si="94"/>
        <v>0</v>
      </c>
      <c r="AJ129" s="1546">
        <f t="shared" si="94"/>
        <v>0</v>
      </c>
      <c r="AK129" s="1546">
        <f t="shared" si="94"/>
        <v>0</v>
      </c>
      <c r="AL129" s="1546">
        <f t="shared" si="94"/>
        <v>0</v>
      </c>
      <c r="AM129" s="1546">
        <f t="shared" si="94"/>
        <v>0</v>
      </c>
      <c r="AN129" s="1546">
        <f t="shared" si="94"/>
        <v>0</v>
      </c>
      <c r="AO129" s="1546">
        <f t="shared" si="94"/>
        <v>0</v>
      </c>
      <c r="AP129" s="1593">
        <f t="shared" si="94"/>
        <v>0</v>
      </c>
      <c r="AQ129" s="1589">
        <f t="shared" si="94"/>
        <v>0</v>
      </c>
      <c r="AR129" s="1590">
        <f t="shared" si="94"/>
        <v>0</v>
      </c>
      <c r="AS129" s="1590">
        <f t="shared" si="94"/>
        <v>0</v>
      </c>
      <c r="AT129" s="1591">
        <f t="shared" si="94"/>
        <v>0</v>
      </c>
      <c r="AU129" s="1413">
        <f>AR129* '1 Overview'!$D$19</f>
        <v>0</v>
      </c>
      <c r="AV129" s="1414">
        <f>T129* '1 Overview'!$D$19</f>
        <v>0</v>
      </c>
      <c r="AW129" s="1378">
        <f>Z129* '1 Overview'!$D$19</f>
        <v>0</v>
      </c>
      <c r="AX129" s="1422">
        <f>AT129* '1 Overview'!$D$19</f>
        <v>0</v>
      </c>
      <c r="AY129" s="1570"/>
      <c r="AZ129" s="204"/>
      <c r="BA129" s="204"/>
      <c r="BB129" s="204"/>
      <c r="BC129" s="204"/>
      <c r="BD129" s="204"/>
      <c r="BE129" s="204"/>
      <c r="BF129" s="204"/>
      <c r="BG129" s="204"/>
      <c r="BH129" s="204"/>
      <c r="BI129" s="204"/>
      <c r="BJ129" s="204"/>
      <c r="BK129" s="204"/>
      <c r="BL129" s="204"/>
      <c r="BM129" s="204"/>
      <c r="BN129" s="204"/>
      <c r="BO129" s="204"/>
      <c r="BP129" s="204"/>
      <c r="BQ129" s="204"/>
      <c r="BR129" s="204"/>
      <c r="BS129" s="204"/>
      <c r="BT129" s="204"/>
      <c r="BU129" s="204"/>
      <c r="BV129" s="204"/>
      <c r="BW129" s="204"/>
      <c r="BX129" s="204"/>
      <c r="BY129" s="204"/>
      <c r="BZ129" s="204"/>
      <c r="CA129" s="204"/>
      <c r="CB129" s="204"/>
      <c r="CC129" s="204"/>
      <c r="CD129" s="204"/>
      <c r="CE129" s="204"/>
      <c r="CF129" s="204"/>
      <c r="CG129" s="204"/>
      <c r="CH129" s="204"/>
      <c r="CI129" s="204"/>
      <c r="CJ129" s="204"/>
      <c r="CK129" s="204"/>
      <c r="CL129" s="204"/>
      <c r="CM129" s="204"/>
      <c r="CN129" s="204"/>
      <c r="CO129" s="204"/>
      <c r="CP129" s="204"/>
      <c r="CQ129" s="204"/>
      <c r="CR129" s="204"/>
      <c r="CS129" s="204"/>
      <c r="CT129" s="204"/>
      <c r="CU129" s="204"/>
      <c r="CV129" s="204"/>
      <c r="CW129" s="204"/>
      <c r="CX129" s="204"/>
      <c r="CY129" s="204"/>
      <c r="CZ129" s="204"/>
      <c r="DA129" s="204"/>
      <c r="DB129" s="204"/>
      <c r="DC129" s="204"/>
      <c r="DD129" s="204"/>
      <c r="DE129" s="204"/>
      <c r="DF129" s="204"/>
      <c r="DG129" s="204"/>
      <c r="DH129" s="204"/>
      <c r="DI129" s="204"/>
      <c r="DJ129" s="204"/>
      <c r="DK129" s="204"/>
      <c r="DL129" s="204"/>
      <c r="DM129" s="204"/>
      <c r="DN129" s="204"/>
      <c r="DO129" s="204"/>
      <c r="DP129" s="204"/>
      <c r="DQ129" s="204"/>
      <c r="DR129" s="204"/>
      <c r="DS129" s="204"/>
      <c r="DT129" s="204"/>
      <c r="DU129" s="204"/>
      <c r="DV129" s="204"/>
      <c r="DW129" s="204"/>
      <c r="DX129" s="204"/>
      <c r="DY129" s="204"/>
      <c r="DZ129" s="204"/>
      <c r="EA129" s="204"/>
    </row>
    <row r="130" spans="1:131" ht="19.5" customHeight="1" x14ac:dyDescent="0.2">
      <c r="A130" s="1350" t="str">
        <f t="shared" si="92"/>
        <v>Z2013</v>
      </c>
      <c r="B130" s="1350" t="e">
        <f t="shared" si="92"/>
        <v>#N/A</v>
      </c>
      <c r="C130" s="1350" t="e">
        <f t="shared" si="92"/>
        <v>#N/A</v>
      </c>
      <c r="D130" s="1350" t="e">
        <f t="shared" si="92"/>
        <v>#N/A</v>
      </c>
      <c r="E130" s="1263" t="e">
        <f>VLOOKUP("K|"&amp;P130,'[2]+termU'!$A$1:$G$65536,6,FALSE)</f>
        <v>#N/A</v>
      </c>
      <c r="F130" s="1264" t="e">
        <f>VLOOKUP("K|"&amp;O130,'[2]+termU'!$A$1:$G$65536,6,FALSE)</f>
        <v>#N/A</v>
      </c>
      <c r="G130" s="1264" t="str">
        <f>IF(P130="","B",IF(ISERROR(E131),"B",IF(E130=LEFT(E131,LEN(E130)),"A","B")))</f>
        <v>B</v>
      </c>
      <c r="H130" s="172" t="str">
        <f t="shared" ca="1" si="65"/>
        <v>A</v>
      </c>
      <c r="I130" s="1352">
        <v>4</v>
      </c>
      <c r="J130" s="1350">
        <f t="shared" si="93"/>
        <v>2013</v>
      </c>
      <c r="K130" s="1350" t="str">
        <f t="shared" si="93"/>
        <v>Test country</v>
      </c>
      <c r="L130" s="1350">
        <f t="shared" si="93"/>
        <v>0</v>
      </c>
      <c r="M130" s="1350">
        <f t="shared" si="93"/>
        <v>0</v>
      </c>
      <c r="N130" s="1350">
        <f t="shared" si="93"/>
        <v>0</v>
      </c>
      <c r="O130" s="1371" t="s">
        <v>2455</v>
      </c>
      <c r="P130" s="1262" t="s">
        <v>2455</v>
      </c>
      <c r="Q130" s="1456" t="s">
        <v>2806</v>
      </c>
      <c r="R130" s="1393" t="s">
        <v>3124</v>
      </c>
      <c r="S130" s="1548">
        <f>SUBTOTAL(9,S131:S137)</f>
        <v>0</v>
      </c>
      <c r="T130" s="1549">
        <f t="shared" ref="T130:AT130" si="95">SUBTOTAL(9,T131:T137)</f>
        <v>0</v>
      </c>
      <c r="U130" s="1549">
        <f t="shared" si="95"/>
        <v>0</v>
      </c>
      <c r="V130" s="1597">
        <f t="shared" si="95"/>
        <v>0</v>
      </c>
      <c r="W130" s="1656">
        <f t="shared" si="95"/>
        <v>0</v>
      </c>
      <c r="X130" s="1548">
        <f t="shared" si="95"/>
        <v>0</v>
      </c>
      <c r="Y130" s="1597">
        <f t="shared" si="95"/>
        <v>0</v>
      </c>
      <c r="Z130" s="1656">
        <f t="shared" si="95"/>
        <v>0</v>
      </c>
      <c r="AA130" s="1548">
        <f t="shared" si="95"/>
        <v>0</v>
      </c>
      <c r="AB130" s="1550">
        <f t="shared" si="95"/>
        <v>0</v>
      </c>
      <c r="AC130" s="1548">
        <f t="shared" si="95"/>
        <v>0</v>
      </c>
      <c r="AD130" s="1550">
        <f t="shared" si="95"/>
        <v>0</v>
      </c>
      <c r="AE130" s="1548">
        <f t="shared" si="95"/>
        <v>0</v>
      </c>
      <c r="AF130" s="1550">
        <f t="shared" si="95"/>
        <v>0</v>
      </c>
      <c r="AG130" s="1548">
        <f t="shared" si="95"/>
        <v>0</v>
      </c>
      <c r="AH130" s="1550">
        <f t="shared" si="95"/>
        <v>0</v>
      </c>
      <c r="AI130" s="1596">
        <f t="shared" si="95"/>
        <v>0</v>
      </c>
      <c r="AJ130" s="1549">
        <f t="shared" si="95"/>
        <v>0</v>
      </c>
      <c r="AK130" s="1549">
        <f t="shared" si="95"/>
        <v>0</v>
      </c>
      <c r="AL130" s="1549">
        <f t="shared" si="95"/>
        <v>0</v>
      </c>
      <c r="AM130" s="1549">
        <f t="shared" si="95"/>
        <v>0</v>
      </c>
      <c r="AN130" s="1549">
        <f t="shared" si="95"/>
        <v>0</v>
      </c>
      <c r="AO130" s="1549">
        <f t="shared" si="95"/>
        <v>0</v>
      </c>
      <c r="AP130" s="1597">
        <f t="shared" si="95"/>
        <v>0</v>
      </c>
      <c r="AQ130" s="1548">
        <f t="shared" si="95"/>
        <v>0</v>
      </c>
      <c r="AR130" s="1549">
        <f t="shared" si="95"/>
        <v>0</v>
      </c>
      <c r="AS130" s="1549">
        <f t="shared" si="95"/>
        <v>0</v>
      </c>
      <c r="AT130" s="1550">
        <f t="shared" si="95"/>
        <v>0</v>
      </c>
      <c r="AU130" s="682"/>
      <c r="AV130" s="682"/>
      <c r="AW130" s="682"/>
      <c r="AX130" s="682"/>
      <c r="AY130" s="1577"/>
      <c r="AZ130" s="201"/>
      <c r="BA130" s="201"/>
      <c r="BB130" s="201"/>
      <c r="BC130" s="201"/>
      <c r="BD130" s="201"/>
      <c r="BE130" s="201"/>
      <c r="BF130" s="201"/>
      <c r="BG130" s="201"/>
      <c r="BH130" s="201"/>
      <c r="BI130" s="201"/>
      <c r="BJ130" s="201"/>
      <c r="BK130" s="201"/>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row>
    <row r="131" spans="1:131" ht="18" customHeight="1" x14ac:dyDescent="0.2">
      <c r="A131" s="1350" t="str">
        <f t="shared" si="92"/>
        <v>Z2013</v>
      </c>
      <c r="B131" s="1350" t="e">
        <f t="shared" si="92"/>
        <v>#N/A</v>
      </c>
      <c r="C131" s="1350" t="e">
        <f t="shared" si="92"/>
        <v>#N/A</v>
      </c>
      <c r="D131" s="1350" t="e">
        <f t="shared" si="92"/>
        <v>#N/A</v>
      </c>
      <c r="E131" s="1263" t="e">
        <f>VLOOKUP("K|"&amp;P131,'[2]+termU'!$A$1:$G$65536,6,FALSE)</f>
        <v>#N/A</v>
      </c>
      <c r="F131" s="1264" t="e">
        <f>VLOOKUP("K|"&amp;O131,'[2]+termU'!$A$1:$G$65536,6,FALSE)</f>
        <v>#N/A</v>
      </c>
      <c r="G131" s="1264" t="e">
        <f>IF(P131="","B",IF(ISERROR(E132),"B",IF(E131=LEFT(E132,LEN(E131)),"A","B")))</f>
        <v>#N/A</v>
      </c>
      <c r="H131" s="172" t="str">
        <f t="shared" ca="1" si="65"/>
        <v>B</v>
      </c>
      <c r="I131" s="1352">
        <v>4</v>
      </c>
      <c r="J131" s="1350">
        <f t="shared" si="93"/>
        <v>2013</v>
      </c>
      <c r="K131" s="1350" t="str">
        <f t="shared" si="93"/>
        <v>Test country</v>
      </c>
      <c r="L131" s="1350">
        <f t="shared" si="93"/>
        <v>0</v>
      </c>
      <c r="M131" s="1350">
        <f t="shared" si="93"/>
        <v>0</v>
      </c>
      <c r="N131" s="1350">
        <f t="shared" si="93"/>
        <v>0</v>
      </c>
      <c r="O131" s="1371" t="s">
        <v>2456</v>
      </c>
      <c r="P131" s="1262" t="s">
        <v>2456</v>
      </c>
      <c r="Q131" s="1456" t="s">
        <v>2806</v>
      </c>
      <c r="R131" s="1382" t="str">
        <f xml:space="preserve"> R130 &amp; IF(ISERROR([2]!hidden(R130)),", no details",IF([2]!hidden(R130),"",", no details"))</f>
        <v>&gt; Bread and bakery products, no details</v>
      </c>
      <c r="S131" s="1068"/>
      <c r="T131" s="1069"/>
      <c r="U131" s="1069"/>
      <c r="V131" s="1383"/>
      <c r="W131" s="1651"/>
      <c r="X131" s="1068"/>
      <c r="Y131" s="1383"/>
      <c r="Z131" s="1651"/>
      <c r="AA131" s="1068"/>
      <c r="AB131" s="1384"/>
      <c r="AC131" s="1068"/>
      <c r="AD131" s="1384"/>
      <c r="AE131" s="1068"/>
      <c r="AF131" s="1384"/>
      <c r="AG131" s="1068"/>
      <c r="AH131" s="1384"/>
      <c r="AI131" s="719"/>
      <c r="AJ131" s="1068"/>
      <c r="AK131" s="1068"/>
      <c r="AL131" s="1068"/>
      <c r="AM131" s="1068"/>
      <c r="AN131" s="1068"/>
      <c r="AO131" s="1068"/>
      <c r="AP131" s="1468"/>
      <c r="AQ131" s="1068"/>
      <c r="AR131" s="1069"/>
      <c r="AS131" s="1069"/>
      <c r="AT131" s="1384"/>
      <c r="AU131" s="682"/>
      <c r="AV131" s="682"/>
      <c r="AW131" s="682"/>
      <c r="AX131" s="682"/>
      <c r="AY131" s="1577"/>
      <c r="AZ131" s="201"/>
      <c r="BA131" s="201"/>
      <c r="BB131" s="201"/>
      <c r="BC131" s="201"/>
      <c r="BD131" s="201"/>
      <c r="BE131" s="201"/>
      <c r="BF131" s="201"/>
      <c r="BG131" s="201"/>
      <c r="BH131" s="201"/>
      <c r="BI131" s="201"/>
      <c r="BJ131" s="201"/>
      <c r="BK131" s="201"/>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row>
    <row r="132" spans="1:131" s="204" customFormat="1" ht="12.75" outlineLevel="2" collapsed="1" x14ac:dyDescent="0.2">
      <c r="A132" s="1350" t="str">
        <f t="shared" si="92"/>
        <v>Z2013</v>
      </c>
      <c r="B132" s="1350" t="e">
        <f t="shared" si="92"/>
        <v>#N/A</v>
      </c>
      <c r="C132" s="1350" t="e">
        <f t="shared" si="92"/>
        <v>#N/A</v>
      </c>
      <c r="D132" s="1350" t="e">
        <f t="shared" si="92"/>
        <v>#N/A</v>
      </c>
      <c r="E132" s="1263" t="str">
        <f>VLOOKUP("K|"&amp;P132,'[2]+termU'!$A$1:$G$65536,6,FALSE)</f>
        <v>L801101</v>
      </c>
      <c r="F132" s="1264" t="str">
        <f>VLOOKUP("K|"&amp;O132,'[2]+termU'!$A$1:$G$65536,6,FALSE)</f>
        <v>L801101</v>
      </c>
      <c r="G132" s="1264" t="str">
        <f>IF(P132="","B",IF(ISERROR(E133),"B",IF(E132=LEFT(E133,LEN(E132)),"A","B")))</f>
        <v>B</v>
      </c>
      <c r="H132" s="172" t="str">
        <f t="shared" ca="1" si="65"/>
        <v>B</v>
      </c>
      <c r="I132" s="1352">
        <v>4</v>
      </c>
      <c r="J132" s="1350">
        <f t="shared" si="93"/>
        <v>2013</v>
      </c>
      <c r="K132" s="1350" t="str">
        <f t="shared" si="93"/>
        <v>Test country</v>
      </c>
      <c r="L132" s="1350">
        <f t="shared" si="93"/>
        <v>0</v>
      </c>
      <c r="M132" s="1350">
        <f t="shared" si="93"/>
        <v>0</v>
      </c>
      <c r="N132" s="1350">
        <f t="shared" si="93"/>
        <v>0</v>
      </c>
      <c r="O132" s="1371" t="str">
        <f t="shared" ref="O132:O145" si="96">TRIM(R132)</f>
        <v>Bread</v>
      </c>
      <c r="P132" s="1262" t="s">
        <v>2266</v>
      </c>
      <c r="Q132" s="1452" t="s">
        <v>2807</v>
      </c>
      <c r="R132" s="1401" t="s">
        <v>2457</v>
      </c>
      <c r="S132" s="1068"/>
      <c r="T132" s="1069"/>
      <c r="U132" s="1069"/>
      <c r="V132" s="1383"/>
      <c r="W132" s="1651"/>
      <c r="X132" s="1068"/>
      <c r="Y132" s="1383"/>
      <c r="Z132" s="1651"/>
      <c r="AA132" s="1068"/>
      <c r="AB132" s="1384"/>
      <c r="AC132" s="1068"/>
      <c r="AD132" s="1384"/>
      <c r="AE132" s="1068"/>
      <c r="AF132" s="1384"/>
      <c r="AG132" s="1068"/>
      <c r="AH132" s="1384"/>
      <c r="AI132" s="719" t="str">
        <f t="shared" ref="AI132:AI137" si="97">IF($V132,$S132/$V132,"")</f>
        <v/>
      </c>
      <c r="AJ132" s="1069" t="str">
        <f t="shared" ref="AJ132:AJ137" si="98">IF($V132,$T132/$V132,"")</f>
        <v/>
      </c>
      <c r="AK132" s="1069" t="str">
        <f t="shared" ref="AK132:AK137" si="99">IF($Y132,$U132/$Y132,"")</f>
        <v/>
      </c>
      <c r="AL132" s="1384" t="str">
        <f>IF($Y132,$U132/$Y132* '1 Overview'!$D$19,"")</f>
        <v/>
      </c>
      <c r="AM132" s="719">
        <f>$AB132* '1 Overview'!$D$19</f>
        <v>0</v>
      </c>
      <c r="AN132" s="1069">
        <f>$AD132* '1 Overview'!$D$19</f>
        <v>0</v>
      </c>
      <c r="AO132" s="1069">
        <f>$AF132* '1 Overview'!$D$19</f>
        <v>0</v>
      </c>
      <c r="AP132" s="1383">
        <f>$AH132* '1 Overview'!$D$19</f>
        <v>0</v>
      </c>
      <c r="AQ132" s="1068"/>
      <c r="AR132" s="1069"/>
      <c r="AS132" s="1069"/>
      <c r="AT132" s="1384"/>
      <c r="AU132" s="719">
        <f>AR132* '1 Overview'!$D$19</f>
        <v>0</v>
      </c>
      <c r="AV132" s="1069">
        <f>T132* '1 Overview'!$D$19</f>
        <v>0</v>
      </c>
      <c r="AW132" s="1069">
        <f>Z132* '1 Overview'!$D$19</f>
        <v>0</v>
      </c>
      <c r="AX132" s="1383">
        <f>AT132* '1 Overview'!$D$19</f>
        <v>0</v>
      </c>
      <c r="AY132" s="1570"/>
    </row>
    <row r="133" spans="1:131" s="201" customFormat="1" ht="12.75" outlineLevel="2" collapsed="1" x14ac:dyDescent="0.2">
      <c r="A133" s="1350" t="str">
        <f t="shared" si="92"/>
        <v>Z2013</v>
      </c>
      <c r="B133" s="1350" t="e">
        <f t="shared" si="92"/>
        <v>#N/A</v>
      </c>
      <c r="C133" s="1350" t="e">
        <f t="shared" si="92"/>
        <v>#N/A</v>
      </c>
      <c r="D133" s="1350" t="e">
        <f t="shared" si="92"/>
        <v>#N/A</v>
      </c>
      <c r="E133" s="1263" t="str">
        <f>VLOOKUP("K|"&amp;P133,'[2]+termU'!$A$1:$G$65536,6,FALSE)</f>
        <v>L801102</v>
      </c>
      <c r="F133" s="1264" t="str">
        <f>VLOOKUP("K|"&amp;O133,'[2]+termU'!$A$1:$G$65536,6,FALSE)</f>
        <v>L801102</v>
      </c>
      <c r="G133" s="1264" t="str">
        <f>IF(P133="","B",IF(ISERROR(E135),"B",IF(E133=LEFT(E135,LEN(E133)),"A","B")))</f>
        <v>B</v>
      </c>
      <c r="H133" s="172" t="str">
        <f t="shared" ca="1" si="65"/>
        <v>B</v>
      </c>
      <c r="I133" s="1352">
        <v>4</v>
      </c>
      <c r="J133" s="1350">
        <f t="shared" si="93"/>
        <v>2013</v>
      </c>
      <c r="K133" s="1350" t="str">
        <f t="shared" si="93"/>
        <v>Test country</v>
      </c>
      <c r="L133" s="1350">
        <f t="shared" si="93"/>
        <v>0</v>
      </c>
      <c r="M133" s="1350">
        <f t="shared" si="93"/>
        <v>0</v>
      </c>
      <c r="N133" s="1350">
        <f t="shared" si="93"/>
        <v>0</v>
      </c>
      <c r="O133" s="1371" t="str">
        <f t="shared" si="96"/>
        <v>Bread rolls</v>
      </c>
      <c r="P133" s="1262" t="s">
        <v>2267</v>
      </c>
      <c r="Q133" s="1452" t="s">
        <v>2808</v>
      </c>
      <c r="R133" s="1401" t="s">
        <v>2458</v>
      </c>
      <c r="S133" s="1068"/>
      <c r="T133" s="1069"/>
      <c r="U133" s="1069"/>
      <c r="V133" s="1383"/>
      <c r="W133" s="1651"/>
      <c r="X133" s="1068"/>
      <c r="Y133" s="1383"/>
      <c r="Z133" s="1651"/>
      <c r="AA133" s="1068"/>
      <c r="AB133" s="1384"/>
      <c r="AC133" s="1068"/>
      <c r="AD133" s="1384"/>
      <c r="AE133" s="1068"/>
      <c r="AF133" s="1384"/>
      <c r="AG133" s="1068"/>
      <c r="AH133" s="1384"/>
      <c r="AI133" s="719" t="str">
        <f t="shared" si="97"/>
        <v/>
      </c>
      <c r="AJ133" s="1069" t="str">
        <f t="shared" si="98"/>
        <v/>
      </c>
      <c r="AK133" s="1069" t="str">
        <f t="shared" si="99"/>
        <v/>
      </c>
      <c r="AL133" s="1384" t="str">
        <f>IF($Y133,$U133/$Y133* '1 Overview'!$D$19,"")</f>
        <v/>
      </c>
      <c r="AM133" s="719">
        <f>$AB133* '1 Overview'!$D$19</f>
        <v>0</v>
      </c>
      <c r="AN133" s="1069">
        <f>$AD133* '1 Overview'!$D$19</f>
        <v>0</v>
      </c>
      <c r="AO133" s="1069">
        <f>$AF133* '1 Overview'!$D$19</f>
        <v>0</v>
      </c>
      <c r="AP133" s="1383">
        <f>$AH133* '1 Overview'!$D$19</f>
        <v>0</v>
      </c>
      <c r="AQ133" s="1068"/>
      <c r="AR133" s="1069"/>
      <c r="AS133" s="1069"/>
      <c r="AT133" s="1384"/>
      <c r="AU133" s="719">
        <f>AR133* '1 Overview'!$D$19</f>
        <v>0</v>
      </c>
      <c r="AV133" s="1069">
        <f>T133* '1 Overview'!$D$19</f>
        <v>0</v>
      </c>
      <c r="AW133" s="1069">
        <f>Z133* '1 Overview'!$D$19</f>
        <v>0</v>
      </c>
      <c r="AX133" s="1383">
        <f>AT133* '1 Overview'!$D$19</f>
        <v>0</v>
      </c>
      <c r="AY133" s="1571"/>
    </row>
    <row r="134" spans="1:131" s="201" customFormat="1" ht="12.75" outlineLevel="2" collapsed="1" x14ac:dyDescent="0.2">
      <c r="A134" s="1350" t="str">
        <f t="shared" si="92"/>
        <v>Z2013</v>
      </c>
      <c r="B134" s="1350" t="e">
        <f t="shared" si="92"/>
        <v>#N/A</v>
      </c>
      <c r="C134" s="1350" t="e">
        <f t="shared" si="92"/>
        <v>#N/A</v>
      </c>
      <c r="D134" s="1350" t="e">
        <f t="shared" si="92"/>
        <v>#N/A</v>
      </c>
      <c r="E134" s="1263" t="e">
        <f>VLOOKUP("K|"&amp;P134,'[2]+termU'!$A$1:$G$65536,6,FALSE)</f>
        <v>#N/A</v>
      </c>
      <c r="F134" s="1264" t="e">
        <f>VLOOKUP("K|"&amp;O134,'[2]+termU'!$A$1:$G$65536,6,FALSE)</f>
        <v>#N/A</v>
      </c>
      <c r="G134" s="1264" t="str">
        <f>IF(P134="","B",IF(ISERROR(E136),"B",IF(E134=LEFT(E136,LEN(E134)),"A","B")))</f>
        <v>B</v>
      </c>
      <c r="H134" s="172" t="str">
        <f t="shared" ca="1" si="65"/>
        <v>B</v>
      </c>
      <c r="I134" s="1352">
        <v>4</v>
      </c>
      <c r="J134" s="1350">
        <f t="shared" si="93"/>
        <v>2013</v>
      </c>
      <c r="K134" s="1350" t="str">
        <f t="shared" si="93"/>
        <v>Test country</v>
      </c>
      <c r="L134" s="1350">
        <f t="shared" si="93"/>
        <v>0</v>
      </c>
      <c r="M134" s="1350">
        <f t="shared" si="93"/>
        <v>0</v>
      </c>
      <c r="N134" s="1350">
        <f t="shared" si="93"/>
        <v>0</v>
      </c>
      <c r="O134" s="1371" t="str">
        <f t="shared" si="96"/>
        <v>Crisp bread</v>
      </c>
      <c r="P134" s="1262" t="s">
        <v>1798</v>
      </c>
      <c r="Q134" s="1452" t="s">
        <v>1797</v>
      </c>
      <c r="R134" s="1401" t="s">
        <v>1796</v>
      </c>
      <c r="S134" s="1068"/>
      <c r="T134" s="1069"/>
      <c r="U134" s="1069"/>
      <c r="V134" s="1383"/>
      <c r="W134" s="1651"/>
      <c r="X134" s="1068"/>
      <c r="Y134" s="1383"/>
      <c r="Z134" s="1651"/>
      <c r="AA134" s="1068"/>
      <c r="AB134" s="1384"/>
      <c r="AC134" s="1068"/>
      <c r="AD134" s="1384"/>
      <c r="AE134" s="1068"/>
      <c r="AF134" s="1384"/>
      <c r="AG134" s="1068"/>
      <c r="AH134" s="1384"/>
      <c r="AI134" s="719" t="str">
        <f t="shared" si="97"/>
        <v/>
      </c>
      <c r="AJ134" s="1069" t="str">
        <f t="shared" si="98"/>
        <v/>
      </c>
      <c r="AK134" s="1069" t="str">
        <f t="shared" si="99"/>
        <v/>
      </c>
      <c r="AL134" s="1384" t="str">
        <f>IF($Y134,$U134/$Y134* '1 Overview'!$D$19,"")</f>
        <v/>
      </c>
      <c r="AM134" s="719">
        <f>$AB134* '1 Overview'!$D$19</f>
        <v>0</v>
      </c>
      <c r="AN134" s="1069">
        <f>$AD134* '1 Overview'!$D$19</f>
        <v>0</v>
      </c>
      <c r="AO134" s="1069">
        <f>$AF134* '1 Overview'!$D$19</f>
        <v>0</v>
      </c>
      <c r="AP134" s="1383">
        <f>$AH134* '1 Overview'!$D$19</f>
        <v>0</v>
      </c>
      <c r="AQ134" s="1068"/>
      <c r="AR134" s="1069"/>
      <c r="AS134" s="1069"/>
      <c r="AT134" s="1384"/>
      <c r="AU134" s="719">
        <f>AR134* '1 Overview'!$D$19</f>
        <v>0</v>
      </c>
      <c r="AV134" s="1069">
        <f>T134* '1 Overview'!$D$19</f>
        <v>0</v>
      </c>
      <c r="AW134" s="1069">
        <f>Z134* '1 Overview'!$D$19</f>
        <v>0</v>
      </c>
      <c r="AX134" s="1383">
        <f>AT134* '1 Overview'!$D$19</f>
        <v>0</v>
      </c>
      <c r="AY134" s="1571"/>
    </row>
    <row r="135" spans="1:131" s="201" customFormat="1" ht="12.75" outlineLevel="2" x14ac:dyDescent="0.2">
      <c r="A135" s="1350" t="str">
        <f t="shared" si="92"/>
        <v>Z2013</v>
      </c>
      <c r="B135" s="1350" t="e">
        <f t="shared" si="92"/>
        <v>#N/A</v>
      </c>
      <c r="C135" s="1350" t="e">
        <f t="shared" si="92"/>
        <v>#N/A</v>
      </c>
      <c r="D135" s="1350" t="e">
        <f t="shared" si="92"/>
        <v>#N/A</v>
      </c>
      <c r="E135" s="1263" t="str">
        <f>VLOOKUP("K|"&amp;P135,'[2]+termU'!$A$1:$G$65536,6,FALSE)</f>
        <v>L801103</v>
      </c>
      <c r="F135" s="1264" t="str">
        <f>VLOOKUP("K|"&amp;O135,'[2]+termU'!$A$1:$G$65536,6,FALSE)</f>
        <v>L801103</v>
      </c>
      <c r="G135" s="1264" t="str">
        <f>IF(P135="","B",IF(ISERROR(E136),"B",IF(E135=LEFT(E136,LEN(E135)),"A","B")))</f>
        <v>B</v>
      </c>
      <c r="H135" s="172" t="str">
        <f t="shared" ca="1" si="65"/>
        <v>B</v>
      </c>
      <c r="I135" s="1352">
        <v>4</v>
      </c>
      <c r="J135" s="1350">
        <f t="shared" ref="J135:N226" si="100">J$20</f>
        <v>2013</v>
      </c>
      <c r="K135" s="1350" t="str">
        <f t="shared" si="100"/>
        <v>Test country</v>
      </c>
      <c r="L135" s="1350">
        <f t="shared" si="100"/>
        <v>0</v>
      </c>
      <c r="M135" s="1350">
        <f t="shared" si="100"/>
        <v>0</v>
      </c>
      <c r="N135" s="1350">
        <f t="shared" si="100"/>
        <v>0</v>
      </c>
      <c r="O135" s="1371" t="str">
        <f t="shared" si="96"/>
        <v>Pastry goods and cakes</v>
      </c>
      <c r="P135" s="1262" t="s">
        <v>2268</v>
      </c>
      <c r="Q135" s="1452" t="s">
        <v>2809</v>
      </c>
      <c r="R135" s="1401" t="s">
        <v>2459</v>
      </c>
      <c r="S135" s="1068"/>
      <c r="T135" s="1069"/>
      <c r="U135" s="1069"/>
      <c r="V135" s="1383"/>
      <c r="W135" s="1651"/>
      <c r="X135" s="1068"/>
      <c r="Y135" s="1383"/>
      <c r="Z135" s="1651"/>
      <c r="AA135" s="1068"/>
      <c r="AB135" s="1384"/>
      <c r="AC135" s="1068"/>
      <c r="AD135" s="1384"/>
      <c r="AE135" s="1068"/>
      <c r="AF135" s="1384"/>
      <c r="AG135" s="1068"/>
      <c r="AH135" s="1384"/>
      <c r="AI135" s="719" t="str">
        <f t="shared" si="97"/>
        <v/>
      </c>
      <c r="AJ135" s="1069" t="str">
        <f t="shared" si="98"/>
        <v/>
      </c>
      <c r="AK135" s="1069" t="str">
        <f t="shared" si="99"/>
        <v/>
      </c>
      <c r="AL135" s="1384" t="str">
        <f>IF($Y135,$U135/$Y135* '1 Overview'!$D$19,"")</f>
        <v/>
      </c>
      <c r="AM135" s="719">
        <f>$AB135* '1 Overview'!$D$19</f>
        <v>0</v>
      </c>
      <c r="AN135" s="1069">
        <f>$AD135* '1 Overview'!$D$19</f>
        <v>0</v>
      </c>
      <c r="AO135" s="1069">
        <f>$AF135* '1 Overview'!$D$19</f>
        <v>0</v>
      </c>
      <c r="AP135" s="1383">
        <f>$AH135* '1 Overview'!$D$19</f>
        <v>0</v>
      </c>
      <c r="AQ135" s="1068"/>
      <c r="AR135" s="1069"/>
      <c r="AS135" s="1069"/>
      <c r="AT135" s="1384"/>
      <c r="AU135" s="719">
        <f>AR135* '1 Overview'!$D$19</f>
        <v>0</v>
      </c>
      <c r="AV135" s="1069">
        <f>T135* '1 Overview'!$D$19</f>
        <v>0</v>
      </c>
      <c r="AW135" s="1069">
        <f>Z135* '1 Overview'!$D$19</f>
        <v>0</v>
      </c>
      <c r="AX135" s="1383">
        <f>AT135* '1 Overview'!$D$19</f>
        <v>0</v>
      </c>
      <c r="AY135" s="1571"/>
    </row>
    <row r="136" spans="1:131" s="201" customFormat="1" ht="12.75" outlineLevel="2" collapsed="1" x14ac:dyDescent="0.2">
      <c r="A136" s="1350" t="str">
        <f t="shared" si="92"/>
        <v>Z2013</v>
      </c>
      <c r="B136" s="1350" t="e">
        <f t="shared" si="92"/>
        <v>#N/A</v>
      </c>
      <c r="C136" s="1350" t="e">
        <f t="shared" si="92"/>
        <v>#N/A</v>
      </c>
      <c r="D136" s="1350" t="e">
        <f t="shared" si="92"/>
        <v>#N/A</v>
      </c>
      <c r="E136" s="1263" t="e">
        <f>VLOOKUP("K|"&amp;P136,'[2]+termU'!$A$1:$G$65536,6,FALSE)</f>
        <v>#N/A</v>
      </c>
      <c r="F136" s="1264" t="e">
        <f>VLOOKUP("K|"&amp;O136,'[2]+termU'!$A$1:$G$65536,6,FALSE)</f>
        <v>#N/A</v>
      </c>
      <c r="G136" s="1264" t="str">
        <f>IF(P136="","B",IF(ISERROR(E137),"B",IF(E136=LEFT(E137,LEN(E136)),"A","B")))</f>
        <v>B</v>
      </c>
      <c r="H136" s="172" t="str">
        <f t="shared" ca="1" si="65"/>
        <v>B</v>
      </c>
      <c r="I136" s="1352">
        <v>4</v>
      </c>
      <c r="J136" s="1350">
        <f t="shared" si="100"/>
        <v>2013</v>
      </c>
      <c r="K136" s="1350" t="str">
        <f t="shared" si="100"/>
        <v>Test country</v>
      </c>
      <c r="L136" s="1350">
        <f t="shared" si="100"/>
        <v>0</v>
      </c>
      <c r="M136" s="1350">
        <f t="shared" si="100"/>
        <v>0</v>
      </c>
      <c r="N136" s="1350">
        <f t="shared" si="100"/>
        <v>0</v>
      </c>
      <c r="O136" s="1371" t="str">
        <f t="shared" si="96"/>
        <v>&lt;important new product, please enter&gt;</v>
      </c>
      <c r="P136" s="1262"/>
      <c r="Q136" s="1403" t="s">
        <v>2628</v>
      </c>
      <c r="R136" s="1404" t="s">
        <v>1971</v>
      </c>
      <c r="S136" s="1068"/>
      <c r="T136" s="1069"/>
      <c r="U136" s="1069"/>
      <c r="V136" s="1383"/>
      <c r="W136" s="1651"/>
      <c r="X136" s="1068"/>
      <c r="Y136" s="1383"/>
      <c r="Z136" s="1651"/>
      <c r="AA136" s="1068"/>
      <c r="AB136" s="1384"/>
      <c r="AC136" s="1068"/>
      <c r="AD136" s="1384"/>
      <c r="AE136" s="1068"/>
      <c r="AF136" s="1384"/>
      <c r="AG136" s="1068"/>
      <c r="AH136" s="1384"/>
      <c r="AI136" s="719" t="str">
        <f t="shared" si="97"/>
        <v/>
      </c>
      <c r="AJ136" s="1069" t="str">
        <f t="shared" si="98"/>
        <v/>
      </c>
      <c r="AK136" s="1069" t="str">
        <f t="shared" si="99"/>
        <v/>
      </c>
      <c r="AL136" s="1384" t="str">
        <f>IF($Y136,$U136/$Y136* '1 Overview'!$D$19,"")</f>
        <v/>
      </c>
      <c r="AM136" s="719">
        <f>$AB136* '1 Overview'!$D$19</f>
        <v>0</v>
      </c>
      <c r="AN136" s="1069">
        <f>$AD136* '1 Overview'!$D$19</f>
        <v>0</v>
      </c>
      <c r="AO136" s="1069">
        <f>$AF136* '1 Overview'!$D$19</f>
        <v>0</v>
      </c>
      <c r="AP136" s="1383">
        <f>$AH136* '1 Overview'!$D$19</f>
        <v>0</v>
      </c>
      <c r="AQ136" s="1068"/>
      <c r="AR136" s="1069"/>
      <c r="AS136" s="1069"/>
      <c r="AT136" s="1384"/>
      <c r="AU136" s="719">
        <f>AR136* '1 Overview'!$D$19</f>
        <v>0</v>
      </c>
      <c r="AV136" s="1069">
        <f>T136* '1 Overview'!$D$19</f>
        <v>0</v>
      </c>
      <c r="AW136" s="1069">
        <f>Z136* '1 Overview'!$D$19</f>
        <v>0</v>
      </c>
      <c r="AX136" s="1383">
        <f>AT136* '1 Overview'!$D$19</f>
        <v>0</v>
      </c>
      <c r="AY136" s="1571"/>
    </row>
    <row r="137" spans="1:131" s="204" customFormat="1" ht="12.75" outlineLevel="2" collapsed="1" x14ac:dyDescent="0.2">
      <c r="A137" s="1350" t="str">
        <f t="shared" si="92"/>
        <v>Z2013</v>
      </c>
      <c r="B137" s="1350" t="e">
        <f t="shared" si="92"/>
        <v>#N/A</v>
      </c>
      <c r="C137" s="1350" t="e">
        <f t="shared" si="92"/>
        <v>#N/A</v>
      </c>
      <c r="D137" s="1350" t="e">
        <f t="shared" si="92"/>
        <v>#N/A</v>
      </c>
      <c r="E137" s="1263" t="str">
        <f>VLOOKUP("K|"&amp;P137,'[2]+termU'!$A$1:$G$65536,6,FALSE)</f>
        <v>L8011zz</v>
      </c>
      <c r="F137" s="1264" t="str">
        <f>VLOOKUP("K|"&amp;O137,'[2]+termU'!$A$1:$G$65536,6,FALSE)</f>
        <v>L801100</v>
      </c>
      <c r="G137" s="1264" t="str">
        <f>IF(P137="","B",IF(ISERROR(E214),"B",IF(E137=LEFT(E214,LEN(E137)),"A","B")))</f>
        <v>B</v>
      </c>
      <c r="H137" s="172" t="str">
        <f t="shared" ca="1" si="65"/>
        <v>B</v>
      </c>
      <c r="I137" s="1352">
        <v>4</v>
      </c>
      <c r="J137" s="1350">
        <f t="shared" si="100"/>
        <v>2013</v>
      </c>
      <c r="K137" s="1350" t="str">
        <f t="shared" si="100"/>
        <v>Test country</v>
      </c>
      <c r="L137" s="1350">
        <f t="shared" si="100"/>
        <v>0</v>
      </c>
      <c r="M137" s="1350">
        <f t="shared" si="100"/>
        <v>0</v>
      </c>
      <c r="N137" s="1350">
        <f t="shared" si="100"/>
        <v>0</v>
      </c>
      <c r="O137" s="1371" t="str">
        <f t="shared" si="96"/>
        <v>Other bakery products</v>
      </c>
      <c r="P137" s="1262" t="s">
        <v>2269</v>
      </c>
      <c r="Q137" s="1452" t="s">
        <v>2810</v>
      </c>
      <c r="R137" s="1401" t="s">
        <v>2460</v>
      </c>
      <c r="S137" s="1068"/>
      <c r="T137" s="1069"/>
      <c r="U137" s="1069"/>
      <c r="V137" s="1383"/>
      <c r="W137" s="1651"/>
      <c r="X137" s="1068"/>
      <c r="Y137" s="1383"/>
      <c r="Z137" s="1651"/>
      <c r="AA137" s="1068"/>
      <c r="AB137" s="1384"/>
      <c r="AC137" s="1068"/>
      <c r="AD137" s="1384"/>
      <c r="AE137" s="1068"/>
      <c r="AF137" s="1384"/>
      <c r="AG137" s="1068"/>
      <c r="AH137" s="1384"/>
      <c r="AI137" s="719" t="str">
        <f t="shared" si="97"/>
        <v/>
      </c>
      <c r="AJ137" s="1069" t="str">
        <f t="shared" si="98"/>
        <v/>
      </c>
      <c r="AK137" s="1069" t="str">
        <f t="shared" si="99"/>
        <v/>
      </c>
      <c r="AL137" s="1384" t="str">
        <f>IF($Y137,$U137/$Y137* '1 Overview'!$D$19,"")</f>
        <v/>
      </c>
      <c r="AM137" s="719">
        <f>$AB137* '1 Overview'!$D$19</f>
        <v>0</v>
      </c>
      <c r="AN137" s="1069">
        <f>$AD137* '1 Overview'!$D$19</f>
        <v>0</v>
      </c>
      <c r="AO137" s="1069">
        <f>$AF137* '1 Overview'!$D$19</f>
        <v>0</v>
      </c>
      <c r="AP137" s="1383">
        <f>$AH137* '1 Overview'!$D$19</f>
        <v>0</v>
      </c>
      <c r="AQ137" s="1068"/>
      <c r="AR137" s="1069"/>
      <c r="AS137" s="1069"/>
      <c r="AT137" s="1384"/>
      <c r="AU137" s="719">
        <f>AR137* '1 Overview'!$D$19</f>
        <v>0</v>
      </c>
      <c r="AV137" s="1069">
        <f>T137* '1 Overview'!$D$19</f>
        <v>0</v>
      </c>
      <c r="AW137" s="1069">
        <f>Z137* '1 Overview'!$D$19</f>
        <v>0</v>
      </c>
      <c r="AX137" s="1383">
        <f>AT137* '1 Overview'!$D$19</f>
        <v>0</v>
      </c>
      <c r="AY137" s="1570"/>
    </row>
    <row r="138" spans="1:131" s="207" customFormat="1" ht="15.75" outlineLevel="1" x14ac:dyDescent="0.2">
      <c r="A138" s="1350" t="str">
        <f t="shared" ref="A138:D285" si="101">A$20</f>
        <v>Z2013</v>
      </c>
      <c r="B138" s="1350" t="e">
        <f t="shared" si="101"/>
        <v>#N/A</v>
      </c>
      <c r="C138" s="1350" t="e">
        <f t="shared" si="101"/>
        <v>#N/A</v>
      </c>
      <c r="D138" s="1350" t="e">
        <f t="shared" si="101"/>
        <v>#N/A</v>
      </c>
      <c r="E138" s="1263" t="e">
        <f>VLOOKUP("K|"&amp;P138,'[2]+termU'!$A$1:$G$65536,6,FALSE)</f>
        <v>#N/A</v>
      </c>
      <c r="F138" s="1264" t="e">
        <f>VLOOKUP("K|"&amp;O138,'[2]+termU'!$A$1:$G$65536,6,FALSE)</f>
        <v>#N/A</v>
      </c>
      <c r="G138" s="1264" t="str">
        <f>IF(P138="","B",IF(ISERROR(E139),"B",IF(E138=LEFT(E139,LEN(E138)),"A","B")))</f>
        <v>B</v>
      </c>
      <c r="H138" s="172" t="str">
        <f t="shared" ca="1" si="65"/>
        <v>A</v>
      </c>
      <c r="I138" s="1352">
        <v>3</v>
      </c>
      <c r="J138" s="1350">
        <f t="shared" ref="J138:N270" si="102">J$20</f>
        <v>2013</v>
      </c>
      <c r="K138" s="1350" t="str">
        <f t="shared" si="102"/>
        <v>Test country</v>
      </c>
      <c r="L138" s="1350">
        <f t="shared" si="102"/>
        <v>0</v>
      </c>
      <c r="M138" s="1350">
        <f t="shared" si="102"/>
        <v>0</v>
      </c>
      <c r="N138" s="1350">
        <f t="shared" si="102"/>
        <v>0</v>
      </c>
      <c r="O138" s="1371" t="str">
        <f t="shared" si="96"/>
        <v>&gt; Noodles, couscous, etc.</v>
      </c>
      <c r="P138" s="1262" t="s">
        <v>2184</v>
      </c>
      <c r="Q138" s="1457" t="s">
        <v>2832</v>
      </c>
      <c r="R138" s="1393" t="s">
        <v>3125</v>
      </c>
      <c r="S138" s="1394">
        <f>SUBTOTAL(9,S139:S145)</f>
        <v>0</v>
      </c>
      <c r="T138" s="1395">
        <f t="shared" ref="T138:AT138" si="103">SUBTOTAL(9,T139:T145)</f>
        <v>0</v>
      </c>
      <c r="U138" s="1395">
        <f t="shared" si="103"/>
        <v>0</v>
      </c>
      <c r="V138" s="1396">
        <f t="shared" si="103"/>
        <v>0</v>
      </c>
      <c r="W138" s="1650">
        <f t="shared" si="103"/>
        <v>0</v>
      </c>
      <c r="X138" s="1394">
        <f t="shared" si="103"/>
        <v>0</v>
      </c>
      <c r="Y138" s="1396">
        <f t="shared" si="103"/>
        <v>0</v>
      </c>
      <c r="Z138" s="1650">
        <f t="shared" si="103"/>
        <v>0</v>
      </c>
      <c r="AA138" s="1394">
        <f t="shared" si="103"/>
        <v>0</v>
      </c>
      <c r="AB138" s="1397">
        <f t="shared" si="103"/>
        <v>0</v>
      </c>
      <c r="AC138" s="1394">
        <f t="shared" si="103"/>
        <v>0</v>
      </c>
      <c r="AD138" s="1397">
        <f t="shared" si="103"/>
        <v>0</v>
      </c>
      <c r="AE138" s="1394">
        <f t="shared" si="103"/>
        <v>0</v>
      </c>
      <c r="AF138" s="1397">
        <f t="shared" si="103"/>
        <v>0</v>
      </c>
      <c r="AG138" s="1394">
        <f t="shared" si="103"/>
        <v>0</v>
      </c>
      <c r="AH138" s="1397">
        <f t="shared" si="103"/>
        <v>0</v>
      </c>
      <c r="AI138" s="1398">
        <f t="shared" si="103"/>
        <v>0</v>
      </c>
      <c r="AJ138" s="1395">
        <f t="shared" si="103"/>
        <v>0</v>
      </c>
      <c r="AK138" s="1395">
        <f t="shared" si="103"/>
        <v>0</v>
      </c>
      <c r="AL138" s="1395">
        <f t="shared" si="103"/>
        <v>0</v>
      </c>
      <c r="AM138" s="1395">
        <f t="shared" si="103"/>
        <v>0</v>
      </c>
      <c r="AN138" s="1395">
        <f t="shared" si="103"/>
        <v>0</v>
      </c>
      <c r="AO138" s="1395">
        <f t="shared" si="103"/>
        <v>0</v>
      </c>
      <c r="AP138" s="1396">
        <f t="shared" si="103"/>
        <v>0</v>
      </c>
      <c r="AQ138" s="1394">
        <f t="shared" si="103"/>
        <v>0</v>
      </c>
      <c r="AR138" s="1395">
        <f t="shared" si="103"/>
        <v>0</v>
      </c>
      <c r="AS138" s="1395">
        <f t="shared" si="103"/>
        <v>0</v>
      </c>
      <c r="AT138" s="1397">
        <f t="shared" si="103"/>
        <v>0</v>
      </c>
      <c r="AU138" s="1413">
        <f>AR138* '1 Overview'!$D$19</f>
        <v>0</v>
      </c>
      <c r="AV138" s="1414">
        <f>T138* '1 Overview'!$D$19</f>
        <v>0</v>
      </c>
      <c r="AW138" s="1378">
        <f>Z138* '1 Overview'!$D$19</f>
        <v>0</v>
      </c>
      <c r="AX138" s="1422">
        <f>AT138* '1 Overview'!$D$19</f>
        <v>0</v>
      </c>
      <c r="AY138" s="1578"/>
      <c r="AZ138" s="1579"/>
      <c r="BA138" s="1579"/>
      <c r="BB138" s="1579"/>
      <c r="BC138" s="1579"/>
      <c r="BD138" s="1579"/>
      <c r="BE138" s="1579"/>
      <c r="BF138" s="1579"/>
      <c r="BG138" s="1579"/>
      <c r="BH138" s="1579"/>
      <c r="BI138" s="1579"/>
      <c r="BJ138" s="1579"/>
      <c r="BK138" s="1579"/>
      <c r="BL138" s="1579"/>
      <c r="BM138" s="1579"/>
      <c r="BN138" s="1579"/>
      <c r="BO138" s="1579"/>
      <c r="BP138" s="1579"/>
      <c r="BQ138" s="1579"/>
      <c r="BR138" s="1579"/>
      <c r="BS138" s="1579"/>
      <c r="BT138" s="1579"/>
      <c r="BU138" s="1579"/>
      <c r="BV138" s="1579"/>
      <c r="BW138" s="1579"/>
      <c r="BX138" s="1579"/>
      <c r="BY138" s="1579"/>
      <c r="BZ138" s="1579"/>
      <c r="CA138" s="1579"/>
      <c r="CB138" s="1579"/>
      <c r="CC138" s="1579"/>
      <c r="CD138" s="1579"/>
      <c r="CE138" s="1579"/>
      <c r="CF138" s="1579"/>
      <c r="CG138" s="1579"/>
      <c r="CH138" s="1579"/>
      <c r="CI138" s="1579"/>
      <c r="CJ138" s="1579"/>
      <c r="CK138" s="1579"/>
      <c r="CL138" s="1579"/>
      <c r="CM138" s="1579"/>
      <c r="CN138" s="1579"/>
      <c r="CO138" s="1579"/>
      <c r="CP138" s="1579"/>
      <c r="CQ138" s="1579"/>
      <c r="CR138" s="1579"/>
      <c r="CS138" s="1579"/>
      <c r="CT138" s="1579"/>
      <c r="CU138" s="1579"/>
      <c r="CV138" s="1579"/>
      <c r="CW138" s="1579"/>
      <c r="CX138" s="1579"/>
      <c r="CY138" s="1579"/>
      <c r="CZ138" s="1579"/>
      <c r="DA138" s="1579"/>
      <c r="DB138" s="1579"/>
      <c r="DC138" s="1579"/>
      <c r="DD138" s="1579"/>
      <c r="DE138" s="1579"/>
      <c r="DF138" s="1579"/>
      <c r="DG138" s="1579"/>
      <c r="DH138" s="1579"/>
      <c r="DI138" s="1579"/>
      <c r="DJ138" s="1579"/>
      <c r="DK138" s="1579"/>
      <c r="DL138" s="1579"/>
      <c r="DM138" s="1579"/>
      <c r="DN138" s="1579"/>
      <c r="DO138" s="1579"/>
      <c r="DP138" s="1579"/>
      <c r="DQ138" s="1579"/>
      <c r="DR138" s="1579"/>
      <c r="DS138" s="1579"/>
      <c r="DT138" s="1579"/>
      <c r="DU138" s="1579"/>
      <c r="DV138" s="1579"/>
      <c r="DW138" s="1579"/>
      <c r="DX138" s="1579"/>
      <c r="DY138" s="1579"/>
      <c r="DZ138" s="1579"/>
      <c r="EA138" s="1579"/>
    </row>
    <row r="139" spans="1:131" s="204" customFormat="1" outlineLevel="2" collapsed="1" x14ac:dyDescent="0.2">
      <c r="A139" s="1350" t="str">
        <f t="shared" si="101"/>
        <v>Z2013</v>
      </c>
      <c r="B139" s="1350" t="e">
        <f t="shared" si="101"/>
        <v>#N/A</v>
      </c>
      <c r="C139" s="1350" t="e">
        <f t="shared" si="101"/>
        <v>#N/A</v>
      </c>
      <c r="D139" s="1350" t="e">
        <f t="shared" si="101"/>
        <v>#N/A</v>
      </c>
      <c r="E139" s="1263" t="e">
        <f>VLOOKUP("K|"&amp;P139,'[2]+termU'!$A$1:$G$65536,6,FALSE)</f>
        <v>#N/A</v>
      </c>
      <c r="F139" s="1264" t="e">
        <f>VLOOKUP("K|"&amp;O139,'[2]+termU'!$A$1:$G$65536,6,FALSE)</f>
        <v>#N/A</v>
      </c>
      <c r="G139" s="1264" t="str">
        <f>IF(P139="","B",IF(ISERROR(E140),"B",IF(E139=LEFT(E140,LEN(E139)),"A","B")))</f>
        <v>B</v>
      </c>
      <c r="H139" s="172" t="str">
        <f t="shared" ca="1" si="65"/>
        <v>B</v>
      </c>
      <c r="I139" s="1352">
        <v>4</v>
      </c>
      <c r="J139" s="1350">
        <f t="shared" si="102"/>
        <v>2013</v>
      </c>
      <c r="K139" s="1350" t="str">
        <f t="shared" si="102"/>
        <v>Test country</v>
      </c>
      <c r="L139" s="1350">
        <f t="shared" si="102"/>
        <v>0</v>
      </c>
      <c r="M139" s="1350">
        <f t="shared" si="102"/>
        <v>0</v>
      </c>
      <c r="N139" s="1350">
        <f t="shared" si="102"/>
        <v>0</v>
      </c>
      <c r="O139" s="1371" t="str">
        <f t="shared" si="96"/>
        <v>&gt; Noodles, couscous, etc., no details</v>
      </c>
      <c r="P139" s="1262" t="s">
        <v>2185</v>
      </c>
      <c r="Q139" s="1454" t="str">
        <f ca="1" xml:space="preserve"> Q138 &amp; IF(ISERROR([3]!hidden(Q138)),", no details",IF([3]!hidden(Q138),"",", no details"))</f>
        <v>Fideos, cuscús, etc., no details</v>
      </c>
      <c r="R139" s="1382" t="str">
        <f xml:space="preserve"> R138 &amp; IF(ISERROR([2]!hidden(R138)),", no details",IF([2]!hidden(R138),"",", no details"))</f>
        <v>&gt; Noodles, couscous, etc., no details</v>
      </c>
      <c r="S139" s="1068"/>
      <c r="T139" s="1069"/>
      <c r="U139" s="1069"/>
      <c r="V139" s="1383"/>
      <c r="W139" s="1651"/>
      <c r="X139" s="1068"/>
      <c r="Y139" s="1383"/>
      <c r="Z139" s="1651"/>
      <c r="AA139" s="1068"/>
      <c r="AB139" s="1384"/>
      <c r="AC139" s="1068"/>
      <c r="AD139" s="1384"/>
      <c r="AE139" s="1068"/>
      <c r="AF139" s="1384"/>
      <c r="AG139" s="1068"/>
      <c r="AH139" s="1384"/>
      <c r="AI139" s="719" t="str">
        <f t="shared" ref="AI139:AI145" si="104">IF($V139,$S139/$V139,"")</f>
        <v/>
      </c>
      <c r="AJ139" s="1069" t="str">
        <f t="shared" ref="AJ139:AJ145" si="105">IF($V139,$T139/$V139,"")</f>
        <v/>
      </c>
      <c r="AK139" s="1069" t="str">
        <f t="shared" ref="AK139:AK145" si="106">IF($Y139,$U139/$Y139,"")</f>
        <v/>
      </c>
      <c r="AL139" s="1384" t="str">
        <f>IF($Y139,$U139/$Y139* '1 Overview'!$D$19,"")</f>
        <v/>
      </c>
      <c r="AM139" s="719">
        <f>$AB139* '1 Overview'!$D$19</f>
        <v>0</v>
      </c>
      <c r="AN139" s="1069">
        <f>$AD139* '1 Overview'!$D$19</f>
        <v>0</v>
      </c>
      <c r="AO139" s="1069">
        <f>$AF139* '1 Overview'!$D$19</f>
        <v>0</v>
      </c>
      <c r="AP139" s="1383">
        <f>$AH139* '1 Overview'!$D$19</f>
        <v>0</v>
      </c>
      <c r="AQ139" s="1068"/>
      <c r="AR139" s="1069"/>
      <c r="AS139" s="1069"/>
      <c r="AT139" s="1384"/>
      <c r="AU139" s="719">
        <f>AR139* '1 Overview'!$D$19</f>
        <v>0</v>
      </c>
      <c r="AV139" s="1069">
        <f>T139* '1 Overview'!$D$19</f>
        <v>0</v>
      </c>
      <c r="AW139" s="1069">
        <f>Z139* '1 Overview'!$D$19</f>
        <v>0</v>
      </c>
      <c r="AX139" s="1383">
        <f>AT139* '1 Overview'!$D$19</f>
        <v>0</v>
      </c>
      <c r="AY139" s="1570"/>
    </row>
    <row r="140" spans="1:131" s="204" customFormat="1" ht="12.75" outlineLevel="2" x14ac:dyDescent="0.2">
      <c r="A140" s="1350" t="str">
        <f t="shared" si="101"/>
        <v>Z2013</v>
      </c>
      <c r="B140" s="1350" t="e">
        <f t="shared" si="101"/>
        <v>#N/A</v>
      </c>
      <c r="C140" s="1350" t="e">
        <f t="shared" si="101"/>
        <v>#N/A</v>
      </c>
      <c r="D140" s="1350" t="e">
        <f t="shared" si="101"/>
        <v>#N/A</v>
      </c>
      <c r="E140" s="1263" t="e">
        <f>VLOOKUP("K|"&amp;P140,'[2]+termU'!$A$1:$G$65536,6,FALSE)</f>
        <v>#N/A</v>
      </c>
      <c r="F140" s="1264" t="e">
        <f>VLOOKUP("K|"&amp;O140,'[2]+termU'!$A$1:$G$65536,6,FALSE)</f>
        <v>#N/A</v>
      </c>
      <c r="G140" s="1264" t="e">
        <f>IF(P140="","B",IF(ISERROR(E141),"B",IF(E140=LEFT(E141,LEN(E140)),"A","B")))</f>
        <v>#N/A</v>
      </c>
      <c r="H140" s="172" t="str">
        <f t="shared" ca="1" si="65"/>
        <v>B</v>
      </c>
      <c r="I140" s="1352">
        <v>5</v>
      </c>
      <c r="J140" s="1350">
        <f t="shared" si="102"/>
        <v>2013</v>
      </c>
      <c r="K140" s="1350" t="str">
        <f t="shared" si="102"/>
        <v>Test country</v>
      </c>
      <c r="L140" s="1350">
        <f t="shared" si="102"/>
        <v>0</v>
      </c>
      <c r="M140" s="1350">
        <f t="shared" si="102"/>
        <v>0</v>
      </c>
      <c r="N140" s="1350">
        <f t="shared" si="102"/>
        <v>0</v>
      </c>
      <c r="O140" s="1371" t="str">
        <f t="shared" si="96"/>
        <v>Uncooked pasta, not stuffed or otherwise prepared; couscous</v>
      </c>
      <c r="P140" s="1262" t="s">
        <v>2194</v>
      </c>
      <c r="Q140" s="1452" t="s">
        <v>2833</v>
      </c>
      <c r="R140" s="1452" t="s">
        <v>2513</v>
      </c>
      <c r="S140" s="1068"/>
      <c r="T140" s="1069"/>
      <c r="U140" s="1069"/>
      <c r="V140" s="1383"/>
      <c r="W140" s="1651"/>
      <c r="X140" s="1068"/>
      <c r="Y140" s="1383"/>
      <c r="Z140" s="1651"/>
      <c r="AA140" s="1068"/>
      <c r="AB140" s="1384"/>
      <c r="AC140" s="1068"/>
      <c r="AD140" s="1384"/>
      <c r="AE140" s="1068"/>
      <c r="AF140" s="1384"/>
      <c r="AG140" s="1068"/>
      <c r="AH140" s="1384"/>
      <c r="AI140" s="719" t="str">
        <f t="shared" si="104"/>
        <v/>
      </c>
      <c r="AJ140" s="1069" t="str">
        <f t="shared" si="105"/>
        <v/>
      </c>
      <c r="AK140" s="1069" t="str">
        <f t="shared" si="106"/>
        <v/>
      </c>
      <c r="AL140" s="1384" t="str">
        <f>IF($Y140,$U140/$Y140* '1 Overview'!$D$19,"")</f>
        <v/>
      </c>
      <c r="AM140" s="719">
        <f>$AB140* '1 Overview'!$D$19</f>
        <v>0</v>
      </c>
      <c r="AN140" s="1069">
        <f>$AD140* '1 Overview'!$D$19</f>
        <v>0</v>
      </c>
      <c r="AO140" s="1069">
        <f>$AF140* '1 Overview'!$D$19</f>
        <v>0</v>
      </c>
      <c r="AP140" s="1383">
        <f>$AH140* '1 Overview'!$D$19</f>
        <v>0</v>
      </c>
      <c r="AQ140" s="1068"/>
      <c r="AR140" s="1069"/>
      <c r="AS140" s="1069"/>
      <c r="AT140" s="1384"/>
      <c r="AU140" s="719">
        <f>AR140* '1 Overview'!$D$19</f>
        <v>0</v>
      </c>
      <c r="AV140" s="1069">
        <f>T140* '1 Overview'!$D$19</f>
        <v>0</v>
      </c>
      <c r="AW140" s="1069">
        <f>Z140* '1 Overview'!$D$19</f>
        <v>0</v>
      </c>
      <c r="AX140" s="1383">
        <f>AT140* '1 Overview'!$D$19</f>
        <v>0</v>
      </c>
      <c r="AY140" s="1570"/>
    </row>
    <row r="141" spans="1:131" s="204" customFormat="1" ht="12.75" outlineLevel="2" x14ac:dyDescent="0.2">
      <c r="A141" s="1350" t="str">
        <f t="shared" si="101"/>
        <v>Z2013</v>
      </c>
      <c r="B141" s="1350" t="e">
        <f t="shared" si="101"/>
        <v>#N/A</v>
      </c>
      <c r="C141" s="1350" t="e">
        <f t="shared" si="101"/>
        <v>#N/A</v>
      </c>
      <c r="D141" s="1350" t="e">
        <f t="shared" si="101"/>
        <v>#N/A</v>
      </c>
      <c r="E141" s="1263" t="str">
        <f>VLOOKUP("K|"&amp;P141,'[2]+termU'!$A$1:$G$65536,6,FALSE)</f>
        <v>L801d03</v>
      </c>
      <c r="F141" s="1264" t="str">
        <f>VLOOKUP("K|"&amp;O141,'[2]+termU'!$A$1:$G$65536,6,FALSE)</f>
        <v>L801d03</v>
      </c>
      <c r="G141" s="1264" t="str">
        <f>IF(P141="","B",IF(ISERROR(E142),"B",IF(E141=LEFT(E142,LEN(E141)),"A","B")))</f>
        <v>B</v>
      </c>
      <c r="H141" s="172" t="str">
        <f t="shared" ca="1" si="65"/>
        <v>B</v>
      </c>
      <c r="I141" s="1352">
        <v>5</v>
      </c>
      <c r="J141" s="1350">
        <f t="shared" si="102"/>
        <v>2013</v>
      </c>
      <c r="K141" s="1350" t="str">
        <f t="shared" si="102"/>
        <v>Test country</v>
      </c>
      <c r="L141" s="1350">
        <f t="shared" si="102"/>
        <v>0</v>
      </c>
      <c r="M141" s="1350">
        <f t="shared" si="102"/>
        <v>0</v>
      </c>
      <c r="N141" s="1350">
        <f t="shared" si="102"/>
        <v>0</v>
      </c>
      <c r="O141" s="1371" t="str">
        <f t="shared" si="96"/>
        <v>Pasta, cooked, stuffed or otherwise prepared</v>
      </c>
      <c r="P141" s="1262" t="s">
        <v>2193</v>
      </c>
      <c r="Q141" s="1452" t="s">
        <v>2834</v>
      </c>
      <c r="R141" s="1452" t="s">
        <v>617</v>
      </c>
      <c r="S141" s="1068"/>
      <c r="T141" s="1069"/>
      <c r="U141" s="1069"/>
      <c r="V141" s="1383"/>
      <c r="W141" s="1651"/>
      <c r="X141" s="1068"/>
      <c r="Y141" s="1383"/>
      <c r="Z141" s="1651"/>
      <c r="AA141" s="1068"/>
      <c r="AB141" s="1384"/>
      <c r="AC141" s="1068"/>
      <c r="AD141" s="1384"/>
      <c r="AE141" s="1068"/>
      <c r="AF141" s="1384"/>
      <c r="AG141" s="1068"/>
      <c r="AH141" s="1384"/>
      <c r="AI141" s="719" t="str">
        <f t="shared" si="104"/>
        <v/>
      </c>
      <c r="AJ141" s="1069" t="str">
        <f t="shared" si="105"/>
        <v/>
      </c>
      <c r="AK141" s="1069" t="str">
        <f t="shared" si="106"/>
        <v/>
      </c>
      <c r="AL141" s="1384" t="str">
        <f>IF($Y141,$U141/$Y141* '1 Overview'!$D$19,"")</f>
        <v/>
      </c>
      <c r="AM141" s="719">
        <f>$AB141* '1 Overview'!$D$19</f>
        <v>0</v>
      </c>
      <c r="AN141" s="1069">
        <f>$AD141* '1 Overview'!$D$19</f>
        <v>0</v>
      </c>
      <c r="AO141" s="1069">
        <f>$AF141* '1 Overview'!$D$19</f>
        <v>0</v>
      </c>
      <c r="AP141" s="1383">
        <f>$AH141* '1 Overview'!$D$19</f>
        <v>0</v>
      </c>
      <c r="AQ141" s="1068"/>
      <c r="AR141" s="1069"/>
      <c r="AS141" s="1069"/>
      <c r="AT141" s="1384"/>
      <c r="AU141" s="719">
        <f>AR141* '1 Overview'!$D$19</f>
        <v>0</v>
      </c>
      <c r="AV141" s="1069">
        <f>T141* '1 Overview'!$D$19</f>
        <v>0</v>
      </c>
      <c r="AW141" s="1069">
        <f>Z141* '1 Overview'!$D$19</f>
        <v>0</v>
      </c>
      <c r="AX141" s="1383">
        <f>AT141* '1 Overview'!$D$19</f>
        <v>0</v>
      </c>
      <c r="AY141" s="1570"/>
    </row>
    <row r="142" spans="1:131" s="204" customFormat="1" ht="12.75" outlineLevel="2" x14ac:dyDescent="0.2">
      <c r="A142" s="1350" t="str">
        <f t="shared" si="101"/>
        <v>Z2013</v>
      </c>
      <c r="B142" s="1350" t="e">
        <f t="shared" si="101"/>
        <v>#N/A</v>
      </c>
      <c r="C142" s="1350" t="e">
        <f t="shared" si="101"/>
        <v>#N/A</v>
      </c>
      <c r="D142" s="1350" t="e">
        <f t="shared" si="101"/>
        <v>#N/A</v>
      </c>
      <c r="E142" s="1263" t="e">
        <f>VLOOKUP("K|"&amp;P142,'[2]+termU'!$A$1:$G$65536,6,FALSE)</f>
        <v>#N/A</v>
      </c>
      <c r="F142" s="1264" t="e">
        <f>VLOOKUP("K|"&amp;O142,'[2]+termU'!$A$1:$G$65536,6,FALSE)</f>
        <v>#N/A</v>
      </c>
      <c r="G142" s="1264" t="str">
        <f>IF(P142="","B",IF(ISERROR(#REF!),"B",IF(E142=LEFT(#REF!,LEN(E142)),"A","B")))</f>
        <v>B</v>
      </c>
      <c r="H142" s="172" t="str">
        <f t="shared" ca="1" si="65"/>
        <v>B</v>
      </c>
      <c r="I142" s="1352">
        <v>5</v>
      </c>
      <c r="J142" s="1350">
        <f t="shared" si="102"/>
        <v>2013</v>
      </c>
      <c r="K142" s="1350" t="str">
        <f t="shared" si="102"/>
        <v>Test country</v>
      </c>
      <c r="L142" s="1350">
        <f t="shared" si="102"/>
        <v>0</v>
      </c>
      <c r="M142" s="1350">
        <f t="shared" si="102"/>
        <v>0</v>
      </c>
      <c r="N142" s="1350">
        <f t="shared" si="102"/>
        <v>0</v>
      </c>
      <c r="O142" s="1371" t="str">
        <f t="shared" si="96"/>
        <v>Prepared dishes containing stuffed pasta; prepared couscous dishes</v>
      </c>
      <c r="P142" s="1262" t="s">
        <v>473</v>
      </c>
      <c r="Q142" s="1452" t="s">
        <v>2835</v>
      </c>
      <c r="R142" s="1452" t="s">
        <v>618</v>
      </c>
      <c r="S142" s="1068"/>
      <c r="T142" s="1069"/>
      <c r="U142" s="1069"/>
      <c r="V142" s="1383"/>
      <c r="W142" s="1651"/>
      <c r="X142" s="1068"/>
      <c r="Y142" s="1383"/>
      <c r="Z142" s="1651"/>
      <c r="AA142" s="1068"/>
      <c r="AB142" s="1384"/>
      <c r="AC142" s="1068"/>
      <c r="AD142" s="1384"/>
      <c r="AE142" s="1068"/>
      <c r="AF142" s="1384"/>
      <c r="AG142" s="1068"/>
      <c r="AH142" s="1384"/>
      <c r="AI142" s="719" t="str">
        <f t="shared" si="104"/>
        <v/>
      </c>
      <c r="AJ142" s="1069" t="str">
        <f t="shared" si="105"/>
        <v/>
      </c>
      <c r="AK142" s="1069" t="str">
        <f t="shared" si="106"/>
        <v/>
      </c>
      <c r="AL142" s="1384" t="str">
        <f>IF($Y142,$U142/$Y142* '1 Overview'!$D$19,"")</f>
        <v/>
      </c>
      <c r="AM142" s="719">
        <f>$AB142* '1 Overview'!$D$19</f>
        <v>0</v>
      </c>
      <c r="AN142" s="1069">
        <f>$AD142* '1 Overview'!$D$19</f>
        <v>0</v>
      </c>
      <c r="AO142" s="1069">
        <f>$AF142* '1 Overview'!$D$19</f>
        <v>0</v>
      </c>
      <c r="AP142" s="1383">
        <f>$AH142* '1 Overview'!$D$19</f>
        <v>0</v>
      </c>
      <c r="AQ142" s="1068"/>
      <c r="AR142" s="1069"/>
      <c r="AS142" s="1069"/>
      <c r="AT142" s="1384"/>
      <c r="AU142" s="719">
        <f>AR142* '1 Overview'!$D$19</f>
        <v>0</v>
      </c>
      <c r="AV142" s="1069">
        <f>T142* '1 Overview'!$D$19</f>
        <v>0</v>
      </c>
      <c r="AW142" s="1069">
        <f>Z142* '1 Overview'!$D$19</f>
        <v>0</v>
      </c>
      <c r="AX142" s="1383">
        <f>AT142* '1 Overview'!$D$19</f>
        <v>0</v>
      </c>
      <c r="AY142" s="1570"/>
    </row>
    <row r="143" spans="1:131" s="204" customFormat="1" ht="12.75" outlineLevel="2" x14ac:dyDescent="0.2">
      <c r="A143" s="1350" t="str">
        <f t="shared" si="101"/>
        <v>Z2013</v>
      </c>
      <c r="B143" s="1350" t="e">
        <f t="shared" si="101"/>
        <v>#N/A</v>
      </c>
      <c r="C143" s="1350" t="e">
        <f t="shared" si="101"/>
        <v>#N/A</v>
      </c>
      <c r="D143" s="1350" t="e">
        <f t="shared" si="101"/>
        <v>#N/A</v>
      </c>
      <c r="E143" s="1263" t="str">
        <f>VLOOKUP("K|"&amp;P143,'[2]+termU'!$A$1:$G$65536,6,FALSE)</f>
        <v>L801d05</v>
      </c>
      <c r="F143" s="1264" t="str">
        <f>VLOOKUP("K|"&amp;O143,'[2]+termU'!$A$1:$G$65536,6,FALSE)</f>
        <v>L801d05</v>
      </c>
      <c r="G143" s="1264" t="str">
        <f>IF(P143="","B",IF(ISERROR(E144),"B",IF(E143=LEFT(E144,LEN(E143)),"A","B")))</f>
        <v>B</v>
      </c>
      <c r="H143" s="172" t="str">
        <f t="shared" ca="1" si="65"/>
        <v>B</v>
      </c>
      <c r="I143" s="1352">
        <v>5</v>
      </c>
      <c r="J143" s="1350">
        <f t="shared" si="102"/>
        <v>2013</v>
      </c>
      <c r="K143" s="1350" t="str">
        <f t="shared" si="102"/>
        <v>Test country</v>
      </c>
      <c r="L143" s="1350">
        <f t="shared" si="102"/>
        <v>0</v>
      </c>
      <c r="M143" s="1350">
        <f t="shared" si="102"/>
        <v>0</v>
      </c>
      <c r="N143" s="1350">
        <f t="shared" si="102"/>
        <v>0</v>
      </c>
      <c r="O143" s="1371" t="str">
        <f t="shared" si="96"/>
        <v>Potato products</v>
      </c>
      <c r="P143" s="1262" t="s">
        <v>474</v>
      </c>
      <c r="Q143" s="1452" t="s">
        <v>2836</v>
      </c>
      <c r="R143" s="1452" t="s">
        <v>619</v>
      </c>
      <c r="S143" s="1068"/>
      <c r="T143" s="1069"/>
      <c r="U143" s="1069"/>
      <c r="V143" s="1383"/>
      <c r="W143" s="1651"/>
      <c r="X143" s="1068"/>
      <c r="Y143" s="1383"/>
      <c r="Z143" s="1651"/>
      <c r="AA143" s="1068"/>
      <c r="AB143" s="1384"/>
      <c r="AC143" s="1068"/>
      <c r="AD143" s="1384"/>
      <c r="AE143" s="1068"/>
      <c r="AF143" s="1384"/>
      <c r="AG143" s="1068"/>
      <c r="AH143" s="1384"/>
      <c r="AI143" s="719" t="str">
        <f t="shared" si="104"/>
        <v/>
      </c>
      <c r="AJ143" s="1069" t="str">
        <f t="shared" si="105"/>
        <v/>
      </c>
      <c r="AK143" s="1069" t="str">
        <f t="shared" si="106"/>
        <v/>
      </c>
      <c r="AL143" s="1384" t="str">
        <f>IF($Y143,$U143/$Y143* '1 Overview'!$D$19,"")</f>
        <v/>
      </c>
      <c r="AM143" s="719">
        <f>$AB143* '1 Overview'!$D$19</f>
        <v>0</v>
      </c>
      <c r="AN143" s="1069">
        <f>$AD143* '1 Overview'!$D$19</f>
        <v>0</v>
      </c>
      <c r="AO143" s="1069">
        <f>$AF143* '1 Overview'!$D$19</f>
        <v>0</v>
      </c>
      <c r="AP143" s="1383">
        <f>$AH143* '1 Overview'!$D$19</f>
        <v>0</v>
      </c>
      <c r="AQ143" s="1068"/>
      <c r="AR143" s="1069"/>
      <c r="AS143" s="1069"/>
      <c r="AT143" s="1384"/>
      <c r="AU143" s="719">
        <f>AR143* '1 Overview'!$D$19</f>
        <v>0</v>
      </c>
      <c r="AV143" s="1069">
        <f>T143* '1 Overview'!$D$19</f>
        <v>0</v>
      </c>
      <c r="AW143" s="1069">
        <f>Z143* '1 Overview'!$D$19</f>
        <v>0</v>
      </c>
      <c r="AX143" s="1383">
        <f>AT143* '1 Overview'!$D$19</f>
        <v>0</v>
      </c>
      <c r="AY143" s="1570"/>
    </row>
    <row r="144" spans="1:131" s="204" customFormat="1" ht="12.75" outlineLevel="2" x14ac:dyDescent="0.2">
      <c r="A144" s="1350" t="str">
        <f t="shared" si="101"/>
        <v>Z2013</v>
      </c>
      <c r="B144" s="1350" t="e">
        <f t="shared" si="101"/>
        <v>#N/A</v>
      </c>
      <c r="C144" s="1350" t="e">
        <f t="shared" si="101"/>
        <v>#N/A</v>
      </c>
      <c r="D144" s="1350" t="e">
        <f t="shared" si="101"/>
        <v>#N/A</v>
      </c>
      <c r="E144" s="1263" t="e">
        <f>VLOOKUP("K|"&amp;P144,'[2]+termU'!$A$1:$G$65536,6,FALSE)</f>
        <v>#N/A</v>
      </c>
      <c r="F144" s="1264" t="e">
        <f>VLOOKUP("K|"&amp;O144,'[2]+termU'!$A$1:$G$65536,6,FALSE)</f>
        <v>#N/A</v>
      </c>
      <c r="G144" s="1264" t="str">
        <f>IF(P144="","B",IF(ISERROR(E145),"B",IF(E144=LEFT(E145,LEN(E144)),"A","B")))</f>
        <v>B</v>
      </c>
      <c r="H144" s="172" t="str">
        <f t="shared" ca="1" si="65"/>
        <v>B</v>
      </c>
      <c r="I144" s="1352">
        <v>5</v>
      </c>
      <c r="J144" s="1350">
        <f t="shared" si="102"/>
        <v>2013</v>
      </c>
      <c r="K144" s="1350" t="str">
        <f t="shared" si="102"/>
        <v>Test country</v>
      </c>
      <c r="L144" s="1350">
        <f t="shared" si="102"/>
        <v>0</v>
      </c>
      <c r="M144" s="1350">
        <f t="shared" si="102"/>
        <v>0</v>
      </c>
      <c r="N144" s="1350">
        <f t="shared" si="102"/>
        <v>0</v>
      </c>
      <c r="O144" s="1371" t="str">
        <f t="shared" si="96"/>
        <v>&lt;important new product, please enter&gt;</v>
      </c>
      <c r="P144" s="1262"/>
      <c r="Q144" s="1403" t="s">
        <v>2653</v>
      </c>
      <c r="R144" s="1403" t="s">
        <v>203</v>
      </c>
      <c r="S144" s="1068"/>
      <c r="T144" s="1069"/>
      <c r="U144" s="1069"/>
      <c r="V144" s="1383"/>
      <c r="W144" s="1651"/>
      <c r="X144" s="1068"/>
      <c r="Y144" s="1383"/>
      <c r="Z144" s="1651"/>
      <c r="AA144" s="1068"/>
      <c r="AB144" s="1384"/>
      <c r="AC144" s="1068"/>
      <c r="AD144" s="1384"/>
      <c r="AE144" s="1068"/>
      <c r="AF144" s="1384"/>
      <c r="AG144" s="1068"/>
      <c r="AH144" s="1384"/>
      <c r="AI144" s="719" t="str">
        <f t="shared" si="104"/>
        <v/>
      </c>
      <c r="AJ144" s="1069" t="str">
        <f t="shared" si="105"/>
        <v/>
      </c>
      <c r="AK144" s="1069" t="str">
        <f t="shared" si="106"/>
        <v/>
      </c>
      <c r="AL144" s="1384" t="str">
        <f>IF($Y144,$U144/$Y144* '1 Overview'!$D$19,"")</f>
        <v/>
      </c>
      <c r="AM144" s="719">
        <f>$AB144* '1 Overview'!$D$19</f>
        <v>0</v>
      </c>
      <c r="AN144" s="1069">
        <f>$AD144* '1 Overview'!$D$19</f>
        <v>0</v>
      </c>
      <c r="AO144" s="1069">
        <f>$AF144* '1 Overview'!$D$19</f>
        <v>0</v>
      </c>
      <c r="AP144" s="1383">
        <f>$AH144* '1 Overview'!$D$19</f>
        <v>0</v>
      </c>
      <c r="AQ144" s="1068"/>
      <c r="AR144" s="1069"/>
      <c r="AS144" s="1069"/>
      <c r="AT144" s="1384"/>
      <c r="AU144" s="719">
        <f>AR144* '1 Overview'!$D$19</f>
        <v>0</v>
      </c>
      <c r="AV144" s="1069">
        <f>T144* '1 Overview'!$D$19</f>
        <v>0</v>
      </c>
      <c r="AW144" s="1069">
        <f>Z144* '1 Overview'!$D$19</f>
        <v>0</v>
      </c>
      <c r="AX144" s="1383">
        <f>AT144* '1 Overview'!$D$19</f>
        <v>0</v>
      </c>
      <c r="AY144" s="1570"/>
    </row>
    <row r="145" spans="1:131" s="187" customFormat="1" ht="12.75" outlineLevel="2" x14ac:dyDescent="0.2">
      <c r="A145" s="1350" t="str">
        <f t="shared" si="101"/>
        <v>Z2013</v>
      </c>
      <c r="B145" s="1350" t="e">
        <f t="shared" si="101"/>
        <v>#N/A</v>
      </c>
      <c r="C145" s="1350" t="e">
        <f t="shared" si="101"/>
        <v>#N/A</v>
      </c>
      <c r="D145" s="1350" t="e">
        <f t="shared" si="101"/>
        <v>#N/A</v>
      </c>
      <c r="E145" s="1263" t="e">
        <f>VLOOKUP("K|"&amp;P145,'[2]+termU'!$A$1:$G$65536,6,FALSE)</f>
        <v>#N/A</v>
      </c>
      <c r="F145" s="1264" t="e">
        <f>VLOOKUP("K|"&amp;O145,'[2]+termU'!$A$1:$G$65536,6,FALSE)</f>
        <v>#N/A</v>
      </c>
      <c r="G145" s="1264" t="str">
        <f>IF(P145="","B",IF(ISERROR(E264),"B",IF(E145=LEFT(E264,LEN(E145)),"A","B")))</f>
        <v>B</v>
      </c>
      <c r="H145" s="172" t="str">
        <f t="shared" ca="1" si="65"/>
        <v>B</v>
      </c>
      <c r="I145" s="1352">
        <v>5</v>
      </c>
      <c r="J145" s="1350">
        <f t="shared" si="102"/>
        <v>2013</v>
      </c>
      <c r="K145" s="1350" t="str">
        <f t="shared" si="102"/>
        <v>Test country</v>
      </c>
      <c r="L145" s="1350">
        <f t="shared" si="102"/>
        <v>0</v>
      </c>
      <c r="M145" s="1350">
        <f t="shared" si="102"/>
        <v>0</v>
      </c>
      <c r="N145" s="1350">
        <f t="shared" si="102"/>
        <v>0</v>
      </c>
      <c r="O145" s="1371" t="str">
        <f t="shared" si="96"/>
        <v>Other noodles, couscous, etc.</v>
      </c>
      <c r="P145" s="1262" t="s">
        <v>2186</v>
      </c>
      <c r="Q145" s="1459" t="s">
        <v>2837</v>
      </c>
      <c r="R145" s="1459" t="s">
        <v>2187</v>
      </c>
      <c r="S145" s="1068"/>
      <c r="T145" s="1069"/>
      <c r="U145" s="1069"/>
      <c r="V145" s="1383"/>
      <c r="W145" s="1651"/>
      <c r="X145" s="1068"/>
      <c r="Y145" s="1383"/>
      <c r="Z145" s="1651"/>
      <c r="AA145" s="1068"/>
      <c r="AB145" s="1384"/>
      <c r="AC145" s="1068"/>
      <c r="AD145" s="1384"/>
      <c r="AE145" s="1068"/>
      <c r="AF145" s="1384"/>
      <c r="AG145" s="1068"/>
      <c r="AH145" s="1384"/>
      <c r="AI145" s="719" t="str">
        <f t="shared" si="104"/>
        <v/>
      </c>
      <c r="AJ145" s="1069" t="str">
        <f t="shared" si="105"/>
        <v/>
      </c>
      <c r="AK145" s="1069" t="str">
        <f t="shared" si="106"/>
        <v/>
      </c>
      <c r="AL145" s="1384" t="str">
        <f>IF($Y145,$U145/$Y145* '1 Overview'!$D$19,"")</f>
        <v/>
      </c>
      <c r="AM145" s="719">
        <f>$AB145* '1 Overview'!$D$19</f>
        <v>0</v>
      </c>
      <c r="AN145" s="1069">
        <f>$AD145* '1 Overview'!$D$19</f>
        <v>0</v>
      </c>
      <c r="AO145" s="1069">
        <f>$AF145* '1 Overview'!$D$19</f>
        <v>0</v>
      </c>
      <c r="AP145" s="1383">
        <f>$AH145* '1 Overview'!$D$19</f>
        <v>0</v>
      </c>
      <c r="AQ145" s="1068"/>
      <c r="AR145" s="1069"/>
      <c r="AS145" s="1069"/>
      <c r="AT145" s="1384"/>
      <c r="AU145" s="719">
        <f>AR145* '1 Overview'!$D$19</f>
        <v>0</v>
      </c>
      <c r="AV145" s="1069">
        <f>T145* '1 Overview'!$D$19</f>
        <v>0</v>
      </c>
      <c r="AW145" s="1069">
        <f>Z145* '1 Overview'!$D$19</f>
        <v>0</v>
      </c>
      <c r="AX145" s="1383">
        <f>AT145* '1 Overview'!$D$19</f>
        <v>0</v>
      </c>
      <c r="AY145" s="1570"/>
      <c r="AZ145" s="204"/>
      <c r="BA145" s="204"/>
      <c r="BB145" s="204"/>
      <c r="BC145" s="204"/>
      <c r="BD145" s="204"/>
      <c r="BE145" s="204"/>
      <c r="BF145" s="204"/>
      <c r="BG145" s="204"/>
      <c r="BH145" s="204"/>
      <c r="BI145" s="204"/>
      <c r="BJ145" s="204"/>
      <c r="BK145" s="204"/>
      <c r="BL145" s="204"/>
      <c r="BM145" s="204"/>
      <c r="BN145" s="204"/>
      <c r="BO145" s="204"/>
      <c r="BP145" s="204"/>
      <c r="BQ145" s="204"/>
      <c r="BR145" s="204"/>
      <c r="BS145" s="204"/>
      <c r="BT145" s="204"/>
      <c r="BU145" s="204"/>
      <c r="BV145" s="204"/>
      <c r="BW145" s="204"/>
      <c r="BX145" s="204"/>
      <c r="BY145" s="204"/>
      <c r="BZ145" s="204"/>
      <c r="CA145" s="204"/>
      <c r="CB145" s="204"/>
      <c r="CC145" s="204"/>
      <c r="CD145" s="204"/>
      <c r="CE145" s="204"/>
      <c r="CF145" s="204"/>
      <c r="CG145" s="204"/>
      <c r="CH145" s="204"/>
      <c r="CI145" s="204"/>
      <c r="CJ145" s="204"/>
      <c r="CK145" s="204"/>
      <c r="CL145" s="204"/>
      <c r="CM145" s="204"/>
      <c r="CN145" s="204"/>
      <c r="CO145" s="204"/>
      <c r="CP145" s="204"/>
      <c r="CQ145" s="204"/>
      <c r="CR145" s="204"/>
      <c r="CS145" s="204"/>
      <c r="CT145" s="204"/>
      <c r="CU145" s="204"/>
      <c r="CV145" s="204"/>
      <c r="CW145" s="204"/>
      <c r="CX145" s="204"/>
      <c r="CY145" s="204"/>
      <c r="CZ145" s="204"/>
      <c r="DA145" s="204"/>
      <c r="DB145" s="204"/>
      <c r="DC145" s="204"/>
      <c r="DD145" s="204"/>
      <c r="DE145" s="204"/>
      <c r="DF145" s="204"/>
      <c r="DG145" s="204"/>
      <c r="DH145" s="204"/>
      <c r="DI145" s="204"/>
      <c r="DJ145" s="204"/>
      <c r="DK145" s="204"/>
      <c r="DL145" s="204"/>
      <c r="DM145" s="204"/>
      <c r="DN145" s="204"/>
      <c r="DO145" s="204"/>
      <c r="DP145" s="204"/>
      <c r="DQ145" s="204"/>
      <c r="DR145" s="204"/>
      <c r="DS145" s="204"/>
      <c r="DT145" s="204"/>
      <c r="DU145" s="204"/>
      <c r="DV145" s="204"/>
      <c r="DW145" s="204"/>
      <c r="DX145" s="204"/>
      <c r="DY145" s="204"/>
      <c r="DZ145" s="204"/>
      <c r="EA145" s="204"/>
    </row>
    <row r="146" spans="1:131" s="187" customFormat="1" ht="31.5" outlineLevel="1" x14ac:dyDescent="0.2">
      <c r="A146" s="1350" t="str">
        <f t="shared" si="32"/>
        <v>Z2013</v>
      </c>
      <c r="B146" s="1350" t="e">
        <f t="shared" si="32"/>
        <v>#N/A</v>
      </c>
      <c r="C146" s="1350" t="e">
        <f t="shared" si="32"/>
        <v>#N/A</v>
      </c>
      <c r="D146" s="1350" t="e">
        <f t="shared" si="32"/>
        <v>#N/A</v>
      </c>
      <c r="E146" s="1263" t="str">
        <f>VLOOKUP("K|"&amp;P146,'[2]+termU'!$A$1:$G$65536,6,FALSE)</f>
        <v>L8013</v>
      </c>
      <c r="F146" s="1264" t="e">
        <f>VLOOKUP("K|"&amp;O146,'[2]+termU'!$A$1:$G$65536,6,FALSE)</f>
        <v>#N/A</v>
      </c>
      <c r="G146" s="1264" t="str">
        <f>IF(P146="","B",IF(ISERROR(E147),"B",IF(E146=LEFT(E147,LEN(E146)),"A","B")))</f>
        <v>A</v>
      </c>
      <c r="H146" s="172" t="str">
        <f t="shared" ca="1" si="65"/>
        <v>A</v>
      </c>
      <c r="I146" s="1352">
        <v>3</v>
      </c>
      <c r="J146" s="1350">
        <f t="shared" si="33"/>
        <v>2013</v>
      </c>
      <c r="K146" s="1350" t="str">
        <f t="shared" si="33"/>
        <v>Test country</v>
      </c>
      <c r="L146" s="1350">
        <f t="shared" si="33"/>
        <v>0</v>
      </c>
      <c r="M146" s="1350">
        <f t="shared" si="33"/>
        <v>0</v>
      </c>
      <c r="N146" s="1350">
        <f t="shared" si="33"/>
        <v>0</v>
      </c>
      <c r="O146" s="1371" t="str">
        <f t="shared" ref="O146:O152" si="107">TRIM(R146)</f>
        <v>Processed vegetables</v>
      </c>
      <c r="P146" s="1354" t="s">
        <v>2189</v>
      </c>
      <c r="Q146" s="1451" t="s">
        <v>2623</v>
      </c>
      <c r="R146" s="1391" t="s">
        <v>1799</v>
      </c>
      <c r="S146" s="1412">
        <f>SUBTOTAL(9,S147:S154)</f>
        <v>0</v>
      </c>
      <c r="T146" s="1414">
        <f t="shared" ref="T146:AT146" si="108">SUBTOTAL(9,T147:T154)</f>
        <v>0</v>
      </c>
      <c r="U146" s="1414">
        <f t="shared" si="108"/>
        <v>0</v>
      </c>
      <c r="V146" s="1422">
        <f t="shared" si="108"/>
        <v>0</v>
      </c>
      <c r="W146" s="1652">
        <f t="shared" si="108"/>
        <v>0</v>
      </c>
      <c r="X146" s="1412">
        <f t="shared" si="108"/>
        <v>0</v>
      </c>
      <c r="Y146" s="1422">
        <f t="shared" si="108"/>
        <v>0</v>
      </c>
      <c r="Z146" s="1652">
        <f t="shared" si="108"/>
        <v>0</v>
      </c>
      <c r="AA146" s="1412">
        <f t="shared" si="108"/>
        <v>0</v>
      </c>
      <c r="AB146" s="1415">
        <f t="shared" si="108"/>
        <v>0</v>
      </c>
      <c r="AC146" s="1412">
        <f t="shared" si="108"/>
        <v>0</v>
      </c>
      <c r="AD146" s="1415">
        <f t="shared" si="108"/>
        <v>0</v>
      </c>
      <c r="AE146" s="1412">
        <f t="shared" si="108"/>
        <v>0</v>
      </c>
      <c r="AF146" s="1415">
        <f t="shared" si="108"/>
        <v>0</v>
      </c>
      <c r="AG146" s="1412">
        <f t="shared" si="108"/>
        <v>0</v>
      </c>
      <c r="AH146" s="1415">
        <f t="shared" si="108"/>
        <v>0</v>
      </c>
      <c r="AI146" s="1413">
        <f t="shared" si="108"/>
        <v>0</v>
      </c>
      <c r="AJ146" s="1414">
        <f t="shared" si="108"/>
        <v>0</v>
      </c>
      <c r="AK146" s="1414">
        <f t="shared" si="108"/>
        <v>0</v>
      </c>
      <c r="AL146" s="1414">
        <f t="shared" si="108"/>
        <v>0</v>
      </c>
      <c r="AM146" s="1414">
        <f t="shared" si="108"/>
        <v>0</v>
      </c>
      <c r="AN146" s="1414">
        <f t="shared" si="108"/>
        <v>0</v>
      </c>
      <c r="AO146" s="1414">
        <f t="shared" si="108"/>
        <v>0</v>
      </c>
      <c r="AP146" s="1422">
        <f t="shared" si="108"/>
        <v>0</v>
      </c>
      <c r="AQ146" s="1412">
        <f t="shared" si="108"/>
        <v>0</v>
      </c>
      <c r="AR146" s="1414">
        <f t="shared" si="108"/>
        <v>0</v>
      </c>
      <c r="AS146" s="1414">
        <f t="shared" si="108"/>
        <v>0</v>
      </c>
      <c r="AT146" s="1415">
        <f t="shared" si="108"/>
        <v>0</v>
      </c>
      <c r="AU146" s="1413">
        <f>AR146* '1 Overview'!$D$19</f>
        <v>0</v>
      </c>
      <c r="AV146" s="1414">
        <f>T146* '1 Overview'!$D$19</f>
        <v>0</v>
      </c>
      <c r="AW146" s="1378">
        <f>Z146* '1 Overview'!$D$19</f>
        <v>0</v>
      </c>
      <c r="AX146" s="1422">
        <f>AT146* '1 Overview'!$D$19</f>
        <v>0</v>
      </c>
      <c r="AY146" s="1570"/>
      <c r="AZ146" s="204"/>
      <c r="BA146" s="204"/>
      <c r="BB146" s="204"/>
      <c r="BC146" s="204"/>
      <c r="BD146" s="204"/>
      <c r="BE146" s="204"/>
      <c r="BF146" s="204"/>
      <c r="BG146" s="204"/>
      <c r="BH146" s="204"/>
      <c r="BI146" s="204"/>
      <c r="BJ146" s="204"/>
      <c r="BK146" s="204"/>
      <c r="BL146" s="204"/>
      <c r="BM146" s="204"/>
      <c r="BN146" s="204"/>
      <c r="BO146" s="204"/>
      <c r="BP146" s="204"/>
      <c r="BQ146" s="204"/>
      <c r="BR146" s="204"/>
      <c r="BS146" s="204"/>
      <c r="BT146" s="204"/>
      <c r="BU146" s="204"/>
      <c r="BV146" s="204"/>
      <c r="BW146" s="204"/>
      <c r="BX146" s="204"/>
      <c r="BY146" s="204"/>
      <c r="BZ146" s="204"/>
      <c r="CA146" s="204"/>
      <c r="CB146" s="204"/>
      <c r="CC146" s="204"/>
      <c r="CD146" s="204"/>
      <c r="CE146" s="204"/>
      <c r="CF146" s="204"/>
      <c r="CG146" s="204"/>
      <c r="CH146" s="204"/>
      <c r="CI146" s="204"/>
      <c r="CJ146" s="204"/>
      <c r="CK146" s="204"/>
      <c r="CL146" s="204"/>
      <c r="CM146" s="204"/>
      <c r="CN146" s="204"/>
      <c r="CO146" s="204"/>
      <c r="CP146" s="204"/>
      <c r="CQ146" s="204"/>
      <c r="CR146" s="204"/>
      <c r="CS146" s="204"/>
      <c r="CT146" s="204"/>
      <c r="CU146" s="204"/>
      <c r="CV146" s="204"/>
      <c r="CW146" s="204"/>
      <c r="CX146" s="204"/>
      <c r="CY146" s="204"/>
      <c r="CZ146" s="204"/>
      <c r="DA146" s="204"/>
      <c r="DB146" s="204"/>
      <c r="DC146" s="204"/>
      <c r="DD146" s="204"/>
      <c r="DE146" s="204"/>
      <c r="DF146" s="204"/>
      <c r="DG146" s="204"/>
      <c r="DH146" s="204"/>
      <c r="DI146" s="204"/>
      <c r="DJ146" s="204"/>
      <c r="DK146" s="204"/>
      <c r="DL146" s="204"/>
      <c r="DM146" s="204"/>
      <c r="DN146" s="204"/>
      <c r="DO146" s="204"/>
      <c r="DP146" s="204"/>
      <c r="DQ146" s="204"/>
      <c r="DR146" s="204"/>
      <c r="DS146" s="204"/>
      <c r="DT146" s="204"/>
      <c r="DU146" s="204"/>
      <c r="DV146" s="204"/>
      <c r="DW146" s="204"/>
      <c r="DX146" s="204"/>
      <c r="DY146" s="204"/>
      <c r="DZ146" s="204"/>
      <c r="EA146" s="204"/>
    </row>
    <row r="147" spans="1:131" s="187" customFormat="1" outlineLevel="2" collapsed="1" x14ac:dyDescent="0.2">
      <c r="A147" s="1350" t="str">
        <f t="shared" si="32"/>
        <v>Z2013</v>
      </c>
      <c r="B147" s="1350" t="e">
        <f t="shared" si="32"/>
        <v>#N/A</v>
      </c>
      <c r="C147" s="1350" t="e">
        <f t="shared" si="32"/>
        <v>#N/A</v>
      </c>
      <c r="D147" s="1350" t="e">
        <f t="shared" si="32"/>
        <v>#N/A</v>
      </c>
      <c r="E147" s="1263" t="str">
        <f>VLOOKUP("K|"&amp;P147,'[2]+termU'!$A$1:$G$65536,6,FALSE)</f>
        <v>L801300</v>
      </c>
      <c r="F147" s="1264" t="e">
        <f>VLOOKUP("K|"&amp;O147,'[2]+termU'!$A$1:$G$65536,6,FALSE)</f>
        <v>#N/A</v>
      </c>
      <c r="G147" s="1264" t="str">
        <f>IF(P147="","B",IF(ISERROR(E148),"B",IF(E147=LEFT(E148,LEN(E147)),"A","B")))</f>
        <v>B</v>
      </c>
      <c r="H147" s="172" t="str">
        <f t="shared" ca="1" si="65"/>
        <v>B</v>
      </c>
      <c r="I147" s="1352">
        <v>4</v>
      </c>
      <c r="J147" s="1350">
        <f t="shared" si="33"/>
        <v>2013</v>
      </c>
      <c r="K147" s="1350" t="str">
        <f t="shared" si="33"/>
        <v>Test country</v>
      </c>
      <c r="L147" s="1350">
        <f t="shared" si="33"/>
        <v>0</v>
      </c>
      <c r="M147" s="1350">
        <f t="shared" si="33"/>
        <v>0</v>
      </c>
      <c r="N147" s="1350">
        <f t="shared" si="33"/>
        <v>0</v>
      </c>
      <c r="O147" s="1371" t="str">
        <f t="shared" si="107"/>
        <v>Processed vegetables, no details</v>
      </c>
      <c r="P147" s="1354" t="s">
        <v>1807</v>
      </c>
      <c r="Q147" s="1382" t="str">
        <f ca="1" xml:space="preserve"> Q146 &amp; IF(ISERROR([3]!hidden(Q146)),", no details",IF([3]!hidden(Q146),"",", no details"))</f>
        <v>Vegetales procesados, no details</v>
      </c>
      <c r="R147" s="1382" t="str">
        <f xml:space="preserve"> R146 &amp; IF(ISERROR([2]!hidden(R146)),", no details",IF([2]!hidden(R146),"",", no details"))</f>
        <v>Processed vegetables, no details</v>
      </c>
      <c r="S147" s="1068"/>
      <c r="T147" s="1069"/>
      <c r="U147" s="1069"/>
      <c r="V147" s="1383"/>
      <c r="W147" s="1651"/>
      <c r="X147" s="1068"/>
      <c r="Y147" s="1383"/>
      <c r="Z147" s="1651"/>
      <c r="AA147" s="1068"/>
      <c r="AB147" s="1384"/>
      <c r="AC147" s="1068"/>
      <c r="AD147" s="1384"/>
      <c r="AE147" s="1068"/>
      <c r="AF147" s="1384"/>
      <c r="AG147" s="1068"/>
      <c r="AH147" s="1384"/>
      <c r="AI147" s="719" t="str">
        <f t="shared" ref="AI147:AI154" si="109">IF($V147,$S147/$V147,"")</f>
        <v/>
      </c>
      <c r="AJ147" s="1069" t="str">
        <f t="shared" ref="AJ147:AJ154" si="110">IF($V147,$T147/$V147,"")</f>
        <v/>
      </c>
      <c r="AK147" s="1069" t="str">
        <f t="shared" si="85"/>
        <v/>
      </c>
      <c r="AL147" s="1384" t="str">
        <f>IF($Y147,$U147/$Y147* '1 Overview'!$D$19,"")</f>
        <v/>
      </c>
      <c r="AM147" s="719">
        <f>$AB147* '1 Overview'!$D$19</f>
        <v>0</v>
      </c>
      <c r="AN147" s="1069">
        <f>$AD147* '1 Overview'!$D$19</f>
        <v>0</v>
      </c>
      <c r="AO147" s="1069">
        <f>$AF147* '1 Overview'!$D$19</f>
        <v>0</v>
      </c>
      <c r="AP147" s="1383">
        <f>$AH147* '1 Overview'!$D$19</f>
        <v>0</v>
      </c>
      <c r="AQ147" s="1068"/>
      <c r="AR147" s="1069"/>
      <c r="AS147" s="1069"/>
      <c r="AT147" s="1384"/>
      <c r="AU147" s="719">
        <f>AR147* '1 Overview'!$D$19</f>
        <v>0</v>
      </c>
      <c r="AV147" s="1069">
        <f>T147* '1 Overview'!$D$19</f>
        <v>0</v>
      </c>
      <c r="AW147" s="1069">
        <f>Z147* '1 Overview'!$D$19</f>
        <v>0</v>
      </c>
      <c r="AX147" s="1383">
        <f>AT147* '1 Overview'!$D$19</f>
        <v>0</v>
      </c>
      <c r="AY147" s="1570"/>
      <c r="AZ147" s="204"/>
      <c r="BA147" s="204"/>
      <c r="BB147" s="204"/>
      <c r="BC147" s="204"/>
      <c r="BD147" s="204"/>
      <c r="BE147" s="204"/>
      <c r="BF147" s="204"/>
      <c r="BG147" s="204"/>
      <c r="BH147" s="204"/>
      <c r="BI147" s="204"/>
      <c r="BJ147" s="204"/>
      <c r="BK147" s="204"/>
      <c r="BL147" s="204"/>
      <c r="BM147" s="204"/>
      <c r="BN147" s="204"/>
      <c r="BO147" s="204"/>
      <c r="BP147" s="204"/>
      <c r="BQ147" s="204"/>
      <c r="BR147" s="204"/>
      <c r="BS147" s="204"/>
      <c r="BT147" s="204"/>
      <c r="BU147" s="204"/>
      <c r="BV147" s="204"/>
      <c r="BW147" s="204"/>
      <c r="BX147" s="204"/>
      <c r="BY147" s="204"/>
      <c r="BZ147" s="204"/>
      <c r="CA147" s="204"/>
      <c r="CB147" s="204"/>
      <c r="CC147" s="204"/>
      <c r="CD147" s="204"/>
      <c r="CE147" s="204"/>
      <c r="CF147" s="204"/>
      <c r="CG147" s="204"/>
      <c r="CH147" s="204"/>
      <c r="CI147" s="204"/>
      <c r="CJ147" s="204"/>
      <c r="CK147" s="204"/>
      <c r="CL147" s="204"/>
      <c r="CM147" s="204"/>
      <c r="CN147" s="204"/>
      <c r="CO147" s="204"/>
      <c r="CP147" s="204"/>
      <c r="CQ147" s="204"/>
      <c r="CR147" s="204"/>
      <c r="CS147" s="204"/>
      <c r="CT147" s="204"/>
      <c r="CU147" s="204"/>
      <c r="CV147" s="204"/>
      <c r="CW147" s="204"/>
      <c r="CX147" s="204"/>
      <c r="CY147" s="204"/>
      <c r="CZ147" s="204"/>
      <c r="DA147" s="204"/>
      <c r="DB147" s="204"/>
      <c r="DC147" s="204"/>
      <c r="DD147" s="204"/>
      <c r="DE147" s="204"/>
      <c r="DF147" s="204"/>
      <c r="DG147" s="204"/>
      <c r="DH147" s="204"/>
      <c r="DI147" s="204"/>
      <c r="DJ147" s="204"/>
      <c r="DK147" s="204"/>
      <c r="DL147" s="204"/>
      <c r="DM147" s="204"/>
      <c r="DN147" s="204"/>
      <c r="DO147" s="204"/>
      <c r="DP147" s="204"/>
      <c r="DQ147" s="204"/>
      <c r="DR147" s="204"/>
      <c r="DS147" s="204"/>
      <c r="DT147" s="204"/>
      <c r="DU147" s="204"/>
      <c r="DV147" s="204"/>
      <c r="DW147" s="204"/>
      <c r="DX147" s="204"/>
      <c r="DY147" s="204"/>
      <c r="DZ147" s="204"/>
      <c r="EA147" s="204"/>
    </row>
    <row r="148" spans="1:131" s="204" customFormat="1" ht="12.75" outlineLevel="2" collapsed="1" x14ac:dyDescent="0.2">
      <c r="A148" s="1350" t="str">
        <f t="shared" si="32"/>
        <v>Z2013</v>
      </c>
      <c r="B148" s="1350" t="e">
        <f t="shared" si="32"/>
        <v>#N/A</v>
      </c>
      <c r="C148" s="1350" t="e">
        <f t="shared" si="32"/>
        <v>#N/A</v>
      </c>
      <c r="D148" s="1350" t="e">
        <f t="shared" si="32"/>
        <v>#N/A</v>
      </c>
      <c r="E148" s="1263" t="str">
        <f>VLOOKUP("K|"&amp;P148,'[2]+termU'!$A$1:$G$65536,6,FALSE)</f>
        <v>L801302</v>
      </c>
      <c r="F148" s="1264" t="str">
        <f>VLOOKUP("K|"&amp;O148,'[2]+termU'!$A$1:$G$65536,6,FALSE)</f>
        <v>L801302</v>
      </c>
      <c r="G148" s="1264" t="str">
        <f>IF(P148="","B",IF(ISERROR(E149),"B",IF(E148=LEFT(E149,LEN(E148)),"A","B")))</f>
        <v>B</v>
      </c>
      <c r="H148" s="172" t="str">
        <f t="shared" ca="1" si="65"/>
        <v>B</v>
      </c>
      <c r="I148" s="1352">
        <v>4</v>
      </c>
      <c r="J148" s="1350">
        <f t="shared" si="33"/>
        <v>2013</v>
      </c>
      <c r="K148" s="1350" t="str">
        <f t="shared" si="33"/>
        <v>Test country</v>
      </c>
      <c r="L148" s="1350">
        <f t="shared" si="33"/>
        <v>0</v>
      </c>
      <c r="M148" s="1350">
        <f t="shared" si="33"/>
        <v>0</v>
      </c>
      <c r="N148" s="1350">
        <f t="shared" si="33"/>
        <v>0</v>
      </c>
      <c r="O148" s="1371" t="str">
        <f t="shared" si="107"/>
        <v>Dried Vegetables</v>
      </c>
      <c r="P148" s="1354" t="s">
        <v>1806</v>
      </c>
      <c r="Q148" s="1452" t="s">
        <v>2624</v>
      </c>
      <c r="R148" s="1401" t="s">
        <v>1800</v>
      </c>
      <c r="S148" s="1068"/>
      <c r="T148" s="1069"/>
      <c r="U148" s="1069"/>
      <c r="V148" s="1383"/>
      <c r="W148" s="1651"/>
      <c r="X148" s="1068"/>
      <c r="Y148" s="1383"/>
      <c r="Z148" s="1651"/>
      <c r="AA148" s="1068"/>
      <c r="AB148" s="1384"/>
      <c r="AC148" s="1068"/>
      <c r="AD148" s="1384"/>
      <c r="AE148" s="1068"/>
      <c r="AF148" s="1384"/>
      <c r="AG148" s="1068"/>
      <c r="AH148" s="1384"/>
      <c r="AI148" s="719" t="str">
        <f t="shared" si="109"/>
        <v/>
      </c>
      <c r="AJ148" s="1069" t="str">
        <f t="shared" si="110"/>
        <v/>
      </c>
      <c r="AK148" s="1069" t="str">
        <f t="shared" si="85"/>
        <v/>
      </c>
      <c r="AL148" s="1384" t="str">
        <f>IF($Y148,$U148/$Y148* '1 Overview'!$D$19,"")</f>
        <v/>
      </c>
      <c r="AM148" s="719">
        <f>$AB148* '1 Overview'!$D$19</f>
        <v>0</v>
      </c>
      <c r="AN148" s="1069">
        <f>$AD148* '1 Overview'!$D$19</f>
        <v>0</v>
      </c>
      <c r="AO148" s="1069">
        <f>$AF148* '1 Overview'!$D$19</f>
        <v>0</v>
      </c>
      <c r="AP148" s="1383">
        <f>$AH148* '1 Overview'!$D$19</f>
        <v>0</v>
      </c>
      <c r="AQ148" s="1068"/>
      <c r="AR148" s="1069"/>
      <c r="AS148" s="1069"/>
      <c r="AT148" s="1384"/>
      <c r="AU148" s="719">
        <f>AR148* '1 Overview'!$D$19</f>
        <v>0</v>
      </c>
      <c r="AV148" s="1069">
        <f>T148* '1 Overview'!$D$19</f>
        <v>0</v>
      </c>
      <c r="AW148" s="1069">
        <f>Z148* '1 Overview'!$D$19</f>
        <v>0</v>
      </c>
      <c r="AX148" s="1383">
        <f>AT148* '1 Overview'!$D$19</f>
        <v>0</v>
      </c>
      <c r="AY148" s="1570"/>
    </row>
    <row r="149" spans="1:131" s="201" customFormat="1" ht="12.75" outlineLevel="2" collapsed="1" x14ac:dyDescent="0.2">
      <c r="A149" s="1350" t="str">
        <f t="shared" si="32"/>
        <v>Z2013</v>
      </c>
      <c r="B149" s="1350" t="e">
        <f t="shared" si="32"/>
        <v>#N/A</v>
      </c>
      <c r="C149" s="1350" t="e">
        <f t="shared" si="32"/>
        <v>#N/A</v>
      </c>
      <c r="D149" s="1350" t="e">
        <f t="shared" si="32"/>
        <v>#N/A</v>
      </c>
      <c r="E149" s="1263" t="str">
        <f>VLOOKUP("K|"&amp;P149,'[2]+termU'!$A$1:$G$65536,6,FALSE)</f>
        <v>L801301</v>
      </c>
      <c r="F149" s="1264" t="str">
        <f>VLOOKUP("K|"&amp;O149,'[2]+termU'!$A$1:$G$65536,6,FALSE)</f>
        <v>L801301</v>
      </c>
      <c r="G149" s="1264" t="str">
        <f>IF(P149="","B",IF(ISERROR(E154),"B",IF(E149=LEFT(E154,LEN(E149)),"A","B")))</f>
        <v>B</v>
      </c>
      <c r="H149" s="172" t="str">
        <f t="shared" ca="1" si="65"/>
        <v>B</v>
      </c>
      <c r="I149" s="1352">
        <v>4</v>
      </c>
      <c r="J149" s="1350">
        <f t="shared" si="33"/>
        <v>2013</v>
      </c>
      <c r="K149" s="1350" t="str">
        <f t="shared" si="33"/>
        <v>Test country</v>
      </c>
      <c r="L149" s="1350">
        <f t="shared" si="33"/>
        <v>0</v>
      </c>
      <c r="M149" s="1350">
        <f t="shared" si="33"/>
        <v>0</v>
      </c>
      <c r="N149" s="1350">
        <f t="shared" si="33"/>
        <v>0</v>
      </c>
      <c r="O149" s="1371" t="str">
        <f t="shared" si="107"/>
        <v>Frozen vegetables</v>
      </c>
      <c r="P149" s="1354" t="s">
        <v>2188</v>
      </c>
      <c r="Q149" s="1452" t="s">
        <v>2625</v>
      </c>
      <c r="R149" s="1401" t="s">
        <v>1802</v>
      </c>
      <c r="S149" s="1068"/>
      <c r="T149" s="1069"/>
      <c r="U149" s="1069"/>
      <c r="V149" s="1383"/>
      <c r="W149" s="1651"/>
      <c r="X149" s="1068"/>
      <c r="Y149" s="1383"/>
      <c r="Z149" s="1651"/>
      <c r="AA149" s="1068"/>
      <c r="AB149" s="1384"/>
      <c r="AC149" s="1068"/>
      <c r="AD149" s="1384"/>
      <c r="AE149" s="1068"/>
      <c r="AF149" s="1384"/>
      <c r="AG149" s="1068"/>
      <c r="AH149" s="1384"/>
      <c r="AI149" s="719" t="str">
        <f t="shared" si="109"/>
        <v/>
      </c>
      <c r="AJ149" s="1069" t="str">
        <f t="shared" si="110"/>
        <v/>
      </c>
      <c r="AK149" s="1069" t="str">
        <f t="shared" si="85"/>
        <v/>
      </c>
      <c r="AL149" s="1384" t="str">
        <f>IF($Y149,$U149/$Y149* '1 Overview'!$D$19,"")</f>
        <v/>
      </c>
      <c r="AM149" s="719">
        <f>$AB149* '1 Overview'!$D$19</f>
        <v>0</v>
      </c>
      <c r="AN149" s="1069">
        <f>$AD149* '1 Overview'!$D$19</f>
        <v>0</v>
      </c>
      <c r="AO149" s="1069">
        <f>$AF149* '1 Overview'!$D$19</f>
        <v>0</v>
      </c>
      <c r="AP149" s="1383">
        <f>$AH149* '1 Overview'!$D$19</f>
        <v>0</v>
      </c>
      <c r="AQ149" s="1068"/>
      <c r="AR149" s="1069"/>
      <c r="AS149" s="1069"/>
      <c r="AT149" s="1384"/>
      <c r="AU149" s="719">
        <f>AR149* '1 Overview'!$D$19</f>
        <v>0</v>
      </c>
      <c r="AV149" s="1069">
        <f>T149* '1 Overview'!$D$19</f>
        <v>0</v>
      </c>
      <c r="AW149" s="1069">
        <f>Z149* '1 Overview'!$D$19</f>
        <v>0</v>
      </c>
      <c r="AX149" s="1383">
        <f>AT149* '1 Overview'!$D$19</f>
        <v>0</v>
      </c>
      <c r="AY149" s="1571"/>
    </row>
    <row r="150" spans="1:131" s="201" customFormat="1" ht="12.75" outlineLevel="2" x14ac:dyDescent="0.2">
      <c r="A150" s="1350" t="str">
        <f t="shared" si="32"/>
        <v>Z2013</v>
      </c>
      <c r="B150" s="1350" t="e">
        <f t="shared" si="32"/>
        <v>#N/A</v>
      </c>
      <c r="C150" s="1350" t="e">
        <f t="shared" si="32"/>
        <v>#N/A</v>
      </c>
      <c r="D150" s="1350" t="e">
        <f t="shared" si="32"/>
        <v>#N/A</v>
      </c>
      <c r="E150" s="1263" t="e">
        <f>VLOOKUP("K|"&amp;P150,'[2]+termU'!$A$1:$G$65536,6,FALSE)</f>
        <v>#N/A</v>
      </c>
      <c r="F150" s="1264" t="e">
        <f>VLOOKUP("K|"&amp;O150,'[2]+termU'!$A$1:$G$65536,6,FALSE)</f>
        <v>#N/A</v>
      </c>
      <c r="G150" s="1264" t="e">
        <f>IF(P150="","B",IF(ISERROR(E92),"B",IF(E150=LEFT(E92,LEN(E150)),"A","B")))</f>
        <v>#N/A</v>
      </c>
      <c r="H150" s="172" t="str">
        <f t="shared" ca="1" si="65"/>
        <v>B</v>
      </c>
      <c r="I150" s="1352">
        <v>4</v>
      </c>
      <c r="J150" s="1350">
        <f t="shared" si="33"/>
        <v>2013</v>
      </c>
      <c r="K150" s="1350" t="str">
        <f t="shared" si="33"/>
        <v>Test country</v>
      </c>
      <c r="L150" s="1350">
        <f t="shared" si="33"/>
        <v>0</v>
      </c>
      <c r="M150" s="1350">
        <f t="shared" si="33"/>
        <v>0</v>
      </c>
      <c r="N150" s="1350">
        <f t="shared" si="33"/>
        <v>0</v>
      </c>
      <c r="O150" s="1371" t="str">
        <f t="shared" si="107"/>
        <v>Vegetable pulps and purees</v>
      </c>
      <c r="P150" s="1354" t="s">
        <v>1804</v>
      </c>
      <c r="Q150" s="1452" t="s">
        <v>2626</v>
      </c>
      <c r="R150" s="1401" t="s">
        <v>1816</v>
      </c>
      <c r="S150" s="1068"/>
      <c r="T150" s="1069"/>
      <c r="U150" s="1069"/>
      <c r="V150" s="1383"/>
      <c r="W150" s="1651"/>
      <c r="X150" s="1068"/>
      <c r="Y150" s="1383"/>
      <c r="Z150" s="1651"/>
      <c r="AA150" s="1068"/>
      <c r="AB150" s="1384"/>
      <c r="AC150" s="1068"/>
      <c r="AD150" s="1384"/>
      <c r="AE150" s="1068"/>
      <c r="AF150" s="1384"/>
      <c r="AG150" s="1068"/>
      <c r="AH150" s="1384"/>
      <c r="AI150" s="719" t="str">
        <f t="shared" si="109"/>
        <v/>
      </c>
      <c r="AJ150" s="1069" t="str">
        <f t="shared" si="110"/>
        <v/>
      </c>
      <c r="AK150" s="1069" t="str">
        <f t="shared" si="85"/>
        <v/>
      </c>
      <c r="AL150" s="1384" t="str">
        <f>IF($Y150,$U150/$Y150* '1 Overview'!$D$19,"")</f>
        <v/>
      </c>
      <c r="AM150" s="719">
        <f>$AB150* '1 Overview'!$D$19</f>
        <v>0</v>
      </c>
      <c r="AN150" s="1069">
        <f>$AD150* '1 Overview'!$D$19</f>
        <v>0</v>
      </c>
      <c r="AO150" s="1069">
        <f>$AF150* '1 Overview'!$D$19</f>
        <v>0</v>
      </c>
      <c r="AP150" s="1383">
        <f>$AH150* '1 Overview'!$D$19</f>
        <v>0</v>
      </c>
      <c r="AQ150" s="1068"/>
      <c r="AR150" s="1069"/>
      <c r="AS150" s="1069"/>
      <c r="AT150" s="1384"/>
      <c r="AU150" s="719">
        <f>AR150* '1 Overview'!$D$19</f>
        <v>0</v>
      </c>
      <c r="AV150" s="1069">
        <f>T150* '1 Overview'!$D$19</f>
        <v>0</v>
      </c>
      <c r="AW150" s="1069">
        <f>Z150* '1 Overview'!$D$19</f>
        <v>0</v>
      </c>
      <c r="AX150" s="1383">
        <f>AT150* '1 Overview'!$D$19</f>
        <v>0</v>
      </c>
      <c r="AY150" s="1571"/>
    </row>
    <row r="151" spans="1:131" s="201" customFormat="1" ht="12.75" outlineLevel="2" x14ac:dyDescent="0.2">
      <c r="A151" s="1350" t="str">
        <f t="shared" si="32"/>
        <v>Z2013</v>
      </c>
      <c r="B151" s="1350" t="e">
        <f t="shared" si="32"/>
        <v>#N/A</v>
      </c>
      <c r="C151" s="1350" t="e">
        <f t="shared" si="32"/>
        <v>#N/A</v>
      </c>
      <c r="D151" s="1350" t="e">
        <f t="shared" si="32"/>
        <v>#N/A</v>
      </c>
      <c r="E151" s="1263" t="e">
        <f>VLOOKUP("K|"&amp;P151,'[2]+termU'!$A$1:$G$65536,6,FALSE)</f>
        <v>#N/A</v>
      </c>
      <c r="F151" s="1264" t="e">
        <f>VLOOKUP("K|"&amp;O151,'[2]+termU'!$A$1:$G$65536,6,FALSE)</f>
        <v>#N/A</v>
      </c>
      <c r="G151" s="1264" t="e">
        <f>IF(P151="","B",IF(ISERROR(E155),"B",IF(E151=LEFT(E155,LEN(E151)),"A","B")))</f>
        <v>#N/A</v>
      </c>
      <c r="H151" s="172" t="str">
        <f t="shared" ca="1" si="65"/>
        <v>B</v>
      </c>
      <c r="I151" s="1352">
        <v>4</v>
      </c>
      <c r="J151" s="1350">
        <f t="shared" si="33"/>
        <v>2013</v>
      </c>
      <c r="K151" s="1350" t="str">
        <f t="shared" si="33"/>
        <v>Test country</v>
      </c>
      <c r="L151" s="1350">
        <f t="shared" si="33"/>
        <v>0</v>
      </c>
      <c r="M151" s="1350">
        <f t="shared" si="33"/>
        <v>0</v>
      </c>
      <c r="N151" s="1350">
        <f t="shared" si="33"/>
        <v>0</v>
      </c>
      <c r="O151" s="1371" t="str">
        <f t="shared" si="107"/>
        <v>Vegetable butters</v>
      </c>
      <c r="P151" s="1354" t="s">
        <v>1805</v>
      </c>
      <c r="Q151" s="1452" t="s">
        <v>2627</v>
      </c>
      <c r="R151" s="1401" t="s">
        <v>1817</v>
      </c>
      <c r="S151" s="1068"/>
      <c r="T151" s="1069"/>
      <c r="U151" s="1069"/>
      <c r="V151" s="1383"/>
      <c r="W151" s="1651"/>
      <c r="X151" s="1068"/>
      <c r="Y151" s="1383"/>
      <c r="Z151" s="1651"/>
      <c r="AA151" s="1068"/>
      <c r="AB151" s="1384"/>
      <c r="AC151" s="1068"/>
      <c r="AD151" s="1384"/>
      <c r="AE151" s="1068"/>
      <c r="AF151" s="1384"/>
      <c r="AG151" s="1068"/>
      <c r="AH151" s="1384"/>
      <c r="AI151" s="719" t="str">
        <f t="shared" si="109"/>
        <v/>
      </c>
      <c r="AJ151" s="1069" t="str">
        <f t="shared" si="110"/>
        <v/>
      </c>
      <c r="AK151" s="1069" t="str">
        <f t="shared" si="85"/>
        <v/>
      </c>
      <c r="AL151" s="1384" t="str">
        <f>IF($Y151,$U151/$Y151* '1 Overview'!$D$19,"")</f>
        <v/>
      </c>
      <c r="AM151" s="719">
        <f>$AB151* '1 Overview'!$D$19</f>
        <v>0</v>
      </c>
      <c r="AN151" s="1069">
        <f>$AD151* '1 Overview'!$D$19</f>
        <v>0</v>
      </c>
      <c r="AO151" s="1069">
        <f>$AF151* '1 Overview'!$D$19</f>
        <v>0</v>
      </c>
      <c r="AP151" s="1383">
        <f>$AH151* '1 Overview'!$D$19</f>
        <v>0</v>
      </c>
      <c r="AQ151" s="1068"/>
      <c r="AR151" s="1069"/>
      <c r="AS151" s="1069"/>
      <c r="AT151" s="1384"/>
      <c r="AU151" s="719">
        <f>AR151* '1 Overview'!$D$19</f>
        <v>0</v>
      </c>
      <c r="AV151" s="1069">
        <f>T151* '1 Overview'!$D$19</f>
        <v>0</v>
      </c>
      <c r="AW151" s="1069">
        <f>Z151* '1 Overview'!$D$19</f>
        <v>0</v>
      </c>
      <c r="AX151" s="1383">
        <f>AT151* '1 Overview'!$D$19</f>
        <v>0</v>
      </c>
      <c r="AY151" s="1571"/>
    </row>
    <row r="152" spans="1:131" s="201" customFormat="1" ht="12.75" outlineLevel="2" x14ac:dyDescent="0.2">
      <c r="A152" s="1350" t="str">
        <f t="shared" ref="A152:D152" si="111">A$20</f>
        <v>Z2013</v>
      </c>
      <c r="B152" s="1350" t="e">
        <f t="shared" si="111"/>
        <v>#N/A</v>
      </c>
      <c r="C152" s="1350" t="e">
        <f t="shared" si="111"/>
        <v>#N/A</v>
      </c>
      <c r="D152" s="1350" t="e">
        <f t="shared" si="111"/>
        <v>#N/A</v>
      </c>
      <c r="E152" s="1263" t="e">
        <f>VLOOKUP("K|"&amp;P152,'[2]+termU'!$A$1:$G$65536,6,FALSE)</f>
        <v>#N/A</v>
      </c>
      <c r="F152" s="1264" t="e">
        <f>VLOOKUP("K|"&amp;O152,'[2]+termU'!$A$1:$G$65536,6,FALSE)</f>
        <v>#N/A</v>
      </c>
      <c r="G152" s="1264" t="e">
        <f>IF(P152="","B",IF(ISERROR(E156),"B",IF(E152=LEFT(E156,LEN(E152)),"A","B")))</f>
        <v>#N/A</v>
      </c>
      <c r="H152" s="172" t="str">
        <f t="shared" ca="1" si="65"/>
        <v>B</v>
      </c>
      <c r="I152" s="1352">
        <v>5</v>
      </c>
      <c r="J152" s="1350">
        <f t="shared" ref="J152:N152" si="112">J$20</f>
        <v>2013</v>
      </c>
      <c r="K152" s="1350" t="str">
        <f t="shared" si="112"/>
        <v>Test country</v>
      </c>
      <c r="L152" s="1350">
        <f t="shared" si="112"/>
        <v>0</v>
      </c>
      <c r="M152" s="1350">
        <f t="shared" si="112"/>
        <v>0</v>
      </c>
      <c r="N152" s="1350">
        <f t="shared" si="112"/>
        <v>0</v>
      </c>
      <c r="O152" s="1371" t="str">
        <f t="shared" si="107"/>
        <v>Cannend vegetables</v>
      </c>
      <c r="P152" s="1354" t="s">
        <v>3126</v>
      </c>
      <c r="Q152" s="1452"/>
      <c r="R152" s="1401" t="s">
        <v>3131</v>
      </c>
      <c r="S152" s="1068"/>
      <c r="T152" s="1069"/>
      <c r="U152" s="1069"/>
      <c r="V152" s="1383"/>
      <c r="W152" s="1651"/>
      <c r="X152" s="1068"/>
      <c r="Y152" s="1383"/>
      <c r="Z152" s="1651"/>
      <c r="AA152" s="1068"/>
      <c r="AB152" s="1384"/>
      <c r="AC152" s="1068"/>
      <c r="AD152" s="1384"/>
      <c r="AE152" s="1068"/>
      <c r="AF152" s="1384"/>
      <c r="AG152" s="1068"/>
      <c r="AH152" s="1384"/>
      <c r="AI152" s="719"/>
      <c r="AJ152" s="1069"/>
      <c r="AK152" s="1069"/>
      <c r="AL152" s="1384"/>
      <c r="AM152" s="719"/>
      <c r="AN152" s="1069"/>
      <c r="AO152" s="1069"/>
      <c r="AP152" s="1383"/>
      <c r="AQ152" s="1068"/>
      <c r="AR152" s="1069"/>
      <c r="AS152" s="1069"/>
      <c r="AT152" s="1384"/>
      <c r="AU152" s="719"/>
      <c r="AV152" s="1069"/>
      <c r="AW152" s="1069"/>
      <c r="AX152" s="1383"/>
      <c r="AY152" s="1571"/>
    </row>
    <row r="153" spans="1:131" s="201" customFormat="1" ht="12.75" outlineLevel="2" x14ac:dyDescent="0.2">
      <c r="A153" s="1350" t="str">
        <f t="shared" si="32"/>
        <v>Z2013</v>
      </c>
      <c r="B153" s="1350" t="e">
        <f t="shared" si="32"/>
        <v>#N/A</v>
      </c>
      <c r="C153" s="1350" t="e">
        <f t="shared" si="32"/>
        <v>#N/A</v>
      </c>
      <c r="D153" s="1350" t="e">
        <f t="shared" si="32"/>
        <v>#N/A</v>
      </c>
      <c r="E153" s="1263" t="e">
        <f>VLOOKUP("K|"&amp;P153,'[2]+termU'!$A$1:$G$65536,6,FALSE)</f>
        <v>#N/A</v>
      </c>
      <c r="F153" s="1264" t="e">
        <f>VLOOKUP("K|"&amp;O153,'[2]+termU'!$A$1:$G$65536,6,FALSE)</f>
        <v>#N/A</v>
      </c>
      <c r="G153" s="1264" t="str">
        <f>IF(P153="","B",IF(ISERROR(E154),"B",IF(E153=LEFT(E154,LEN(E153)),"A","B")))</f>
        <v>B</v>
      </c>
      <c r="H153" s="172" t="str">
        <f t="shared" ca="1" si="65"/>
        <v>B</v>
      </c>
      <c r="I153" s="1352">
        <v>4</v>
      </c>
      <c r="J153" s="1350">
        <f t="shared" si="33"/>
        <v>2013</v>
      </c>
      <c r="K153" s="1350" t="str">
        <f t="shared" si="33"/>
        <v>Test country</v>
      </c>
      <c r="L153" s="1350">
        <f t="shared" si="33"/>
        <v>0</v>
      </c>
      <c r="M153" s="1350">
        <f t="shared" si="33"/>
        <v>0</v>
      </c>
      <c r="N153" s="1350">
        <f t="shared" si="33"/>
        <v>0</v>
      </c>
      <c r="O153" s="1371" t="str">
        <f>TRIM(R153)</f>
        <v>&lt;important new product, please enter&gt;</v>
      </c>
      <c r="P153" s="1354"/>
      <c r="Q153" s="1403" t="s">
        <v>2628</v>
      </c>
      <c r="R153" s="1404" t="s">
        <v>2231</v>
      </c>
      <c r="S153" s="1068"/>
      <c r="T153" s="1069"/>
      <c r="U153" s="1069"/>
      <c r="V153" s="1383"/>
      <c r="W153" s="1651"/>
      <c r="X153" s="1068"/>
      <c r="Y153" s="1383"/>
      <c r="Z153" s="1651"/>
      <c r="AA153" s="1068"/>
      <c r="AB153" s="1384"/>
      <c r="AC153" s="1068"/>
      <c r="AD153" s="1384"/>
      <c r="AE153" s="1068"/>
      <c r="AF153" s="1384"/>
      <c r="AG153" s="1068"/>
      <c r="AH153" s="1384"/>
      <c r="AI153" s="719" t="str">
        <f t="shared" si="109"/>
        <v/>
      </c>
      <c r="AJ153" s="1069" t="str">
        <f t="shared" si="110"/>
        <v/>
      </c>
      <c r="AK153" s="1069" t="str">
        <f t="shared" si="85"/>
        <v/>
      </c>
      <c r="AL153" s="1384" t="str">
        <f>IF($Y153,$U153/$Y153* '1 Overview'!$D$19,"")</f>
        <v/>
      </c>
      <c r="AM153" s="719">
        <f>$AB153* '1 Overview'!$D$19</f>
        <v>0</v>
      </c>
      <c r="AN153" s="1069">
        <f>$AD153* '1 Overview'!$D$19</f>
        <v>0</v>
      </c>
      <c r="AO153" s="1069">
        <f>$AF153* '1 Overview'!$D$19</f>
        <v>0</v>
      </c>
      <c r="AP153" s="1383">
        <f>$AH153* '1 Overview'!$D$19</f>
        <v>0</v>
      </c>
      <c r="AQ153" s="1068"/>
      <c r="AR153" s="1069"/>
      <c r="AS153" s="1069"/>
      <c r="AT153" s="1384"/>
      <c r="AU153" s="719">
        <f>AR153* '1 Overview'!$D$19</f>
        <v>0</v>
      </c>
      <c r="AV153" s="1069">
        <f>T153* '1 Overview'!$D$19</f>
        <v>0</v>
      </c>
      <c r="AW153" s="1069">
        <f>Z153* '1 Overview'!$D$19</f>
        <v>0</v>
      </c>
      <c r="AX153" s="1383">
        <f>AT153* '1 Overview'!$D$19</f>
        <v>0</v>
      </c>
      <c r="AY153" s="1571"/>
    </row>
    <row r="154" spans="1:131" s="201" customFormat="1" ht="12.75" outlineLevel="2" x14ac:dyDescent="0.2">
      <c r="A154" s="1350" t="str">
        <f t="shared" si="32"/>
        <v>Z2013</v>
      </c>
      <c r="B154" s="1350" t="e">
        <f t="shared" si="32"/>
        <v>#N/A</v>
      </c>
      <c r="C154" s="1350" t="e">
        <f t="shared" si="32"/>
        <v>#N/A</v>
      </c>
      <c r="D154" s="1350" t="e">
        <f t="shared" si="32"/>
        <v>#N/A</v>
      </c>
      <c r="E154" s="1263" t="str">
        <f>VLOOKUP("K|"&amp;P154,'[2]+termU'!$A$1:$G$65536,6,FALSE)</f>
        <v>L801309</v>
      </c>
      <c r="F154" s="1264" t="e">
        <f>VLOOKUP("K|"&amp;O154,'[2]+termU'!$A$1:$G$65536,6,FALSE)</f>
        <v>#N/A</v>
      </c>
      <c r="G154" s="1264" t="str">
        <f>IF(P154="","B",IF(ISERROR(E156),"B",IF(E154=LEFT(E156,LEN(E154)),"A","B")))</f>
        <v>B</v>
      </c>
      <c r="H154" s="172" t="str">
        <f t="shared" ca="1" si="65"/>
        <v>B</v>
      </c>
      <c r="I154" s="1352">
        <v>4</v>
      </c>
      <c r="J154" s="1350">
        <f t="shared" si="33"/>
        <v>2013</v>
      </c>
      <c r="K154" s="1350" t="str">
        <f t="shared" si="33"/>
        <v>Test country</v>
      </c>
      <c r="L154" s="1350">
        <f t="shared" si="33"/>
        <v>0</v>
      </c>
      <c r="M154" s="1350">
        <f t="shared" si="33"/>
        <v>0</v>
      </c>
      <c r="N154" s="1350">
        <f t="shared" si="33"/>
        <v>0</v>
      </c>
      <c r="O154" s="1371" t="str">
        <f>TRIM(R154)</f>
        <v>Other processed vegetables</v>
      </c>
      <c r="P154" s="1354" t="s">
        <v>1809</v>
      </c>
      <c r="Q154" s="1452" t="s">
        <v>2629</v>
      </c>
      <c r="R154" s="1401" t="s">
        <v>1808</v>
      </c>
      <c r="S154" s="1068"/>
      <c r="T154" s="1069"/>
      <c r="U154" s="1069"/>
      <c r="V154" s="1383"/>
      <c r="W154" s="1651"/>
      <c r="X154" s="1068"/>
      <c r="Y154" s="1383"/>
      <c r="Z154" s="1651"/>
      <c r="AA154" s="1068"/>
      <c r="AB154" s="1384"/>
      <c r="AC154" s="1068"/>
      <c r="AD154" s="1384"/>
      <c r="AE154" s="1068"/>
      <c r="AF154" s="1384"/>
      <c r="AG154" s="1068"/>
      <c r="AH154" s="1384"/>
      <c r="AI154" s="719" t="str">
        <f t="shared" si="109"/>
        <v/>
      </c>
      <c r="AJ154" s="1069" t="str">
        <f t="shared" si="110"/>
        <v/>
      </c>
      <c r="AK154" s="1069" t="str">
        <f t="shared" si="85"/>
        <v/>
      </c>
      <c r="AL154" s="1384" t="str">
        <f>IF($Y154,$U154/$Y154* '1 Overview'!$D$19,"")</f>
        <v/>
      </c>
      <c r="AM154" s="719">
        <f>$AB154* '1 Overview'!$D$19</f>
        <v>0</v>
      </c>
      <c r="AN154" s="1069">
        <f>$AD154* '1 Overview'!$D$19</f>
        <v>0</v>
      </c>
      <c r="AO154" s="1069">
        <f>$AF154* '1 Overview'!$D$19</f>
        <v>0</v>
      </c>
      <c r="AP154" s="1383">
        <f>$AH154* '1 Overview'!$D$19</f>
        <v>0</v>
      </c>
      <c r="AQ154" s="1068"/>
      <c r="AR154" s="1069"/>
      <c r="AS154" s="1069"/>
      <c r="AT154" s="1384"/>
      <c r="AU154" s="719">
        <f>AR154* '1 Overview'!$D$19</f>
        <v>0</v>
      </c>
      <c r="AV154" s="1069">
        <f>T154* '1 Overview'!$D$19</f>
        <v>0</v>
      </c>
      <c r="AW154" s="1069">
        <f>Z154* '1 Overview'!$D$19</f>
        <v>0</v>
      </c>
      <c r="AX154" s="1383">
        <f>AT154* '1 Overview'!$D$19</f>
        <v>0</v>
      </c>
      <c r="AY154" s="1571"/>
    </row>
    <row r="155" spans="1:131" s="187" customFormat="1" ht="18.75" customHeight="1" outlineLevel="1" x14ac:dyDescent="0.2">
      <c r="A155" s="1350" t="str">
        <f t="shared" si="32"/>
        <v>Z2013</v>
      </c>
      <c r="B155" s="1350" t="e">
        <f t="shared" si="32"/>
        <v>#N/A</v>
      </c>
      <c r="C155" s="1350" t="e">
        <f t="shared" si="32"/>
        <v>#N/A</v>
      </c>
      <c r="D155" s="1350" t="e">
        <f t="shared" si="32"/>
        <v>#N/A</v>
      </c>
      <c r="E155" s="1263" t="str">
        <f>VLOOKUP("K|"&amp;P155,'[2]+termU'!$A$1:$G$65536,6,FALSE)</f>
        <v>L8012</v>
      </c>
      <c r="F155" s="1264" t="e">
        <f>VLOOKUP("K|"&amp;O155,'[2]+termU'!$A$1:$G$65536,6,FALSE)</f>
        <v>#N/A</v>
      </c>
      <c r="G155" s="1264" t="str">
        <f>IF(P155="","B",IF(ISERROR(E156),"B",IF(E155=LEFT(E156,LEN(E155)),"A","B")))</f>
        <v>A</v>
      </c>
      <c r="H155" s="172" t="str">
        <f t="shared" ca="1" si="65"/>
        <v>A</v>
      </c>
      <c r="I155" s="1352">
        <v>3</v>
      </c>
      <c r="J155" s="1350">
        <f t="shared" si="33"/>
        <v>2013</v>
      </c>
      <c r="K155" s="1350" t="str">
        <f t="shared" si="33"/>
        <v>Test country</v>
      </c>
      <c r="L155" s="1350">
        <f t="shared" si="33"/>
        <v>0</v>
      </c>
      <c r="M155" s="1350">
        <f t="shared" si="33"/>
        <v>0</v>
      </c>
      <c r="N155" s="1350">
        <f t="shared" si="33"/>
        <v>0</v>
      </c>
      <c r="O155" s="1371" t="str">
        <f t="shared" ref="O155:O163" si="113">TRIM(R155)</f>
        <v>Processed fruits, including berries and nuts</v>
      </c>
      <c r="P155" s="1354" t="s">
        <v>1811</v>
      </c>
      <c r="Q155" s="1451" t="s">
        <v>2630</v>
      </c>
      <c r="R155" s="1391" t="s">
        <v>1820</v>
      </c>
      <c r="S155" s="1412">
        <f>SUBTOTAL(9,S156:S163)</f>
        <v>0</v>
      </c>
      <c r="T155" s="1414">
        <f t="shared" ref="T155:AT155" si="114">SUBTOTAL(9,T156:T163)</f>
        <v>0</v>
      </c>
      <c r="U155" s="1414">
        <f t="shared" si="114"/>
        <v>0</v>
      </c>
      <c r="V155" s="1422">
        <f t="shared" si="114"/>
        <v>0</v>
      </c>
      <c r="W155" s="1652">
        <f t="shared" si="114"/>
        <v>0</v>
      </c>
      <c r="X155" s="1412">
        <f t="shared" si="114"/>
        <v>0</v>
      </c>
      <c r="Y155" s="1422">
        <f t="shared" si="114"/>
        <v>0</v>
      </c>
      <c r="Z155" s="1652">
        <f t="shared" si="114"/>
        <v>0</v>
      </c>
      <c r="AA155" s="1412">
        <f t="shared" si="114"/>
        <v>0</v>
      </c>
      <c r="AB155" s="1415">
        <f t="shared" si="114"/>
        <v>0</v>
      </c>
      <c r="AC155" s="1412">
        <f t="shared" si="114"/>
        <v>0</v>
      </c>
      <c r="AD155" s="1415">
        <f t="shared" si="114"/>
        <v>0</v>
      </c>
      <c r="AE155" s="1412">
        <f t="shared" si="114"/>
        <v>0</v>
      </c>
      <c r="AF155" s="1415">
        <f t="shared" si="114"/>
        <v>0</v>
      </c>
      <c r="AG155" s="1412">
        <f t="shared" si="114"/>
        <v>0</v>
      </c>
      <c r="AH155" s="1415">
        <f t="shared" si="114"/>
        <v>0</v>
      </c>
      <c r="AI155" s="1413">
        <f t="shared" si="114"/>
        <v>0</v>
      </c>
      <c r="AJ155" s="1414">
        <f t="shared" si="114"/>
        <v>0</v>
      </c>
      <c r="AK155" s="1414">
        <f t="shared" si="114"/>
        <v>0</v>
      </c>
      <c r="AL155" s="1414">
        <f t="shared" si="114"/>
        <v>0</v>
      </c>
      <c r="AM155" s="1414">
        <f t="shared" si="114"/>
        <v>0</v>
      </c>
      <c r="AN155" s="1414">
        <f t="shared" si="114"/>
        <v>0</v>
      </c>
      <c r="AO155" s="1414">
        <f t="shared" si="114"/>
        <v>0</v>
      </c>
      <c r="AP155" s="1422">
        <f t="shared" si="114"/>
        <v>0</v>
      </c>
      <c r="AQ155" s="1412">
        <f t="shared" si="114"/>
        <v>0</v>
      </c>
      <c r="AR155" s="1414">
        <f t="shared" si="114"/>
        <v>0</v>
      </c>
      <c r="AS155" s="1414">
        <f t="shared" si="114"/>
        <v>0</v>
      </c>
      <c r="AT155" s="1415">
        <f t="shared" si="114"/>
        <v>0</v>
      </c>
      <c r="AU155" s="1413">
        <f>AR155* '1 Overview'!$D$19</f>
        <v>0</v>
      </c>
      <c r="AV155" s="1414">
        <f>T155* '1 Overview'!$D$19</f>
        <v>0</v>
      </c>
      <c r="AW155" s="1378">
        <f>Z155* '1 Overview'!$D$19</f>
        <v>0</v>
      </c>
      <c r="AX155" s="1422">
        <f>AT155* '1 Overview'!$D$19</f>
        <v>0</v>
      </c>
      <c r="AY155" s="1570"/>
      <c r="AZ155" s="204"/>
      <c r="BA155" s="204"/>
      <c r="BB155" s="204"/>
      <c r="BC155" s="204"/>
      <c r="BD155" s="204"/>
      <c r="BE155" s="204"/>
      <c r="BF155" s="204"/>
      <c r="BG155" s="204"/>
      <c r="BH155" s="204"/>
      <c r="BI155" s="204"/>
      <c r="BJ155" s="204"/>
      <c r="BK155" s="204"/>
      <c r="BL155" s="204"/>
      <c r="BM155" s="204"/>
      <c r="BN155" s="204"/>
      <c r="BO155" s="204"/>
      <c r="BP155" s="204"/>
      <c r="BQ155" s="204"/>
      <c r="BR155" s="204"/>
      <c r="BS155" s="204"/>
      <c r="BT155" s="204"/>
      <c r="BU155" s="204"/>
      <c r="BV155" s="204"/>
      <c r="BW155" s="204"/>
      <c r="BX155" s="204"/>
      <c r="BY155" s="204"/>
      <c r="BZ155" s="204"/>
      <c r="CA155" s="204"/>
      <c r="CB155" s="204"/>
      <c r="CC155" s="204"/>
      <c r="CD155" s="204"/>
      <c r="CE155" s="204"/>
      <c r="CF155" s="204"/>
      <c r="CG155" s="204"/>
      <c r="CH155" s="204"/>
      <c r="CI155" s="204"/>
      <c r="CJ155" s="204"/>
      <c r="CK155" s="204"/>
      <c r="CL155" s="204"/>
      <c r="CM155" s="204"/>
      <c r="CN155" s="204"/>
      <c r="CO155" s="204"/>
      <c r="CP155" s="204"/>
      <c r="CQ155" s="204"/>
      <c r="CR155" s="204"/>
      <c r="CS155" s="204"/>
      <c r="CT155" s="204"/>
      <c r="CU155" s="204"/>
      <c r="CV155" s="204"/>
      <c r="CW155" s="204"/>
      <c r="CX155" s="204"/>
      <c r="CY155" s="204"/>
      <c r="CZ155" s="204"/>
      <c r="DA155" s="204"/>
      <c r="DB155" s="204"/>
      <c r="DC155" s="204"/>
      <c r="DD155" s="204"/>
      <c r="DE155" s="204"/>
      <c r="DF155" s="204"/>
      <c r="DG155" s="204"/>
      <c r="DH155" s="204"/>
      <c r="DI155" s="204"/>
      <c r="DJ155" s="204"/>
      <c r="DK155" s="204"/>
      <c r="DL155" s="204"/>
      <c r="DM155" s="204"/>
      <c r="DN155" s="204"/>
      <c r="DO155" s="204"/>
      <c r="DP155" s="204"/>
      <c r="DQ155" s="204"/>
      <c r="DR155" s="204"/>
      <c r="DS155" s="204"/>
      <c r="DT155" s="204"/>
      <c r="DU155" s="204"/>
      <c r="DV155" s="204"/>
      <c r="DW155" s="204"/>
      <c r="DX155" s="204"/>
      <c r="DY155" s="204"/>
      <c r="DZ155" s="204"/>
      <c r="EA155" s="204"/>
    </row>
    <row r="156" spans="1:131" s="187" customFormat="1" outlineLevel="2" collapsed="1" x14ac:dyDescent="0.2">
      <c r="A156" s="1350" t="str">
        <f t="shared" si="32"/>
        <v>Z2013</v>
      </c>
      <c r="B156" s="1350" t="e">
        <f t="shared" si="32"/>
        <v>#N/A</v>
      </c>
      <c r="C156" s="1350" t="e">
        <f t="shared" si="32"/>
        <v>#N/A</v>
      </c>
      <c r="D156" s="1350" t="e">
        <f t="shared" si="32"/>
        <v>#N/A</v>
      </c>
      <c r="E156" s="1263" t="str">
        <f>VLOOKUP("K|"&amp;P156,'[2]+termU'!$A$1:$G$65536,6,FALSE)</f>
        <v>L801200</v>
      </c>
      <c r="F156" s="1264" t="e">
        <f>VLOOKUP("K|"&amp;O156,'[2]+termU'!$A$1:$G$65536,6,FALSE)</f>
        <v>#N/A</v>
      </c>
      <c r="G156" s="1264" t="str">
        <f>IF(P156="","B",IF(ISERROR(E157),"B",IF(E156=LEFT(E157,LEN(E156)),"A","B")))</f>
        <v>B</v>
      </c>
      <c r="H156" s="172" t="str">
        <f t="shared" ref="H156:H219" ca="1" si="115">IF(CELL("protect",S156),"A","B")</f>
        <v>B</v>
      </c>
      <c r="I156" s="1352">
        <v>4</v>
      </c>
      <c r="J156" s="1350">
        <f t="shared" si="33"/>
        <v>2013</v>
      </c>
      <c r="K156" s="1350" t="str">
        <f t="shared" si="33"/>
        <v>Test country</v>
      </c>
      <c r="L156" s="1350">
        <f t="shared" si="33"/>
        <v>0</v>
      </c>
      <c r="M156" s="1350">
        <f t="shared" si="33"/>
        <v>0</v>
      </c>
      <c r="N156" s="1350">
        <f t="shared" si="33"/>
        <v>0</v>
      </c>
      <c r="O156" s="1371" t="str">
        <f t="shared" si="113"/>
        <v>Processed fruits, including berries and nuts, no details</v>
      </c>
      <c r="P156" s="1354" t="s">
        <v>137</v>
      </c>
      <c r="Q156" s="1382" t="str">
        <f ca="1" xml:space="preserve"> Q155 &amp; IF(ISERROR([3]!hidden(Q155)),", no details",IF([3]!hidden(Q155),"",", no details"))</f>
        <v>Frutas procesadas, incluyendo baya y frutos secos, no details</v>
      </c>
      <c r="R156" s="1382" t="str">
        <f xml:space="preserve"> R155 &amp; IF(ISERROR([2]!hidden(R155)),", no details",IF([2]!hidden(R155),"",", no details"))</f>
        <v>Processed fruits, including berries and nuts, no details</v>
      </c>
      <c r="S156" s="1068"/>
      <c r="T156" s="1069"/>
      <c r="U156" s="1069"/>
      <c r="V156" s="1383"/>
      <c r="W156" s="1651"/>
      <c r="X156" s="1068"/>
      <c r="Y156" s="1383"/>
      <c r="Z156" s="1651"/>
      <c r="AA156" s="1068"/>
      <c r="AB156" s="1384"/>
      <c r="AC156" s="1068"/>
      <c r="AD156" s="1384"/>
      <c r="AE156" s="1068"/>
      <c r="AF156" s="1384"/>
      <c r="AG156" s="1068"/>
      <c r="AH156" s="1384"/>
      <c r="AI156" s="719" t="str">
        <f t="shared" ref="AI156:AI163" si="116">IF($V156,$S156/$V156,"")</f>
        <v/>
      </c>
      <c r="AJ156" s="1069" t="str">
        <f t="shared" ref="AJ156:AJ163" si="117">IF($V156,$T156/$V156,"")</f>
        <v/>
      </c>
      <c r="AK156" s="1069" t="str">
        <f t="shared" si="85"/>
        <v/>
      </c>
      <c r="AL156" s="1384" t="str">
        <f>IF($Y156,$U156/$Y156* '1 Overview'!$D$19,"")</f>
        <v/>
      </c>
      <c r="AM156" s="719">
        <f>$AB156* '1 Overview'!$D$19</f>
        <v>0</v>
      </c>
      <c r="AN156" s="1069">
        <f>$AD156* '1 Overview'!$D$19</f>
        <v>0</v>
      </c>
      <c r="AO156" s="1069">
        <f>$AF156* '1 Overview'!$D$19</f>
        <v>0</v>
      </c>
      <c r="AP156" s="1383">
        <f>$AH156* '1 Overview'!$D$19</f>
        <v>0</v>
      </c>
      <c r="AQ156" s="1068"/>
      <c r="AR156" s="1069"/>
      <c r="AS156" s="1069"/>
      <c r="AT156" s="1384"/>
      <c r="AU156" s="719">
        <f>AR156* '1 Overview'!$D$19</f>
        <v>0</v>
      </c>
      <c r="AV156" s="1069">
        <f>T156* '1 Overview'!$D$19</f>
        <v>0</v>
      </c>
      <c r="AW156" s="1069">
        <f>Z156* '1 Overview'!$D$19</f>
        <v>0</v>
      </c>
      <c r="AX156" s="1383">
        <f>AT156* '1 Overview'!$D$19</f>
        <v>0</v>
      </c>
      <c r="AY156" s="1570"/>
      <c r="AZ156" s="204"/>
      <c r="BA156" s="204"/>
      <c r="BB156" s="204"/>
      <c r="BC156" s="204"/>
      <c r="BD156" s="204"/>
      <c r="BE156" s="204"/>
      <c r="BF156" s="204"/>
      <c r="BG156" s="204"/>
      <c r="BH156" s="204"/>
      <c r="BI156" s="204"/>
      <c r="BJ156" s="204"/>
      <c r="BK156" s="204"/>
      <c r="BL156" s="204"/>
      <c r="BM156" s="204"/>
      <c r="BN156" s="204"/>
      <c r="BO156" s="204"/>
      <c r="BP156" s="204"/>
      <c r="BQ156" s="204"/>
      <c r="BR156" s="204"/>
      <c r="BS156" s="204"/>
      <c r="BT156" s="204"/>
      <c r="BU156" s="204"/>
      <c r="BV156" s="204"/>
      <c r="BW156" s="204"/>
      <c r="BX156" s="204"/>
      <c r="BY156" s="204"/>
      <c r="BZ156" s="204"/>
      <c r="CA156" s="204"/>
      <c r="CB156" s="204"/>
      <c r="CC156" s="204"/>
      <c r="CD156" s="204"/>
      <c r="CE156" s="204"/>
      <c r="CF156" s="204"/>
      <c r="CG156" s="204"/>
      <c r="CH156" s="204"/>
      <c r="CI156" s="204"/>
      <c r="CJ156" s="204"/>
      <c r="CK156" s="204"/>
      <c r="CL156" s="204"/>
      <c r="CM156" s="204"/>
      <c r="CN156" s="204"/>
      <c r="CO156" s="204"/>
      <c r="CP156" s="204"/>
      <c r="CQ156" s="204"/>
      <c r="CR156" s="204"/>
      <c r="CS156" s="204"/>
      <c r="CT156" s="204"/>
      <c r="CU156" s="204"/>
      <c r="CV156" s="204"/>
      <c r="CW156" s="204"/>
      <c r="CX156" s="204"/>
      <c r="CY156" s="204"/>
      <c r="CZ156" s="204"/>
      <c r="DA156" s="204"/>
      <c r="DB156" s="204"/>
      <c r="DC156" s="204"/>
      <c r="DD156" s="204"/>
      <c r="DE156" s="204"/>
      <c r="DF156" s="204"/>
      <c r="DG156" s="204"/>
      <c r="DH156" s="204"/>
      <c r="DI156" s="204"/>
      <c r="DJ156" s="204"/>
      <c r="DK156" s="204"/>
      <c r="DL156" s="204"/>
      <c r="DM156" s="204"/>
      <c r="DN156" s="204"/>
      <c r="DO156" s="204"/>
      <c r="DP156" s="204"/>
      <c r="DQ156" s="204"/>
      <c r="DR156" s="204"/>
      <c r="DS156" s="204"/>
      <c r="DT156" s="204"/>
      <c r="DU156" s="204"/>
      <c r="DV156" s="204"/>
      <c r="DW156" s="204"/>
      <c r="DX156" s="204"/>
      <c r="DY156" s="204"/>
      <c r="DZ156" s="204"/>
      <c r="EA156" s="204"/>
    </row>
    <row r="157" spans="1:131" s="204" customFormat="1" ht="12.75" outlineLevel="2" collapsed="1" x14ac:dyDescent="0.2">
      <c r="A157" s="1350" t="str">
        <f t="shared" si="32"/>
        <v>Z2013</v>
      </c>
      <c r="B157" s="1350" t="e">
        <f t="shared" si="32"/>
        <v>#N/A</v>
      </c>
      <c r="C157" s="1350" t="e">
        <f t="shared" si="32"/>
        <v>#N/A</v>
      </c>
      <c r="D157" s="1350" t="e">
        <f t="shared" si="32"/>
        <v>#N/A</v>
      </c>
      <c r="E157" s="1263" t="str">
        <f>VLOOKUP("K|"&amp;P157,'[2]+termU'!$A$1:$G$65536,6,FALSE)</f>
        <v>L801202</v>
      </c>
      <c r="F157" s="1264" t="e">
        <f>VLOOKUP("K|"&amp;O157,'[2]+termU'!$A$1:$G$65536,6,FALSE)</f>
        <v>#N/A</v>
      </c>
      <c r="G157" s="1264" t="str">
        <f>IF(P157="","B",IF(ISERROR(E158),"B",IF(E157=LEFT(E158,LEN(E157)),"A","B")))</f>
        <v>B</v>
      </c>
      <c r="H157" s="172" t="str">
        <f t="shared" ca="1" si="115"/>
        <v>B</v>
      </c>
      <c r="I157" s="1352">
        <v>4</v>
      </c>
      <c r="J157" s="1350">
        <f t="shared" si="33"/>
        <v>2013</v>
      </c>
      <c r="K157" s="1350" t="str">
        <f t="shared" si="33"/>
        <v>Test country</v>
      </c>
      <c r="L157" s="1350">
        <f t="shared" si="33"/>
        <v>0</v>
      </c>
      <c r="M157" s="1350">
        <f t="shared" si="33"/>
        <v>0</v>
      </c>
      <c r="N157" s="1350">
        <f t="shared" si="33"/>
        <v>0</v>
      </c>
      <c r="O157" s="1371" t="str">
        <f t="shared" si="113"/>
        <v>Dried fruit/berries</v>
      </c>
      <c r="P157" s="1354" t="s">
        <v>1814</v>
      </c>
      <c r="Q157" s="1452" t="s">
        <v>2631</v>
      </c>
      <c r="R157" s="1401" t="s">
        <v>2507</v>
      </c>
      <c r="S157" s="1068"/>
      <c r="T157" s="1069"/>
      <c r="U157" s="1069"/>
      <c r="V157" s="1383"/>
      <c r="W157" s="1651"/>
      <c r="X157" s="1068"/>
      <c r="Y157" s="1383"/>
      <c r="Z157" s="1651"/>
      <c r="AA157" s="1068"/>
      <c r="AB157" s="1384"/>
      <c r="AC157" s="1068"/>
      <c r="AD157" s="1384"/>
      <c r="AE157" s="1068"/>
      <c r="AF157" s="1384"/>
      <c r="AG157" s="1068"/>
      <c r="AH157" s="1384"/>
      <c r="AI157" s="719" t="str">
        <f t="shared" si="116"/>
        <v/>
      </c>
      <c r="AJ157" s="1069" t="str">
        <f t="shared" si="117"/>
        <v/>
      </c>
      <c r="AK157" s="1069" t="str">
        <f t="shared" si="85"/>
        <v/>
      </c>
      <c r="AL157" s="1384" t="str">
        <f>IF($Y157,$U157/$Y157* '1 Overview'!$D$19,"")</f>
        <v/>
      </c>
      <c r="AM157" s="719">
        <f>$AB157* '1 Overview'!$D$19</f>
        <v>0</v>
      </c>
      <c r="AN157" s="1069">
        <f>$AD157* '1 Overview'!$D$19</f>
        <v>0</v>
      </c>
      <c r="AO157" s="1069">
        <f>$AF157* '1 Overview'!$D$19</f>
        <v>0</v>
      </c>
      <c r="AP157" s="1383">
        <f>$AH157* '1 Overview'!$D$19</f>
        <v>0</v>
      </c>
      <c r="AQ157" s="1068"/>
      <c r="AR157" s="1069"/>
      <c r="AS157" s="1069"/>
      <c r="AT157" s="1384"/>
      <c r="AU157" s="719">
        <f>AR157* '1 Overview'!$D$19</f>
        <v>0</v>
      </c>
      <c r="AV157" s="1069">
        <f>T157* '1 Overview'!$D$19</f>
        <v>0</v>
      </c>
      <c r="AW157" s="1069">
        <f>Z157* '1 Overview'!$D$19</f>
        <v>0</v>
      </c>
      <c r="AX157" s="1384">
        <f>AT157* '1 Overview'!$D$19</f>
        <v>0</v>
      </c>
      <c r="AY157" s="1385"/>
    </row>
    <row r="158" spans="1:131" s="201" customFormat="1" ht="12.75" outlineLevel="2" collapsed="1" x14ac:dyDescent="0.2">
      <c r="A158" s="1350" t="str">
        <f t="shared" si="32"/>
        <v>Z2013</v>
      </c>
      <c r="B158" s="1350" t="e">
        <f t="shared" si="32"/>
        <v>#N/A</v>
      </c>
      <c r="C158" s="1350" t="e">
        <f t="shared" si="32"/>
        <v>#N/A</v>
      </c>
      <c r="D158" s="1350" t="e">
        <f t="shared" si="32"/>
        <v>#N/A</v>
      </c>
      <c r="E158" s="1263" t="str">
        <f>VLOOKUP("K|"&amp;P158,'[2]+termU'!$A$1:$G$65536,6,FALSE)</f>
        <v>L801203</v>
      </c>
      <c r="F158" s="1264" t="e">
        <f>VLOOKUP("K|"&amp;O158,'[2]+termU'!$A$1:$G$65536,6,FALSE)</f>
        <v>#N/A</v>
      </c>
      <c r="G158" s="1264" t="str">
        <f>IF(P158="","B",IF(ISERROR(E163),"B",IF(E158=LEFT(E163,LEN(E158)),"A","B")))</f>
        <v>B</v>
      </c>
      <c r="H158" s="172" t="str">
        <f t="shared" ca="1" si="115"/>
        <v>B</v>
      </c>
      <c r="I158" s="1352">
        <v>4</v>
      </c>
      <c r="J158" s="1350">
        <f t="shared" si="33"/>
        <v>2013</v>
      </c>
      <c r="K158" s="1350" t="str">
        <f t="shared" si="33"/>
        <v>Test country</v>
      </c>
      <c r="L158" s="1350">
        <f t="shared" si="33"/>
        <v>0</v>
      </c>
      <c r="M158" s="1350">
        <f t="shared" si="33"/>
        <v>0</v>
      </c>
      <c r="N158" s="1350">
        <f t="shared" si="33"/>
        <v>0</v>
      </c>
      <c r="O158" s="1371" t="str">
        <f t="shared" si="113"/>
        <v>Frozen fruit/berries</v>
      </c>
      <c r="P158" s="1354" t="s">
        <v>1815</v>
      </c>
      <c r="Q158" s="1452" t="s">
        <v>2632</v>
      </c>
      <c r="R158" s="1401" t="s">
        <v>2508</v>
      </c>
      <c r="S158" s="1068"/>
      <c r="T158" s="1069"/>
      <c r="U158" s="1069"/>
      <c r="V158" s="1383"/>
      <c r="W158" s="1651"/>
      <c r="X158" s="1068"/>
      <c r="Y158" s="1383"/>
      <c r="Z158" s="1651"/>
      <c r="AA158" s="1068"/>
      <c r="AB158" s="1384"/>
      <c r="AC158" s="1068"/>
      <c r="AD158" s="1384"/>
      <c r="AE158" s="1068"/>
      <c r="AF158" s="1384"/>
      <c r="AG158" s="1068"/>
      <c r="AH158" s="1384"/>
      <c r="AI158" s="719" t="str">
        <f t="shared" si="116"/>
        <v/>
      </c>
      <c r="AJ158" s="1069" t="str">
        <f t="shared" si="117"/>
        <v/>
      </c>
      <c r="AK158" s="1069" t="str">
        <f t="shared" si="85"/>
        <v/>
      </c>
      <c r="AL158" s="1384" t="str">
        <f>IF($Y158,$U158/$Y158* '1 Overview'!$D$19,"")</f>
        <v/>
      </c>
      <c r="AM158" s="719">
        <f>$AB158* '1 Overview'!$D$19</f>
        <v>0</v>
      </c>
      <c r="AN158" s="1069">
        <f>$AD158* '1 Overview'!$D$19</f>
        <v>0</v>
      </c>
      <c r="AO158" s="1069">
        <f>$AF158* '1 Overview'!$D$19</f>
        <v>0</v>
      </c>
      <c r="AP158" s="1383">
        <f>$AH158* '1 Overview'!$D$19</f>
        <v>0</v>
      </c>
      <c r="AQ158" s="1068"/>
      <c r="AR158" s="1069"/>
      <c r="AS158" s="1069"/>
      <c r="AT158" s="1384"/>
      <c r="AU158" s="719">
        <f>AR158* '1 Overview'!$D$19</f>
        <v>0</v>
      </c>
      <c r="AV158" s="1069">
        <f>T158* '1 Overview'!$D$19</f>
        <v>0</v>
      </c>
      <c r="AW158" s="1069">
        <f>Z158* '1 Overview'!$D$19</f>
        <v>0</v>
      </c>
      <c r="AX158" s="1384">
        <f>AT158* '1 Overview'!$D$19</f>
        <v>0</v>
      </c>
      <c r="AY158" s="1402"/>
    </row>
    <row r="159" spans="1:131" s="201" customFormat="1" ht="12.75" outlineLevel="2" x14ac:dyDescent="0.2">
      <c r="A159" s="1350" t="str">
        <f t="shared" si="32"/>
        <v>Z2013</v>
      </c>
      <c r="B159" s="1350" t="e">
        <f t="shared" si="32"/>
        <v>#N/A</v>
      </c>
      <c r="C159" s="1350" t="e">
        <f t="shared" si="32"/>
        <v>#N/A</v>
      </c>
      <c r="D159" s="1350" t="e">
        <f t="shared" si="32"/>
        <v>#N/A</v>
      </c>
      <c r="E159" s="1263" t="e">
        <f>VLOOKUP("K|"&amp;P159,'[2]+termU'!$A$1:$G$65536,6,FALSE)</f>
        <v>#N/A</v>
      </c>
      <c r="F159" s="1264" t="e">
        <f>VLOOKUP("K|"&amp;O159,'[2]+termU'!$A$1:$G$65536,6,FALSE)</f>
        <v>#N/A</v>
      </c>
      <c r="G159" s="1264" t="e">
        <f>IF(P159="","B",IF(ISERROR(E112),"B",IF(E159=LEFT(E112,LEN(E159)),"A","B")))</f>
        <v>#N/A</v>
      </c>
      <c r="H159" s="172" t="str">
        <f t="shared" ca="1" si="115"/>
        <v>B</v>
      </c>
      <c r="I159" s="1352">
        <v>4</v>
      </c>
      <c r="J159" s="1350">
        <f t="shared" si="33"/>
        <v>2013</v>
      </c>
      <c r="K159" s="1350" t="str">
        <f t="shared" si="33"/>
        <v>Test country</v>
      </c>
      <c r="L159" s="1350">
        <f t="shared" si="33"/>
        <v>0</v>
      </c>
      <c r="M159" s="1350">
        <f t="shared" si="33"/>
        <v>0</v>
      </c>
      <c r="N159" s="1350">
        <f t="shared" si="33"/>
        <v>0</v>
      </c>
      <c r="O159" s="1371" t="str">
        <f t="shared" si="113"/>
        <v>Fruit pulps and purees</v>
      </c>
      <c r="P159" s="1354" t="s">
        <v>140</v>
      </c>
      <c r="Q159" s="1452" t="s">
        <v>2633</v>
      </c>
      <c r="R159" s="1401" t="s">
        <v>136</v>
      </c>
      <c r="S159" s="1068"/>
      <c r="T159" s="1069"/>
      <c r="U159" s="1069"/>
      <c r="V159" s="1383"/>
      <c r="W159" s="1651"/>
      <c r="X159" s="1068"/>
      <c r="Y159" s="1383"/>
      <c r="Z159" s="1651"/>
      <c r="AA159" s="1068"/>
      <c r="AB159" s="1384"/>
      <c r="AC159" s="1068"/>
      <c r="AD159" s="1384"/>
      <c r="AE159" s="1068"/>
      <c r="AF159" s="1384"/>
      <c r="AG159" s="1068"/>
      <c r="AH159" s="1384"/>
      <c r="AI159" s="719" t="str">
        <f t="shared" si="116"/>
        <v/>
      </c>
      <c r="AJ159" s="1069" t="str">
        <f t="shared" si="117"/>
        <v/>
      </c>
      <c r="AK159" s="1069" t="str">
        <f t="shared" si="85"/>
        <v/>
      </c>
      <c r="AL159" s="1384" t="str">
        <f>IF($Y159,$U159/$Y159* '1 Overview'!$D$19,"")</f>
        <v/>
      </c>
      <c r="AM159" s="719">
        <f>$AB159* '1 Overview'!$D$19</f>
        <v>0</v>
      </c>
      <c r="AN159" s="1069">
        <f>$AD159* '1 Overview'!$D$19</f>
        <v>0</v>
      </c>
      <c r="AO159" s="1069">
        <f>$AF159* '1 Overview'!$D$19</f>
        <v>0</v>
      </c>
      <c r="AP159" s="1383">
        <f>$AH159* '1 Overview'!$D$19</f>
        <v>0</v>
      </c>
      <c r="AQ159" s="1068"/>
      <c r="AR159" s="1069"/>
      <c r="AS159" s="1069"/>
      <c r="AT159" s="1384"/>
      <c r="AU159" s="719">
        <f>AR159* '1 Overview'!$D$19</f>
        <v>0</v>
      </c>
      <c r="AV159" s="1069">
        <f>T159* '1 Overview'!$D$19</f>
        <v>0</v>
      </c>
      <c r="AW159" s="1069">
        <f>Z159* '1 Overview'!$D$19</f>
        <v>0</v>
      </c>
      <c r="AX159" s="1384">
        <f>AT159* '1 Overview'!$D$19</f>
        <v>0</v>
      </c>
      <c r="AY159" s="1402"/>
    </row>
    <row r="160" spans="1:131" s="204" customFormat="1" ht="12.75" outlineLevel="2" x14ac:dyDescent="0.2">
      <c r="A160" s="1350" t="str">
        <f t="shared" ref="A160:D161" si="118">A$20</f>
        <v>Z2013</v>
      </c>
      <c r="B160" s="1350" t="e">
        <f t="shared" si="118"/>
        <v>#N/A</v>
      </c>
      <c r="C160" s="1350" t="e">
        <f t="shared" si="118"/>
        <v>#N/A</v>
      </c>
      <c r="D160" s="1350" t="e">
        <f t="shared" si="118"/>
        <v>#N/A</v>
      </c>
      <c r="E160" s="1263" t="str">
        <f>VLOOKUP("K|"&amp;P160,'[2]+termU'!$A$1:$G$65536,6,FALSE)</f>
        <v>L801209</v>
      </c>
      <c r="F160" s="1264" t="e">
        <f>VLOOKUP("K|"&amp;O160,'[2]+termU'!$A$1:$G$65536,6,FALSE)</f>
        <v>#N/A</v>
      </c>
      <c r="G160" s="1264" t="str">
        <f>IF(P160="","B",IF(ISERROR(E289),"B",IF(E160=LEFT(E289,LEN(E160)),"A","B")))</f>
        <v>B</v>
      </c>
      <c r="H160" s="172" t="str">
        <f t="shared" ca="1" si="115"/>
        <v>B</v>
      </c>
      <c r="I160" s="1352">
        <v>4</v>
      </c>
      <c r="J160" s="1350">
        <f t="shared" ref="J160:N161" si="119">J$20</f>
        <v>2013</v>
      </c>
      <c r="K160" s="1350" t="str">
        <f t="shared" si="119"/>
        <v>Test country</v>
      </c>
      <c r="L160" s="1350">
        <f t="shared" si="119"/>
        <v>0</v>
      </c>
      <c r="M160" s="1350">
        <f t="shared" si="119"/>
        <v>0</v>
      </c>
      <c r="N160" s="1350">
        <f t="shared" si="119"/>
        <v>0</v>
      </c>
      <c r="O160" s="1371" t="str">
        <f t="shared" si="113"/>
        <v>Jams, jellies, marmalade</v>
      </c>
      <c r="P160" s="1262" t="s">
        <v>2203</v>
      </c>
      <c r="Q160" s="1400" t="s">
        <v>2634</v>
      </c>
      <c r="R160" s="1452" t="s">
        <v>1813</v>
      </c>
      <c r="S160" s="1068"/>
      <c r="T160" s="1069"/>
      <c r="U160" s="1069"/>
      <c r="V160" s="1383"/>
      <c r="W160" s="1651"/>
      <c r="X160" s="1068"/>
      <c r="Y160" s="1383"/>
      <c r="Z160" s="1651"/>
      <c r="AA160" s="1068"/>
      <c r="AB160" s="1384"/>
      <c r="AC160" s="1068"/>
      <c r="AD160" s="1384"/>
      <c r="AE160" s="1068"/>
      <c r="AF160" s="1384"/>
      <c r="AG160" s="1068"/>
      <c r="AH160" s="1384"/>
      <c r="AI160" s="719" t="str">
        <f t="shared" si="116"/>
        <v/>
      </c>
      <c r="AJ160" s="1069" t="str">
        <f t="shared" si="117"/>
        <v/>
      </c>
      <c r="AK160" s="1069" t="str">
        <f t="shared" si="85"/>
        <v/>
      </c>
      <c r="AL160" s="1384" t="str">
        <f>IF($Y160,$U160/$Y160* '1 Overview'!$D$19,"")</f>
        <v/>
      </c>
      <c r="AM160" s="719">
        <f>$AB160* '1 Overview'!$D$19</f>
        <v>0</v>
      </c>
      <c r="AN160" s="1069">
        <f>$AD160* '1 Overview'!$D$19</f>
        <v>0</v>
      </c>
      <c r="AO160" s="1069">
        <f>$AF160* '1 Overview'!$D$19</f>
        <v>0</v>
      </c>
      <c r="AP160" s="1383">
        <f>$AH160* '1 Overview'!$D$19</f>
        <v>0</v>
      </c>
      <c r="AQ160" s="1068"/>
      <c r="AR160" s="1069"/>
      <c r="AS160" s="1069"/>
      <c r="AT160" s="1384"/>
      <c r="AU160" s="719">
        <f>AR160* '1 Overview'!$D$19</f>
        <v>0</v>
      </c>
      <c r="AV160" s="1069">
        <f>T160* '1 Overview'!$D$19</f>
        <v>0</v>
      </c>
      <c r="AW160" s="1069">
        <f>Z160* '1 Overview'!$D$19</f>
        <v>0</v>
      </c>
      <c r="AX160" s="1384">
        <f>AT160* '1 Overview'!$D$19</f>
        <v>0</v>
      </c>
      <c r="AY160" s="1385"/>
    </row>
    <row r="161" spans="1:51" s="204" customFormat="1" ht="12.75" outlineLevel="2" x14ac:dyDescent="0.2">
      <c r="A161" s="1350" t="str">
        <f t="shared" si="118"/>
        <v>Z2013</v>
      </c>
      <c r="B161" s="1350" t="e">
        <f t="shared" si="118"/>
        <v>#N/A</v>
      </c>
      <c r="C161" s="1350" t="e">
        <f t="shared" si="118"/>
        <v>#N/A</v>
      </c>
      <c r="D161" s="1350" t="e">
        <f t="shared" si="118"/>
        <v>#N/A</v>
      </c>
      <c r="E161" s="1263" t="str">
        <f>VLOOKUP("K|"&amp;P161,'[2]+termU'!$A$1:$G$65536,6,FALSE)</f>
        <v>L8012011</v>
      </c>
      <c r="F161" s="1264" t="str">
        <f>VLOOKUP("K|"&amp;O161,'[2]+termU'!$A$1:$G$65536,6,FALSE)</f>
        <v>L8012011</v>
      </c>
      <c r="G161" s="1264" t="str">
        <f>IF(P161="","B",IF(ISERROR(E290),"B",IF(E161=LEFT(E290,LEN(E161)),"A","B")))</f>
        <v>B</v>
      </c>
      <c r="H161" s="172" t="str">
        <f t="shared" ca="1" si="115"/>
        <v>B</v>
      </c>
      <c r="I161" s="1352">
        <v>4</v>
      </c>
      <c r="J161" s="1350">
        <f t="shared" si="119"/>
        <v>2013</v>
      </c>
      <c r="K161" s="1350" t="str">
        <f t="shared" si="119"/>
        <v>Test country</v>
      </c>
      <c r="L161" s="1350">
        <f t="shared" si="119"/>
        <v>0</v>
      </c>
      <c r="M161" s="1350">
        <f t="shared" si="119"/>
        <v>0</v>
      </c>
      <c r="N161" s="1350">
        <f t="shared" si="119"/>
        <v>0</v>
      </c>
      <c r="O161" s="1371" t="str">
        <f t="shared" si="113"/>
        <v>Concentrates and sirups, no details</v>
      </c>
      <c r="P161" s="1262" t="s">
        <v>1818</v>
      </c>
      <c r="Q161" s="1400" t="s">
        <v>2635</v>
      </c>
      <c r="R161" s="1452" t="s">
        <v>1819</v>
      </c>
      <c r="S161" s="1068"/>
      <c r="T161" s="1069"/>
      <c r="U161" s="1069"/>
      <c r="V161" s="1383"/>
      <c r="W161" s="1651"/>
      <c r="X161" s="1068"/>
      <c r="Y161" s="1383"/>
      <c r="Z161" s="1651"/>
      <c r="AA161" s="1068"/>
      <c r="AB161" s="1384"/>
      <c r="AC161" s="1068"/>
      <c r="AD161" s="1384"/>
      <c r="AE161" s="1068"/>
      <c r="AF161" s="1384"/>
      <c r="AG161" s="1068"/>
      <c r="AH161" s="1384"/>
      <c r="AI161" s="719" t="str">
        <f t="shared" si="116"/>
        <v/>
      </c>
      <c r="AJ161" s="1069" t="str">
        <f t="shared" si="117"/>
        <v/>
      </c>
      <c r="AK161" s="1069" t="str">
        <f t="shared" si="85"/>
        <v/>
      </c>
      <c r="AL161" s="1384" t="str">
        <f>IF($Y161,$U161/$Y161* '1 Overview'!$D$19,"")</f>
        <v/>
      </c>
      <c r="AM161" s="719">
        <f>$AB161* '1 Overview'!$D$19</f>
        <v>0</v>
      </c>
      <c r="AN161" s="1069">
        <f>$AD161* '1 Overview'!$D$19</f>
        <v>0</v>
      </c>
      <c r="AO161" s="1069">
        <f>$AF161* '1 Overview'!$D$19</f>
        <v>0</v>
      </c>
      <c r="AP161" s="1383">
        <f>$AH161* '1 Overview'!$D$19</f>
        <v>0</v>
      </c>
      <c r="AQ161" s="1068"/>
      <c r="AR161" s="1069"/>
      <c r="AS161" s="1069"/>
      <c r="AT161" s="1384"/>
      <c r="AU161" s="719">
        <f>AR161* '1 Overview'!$D$19</f>
        <v>0</v>
      </c>
      <c r="AV161" s="1069">
        <f>T161* '1 Overview'!$D$19</f>
        <v>0</v>
      </c>
      <c r="AW161" s="1069">
        <f>Z161* '1 Overview'!$D$19</f>
        <v>0</v>
      </c>
      <c r="AX161" s="1384">
        <f>AT161* '1 Overview'!$D$19</f>
        <v>0</v>
      </c>
      <c r="AY161" s="1385"/>
    </row>
    <row r="162" spans="1:51" s="201" customFormat="1" ht="12.75" outlineLevel="2" x14ac:dyDescent="0.2">
      <c r="A162" s="1350" t="str">
        <f t="shared" si="32"/>
        <v>Z2013</v>
      </c>
      <c r="B162" s="1350" t="e">
        <f t="shared" si="32"/>
        <v>#N/A</v>
      </c>
      <c r="C162" s="1350" t="e">
        <f t="shared" si="32"/>
        <v>#N/A</v>
      </c>
      <c r="D162" s="1350" t="e">
        <f t="shared" si="32"/>
        <v>#N/A</v>
      </c>
      <c r="E162" s="1263" t="e">
        <f>VLOOKUP("K|"&amp;P162,'[2]+termU'!$A$1:$G$65536,6,FALSE)</f>
        <v>#N/A</v>
      </c>
      <c r="F162" s="1264" t="e">
        <f>VLOOKUP("K|"&amp;O162,'[2]+termU'!$A$1:$G$65536,6,FALSE)</f>
        <v>#N/A</v>
      </c>
      <c r="G162" s="1264" t="str">
        <f>IF(P162="","B",IF(ISERROR(E163),"B",IF(E162=LEFT(E163,LEN(E162)),"A","B")))</f>
        <v>B</v>
      </c>
      <c r="H162" s="172" t="str">
        <f t="shared" ca="1" si="115"/>
        <v>B</v>
      </c>
      <c r="I162" s="1352">
        <v>4</v>
      </c>
      <c r="J162" s="1350">
        <f t="shared" si="33"/>
        <v>2013</v>
      </c>
      <c r="K162" s="1350" t="str">
        <f t="shared" si="33"/>
        <v>Test country</v>
      </c>
      <c r="L162" s="1350">
        <f t="shared" si="33"/>
        <v>0</v>
      </c>
      <c r="M162" s="1350">
        <f t="shared" si="33"/>
        <v>0</v>
      </c>
      <c r="N162" s="1350">
        <f t="shared" si="33"/>
        <v>0</v>
      </c>
      <c r="O162" s="1371" t="str">
        <f t="shared" si="113"/>
        <v>&lt;important new product, please enter&gt;</v>
      </c>
      <c r="P162" s="1354"/>
      <c r="Q162" s="1403" t="s">
        <v>2628</v>
      </c>
      <c r="R162" s="1404" t="s">
        <v>2231</v>
      </c>
      <c r="S162" s="1068"/>
      <c r="T162" s="1069"/>
      <c r="U162" s="1069"/>
      <c r="V162" s="1383"/>
      <c r="W162" s="1651"/>
      <c r="X162" s="1068"/>
      <c r="Y162" s="1383"/>
      <c r="Z162" s="1651"/>
      <c r="AA162" s="1068"/>
      <c r="AB162" s="1384"/>
      <c r="AC162" s="1068"/>
      <c r="AD162" s="1384"/>
      <c r="AE162" s="1068"/>
      <c r="AF162" s="1384"/>
      <c r="AG162" s="1068"/>
      <c r="AH162" s="1384"/>
      <c r="AI162" s="719" t="str">
        <f t="shared" si="116"/>
        <v/>
      </c>
      <c r="AJ162" s="1069" t="str">
        <f t="shared" si="117"/>
        <v/>
      </c>
      <c r="AK162" s="1069" t="str">
        <f t="shared" si="85"/>
        <v/>
      </c>
      <c r="AL162" s="1384" t="str">
        <f>IF($Y162,$U162/$Y162* '1 Overview'!$D$19,"")</f>
        <v/>
      </c>
      <c r="AM162" s="719">
        <f>$AB162* '1 Overview'!$D$19</f>
        <v>0</v>
      </c>
      <c r="AN162" s="1069">
        <f>$AD162* '1 Overview'!$D$19</f>
        <v>0</v>
      </c>
      <c r="AO162" s="1069">
        <f>$AF162* '1 Overview'!$D$19</f>
        <v>0</v>
      </c>
      <c r="AP162" s="1383">
        <f>$AH162* '1 Overview'!$D$19</f>
        <v>0</v>
      </c>
      <c r="AQ162" s="1068"/>
      <c r="AR162" s="1069"/>
      <c r="AS162" s="1069"/>
      <c r="AT162" s="1384"/>
      <c r="AU162" s="719">
        <f>AR162* '1 Overview'!$D$19</f>
        <v>0</v>
      </c>
      <c r="AV162" s="1069">
        <f>T162* '1 Overview'!$D$19</f>
        <v>0</v>
      </c>
      <c r="AW162" s="1069">
        <f>Z162* '1 Overview'!$D$19</f>
        <v>0</v>
      </c>
      <c r="AX162" s="1384">
        <f>AT162* '1 Overview'!$D$19</f>
        <v>0</v>
      </c>
      <c r="AY162" s="1402"/>
    </row>
    <row r="163" spans="1:51" s="201" customFormat="1" ht="12.75" outlineLevel="2" x14ac:dyDescent="0.2">
      <c r="A163" s="1350" t="str">
        <f t="shared" si="32"/>
        <v>Z2013</v>
      </c>
      <c r="B163" s="1350" t="e">
        <f t="shared" si="32"/>
        <v>#N/A</v>
      </c>
      <c r="C163" s="1350" t="e">
        <f t="shared" si="32"/>
        <v>#N/A</v>
      </c>
      <c r="D163" s="1350" t="e">
        <f t="shared" si="32"/>
        <v>#N/A</v>
      </c>
      <c r="E163" s="1263" t="str">
        <f>VLOOKUP("K|"&amp;P163,'[2]+termU'!$A$1:$G$65536,6,FALSE)</f>
        <v>L801210</v>
      </c>
      <c r="F163" s="1264" t="e">
        <f>VLOOKUP("K|"&amp;O163,'[2]+termU'!$A$1:$G$65536,6,FALSE)</f>
        <v>#N/A</v>
      </c>
      <c r="G163" s="1264" t="str">
        <f>IF(P163="","B",IF(ISERROR(#REF!),"B",IF(E163=LEFT(#REF!,LEN(E163)),"A","B")))</f>
        <v>B</v>
      </c>
      <c r="H163" s="172" t="str">
        <f t="shared" ca="1" si="115"/>
        <v>B</v>
      </c>
      <c r="I163" s="1352">
        <v>4</v>
      </c>
      <c r="J163" s="1350">
        <f t="shared" si="33"/>
        <v>2013</v>
      </c>
      <c r="K163" s="1350" t="str">
        <f t="shared" si="33"/>
        <v>Test country</v>
      </c>
      <c r="L163" s="1350">
        <f t="shared" si="33"/>
        <v>0</v>
      </c>
      <c r="M163" s="1350">
        <f t="shared" si="33"/>
        <v>0</v>
      </c>
      <c r="N163" s="1350">
        <f t="shared" si="33"/>
        <v>0</v>
      </c>
      <c r="O163" s="1371" t="str">
        <f t="shared" si="113"/>
        <v>Other processed fruits, including berries and nuts</v>
      </c>
      <c r="P163" s="1354" t="s">
        <v>138</v>
      </c>
      <c r="Q163" s="1452" t="s">
        <v>2636</v>
      </c>
      <c r="R163" s="1401" t="s">
        <v>139</v>
      </c>
      <c r="S163" s="1068"/>
      <c r="T163" s="1069"/>
      <c r="U163" s="1069"/>
      <c r="V163" s="1383"/>
      <c r="W163" s="1651"/>
      <c r="X163" s="1068"/>
      <c r="Y163" s="1383"/>
      <c r="Z163" s="1651"/>
      <c r="AA163" s="1068"/>
      <c r="AB163" s="1384"/>
      <c r="AC163" s="1068"/>
      <c r="AD163" s="1384"/>
      <c r="AE163" s="1068"/>
      <c r="AF163" s="1384"/>
      <c r="AG163" s="1068"/>
      <c r="AH163" s="1384"/>
      <c r="AI163" s="719" t="str">
        <f t="shared" si="116"/>
        <v/>
      </c>
      <c r="AJ163" s="1069" t="str">
        <f t="shared" si="117"/>
        <v/>
      </c>
      <c r="AK163" s="1069" t="str">
        <f t="shared" si="85"/>
        <v/>
      </c>
      <c r="AL163" s="1384" t="str">
        <f>IF($Y163,$U163/$Y163* '1 Overview'!$D$19,"")</f>
        <v/>
      </c>
      <c r="AM163" s="719">
        <f>$AB163* '1 Overview'!$D$19</f>
        <v>0</v>
      </c>
      <c r="AN163" s="1069">
        <f>$AD163* '1 Overview'!$D$19</f>
        <v>0</v>
      </c>
      <c r="AO163" s="1069">
        <f>$AF163* '1 Overview'!$D$19</f>
        <v>0</v>
      </c>
      <c r="AP163" s="1383">
        <f>$AH163* '1 Overview'!$D$19</f>
        <v>0</v>
      </c>
      <c r="AQ163" s="1068"/>
      <c r="AR163" s="1069"/>
      <c r="AS163" s="1069"/>
      <c r="AT163" s="1384"/>
      <c r="AU163" s="719">
        <f>AR163* '1 Overview'!$D$19</f>
        <v>0</v>
      </c>
      <c r="AV163" s="1069">
        <f>T163* '1 Overview'!$D$19</f>
        <v>0</v>
      </c>
      <c r="AW163" s="1069">
        <f>Z163* '1 Overview'!$D$19</f>
        <v>0</v>
      </c>
      <c r="AX163" s="1384">
        <f>AT163* '1 Overview'!$D$19</f>
        <v>0</v>
      </c>
      <c r="AY163" s="1402"/>
    </row>
    <row r="164" spans="1:51" s="187" customFormat="1" ht="15.75" outlineLevel="1" x14ac:dyDescent="0.2">
      <c r="A164" s="1350" t="str">
        <f t="shared" ref="A164:D183" si="120">A$20</f>
        <v>Z2013</v>
      </c>
      <c r="B164" s="1350" t="e">
        <f t="shared" si="120"/>
        <v>#N/A</v>
      </c>
      <c r="C164" s="1350" t="e">
        <f t="shared" si="120"/>
        <v>#N/A</v>
      </c>
      <c r="D164" s="1350" t="e">
        <f t="shared" si="120"/>
        <v>#N/A</v>
      </c>
      <c r="E164" s="1263" t="e">
        <f>VLOOKUP("K|"&amp;P164,'[2]+termU'!$A$1:$G$65536,6,FALSE)</f>
        <v>#N/A</v>
      </c>
      <c r="F164" s="1264" t="e">
        <f>VLOOKUP("K|"&amp;O164,'[2]+termU'!$A$1:$G$65536,6,FALSE)</f>
        <v>#N/A</v>
      </c>
      <c r="G164" s="1264" t="str">
        <f>IF(P164="","B",IF(ISERROR(E165),"B",IF(E164=LEFT(E165,LEN(E164)),"A","B")))</f>
        <v>B</v>
      </c>
      <c r="H164" s="172" t="str">
        <f t="shared" ca="1" si="115"/>
        <v>A</v>
      </c>
      <c r="I164" s="1352">
        <v>3</v>
      </c>
      <c r="J164" s="1350">
        <f t="shared" ref="J164:N167" si="121">J$20</f>
        <v>2013</v>
      </c>
      <c r="K164" s="1350" t="str">
        <f t="shared" si="121"/>
        <v>Test country</v>
      </c>
      <c r="L164" s="1350">
        <f t="shared" si="121"/>
        <v>0</v>
      </c>
      <c r="M164" s="1350">
        <f t="shared" si="121"/>
        <v>0</v>
      </c>
      <c r="N164" s="1350">
        <f t="shared" si="121"/>
        <v>0</v>
      </c>
      <c r="O164" s="1371" t="s">
        <v>196</v>
      </c>
      <c r="P164" s="1354" t="s">
        <v>196</v>
      </c>
      <c r="Q164" s="1411" t="s">
        <v>2769</v>
      </c>
      <c r="R164" s="1391" t="s">
        <v>196</v>
      </c>
      <c r="S164" s="1412">
        <f>SUBTOTAL(9,S165:S211)</f>
        <v>0</v>
      </c>
      <c r="T164" s="1414">
        <f t="shared" ref="T164:AT164" si="122">SUBTOTAL(9,T165:T211)</f>
        <v>0</v>
      </c>
      <c r="U164" s="1414">
        <f t="shared" si="122"/>
        <v>0</v>
      </c>
      <c r="V164" s="1422">
        <f t="shared" si="122"/>
        <v>0</v>
      </c>
      <c r="W164" s="1652">
        <f t="shared" si="122"/>
        <v>0</v>
      </c>
      <c r="X164" s="1412">
        <f t="shared" si="122"/>
        <v>0</v>
      </c>
      <c r="Y164" s="1422">
        <f t="shared" si="122"/>
        <v>0</v>
      </c>
      <c r="Z164" s="1652">
        <f t="shared" si="122"/>
        <v>0</v>
      </c>
      <c r="AA164" s="1412">
        <f t="shared" si="122"/>
        <v>0</v>
      </c>
      <c r="AB164" s="1415">
        <f t="shared" si="122"/>
        <v>0</v>
      </c>
      <c r="AC164" s="1412">
        <f t="shared" si="122"/>
        <v>0</v>
      </c>
      <c r="AD164" s="1415">
        <f t="shared" si="122"/>
        <v>0</v>
      </c>
      <c r="AE164" s="1412">
        <f t="shared" si="122"/>
        <v>0</v>
      </c>
      <c r="AF164" s="1415">
        <f t="shared" si="122"/>
        <v>0</v>
      </c>
      <c r="AG164" s="1412">
        <f t="shared" si="122"/>
        <v>0</v>
      </c>
      <c r="AH164" s="1415">
        <f t="shared" si="122"/>
        <v>0</v>
      </c>
      <c r="AI164" s="1413" t="e">
        <f t="shared" si="122"/>
        <v>#REF!</v>
      </c>
      <c r="AJ164" s="1414" t="e">
        <f t="shared" si="122"/>
        <v>#REF!</v>
      </c>
      <c r="AK164" s="1414">
        <f t="shared" si="122"/>
        <v>0</v>
      </c>
      <c r="AL164" s="1414">
        <f t="shared" si="122"/>
        <v>0</v>
      </c>
      <c r="AM164" s="1414">
        <f t="shared" si="122"/>
        <v>0</v>
      </c>
      <c r="AN164" s="1414">
        <f t="shared" si="122"/>
        <v>0</v>
      </c>
      <c r="AO164" s="1414">
        <f t="shared" si="122"/>
        <v>0</v>
      </c>
      <c r="AP164" s="1422">
        <f t="shared" si="122"/>
        <v>0</v>
      </c>
      <c r="AQ164" s="1412">
        <f t="shared" si="122"/>
        <v>0</v>
      </c>
      <c r="AR164" s="1414">
        <f t="shared" si="122"/>
        <v>0</v>
      </c>
      <c r="AS164" s="1414">
        <f t="shared" si="122"/>
        <v>0</v>
      </c>
      <c r="AT164" s="1415">
        <f t="shared" si="122"/>
        <v>0</v>
      </c>
      <c r="AU164" s="1413">
        <f>AR164* '1 Overview'!$D$19</f>
        <v>0</v>
      </c>
      <c r="AV164" s="1414">
        <f>T164* '1 Overview'!$D$19</f>
        <v>0</v>
      </c>
      <c r="AW164" s="1378">
        <f>Z164* '1 Overview'!$D$19</f>
        <v>0</v>
      </c>
      <c r="AX164" s="1415">
        <f>AT164* '1 Overview'!$D$19</f>
        <v>0</v>
      </c>
      <c r="AY164" s="1416"/>
    </row>
    <row r="165" spans="1:51" s="204" customFormat="1" outlineLevel="2" collapsed="1" x14ac:dyDescent="0.2">
      <c r="A165" s="1350" t="str">
        <f t="shared" si="120"/>
        <v>Z2013</v>
      </c>
      <c r="B165" s="1350" t="e">
        <f t="shared" si="120"/>
        <v>#N/A</v>
      </c>
      <c r="C165" s="1350" t="e">
        <f t="shared" si="120"/>
        <v>#N/A</v>
      </c>
      <c r="D165" s="1350" t="e">
        <f t="shared" si="120"/>
        <v>#N/A</v>
      </c>
      <c r="E165" s="1263" t="e">
        <f>VLOOKUP("K|"&amp;P165,'[2]+termU'!$A$1:$G$65536,6,FALSE)</f>
        <v>#N/A</v>
      </c>
      <c r="F165" s="1264" t="e">
        <f>VLOOKUP("K|"&amp;O165,'[2]+termU'!$A$1:$G$65536,6,FALSE)</f>
        <v>#N/A</v>
      </c>
      <c r="G165" s="1264" t="str">
        <f>IF(P165="","B",IF(ISERROR(#REF!),"B",IF(E165=LEFT(#REF!,LEN(E165)),"A","B")))</f>
        <v>B</v>
      </c>
      <c r="H165" s="172" t="str">
        <f t="shared" ca="1" si="115"/>
        <v>B</v>
      </c>
      <c r="I165" s="1352">
        <v>4</v>
      </c>
      <c r="J165" s="1350">
        <f t="shared" si="121"/>
        <v>2013</v>
      </c>
      <c r="K165" s="1350" t="str">
        <f t="shared" si="121"/>
        <v>Test country</v>
      </c>
      <c r="L165" s="1350">
        <f t="shared" si="121"/>
        <v>0</v>
      </c>
      <c r="M165" s="1350">
        <f t="shared" si="121"/>
        <v>0</v>
      </c>
      <c r="N165" s="1350">
        <f t="shared" si="121"/>
        <v>0</v>
      </c>
      <c r="O165" s="1371" t="s">
        <v>557</v>
      </c>
      <c r="P165" s="1354" t="s">
        <v>557</v>
      </c>
      <c r="Q165" s="1423" t="s">
        <v>2770</v>
      </c>
      <c r="R165" s="1382" t="str">
        <f xml:space="preserve"> R164 &amp; IF(ISERROR([2]!hidden(R164)),", no details",IF([2]!hidden(R164),"",", no details"))</f>
        <v>Milk and dairy products, no details</v>
      </c>
      <c r="S165" s="1068"/>
      <c r="T165" s="1069"/>
      <c r="U165" s="1069"/>
      <c r="V165" s="1383"/>
      <c r="W165" s="1651"/>
      <c r="X165" s="1068"/>
      <c r="Y165" s="1383"/>
      <c r="Z165" s="1651"/>
      <c r="AA165" s="1068"/>
      <c r="AB165" s="1384"/>
      <c r="AC165" s="1068"/>
      <c r="AD165" s="1384"/>
      <c r="AE165" s="1068"/>
      <c r="AF165" s="1384"/>
      <c r="AG165" s="1068"/>
      <c r="AH165" s="1384"/>
      <c r="AI165" s="719" t="e">
        <f>IF(#REF!,$S165/#REF!,"")</f>
        <v>#REF!</v>
      </c>
      <c r="AJ165" s="1069" t="e">
        <f>IF(#REF!,$T165/#REF!,"")</f>
        <v>#REF!</v>
      </c>
      <c r="AK165" s="1069" t="str">
        <f t="shared" si="85"/>
        <v/>
      </c>
      <c r="AL165" s="1384" t="str">
        <f>IF($Y165,$U165/$Y165* '1 Overview'!$D$19,"")</f>
        <v/>
      </c>
      <c r="AM165" s="719">
        <f>$AB165* '1 Overview'!$D$19</f>
        <v>0</v>
      </c>
      <c r="AN165" s="1069">
        <f>$AD165* '1 Overview'!$D$19</f>
        <v>0</v>
      </c>
      <c r="AO165" s="1069">
        <f>$AF165* '1 Overview'!$D$19</f>
        <v>0</v>
      </c>
      <c r="AP165" s="1383">
        <f>$AH165* '1 Overview'!$D$19</f>
        <v>0</v>
      </c>
      <c r="AQ165" s="1068"/>
      <c r="AR165" s="1069"/>
      <c r="AS165" s="1069"/>
      <c r="AT165" s="1384"/>
      <c r="AU165" s="719">
        <f>AR165* '1 Overview'!$D$19</f>
        <v>0</v>
      </c>
      <c r="AV165" s="1069">
        <f>T165* '1 Overview'!$D$19</f>
        <v>0</v>
      </c>
      <c r="AW165" s="1069">
        <f>Z165* '1 Overview'!$D$19</f>
        <v>0</v>
      </c>
      <c r="AX165" s="1384">
        <f>AT165* '1 Overview'!$D$19</f>
        <v>0</v>
      </c>
      <c r="AY165" s="1385"/>
    </row>
    <row r="166" spans="1:51" s="195" customFormat="1" ht="12.75" outlineLevel="2" x14ac:dyDescent="0.2">
      <c r="A166" s="1350" t="str">
        <f t="shared" si="120"/>
        <v>Z2013</v>
      </c>
      <c r="B166" s="1350" t="e">
        <f t="shared" si="120"/>
        <v>#N/A</v>
      </c>
      <c r="C166" s="1350" t="e">
        <f t="shared" si="120"/>
        <v>#N/A</v>
      </c>
      <c r="D166" s="1350" t="e">
        <f t="shared" si="120"/>
        <v>#N/A</v>
      </c>
      <c r="E166" s="1263" t="str">
        <f>VLOOKUP("K|"&amp;P166,'[2]+termU'!$A$1:$G$65536,6,FALSE)</f>
        <v>L801701</v>
      </c>
      <c r="F166" s="1264" t="str">
        <f>VLOOKUP("K|"&amp;O166,'[2]+termU'!$A$1:$G$65536,6,FALSE)</f>
        <v>L801701</v>
      </c>
      <c r="G166" s="1264" t="str">
        <f t="shared" ref="G166:G208" si="123">IF(P166="","B",IF(ISERROR(E167),"B",IF(E166=LEFT(E167,LEN(E166)),"A","B")))</f>
        <v>A</v>
      </c>
      <c r="H166" s="172" t="str">
        <f t="shared" ca="1" si="115"/>
        <v>A</v>
      </c>
      <c r="I166" s="1352">
        <v>4</v>
      </c>
      <c r="J166" s="1350">
        <f t="shared" si="121"/>
        <v>2013</v>
      </c>
      <c r="K166" s="1350" t="str">
        <f t="shared" si="121"/>
        <v>Test country</v>
      </c>
      <c r="L166" s="1350">
        <f t="shared" si="121"/>
        <v>0</v>
      </c>
      <c r="M166" s="1350">
        <f t="shared" si="121"/>
        <v>0</v>
      </c>
      <c r="N166" s="1350">
        <f t="shared" si="121"/>
        <v>0</v>
      </c>
      <c r="O166" s="1371" t="str">
        <f t="shared" ref="O166:O210" si="124">TRIM(R166)</f>
        <v>Milk</v>
      </c>
      <c r="P166" s="1354" t="s">
        <v>2232</v>
      </c>
      <c r="Q166" s="1460" t="s">
        <v>2771</v>
      </c>
      <c r="R166" s="1461" t="s">
        <v>197</v>
      </c>
      <c r="S166" s="1462">
        <f t="shared" ref="S166" si="125">SUBTOTAL(9,S167:S177)</f>
        <v>0</v>
      </c>
      <c r="T166" s="1463">
        <f t="shared" ref="T166" si="126">SUBTOTAL(9,T167:T177)</f>
        <v>0</v>
      </c>
      <c r="U166" s="1463">
        <f t="shared" ref="U166" si="127">SUBTOTAL(9,U167:U177)</f>
        <v>0</v>
      </c>
      <c r="V166" s="1464">
        <f t="shared" ref="V166" si="128">SUBTOTAL(9,V167:V177)</f>
        <v>0</v>
      </c>
      <c r="W166" s="1486">
        <f t="shared" ref="W166" si="129">SUBTOTAL(9,W167:W177)</f>
        <v>0</v>
      </c>
      <c r="X166" s="1462">
        <f t="shared" ref="X166" si="130">SUBTOTAL(9,X167:X177)</f>
        <v>0</v>
      </c>
      <c r="Y166" s="1464">
        <f t="shared" ref="Y166" si="131">SUBTOTAL(9,Y167:Y177)</f>
        <v>0</v>
      </c>
      <c r="Z166" s="1486">
        <f t="shared" ref="Z166" si="132">SUBTOTAL(9,Z167:Z177)</f>
        <v>0</v>
      </c>
      <c r="AA166" s="1462">
        <f t="shared" ref="AA166" si="133">SUBTOTAL(9,AA167:AA177)</f>
        <v>0</v>
      </c>
      <c r="AB166" s="1465">
        <f t="shared" ref="AB166" si="134">SUBTOTAL(9,AB167:AB177)</f>
        <v>0</v>
      </c>
      <c r="AC166" s="1462">
        <f t="shared" ref="AC166" si="135">SUBTOTAL(9,AC167:AC177)</f>
        <v>0</v>
      </c>
      <c r="AD166" s="1465">
        <f t="shared" ref="AD166" si="136">SUBTOTAL(9,AD167:AD177)</f>
        <v>0</v>
      </c>
      <c r="AE166" s="1462">
        <f t="shared" ref="AE166" si="137">SUBTOTAL(9,AE167:AE177)</f>
        <v>0</v>
      </c>
      <c r="AF166" s="1465">
        <f t="shared" ref="AF166" si="138">SUBTOTAL(9,AF167:AF177)</f>
        <v>0</v>
      </c>
      <c r="AG166" s="1462">
        <f t="shared" ref="AG166" si="139">SUBTOTAL(9,AG167:AG177)</f>
        <v>0</v>
      </c>
      <c r="AH166" s="1465">
        <f t="shared" ref="AH166" si="140">SUBTOTAL(9,AH167:AH177)</f>
        <v>0</v>
      </c>
      <c r="AI166" s="1462">
        <f t="shared" ref="AI166" si="141">SUBTOTAL(9,AI167:AI177)</f>
        <v>0</v>
      </c>
      <c r="AJ166" s="1462">
        <f t="shared" ref="AJ166" si="142">SUBTOTAL(9,AJ167:AJ177)</f>
        <v>0</v>
      </c>
      <c r="AK166" s="1462">
        <f t="shared" ref="AK166" si="143">SUBTOTAL(9,AK167:AK177)</f>
        <v>0</v>
      </c>
      <c r="AL166" s="1462">
        <f t="shared" ref="AL166" si="144">SUBTOTAL(9,AL167:AL177)</f>
        <v>0</v>
      </c>
      <c r="AM166" s="1462">
        <f t="shared" ref="AM166" si="145">SUBTOTAL(9,AM167:AM177)</f>
        <v>0</v>
      </c>
      <c r="AN166" s="1462">
        <f t="shared" ref="AN166" si="146">SUBTOTAL(9,AN167:AN177)</f>
        <v>0</v>
      </c>
      <c r="AO166" s="1462">
        <f t="shared" ref="AO166" si="147">SUBTOTAL(9,AO167:AO177)</f>
        <v>0</v>
      </c>
      <c r="AP166" s="1462">
        <f t="shared" ref="AP166" si="148">SUBTOTAL(9,AP167:AP177)</f>
        <v>0</v>
      </c>
      <c r="AQ166" s="1462">
        <f t="shared" ref="AQ166" si="149">SUBTOTAL(9,AQ167:AQ177)</f>
        <v>0</v>
      </c>
      <c r="AR166" s="1463">
        <f t="shared" ref="AR166" si="150">SUBTOTAL(9,AR167:AR177)</f>
        <v>0</v>
      </c>
      <c r="AS166" s="1463">
        <f t="shared" ref="AS166" si="151">SUBTOTAL(9,AS167:AS177)</f>
        <v>0</v>
      </c>
      <c r="AT166" s="1465">
        <f t="shared" ref="AT166" si="152">SUBTOTAL(9,AT167:AT177)</f>
        <v>0</v>
      </c>
      <c r="AU166" s="1466">
        <f>AR166* '1 Overview'!$D$19</f>
        <v>0</v>
      </c>
      <c r="AV166" s="1463">
        <f>T166* '1 Overview'!$D$19</f>
        <v>0</v>
      </c>
      <c r="AW166" s="1378">
        <f>Z166* '1 Overview'!$D$19</f>
        <v>0</v>
      </c>
      <c r="AX166" s="1465">
        <f>AT166* '1 Overview'!$D$19</f>
        <v>0</v>
      </c>
      <c r="AY166" s="1467"/>
    </row>
    <row r="167" spans="1:51" s="204" customFormat="1" ht="12.75" outlineLevel="2" x14ac:dyDescent="0.2">
      <c r="A167" s="1350" t="str">
        <f t="shared" si="120"/>
        <v>Z2013</v>
      </c>
      <c r="B167" s="1350" t="e">
        <f t="shared" si="120"/>
        <v>#N/A</v>
      </c>
      <c r="C167" s="1350" t="e">
        <f t="shared" si="120"/>
        <v>#N/A</v>
      </c>
      <c r="D167" s="1350" t="e">
        <f t="shared" si="120"/>
        <v>#N/A</v>
      </c>
      <c r="E167" s="1263" t="str">
        <f>VLOOKUP("K|"&amp;P167,'[2]+termU'!$A$1:$G$65536,6,FALSE)</f>
        <v>L8017010</v>
      </c>
      <c r="F167" s="1264" t="str">
        <f>VLOOKUP("K|"&amp;O167,'[2]+termU'!$A$1:$G$65536,6,FALSE)</f>
        <v>L8017010</v>
      </c>
      <c r="G167" s="1264" t="str">
        <f t="shared" si="123"/>
        <v>B</v>
      </c>
      <c r="H167" s="172" t="str">
        <f t="shared" ca="1" si="115"/>
        <v>B</v>
      </c>
      <c r="I167" s="1352">
        <v>5</v>
      </c>
      <c r="J167" s="1350">
        <f t="shared" si="121"/>
        <v>2013</v>
      </c>
      <c r="K167" s="1350" t="str">
        <f t="shared" si="121"/>
        <v>Test country</v>
      </c>
      <c r="L167" s="1350">
        <f t="shared" si="121"/>
        <v>0</v>
      </c>
      <c r="M167" s="1350">
        <f t="shared" si="121"/>
        <v>0</v>
      </c>
      <c r="N167" s="1350">
        <f t="shared" si="121"/>
        <v>0</v>
      </c>
      <c r="O167" s="1371" t="str">
        <f t="shared" si="124"/>
        <v>Milk, no details</v>
      </c>
      <c r="P167" s="1354" t="s">
        <v>2233</v>
      </c>
      <c r="Q167" s="1423" t="str">
        <f ca="1" xml:space="preserve"> Q166 &amp; IF(ISERROR([3]!hidden(Q166)),", sin detalles",IF([3]!hidden(Q166),"",", sin detalles"))</f>
        <v xml:space="preserve">    Leche, sin detalles</v>
      </c>
      <c r="R167" s="1410" t="str">
        <f xml:space="preserve"> R166 &amp; IF(ISERROR([2]!hidden(R166)),", no details",IF([2]!hidden(R166),"",", no details"))</f>
        <v xml:space="preserve">    Milk, no details</v>
      </c>
      <c r="S167" s="1068"/>
      <c r="T167" s="1069"/>
      <c r="U167" s="1069"/>
      <c r="V167" s="1383"/>
      <c r="W167" s="1651"/>
      <c r="X167" s="1068"/>
      <c r="Y167" s="1383"/>
      <c r="Z167" s="1651"/>
      <c r="AA167" s="1068"/>
      <c r="AB167" s="1384"/>
      <c r="AC167" s="1068"/>
      <c r="AD167" s="1384"/>
      <c r="AE167" s="1068"/>
      <c r="AF167" s="1384"/>
      <c r="AG167" s="1068"/>
      <c r="AH167" s="1384"/>
      <c r="AI167" s="719" t="str">
        <f t="shared" si="13"/>
        <v/>
      </c>
      <c r="AJ167" s="1069" t="str">
        <f t="shared" si="14"/>
        <v/>
      </c>
      <c r="AK167" s="1069" t="str">
        <f t="shared" si="85"/>
        <v/>
      </c>
      <c r="AL167" s="1384" t="str">
        <f>IF($Y167,$U167/$Y167* '1 Overview'!$D$19,"")</f>
        <v/>
      </c>
      <c r="AM167" s="719">
        <f>$AB167* '1 Overview'!$D$19</f>
        <v>0</v>
      </c>
      <c r="AN167" s="1069">
        <f>$AD167* '1 Overview'!$D$19</f>
        <v>0</v>
      </c>
      <c r="AO167" s="1069">
        <f>$AF167* '1 Overview'!$D$19</f>
        <v>0</v>
      </c>
      <c r="AP167" s="1383">
        <f>$AH167* '1 Overview'!$D$19</f>
        <v>0</v>
      </c>
      <c r="AQ167" s="1068"/>
      <c r="AR167" s="1069"/>
      <c r="AS167" s="1069"/>
      <c r="AT167" s="1384"/>
      <c r="AU167" s="719">
        <f>AR167* '1 Overview'!$D$19</f>
        <v>0</v>
      </c>
      <c r="AV167" s="1069">
        <f>T167* '1 Overview'!$D$19</f>
        <v>0</v>
      </c>
      <c r="AW167" s="1069">
        <f>Z167* '1 Overview'!$D$19</f>
        <v>0</v>
      </c>
      <c r="AX167" s="1384">
        <f>AT167* '1 Overview'!$D$19</f>
        <v>0</v>
      </c>
      <c r="AY167" s="1385"/>
    </row>
    <row r="168" spans="1:51" s="204" customFormat="1" ht="12.75" outlineLevel="3" x14ac:dyDescent="0.2">
      <c r="A168" s="1350" t="str">
        <f t="shared" si="120"/>
        <v>Z2013</v>
      </c>
      <c r="B168" s="1350" t="e">
        <f t="shared" si="120"/>
        <v>#N/A</v>
      </c>
      <c r="C168" s="1350" t="e">
        <f t="shared" si="120"/>
        <v>#N/A</v>
      </c>
      <c r="D168" s="1350" t="e">
        <f t="shared" si="120"/>
        <v>#N/A</v>
      </c>
      <c r="E168" s="1263" t="str">
        <f>VLOOKUP("K|"&amp;P168,'[2]+termU'!$A$1:$G$65536,6,FALSE)</f>
        <v>L8017017</v>
      </c>
      <c r="F168" s="1264" t="str">
        <f>VLOOKUP("K|"&amp;O168,'[2]+termU'!$A$1:$G$65536,6,FALSE)</f>
        <v>L8017017</v>
      </c>
      <c r="G168" s="1264" t="str">
        <f t="shared" si="123"/>
        <v>B</v>
      </c>
      <c r="H168" s="172" t="str">
        <f t="shared" ca="1" si="115"/>
        <v>B</v>
      </c>
      <c r="I168" s="1352">
        <v>5</v>
      </c>
      <c r="J168" s="1350">
        <f t="shared" ref="J168:N183" si="153">J$20</f>
        <v>2013</v>
      </c>
      <c r="K168" s="1350" t="str">
        <f t="shared" si="153"/>
        <v>Test country</v>
      </c>
      <c r="L168" s="1350">
        <f t="shared" si="153"/>
        <v>0</v>
      </c>
      <c r="M168" s="1350">
        <f t="shared" si="153"/>
        <v>0</v>
      </c>
      <c r="N168" s="1350">
        <f t="shared" si="153"/>
        <v>0</v>
      </c>
      <c r="O168" s="1371" t="str">
        <f t="shared" si="124"/>
        <v>Fresh milk</v>
      </c>
      <c r="P168" s="1354" t="s">
        <v>2234</v>
      </c>
      <c r="Q168" s="1452" t="s">
        <v>2772</v>
      </c>
      <c r="R168" s="1452" t="s">
        <v>198</v>
      </c>
      <c r="S168" s="1068"/>
      <c r="T168" s="1069"/>
      <c r="U168" s="1069"/>
      <c r="V168" s="1383"/>
      <c r="W168" s="1651"/>
      <c r="X168" s="1068"/>
      <c r="Y168" s="1383"/>
      <c r="Z168" s="1651"/>
      <c r="AA168" s="1068"/>
      <c r="AB168" s="1384"/>
      <c r="AC168" s="1068"/>
      <c r="AD168" s="1384"/>
      <c r="AE168" s="1068"/>
      <c r="AF168" s="1384"/>
      <c r="AG168" s="1068"/>
      <c r="AH168" s="1384"/>
      <c r="AI168" s="719" t="str">
        <f>IF($V168,$S170/$V168,"")</f>
        <v/>
      </c>
      <c r="AJ168" s="1069" t="str">
        <f t="shared" si="14"/>
        <v/>
      </c>
      <c r="AK168" s="1069" t="str">
        <f t="shared" si="85"/>
        <v/>
      </c>
      <c r="AL168" s="1384" t="str">
        <f>IF($Y168,$U168/$Y168* '1 Overview'!$D$19,"")</f>
        <v/>
      </c>
      <c r="AM168" s="719">
        <f>$AB168* '1 Overview'!$D$19</f>
        <v>0</v>
      </c>
      <c r="AN168" s="1069">
        <f>$AD168* '1 Overview'!$D$19</f>
        <v>0</v>
      </c>
      <c r="AO168" s="1069">
        <f>$AF168* '1 Overview'!$D$19</f>
        <v>0</v>
      </c>
      <c r="AP168" s="1383">
        <f>$AH168* '1 Overview'!$D$19</f>
        <v>0</v>
      </c>
      <c r="AQ168" s="1068"/>
      <c r="AR168" s="1069"/>
      <c r="AS168" s="1069"/>
      <c r="AT168" s="1384"/>
      <c r="AU168" s="719">
        <f>AR168* '1 Overview'!$D$19</f>
        <v>0</v>
      </c>
      <c r="AV168" s="1069">
        <f>T168* '1 Overview'!$D$19</f>
        <v>0</v>
      </c>
      <c r="AW168" s="1069">
        <f>Z168* '1 Overview'!$D$19</f>
        <v>0</v>
      </c>
      <c r="AX168" s="1384">
        <f>AT168* '1 Overview'!$D$19</f>
        <v>0</v>
      </c>
      <c r="AY168" s="1385"/>
    </row>
    <row r="169" spans="1:51" s="204" customFormat="1" ht="12.75" outlineLevel="3" x14ac:dyDescent="0.2">
      <c r="A169" s="1350" t="str">
        <f t="shared" si="120"/>
        <v>Z2013</v>
      </c>
      <c r="B169" s="1350" t="e">
        <f t="shared" si="120"/>
        <v>#N/A</v>
      </c>
      <c r="C169" s="1350" t="e">
        <f t="shared" si="120"/>
        <v>#N/A</v>
      </c>
      <c r="D169" s="1350" t="e">
        <f t="shared" si="120"/>
        <v>#N/A</v>
      </c>
      <c r="E169" s="1263" t="str">
        <f>VLOOKUP("K|"&amp;P169,'[2]+termU'!$A$1:$G$65536,6,FALSE)</f>
        <v>L8017014</v>
      </c>
      <c r="F169" s="1264" t="str">
        <f>VLOOKUP("K|"&amp;O169,'[2]+termU'!$A$1:$G$65536,6,FALSE)</f>
        <v>L8017014</v>
      </c>
      <c r="G169" s="1264" t="str">
        <f t="shared" si="123"/>
        <v>B</v>
      </c>
      <c r="H169" s="172" t="str">
        <f t="shared" ca="1" si="115"/>
        <v>B</v>
      </c>
      <c r="I169" s="1352">
        <v>5</v>
      </c>
      <c r="J169" s="1350">
        <f t="shared" si="153"/>
        <v>2013</v>
      </c>
      <c r="K169" s="1350" t="str">
        <f t="shared" si="153"/>
        <v>Test country</v>
      </c>
      <c r="L169" s="1350">
        <f t="shared" si="153"/>
        <v>0</v>
      </c>
      <c r="M169" s="1350">
        <f t="shared" si="153"/>
        <v>0</v>
      </c>
      <c r="N169" s="1350">
        <f t="shared" si="153"/>
        <v>0</v>
      </c>
      <c r="O169" s="1371" t="str">
        <f t="shared" si="124"/>
        <v>UHT milk</v>
      </c>
      <c r="P169" s="1354" t="s">
        <v>738</v>
      </c>
      <c r="Q169" s="1452" t="s">
        <v>2773</v>
      </c>
      <c r="R169" s="1452" t="s">
        <v>199</v>
      </c>
      <c r="S169" s="1068"/>
      <c r="T169" s="1069"/>
      <c r="U169" s="1069"/>
      <c r="V169" s="1383"/>
      <c r="W169" s="1651"/>
      <c r="X169" s="1068"/>
      <c r="Y169" s="1383"/>
      <c r="Z169" s="1651"/>
      <c r="AA169" s="1068"/>
      <c r="AB169" s="1384"/>
      <c r="AC169" s="1068"/>
      <c r="AD169" s="1384"/>
      <c r="AE169" s="1068"/>
      <c r="AF169" s="1384"/>
      <c r="AG169" s="1068"/>
      <c r="AH169" s="1384"/>
      <c r="AI169" s="719" t="str">
        <f t="shared" si="13"/>
        <v/>
      </c>
      <c r="AJ169" s="1069" t="str">
        <f t="shared" si="14"/>
        <v/>
      </c>
      <c r="AK169" s="1069" t="str">
        <f t="shared" si="85"/>
        <v/>
      </c>
      <c r="AL169" s="1384" t="str">
        <f>IF($Y169,$U169/$Y169* '1 Overview'!$D$19,"")</f>
        <v/>
      </c>
      <c r="AM169" s="719">
        <f>$AB169* '1 Overview'!$D$19</f>
        <v>0</v>
      </c>
      <c r="AN169" s="1069">
        <f>$AD169* '1 Overview'!$D$19</f>
        <v>0</v>
      </c>
      <c r="AO169" s="1069">
        <f>$AF169* '1 Overview'!$D$19</f>
        <v>0</v>
      </c>
      <c r="AP169" s="1383">
        <f>$AH169* '1 Overview'!$D$19</f>
        <v>0</v>
      </c>
      <c r="AQ169" s="1068"/>
      <c r="AR169" s="1069"/>
      <c r="AS169" s="1069"/>
      <c r="AT169" s="1384"/>
      <c r="AU169" s="719">
        <f>AR169* '1 Overview'!$D$19</f>
        <v>0</v>
      </c>
      <c r="AV169" s="1069">
        <f>T169* '1 Overview'!$D$19</f>
        <v>0</v>
      </c>
      <c r="AW169" s="1069">
        <f>Z169* '1 Overview'!$D$19</f>
        <v>0</v>
      </c>
      <c r="AX169" s="1384">
        <f>AT169* '1 Overview'!$D$19</f>
        <v>0</v>
      </c>
      <c r="AY169" s="1385"/>
    </row>
    <row r="170" spans="1:51" s="204" customFormat="1" ht="12.75" outlineLevel="3" x14ac:dyDescent="0.2">
      <c r="A170" s="1350" t="str">
        <f t="shared" si="120"/>
        <v>Z2013</v>
      </c>
      <c r="B170" s="1350" t="e">
        <f t="shared" si="120"/>
        <v>#N/A</v>
      </c>
      <c r="C170" s="1350" t="e">
        <f t="shared" si="120"/>
        <v>#N/A</v>
      </c>
      <c r="D170" s="1350" t="e">
        <f t="shared" si="120"/>
        <v>#N/A</v>
      </c>
      <c r="E170" s="1263" t="str">
        <f>VLOOKUP("K|"&amp;P170,'[2]+termU'!$A$1:$G$65536,6,FALSE)</f>
        <v>L801701d</v>
      </c>
      <c r="F170" s="1264" t="str">
        <f>VLOOKUP("K|"&amp;O170,'[2]+termU'!$A$1:$G$65536,6,FALSE)</f>
        <v>L801701d</v>
      </c>
      <c r="G170" s="1264" t="str">
        <f t="shared" si="123"/>
        <v>B</v>
      </c>
      <c r="H170" s="172" t="str">
        <f t="shared" ca="1" si="115"/>
        <v>B</v>
      </c>
      <c r="I170" s="1352">
        <v>5</v>
      </c>
      <c r="J170" s="1350">
        <f t="shared" si="153"/>
        <v>2013</v>
      </c>
      <c r="K170" s="1350" t="str">
        <f t="shared" si="153"/>
        <v>Test country</v>
      </c>
      <c r="L170" s="1350">
        <f t="shared" si="153"/>
        <v>0</v>
      </c>
      <c r="M170" s="1350">
        <f t="shared" si="153"/>
        <v>0</v>
      </c>
      <c r="N170" s="1350">
        <f t="shared" si="153"/>
        <v>0</v>
      </c>
      <c r="O170" s="1371" t="str">
        <f t="shared" si="124"/>
        <v>Whole milk</v>
      </c>
      <c r="P170" s="1354" t="s">
        <v>2235</v>
      </c>
      <c r="Q170" s="1452" t="s">
        <v>2774</v>
      </c>
      <c r="R170" s="1452" t="s">
        <v>200</v>
      </c>
      <c r="S170" s="1068"/>
      <c r="T170" s="1069"/>
      <c r="U170" s="1069"/>
      <c r="V170" s="1383"/>
      <c r="W170" s="1651"/>
      <c r="X170" s="1068"/>
      <c r="Y170" s="1383"/>
      <c r="Z170" s="1651"/>
      <c r="AA170" s="1068"/>
      <c r="AB170" s="1384"/>
      <c r="AC170" s="1068"/>
      <c r="AD170" s="1384"/>
      <c r="AE170" s="1068"/>
      <c r="AF170" s="1384"/>
      <c r="AG170" s="1068"/>
      <c r="AH170" s="1384"/>
      <c r="AI170" s="719" t="str">
        <f>IF($V170,#REF!/$V170,"")</f>
        <v/>
      </c>
      <c r="AJ170" s="1069" t="str">
        <f t="shared" si="14"/>
        <v/>
      </c>
      <c r="AK170" s="1069" t="str">
        <f t="shared" si="85"/>
        <v/>
      </c>
      <c r="AL170" s="1384" t="str">
        <f>IF($Y170,$U170/$Y170* '1 Overview'!$D$19,"")</f>
        <v/>
      </c>
      <c r="AM170" s="719">
        <f>$AB170* '1 Overview'!$D$19</f>
        <v>0</v>
      </c>
      <c r="AN170" s="1069">
        <f>$AD170* '1 Overview'!$D$19</f>
        <v>0</v>
      </c>
      <c r="AO170" s="1069">
        <f>$AF170* '1 Overview'!$D$19</f>
        <v>0</v>
      </c>
      <c r="AP170" s="1383">
        <f>$AH170* '1 Overview'!$D$19</f>
        <v>0</v>
      </c>
      <c r="AQ170" s="1068"/>
      <c r="AR170" s="1069"/>
      <c r="AS170" s="1069"/>
      <c r="AT170" s="1384"/>
      <c r="AU170" s="719">
        <f>AR170* '1 Overview'!$D$19</f>
        <v>0</v>
      </c>
      <c r="AV170" s="1069">
        <f>T170* '1 Overview'!$D$19</f>
        <v>0</v>
      </c>
      <c r="AW170" s="1069">
        <f>Z170* '1 Overview'!$D$19</f>
        <v>0</v>
      </c>
      <c r="AX170" s="1384">
        <f>AT170* '1 Overview'!$D$19</f>
        <v>0</v>
      </c>
      <c r="AY170" s="1385"/>
    </row>
    <row r="171" spans="1:51" s="204" customFormat="1" ht="12.75" outlineLevel="3" x14ac:dyDescent="0.2">
      <c r="A171" s="1350" t="str">
        <f t="shared" si="120"/>
        <v>Z2013</v>
      </c>
      <c r="B171" s="1350" t="e">
        <f t="shared" si="120"/>
        <v>#N/A</v>
      </c>
      <c r="C171" s="1350" t="e">
        <f t="shared" si="120"/>
        <v>#N/A</v>
      </c>
      <c r="D171" s="1350" t="e">
        <f t="shared" si="120"/>
        <v>#N/A</v>
      </c>
      <c r="E171" s="1263" t="str">
        <f>VLOOKUP("K|"&amp;P171,'[2]+termU'!$A$1:$G$65536,6,FALSE)</f>
        <v>L801701e</v>
      </c>
      <c r="F171" s="1264" t="str">
        <f>VLOOKUP("K|"&amp;O171,'[2]+termU'!$A$1:$G$65536,6,FALSE)</f>
        <v>L801701e</v>
      </c>
      <c r="G171" s="1264" t="str">
        <f t="shared" si="123"/>
        <v>B</v>
      </c>
      <c r="H171" s="172" t="str">
        <f t="shared" ca="1" si="115"/>
        <v>B</v>
      </c>
      <c r="I171" s="1352">
        <v>5</v>
      </c>
      <c r="J171" s="1350">
        <f t="shared" si="153"/>
        <v>2013</v>
      </c>
      <c r="K171" s="1350" t="str">
        <f t="shared" si="153"/>
        <v>Test country</v>
      </c>
      <c r="L171" s="1350">
        <f t="shared" si="153"/>
        <v>0</v>
      </c>
      <c r="M171" s="1350">
        <f t="shared" si="153"/>
        <v>0</v>
      </c>
      <c r="N171" s="1350">
        <f t="shared" si="153"/>
        <v>0</v>
      </c>
      <c r="O171" s="1371" t="str">
        <f t="shared" si="124"/>
        <v>Fat reduced milk</v>
      </c>
      <c r="P171" s="1354" t="s">
        <v>2236</v>
      </c>
      <c r="Q171" s="1400" t="s">
        <v>2775</v>
      </c>
      <c r="R171" s="1425" t="s">
        <v>201</v>
      </c>
      <c r="S171" s="1068"/>
      <c r="T171" s="1069"/>
      <c r="U171" s="1069"/>
      <c r="V171" s="1383"/>
      <c r="W171" s="1651"/>
      <c r="X171" s="1068"/>
      <c r="Y171" s="1383"/>
      <c r="Z171" s="1651"/>
      <c r="AA171" s="1068"/>
      <c r="AB171" s="1384"/>
      <c r="AC171" s="1068"/>
      <c r="AD171" s="1384"/>
      <c r="AE171" s="1068"/>
      <c r="AF171" s="1384"/>
      <c r="AG171" s="1068"/>
      <c r="AH171" s="1384"/>
      <c r="AI171" s="719" t="str">
        <f t="shared" si="13"/>
        <v/>
      </c>
      <c r="AJ171" s="1069" t="str">
        <f t="shared" si="14"/>
        <v/>
      </c>
      <c r="AK171" s="1069" t="str">
        <f t="shared" si="85"/>
        <v/>
      </c>
      <c r="AL171" s="1384" t="str">
        <f>IF($Y171,$U171/$Y171* '1 Overview'!$D$19,"")</f>
        <v/>
      </c>
      <c r="AM171" s="719">
        <f>$AB171* '1 Overview'!$D$19</f>
        <v>0</v>
      </c>
      <c r="AN171" s="1069">
        <f>$AD171* '1 Overview'!$D$19</f>
        <v>0</v>
      </c>
      <c r="AO171" s="1069">
        <f>$AF171* '1 Overview'!$D$19</f>
        <v>0</v>
      </c>
      <c r="AP171" s="1383">
        <f>$AH171* '1 Overview'!$D$19</f>
        <v>0</v>
      </c>
      <c r="AQ171" s="1068"/>
      <c r="AR171" s="1069"/>
      <c r="AS171" s="1069"/>
      <c r="AT171" s="1384"/>
      <c r="AU171" s="719">
        <f>AR171* '1 Overview'!$D$19</f>
        <v>0</v>
      </c>
      <c r="AV171" s="1069">
        <f>T171* '1 Overview'!$D$19</f>
        <v>0</v>
      </c>
      <c r="AW171" s="1069">
        <f>Z171* '1 Overview'!$D$19</f>
        <v>0</v>
      </c>
      <c r="AX171" s="1384">
        <f>AT171* '1 Overview'!$D$19</f>
        <v>0</v>
      </c>
      <c r="AY171" s="1385"/>
    </row>
    <row r="172" spans="1:51" s="204" customFormat="1" ht="12.75" outlineLevel="3" x14ac:dyDescent="0.2">
      <c r="A172" s="1350" t="str">
        <f t="shared" si="120"/>
        <v>Z2013</v>
      </c>
      <c r="B172" s="1350" t="e">
        <f t="shared" si="120"/>
        <v>#N/A</v>
      </c>
      <c r="C172" s="1350" t="e">
        <f t="shared" si="120"/>
        <v>#N/A</v>
      </c>
      <c r="D172" s="1350" t="e">
        <f t="shared" si="120"/>
        <v>#N/A</v>
      </c>
      <c r="E172" s="1263" t="str">
        <f>VLOOKUP("K|"&amp;P172,'[2]+termU'!$A$1:$G$65536,6,FALSE)</f>
        <v>L801701f</v>
      </c>
      <c r="F172" s="1264" t="str">
        <f>VLOOKUP("K|"&amp;O172,'[2]+termU'!$A$1:$G$65536,6,FALSE)</f>
        <v>L801701f</v>
      </c>
      <c r="G172" s="1264" t="str">
        <f t="shared" si="123"/>
        <v>B</v>
      </c>
      <c r="H172" s="172" t="str">
        <f t="shared" ca="1" si="115"/>
        <v>B</v>
      </c>
      <c r="I172" s="1352">
        <v>5</v>
      </c>
      <c r="J172" s="1350">
        <f t="shared" si="153"/>
        <v>2013</v>
      </c>
      <c r="K172" s="1350" t="str">
        <f t="shared" si="153"/>
        <v>Test country</v>
      </c>
      <c r="L172" s="1350">
        <f t="shared" si="153"/>
        <v>0</v>
      </c>
      <c r="M172" s="1350">
        <f t="shared" si="153"/>
        <v>0</v>
      </c>
      <c r="N172" s="1350">
        <f t="shared" si="153"/>
        <v>0</v>
      </c>
      <c r="O172" s="1371" t="str">
        <f t="shared" si="124"/>
        <v>Skimmed milk</v>
      </c>
      <c r="P172" s="1354" t="s">
        <v>2237</v>
      </c>
      <c r="Q172" s="1452" t="s">
        <v>2776</v>
      </c>
      <c r="R172" s="1452" t="s">
        <v>202</v>
      </c>
      <c r="S172" s="1068"/>
      <c r="T172" s="1069"/>
      <c r="U172" s="1069"/>
      <c r="V172" s="1383"/>
      <c r="W172" s="1651"/>
      <c r="X172" s="1068"/>
      <c r="Y172" s="1383"/>
      <c r="Z172" s="1651"/>
      <c r="AA172" s="1068"/>
      <c r="AB172" s="1384"/>
      <c r="AC172" s="1068"/>
      <c r="AD172" s="1384"/>
      <c r="AE172" s="1068"/>
      <c r="AF172" s="1384"/>
      <c r="AG172" s="1068"/>
      <c r="AH172" s="1384"/>
      <c r="AI172" s="719" t="str">
        <f t="shared" si="13"/>
        <v/>
      </c>
      <c r="AJ172" s="1069" t="str">
        <f t="shared" si="14"/>
        <v/>
      </c>
      <c r="AK172" s="1069" t="str">
        <f t="shared" si="85"/>
        <v/>
      </c>
      <c r="AL172" s="1384" t="str">
        <f>IF($Y172,$U172/$Y172* '1 Overview'!$D$19,"")</f>
        <v/>
      </c>
      <c r="AM172" s="719">
        <f>$AB172* '1 Overview'!$D$19</f>
        <v>0</v>
      </c>
      <c r="AN172" s="1069">
        <f>$AD172* '1 Overview'!$D$19</f>
        <v>0</v>
      </c>
      <c r="AO172" s="1069">
        <f>$AF172* '1 Overview'!$D$19</f>
        <v>0</v>
      </c>
      <c r="AP172" s="1383">
        <f>$AH172* '1 Overview'!$D$19</f>
        <v>0</v>
      </c>
      <c r="AQ172" s="1068"/>
      <c r="AR172" s="1069"/>
      <c r="AS172" s="1069"/>
      <c r="AT172" s="1384"/>
      <c r="AU172" s="719">
        <f>AR172* '1 Overview'!$D$19</f>
        <v>0</v>
      </c>
      <c r="AV172" s="1069">
        <f>T172* '1 Overview'!$D$19</f>
        <v>0</v>
      </c>
      <c r="AW172" s="1069">
        <f>Z172* '1 Overview'!$D$19</f>
        <v>0</v>
      </c>
      <c r="AX172" s="1384">
        <f>AT172* '1 Overview'!$D$19</f>
        <v>0</v>
      </c>
      <c r="AY172" s="1385"/>
    </row>
    <row r="173" spans="1:51" s="204" customFormat="1" ht="12.75" outlineLevel="3" x14ac:dyDescent="0.2">
      <c r="A173" s="1350" t="str">
        <f t="shared" si="120"/>
        <v>Z2013</v>
      </c>
      <c r="B173" s="1350" t="e">
        <f t="shared" si="120"/>
        <v>#N/A</v>
      </c>
      <c r="C173" s="1350" t="e">
        <f t="shared" si="120"/>
        <v>#N/A</v>
      </c>
      <c r="D173" s="1350" t="e">
        <f t="shared" si="120"/>
        <v>#N/A</v>
      </c>
      <c r="E173" s="1263" t="str">
        <f>VLOOKUP("K|"&amp;P173,'[2]+termU'!$A$1:$G$65536,6,FALSE)</f>
        <v>L8017011</v>
      </c>
      <c r="F173" s="1264" t="e">
        <f>VLOOKUP("K|"&amp;O173,'[2]+termU'!$A$1:$G$65536,6,FALSE)</f>
        <v>#N/A</v>
      </c>
      <c r="G173" s="1264" t="str">
        <f t="shared" si="123"/>
        <v>B</v>
      </c>
      <c r="H173" s="172" t="str">
        <f t="shared" ca="1" si="115"/>
        <v>B</v>
      </c>
      <c r="I173" s="1352">
        <v>5</v>
      </c>
      <c r="J173" s="1350">
        <f t="shared" si="153"/>
        <v>2013</v>
      </c>
      <c r="K173" s="1350" t="str">
        <f t="shared" si="153"/>
        <v>Test country</v>
      </c>
      <c r="L173" s="1350">
        <f t="shared" si="153"/>
        <v>0</v>
      </c>
      <c r="M173" s="1350">
        <f t="shared" si="153"/>
        <v>0</v>
      </c>
      <c r="N173" s="1350">
        <f t="shared" si="153"/>
        <v>0</v>
      </c>
      <c r="O173" s="1371" t="str">
        <f t="shared" si="124"/>
        <v>Cow's milk</v>
      </c>
      <c r="P173" s="1354" t="s">
        <v>1837</v>
      </c>
      <c r="Q173" s="1452" t="s">
        <v>2777</v>
      </c>
      <c r="R173" s="1452" t="s">
        <v>929</v>
      </c>
      <c r="S173" s="1068"/>
      <c r="T173" s="1069"/>
      <c r="U173" s="1069"/>
      <c r="V173" s="1383"/>
      <c r="W173" s="1651"/>
      <c r="X173" s="1068"/>
      <c r="Y173" s="1383"/>
      <c r="Z173" s="1651"/>
      <c r="AA173" s="1068"/>
      <c r="AB173" s="1384"/>
      <c r="AC173" s="1068"/>
      <c r="AD173" s="1384"/>
      <c r="AE173" s="1068"/>
      <c r="AF173" s="1384"/>
      <c r="AG173" s="1068"/>
      <c r="AH173" s="1384"/>
      <c r="AI173" s="719" t="str">
        <f t="shared" si="13"/>
        <v/>
      </c>
      <c r="AJ173" s="1069" t="str">
        <f t="shared" si="14"/>
        <v/>
      </c>
      <c r="AK173" s="1069" t="str">
        <f t="shared" si="85"/>
        <v/>
      </c>
      <c r="AL173" s="1384" t="str">
        <f>IF($Y173,$U173/$Y173* '1 Overview'!$D$19,"")</f>
        <v/>
      </c>
      <c r="AM173" s="719">
        <f>$AB173* '1 Overview'!$D$19</f>
        <v>0</v>
      </c>
      <c r="AN173" s="1069">
        <f>$AD173* '1 Overview'!$D$19</f>
        <v>0</v>
      </c>
      <c r="AO173" s="1069">
        <f>$AF173* '1 Overview'!$D$19</f>
        <v>0</v>
      </c>
      <c r="AP173" s="1383">
        <f>$AH173* '1 Overview'!$D$19</f>
        <v>0</v>
      </c>
      <c r="AQ173" s="1068"/>
      <c r="AR173" s="1069"/>
      <c r="AS173" s="1069"/>
      <c r="AT173" s="1384"/>
      <c r="AU173" s="719">
        <f>AR173* '1 Overview'!$D$19</f>
        <v>0</v>
      </c>
      <c r="AV173" s="1069">
        <f>T173* '1 Overview'!$D$19</f>
        <v>0</v>
      </c>
      <c r="AW173" s="1069">
        <f>Z173* '1 Overview'!$D$19</f>
        <v>0</v>
      </c>
      <c r="AX173" s="1384">
        <f>AT173* '1 Overview'!$D$19</f>
        <v>0</v>
      </c>
      <c r="AY173" s="1385"/>
    </row>
    <row r="174" spans="1:51" s="204" customFormat="1" ht="12.75" outlineLevel="3" x14ac:dyDescent="0.2">
      <c r="A174" s="1350" t="str">
        <f t="shared" si="120"/>
        <v>Z2013</v>
      </c>
      <c r="B174" s="1350" t="e">
        <f t="shared" si="120"/>
        <v>#N/A</v>
      </c>
      <c r="C174" s="1350" t="e">
        <f t="shared" si="120"/>
        <v>#N/A</v>
      </c>
      <c r="D174" s="1350" t="e">
        <f t="shared" si="120"/>
        <v>#N/A</v>
      </c>
      <c r="E174" s="1263" t="str">
        <f>VLOOKUP("K|"&amp;P174,'[2]+termU'!$A$1:$G$65536,6,FALSE)</f>
        <v>L8017013</v>
      </c>
      <c r="F174" s="1264" t="e">
        <f>VLOOKUP("K|"&amp;O174,'[2]+termU'!$A$1:$G$65536,6,FALSE)</f>
        <v>#N/A</v>
      </c>
      <c r="G174" s="1264" t="str">
        <f t="shared" si="123"/>
        <v>B</v>
      </c>
      <c r="H174" s="172" t="str">
        <f t="shared" ca="1" si="115"/>
        <v>B</v>
      </c>
      <c r="I174" s="1352">
        <v>5</v>
      </c>
      <c r="J174" s="1350">
        <f t="shared" si="153"/>
        <v>2013</v>
      </c>
      <c r="K174" s="1350" t="str">
        <f t="shared" si="153"/>
        <v>Test country</v>
      </c>
      <c r="L174" s="1350">
        <f t="shared" si="153"/>
        <v>0</v>
      </c>
      <c r="M174" s="1350">
        <f t="shared" si="153"/>
        <v>0</v>
      </c>
      <c r="N174" s="1350">
        <f t="shared" si="153"/>
        <v>0</v>
      </c>
      <c r="O174" s="1371" t="str">
        <f t="shared" si="124"/>
        <v>Goat's milk</v>
      </c>
      <c r="P174" s="1354" t="s">
        <v>1838</v>
      </c>
      <c r="Q174" s="1452" t="s">
        <v>2778</v>
      </c>
      <c r="R174" s="1452" t="s">
        <v>930</v>
      </c>
      <c r="S174" s="1068"/>
      <c r="T174" s="1069"/>
      <c r="U174" s="1069"/>
      <c r="V174" s="1383"/>
      <c r="W174" s="1651"/>
      <c r="X174" s="1068"/>
      <c r="Y174" s="1383"/>
      <c r="Z174" s="1651"/>
      <c r="AA174" s="1068"/>
      <c r="AB174" s="1384"/>
      <c r="AC174" s="1068"/>
      <c r="AD174" s="1384"/>
      <c r="AE174" s="1068"/>
      <c r="AF174" s="1384"/>
      <c r="AG174" s="1068"/>
      <c r="AH174" s="1384"/>
      <c r="AI174" s="719" t="str">
        <f t="shared" si="13"/>
        <v/>
      </c>
      <c r="AJ174" s="1069" t="str">
        <f t="shared" si="14"/>
        <v/>
      </c>
      <c r="AK174" s="1069" t="str">
        <f t="shared" si="85"/>
        <v/>
      </c>
      <c r="AL174" s="1384" t="str">
        <f>IF($Y174,$U174/$Y174* '1 Overview'!$D$19,"")</f>
        <v/>
      </c>
      <c r="AM174" s="719">
        <f>$AB174* '1 Overview'!$D$19</f>
        <v>0</v>
      </c>
      <c r="AN174" s="1069">
        <f>$AD174* '1 Overview'!$D$19</f>
        <v>0</v>
      </c>
      <c r="AO174" s="1069">
        <f>$AF174* '1 Overview'!$D$19</f>
        <v>0</v>
      </c>
      <c r="AP174" s="1383">
        <f>$AH174* '1 Overview'!$D$19</f>
        <v>0</v>
      </c>
      <c r="AQ174" s="1068"/>
      <c r="AR174" s="1069"/>
      <c r="AS174" s="1069"/>
      <c r="AT174" s="1384"/>
      <c r="AU174" s="719">
        <f>AR174* '1 Overview'!$D$19</f>
        <v>0</v>
      </c>
      <c r="AV174" s="1069">
        <f>T174* '1 Overview'!$D$19</f>
        <v>0</v>
      </c>
      <c r="AW174" s="1069">
        <f>Z174* '1 Overview'!$D$19</f>
        <v>0</v>
      </c>
      <c r="AX174" s="1384">
        <f>AT174* '1 Overview'!$D$19</f>
        <v>0</v>
      </c>
      <c r="AY174" s="1385"/>
    </row>
    <row r="175" spans="1:51" s="204" customFormat="1" ht="12.75" outlineLevel="3" x14ac:dyDescent="0.2">
      <c r="A175" s="1350" t="str">
        <f t="shared" si="120"/>
        <v>Z2013</v>
      </c>
      <c r="B175" s="1350" t="e">
        <f t="shared" si="120"/>
        <v>#N/A</v>
      </c>
      <c r="C175" s="1350" t="e">
        <f t="shared" si="120"/>
        <v>#N/A</v>
      </c>
      <c r="D175" s="1350" t="e">
        <f t="shared" si="120"/>
        <v>#N/A</v>
      </c>
      <c r="E175" s="1263" t="str">
        <f>VLOOKUP("K|"&amp;P175,'[2]+termU'!$A$1:$G$65536,6,FALSE)</f>
        <v>L8017012</v>
      </c>
      <c r="F175" s="1264" t="e">
        <f>VLOOKUP("K|"&amp;O175,'[2]+termU'!$A$1:$G$65536,6,FALSE)</f>
        <v>#N/A</v>
      </c>
      <c r="G175" s="1264" t="str">
        <f t="shared" si="123"/>
        <v>B</v>
      </c>
      <c r="H175" s="172" t="str">
        <f t="shared" ca="1" si="115"/>
        <v>B</v>
      </c>
      <c r="I175" s="1352">
        <v>5</v>
      </c>
      <c r="J175" s="1350">
        <f t="shared" si="153"/>
        <v>2013</v>
      </c>
      <c r="K175" s="1350" t="str">
        <f t="shared" si="153"/>
        <v>Test country</v>
      </c>
      <c r="L175" s="1350">
        <f t="shared" si="153"/>
        <v>0</v>
      </c>
      <c r="M175" s="1350">
        <f t="shared" si="153"/>
        <v>0</v>
      </c>
      <c r="N175" s="1350">
        <f t="shared" si="153"/>
        <v>0</v>
      </c>
      <c r="O175" s="1371" t="str">
        <f t="shared" si="124"/>
        <v>Ewe's milk</v>
      </c>
      <c r="P175" s="1354" t="s">
        <v>1839</v>
      </c>
      <c r="Q175" s="1452" t="s">
        <v>2779</v>
      </c>
      <c r="R175" s="1452" t="s">
        <v>931</v>
      </c>
      <c r="S175" s="1068"/>
      <c r="T175" s="1069"/>
      <c r="U175" s="1069"/>
      <c r="V175" s="1383"/>
      <c r="W175" s="1651"/>
      <c r="X175" s="1068"/>
      <c r="Y175" s="1383"/>
      <c r="Z175" s="1651"/>
      <c r="AA175" s="1068"/>
      <c r="AB175" s="1384"/>
      <c r="AC175" s="1068"/>
      <c r="AD175" s="1384"/>
      <c r="AE175" s="1068"/>
      <c r="AF175" s="1384"/>
      <c r="AG175" s="1068"/>
      <c r="AH175" s="1384"/>
      <c r="AI175" s="719" t="str">
        <f t="shared" si="13"/>
        <v/>
      </c>
      <c r="AJ175" s="1069" t="str">
        <f t="shared" si="14"/>
        <v/>
      </c>
      <c r="AK175" s="1069" t="str">
        <f t="shared" si="85"/>
        <v/>
      </c>
      <c r="AL175" s="1384" t="str">
        <f>IF($Y175,$U175/$Y175* '1 Overview'!$D$19,"")</f>
        <v/>
      </c>
      <c r="AM175" s="719">
        <f>$AB175* '1 Overview'!$D$19</f>
        <v>0</v>
      </c>
      <c r="AN175" s="1069">
        <f>$AD175* '1 Overview'!$D$19</f>
        <v>0</v>
      </c>
      <c r="AO175" s="1069">
        <f>$AF175* '1 Overview'!$D$19</f>
        <v>0</v>
      </c>
      <c r="AP175" s="1383">
        <f>$AH175* '1 Overview'!$D$19</f>
        <v>0</v>
      </c>
      <c r="AQ175" s="1068"/>
      <c r="AR175" s="1069"/>
      <c r="AS175" s="1069"/>
      <c r="AT175" s="1384"/>
      <c r="AU175" s="719">
        <f>AR175* '1 Overview'!$D$19</f>
        <v>0</v>
      </c>
      <c r="AV175" s="1069">
        <f>T175* '1 Overview'!$D$19</f>
        <v>0</v>
      </c>
      <c r="AW175" s="1069">
        <f>Z175* '1 Overview'!$D$19</f>
        <v>0</v>
      </c>
      <c r="AX175" s="1384">
        <f>AT175* '1 Overview'!$D$19</f>
        <v>0</v>
      </c>
      <c r="AY175" s="1385"/>
    </row>
    <row r="176" spans="1:51" s="204" customFormat="1" ht="12.75" outlineLevel="3" x14ac:dyDescent="0.2">
      <c r="A176" s="1350" t="str">
        <f t="shared" si="120"/>
        <v>Z2013</v>
      </c>
      <c r="B176" s="1350" t="e">
        <f t="shared" si="120"/>
        <v>#N/A</v>
      </c>
      <c r="C176" s="1350" t="e">
        <f t="shared" si="120"/>
        <v>#N/A</v>
      </c>
      <c r="D176" s="1350" t="e">
        <f t="shared" si="120"/>
        <v>#N/A</v>
      </c>
      <c r="E176" s="1263" t="e">
        <f>VLOOKUP("K|"&amp;P176,'[2]+termU'!$A$1:$G$65536,6,FALSE)</f>
        <v>#N/A</v>
      </c>
      <c r="F176" s="1264" t="e">
        <f>VLOOKUP("K|"&amp;O176,'[2]+termU'!$A$1:$G$65536,6,FALSE)</f>
        <v>#N/A</v>
      </c>
      <c r="G176" s="1264" t="str">
        <f t="shared" si="123"/>
        <v>B</v>
      </c>
      <c r="H176" s="172" t="str">
        <f t="shared" ca="1" si="115"/>
        <v>B</v>
      </c>
      <c r="I176" s="1352">
        <v>5</v>
      </c>
      <c r="J176" s="1350">
        <f t="shared" si="153"/>
        <v>2013</v>
      </c>
      <c r="K176" s="1350" t="str">
        <f t="shared" si="153"/>
        <v>Test country</v>
      </c>
      <c r="L176" s="1350">
        <f t="shared" si="153"/>
        <v>0</v>
      </c>
      <c r="M176" s="1350">
        <f t="shared" si="153"/>
        <v>0</v>
      </c>
      <c r="N176" s="1350">
        <f t="shared" si="153"/>
        <v>0</v>
      </c>
      <c r="O176" s="1371" t="str">
        <f t="shared" si="124"/>
        <v>&lt;important new product, please enter&gt;</v>
      </c>
      <c r="P176" s="1354"/>
      <c r="Q176" s="1403" t="s">
        <v>2780</v>
      </c>
      <c r="R176" s="1403" t="s">
        <v>203</v>
      </c>
      <c r="S176" s="1068"/>
      <c r="T176" s="1069"/>
      <c r="U176" s="1069"/>
      <c r="V176" s="1383"/>
      <c r="W176" s="1651"/>
      <c r="X176" s="1068"/>
      <c r="Y176" s="1383"/>
      <c r="Z176" s="1651"/>
      <c r="AA176" s="1068"/>
      <c r="AB176" s="1384"/>
      <c r="AC176" s="1068"/>
      <c r="AD176" s="1384"/>
      <c r="AE176" s="1068"/>
      <c r="AF176" s="1384"/>
      <c r="AG176" s="1068"/>
      <c r="AH176" s="1384"/>
      <c r="AI176" s="719" t="str">
        <f t="shared" si="13"/>
        <v/>
      </c>
      <c r="AJ176" s="1069" t="str">
        <f t="shared" si="14"/>
        <v/>
      </c>
      <c r="AK176" s="1069" t="str">
        <f t="shared" si="85"/>
        <v/>
      </c>
      <c r="AL176" s="1384" t="str">
        <f>IF($Y176,$U176/$Y176* '1 Overview'!$D$19,"")</f>
        <v/>
      </c>
      <c r="AM176" s="719">
        <f>$AB176* '1 Overview'!$D$19</f>
        <v>0</v>
      </c>
      <c r="AN176" s="1069">
        <f>$AD176* '1 Overview'!$D$19</f>
        <v>0</v>
      </c>
      <c r="AO176" s="1069">
        <f>$AF176* '1 Overview'!$D$19</f>
        <v>0</v>
      </c>
      <c r="AP176" s="1383">
        <f>$AH176* '1 Overview'!$D$19</f>
        <v>0</v>
      </c>
      <c r="AQ176" s="1068"/>
      <c r="AR176" s="1069"/>
      <c r="AS176" s="1069"/>
      <c r="AT176" s="1384"/>
      <c r="AU176" s="719">
        <f>AR176* '1 Overview'!$D$19</f>
        <v>0</v>
      </c>
      <c r="AV176" s="1069">
        <f>T176* '1 Overview'!$D$19</f>
        <v>0</v>
      </c>
      <c r="AW176" s="1069">
        <f>Z176* '1 Overview'!$D$19</f>
        <v>0</v>
      </c>
      <c r="AX176" s="1384">
        <f>AT176* '1 Overview'!$D$19</f>
        <v>0</v>
      </c>
      <c r="AY176" s="1385"/>
    </row>
    <row r="177" spans="1:51" s="204" customFormat="1" ht="12.75" outlineLevel="3" x14ac:dyDescent="0.2">
      <c r="A177" s="1350" t="str">
        <f t="shared" si="120"/>
        <v>Z2013</v>
      </c>
      <c r="B177" s="1350" t="e">
        <f t="shared" si="120"/>
        <v>#N/A</v>
      </c>
      <c r="C177" s="1350" t="e">
        <f t="shared" si="120"/>
        <v>#N/A</v>
      </c>
      <c r="D177" s="1350" t="e">
        <f t="shared" si="120"/>
        <v>#N/A</v>
      </c>
      <c r="E177" s="1263" t="str">
        <f>VLOOKUP("K|"&amp;P177,'[2]+termU'!$A$1:$G$65536,6,FALSE)</f>
        <v>L801701z</v>
      </c>
      <c r="F177" s="1264" t="e">
        <f>VLOOKUP("K|"&amp;O177,'[2]+termU'!$A$1:$G$65536,6,FALSE)</f>
        <v>#N/A</v>
      </c>
      <c r="G177" s="1264" t="str">
        <f t="shared" si="123"/>
        <v>B</v>
      </c>
      <c r="H177" s="172" t="str">
        <f t="shared" ca="1" si="115"/>
        <v>B</v>
      </c>
      <c r="I177" s="1352">
        <v>5</v>
      </c>
      <c r="J177" s="1350">
        <f t="shared" si="153"/>
        <v>2013</v>
      </c>
      <c r="K177" s="1350" t="str">
        <f t="shared" si="153"/>
        <v>Test country</v>
      </c>
      <c r="L177" s="1350">
        <f t="shared" si="153"/>
        <v>0</v>
      </c>
      <c r="M177" s="1350">
        <f t="shared" si="153"/>
        <v>0</v>
      </c>
      <c r="N177" s="1350">
        <f t="shared" si="153"/>
        <v>0</v>
      </c>
      <c r="O177" s="1371" t="str">
        <f t="shared" si="124"/>
        <v>Other milk</v>
      </c>
      <c r="P177" s="1354" t="s">
        <v>2238</v>
      </c>
      <c r="Q177" s="1452" t="s">
        <v>2781</v>
      </c>
      <c r="R177" s="1452" t="s">
        <v>204</v>
      </c>
      <c r="S177" s="1068"/>
      <c r="T177" s="1069"/>
      <c r="U177" s="1069"/>
      <c r="V177" s="1383"/>
      <c r="W177" s="1651"/>
      <c r="X177" s="1068"/>
      <c r="Y177" s="1383"/>
      <c r="Z177" s="1651"/>
      <c r="AA177" s="1068"/>
      <c r="AB177" s="1384"/>
      <c r="AC177" s="1068"/>
      <c r="AD177" s="1384"/>
      <c r="AE177" s="1068"/>
      <c r="AF177" s="1384"/>
      <c r="AG177" s="1068"/>
      <c r="AH177" s="1384"/>
      <c r="AI177" s="719" t="str">
        <f t="shared" si="13"/>
        <v/>
      </c>
      <c r="AJ177" s="1069" t="str">
        <f t="shared" si="14"/>
        <v/>
      </c>
      <c r="AK177" s="1069" t="str">
        <f t="shared" si="85"/>
        <v/>
      </c>
      <c r="AL177" s="1384" t="str">
        <f>IF($Y177,$U177/$Y177* '1 Overview'!$D$19,"")</f>
        <v/>
      </c>
      <c r="AM177" s="719">
        <f>$AB177* '1 Overview'!$D$19</f>
        <v>0</v>
      </c>
      <c r="AN177" s="1069">
        <f>$AD177* '1 Overview'!$D$19</f>
        <v>0</v>
      </c>
      <c r="AO177" s="1069">
        <f>$AF177* '1 Overview'!$D$19</f>
        <v>0</v>
      </c>
      <c r="AP177" s="1383">
        <f>$AH177* '1 Overview'!$D$19</f>
        <v>0</v>
      </c>
      <c r="AQ177" s="1068"/>
      <c r="AR177" s="1069"/>
      <c r="AS177" s="1069"/>
      <c r="AT177" s="1384"/>
      <c r="AU177" s="719">
        <f>AR177* '1 Overview'!$D$19</f>
        <v>0</v>
      </c>
      <c r="AV177" s="1069">
        <f>T177* '1 Overview'!$D$19</f>
        <v>0</v>
      </c>
      <c r="AW177" s="1069">
        <f>Z177* '1 Overview'!$D$19</f>
        <v>0</v>
      </c>
      <c r="AX177" s="1384">
        <f>AT177* '1 Overview'!$D$19</f>
        <v>0</v>
      </c>
      <c r="AY177" s="1385"/>
    </row>
    <row r="178" spans="1:51" s="195" customFormat="1" ht="12.75" outlineLevel="2" x14ac:dyDescent="0.2">
      <c r="A178" s="1350" t="str">
        <f t="shared" si="120"/>
        <v>Z2013</v>
      </c>
      <c r="B178" s="1350" t="e">
        <f t="shared" si="120"/>
        <v>#N/A</v>
      </c>
      <c r="C178" s="1350" t="e">
        <f t="shared" si="120"/>
        <v>#N/A</v>
      </c>
      <c r="D178" s="1350" t="e">
        <f t="shared" si="120"/>
        <v>#N/A</v>
      </c>
      <c r="E178" s="1263" t="str">
        <f>VLOOKUP("K|"&amp;P178,'[2]+termU'!$A$1:$G$65536,6,FALSE)</f>
        <v>L801703</v>
      </c>
      <c r="F178" s="1264" t="str">
        <f>VLOOKUP("K|"&amp;O178,'[2]+termU'!$A$1:$G$65536,6,FALSE)</f>
        <v>L801703</v>
      </c>
      <c r="G178" s="1264" t="str">
        <f t="shared" si="123"/>
        <v>B</v>
      </c>
      <c r="H178" s="172" t="str">
        <f t="shared" ca="1" si="115"/>
        <v>A</v>
      </c>
      <c r="I178" s="1352">
        <v>4</v>
      </c>
      <c r="J178" s="1350">
        <f t="shared" si="153"/>
        <v>2013</v>
      </c>
      <c r="K178" s="1350" t="str">
        <f t="shared" si="153"/>
        <v>Test country</v>
      </c>
      <c r="L178" s="1350">
        <f t="shared" si="153"/>
        <v>0</v>
      </c>
      <c r="M178" s="1350">
        <f t="shared" si="153"/>
        <v>0</v>
      </c>
      <c r="N178" s="1350">
        <f t="shared" si="153"/>
        <v>0</v>
      </c>
      <c r="O178" s="1371" t="str">
        <f t="shared" si="124"/>
        <v>Cheese</v>
      </c>
      <c r="P178" s="1354" t="s">
        <v>2239</v>
      </c>
      <c r="Q178" s="1460" t="s">
        <v>2782</v>
      </c>
      <c r="R178" s="1461" t="s">
        <v>205</v>
      </c>
      <c r="S178" s="1462">
        <f t="shared" ref="S178" si="154">SUBTOTAL(9,S179:S186)</f>
        <v>0</v>
      </c>
      <c r="T178" s="1463">
        <f t="shared" ref="T178" si="155">SUBTOTAL(9,T179:T186)</f>
        <v>0</v>
      </c>
      <c r="U178" s="1463">
        <f t="shared" ref="U178" si="156">SUBTOTAL(9,U179:U186)</f>
        <v>0</v>
      </c>
      <c r="V178" s="1464">
        <f t="shared" ref="V178" si="157">SUBTOTAL(9,V179:V186)</f>
        <v>0</v>
      </c>
      <c r="W178" s="1486">
        <f t="shared" ref="W178" si="158">SUBTOTAL(9,W179:W186)</f>
        <v>0</v>
      </c>
      <c r="X178" s="1462">
        <f t="shared" ref="X178" si="159">SUBTOTAL(9,X179:X186)</f>
        <v>0</v>
      </c>
      <c r="Y178" s="1464">
        <f t="shared" ref="Y178" si="160">SUBTOTAL(9,Y179:Y186)</f>
        <v>0</v>
      </c>
      <c r="Z178" s="1486">
        <f t="shared" ref="Z178" si="161">SUBTOTAL(9,Z179:Z186)</f>
        <v>0</v>
      </c>
      <c r="AA178" s="1462">
        <f t="shared" ref="AA178" si="162">SUBTOTAL(9,AA179:AA186)</f>
        <v>0</v>
      </c>
      <c r="AB178" s="1465">
        <f t="shared" ref="AB178" si="163">SUBTOTAL(9,AB179:AB186)</f>
        <v>0</v>
      </c>
      <c r="AC178" s="1462">
        <f t="shared" ref="AC178" si="164">SUBTOTAL(9,AC179:AC186)</f>
        <v>0</v>
      </c>
      <c r="AD178" s="1465">
        <f t="shared" ref="AD178" si="165">SUBTOTAL(9,AD179:AD186)</f>
        <v>0</v>
      </c>
      <c r="AE178" s="1462">
        <f t="shared" ref="AE178" si="166">SUBTOTAL(9,AE179:AE186)</f>
        <v>0</v>
      </c>
      <c r="AF178" s="1465">
        <f t="shared" ref="AF178" si="167">SUBTOTAL(9,AF179:AF186)</f>
        <v>0</v>
      </c>
      <c r="AG178" s="1462">
        <f t="shared" ref="AG178" si="168">SUBTOTAL(9,AG179:AG186)</f>
        <v>0</v>
      </c>
      <c r="AH178" s="1465">
        <f t="shared" ref="AH178" si="169">SUBTOTAL(9,AH179:AH186)</f>
        <v>0</v>
      </c>
      <c r="AI178" s="1462">
        <f t="shared" ref="AI178" si="170">SUBTOTAL(9,AI179:AI186)</f>
        <v>0</v>
      </c>
      <c r="AJ178" s="1462">
        <f t="shared" ref="AJ178" si="171">SUBTOTAL(9,AJ179:AJ186)</f>
        <v>0</v>
      </c>
      <c r="AK178" s="1462">
        <f t="shared" ref="AK178" si="172">SUBTOTAL(9,AK179:AK186)</f>
        <v>0</v>
      </c>
      <c r="AL178" s="1462">
        <f t="shared" ref="AL178" si="173">SUBTOTAL(9,AL179:AL186)</f>
        <v>0</v>
      </c>
      <c r="AM178" s="1462">
        <f t="shared" ref="AM178" si="174">SUBTOTAL(9,AM179:AM186)</f>
        <v>0</v>
      </c>
      <c r="AN178" s="1462">
        <f t="shared" ref="AN178" si="175">SUBTOTAL(9,AN179:AN186)</f>
        <v>0</v>
      </c>
      <c r="AO178" s="1462">
        <f t="shared" ref="AO178" si="176">SUBTOTAL(9,AO179:AO186)</f>
        <v>0</v>
      </c>
      <c r="AP178" s="1462">
        <f t="shared" ref="AP178" si="177">SUBTOTAL(9,AP179:AP186)</f>
        <v>0</v>
      </c>
      <c r="AQ178" s="1462">
        <f t="shared" ref="AQ178" si="178">SUBTOTAL(9,AQ179:AQ186)</f>
        <v>0</v>
      </c>
      <c r="AR178" s="1463">
        <f t="shared" ref="AR178" si="179">SUBTOTAL(9,AR179:AR186)</f>
        <v>0</v>
      </c>
      <c r="AS178" s="1463">
        <f t="shared" ref="AS178" si="180">SUBTOTAL(9,AS179:AS186)</f>
        <v>0</v>
      </c>
      <c r="AT178" s="1465">
        <f t="shared" ref="AT178" si="181">SUBTOTAL(9,AT179:AT186)</f>
        <v>0</v>
      </c>
      <c r="AU178" s="1466">
        <f>AR178* '1 Overview'!$D$19</f>
        <v>0</v>
      </c>
      <c r="AV178" s="1463">
        <f>T178* '1 Overview'!$D$19</f>
        <v>0</v>
      </c>
      <c r="AW178" s="1378">
        <f>Z178* '1 Overview'!$D$19</f>
        <v>0</v>
      </c>
      <c r="AX178" s="1465">
        <f>AT178* '1 Overview'!$D$19</f>
        <v>0</v>
      </c>
      <c r="AY178" s="1467"/>
    </row>
    <row r="179" spans="1:51" s="204" customFormat="1" ht="12.75" outlineLevel="3" x14ac:dyDescent="0.2">
      <c r="A179" s="1350" t="str">
        <f t="shared" si="120"/>
        <v>Z2013</v>
      </c>
      <c r="B179" s="1350" t="e">
        <f t="shared" si="120"/>
        <v>#N/A</v>
      </c>
      <c r="C179" s="1350" t="e">
        <f t="shared" si="120"/>
        <v>#N/A</v>
      </c>
      <c r="D179" s="1350" t="e">
        <f t="shared" si="120"/>
        <v>#N/A</v>
      </c>
      <c r="E179" s="1263" t="e">
        <f>VLOOKUP("K|"&amp;P179,'[2]+termU'!$A$1:$G$65536,6,FALSE)</f>
        <v>#N/A</v>
      </c>
      <c r="F179" s="1264" t="e">
        <f>VLOOKUP("K|"&amp;O179,'[2]+termU'!$A$1:$G$65536,6,FALSE)</f>
        <v>#N/A</v>
      </c>
      <c r="G179" s="1264" t="str">
        <f t="shared" si="123"/>
        <v>B</v>
      </c>
      <c r="H179" s="172" t="str">
        <f t="shared" ca="1" si="115"/>
        <v>B</v>
      </c>
      <c r="I179" s="1352">
        <v>5</v>
      </c>
      <c r="J179" s="1350">
        <f t="shared" si="153"/>
        <v>2013</v>
      </c>
      <c r="K179" s="1350" t="str">
        <f t="shared" si="153"/>
        <v>Test country</v>
      </c>
      <c r="L179" s="1350">
        <f t="shared" si="153"/>
        <v>0</v>
      </c>
      <c r="M179" s="1350">
        <f t="shared" si="153"/>
        <v>0</v>
      </c>
      <c r="N179" s="1350">
        <f t="shared" si="153"/>
        <v>0</v>
      </c>
      <c r="O179" s="1371" t="str">
        <f t="shared" si="124"/>
        <v>Cheese, no details</v>
      </c>
      <c r="P179" s="1354" t="s">
        <v>2240</v>
      </c>
      <c r="Q179" s="1410" t="str">
        <f ca="1" xml:space="preserve"> Q178 &amp; IF(ISERROR([3]!hidden(Q178)),", sin detalles",IF([3]!hidden(Q178),"",", sin detalles"))</f>
        <v xml:space="preserve">   Queso, sin detalles</v>
      </c>
      <c r="R179" s="1410" t="str">
        <f xml:space="preserve"> R178 &amp; IF(ISERROR([2]!hidden(R178)),", no details",IF([2]!hidden(R178),"",", no details"))</f>
        <v xml:space="preserve">   Cheese, no details</v>
      </c>
      <c r="S179" s="1068"/>
      <c r="T179" s="1069"/>
      <c r="U179" s="1069"/>
      <c r="V179" s="1383"/>
      <c r="W179" s="1651"/>
      <c r="X179" s="1068"/>
      <c r="Y179" s="1383"/>
      <c r="Z179" s="1651"/>
      <c r="AA179" s="1068"/>
      <c r="AB179" s="1384"/>
      <c r="AC179" s="1068"/>
      <c r="AD179" s="1384"/>
      <c r="AE179" s="1068"/>
      <c r="AF179" s="1384"/>
      <c r="AG179" s="1068"/>
      <c r="AH179" s="1384"/>
      <c r="AI179" s="719" t="str">
        <f t="shared" si="13"/>
        <v/>
      </c>
      <c r="AJ179" s="1069" t="str">
        <f t="shared" si="14"/>
        <v/>
      </c>
      <c r="AK179" s="1069" t="str">
        <f t="shared" si="85"/>
        <v/>
      </c>
      <c r="AL179" s="1384" t="str">
        <f>IF($Y179,$U179/$Y179* '1 Overview'!$D$19,"")</f>
        <v/>
      </c>
      <c r="AM179" s="719">
        <f>$AB179* '1 Overview'!$D$19</f>
        <v>0</v>
      </c>
      <c r="AN179" s="1069">
        <f>$AD179* '1 Overview'!$D$19</f>
        <v>0</v>
      </c>
      <c r="AO179" s="1069">
        <f>$AF179* '1 Overview'!$D$19</f>
        <v>0</v>
      </c>
      <c r="AP179" s="1383">
        <f>$AH179* '1 Overview'!$D$19</f>
        <v>0</v>
      </c>
      <c r="AQ179" s="1068"/>
      <c r="AR179" s="1069"/>
      <c r="AS179" s="1069"/>
      <c r="AT179" s="1384"/>
      <c r="AU179" s="719">
        <f>AR179* '1 Overview'!$D$19</f>
        <v>0</v>
      </c>
      <c r="AV179" s="1069">
        <f>T179* '1 Overview'!$D$19</f>
        <v>0</v>
      </c>
      <c r="AW179" s="1069">
        <f>Z179* '1 Overview'!$D$19</f>
        <v>0</v>
      </c>
      <c r="AX179" s="1384">
        <f>AT179* '1 Overview'!$D$19</f>
        <v>0</v>
      </c>
      <c r="AY179" s="1385"/>
    </row>
    <row r="180" spans="1:51" s="204" customFormat="1" ht="12.75" outlineLevel="3" x14ac:dyDescent="0.2">
      <c r="A180" s="1350" t="str">
        <f t="shared" si="120"/>
        <v>Z2013</v>
      </c>
      <c r="B180" s="1350" t="e">
        <f t="shared" si="120"/>
        <v>#N/A</v>
      </c>
      <c r="C180" s="1350" t="e">
        <f t="shared" si="120"/>
        <v>#N/A</v>
      </c>
      <c r="D180" s="1350" t="e">
        <f t="shared" si="120"/>
        <v>#N/A</v>
      </c>
      <c r="E180" s="1263" t="e">
        <f>VLOOKUP("K|"&amp;P180,'[2]+termU'!$A$1:$G$65536,6,FALSE)</f>
        <v>#N/A</v>
      </c>
      <c r="F180" s="1264" t="str">
        <f>VLOOKUP("K|"&amp;O180,'[2]+termU'!$A$1:$G$65536,6,FALSE)</f>
        <v>L8017031</v>
      </c>
      <c r="G180" s="1264" t="str">
        <f t="shared" si="123"/>
        <v>B</v>
      </c>
      <c r="H180" s="172" t="str">
        <f t="shared" ca="1" si="115"/>
        <v>B</v>
      </c>
      <c r="I180" s="1352">
        <v>5</v>
      </c>
      <c r="J180" s="1350">
        <f t="shared" si="153"/>
        <v>2013</v>
      </c>
      <c r="K180" s="1350" t="str">
        <f t="shared" si="153"/>
        <v>Test country</v>
      </c>
      <c r="L180" s="1350">
        <f t="shared" si="153"/>
        <v>0</v>
      </c>
      <c r="M180" s="1350">
        <f t="shared" si="153"/>
        <v>0</v>
      </c>
      <c r="N180" s="1350">
        <f t="shared" si="153"/>
        <v>0</v>
      </c>
      <c r="O180" s="1371" t="str">
        <f t="shared" si="124"/>
        <v>Hard cheese</v>
      </c>
      <c r="P180" s="1354" t="s">
        <v>2241</v>
      </c>
      <c r="Q180" s="1423" t="s">
        <v>2783</v>
      </c>
      <c r="R180" s="1410" t="s">
        <v>206</v>
      </c>
      <c r="S180" s="1068"/>
      <c r="T180" s="1069"/>
      <c r="U180" s="1069"/>
      <c r="V180" s="1383"/>
      <c r="W180" s="1651"/>
      <c r="X180" s="1068"/>
      <c r="Y180" s="1383"/>
      <c r="Z180" s="1651"/>
      <c r="AA180" s="1068"/>
      <c r="AB180" s="1384"/>
      <c r="AC180" s="1068"/>
      <c r="AD180" s="1384"/>
      <c r="AE180" s="1068"/>
      <c r="AF180" s="1384"/>
      <c r="AG180" s="1068"/>
      <c r="AH180" s="1384"/>
      <c r="AI180" s="719" t="str">
        <f t="shared" si="13"/>
        <v/>
      </c>
      <c r="AJ180" s="1069" t="str">
        <f t="shared" si="14"/>
        <v/>
      </c>
      <c r="AK180" s="1069" t="str">
        <f t="shared" si="85"/>
        <v/>
      </c>
      <c r="AL180" s="1384" t="str">
        <f>IF($Y180,$U180/$Y180* '1 Overview'!$D$19,"")</f>
        <v/>
      </c>
      <c r="AM180" s="719">
        <f>$AB180* '1 Overview'!$D$19</f>
        <v>0</v>
      </c>
      <c r="AN180" s="1069">
        <f>$AD180* '1 Overview'!$D$19</f>
        <v>0</v>
      </c>
      <c r="AO180" s="1069">
        <f>$AF180* '1 Overview'!$D$19</f>
        <v>0</v>
      </c>
      <c r="AP180" s="1383">
        <f>$AH180* '1 Overview'!$D$19</f>
        <v>0</v>
      </c>
      <c r="AQ180" s="1068"/>
      <c r="AR180" s="1069"/>
      <c r="AS180" s="1069"/>
      <c r="AT180" s="1384"/>
      <c r="AU180" s="719">
        <f>AR180* '1 Overview'!$D$19</f>
        <v>0</v>
      </c>
      <c r="AV180" s="1069">
        <f>T180* '1 Overview'!$D$19</f>
        <v>0</v>
      </c>
      <c r="AW180" s="1069">
        <f>Z180* '1 Overview'!$D$19</f>
        <v>0</v>
      </c>
      <c r="AX180" s="1384">
        <f>AT180* '1 Overview'!$D$19</f>
        <v>0</v>
      </c>
      <c r="AY180" s="1385"/>
    </row>
    <row r="181" spans="1:51" s="204" customFormat="1" ht="12.75" outlineLevel="3" x14ac:dyDescent="0.2">
      <c r="A181" s="1350" t="str">
        <f t="shared" si="120"/>
        <v>Z2013</v>
      </c>
      <c r="B181" s="1350" t="e">
        <f t="shared" si="120"/>
        <v>#N/A</v>
      </c>
      <c r="C181" s="1350" t="e">
        <f t="shared" si="120"/>
        <v>#N/A</v>
      </c>
      <c r="D181" s="1350" t="e">
        <f t="shared" si="120"/>
        <v>#N/A</v>
      </c>
      <c r="E181" s="1263" t="e">
        <f>VLOOKUP("K|"&amp;P181,'[2]+termU'!$A$1:$G$65536,6,FALSE)</f>
        <v>#N/A</v>
      </c>
      <c r="F181" s="1264" t="str">
        <f>VLOOKUP("K|"&amp;O181,'[2]+termU'!$A$1:$G$65536,6,FALSE)</f>
        <v>L8017032</v>
      </c>
      <c r="G181" s="1264" t="str">
        <f t="shared" si="123"/>
        <v>B</v>
      </c>
      <c r="H181" s="172" t="str">
        <f t="shared" ca="1" si="115"/>
        <v>B</v>
      </c>
      <c r="I181" s="1352">
        <v>5</v>
      </c>
      <c r="J181" s="1350">
        <f t="shared" si="153"/>
        <v>2013</v>
      </c>
      <c r="K181" s="1350" t="str">
        <f t="shared" si="153"/>
        <v>Test country</v>
      </c>
      <c r="L181" s="1350">
        <f t="shared" si="153"/>
        <v>0</v>
      </c>
      <c r="M181" s="1350">
        <f t="shared" si="153"/>
        <v>0</v>
      </c>
      <c r="N181" s="1350">
        <f t="shared" si="153"/>
        <v>0</v>
      </c>
      <c r="O181" s="1371" t="str">
        <f t="shared" si="124"/>
        <v>Semi-soft cheese</v>
      </c>
      <c r="P181" s="1354" t="s">
        <v>2242</v>
      </c>
      <c r="Q181" s="1423" t="s">
        <v>2784</v>
      </c>
      <c r="R181" s="1410" t="s">
        <v>207</v>
      </c>
      <c r="S181" s="1068"/>
      <c r="T181" s="1069"/>
      <c r="U181" s="1069"/>
      <c r="V181" s="1383"/>
      <c r="W181" s="1651"/>
      <c r="X181" s="1068"/>
      <c r="Y181" s="1383"/>
      <c r="Z181" s="1651"/>
      <c r="AA181" s="1068"/>
      <c r="AB181" s="1384"/>
      <c r="AC181" s="1068"/>
      <c r="AD181" s="1384"/>
      <c r="AE181" s="1068"/>
      <c r="AF181" s="1384"/>
      <c r="AG181" s="1068"/>
      <c r="AH181" s="1384"/>
      <c r="AI181" s="719" t="str">
        <f t="shared" si="13"/>
        <v/>
      </c>
      <c r="AJ181" s="1069" t="str">
        <f t="shared" si="14"/>
        <v/>
      </c>
      <c r="AK181" s="1069" t="str">
        <f t="shared" si="85"/>
        <v/>
      </c>
      <c r="AL181" s="1384" t="str">
        <f>IF($Y181,$U181/$Y181* '1 Overview'!$D$19,"")</f>
        <v/>
      </c>
      <c r="AM181" s="719">
        <f>$AB181* '1 Overview'!$D$19</f>
        <v>0</v>
      </c>
      <c r="AN181" s="1069">
        <f>$AD181* '1 Overview'!$D$19</f>
        <v>0</v>
      </c>
      <c r="AO181" s="1069">
        <f>$AF181* '1 Overview'!$D$19</f>
        <v>0</v>
      </c>
      <c r="AP181" s="1383">
        <f>$AH181* '1 Overview'!$D$19</f>
        <v>0</v>
      </c>
      <c r="AQ181" s="1068"/>
      <c r="AR181" s="1069"/>
      <c r="AS181" s="1069"/>
      <c r="AT181" s="1384"/>
      <c r="AU181" s="719">
        <f>AR181* '1 Overview'!$D$19</f>
        <v>0</v>
      </c>
      <c r="AV181" s="1069">
        <f>T181* '1 Overview'!$D$19</f>
        <v>0</v>
      </c>
      <c r="AW181" s="1069">
        <f>Z181* '1 Overview'!$D$19</f>
        <v>0</v>
      </c>
      <c r="AX181" s="1384">
        <f>AT181* '1 Overview'!$D$19</f>
        <v>0</v>
      </c>
      <c r="AY181" s="1385"/>
    </row>
    <row r="182" spans="1:51" s="204" customFormat="1" ht="12.75" outlineLevel="3" x14ac:dyDescent="0.2">
      <c r="A182" s="1350" t="str">
        <f t="shared" si="120"/>
        <v>Z2013</v>
      </c>
      <c r="B182" s="1350" t="e">
        <f t="shared" si="120"/>
        <v>#N/A</v>
      </c>
      <c r="C182" s="1350" t="e">
        <f t="shared" si="120"/>
        <v>#N/A</v>
      </c>
      <c r="D182" s="1350" t="e">
        <f t="shared" si="120"/>
        <v>#N/A</v>
      </c>
      <c r="E182" s="1263" t="e">
        <f>VLOOKUP("K|"&amp;P182,'[2]+termU'!$A$1:$G$65536,6,FALSE)</f>
        <v>#N/A</v>
      </c>
      <c r="F182" s="1264" t="str">
        <f>VLOOKUP("K|"&amp;O182,'[2]+termU'!$A$1:$G$65536,6,FALSE)</f>
        <v>L8017033</v>
      </c>
      <c r="G182" s="1264" t="str">
        <f t="shared" si="123"/>
        <v>B</v>
      </c>
      <c r="H182" s="172" t="str">
        <f t="shared" ca="1" si="115"/>
        <v>B</v>
      </c>
      <c r="I182" s="1352">
        <v>5</v>
      </c>
      <c r="J182" s="1350">
        <f t="shared" si="153"/>
        <v>2013</v>
      </c>
      <c r="K182" s="1350" t="str">
        <f t="shared" si="153"/>
        <v>Test country</v>
      </c>
      <c r="L182" s="1350">
        <f t="shared" si="153"/>
        <v>0</v>
      </c>
      <c r="M182" s="1350">
        <f t="shared" si="153"/>
        <v>0</v>
      </c>
      <c r="N182" s="1350">
        <f t="shared" si="153"/>
        <v>0</v>
      </c>
      <c r="O182" s="1371" t="str">
        <f t="shared" si="124"/>
        <v>Soft cheese</v>
      </c>
      <c r="P182" s="1354" t="s">
        <v>208</v>
      </c>
      <c r="Q182" s="1423" t="s">
        <v>2785</v>
      </c>
      <c r="R182" s="1410" t="s">
        <v>209</v>
      </c>
      <c r="S182" s="1068"/>
      <c r="T182" s="1069"/>
      <c r="U182" s="1069"/>
      <c r="V182" s="1383"/>
      <c r="W182" s="1651"/>
      <c r="X182" s="1068"/>
      <c r="Y182" s="1383"/>
      <c r="Z182" s="1651"/>
      <c r="AA182" s="1068"/>
      <c r="AB182" s="1384"/>
      <c r="AC182" s="1068"/>
      <c r="AD182" s="1384"/>
      <c r="AE182" s="1068"/>
      <c r="AF182" s="1384"/>
      <c r="AG182" s="1068"/>
      <c r="AH182" s="1384"/>
      <c r="AI182" s="719" t="str">
        <f t="shared" si="13"/>
        <v/>
      </c>
      <c r="AJ182" s="1069" t="str">
        <f t="shared" si="14"/>
        <v/>
      </c>
      <c r="AK182" s="1069" t="str">
        <f t="shared" si="85"/>
        <v/>
      </c>
      <c r="AL182" s="1384" t="str">
        <f>IF($Y182,$U182/$Y182* '1 Overview'!$D$19,"")</f>
        <v/>
      </c>
      <c r="AM182" s="719">
        <f>$AB182* '1 Overview'!$D$19</f>
        <v>0</v>
      </c>
      <c r="AN182" s="1069">
        <f>$AD182* '1 Overview'!$D$19</f>
        <v>0</v>
      </c>
      <c r="AO182" s="1069">
        <f>$AF182* '1 Overview'!$D$19</f>
        <v>0</v>
      </c>
      <c r="AP182" s="1383">
        <f>$AH182* '1 Overview'!$D$19</f>
        <v>0</v>
      </c>
      <c r="AQ182" s="1068"/>
      <c r="AR182" s="1069"/>
      <c r="AS182" s="1069"/>
      <c r="AT182" s="1384"/>
      <c r="AU182" s="719">
        <f>AR182* '1 Overview'!$D$19</f>
        <v>0</v>
      </c>
      <c r="AV182" s="1069">
        <f>T182* '1 Overview'!$D$19</f>
        <v>0</v>
      </c>
      <c r="AW182" s="1069">
        <f>Z182* '1 Overview'!$D$19</f>
        <v>0</v>
      </c>
      <c r="AX182" s="1384">
        <f>AT182* '1 Overview'!$D$19</f>
        <v>0</v>
      </c>
      <c r="AY182" s="1385"/>
    </row>
    <row r="183" spans="1:51" s="204" customFormat="1" ht="12.75" outlineLevel="3" x14ac:dyDescent="0.2">
      <c r="A183" s="1350" t="str">
        <f t="shared" si="120"/>
        <v>Z2013</v>
      </c>
      <c r="B183" s="1350" t="e">
        <f t="shared" si="120"/>
        <v>#N/A</v>
      </c>
      <c r="C183" s="1350" t="e">
        <f t="shared" si="120"/>
        <v>#N/A</v>
      </c>
      <c r="D183" s="1350" t="e">
        <f t="shared" si="120"/>
        <v>#N/A</v>
      </c>
      <c r="E183" s="1263" t="e">
        <f>VLOOKUP("K|"&amp;P183,'[2]+termU'!$A$1:$G$65536,6,FALSE)</f>
        <v>#N/A</v>
      </c>
      <c r="F183" s="1264" t="str">
        <f>VLOOKUP("K|"&amp;O183,'[2]+termU'!$A$1:$G$65536,6,FALSE)</f>
        <v>L801708</v>
      </c>
      <c r="G183" s="1264" t="str">
        <f t="shared" si="123"/>
        <v>B</v>
      </c>
      <c r="H183" s="172" t="str">
        <f t="shared" ca="1" si="115"/>
        <v>B</v>
      </c>
      <c r="I183" s="1352">
        <v>5</v>
      </c>
      <c r="J183" s="1350">
        <f t="shared" si="153"/>
        <v>2013</v>
      </c>
      <c r="K183" s="1350" t="str">
        <f t="shared" si="153"/>
        <v>Test country</v>
      </c>
      <c r="L183" s="1350">
        <f t="shared" si="153"/>
        <v>0</v>
      </c>
      <c r="M183" s="1350">
        <f t="shared" si="153"/>
        <v>0</v>
      </c>
      <c r="N183" s="1350">
        <f t="shared" si="153"/>
        <v>0</v>
      </c>
      <c r="O183" s="1371" t="str">
        <f t="shared" si="124"/>
        <v>Cream cheese</v>
      </c>
      <c r="P183" s="1354" t="s">
        <v>2243</v>
      </c>
      <c r="Q183" s="1452" t="s">
        <v>2786</v>
      </c>
      <c r="R183" s="1452" t="s">
        <v>210</v>
      </c>
      <c r="S183" s="1068"/>
      <c r="T183" s="1069"/>
      <c r="U183" s="1069"/>
      <c r="V183" s="1383"/>
      <c r="W183" s="1651"/>
      <c r="X183" s="1068"/>
      <c r="Y183" s="1383"/>
      <c r="Z183" s="1651"/>
      <c r="AA183" s="1068"/>
      <c r="AB183" s="1384"/>
      <c r="AC183" s="1068"/>
      <c r="AD183" s="1384"/>
      <c r="AE183" s="1068"/>
      <c r="AF183" s="1384"/>
      <c r="AG183" s="1068"/>
      <c r="AH183" s="1384"/>
      <c r="AI183" s="719" t="str">
        <f t="shared" si="13"/>
        <v/>
      </c>
      <c r="AJ183" s="1069" t="str">
        <f t="shared" si="14"/>
        <v/>
      </c>
      <c r="AK183" s="1069" t="str">
        <f t="shared" si="85"/>
        <v/>
      </c>
      <c r="AL183" s="1384" t="str">
        <f>IF($Y183,$U183/$Y183* '1 Overview'!$D$19,"")</f>
        <v/>
      </c>
      <c r="AM183" s="719">
        <f>$AB183* '1 Overview'!$D$19</f>
        <v>0</v>
      </c>
      <c r="AN183" s="1069">
        <f>$AD183* '1 Overview'!$D$19</f>
        <v>0</v>
      </c>
      <c r="AO183" s="1069">
        <f>$AF183* '1 Overview'!$D$19</f>
        <v>0</v>
      </c>
      <c r="AP183" s="1383">
        <f>$AH183* '1 Overview'!$D$19</f>
        <v>0</v>
      </c>
      <c r="AQ183" s="1068"/>
      <c r="AR183" s="1069"/>
      <c r="AS183" s="1069"/>
      <c r="AT183" s="1384"/>
      <c r="AU183" s="719">
        <f>AR183* '1 Overview'!$D$19</f>
        <v>0</v>
      </c>
      <c r="AV183" s="1069">
        <f>T183* '1 Overview'!$D$19</f>
        <v>0</v>
      </c>
      <c r="AW183" s="1069">
        <f>Z183* '1 Overview'!$D$19</f>
        <v>0</v>
      </c>
      <c r="AX183" s="1384">
        <f>AT183* '1 Overview'!$D$19</f>
        <v>0</v>
      </c>
      <c r="AY183" s="1385"/>
    </row>
    <row r="184" spans="1:51" s="204" customFormat="1" ht="12.75" outlineLevel="3" x14ac:dyDescent="0.2">
      <c r="A184" s="1350" t="str">
        <f t="shared" ref="A184:D200" si="182">A$20</f>
        <v>Z2013</v>
      </c>
      <c r="B184" s="1350" t="e">
        <f t="shared" si="182"/>
        <v>#N/A</v>
      </c>
      <c r="C184" s="1350" t="e">
        <f t="shared" si="182"/>
        <v>#N/A</v>
      </c>
      <c r="D184" s="1350" t="e">
        <f t="shared" si="182"/>
        <v>#N/A</v>
      </c>
      <c r="E184" s="1263" t="e">
        <f>VLOOKUP("K|"&amp;P184,'[2]+termU'!$A$1:$G$65536,6,FALSE)</f>
        <v>#N/A</v>
      </c>
      <c r="F184" s="1264" t="str">
        <f>VLOOKUP("K|"&amp;O184,'[2]+termU'!$A$1:$G$65536,6,FALSE)</f>
        <v>L8017035</v>
      </c>
      <c r="G184" s="1264" t="str">
        <f t="shared" si="123"/>
        <v>B</v>
      </c>
      <c r="H184" s="172" t="str">
        <f t="shared" ca="1" si="115"/>
        <v>B</v>
      </c>
      <c r="I184" s="1352">
        <v>5</v>
      </c>
      <c r="J184" s="1350">
        <f t="shared" ref="J184:N199" si="183">J$20</f>
        <v>2013</v>
      </c>
      <c r="K184" s="1350" t="str">
        <f t="shared" si="183"/>
        <v>Test country</v>
      </c>
      <c r="L184" s="1350">
        <f t="shared" si="183"/>
        <v>0</v>
      </c>
      <c r="M184" s="1350">
        <f t="shared" si="183"/>
        <v>0</v>
      </c>
      <c r="N184" s="1350">
        <f t="shared" si="183"/>
        <v>0</v>
      </c>
      <c r="O184" s="1371" t="str">
        <f t="shared" si="124"/>
        <v>Curd cheese</v>
      </c>
      <c r="P184" s="1354" t="s">
        <v>2244</v>
      </c>
      <c r="Q184" s="1452" t="s">
        <v>2787</v>
      </c>
      <c r="R184" s="1452" t="s">
        <v>211</v>
      </c>
      <c r="S184" s="1068"/>
      <c r="T184" s="1069"/>
      <c r="U184" s="1069"/>
      <c r="V184" s="1383"/>
      <c r="W184" s="1651"/>
      <c r="X184" s="1068"/>
      <c r="Y184" s="1383"/>
      <c r="Z184" s="1651"/>
      <c r="AA184" s="1068"/>
      <c r="AB184" s="1384"/>
      <c r="AC184" s="1068"/>
      <c r="AD184" s="1384"/>
      <c r="AE184" s="1068"/>
      <c r="AF184" s="1384"/>
      <c r="AG184" s="1068"/>
      <c r="AH184" s="1384"/>
      <c r="AI184" s="719" t="str">
        <f t="shared" si="13"/>
        <v/>
      </c>
      <c r="AJ184" s="1069" t="str">
        <f t="shared" si="14"/>
        <v/>
      </c>
      <c r="AK184" s="1069" t="str">
        <f t="shared" si="85"/>
        <v/>
      </c>
      <c r="AL184" s="1384" t="str">
        <f>IF($Y184,$U184/$Y184* '1 Overview'!$D$19,"")</f>
        <v/>
      </c>
      <c r="AM184" s="719">
        <f>$AB184* '1 Overview'!$D$19</f>
        <v>0</v>
      </c>
      <c r="AN184" s="1069">
        <f>$AD184* '1 Overview'!$D$19</f>
        <v>0</v>
      </c>
      <c r="AO184" s="1069">
        <f>$AF184* '1 Overview'!$D$19</f>
        <v>0</v>
      </c>
      <c r="AP184" s="1383">
        <f>$AH184* '1 Overview'!$D$19</f>
        <v>0</v>
      </c>
      <c r="AQ184" s="1068"/>
      <c r="AR184" s="1069"/>
      <c r="AS184" s="1069"/>
      <c r="AT184" s="1384"/>
      <c r="AU184" s="719">
        <f>AR184* '1 Overview'!$D$19</f>
        <v>0</v>
      </c>
      <c r="AV184" s="1069">
        <f>T184* '1 Overview'!$D$19</f>
        <v>0</v>
      </c>
      <c r="AW184" s="1069">
        <f>Z184* '1 Overview'!$D$19</f>
        <v>0</v>
      </c>
      <c r="AX184" s="1384">
        <f>AT184* '1 Overview'!$D$19</f>
        <v>0</v>
      </c>
      <c r="AY184" s="1385"/>
    </row>
    <row r="185" spans="1:51" s="204" customFormat="1" ht="12.75" outlineLevel="3" x14ac:dyDescent="0.2">
      <c r="A185" s="1350" t="str">
        <f t="shared" si="182"/>
        <v>Z2013</v>
      </c>
      <c r="B185" s="1350" t="e">
        <f t="shared" si="182"/>
        <v>#N/A</v>
      </c>
      <c r="C185" s="1350" t="e">
        <f t="shared" si="182"/>
        <v>#N/A</v>
      </c>
      <c r="D185" s="1350" t="e">
        <f t="shared" si="182"/>
        <v>#N/A</v>
      </c>
      <c r="E185" s="1263" t="e">
        <f>VLOOKUP("K|"&amp;P185,'[2]+termU'!$A$1:$G$65536,6,FALSE)</f>
        <v>#N/A</v>
      </c>
      <c r="F185" s="1264" t="e">
        <f>VLOOKUP("K|"&amp;O185,'[2]+termU'!$A$1:$G$65536,6,FALSE)</f>
        <v>#N/A</v>
      </c>
      <c r="G185" s="1264" t="str">
        <f t="shared" si="123"/>
        <v>B</v>
      </c>
      <c r="H185" s="172" t="str">
        <f t="shared" ca="1" si="115"/>
        <v>B</v>
      </c>
      <c r="I185" s="1352">
        <v>5</v>
      </c>
      <c r="J185" s="1350">
        <f t="shared" si="183"/>
        <v>2013</v>
      </c>
      <c r="K185" s="1350" t="str">
        <f t="shared" si="183"/>
        <v>Test country</v>
      </c>
      <c r="L185" s="1350">
        <f t="shared" si="183"/>
        <v>0</v>
      </c>
      <c r="M185" s="1350">
        <f t="shared" si="183"/>
        <v>0</v>
      </c>
      <c r="N185" s="1350">
        <f t="shared" si="183"/>
        <v>0</v>
      </c>
      <c r="O185" s="1371" t="str">
        <f t="shared" si="124"/>
        <v>&lt;important new product, please enter&gt;</v>
      </c>
      <c r="P185" s="1354"/>
      <c r="Q185" s="1403" t="s">
        <v>2780</v>
      </c>
      <c r="R185" s="1403" t="s">
        <v>203</v>
      </c>
      <c r="S185" s="1068"/>
      <c r="T185" s="1069"/>
      <c r="U185" s="1069"/>
      <c r="V185" s="1383"/>
      <c r="W185" s="1651"/>
      <c r="X185" s="1068"/>
      <c r="Y185" s="1383"/>
      <c r="Z185" s="1651"/>
      <c r="AA185" s="1068"/>
      <c r="AB185" s="1384"/>
      <c r="AC185" s="1068"/>
      <c r="AD185" s="1384"/>
      <c r="AE185" s="1068"/>
      <c r="AF185" s="1384"/>
      <c r="AG185" s="1068"/>
      <c r="AH185" s="1384"/>
      <c r="AI185" s="719" t="str">
        <f t="shared" si="13"/>
        <v/>
      </c>
      <c r="AJ185" s="1069" t="str">
        <f t="shared" si="14"/>
        <v/>
      </c>
      <c r="AK185" s="1069" t="str">
        <f t="shared" si="85"/>
        <v/>
      </c>
      <c r="AL185" s="1384" t="str">
        <f>IF($Y185,$U185/$Y185* '1 Overview'!$D$19,"")</f>
        <v/>
      </c>
      <c r="AM185" s="719">
        <f>$AB185* '1 Overview'!$D$19</f>
        <v>0</v>
      </c>
      <c r="AN185" s="1069">
        <f>$AD185* '1 Overview'!$D$19</f>
        <v>0</v>
      </c>
      <c r="AO185" s="1069">
        <f>$AF185* '1 Overview'!$D$19</f>
        <v>0</v>
      </c>
      <c r="AP185" s="1383">
        <f>$AH185* '1 Overview'!$D$19</f>
        <v>0</v>
      </c>
      <c r="AQ185" s="1068"/>
      <c r="AR185" s="1069"/>
      <c r="AS185" s="1069"/>
      <c r="AT185" s="1384"/>
      <c r="AU185" s="719">
        <f>AR185* '1 Overview'!$D$19</f>
        <v>0</v>
      </c>
      <c r="AV185" s="1069">
        <f>T185* '1 Overview'!$D$19</f>
        <v>0</v>
      </c>
      <c r="AW185" s="1069">
        <f>Z185* '1 Overview'!$D$19</f>
        <v>0</v>
      </c>
      <c r="AX185" s="1384">
        <f>AT185* '1 Overview'!$D$19</f>
        <v>0</v>
      </c>
      <c r="AY185" s="1385"/>
    </row>
    <row r="186" spans="1:51" s="204" customFormat="1" ht="12.75" outlineLevel="3" x14ac:dyDescent="0.2">
      <c r="A186" s="1350" t="str">
        <f t="shared" si="182"/>
        <v>Z2013</v>
      </c>
      <c r="B186" s="1350" t="e">
        <f t="shared" si="182"/>
        <v>#N/A</v>
      </c>
      <c r="C186" s="1350" t="e">
        <f t="shared" si="182"/>
        <v>#N/A</v>
      </c>
      <c r="D186" s="1350" t="e">
        <f t="shared" si="182"/>
        <v>#N/A</v>
      </c>
      <c r="E186" s="1263" t="e">
        <f>VLOOKUP("K|"&amp;P186,'[2]+termU'!$A$1:$G$65536,6,FALSE)</f>
        <v>#N/A</v>
      </c>
      <c r="F186" s="1264" t="e">
        <f>VLOOKUP("K|"&amp;O186,'[2]+termU'!$A$1:$G$65536,6,FALSE)</f>
        <v>#N/A</v>
      </c>
      <c r="G186" s="1264" t="e">
        <f t="shared" si="123"/>
        <v>#N/A</v>
      </c>
      <c r="H186" s="172" t="str">
        <f t="shared" ca="1" si="115"/>
        <v>B</v>
      </c>
      <c r="I186" s="1352">
        <v>5</v>
      </c>
      <c r="J186" s="1350">
        <f t="shared" si="183"/>
        <v>2013</v>
      </c>
      <c r="K186" s="1350" t="str">
        <f t="shared" si="183"/>
        <v>Test country</v>
      </c>
      <c r="L186" s="1350">
        <f t="shared" si="183"/>
        <v>0</v>
      </c>
      <c r="M186" s="1350">
        <f t="shared" si="183"/>
        <v>0</v>
      </c>
      <c r="N186" s="1350">
        <f t="shared" si="183"/>
        <v>0</v>
      </c>
      <c r="O186" s="1371" t="str">
        <f t="shared" si="124"/>
        <v>Other cheese</v>
      </c>
      <c r="P186" s="1354" t="s">
        <v>2245</v>
      </c>
      <c r="Q186" s="1452" t="s">
        <v>2788</v>
      </c>
      <c r="R186" s="1452" t="s">
        <v>212</v>
      </c>
      <c r="S186" s="1068"/>
      <c r="T186" s="1069"/>
      <c r="U186" s="1069"/>
      <c r="V186" s="1383"/>
      <c r="W186" s="1651"/>
      <c r="X186" s="1068"/>
      <c r="Y186" s="1383"/>
      <c r="Z186" s="1651"/>
      <c r="AA186" s="1068"/>
      <c r="AB186" s="1384"/>
      <c r="AC186" s="1068"/>
      <c r="AD186" s="1384"/>
      <c r="AE186" s="1068"/>
      <c r="AF186" s="1384"/>
      <c r="AG186" s="1068"/>
      <c r="AH186" s="1384"/>
      <c r="AI186" s="719" t="str">
        <f t="shared" si="13"/>
        <v/>
      </c>
      <c r="AJ186" s="1069" t="str">
        <f t="shared" si="14"/>
        <v/>
      </c>
      <c r="AK186" s="1069" t="str">
        <f t="shared" si="85"/>
        <v/>
      </c>
      <c r="AL186" s="1384" t="str">
        <f>IF($Y186,$U186/$Y186* '1 Overview'!$D$19,"")</f>
        <v/>
      </c>
      <c r="AM186" s="719">
        <f>$AB186* '1 Overview'!$D$19</f>
        <v>0</v>
      </c>
      <c r="AN186" s="1069">
        <f>$AD186* '1 Overview'!$D$19</f>
        <v>0</v>
      </c>
      <c r="AO186" s="1069">
        <f>$AF186* '1 Overview'!$D$19</f>
        <v>0</v>
      </c>
      <c r="AP186" s="1383">
        <f>$AH186* '1 Overview'!$D$19</f>
        <v>0</v>
      </c>
      <c r="AQ186" s="1068"/>
      <c r="AR186" s="1069"/>
      <c r="AS186" s="1069"/>
      <c r="AT186" s="1384"/>
      <c r="AU186" s="719">
        <f>AR186* '1 Overview'!$D$19</f>
        <v>0</v>
      </c>
      <c r="AV186" s="1069">
        <f>T186* '1 Overview'!$D$19</f>
        <v>0</v>
      </c>
      <c r="AW186" s="1069">
        <f>Z186* '1 Overview'!$D$19</f>
        <v>0</v>
      </c>
      <c r="AX186" s="1384">
        <f>AT186* '1 Overview'!$D$19</f>
        <v>0</v>
      </c>
      <c r="AY186" s="1385"/>
    </row>
    <row r="187" spans="1:51" s="195" customFormat="1" ht="12.75" outlineLevel="2" x14ac:dyDescent="0.2">
      <c r="A187" s="1350" t="str">
        <f t="shared" si="182"/>
        <v>Z2013</v>
      </c>
      <c r="B187" s="1350" t="e">
        <f t="shared" si="182"/>
        <v>#N/A</v>
      </c>
      <c r="C187" s="1350" t="e">
        <f t="shared" si="182"/>
        <v>#N/A</v>
      </c>
      <c r="D187" s="1350" t="e">
        <f t="shared" si="182"/>
        <v>#N/A</v>
      </c>
      <c r="E187" s="1263" t="str">
        <f>VLOOKUP("K|"&amp;P187,'[2]+termU'!$A$1:$G$65536,6,FALSE)</f>
        <v>L80170a</v>
      </c>
      <c r="F187" s="1264" t="str">
        <f>VLOOKUP("K|"&amp;O187,'[2]+termU'!$A$1:$G$65536,6,FALSE)</f>
        <v>L80170a</v>
      </c>
      <c r="G187" s="1264" t="str">
        <f t="shared" si="123"/>
        <v>B</v>
      </c>
      <c r="H187" s="172" t="str">
        <f t="shared" ca="1" si="115"/>
        <v>A</v>
      </c>
      <c r="I187" s="1352">
        <v>4</v>
      </c>
      <c r="J187" s="1350">
        <f t="shared" si="183"/>
        <v>2013</v>
      </c>
      <c r="K187" s="1350" t="str">
        <f t="shared" si="183"/>
        <v>Test country</v>
      </c>
      <c r="L187" s="1350">
        <f t="shared" si="183"/>
        <v>0</v>
      </c>
      <c r="M187" s="1350">
        <f t="shared" si="183"/>
        <v>0</v>
      </c>
      <c r="N187" s="1350">
        <f t="shared" si="183"/>
        <v>0</v>
      </c>
      <c r="O187" s="1371" t="str">
        <f t="shared" si="124"/>
        <v>Milk drinks</v>
      </c>
      <c r="P187" s="1354" t="s">
        <v>2246</v>
      </c>
      <c r="Q187" s="1460" t="s">
        <v>2789</v>
      </c>
      <c r="R187" s="1461" t="s">
        <v>213</v>
      </c>
      <c r="S187" s="1462">
        <f t="shared" ref="S187" si="184">SUBTOTAL(9,S188:S193)</f>
        <v>0</v>
      </c>
      <c r="T187" s="1463">
        <f t="shared" ref="T187" si="185">SUBTOTAL(9,T188:T193)</f>
        <v>0</v>
      </c>
      <c r="U187" s="1463">
        <f t="shared" ref="U187" si="186">SUBTOTAL(9,U188:U193)</f>
        <v>0</v>
      </c>
      <c r="V187" s="1464">
        <f t="shared" ref="V187" si="187">SUBTOTAL(9,V188:V193)</f>
        <v>0</v>
      </c>
      <c r="W187" s="1486">
        <f t="shared" ref="W187" si="188">SUBTOTAL(9,W188:W193)</f>
        <v>0</v>
      </c>
      <c r="X187" s="1462">
        <f t="shared" ref="X187" si="189">SUBTOTAL(9,X188:X193)</f>
        <v>0</v>
      </c>
      <c r="Y187" s="1464">
        <f t="shared" ref="Y187" si="190">SUBTOTAL(9,Y188:Y193)</f>
        <v>0</v>
      </c>
      <c r="Z187" s="1486">
        <f t="shared" ref="Z187" si="191">SUBTOTAL(9,Z188:Z193)</f>
        <v>0</v>
      </c>
      <c r="AA187" s="1462">
        <f t="shared" ref="AA187" si="192">SUBTOTAL(9,AA188:AA193)</f>
        <v>0</v>
      </c>
      <c r="AB187" s="1465">
        <f t="shared" ref="AB187" si="193">SUBTOTAL(9,AB188:AB193)</f>
        <v>0</v>
      </c>
      <c r="AC187" s="1462">
        <f t="shared" ref="AC187" si="194">SUBTOTAL(9,AC188:AC193)</f>
        <v>0</v>
      </c>
      <c r="AD187" s="1465">
        <f t="shared" ref="AD187" si="195">SUBTOTAL(9,AD188:AD193)</f>
        <v>0</v>
      </c>
      <c r="AE187" s="1462">
        <f t="shared" ref="AE187" si="196">SUBTOTAL(9,AE188:AE193)</f>
        <v>0</v>
      </c>
      <c r="AF187" s="1465">
        <f t="shared" ref="AF187" si="197">SUBTOTAL(9,AF188:AF193)</f>
        <v>0</v>
      </c>
      <c r="AG187" s="1462">
        <f t="shared" ref="AG187" si="198">SUBTOTAL(9,AG188:AG193)</f>
        <v>0</v>
      </c>
      <c r="AH187" s="1465">
        <f t="shared" ref="AH187" si="199">SUBTOTAL(9,AH188:AH193)</f>
        <v>0</v>
      </c>
      <c r="AI187" s="1462">
        <f t="shared" ref="AI187" si="200">SUBTOTAL(9,AI188:AI193)</f>
        <v>0</v>
      </c>
      <c r="AJ187" s="1462">
        <f t="shared" ref="AJ187" si="201">SUBTOTAL(9,AJ188:AJ193)</f>
        <v>0</v>
      </c>
      <c r="AK187" s="1462">
        <f t="shared" ref="AK187" si="202">SUBTOTAL(9,AK188:AK193)</f>
        <v>0</v>
      </c>
      <c r="AL187" s="1462">
        <f t="shared" ref="AL187" si="203">SUBTOTAL(9,AL188:AL193)</f>
        <v>0</v>
      </c>
      <c r="AM187" s="1462">
        <f t="shared" ref="AM187" si="204">SUBTOTAL(9,AM188:AM193)</f>
        <v>0</v>
      </c>
      <c r="AN187" s="1462">
        <f t="shared" ref="AN187" si="205">SUBTOTAL(9,AN188:AN193)</f>
        <v>0</v>
      </c>
      <c r="AO187" s="1462">
        <f t="shared" ref="AO187" si="206">SUBTOTAL(9,AO188:AO193)</f>
        <v>0</v>
      </c>
      <c r="AP187" s="1462">
        <f t="shared" ref="AP187" si="207">SUBTOTAL(9,AP188:AP193)</f>
        <v>0</v>
      </c>
      <c r="AQ187" s="1462">
        <f t="shared" ref="AQ187" si="208">SUBTOTAL(9,AQ188:AQ193)</f>
        <v>0</v>
      </c>
      <c r="AR187" s="1463">
        <f t="shared" ref="AR187" si="209">SUBTOTAL(9,AR188:AR193)</f>
        <v>0</v>
      </c>
      <c r="AS187" s="1463">
        <f t="shared" ref="AS187" si="210">SUBTOTAL(9,AS188:AS193)</f>
        <v>0</v>
      </c>
      <c r="AT187" s="1465">
        <f t="shared" ref="AT187" si="211">SUBTOTAL(9,AT188:AT193)</f>
        <v>0</v>
      </c>
      <c r="AU187" s="1466">
        <f>AR187* '1 Overview'!$D$19</f>
        <v>0</v>
      </c>
      <c r="AV187" s="1463">
        <f>T187* '1 Overview'!$D$19</f>
        <v>0</v>
      </c>
      <c r="AW187" s="1378">
        <f>Z187* '1 Overview'!$D$19</f>
        <v>0</v>
      </c>
      <c r="AX187" s="1465">
        <f>AT187* '1 Overview'!$D$19</f>
        <v>0</v>
      </c>
      <c r="AY187" s="1467"/>
    </row>
    <row r="188" spans="1:51" s="204" customFormat="1" ht="12.75" outlineLevel="3" x14ac:dyDescent="0.2">
      <c r="A188" s="1350" t="str">
        <f t="shared" si="182"/>
        <v>Z2013</v>
      </c>
      <c r="B188" s="1350" t="e">
        <f t="shared" si="182"/>
        <v>#N/A</v>
      </c>
      <c r="C188" s="1350" t="e">
        <f t="shared" si="182"/>
        <v>#N/A</v>
      </c>
      <c r="D188" s="1350" t="e">
        <f t="shared" si="182"/>
        <v>#N/A</v>
      </c>
      <c r="E188" s="1263" t="e">
        <f>VLOOKUP("K|"&amp;P188,'[2]+termU'!$A$1:$G$65536,6,FALSE)</f>
        <v>#N/A</v>
      </c>
      <c r="F188" s="1264" t="e">
        <f>VLOOKUP("K|"&amp;O188,'[2]+termU'!$A$1:$G$65536,6,FALSE)</f>
        <v>#N/A</v>
      </c>
      <c r="G188" s="1264" t="e">
        <f t="shared" si="123"/>
        <v>#N/A</v>
      </c>
      <c r="H188" s="172" t="str">
        <f t="shared" ca="1" si="115"/>
        <v>B</v>
      </c>
      <c r="I188" s="1352">
        <v>5</v>
      </c>
      <c r="J188" s="1350">
        <f t="shared" si="183"/>
        <v>2013</v>
      </c>
      <c r="K188" s="1350" t="str">
        <f t="shared" si="183"/>
        <v>Test country</v>
      </c>
      <c r="L188" s="1350">
        <f t="shared" si="183"/>
        <v>0</v>
      </c>
      <c r="M188" s="1350">
        <f t="shared" si="183"/>
        <v>0</v>
      </c>
      <c r="N188" s="1350">
        <f t="shared" si="183"/>
        <v>0</v>
      </c>
      <c r="O188" s="1371" t="str">
        <f t="shared" si="124"/>
        <v>Milk drinks, no details</v>
      </c>
      <c r="P188" s="1354" t="s">
        <v>2247</v>
      </c>
      <c r="Q188" s="1410" t="str">
        <f ca="1" xml:space="preserve"> Q187 &amp; IF(ISERROR([3]!hidden(Q187)),", sin detalles",IF([3]!hidden(Q187),"",", sin detalles"))</f>
        <v xml:space="preserve">   Bebidas a base de leche, sin detalles</v>
      </c>
      <c r="R188" s="1410" t="str">
        <f xml:space="preserve"> R187 &amp; IF(ISERROR([2]!hidden(R187)),", no details",IF([2]!hidden(R187),"",", no details"))</f>
        <v xml:space="preserve">   Milk drinks, no details</v>
      </c>
      <c r="S188" s="1068"/>
      <c r="T188" s="1069"/>
      <c r="U188" s="1069"/>
      <c r="V188" s="1383"/>
      <c r="W188" s="1651"/>
      <c r="X188" s="1068"/>
      <c r="Y188" s="1383"/>
      <c r="Z188" s="1651"/>
      <c r="AA188" s="1068"/>
      <c r="AB188" s="1384"/>
      <c r="AC188" s="1068"/>
      <c r="AD188" s="1384"/>
      <c r="AE188" s="1068"/>
      <c r="AF188" s="1384"/>
      <c r="AG188" s="1068"/>
      <c r="AH188" s="1384"/>
      <c r="AI188" s="719" t="str">
        <f t="shared" si="13"/>
        <v/>
      </c>
      <c r="AJ188" s="1069" t="str">
        <f t="shared" si="14"/>
        <v/>
      </c>
      <c r="AK188" s="1069" t="str">
        <f t="shared" si="85"/>
        <v/>
      </c>
      <c r="AL188" s="1384" t="str">
        <f>IF($Y188,$U188/$Y188* '1 Overview'!$D$19,"")</f>
        <v/>
      </c>
      <c r="AM188" s="719">
        <f>$AB188* '1 Overview'!$D$19</f>
        <v>0</v>
      </c>
      <c r="AN188" s="1069">
        <f>$AD188* '1 Overview'!$D$19</f>
        <v>0</v>
      </c>
      <c r="AO188" s="1069">
        <f>$AF188* '1 Overview'!$D$19</f>
        <v>0</v>
      </c>
      <c r="AP188" s="1383">
        <f>$AH188* '1 Overview'!$D$19</f>
        <v>0</v>
      </c>
      <c r="AQ188" s="1068"/>
      <c r="AR188" s="1069"/>
      <c r="AS188" s="1069"/>
      <c r="AT188" s="1384"/>
      <c r="AU188" s="719">
        <f>AR188* '1 Overview'!$D$19</f>
        <v>0</v>
      </c>
      <c r="AV188" s="1069">
        <f>T188* '1 Overview'!$D$19</f>
        <v>0</v>
      </c>
      <c r="AW188" s="1069">
        <f>Z188* '1 Overview'!$D$19</f>
        <v>0</v>
      </c>
      <c r="AX188" s="1384">
        <f>AT188* '1 Overview'!$D$19</f>
        <v>0</v>
      </c>
      <c r="AY188" s="1385"/>
    </row>
    <row r="189" spans="1:51" s="204" customFormat="1" ht="12.75" outlineLevel="3" x14ac:dyDescent="0.2">
      <c r="A189" s="1350" t="str">
        <f t="shared" si="182"/>
        <v>Z2013</v>
      </c>
      <c r="B189" s="1350" t="e">
        <f t="shared" si="182"/>
        <v>#N/A</v>
      </c>
      <c r="C189" s="1350" t="e">
        <f t="shared" si="182"/>
        <v>#N/A</v>
      </c>
      <c r="D189" s="1350" t="e">
        <f t="shared" si="182"/>
        <v>#N/A</v>
      </c>
      <c r="E189" s="1263" t="str">
        <f>VLOOKUP("K|"&amp;P189,'[2]+termU'!$A$1:$G$65536,6,FALSE)</f>
        <v>L80170a1</v>
      </c>
      <c r="F189" s="1264" t="str">
        <f>VLOOKUP("K|"&amp;O189,'[2]+termU'!$A$1:$G$65536,6,FALSE)</f>
        <v>L80170a1</v>
      </c>
      <c r="G189" s="1264" t="str">
        <f t="shared" si="123"/>
        <v>B</v>
      </c>
      <c r="H189" s="172" t="str">
        <f t="shared" ca="1" si="115"/>
        <v>B</v>
      </c>
      <c r="I189" s="1352">
        <v>5</v>
      </c>
      <c r="J189" s="1350">
        <f t="shared" si="183"/>
        <v>2013</v>
      </c>
      <c r="K189" s="1350" t="str">
        <f t="shared" si="183"/>
        <v>Test country</v>
      </c>
      <c r="L189" s="1350">
        <f t="shared" si="183"/>
        <v>0</v>
      </c>
      <c r="M189" s="1350">
        <f t="shared" si="183"/>
        <v>0</v>
      </c>
      <c r="N189" s="1350">
        <f t="shared" si="183"/>
        <v>0</v>
      </c>
      <c r="O189" s="1371" t="str">
        <f t="shared" si="124"/>
        <v>Butter milk/kefir/whey</v>
      </c>
      <c r="P189" s="1354" t="s">
        <v>2248</v>
      </c>
      <c r="Q189" s="1452" t="s">
        <v>2790</v>
      </c>
      <c r="R189" s="1401" t="s">
        <v>214</v>
      </c>
      <c r="S189" s="1068"/>
      <c r="T189" s="1069"/>
      <c r="U189" s="1069"/>
      <c r="V189" s="1383"/>
      <c r="W189" s="1651"/>
      <c r="X189" s="1068"/>
      <c r="Y189" s="1383"/>
      <c r="Z189" s="1651"/>
      <c r="AA189" s="1068"/>
      <c r="AB189" s="1384"/>
      <c r="AC189" s="1068"/>
      <c r="AD189" s="1384"/>
      <c r="AE189" s="1068"/>
      <c r="AF189" s="1384"/>
      <c r="AG189" s="1068"/>
      <c r="AH189" s="1384"/>
      <c r="AI189" s="719" t="str">
        <f t="shared" si="13"/>
        <v/>
      </c>
      <c r="AJ189" s="1069" t="str">
        <f t="shared" si="14"/>
        <v/>
      </c>
      <c r="AK189" s="1069" t="str">
        <f t="shared" si="85"/>
        <v/>
      </c>
      <c r="AL189" s="1384" t="str">
        <f>IF($Y189,$U189/$Y189* '1 Overview'!$D$19,"")</f>
        <v/>
      </c>
      <c r="AM189" s="719">
        <f>$AB189* '1 Overview'!$D$19</f>
        <v>0</v>
      </c>
      <c r="AN189" s="1069">
        <f>$AD189* '1 Overview'!$D$19</f>
        <v>0</v>
      </c>
      <c r="AO189" s="1069">
        <f>$AF189* '1 Overview'!$D$19</f>
        <v>0</v>
      </c>
      <c r="AP189" s="1383">
        <f>$AH189* '1 Overview'!$D$19</f>
        <v>0</v>
      </c>
      <c r="AQ189" s="1068"/>
      <c r="AR189" s="1069"/>
      <c r="AS189" s="1069"/>
      <c r="AT189" s="1384"/>
      <c r="AU189" s="719">
        <f>AR189* '1 Overview'!$D$19</f>
        <v>0</v>
      </c>
      <c r="AV189" s="1069">
        <f>T189* '1 Overview'!$D$19</f>
        <v>0</v>
      </c>
      <c r="AW189" s="1069">
        <f>Z189* '1 Overview'!$D$19</f>
        <v>0</v>
      </c>
      <c r="AX189" s="1384">
        <f>AT189* '1 Overview'!$D$19</f>
        <v>0</v>
      </c>
      <c r="AY189" s="1385"/>
    </row>
    <row r="190" spans="1:51" s="204" customFormat="1" ht="12.75" outlineLevel="3" x14ac:dyDescent="0.2">
      <c r="A190" s="1350" t="str">
        <f t="shared" si="182"/>
        <v>Z2013</v>
      </c>
      <c r="B190" s="1350" t="e">
        <f t="shared" si="182"/>
        <v>#N/A</v>
      </c>
      <c r="C190" s="1350" t="e">
        <f t="shared" si="182"/>
        <v>#N/A</v>
      </c>
      <c r="D190" s="1350" t="e">
        <f t="shared" si="182"/>
        <v>#N/A</v>
      </c>
      <c r="E190" s="1263" t="e">
        <f>VLOOKUP("K|"&amp;P190,'[2]+termU'!$A$1:$G$65536,6,FALSE)</f>
        <v>#N/A</v>
      </c>
      <c r="F190" s="1264" t="e">
        <f>VLOOKUP("K|"&amp;O190,'[2]+termU'!$A$1:$G$65536,6,FALSE)</f>
        <v>#N/A</v>
      </c>
      <c r="G190" s="1264" t="str">
        <f t="shared" si="123"/>
        <v>B</v>
      </c>
      <c r="H190" s="172" t="str">
        <f t="shared" ca="1" si="115"/>
        <v>B</v>
      </c>
      <c r="I190" s="1352">
        <v>5</v>
      </c>
      <c r="J190" s="1350">
        <f t="shared" si="183"/>
        <v>2013</v>
      </c>
      <c r="K190" s="1350" t="str">
        <f t="shared" si="183"/>
        <v>Test country</v>
      </c>
      <c r="L190" s="1350">
        <f t="shared" si="183"/>
        <v>0</v>
      </c>
      <c r="M190" s="1350">
        <f t="shared" si="183"/>
        <v>0</v>
      </c>
      <c r="N190" s="1350">
        <f t="shared" si="183"/>
        <v>0</v>
      </c>
      <c r="O190" s="1371" t="str">
        <f t="shared" si="124"/>
        <v>Milk mix drinks (cocoa, vanilla …)</v>
      </c>
      <c r="P190" s="1354" t="s">
        <v>2249</v>
      </c>
      <c r="Q190" s="1452" t="s">
        <v>2791</v>
      </c>
      <c r="R190" s="1401" t="s">
        <v>932</v>
      </c>
      <c r="S190" s="1068"/>
      <c r="T190" s="1069"/>
      <c r="U190" s="1069"/>
      <c r="V190" s="1383"/>
      <c r="W190" s="1651"/>
      <c r="X190" s="1068"/>
      <c r="Y190" s="1383"/>
      <c r="Z190" s="1651"/>
      <c r="AA190" s="1068"/>
      <c r="AB190" s="1384"/>
      <c r="AC190" s="1068"/>
      <c r="AD190" s="1384"/>
      <c r="AE190" s="1068"/>
      <c r="AF190" s="1384"/>
      <c r="AG190" s="1068"/>
      <c r="AH190" s="1384"/>
      <c r="AI190" s="719" t="str">
        <f t="shared" si="13"/>
        <v/>
      </c>
      <c r="AJ190" s="1069" t="str">
        <f t="shared" si="14"/>
        <v/>
      </c>
      <c r="AK190" s="1069" t="str">
        <f t="shared" si="85"/>
        <v/>
      </c>
      <c r="AL190" s="1384" t="str">
        <f>IF($Y190,$U190/$Y190* '1 Overview'!$D$19,"")</f>
        <v/>
      </c>
      <c r="AM190" s="719">
        <f>$AB190* '1 Overview'!$D$19</f>
        <v>0</v>
      </c>
      <c r="AN190" s="1069">
        <f>$AD190* '1 Overview'!$D$19</f>
        <v>0</v>
      </c>
      <c r="AO190" s="1069">
        <f>$AF190* '1 Overview'!$D$19</f>
        <v>0</v>
      </c>
      <c r="AP190" s="1383">
        <f>$AH190* '1 Overview'!$D$19</f>
        <v>0</v>
      </c>
      <c r="AQ190" s="1068"/>
      <c r="AR190" s="1069"/>
      <c r="AS190" s="1069"/>
      <c r="AT190" s="1384"/>
      <c r="AU190" s="719">
        <f>AR190* '1 Overview'!$D$19</f>
        <v>0</v>
      </c>
      <c r="AV190" s="1069">
        <f>T190* '1 Overview'!$D$19</f>
        <v>0</v>
      </c>
      <c r="AW190" s="1069">
        <f>Z190* '1 Overview'!$D$19</f>
        <v>0</v>
      </c>
      <c r="AX190" s="1384">
        <f>AT190* '1 Overview'!$D$19</f>
        <v>0</v>
      </c>
      <c r="AY190" s="1385"/>
    </row>
    <row r="191" spans="1:51" s="204" customFormat="1" ht="12.75" outlineLevel="3" x14ac:dyDescent="0.2">
      <c r="A191" s="1350" t="str">
        <f t="shared" si="182"/>
        <v>Z2013</v>
      </c>
      <c r="B191" s="1350" t="e">
        <f t="shared" si="182"/>
        <v>#N/A</v>
      </c>
      <c r="C191" s="1350" t="e">
        <f t="shared" si="182"/>
        <v>#N/A</v>
      </c>
      <c r="D191" s="1350" t="e">
        <f t="shared" si="182"/>
        <v>#N/A</v>
      </c>
      <c r="E191" s="1263" t="e">
        <f>VLOOKUP("K|"&amp;P191,'[2]+termU'!$A$1:$G$65536,6,FALSE)</f>
        <v>#N/A</v>
      </c>
      <c r="F191" s="1264" t="e">
        <f>VLOOKUP("K|"&amp;O191,'[2]+termU'!$A$1:$G$65536,6,FALSE)</f>
        <v>#N/A</v>
      </c>
      <c r="G191" s="1264" t="str">
        <f t="shared" si="123"/>
        <v>B</v>
      </c>
      <c r="H191" s="172" t="str">
        <f t="shared" ca="1" si="115"/>
        <v>B</v>
      </c>
      <c r="I191" s="1352">
        <v>5</v>
      </c>
      <c r="J191" s="1350">
        <f t="shared" si="183"/>
        <v>2013</v>
      </c>
      <c r="K191" s="1350" t="str">
        <f t="shared" si="183"/>
        <v>Test country</v>
      </c>
      <c r="L191" s="1350">
        <f t="shared" si="183"/>
        <v>0</v>
      </c>
      <c r="M191" s="1350">
        <f t="shared" si="183"/>
        <v>0</v>
      </c>
      <c r="N191" s="1350">
        <f t="shared" si="183"/>
        <v>0</v>
      </c>
      <c r="O191" s="1371" t="str">
        <f t="shared" si="124"/>
        <v>Soy milk</v>
      </c>
      <c r="P191" s="1354" t="s">
        <v>2250</v>
      </c>
      <c r="Q191" s="1452" t="s">
        <v>2792</v>
      </c>
      <c r="R191" s="1401" t="s">
        <v>215</v>
      </c>
      <c r="S191" s="1068"/>
      <c r="T191" s="1069"/>
      <c r="U191" s="1069"/>
      <c r="V191" s="1383"/>
      <c r="W191" s="1651"/>
      <c r="X191" s="1068"/>
      <c r="Y191" s="1383"/>
      <c r="Z191" s="1651"/>
      <c r="AA191" s="1068"/>
      <c r="AB191" s="1384"/>
      <c r="AC191" s="1068"/>
      <c r="AD191" s="1384"/>
      <c r="AE191" s="1068"/>
      <c r="AF191" s="1384"/>
      <c r="AG191" s="1068"/>
      <c r="AH191" s="1384"/>
      <c r="AI191" s="719" t="str">
        <f t="shared" si="13"/>
        <v/>
      </c>
      <c r="AJ191" s="1069" t="str">
        <f t="shared" si="14"/>
        <v/>
      </c>
      <c r="AK191" s="1069" t="str">
        <f t="shared" si="85"/>
        <v/>
      </c>
      <c r="AL191" s="1384" t="str">
        <f>IF($Y191,$U191/$Y191* '1 Overview'!$D$19,"")</f>
        <v/>
      </c>
      <c r="AM191" s="719">
        <f>$AB191* '1 Overview'!$D$19</f>
        <v>0</v>
      </c>
      <c r="AN191" s="1069">
        <f>$AD191* '1 Overview'!$D$19</f>
        <v>0</v>
      </c>
      <c r="AO191" s="1069">
        <f>$AF191* '1 Overview'!$D$19</f>
        <v>0</v>
      </c>
      <c r="AP191" s="1383">
        <f>$AH191* '1 Overview'!$D$19</f>
        <v>0</v>
      </c>
      <c r="AQ191" s="1068"/>
      <c r="AR191" s="1069"/>
      <c r="AS191" s="1069"/>
      <c r="AT191" s="1384"/>
      <c r="AU191" s="719">
        <f>AR191* '1 Overview'!$D$19</f>
        <v>0</v>
      </c>
      <c r="AV191" s="1069">
        <f>T191* '1 Overview'!$D$19</f>
        <v>0</v>
      </c>
      <c r="AW191" s="1069">
        <f>Z191* '1 Overview'!$D$19</f>
        <v>0</v>
      </c>
      <c r="AX191" s="1384">
        <f>AT191* '1 Overview'!$D$19</f>
        <v>0</v>
      </c>
      <c r="AY191" s="1385"/>
    </row>
    <row r="192" spans="1:51" s="204" customFormat="1" ht="12.75" outlineLevel="3" x14ac:dyDescent="0.2">
      <c r="A192" s="1350" t="str">
        <f t="shared" si="182"/>
        <v>Z2013</v>
      </c>
      <c r="B192" s="1350" t="e">
        <f t="shared" si="182"/>
        <v>#N/A</v>
      </c>
      <c r="C192" s="1350" t="e">
        <f t="shared" si="182"/>
        <v>#N/A</v>
      </c>
      <c r="D192" s="1350" t="e">
        <f t="shared" si="182"/>
        <v>#N/A</v>
      </c>
      <c r="E192" s="1263" t="e">
        <f>VLOOKUP("K|"&amp;P192,'[2]+termU'!$A$1:$G$65536,6,FALSE)</f>
        <v>#N/A</v>
      </c>
      <c r="F192" s="1264" t="e">
        <f>VLOOKUP("K|"&amp;O192,'[2]+termU'!$A$1:$G$65536,6,FALSE)</f>
        <v>#N/A</v>
      </c>
      <c r="G192" s="1264" t="str">
        <f t="shared" si="123"/>
        <v>B</v>
      </c>
      <c r="H192" s="172" t="str">
        <f t="shared" ca="1" si="115"/>
        <v>B</v>
      </c>
      <c r="I192" s="1352">
        <v>5</v>
      </c>
      <c r="J192" s="1350">
        <f t="shared" si="183"/>
        <v>2013</v>
      </c>
      <c r="K192" s="1350" t="str">
        <f t="shared" si="183"/>
        <v>Test country</v>
      </c>
      <c r="L192" s="1350">
        <f t="shared" si="183"/>
        <v>0</v>
      </c>
      <c r="M192" s="1350">
        <f t="shared" si="183"/>
        <v>0</v>
      </c>
      <c r="N192" s="1350">
        <f t="shared" si="183"/>
        <v>0</v>
      </c>
      <c r="O192" s="1371" t="str">
        <f t="shared" si="124"/>
        <v>&lt;important new product, please enter&gt;</v>
      </c>
      <c r="P192" s="1354"/>
      <c r="Q192" s="1468" t="s">
        <v>2780</v>
      </c>
      <c r="R192" s="1403" t="s">
        <v>203</v>
      </c>
      <c r="S192" s="1068"/>
      <c r="T192" s="1069"/>
      <c r="U192" s="1069"/>
      <c r="V192" s="1383"/>
      <c r="W192" s="1651"/>
      <c r="X192" s="1068"/>
      <c r="Y192" s="1383"/>
      <c r="Z192" s="1651"/>
      <c r="AA192" s="1068"/>
      <c r="AB192" s="1384"/>
      <c r="AC192" s="1068"/>
      <c r="AD192" s="1384"/>
      <c r="AE192" s="1068"/>
      <c r="AF192" s="1384"/>
      <c r="AG192" s="1068"/>
      <c r="AH192" s="1384"/>
      <c r="AI192" s="719" t="str">
        <f t="shared" si="13"/>
        <v/>
      </c>
      <c r="AJ192" s="1069" t="str">
        <f t="shared" si="14"/>
        <v/>
      </c>
      <c r="AK192" s="1069" t="str">
        <f t="shared" si="85"/>
        <v/>
      </c>
      <c r="AL192" s="1384" t="str">
        <f>IF($Y192,$U192/$Y192* '1 Overview'!$D$19,"")</f>
        <v/>
      </c>
      <c r="AM192" s="719">
        <f>$AB192* '1 Overview'!$D$19</f>
        <v>0</v>
      </c>
      <c r="AN192" s="1069">
        <f>$AD192* '1 Overview'!$D$19</f>
        <v>0</v>
      </c>
      <c r="AO192" s="1069">
        <f>$AF192* '1 Overview'!$D$19</f>
        <v>0</v>
      </c>
      <c r="AP192" s="1383">
        <f>$AH192* '1 Overview'!$D$19</f>
        <v>0</v>
      </c>
      <c r="AQ192" s="1068"/>
      <c r="AR192" s="1069"/>
      <c r="AS192" s="1069"/>
      <c r="AT192" s="1384"/>
      <c r="AU192" s="719">
        <f>AR192* '1 Overview'!$D$19</f>
        <v>0</v>
      </c>
      <c r="AV192" s="1069">
        <f>T192* '1 Overview'!$D$19</f>
        <v>0</v>
      </c>
      <c r="AW192" s="1069">
        <f>Z192* '1 Overview'!$D$19</f>
        <v>0</v>
      </c>
      <c r="AX192" s="1384">
        <f>AT192* '1 Overview'!$D$19</f>
        <v>0</v>
      </c>
      <c r="AY192" s="1385"/>
    </row>
    <row r="193" spans="1:51" s="204" customFormat="1" ht="12.75" outlineLevel="3" x14ac:dyDescent="0.2">
      <c r="A193" s="1350" t="str">
        <f t="shared" si="182"/>
        <v>Z2013</v>
      </c>
      <c r="B193" s="1350" t="e">
        <f t="shared" si="182"/>
        <v>#N/A</v>
      </c>
      <c r="C193" s="1350" t="e">
        <f t="shared" si="182"/>
        <v>#N/A</v>
      </c>
      <c r="D193" s="1350" t="e">
        <f t="shared" si="182"/>
        <v>#N/A</v>
      </c>
      <c r="E193" s="1263" t="e">
        <f>VLOOKUP("K|"&amp;P193,'[2]+termU'!$A$1:$G$65536,6,FALSE)</f>
        <v>#N/A</v>
      </c>
      <c r="F193" s="1264" t="e">
        <f>VLOOKUP("K|"&amp;O193,'[2]+termU'!$A$1:$G$65536,6,FALSE)</f>
        <v>#N/A</v>
      </c>
      <c r="G193" s="1264" t="str">
        <f t="shared" si="123"/>
        <v>B</v>
      </c>
      <c r="H193" s="172" t="str">
        <f t="shared" ca="1" si="115"/>
        <v>B</v>
      </c>
      <c r="I193" s="1352">
        <v>5</v>
      </c>
      <c r="J193" s="1350">
        <f t="shared" si="183"/>
        <v>2013</v>
      </c>
      <c r="K193" s="1350" t="str">
        <f t="shared" si="183"/>
        <v>Test country</v>
      </c>
      <c r="L193" s="1350">
        <f t="shared" si="183"/>
        <v>0</v>
      </c>
      <c r="M193" s="1350">
        <f t="shared" si="183"/>
        <v>0</v>
      </c>
      <c r="N193" s="1350">
        <f t="shared" si="183"/>
        <v>0</v>
      </c>
      <c r="O193" s="1371" t="str">
        <f t="shared" si="124"/>
        <v>Other milk drinks</v>
      </c>
      <c r="P193" s="1354" t="s">
        <v>2192</v>
      </c>
      <c r="Q193" s="1452" t="s">
        <v>2793</v>
      </c>
      <c r="R193" s="1452" t="s">
        <v>153</v>
      </c>
      <c r="S193" s="1068"/>
      <c r="T193" s="1069"/>
      <c r="U193" s="1069"/>
      <c r="V193" s="1383"/>
      <c r="W193" s="1651"/>
      <c r="X193" s="1068"/>
      <c r="Y193" s="1383"/>
      <c r="Z193" s="1651"/>
      <c r="AA193" s="1068"/>
      <c r="AB193" s="1384"/>
      <c r="AC193" s="1068"/>
      <c r="AD193" s="1384"/>
      <c r="AE193" s="1068"/>
      <c r="AF193" s="1384"/>
      <c r="AG193" s="1068"/>
      <c r="AH193" s="1384"/>
      <c r="AI193" s="719" t="str">
        <f t="shared" si="13"/>
        <v/>
      </c>
      <c r="AJ193" s="1069" t="str">
        <f t="shared" si="14"/>
        <v/>
      </c>
      <c r="AK193" s="1069" t="str">
        <f t="shared" si="85"/>
        <v/>
      </c>
      <c r="AL193" s="1384" t="str">
        <f>IF($Y193,$U193/$Y193* '1 Overview'!$D$19,"")</f>
        <v/>
      </c>
      <c r="AM193" s="719">
        <f>$AB193* '1 Overview'!$D$19</f>
        <v>0</v>
      </c>
      <c r="AN193" s="1069">
        <f>$AD193* '1 Overview'!$D$19</f>
        <v>0</v>
      </c>
      <c r="AO193" s="1069">
        <f>$AF193* '1 Overview'!$D$19</f>
        <v>0</v>
      </c>
      <c r="AP193" s="1383">
        <f>$AH193* '1 Overview'!$D$19</f>
        <v>0</v>
      </c>
      <c r="AQ193" s="1068"/>
      <c r="AR193" s="1069"/>
      <c r="AS193" s="1069"/>
      <c r="AT193" s="1384"/>
      <c r="AU193" s="719">
        <f>AR193* '1 Overview'!$D$19</f>
        <v>0</v>
      </c>
      <c r="AV193" s="1069">
        <f>T193* '1 Overview'!$D$19</f>
        <v>0</v>
      </c>
      <c r="AW193" s="1069">
        <f>Z193* '1 Overview'!$D$19</f>
        <v>0</v>
      </c>
      <c r="AX193" s="1384">
        <f>AT193* '1 Overview'!$D$19</f>
        <v>0</v>
      </c>
      <c r="AY193" s="1385"/>
    </row>
    <row r="194" spans="1:51" s="195" customFormat="1" ht="12.75" outlineLevel="2" x14ac:dyDescent="0.2">
      <c r="A194" s="1350" t="str">
        <f t="shared" si="182"/>
        <v>Z2013</v>
      </c>
      <c r="B194" s="1350" t="e">
        <f t="shared" si="182"/>
        <v>#N/A</v>
      </c>
      <c r="C194" s="1350" t="e">
        <f t="shared" si="182"/>
        <v>#N/A</v>
      </c>
      <c r="D194" s="1350" t="e">
        <f t="shared" si="182"/>
        <v>#N/A</v>
      </c>
      <c r="E194" s="1263" t="e">
        <f>VLOOKUP("K|"&amp;P194,'[2]+termU'!$A$1:$G$65536,6,FALSE)</f>
        <v>#N/A</v>
      </c>
      <c r="F194" s="1264" t="e">
        <f>VLOOKUP("K|"&amp;O194,'[2]+termU'!$A$1:$G$65536,6,FALSE)</f>
        <v>#N/A</v>
      </c>
      <c r="G194" s="1264" t="str">
        <f t="shared" si="123"/>
        <v>B</v>
      </c>
      <c r="H194" s="172" t="str">
        <f t="shared" ca="1" si="115"/>
        <v>A</v>
      </c>
      <c r="I194" s="1352">
        <v>4</v>
      </c>
      <c r="J194" s="1350">
        <f t="shared" si="183"/>
        <v>2013</v>
      </c>
      <c r="K194" s="1350" t="str">
        <f t="shared" si="183"/>
        <v>Test country</v>
      </c>
      <c r="L194" s="1350">
        <f t="shared" si="183"/>
        <v>0</v>
      </c>
      <c r="M194" s="1350">
        <f t="shared" si="183"/>
        <v>0</v>
      </c>
      <c r="N194" s="1350">
        <f t="shared" si="183"/>
        <v>0</v>
      </c>
      <c r="O194" s="1371" t="str">
        <f t="shared" si="124"/>
        <v>Yoghurts</v>
      </c>
      <c r="P194" s="1354" t="s">
        <v>2251</v>
      </c>
      <c r="Q194" s="1460" t="s">
        <v>2794</v>
      </c>
      <c r="R194" s="1461" t="s">
        <v>216</v>
      </c>
      <c r="S194" s="1462">
        <f t="shared" ref="S194" si="212">SUBTOTAL(9,S195:S200)</f>
        <v>0</v>
      </c>
      <c r="T194" s="1463">
        <f t="shared" ref="T194" si="213">SUBTOTAL(9,T195:T200)</f>
        <v>0</v>
      </c>
      <c r="U194" s="1463">
        <f t="shared" ref="U194" si="214">SUBTOTAL(9,U195:U200)</f>
        <v>0</v>
      </c>
      <c r="V194" s="1464">
        <f t="shared" ref="V194" si="215">SUBTOTAL(9,V195:V200)</f>
        <v>0</v>
      </c>
      <c r="W194" s="1486">
        <f t="shared" ref="W194" si="216">SUBTOTAL(9,W195:W200)</f>
        <v>0</v>
      </c>
      <c r="X194" s="1462">
        <f t="shared" ref="X194" si="217">SUBTOTAL(9,X195:X200)</f>
        <v>0</v>
      </c>
      <c r="Y194" s="1464">
        <f t="shared" ref="Y194" si="218">SUBTOTAL(9,Y195:Y200)</f>
        <v>0</v>
      </c>
      <c r="Z194" s="1486">
        <f t="shared" ref="Z194" si="219">SUBTOTAL(9,Z195:Z200)</f>
        <v>0</v>
      </c>
      <c r="AA194" s="1462">
        <f t="shared" ref="AA194" si="220">SUBTOTAL(9,AA195:AA200)</f>
        <v>0</v>
      </c>
      <c r="AB194" s="1465">
        <f t="shared" ref="AB194" si="221">SUBTOTAL(9,AB195:AB200)</f>
        <v>0</v>
      </c>
      <c r="AC194" s="1462">
        <f t="shared" ref="AC194" si="222">SUBTOTAL(9,AC195:AC200)</f>
        <v>0</v>
      </c>
      <c r="AD194" s="1465">
        <f t="shared" ref="AD194" si="223">SUBTOTAL(9,AD195:AD200)</f>
        <v>0</v>
      </c>
      <c r="AE194" s="1462">
        <f t="shared" ref="AE194" si="224">SUBTOTAL(9,AE195:AE200)</f>
        <v>0</v>
      </c>
      <c r="AF194" s="1465">
        <f t="shared" ref="AF194" si="225">SUBTOTAL(9,AF195:AF200)</f>
        <v>0</v>
      </c>
      <c r="AG194" s="1462">
        <f t="shared" ref="AG194" si="226">SUBTOTAL(9,AG195:AG200)</f>
        <v>0</v>
      </c>
      <c r="AH194" s="1465">
        <f t="shared" ref="AH194" si="227">SUBTOTAL(9,AH195:AH200)</f>
        <v>0</v>
      </c>
      <c r="AI194" s="1462">
        <f t="shared" ref="AI194" si="228">SUBTOTAL(9,AI195:AI200)</f>
        <v>0</v>
      </c>
      <c r="AJ194" s="1462">
        <f t="shared" ref="AJ194" si="229">SUBTOTAL(9,AJ195:AJ200)</f>
        <v>0</v>
      </c>
      <c r="AK194" s="1462">
        <f t="shared" ref="AK194" si="230">SUBTOTAL(9,AK195:AK200)</f>
        <v>0</v>
      </c>
      <c r="AL194" s="1462">
        <f t="shared" ref="AL194" si="231">SUBTOTAL(9,AL195:AL200)</f>
        <v>0</v>
      </c>
      <c r="AM194" s="1462">
        <f t="shared" ref="AM194" si="232">SUBTOTAL(9,AM195:AM200)</f>
        <v>0</v>
      </c>
      <c r="AN194" s="1462">
        <f t="shared" ref="AN194" si="233">SUBTOTAL(9,AN195:AN200)</f>
        <v>0</v>
      </c>
      <c r="AO194" s="1462">
        <f t="shared" ref="AO194" si="234">SUBTOTAL(9,AO195:AO200)</f>
        <v>0</v>
      </c>
      <c r="AP194" s="1462">
        <f t="shared" ref="AP194" si="235">SUBTOTAL(9,AP195:AP200)</f>
        <v>0</v>
      </c>
      <c r="AQ194" s="1462">
        <f t="shared" ref="AQ194" si="236">SUBTOTAL(9,AQ195:AQ200)</f>
        <v>0</v>
      </c>
      <c r="AR194" s="1463">
        <f t="shared" ref="AR194" si="237">SUBTOTAL(9,AR195:AR200)</f>
        <v>0</v>
      </c>
      <c r="AS194" s="1463">
        <f t="shared" ref="AS194" si="238">SUBTOTAL(9,AS195:AS200)</f>
        <v>0</v>
      </c>
      <c r="AT194" s="1465">
        <f t="shared" ref="AT194" si="239">SUBTOTAL(9,AT195:AT200)</f>
        <v>0</v>
      </c>
      <c r="AU194" s="1466">
        <f>AR194* '1 Overview'!$D$19</f>
        <v>0</v>
      </c>
      <c r="AV194" s="1463">
        <f>T194* '1 Overview'!$D$19</f>
        <v>0</v>
      </c>
      <c r="AW194" s="1378">
        <f>Z194* '1 Overview'!$D$19</f>
        <v>0</v>
      </c>
      <c r="AX194" s="1465">
        <f>AT194* '1 Overview'!$D$19</f>
        <v>0</v>
      </c>
      <c r="AY194" s="1467"/>
    </row>
    <row r="195" spans="1:51" s="204" customFormat="1" ht="12.75" outlineLevel="3" x14ac:dyDescent="0.2">
      <c r="A195" s="1350" t="str">
        <f t="shared" si="182"/>
        <v>Z2013</v>
      </c>
      <c r="B195" s="1350" t="e">
        <f t="shared" si="182"/>
        <v>#N/A</v>
      </c>
      <c r="C195" s="1350" t="e">
        <f t="shared" si="182"/>
        <v>#N/A</v>
      </c>
      <c r="D195" s="1350" t="e">
        <f t="shared" si="182"/>
        <v>#N/A</v>
      </c>
      <c r="E195" s="1263" t="e">
        <f>VLOOKUP("K|"&amp;P195,'[2]+termU'!$A$1:$G$65536,6,FALSE)</f>
        <v>#N/A</v>
      </c>
      <c r="F195" s="1264" t="e">
        <f>VLOOKUP("K|"&amp;O195,'[2]+termU'!$A$1:$G$65536,6,FALSE)</f>
        <v>#N/A</v>
      </c>
      <c r="G195" s="1264" t="e">
        <f t="shared" si="123"/>
        <v>#N/A</v>
      </c>
      <c r="H195" s="172" t="str">
        <f t="shared" ca="1" si="115"/>
        <v>B</v>
      </c>
      <c r="I195" s="1352">
        <v>5</v>
      </c>
      <c r="J195" s="1350">
        <f t="shared" si="183"/>
        <v>2013</v>
      </c>
      <c r="K195" s="1350" t="str">
        <f t="shared" si="183"/>
        <v>Test country</v>
      </c>
      <c r="L195" s="1350">
        <f t="shared" si="183"/>
        <v>0</v>
      </c>
      <c r="M195" s="1350">
        <f t="shared" si="183"/>
        <v>0</v>
      </c>
      <c r="N195" s="1350">
        <f t="shared" si="183"/>
        <v>0</v>
      </c>
      <c r="O195" s="1371" t="str">
        <f t="shared" si="124"/>
        <v>Yoghurts, no details</v>
      </c>
      <c r="P195" s="1354" t="s">
        <v>2252</v>
      </c>
      <c r="Q195" s="1410" t="str">
        <f ca="1" xml:space="preserve"> Q194 &amp; IF(ISERROR([3]!hidden(Q194)),", sin detalles",IF([3]!hidden(Q194),"",", sin detalles"))</f>
        <v xml:space="preserve">   Yogurs, sin detalles</v>
      </c>
      <c r="R195" s="1410" t="str">
        <f xml:space="preserve"> R194 &amp; IF(ISERROR([2]!hidden(R194)),", no details",IF([2]!hidden(R194),"",", no details"))</f>
        <v xml:space="preserve">   Yoghurts, no details</v>
      </c>
      <c r="S195" s="1068"/>
      <c r="T195" s="1069"/>
      <c r="U195" s="1069"/>
      <c r="V195" s="1383"/>
      <c r="W195" s="1651"/>
      <c r="X195" s="1068"/>
      <c r="Y195" s="1383"/>
      <c r="Z195" s="1651"/>
      <c r="AA195" s="1068"/>
      <c r="AB195" s="1384"/>
      <c r="AC195" s="1068"/>
      <c r="AD195" s="1384"/>
      <c r="AE195" s="1068"/>
      <c r="AF195" s="1384"/>
      <c r="AG195" s="1068"/>
      <c r="AH195" s="1384"/>
      <c r="AI195" s="719" t="str">
        <f t="shared" si="13"/>
        <v/>
      </c>
      <c r="AJ195" s="1069" t="str">
        <f t="shared" si="14"/>
        <v/>
      </c>
      <c r="AK195" s="1069" t="str">
        <f t="shared" si="85"/>
        <v/>
      </c>
      <c r="AL195" s="1384" t="str">
        <f>IF($Y195,$U195/$Y195* '1 Overview'!$D$19,"")</f>
        <v/>
      </c>
      <c r="AM195" s="719">
        <f>$AB195* '1 Overview'!$D$19</f>
        <v>0</v>
      </c>
      <c r="AN195" s="1069">
        <f>$AD195* '1 Overview'!$D$19</f>
        <v>0</v>
      </c>
      <c r="AO195" s="1069">
        <f>$AF195* '1 Overview'!$D$19</f>
        <v>0</v>
      </c>
      <c r="AP195" s="1383">
        <f>$AH195* '1 Overview'!$D$19</f>
        <v>0</v>
      </c>
      <c r="AQ195" s="1068"/>
      <c r="AR195" s="1069"/>
      <c r="AS195" s="1069"/>
      <c r="AT195" s="1384"/>
      <c r="AU195" s="719">
        <f>AR195* '1 Overview'!$D$19</f>
        <v>0</v>
      </c>
      <c r="AV195" s="1069">
        <f>T195* '1 Overview'!$D$19</f>
        <v>0</v>
      </c>
      <c r="AW195" s="1069">
        <f>Z195* '1 Overview'!$D$19</f>
        <v>0</v>
      </c>
      <c r="AX195" s="1384">
        <f>AT195* '1 Overview'!$D$19</f>
        <v>0</v>
      </c>
      <c r="AY195" s="1385"/>
    </row>
    <row r="196" spans="1:51" s="204" customFormat="1" ht="12.75" outlineLevel="3" x14ac:dyDescent="0.2">
      <c r="A196" s="1350" t="str">
        <f t="shared" si="182"/>
        <v>Z2013</v>
      </c>
      <c r="B196" s="1350" t="e">
        <f t="shared" si="182"/>
        <v>#N/A</v>
      </c>
      <c r="C196" s="1350" t="e">
        <f t="shared" si="182"/>
        <v>#N/A</v>
      </c>
      <c r="D196" s="1350" t="e">
        <f t="shared" si="182"/>
        <v>#N/A</v>
      </c>
      <c r="E196" s="1263" t="str">
        <f>VLOOKUP("K|"&amp;P196,'[2]+termU'!$A$1:$G$65536,6,FALSE)</f>
        <v>L8017063</v>
      </c>
      <c r="F196" s="1264" t="str">
        <f>VLOOKUP("K|"&amp;O196,'[2]+termU'!$A$1:$G$65536,6,FALSE)</f>
        <v>L8017063</v>
      </c>
      <c r="G196" s="1264" t="str">
        <f t="shared" si="123"/>
        <v>B</v>
      </c>
      <c r="H196" s="172" t="str">
        <f t="shared" ca="1" si="115"/>
        <v>B</v>
      </c>
      <c r="I196" s="1352">
        <v>5</v>
      </c>
      <c r="J196" s="1350">
        <f t="shared" si="183"/>
        <v>2013</v>
      </c>
      <c r="K196" s="1350" t="str">
        <f t="shared" si="183"/>
        <v>Test country</v>
      </c>
      <c r="L196" s="1350">
        <f t="shared" si="183"/>
        <v>0</v>
      </c>
      <c r="M196" s="1350">
        <f t="shared" si="183"/>
        <v>0</v>
      </c>
      <c r="N196" s="1350">
        <f t="shared" si="183"/>
        <v>0</v>
      </c>
      <c r="O196" s="1371" t="str">
        <f t="shared" si="124"/>
        <v>Yoghurt drinks</v>
      </c>
      <c r="P196" s="1354" t="s">
        <v>2253</v>
      </c>
      <c r="Q196" s="1452" t="s">
        <v>2795</v>
      </c>
      <c r="R196" s="1401" t="s">
        <v>217</v>
      </c>
      <c r="S196" s="1068"/>
      <c r="T196" s="1069"/>
      <c r="U196" s="1069"/>
      <c r="V196" s="1383"/>
      <c r="W196" s="1651"/>
      <c r="X196" s="1068"/>
      <c r="Y196" s="1383"/>
      <c r="Z196" s="1651"/>
      <c r="AA196" s="1068"/>
      <c r="AB196" s="1384"/>
      <c r="AC196" s="1068"/>
      <c r="AD196" s="1384"/>
      <c r="AE196" s="1068"/>
      <c r="AF196" s="1384"/>
      <c r="AG196" s="1068"/>
      <c r="AH196" s="1384"/>
      <c r="AI196" s="719" t="str">
        <f t="shared" si="13"/>
        <v/>
      </c>
      <c r="AJ196" s="1069" t="str">
        <f t="shared" si="14"/>
        <v/>
      </c>
      <c r="AK196" s="1069" t="str">
        <f t="shared" si="85"/>
        <v/>
      </c>
      <c r="AL196" s="1384" t="str">
        <f>IF($Y196,$U196/$Y196* '1 Overview'!$D$19,"")</f>
        <v/>
      </c>
      <c r="AM196" s="719">
        <f>$AB196* '1 Overview'!$D$19</f>
        <v>0</v>
      </c>
      <c r="AN196" s="1069">
        <f>$AD196* '1 Overview'!$D$19</f>
        <v>0</v>
      </c>
      <c r="AO196" s="1069">
        <f>$AF196* '1 Overview'!$D$19</f>
        <v>0</v>
      </c>
      <c r="AP196" s="1383">
        <f>$AH196* '1 Overview'!$D$19</f>
        <v>0</v>
      </c>
      <c r="AQ196" s="1068"/>
      <c r="AR196" s="1069"/>
      <c r="AS196" s="1069"/>
      <c r="AT196" s="1384"/>
      <c r="AU196" s="719">
        <f>AR196* '1 Overview'!$D$19</f>
        <v>0</v>
      </c>
      <c r="AV196" s="1069">
        <f>T196* '1 Overview'!$D$19</f>
        <v>0</v>
      </c>
      <c r="AW196" s="1069">
        <f>Z196* '1 Overview'!$D$19</f>
        <v>0</v>
      </c>
      <c r="AX196" s="1384">
        <f>AT196* '1 Overview'!$D$19</f>
        <v>0</v>
      </c>
      <c r="AY196" s="1385"/>
    </row>
    <row r="197" spans="1:51" s="204" customFormat="1" ht="12.75" outlineLevel="3" x14ac:dyDescent="0.2">
      <c r="A197" s="1350" t="str">
        <f t="shared" si="182"/>
        <v>Z2013</v>
      </c>
      <c r="B197" s="1350" t="e">
        <f t="shared" si="182"/>
        <v>#N/A</v>
      </c>
      <c r="C197" s="1350" t="e">
        <f t="shared" si="182"/>
        <v>#N/A</v>
      </c>
      <c r="D197" s="1350" t="e">
        <f t="shared" si="182"/>
        <v>#N/A</v>
      </c>
      <c r="E197" s="1263" t="str">
        <f>VLOOKUP("K|"&amp;P197,'[2]+termU'!$A$1:$G$65536,6,FALSE)</f>
        <v>L8017061</v>
      </c>
      <c r="F197" s="1264" t="str">
        <f>VLOOKUP("K|"&amp;O197,'[2]+termU'!$A$1:$G$65536,6,FALSE)</f>
        <v>L8017061</v>
      </c>
      <c r="G197" s="1264" t="str">
        <f t="shared" si="123"/>
        <v>B</v>
      </c>
      <c r="H197" s="172" t="str">
        <f t="shared" ca="1" si="115"/>
        <v>B</v>
      </c>
      <c r="I197" s="1352">
        <v>5</v>
      </c>
      <c r="J197" s="1350">
        <f t="shared" si="183"/>
        <v>2013</v>
      </c>
      <c r="K197" s="1350" t="str">
        <f t="shared" si="183"/>
        <v>Test country</v>
      </c>
      <c r="L197" s="1350">
        <f t="shared" si="183"/>
        <v>0</v>
      </c>
      <c r="M197" s="1350">
        <f t="shared" si="183"/>
        <v>0</v>
      </c>
      <c r="N197" s="1350">
        <f t="shared" si="183"/>
        <v>0</v>
      </c>
      <c r="O197" s="1371" t="str">
        <f t="shared" si="124"/>
        <v>Natural yoghurt</v>
      </c>
      <c r="P197" s="1354" t="s">
        <v>2254</v>
      </c>
      <c r="Q197" s="1452" t="s">
        <v>2796</v>
      </c>
      <c r="R197" s="1401" t="s">
        <v>2446</v>
      </c>
      <c r="S197" s="1068"/>
      <c r="T197" s="1069"/>
      <c r="U197" s="1069"/>
      <c r="V197" s="1383"/>
      <c r="W197" s="1651"/>
      <c r="X197" s="1068"/>
      <c r="Y197" s="1383"/>
      <c r="Z197" s="1651"/>
      <c r="AA197" s="1068"/>
      <c r="AB197" s="1384"/>
      <c r="AC197" s="1068"/>
      <c r="AD197" s="1384"/>
      <c r="AE197" s="1068"/>
      <c r="AF197" s="1384"/>
      <c r="AG197" s="1068"/>
      <c r="AH197" s="1384"/>
      <c r="AI197" s="719" t="str">
        <f t="shared" si="13"/>
        <v/>
      </c>
      <c r="AJ197" s="1069" t="str">
        <f t="shared" si="14"/>
        <v/>
      </c>
      <c r="AK197" s="1069" t="str">
        <f t="shared" si="85"/>
        <v/>
      </c>
      <c r="AL197" s="1384" t="str">
        <f>IF($Y197,$U197/$Y197* '1 Overview'!$D$19,"")</f>
        <v/>
      </c>
      <c r="AM197" s="719">
        <f>$AB197* '1 Overview'!$D$19</f>
        <v>0</v>
      </c>
      <c r="AN197" s="1069">
        <f>$AD197* '1 Overview'!$D$19</f>
        <v>0</v>
      </c>
      <c r="AO197" s="1069">
        <f>$AF197* '1 Overview'!$D$19</f>
        <v>0</v>
      </c>
      <c r="AP197" s="1383">
        <f>$AH197* '1 Overview'!$D$19</f>
        <v>0</v>
      </c>
      <c r="AQ197" s="1068"/>
      <c r="AR197" s="1069"/>
      <c r="AS197" s="1069"/>
      <c r="AT197" s="1384"/>
      <c r="AU197" s="719">
        <f>AR197* '1 Overview'!$D$19</f>
        <v>0</v>
      </c>
      <c r="AV197" s="1069">
        <f>T197* '1 Overview'!$D$19</f>
        <v>0</v>
      </c>
      <c r="AW197" s="1069">
        <f>Z197* '1 Overview'!$D$19</f>
        <v>0</v>
      </c>
      <c r="AX197" s="1384">
        <f>AT197* '1 Overview'!$D$19</f>
        <v>0</v>
      </c>
      <c r="AY197" s="1385"/>
    </row>
    <row r="198" spans="1:51" s="204" customFormat="1" ht="12.75" outlineLevel="3" x14ac:dyDescent="0.2">
      <c r="A198" s="1350" t="str">
        <f t="shared" si="182"/>
        <v>Z2013</v>
      </c>
      <c r="B198" s="1350" t="e">
        <f t="shared" si="182"/>
        <v>#N/A</v>
      </c>
      <c r="C198" s="1350" t="e">
        <f t="shared" si="182"/>
        <v>#N/A</v>
      </c>
      <c r="D198" s="1350" t="e">
        <f t="shared" si="182"/>
        <v>#N/A</v>
      </c>
      <c r="E198" s="1263" t="str">
        <f>VLOOKUP("K|"&amp;P198,'[2]+termU'!$A$1:$G$65536,6,FALSE)</f>
        <v>L8017062</v>
      </c>
      <c r="F198" s="1264" t="str">
        <f>VLOOKUP("K|"&amp;O198,'[2]+termU'!$A$1:$G$65536,6,FALSE)</f>
        <v>L8017062</v>
      </c>
      <c r="G198" s="1264" t="str">
        <f t="shared" si="123"/>
        <v>B</v>
      </c>
      <c r="H198" s="172" t="str">
        <f t="shared" ca="1" si="115"/>
        <v>B</v>
      </c>
      <c r="I198" s="1352">
        <v>5</v>
      </c>
      <c r="J198" s="1350">
        <f t="shared" si="183"/>
        <v>2013</v>
      </c>
      <c r="K198" s="1350" t="str">
        <f t="shared" si="183"/>
        <v>Test country</v>
      </c>
      <c r="L198" s="1350">
        <f t="shared" si="183"/>
        <v>0</v>
      </c>
      <c r="M198" s="1350">
        <f t="shared" si="183"/>
        <v>0</v>
      </c>
      <c r="N198" s="1350">
        <f t="shared" si="183"/>
        <v>0</v>
      </c>
      <c r="O198" s="1371" t="str">
        <f t="shared" si="124"/>
        <v>Fruit yoghurt</v>
      </c>
      <c r="P198" s="1354" t="s">
        <v>2255</v>
      </c>
      <c r="Q198" s="1452" t="s">
        <v>2797</v>
      </c>
      <c r="R198" s="1401" t="s">
        <v>2447</v>
      </c>
      <c r="S198" s="1068"/>
      <c r="T198" s="1069"/>
      <c r="U198" s="1069"/>
      <c r="V198" s="1383"/>
      <c r="W198" s="1651"/>
      <c r="X198" s="1068"/>
      <c r="Y198" s="1383"/>
      <c r="Z198" s="1651"/>
      <c r="AA198" s="1068"/>
      <c r="AB198" s="1384"/>
      <c r="AC198" s="1068"/>
      <c r="AD198" s="1384"/>
      <c r="AE198" s="1068"/>
      <c r="AF198" s="1384"/>
      <c r="AG198" s="1068"/>
      <c r="AH198" s="1384"/>
      <c r="AI198" s="719" t="str">
        <f t="shared" si="13"/>
        <v/>
      </c>
      <c r="AJ198" s="1069" t="str">
        <f t="shared" si="14"/>
        <v/>
      </c>
      <c r="AK198" s="1069" t="str">
        <f t="shared" si="85"/>
        <v/>
      </c>
      <c r="AL198" s="1384" t="str">
        <f>IF($Y198,$U198/$Y198* '1 Overview'!$D$19,"")</f>
        <v/>
      </c>
      <c r="AM198" s="719">
        <f>$AB198* '1 Overview'!$D$19</f>
        <v>0</v>
      </c>
      <c r="AN198" s="1069">
        <f>$AD198* '1 Overview'!$D$19</f>
        <v>0</v>
      </c>
      <c r="AO198" s="1069">
        <f>$AF198* '1 Overview'!$D$19</f>
        <v>0</v>
      </c>
      <c r="AP198" s="1383">
        <f>$AH198* '1 Overview'!$D$19</f>
        <v>0</v>
      </c>
      <c r="AQ198" s="1068"/>
      <c r="AR198" s="1069"/>
      <c r="AS198" s="1069"/>
      <c r="AT198" s="1384"/>
      <c r="AU198" s="719">
        <f>AR198* '1 Overview'!$D$19</f>
        <v>0</v>
      </c>
      <c r="AV198" s="1069">
        <f>T198* '1 Overview'!$D$19</f>
        <v>0</v>
      </c>
      <c r="AW198" s="1069">
        <f>Z198* '1 Overview'!$D$19</f>
        <v>0</v>
      </c>
      <c r="AX198" s="1384">
        <f>AT198* '1 Overview'!$D$19</f>
        <v>0</v>
      </c>
      <c r="AY198" s="1385"/>
    </row>
    <row r="199" spans="1:51" s="204" customFormat="1" ht="12.75" outlineLevel="3" x14ac:dyDescent="0.2">
      <c r="A199" s="1350" t="str">
        <f t="shared" si="182"/>
        <v>Z2013</v>
      </c>
      <c r="B199" s="1350" t="e">
        <f t="shared" si="182"/>
        <v>#N/A</v>
      </c>
      <c r="C199" s="1350" t="e">
        <f t="shared" si="182"/>
        <v>#N/A</v>
      </c>
      <c r="D199" s="1350" t="e">
        <f t="shared" si="182"/>
        <v>#N/A</v>
      </c>
      <c r="E199" s="1263" t="e">
        <f>VLOOKUP("K|"&amp;P199,'[2]+termU'!$A$1:$G$65536,6,FALSE)</f>
        <v>#N/A</v>
      </c>
      <c r="F199" s="1264" t="e">
        <f>VLOOKUP("K|"&amp;O199,'[2]+termU'!$A$1:$G$65536,6,FALSE)</f>
        <v>#N/A</v>
      </c>
      <c r="G199" s="1264" t="str">
        <f t="shared" si="123"/>
        <v>B</v>
      </c>
      <c r="H199" s="172" t="str">
        <f t="shared" ca="1" si="115"/>
        <v>B</v>
      </c>
      <c r="I199" s="1352">
        <v>5</v>
      </c>
      <c r="J199" s="1350">
        <f t="shared" si="183"/>
        <v>2013</v>
      </c>
      <c r="K199" s="1350" t="str">
        <f t="shared" si="183"/>
        <v>Test country</v>
      </c>
      <c r="L199" s="1350">
        <f t="shared" si="183"/>
        <v>0</v>
      </c>
      <c r="M199" s="1350">
        <f t="shared" si="183"/>
        <v>0</v>
      </c>
      <c r="N199" s="1350">
        <f t="shared" si="183"/>
        <v>0</v>
      </c>
      <c r="O199" s="1371" t="str">
        <f t="shared" si="124"/>
        <v>&lt;important new product, please enter&gt;</v>
      </c>
      <c r="P199" s="1354"/>
      <c r="Q199" s="1468" t="s">
        <v>2780</v>
      </c>
      <c r="R199" s="1403" t="s">
        <v>203</v>
      </c>
      <c r="S199" s="1068"/>
      <c r="T199" s="1069"/>
      <c r="U199" s="1069"/>
      <c r="V199" s="1383"/>
      <c r="W199" s="1651"/>
      <c r="X199" s="1068"/>
      <c r="Y199" s="1383"/>
      <c r="Z199" s="1651"/>
      <c r="AA199" s="1068"/>
      <c r="AB199" s="1384"/>
      <c r="AC199" s="1068"/>
      <c r="AD199" s="1384"/>
      <c r="AE199" s="1068"/>
      <c r="AF199" s="1384"/>
      <c r="AG199" s="1068"/>
      <c r="AH199" s="1384"/>
      <c r="AI199" s="719" t="str">
        <f t="shared" si="13"/>
        <v/>
      </c>
      <c r="AJ199" s="1069" t="str">
        <f t="shared" si="14"/>
        <v/>
      </c>
      <c r="AK199" s="1069" t="str">
        <f t="shared" si="85"/>
        <v/>
      </c>
      <c r="AL199" s="1384" t="str">
        <f>IF($Y199,$U199/$Y199* '1 Overview'!$D$19,"")</f>
        <v/>
      </c>
      <c r="AM199" s="719">
        <f>$AB199* '1 Overview'!$D$19</f>
        <v>0</v>
      </c>
      <c r="AN199" s="1069">
        <f>$AD199* '1 Overview'!$D$19</f>
        <v>0</v>
      </c>
      <c r="AO199" s="1069">
        <f>$AF199* '1 Overview'!$D$19</f>
        <v>0</v>
      </c>
      <c r="AP199" s="1383">
        <f>$AH199* '1 Overview'!$D$19</f>
        <v>0</v>
      </c>
      <c r="AQ199" s="1068"/>
      <c r="AR199" s="1069"/>
      <c r="AS199" s="1069"/>
      <c r="AT199" s="1384"/>
      <c r="AU199" s="719">
        <f>AR199* '1 Overview'!$D$19</f>
        <v>0</v>
      </c>
      <c r="AV199" s="1069">
        <f>T199* '1 Overview'!$D$19</f>
        <v>0</v>
      </c>
      <c r="AW199" s="1069">
        <f>Z199* '1 Overview'!$D$19</f>
        <v>0</v>
      </c>
      <c r="AX199" s="1384">
        <f>AT199* '1 Overview'!$D$19</f>
        <v>0</v>
      </c>
      <c r="AY199" s="1385"/>
    </row>
    <row r="200" spans="1:51" s="204" customFormat="1" ht="12.75" outlineLevel="3" x14ac:dyDescent="0.2">
      <c r="A200" s="1350" t="str">
        <f t="shared" si="182"/>
        <v>Z2013</v>
      </c>
      <c r="B200" s="1350" t="e">
        <f t="shared" si="182"/>
        <v>#N/A</v>
      </c>
      <c r="C200" s="1350" t="e">
        <f t="shared" si="182"/>
        <v>#N/A</v>
      </c>
      <c r="D200" s="1350" t="e">
        <f t="shared" si="182"/>
        <v>#N/A</v>
      </c>
      <c r="E200" s="1263" t="e">
        <f>VLOOKUP("K|"&amp;P200,'[2]+termU'!$A$1:$G$65536,6,FALSE)</f>
        <v>#N/A</v>
      </c>
      <c r="F200" s="1264" t="e">
        <f>VLOOKUP("K|"&amp;O200,'[2]+termU'!$A$1:$G$65536,6,FALSE)</f>
        <v>#N/A</v>
      </c>
      <c r="G200" s="1264" t="e">
        <f t="shared" si="123"/>
        <v>#N/A</v>
      </c>
      <c r="H200" s="172" t="str">
        <f t="shared" ca="1" si="115"/>
        <v>B</v>
      </c>
      <c r="I200" s="1352">
        <v>5</v>
      </c>
      <c r="J200" s="1350">
        <f t="shared" si="93"/>
        <v>2013</v>
      </c>
      <c r="K200" s="1350" t="str">
        <f t="shared" si="93"/>
        <v>Test country</v>
      </c>
      <c r="L200" s="1350">
        <f t="shared" si="93"/>
        <v>0</v>
      </c>
      <c r="M200" s="1350">
        <f t="shared" si="93"/>
        <v>0</v>
      </c>
      <c r="N200" s="1350">
        <f t="shared" si="93"/>
        <v>0</v>
      </c>
      <c r="O200" s="1371" t="str">
        <f t="shared" si="124"/>
        <v>Other yoghurt</v>
      </c>
      <c r="P200" s="1354" t="s">
        <v>2256</v>
      </c>
      <c r="Q200" s="1452" t="s">
        <v>2798</v>
      </c>
      <c r="R200" s="1452" t="s">
        <v>96</v>
      </c>
      <c r="S200" s="1068"/>
      <c r="T200" s="1069"/>
      <c r="U200" s="1069"/>
      <c r="V200" s="1383"/>
      <c r="W200" s="1651"/>
      <c r="X200" s="1068"/>
      <c r="Y200" s="1383"/>
      <c r="Z200" s="1651"/>
      <c r="AA200" s="1068"/>
      <c r="AB200" s="1384"/>
      <c r="AC200" s="1068"/>
      <c r="AD200" s="1384"/>
      <c r="AE200" s="1068"/>
      <c r="AF200" s="1384"/>
      <c r="AG200" s="1068"/>
      <c r="AH200" s="1384"/>
      <c r="AI200" s="719" t="str">
        <f t="shared" si="13"/>
        <v/>
      </c>
      <c r="AJ200" s="1069" t="str">
        <f t="shared" si="14"/>
        <v/>
      </c>
      <c r="AK200" s="1069" t="str">
        <f t="shared" si="85"/>
        <v/>
      </c>
      <c r="AL200" s="1384" t="str">
        <f>IF($Y200,$U200/$Y200* '1 Overview'!$D$19,"")</f>
        <v/>
      </c>
      <c r="AM200" s="719">
        <f>$AB200* '1 Overview'!$D$19</f>
        <v>0</v>
      </c>
      <c r="AN200" s="1069">
        <f>$AD200* '1 Overview'!$D$19</f>
        <v>0</v>
      </c>
      <c r="AO200" s="1069">
        <f>$AF200* '1 Overview'!$D$19</f>
        <v>0</v>
      </c>
      <c r="AP200" s="1383">
        <f>$AH200* '1 Overview'!$D$19</f>
        <v>0</v>
      </c>
      <c r="AQ200" s="1068"/>
      <c r="AR200" s="1069"/>
      <c r="AS200" s="1069"/>
      <c r="AT200" s="1384"/>
      <c r="AU200" s="719">
        <f>AR200* '1 Overview'!$D$19</f>
        <v>0</v>
      </c>
      <c r="AV200" s="1069">
        <f>T200* '1 Overview'!$D$19</f>
        <v>0</v>
      </c>
      <c r="AW200" s="1069">
        <f>Z200* '1 Overview'!$D$19</f>
        <v>0</v>
      </c>
      <c r="AX200" s="1384">
        <f>AT200* '1 Overview'!$D$19</f>
        <v>0</v>
      </c>
      <c r="AY200" s="1385"/>
    </row>
    <row r="201" spans="1:51" s="195" customFormat="1" ht="12.75" outlineLevel="2" x14ac:dyDescent="0.2">
      <c r="A201" s="1350" t="str">
        <f t="shared" si="92"/>
        <v>Z2013</v>
      </c>
      <c r="B201" s="1350" t="e">
        <f t="shared" si="92"/>
        <v>#N/A</v>
      </c>
      <c r="C201" s="1350" t="e">
        <f t="shared" si="92"/>
        <v>#N/A</v>
      </c>
      <c r="D201" s="1350" t="e">
        <f t="shared" si="92"/>
        <v>#N/A</v>
      </c>
      <c r="E201" s="1263" t="str">
        <f>VLOOKUP("K|"&amp;P201,'[2]+termU'!$A$1:$G$65536,6,FALSE)</f>
        <v>L801702</v>
      </c>
      <c r="F201" s="1264" t="str">
        <f>VLOOKUP("K|"&amp;O201,'[2]+termU'!$A$1:$G$65536,6,FALSE)</f>
        <v>L801702</v>
      </c>
      <c r="G201" s="1264" t="str">
        <f t="shared" si="123"/>
        <v>B</v>
      </c>
      <c r="H201" s="172" t="str">
        <f t="shared" ca="1" si="115"/>
        <v>B</v>
      </c>
      <c r="I201" s="1352">
        <v>4</v>
      </c>
      <c r="J201" s="1350">
        <f t="shared" si="93"/>
        <v>2013</v>
      </c>
      <c r="K201" s="1350" t="str">
        <f t="shared" si="93"/>
        <v>Test country</v>
      </c>
      <c r="L201" s="1350">
        <f t="shared" si="93"/>
        <v>0</v>
      </c>
      <c r="M201" s="1350">
        <f t="shared" si="93"/>
        <v>0</v>
      </c>
      <c r="N201" s="1350">
        <f t="shared" si="93"/>
        <v>0</v>
      </c>
      <c r="O201" s="1371" t="str">
        <f t="shared" si="124"/>
        <v>Butter</v>
      </c>
      <c r="P201" s="1354" t="s">
        <v>2257</v>
      </c>
      <c r="Q201" s="1460" t="s">
        <v>2799</v>
      </c>
      <c r="R201" s="1461" t="s">
        <v>2448</v>
      </c>
      <c r="S201" s="1445"/>
      <c r="T201" s="1469"/>
      <c r="U201" s="1469"/>
      <c r="V201" s="1470"/>
      <c r="W201" s="1651"/>
      <c r="X201" s="1473"/>
      <c r="Y201" s="1470"/>
      <c r="Z201" s="1651"/>
      <c r="AA201" s="1473"/>
      <c r="AB201" s="1472"/>
      <c r="AC201" s="1473"/>
      <c r="AD201" s="1472"/>
      <c r="AE201" s="1473"/>
      <c r="AF201" s="1472"/>
      <c r="AG201" s="1473"/>
      <c r="AH201" s="1472"/>
      <c r="AI201" s="1471" t="str">
        <f t="shared" si="13"/>
        <v/>
      </c>
      <c r="AJ201" s="1469" t="str">
        <f t="shared" si="14"/>
        <v/>
      </c>
      <c r="AK201" s="1469" t="str">
        <f t="shared" si="85"/>
        <v/>
      </c>
      <c r="AL201" s="1472" t="str">
        <f>IF($Y201,$U201/$Y201* '1 Overview'!$D$19,"")</f>
        <v/>
      </c>
      <c r="AM201" s="1471">
        <f>$AB201* '1 Overview'!$D$19</f>
        <v>0</v>
      </c>
      <c r="AN201" s="1469">
        <f>$AD201* '1 Overview'!$D$19</f>
        <v>0</v>
      </c>
      <c r="AO201" s="1469">
        <f>$AF201* '1 Overview'!$D$19</f>
        <v>0</v>
      </c>
      <c r="AP201" s="1470">
        <f>$AH201* '1 Overview'!$D$19</f>
        <v>0</v>
      </c>
      <c r="AQ201" s="1473"/>
      <c r="AR201" s="1469"/>
      <c r="AS201" s="1469"/>
      <c r="AT201" s="1472"/>
      <c r="AU201" s="1471">
        <f>AR201* '1 Overview'!$D$19</f>
        <v>0</v>
      </c>
      <c r="AV201" s="1469">
        <f>T201* '1 Overview'!$D$19</f>
        <v>0</v>
      </c>
      <c r="AW201" s="1069">
        <f>Z201* '1 Overview'!$D$19</f>
        <v>0</v>
      </c>
      <c r="AX201" s="1472">
        <f>AT201* '1 Overview'!$D$19</f>
        <v>0</v>
      </c>
      <c r="AY201" s="1467"/>
    </row>
    <row r="202" spans="1:51" s="195" customFormat="1" ht="12.75" outlineLevel="2" x14ac:dyDescent="0.2">
      <c r="A202" s="1350" t="str">
        <f t="shared" si="92"/>
        <v>Z2013</v>
      </c>
      <c r="B202" s="1350" t="e">
        <f t="shared" si="92"/>
        <v>#N/A</v>
      </c>
      <c r="C202" s="1350" t="e">
        <f t="shared" si="92"/>
        <v>#N/A</v>
      </c>
      <c r="D202" s="1350" t="e">
        <f t="shared" si="92"/>
        <v>#N/A</v>
      </c>
      <c r="E202" s="1263" t="str">
        <f>VLOOKUP("K|"&amp;P202,'[2]+termU'!$A$1:$G$65536,6,FALSE)</f>
        <v>L801704</v>
      </c>
      <c r="F202" s="1264" t="str">
        <f>VLOOKUP("K|"&amp;O202,'[2]+termU'!$A$1:$G$65536,6,FALSE)</f>
        <v>L801704</v>
      </c>
      <c r="G202" s="1264" t="str">
        <f t="shared" si="123"/>
        <v>B</v>
      </c>
      <c r="H202" s="172" t="str">
        <f t="shared" ca="1" si="115"/>
        <v>A</v>
      </c>
      <c r="I202" s="1352">
        <v>4</v>
      </c>
      <c r="J202" s="1350">
        <f t="shared" si="93"/>
        <v>2013</v>
      </c>
      <c r="K202" s="1350" t="str">
        <f t="shared" si="93"/>
        <v>Test country</v>
      </c>
      <c r="L202" s="1350">
        <f t="shared" si="93"/>
        <v>0</v>
      </c>
      <c r="M202" s="1350">
        <f t="shared" si="93"/>
        <v>0</v>
      </c>
      <c r="N202" s="1350">
        <f t="shared" si="93"/>
        <v>0</v>
      </c>
      <c r="O202" s="1371" t="str">
        <f t="shared" si="124"/>
        <v>Cream products</v>
      </c>
      <c r="P202" s="1354" t="s">
        <v>2258</v>
      </c>
      <c r="Q202" s="1460" t="s">
        <v>2800</v>
      </c>
      <c r="R202" s="1461" t="s">
        <v>2449</v>
      </c>
      <c r="S202" s="1462">
        <f t="shared" ref="S202" si="240">SUBTOTAL(9,S203:S209)</f>
        <v>0</v>
      </c>
      <c r="T202" s="1463">
        <f t="shared" ref="T202" si="241">SUBTOTAL(9,T203:T209)</f>
        <v>0</v>
      </c>
      <c r="U202" s="1463">
        <f t="shared" ref="U202" si="242">SUBTOTAL(9,U203:U209)</f>
        <v>0</v>
      </c>
      <c r="V202" s="1464">
        <f t="shared" ref="V202" si="243">SUBTOTAL(9,V203:V209)</f>
        <v>0</v>
      </c>
      <c r="W202" s="1486">
        <f t="shared" ref="W202" si="244">SUBTOTAL(9,W203:W209)</f>
        <v>0</v>
      </c>
      <c r="X202" s="1462">
        <f t="shared" ref="X202" si="245">SUBTOTAL(9,X203:X209)</f>
        <v>0</v>
      </c>
      <c r="Y202" s="1464">
        <f t="shared" ref="Y202" si="246">SUBTOTAL(9,Y203:Y209)</f>
        <v>0</v>
      </c>
      <c r="Z202" s="1486">
        <f t="shared" ref="Z202" si="247">SUBTOTAL(9,Z203:Z209)</f>
        <v>0</v>
      </c>
      <c r="AA202" s="1462">
        <f t="shared" ref="AA202" si="248">SUBTOTAL(9,AA203:AA209)</f>
        <v>0</v>
      </c>
      <c r="AB202" s="1465">
        <f t="shared" ref="AB202" si="249">SUBTOTAL(9,AB203:AB209)</f>
        <v>0</v>
      </c>
      <c r="AC202" s="1462">
        <f t="shared" ref="AC202" si="250">SUBTOTAL(9,AC203:AC209)</f>
        <v>0</v>
      </c>
      <c r="AD202" s="1465">
        <f t="shared" ref="AD202" si="251">SUBTOTAL(9,AD203:AD209)</f>
        <v>0</v>
      </c>
      <c r="AE202" s="1462">
        <f t="shared" ref="AE202" si="252">SUBTOTAL(9,AE203:AE209)</f>
        <v>0</v>
      </c>
      <c r="AF202" s="1465">
        <f t="shared" ref="AF202" si="253">SUBTOTAL(9,AF203:AF209)</f>
        <v>0</v>
      </c>
      <c r="AG202" s="1462">
        <f t="shared" ref="AG202" si="254">SUBTOTAL(9,AG203:AG209)</f>
        <v>0</v>
      </c>
      <c r="AH202" s="1465">
        <f t="shared" ref="AH202" si="255">SUBTOTAL(9,AH203:AH209)</f>
        <v>0</v>
      </c>
      <c r="AI202" s="1462">
        <f t="shared" ref="AI202" si="256">SUBTOTAL(9,AI203:AI209)</f>
        <v>0</v>
      </c>
      <c r="AJ202" s="1462">
        <f t="shared" ref="AJ202" si="257">SUBTOTAL(9,AJ203:AJ209)</f>
        <v>0</v>
      </c>
      <c r="AK202" s="1462">
        <f t="shared" ref="AK202" si="258">SUBTOTAL(9,AK203:AK209)</f>
        <v>0</v>
      </c>
      <c r="AL202" s="1462">
        <f t="shared" ref="AL202" si="259">SUBTOTAL(9,AL203:AL209)</f>
        <v>0</v>
      </c>
      <c r="AM202" s="1462">
        <f t="shared" ref="AM202" si="260">SUBTOTAL(9,AM203:AM209)</f>
        <v>0</v>
      </c>
      <c r="AN202" s="1462">
        <f t="shared" ref="AN202" si="261">SUBTOTAL(9,AN203:AN209)</f>
        <v>0</v>
      </c>
      <c r="AO202" s="1462">
        <f t="shared" ref="AO202" si="262">SUBTOTAL(9,AO203:AO209)</f>
        <v>0</v>
      </c>
      <c r="AP202" s="1462">
        <f t="shared" ref="AP202" si="263">SUBTOTAL(9,AP203:AP209)</f>
        <v>0</v>
      </c>
      <c r="AQ202" s="1462">
        <f t="shared" ref="AQ202" si="264">SUBTOTAL(9,AQ203:AQ209)</f>
        <v>0</v>
      </c>
      <c r="AR202" s="1463">
        <f t="shared" ref="AR202" si="265">SUBTOTAL(9,AR203:AR209)</f>
        <v>0</v>
      </c>
      <c r="AS202" s="1463">
        <f t="shared" ref="AS202" si="266">SUBTOTAL(9,AS203:AS209)</f>
        <v>0</v>
      </c>
      <c r="AT202" s="1465">
        <f t="shared" ref="AT202" si="267">SUBTOTAL(9,AT203:AT209)</f>
        <v>0</v>
      </c>
      <c r="AU202" s="1466">
        <f>AR202* '1 Overview'!$D$19</f>
        <v>0</v>
      </c>
      <c r="AV202" s="1463">
        <f>T202* '1 Overview'!$D$19</f>
        <v>0</v>
      </c>
      <c r="AW202" s="1378">
        <f>Z202* '1 Overview'!$D$19</f>
        <v>0</v>
      </c>
      <c r="AX202" s="1465">
        <f>AT202* '1 Overview'!$D$19</f>
        <v>0</v>
      </c>
      <c r="AY202" s="1467"/>
    </row>
    <row r="203" spans="1:51" s="204" customFormat="1" ht="12.75" outlineLevel="2" x14ac:dyDescent="0.2">
      <c r="A203" s="1350" t="str">
        <f t="shared" si="92"/>
        <v>Z2013</v>
      </c>
      <c r="B203" s="1350" t="e">
        <f t="shared" si="92"/>
        <v>#N/A</v>
      </c>
      <c r="C203" s="1350" t="e">
        <f t="shared" si="92"/>
        <v>#N/A</v>
      </c>
      <c r="D203" s="1350" t="e">
        <f t="shared" si="92"/>
        <v>#N/A</v>
      </c>
      <c r="E203" s="1263" t="e">
        <f>VLOOKUP("K|"&amp;P203,'[2]+termU'!$A$1:$G$65536,6,FALSE)</f>
        <v>#N/A</v>
      </c>
      <c r="F203" s="1264" t="e">
        <f>VLOOKUP("K|"&amp;O203,'[2]+termU'!$A$1:$G$65536,6,FALSE)</f>
        <v>#N/A</v>
      </c>
      <c r="G203" s="1264" t="e">
        <f t="shared" si="123"/>
        <v>#N/A</v>
      </c>
      <c r="H203" s="172" t="str">
        <f t="shared" ca="1" si="115"/>
        <v>B</v>
      </c>
      <c r="I203" s="1352">
        <v>5</v>
      </c>
      <c r="J203" s="1350">
        <f t="shared" si="93"/>
        <v>2013</v>
      </c>
      <c r="K203" s="1350" t="str">
        <f t="shared" si="93"/>
        <v>Test country</v>
      </c>
      <c r="L203" s="1350">
        <f t="shared" si="93"/>
        <v>0</v>
      </c>
      <c r="M203" s="1350">
        <f t="shared" si="93"/>
        <v>0</v>
      </c>
      <c r="N203" s="1350">
        <f t="shared" si="93"/>
        <v>0</v>
      </c>
      <c r="O203" s="1371" t="str">
        <f t="shared" si="124"/>
        <v>Cream products, no details</v>
      </c>
      <c r="P203" s="1354" t="s">
        <v>2259</v>
      </c>
      <c r="Q203" s="1423" t="str">
        <f ca="1" xml:space="preserve"> Q202 &amp; IF(ISERROR([3]!hidden(Q202)),", sin detalles",IF([3]!hidden(Q202),"",", sin detalles"))</f>
        <v xml:space="preserve">   Productos de crema, sin detalles</v>
      </c>
      <c r="R203" s="1410" t="str">
        <f xml:space="preserve"> R202 &amp; IF(ISERROR([2]!hidden(R202)),", no details",IF([2]!hidden(R202),"",", no details"))</f>
        <v xml:space="preserve">   Cream products, no details</v>
      </c>
      <c r="S203" s="1068"/>
      <c r="T203" s="1069"/>
      <c r="U203" s="1069"/>
      <c r="V203" s="1383"/>
      <c r="W203" s="1651"/>
      <c r="X203" s="1068"/>
      <c r="Y203" s="1383"/>
      <c r="Z203" s="1651"/>
      <c r="AA203" s="1068"/>
      <c r="AB203" s="1384"/>
      <c r="AC203" s="1068"/>
      <c r="AD203" s="1384"/>
      <c r="AE203" s="1068"/>
      <c r="AF203" s="1384"/>
      <c r="AG203" s="1068"/>
      <c r="AH203" s="1384"/>
      <c r="AI203" s="719" t="str">
        <f t="shared" si="13"/>
        <v/>
      </c>
      <c r="AJ203" s="1069" t="str">
        <f t="shared" si="14"/>
        <v/>
      </c>
      <c r="AK203" s="1069" t="str">
        <f t="shared" ref="AK203:AK259" si="268">IF($Y203,$U203/$Y203,"")</f>
        <v/>
      </c>
      <c r="AL203" s="1384" t="str">
        <f>IF($Y203,$U203/$Y203* '1 Overview'!$D$19,"")</f>
        <v/>
      </c>
      <c r="AM203" s="719">
        <f>$AB203* '1 Overview'!$D$19</f>
        <v>0</v>
      </c>
      <c r="AN203" s="1069">
        <f>$AD203* '1 Overview'!$D$19</f>
        <v>0</v>
      </c>
      <c r="AO203" s="1069">
        <f>$AF203* '1 Overview'!$D$19</f>
        <v>0</v>
      </c>
      <c r="AP203" s="1383">
        <f>$AH203* '1 Overview'!$D$19</f>
        <v>0</v>
      </c>
      <c r="AQ203" s="1068"/>
      <c r="AR203" s="1069"/>
      <c r="AS203" s="1069"/>
      <c r="AT203" s="1384"/>
      <c r="AU203" s="719">
        <f>AR203* '1 Overview'!$D$19</f>
        <v>0</v>
      </c>
      <c r="AV203" s="1069">
        <f>T203* '1 Overview'!$D$19</f>
        <v>0</v>
      </c>
      <c r="AW203" s="1069">
        <f>Z203* '1 Overview'!$D$19</f>
        <v>0</v>
      </c>
      <c r="AX203" s="1384">
        <f>AT203* '1 Overview'!$D$19</f>
        <v>0</v>
      </c>
      <c r="AY203" s="1385"/>
    </row>
    <row r="204" spans="1:51" s="204" customFormat="1" ht="12.75" outlineLevel="3" x14ac:dyDescent="0.2">
      <c r="A204" s="1350" t="str">
        <f t="shared" si="92"/>
        <v>Z2013</v>
      </c>
      <c r="B204" s="1350" t="e">
        <f t="shared" si="92"/>
        <v>#N/A</v>
      </c>
      <c r="C204" s="1350" t="e">
        <f t="shared" si="92"/>
        <v>#N/A</v>
      </c>
      <c r="D204" s="1350" t="e">
        <f t="shared" si="92"/>
        <v>#N/A</v>
      </c>
      <c r="E204" s="1263" t="str">
        <f>VLOOKUP("K|"&amp;P204,'[2]+termU'!$A$1:$G$65536,6,FALSE)</f>
        <v>L801704</v>
      </c>
      <c r="F204" s="1264" t="str">
        <f>VLOOKUP("K|"&amp;O204,'[2]+termU'!$A$1:$G$65536,6,FALSE)</f>
        <v>L801704</v>
      </c>
      <c r="G204" s="1264" t="str">
        <f t="shared" si="123"/>
        <v>A</v>
      </c>
      <c r="H204" s="172" t="str">
        <f t="shared" ca="1" si="115"/>
        <v>B</v>
      </c>
      <c r="I204" s="1352">
        <v>5</v>
      </c>
      <c r="J204" s="1350">
        <f t="shared" si="93"/>
        <v>2013</v>
      </c>
      <c r="K204" s="1350" t="str">
        <f t="shared" si="93"/>
        <v>Test country</v>
      </c>
      <c r="L204" s="1350">
        <f t="shared" si="93"/>
        <v>0</v>
      </c>
      <c r="M204" s="1350">
        <f t="shared" si="93"/>
        <v>0</v>
      </c>
      <c r="N204" s="1350">
        <f t="shared" si="93"/>
        <v>0</v>
      </c>
      <c r="O204" s="1371" t="str">
        <f t="shared" si="124"/>
        <v>Cream</v>
      </c>
      <c r="P204" s="1354" t="s">
        <v>2260</v>
      </c>
      <c r="Q204" s="1452" t="s">
        <v>2801</v>
      </c>
      <c r="R204" s="1401" t="s">
        <v>2450</v>
      </c>
      <c r="S204" s="1068"/>
      <c r="T204" s="1069"/>
      <c r="U204" s="1069"/>
      <c r="V204" s="1383"/>
      <c r="W204" s="1651"/>
      <c r="X204" s="1068"/>
      <c r="Y204" s="1383"/>
      <c r="Z204" s="1651"/>
      <c r="AA204" s="1068"/>
      <c r="AB204" s="1384"/>
      <c r="AC204" s="1068"/>
      <c r="AD204" s="1384"/>
      <c r="AE204" s="1068"/>
      <c r="AF204" s="1384"/>
      <c r="AG204" s="1068"/>
      <c r="AH204" s="1384"/>
      <c r="AI204" s="719" t="str">
        <f t="shared" si="13"/>
        <v/>
      </c>
      <c r="AJ204" s="1069" t="str">
        <f t="shared" si="14"/>
        <v/>
      </c>
      <c r="AK204" s="1069" t="str">
        <f t="shared" si="268"/>
        <v/>
      </c>
      <c r="AL204" s="1384" t="str">
        <f>IF($Y204,$U204/$Y204* '1 Overview'!$D$19,"")</f>
        <v/>
      </c>
      <c r="AM204" s="719">
        <f>$AB204* '1 Overview'!$D$19</f>
        <v>0</v>
      </c>
      <c r="AN204" s="1069">
        <f>$AD204* '1 Overview'!$D$19</f>
        <v>0</v>
      </c>
      <c r="AO204" s="1069">
        <f>$AF204* '1 Overview'!$D$19</f>
        <v>0</v>
      </c>
      <c r="AP204" s="1383">
        <f>$AH204* '1 Overview'!$D$19</f>
        <v>0</v>
      </c>
      <c r="AQ204" s="1068"/>
      <c r="AR204" s="1069"/>
      <c r="AS204" s="1069"/>
      <c r="AT204" s="1384"/>
      <c r="AU204" s="719">
        <f>AR204* '1 Overview'!$D$19</f>
        <v>0</v>
      </c>
      <c r="AV204" s="1069">
        <f>T204* '1 Overview'!$D$19</f>
        <v>0</v>
      </c>
      <c r="AW204" s="1069">
        <f>Z204* '1 Overview'!$D$19</f>
        <v>0</v>
      </c>
      <c r="AX204" s="1384">
        <f>AT204* '1 Overview'!$D$19</f>
        <v>0</v>
      </c>
      <c r="AY204" s="1385"/>
    </row>
    <row r="205" spans="1:51" s="204" customFormat="1" ht="12.75" outlineLevel="3" x14ac:dyDescent="0.2">
      <c r="A205" s="1350" t="str">
        <f t="shared" si="92"/>
        <v>Z2013</v>
      </c>
      <c r="B205" s="1350" t="e">
        <f t="shared" si="92"/>
        <v>#N/A</v>
      </c>
      <c r="C205" s="1350" t="e">
        <f t="shared" si="92"/>
        <v>#N/A</v>
      </c>
      <c r="D205" s="1350" t="e">
        <f t="shared" si="92"/>
        <v>#N/A</v>
      </c>
      <c r="E205" s="1263" t="str">
        <f>VLOOKUP("K|"&amp;P205,'[2]+termU'!$A$1:$G$65536,6,FALSE)</f>
        <v>L8017042</v>
      </c>
      <c r="F205" s="1264" t="str">
        <f>VLOOKUP("K|"&amp;O205,'[2]+termU'!$A$1:$G$65536,6,FALSE)</f>
        <v>L8017042</v>
      </c>
      <c r="G205" s="1264" t="str">
        <f>IF(P205="","B",IF(ISERROR(E206),"B",IF(E205=LEFT(E206,LEN(E205)),"A","B")))</f>
        <v>B</v>
      </c>
      <c r="H205" s="172" t="str">
        <f t="shared" ca="1" si="115"/>
        <v>B</v>
      </c>
      <c r="I205" s="1352">
        <v>5</v>
      </c>
      <c r="J205" s="1350">
        <f t="shared" si="93"/>
        <v>2013</v>
      </c>
      <c r="K205" s="1350" t="str">
        <f t="shared" si="93"/>
        <v>Test country</v>
      </c>
      <c r="L205" s="1350">
        <f t="shared" si="93"/>
        <v>0</v>
      </c>
      <c r="M205" s="1350">
        <f t="shared" si="93"/>
        <v>0</v>
      </c>
      <c r="N205" s="1350">
        <f t="shared" si="93"/>
        <v>0</v>
      </c>
      <c r="O205" s="1371" t="str">
        <f t="shared" si="124"/>
        <v>Sour cream</v>
      </c>
      <c r="P205" s="1354" t="s">
        <v>2261</v>
      </c>
      <c r="Q205" s="1452" t="s">
        <v>2802</v>
      </c>
      <c r="R205" s="1401" t="s">
        <v>2451</v>
      </c>
      <c r="S205" s="1068"/>
      <c r="T205" s="1069"/>
      <c r="U205" s="1069"/>
      <c r="V205" s="1383"/>
      <c r="W205" s="1651"/>
      <c r="X205" s="1068"/>
      <c r="Y205" s="1383"/>
      <c r="Z205" s="1651"/>
      <c r="AA205" s="1068"/>
      <c r="AB205" s="1384"/>
      <c r="AC205" s="1068"/>
      <c r="AD205" s="1384"/>
      <c r="AE205" s="1068"/>
      <c r="AF205" s="1384"/>
      <c r="AG205" s="1068"/>
      <c r="AH205" s="1384"/>
      <c r="AI205" s="719" t="str">
        <f t="shared" si="13"/>
        <v/>
      </c>
      <c r="AJ205" s="1069" t="str">
        <f t="shared" si="14"/>
        <v/>
      </c>
      <c r="AK205" s="1069" t="str">
        <f t="shared" si="268"/>
        <v/>
      </c>
      <c r="AL205" s="1384" t="str">
        <f>IF($Y205,$U205/$Y205* '1 Overview'!$D$19,"")</f>
        <v/>
      </c>
      <c r="AM205" s="719">
        <f>$AB205* '1 Overview'!$D$19</f>
        <v>0</v>
      </c>
      <c r="AN205" s="1069">
        <f>$AD205* '1 Overview'!$D$19</f>
        <v>0</v>
      </c>
      <c r="AO205" s="1069">
        <f>$AF205* '1 Overview'!$D$19</f>
        <v>0</v>
      </c>
      <c r="AP205" s="1383">
        <f>$AH205* '1 Overview'!$D$19</f>
        <v>0</v>
      </c>
      <c r="AQ205" s="1068"/>
      <c r="AR205" s="1069"/>
      <c r="AS205" s="1069"/>
      <c r="AT205" s="1384"/>
      <c r="AU205" s="719">
        <f>AR205* '1 Overview'!$D$19</f>
        <v>0</v>
      </c>
      <c r="AV205" s="1069">
        <f>T205* '1 Overview'!$D$19</f>
        <v>0</v>
      </c>
      <c r="AW205" s="1069">
        <f>Z205* '1 Overview'!$D$19</f>
        <v>0</v>
      </c>
      <c r="AX205" s="1384">
        <f>AT205* '1 Overview'!$D$19</f>
        <v>0</v>
      </c>
      <c r="AY205" s="1385"/>
    </row>
    <row r="206" spans="1:51" s="204" customFormat="1" ht="12.75" outlineLevel="3" x14ac:dyDescent="0.2">
      <c r="A206" s="1350" t="str">
        <f t="shared" si="92"/>
        <v>Z2013</v>
      </c>
      <c r="B206" s="1350" t="e">
        <f t="shared" si="92"/>
        <v>#N/A</v>
      </c>
      <c r="C206" s="1350" t="e">
        <f t="shared" si="92"/>
        <v>#N/A</v>
      </c>
      <c r="D206" s="1350" t="e">
        <f t="shared" si="92"/>
        <v>#N/A</v>
      </c>
      <c r="E206" s="1263" t="str">
        <f>VLOOKUP("K|"&amp;P206,'[2]+termU'!$A$1:$G$65536,6,FALSE)</f>
        <v>L8017043</v>
      </c>
      <c r="F206" s="1264" t="str">
        <f>VLOOKUP("K|"&amp;O206,'[2]+termU'!$A$1:$G$65536,6,FALSE)</f>
        <v>L8017043</v>
      </c>
      <c r="G206" s="1264" t="str">
        <f>IF(P206="","B",IF(ISERROR(E208),"B",IF(E206=LEFT(E208,LEN(E206)),"A","B")))</f>
        <v>B</v>
      </c>
      <c r="H206" s="172" t="str">
        <f t="shared" ca="1" si="115"/>
        <v>B</v>
      </c>
      <c r="I206" s="1352">
        <v>5</v>
      </c>
      <c r="J206" s="1350">
        <f t="shared" si="93"/>
        <v>2013</v>
      </c>
      <c r="K206" s="1350" t="str">
        <f t="shared" si="93"/>
        <v>Test country</v>
      </c>
      <c r="L206" s="1350">
        <f t="shared" si="93"/>
        <v>0</v>
      </c>
      <c r="M206" s="1350">
        <f t="shared" si="93"/>
        <v>0</v>
      </c>
      <c r="N206" s="1350">
        <f t="shared" si="93"/>
        <v>0</v>
      </c>
      <c r="O206" s="1371" t="str">
        <f t="shared" si="124"/>
        <v>Creme fraiche</v>
      </c>
      <c r="P206" s="1354" t="s">
        <v>2262</v>
      </c>
      <c r="Q206" s="1452" t="s">
        <v>2452</v>
      </c>
      <c r="R206" s="1401" t="s">
        <v>2452</v>
      </c>
      <c r="S206" s="1068"/>
      <c r="T206" s="1069"/>
      <c r="U206" s="1069"/>
      <c r="V206" s="1383"/>
      <c r="W206" s="1651"/>
      <c r="X206" s="1068"/>
      <c r="Y206" s="1383"/>
      <c r="Z206" s="1651"/>
      <c r="AA206" s="1068"/>
      <c r="AB206" s="1384"/>
      <c r="AC206" s="1068"/>
      <c r="AD206" s="1384"/>
      <c r="AE206" s="1068"/>
      <c r="AF206" s="1384"/>
      <c r="AG206" s="1068"/>
      <c r="AH206" s="1384"/>
      <c r="AI206" s="719" t="str">
        <f t="shared" si="13"/>
        <v/>
      </c>
      <c r="AJ206" s="1069" t="str">
        <f t="shared" si="14"/>
        <v/>
      </c>
      <c r="AK206" s="1069" t="str">
        <f t="shared" si="268"/>
        <v/>
      </c>
      <c r="AL206" s="1384" t="str">
        <f>IF($Y206,$U206/$Y206* '1 Overview'!$D$19,"")</f>
        <v/>
      </c>
      <c r="AM206" s="719">
        <f>$AB206* '1 Overview'!$D$19</f>
        <v>0</v>
      </c>
      <c r="AN206" s="1069">
        <f>$AD206* '1 Overview'!$D$19</f>
        <v>0</v>
      </c>
      <c r="AO206" s="1069">
        <f>$AF206* '1 Overview'!$D$19</f>
        <v>0</v>
      </c>
      <c r="AP206" s="1383">
        <f>$AH206* '1 Overview'!$D$19</f>
        <v>0</v>
      </c>
      <c r="AQ206" s="1068"/>
      <c r="AR206" s="1069"/>
      <c r="AS206" s="1069"/>
      <c r="AT206" s="1384"/>
      <c r="AU206" s="719">
        <f>AR206* '1 Overview'!$D$19</f>
        <v>0</v>
      </c>
      <c r="AV206" s="1069">
        <f>T206* '1 Overview'!$D$19</f>
        <v>0</v>
      </c>
      <c r="AW206" s="1069">
        <f>Z206* '1 Overview'!$D$19</f>
        <v>0</v>
      </c>
      <c r="AX206" s="1384">
        <f>AT206* '1 Overview'!$D$19</f>
        <v>0</v>
      </c>
      <c r="AY206" s="1385"/>
    </row>
    <row r="207" spans="1:51" s="204" customFormat="1" ht="12.75" outlineLevel="3" x14ac:dyDescent="0.2">
      <c r="A207" s="1350" t="str">
        <f t="shared" si="92"/>
        <v>Z2013</v>
      </c>
      <c r="B207" s="1350" t="e">
        <f t="shared" si="92"/>
        <v>#N/A</v>
      </c>
      <c r="C207" s="1350" t="e">
        <f t="shared" si="92"/>
        <v>#N/A</v>
      </c>
      <c r="D207" s="1350" t="e">
        <f t="shared" si="92"/>
        <v>#N/A</v>
      </c>
      <c r="E207" s="1263" t="e">
        <f>VLOOKUP("K|"&amp;P207,'[2]+termU'!$A$1:$G$65536,6,FALSE)</f>
        <v>#N/A</v>
      </c>
      <c r="F207" s="1264" t="e">
        <f>VLOOKUP("K|"&amp;O207,'[2]+termU'!$A$1:$G$65536,6,FALSE)</f>
        <v>#N/A</v>
      </c>
      <c r="G207" s="1264" t="str">
        <f>IF(P207="","B",IF(ISERROR(E209),"B",IF(E207=LEFT(E209,LEN(E207)),"A","B")))</f>
        <v>B</v>
      </c>
      <c r="H207" s="172" t="str">
        <f t="shared" ca="1" si="115"/>
        <v>B</v>
      </c>
      <c r="I207" s="1352">
        <v>6</v>
      </c>
      <c r="J207" s="1350">
        <f t="shared" si="93"/>
        <v>2013</v>
      </c>
      <c r="K207" s="1350" t="str">
        <f t="shared" si="93"/>
        <v>Test country</v>
      </c>
      <c r="L207" s="1350">
        <f t="shared" si="93"/>
        <v>0</v>
      </c>
      <c r="M207" s="1350">
        <f t="shared" si="93"/>
        <v>0</v>
      </c>
      <c r="N207" s="1350">
        <f t="shared" si="93"/>
        <v>0</v>
      </c>
      <c r="O207" s="1371" t="str">
        <f t="shared" si="124"/>
        <v>Icecream</v>
      </c>
      <c r="P207" s="1354" t="s">
        <v>3127</v>
      </c>
      <c r="Q207" s="1460" t="s">
        <v>3130</v>
      </c>
      <c r="R207" s="1461" t="s">
        <v>3129</v>
      </c>
      <c r="S207" s="1068"/>
      <c r="T207" s="1069"/>
      <c r="U207" s="1069"/>
      <c r="V207" s="1383"/>
      <c r="W207" s="1651"/>
      <c r="X207" s="1068"/>
      <c r="Y207" s="1383"/>
      <c r="Z207" s="1651"/>
      <c r="AA207" s="1068"/>
      <c r="AB207" s="1384"/>
      <c r="AC207" s="1068"/>
      <c r="AD207" s="1384"/>
      <c r="AE207" s="1068"/>
      <c r="AF207" s="1384"/>
      <c r="AG207" s="1068"/>
      <c r="AH207" s="1384"/>
      <c r="AI207" s="719"/>
      <c r="AJ207" s="1069"/>
      <c r="AK207" s="1069"/>
      <c r="AL207" s="1384"/>
      <c r="AM207" s="719"/>
      <c r="AN207" s="1069"/>
      <c r="AO207" s="1069"/>
      <c r="AP207" s="1383"/>
      <c r="AQ207" s="1068"/>
      <c r="AR207" s="1069"/>
      <c r="AS207" s="1069"/>
      <c r="AT207" s="1384"/>
      <c r="AU207" s="719"/>
      <c r="AV207" s="1069"/>
      <c r="AW207" s="1069"/>
      <c r="AX207" s="1384"/>
      <c r="AY207" s="1385"/>
    </row>
    <row r="208" spans="1:51" s="204" customFormat="1" ht="12.75" outlineLevel="3" x14ac:dyDescent="0.2">
      <c r="A208" s="1350" t="str">
        <f t="shared" si="92"/>
        <v>Z2013</v>
      </c>
      <c r="B208" s="1350" t="e">
        <f t="shared" si="92"/>
        <v>#N/A</v>
      </c>
      <c r="C208" s="1350" t="e">
        <f t="shared" si="92"/>
        <v>#N/A</v>
      </c>
      <c r="D208" s="1350" t="e">
        <f t="shared" si="92"/>
        <v>#N/A</v>
      </c>
      <c r="E208" s="1263" t="e">
        <f>VLOOKUP("K|"&amp;P208,'[2]+termU'!$A$1:$G$65536,6,FALSE)</f>
        <v>#N/A</v>
      </c>
      <c r="F208" s="1264" t="e">
        <f>VLOOKUP("K|"&amp;O208,'[2]+termU'!$A$1:$G$65536,6,FALSE)</f>
        <v>#N/A</v>
      </c>
      <c r="G208" s="1264" t="str">
        <f t="shared" si="123"/>
        <v>B</v>
      </c>
      <c r="H208" s="172" t="str">
        <f t="shared" ca="1" si="115"/>
        <v>B</v>
      </c>
      <c r="I208" s="1352">
        <v>5</v>
      </c>
      <c r="J208" s="1350">
        <f t="shared" si="93"/>
        <v>2013</v>
      </c>
      <c r="K208" s="1350" t="str">
        <f t="shared" si="93"/>
        <v>Test country</v>
      </c>
      <c r="L208" s="1350">
        <f t="shared" si="93"/>
        <v>0</v>
      </c>
      <c r="M208" s="1350">
        <f t="shared" si="93"/>
        <v>0</v>
      </c>
      <c r="N208" s="1350">
        <f t="shared" si="93"/>
        <v>0</v>
      </c>
      <c r="O208" s="1371" t="str">
        <f t="shared" si="124"/>
        <v>&lt;important new product, please enter&gt;</v>
      </c>
      <c r="P208" s="1354"/>
      <c r="Q208" s="1468" t="s">
        <v>2780</v>
      </c>
      <c r="R208" s="1404" t="s">
        <v>1971</v>
      </c>
      <c r="S208" s="1538"/>
      <c r="T208" s="1069"/>
      <c r="U208" s="1069"/>
      <c r="V208" s="1383"/>
      <c r="W208" s="1651"/>
      <c r="X208" s="1068"/>
      <c r="Y208" s="1383"/>
      <c r="Z208" s="1651"/>
      <c r="AA208" s="1068"/>
      <c r="AB208" s="1384"/>
      <c r="AC208" s="1068"/>
      <c r="AD208" s="1384"/>
      <c r="AE208" s="1068"/>
      <c r="AF208" s="1384"/>
      <c r="AG208" s="1068"/>
      <c r="AH208" s="1384"/>
      <c r="AI208" s="719" t="str">
        <f t="shared" si="13"/>
        <v/>
      </c>
      <c r="AJ208" s="1069" t="str">
        <f t="shared" si="14"/>
        <v/>
      </c>
      <c r="AK208" s="1069" t="str">
        <f t="shared" si="268"/>
        <v/>
      </c>
      <c r="AL208" s="1384" t="str">
        <f>IF($Y208,$U208/$Y208* '1 Overview'!$D$19,"")</f>
        <v/>
      </c>
      <c r="AM208" s="719">
        <f>$AB208* '1 Overview'!$D$19</f>
        <v>0</v>
      </c>
      <c r="AN208" s="1069">
        <f>$AD208* '1 Overview'!$D$19</f>
        <v>0</v>
      </c>
      <c r="AO208" s="1069">
        <f>$AF208* '1 Overview'!$D$19</f>
        <v>0</v>
      </c>
      <c r="AP208" s="1383">
        <f>$AH208* '1 Overview'!$D$19</f>
        <v>0</v>
      </c>
      <c r="AQ208" s="1068"/>
      <c r="AR208" s="1069"/>
      <c r="AS208" s="1069"/>
      <c r="AT208" s="1384"/>
      <c r="AU208" s="719">
        <f>AR208* '1 Overview'!$D$19</f>
        <v>0</v>
      </c>
      <c r="AV208" s="1069">
        <f>T208* '1 Overview'!$D$19</f>
        <v>0</v>
      </c>
      <c r="AW208" s="1069">
        <f>Z208* '1 Overview'!$D$19</f>
        <v>0</v>
      </c>
      <c r="AX208" s="1384">
        <f>AT208* '1 Overview'!$D$19</f>
        <v>0</v>
      </c>
      <c r="AY208" s="1385"/>
    </row>
    <row r="209" spans="1:51" s="204" customFormat="1" ht="12.75" outlineLevel="3" x14ac:dyDescent="0.2">
      <c r="A209" s="1350" t="str">
        <f t="shared" si="92"/>
        <v>Z2013</v>
      </c>
      <c r="B209" s="1350" t="e">
        <f t="shared" si="92"/>
        <v>#N/A</v>
      </c>
      <c r="C209" s="1350" t="e">
        <f t="shared" si="92"/>
        <v>#N/A</v>
      </c>
      <c r="D209" s="1350" t="e">
        <f t="shared" si="92"/>
        <v>#N/A</v>
      </c>
      <c r="E209" s="1263" t="e">
        <f>VLOOKUP("K|"&amp;P209,'[2]+termU'!$A$1:$G$65536,6,FALSE)</f>
        <v>#N/A</v>
      </c>
      <c r="F209" s="1264" t="e">
        <f>VLOOKUP("K|"&amp;O209,'[2]+termU'!$A$1:$G$65536,6,FALSE)</f>
        <v>#N/A</v>
      </c>
      <c r="G209" s="1264" t="str">
        <f>IF(P209="","B",IF(ISERROR(E211),"B",IF(E209=LEFT(E211,LEN(E209)),"A","B")))</f>
        <v>B</v>
      </c>
      <c r="H209" s="172" t="str">
        <f t="shared" ca="1" si="115"/>
        <v>B</v>
      </c>
      <c r="I209" s="1352">
        <v>5</v>
      </c>
      <c r="J209" s="1350">
        <f t="shared" si="93"/>
        <v>2013</v>
      </c>
      <c r="K209" s="1350" t="str">
        <f t="shared" si="93"/>
        <v>Test country</v>
      </c>
      <c r="L209" s="1350">
        <f t="shared" si="93"/>
        <v>0</v>
      </c>
      <c r="M209" s="1350">
        <f t="shared" si="93"/>
        <v>0</v>
      </c>
      <c r="N209" s="1350">
        <f t="shared" si="93"/>
        <v>0</v>
      </c>
      <c r="O209" s="1371" t="str">
        <f t="shared" si="124"/>
        <v>Other cream products</v>
      </c>
      <c r="P209" s="1354" t="s">
        <v>2263</v>
      </c>
      <c r="Q209" s="1452" t="s">
        <v>2803</v>
      </c>
      <c r="R209" s="1452" t="s">
        <v>95</v>
      </c>
      <c r="S209" s="1068"/>
      <c r="T209" s="1069"/>
      <c r="U209" s="1069"/>
      <c r="V209" s="1383"/>
      <c r="W209" s="1651"/>
      <c r="X209" s="1068"/>
      <c r="Y209" s="1383"/>
      <c r="Z209" s="1651"/>
      <c r="AA209" s="1068"/>
      <c r="AB209" s="1384"/>
      <c r="AC209" s="1068"/>
      <c r="AD209" s="1384"/>
      <c r="AE209" s="1068"/>
      <c r="AF209" s="1384"/>
      <c r="AG209" s="1068"/>
      <c r="AH209" s="1384"/>
      <c r="AI209" s="719" t="str">
        <f t="shared" si="13"/>
        <v/>
      </c>
      <c r="AJ209" s="1069" t="str">
        <f t="shared" si="14"/>
        <v/>
      </c>
      <c r="AK209" s="1069" t="str">
        <f t="shared" si="268"/>
        <v/>
      </c>
      <c r="AL209" s="1384" t="str">
        <f>IF($Y209,$U209/$Y209* '1 Overview'!$D$19,"")</f>
        <v/>
      </c>
      <c r="AM209" s="719">
        <f>$AB209* '1 Overview'!$D$19</f>
        <v>0</v>
      </c>
      <c r="AN209" s="1069">
        <f>$AD209* '1 Overview'!$D$19</f>
        <v>0</v>
      </c>
      <c r="AO209" s="1069">
        <f>$AF209* '1 Overview'!$D$19</f>
        <v>0</v>
      </c>
      <c r="AP209" s="1383">
        <f>$AH209* '1 Overview'!$D$19</f>
        <v>0</v>
      </c>
      <c r="AQ209" s="1068"/>
      <c r="AR209" s="1069"/>
      <c r="AS209" s="1069"/>
      <c r="AT209" s="1384"/>
      <c r="AU209" s="719">
        <f>AR209* '1 Overview'!$D$19</f>
        <v>0</v>
      </c>
      <c r="AV209" s="1069">
        <f>T209* '1 Overview'!$D$19</f>
        <v>0</v>
      </c>
      <c r="AW209" s="1069">
        <f>Z209* '1 Overview'!$D$19</f>
        <v>0</v>
      </c>
      <c r="AX209" s="1384">
        <f>AT209* '1 Overview'!$D$19</f>
        <v>0</v>
      </c>
      <c r="AY209" s="1385"/>
    </row>
    <row r="210" spans="1:51" s="195" customFormat="1" ht="12.75" outlineLevel="2" x14ac:dyDescent="0.2">
      <c r="A210" s="1350" t="str">
        <f t="shared" si="92"/>
        <v>Z2013</v>
      </c>
      <c r="B210" s="1350" t="e">
        <f t="shared" si="92"/>
        <v>#N/A</v>
      </c>
      <c r="C210" s="1350" t="e">
        <f t="shared" si="92"/>
        <v>#N/A</v>
      </c>
      <c r="D210" s="1350" t="e">
        <f t="shared" si="92"/>
        <v>#N/A</v>
      </c>
      <c r="E210" s="1263" t="str">
        <f>VLOOKUP("K|"&amp;P210,'[2]+termU'!$A$1:$G$65536,6,FALSE)</f>
        <v>L80170b</v>
      </c>
      <c r="F210" s="1264" t="str">
        <f>VLOOKUP("K|"&amp;O210,'[2]+termU'!$A$1:$G$65536,6,FALSE)</f>
        <v>L80170b</v>
      </c>
      <c r="G210" s="1264" t="str">
        <f>IF(P210="","B",IF(ISERROR(E211),"B",IF(E210=LEFT(E211,LEN(E210)),"A","B")))</f>
        <v>B</v>
      </c>
      <c r="H210" s="172" t="str">
        <f t="shared" ca="1" si="115"/>
        <v>B</v>
      </c>
      <c r="I210" s="1352">
        <v>4</v>
      </c>
      <c r="J210" s="1350">
        <f t="shared" si="93"/>
        <v>2013</v>
      </c>
      <c r="K210" s="1350" t="str">
        <f t="shared" si="93"/>
        <v>Test country</v>
      </c>
      <c r="L210" s="1350">
        <f t="shared" si="93"/>
        <v>0</v>
      </c>
      <c r="M210" s="1350">
        <f t="shared" si="93"/>
        <v>0</v>
      </c>
      <c r="N210" s="1350">
        <f t="shared" si="93"/>
        <v>0</v>
      </c>
      <c r="O210" s="1371" t="str">
        <f t="shared" si="124"/>
        <v>Desserts/Custards</v>
      </c>
      <c r="P210" s="1354" t="s">
        <v>2264</v>
      </c>
      <c r="Q210" s="1460" t="s">
        <v>2804</v>
      </c>
      <c r="R210" s="1461" t="s">
        <v>2453</v>
      </c>
      <c r="S210" s="1445"/>
      <c r="T210" s="1469"/>
      <c r="U210" s="1469"/>
      <c r="V210" s="1470"/>
      <c r="W210" s="1651"/>
      <c r="X210" s="1473"/>
      <c r="Y210" s="1470"/>
      <c r="Z210" s="1651"/>
      <c r="AA210" s="1473"/>
      <c r="AB210" s="1472"/>
      <c r="AC210" s="1473"/>
      <c r="AD210" s="1472"/>
      <c r="AE210" s="1473"/>
      <c r="AF210" s="1472"/>
      <c r="AG210" s="1473"/>
      <c r="AH210" s="1472"/>
      <c r="AI210" s="1471" t="str">
        <f t="shared" si="13"/>
        <v/>
      </c>
      <c r="AJ210" s="1469" t="str">
        <f t="shared" si="14"/>
        <v/>
      </c>
      <c r="AK210" s="1469" t="str">
        <f t="shared" si="268"/>
        <v/>
      </c>
      <c r="AL210" s="1472" t="str">
        <f>IF($Y210,$U210/$Y210* '1 Overview'!$D$19,"")</f>
        <v/>
      </c>
      <c r="AM210" s="1471">
        <f>$AB210* '1 Overview'!$D$19</f>
        <v>0</v>
      </c>
      <c r="AN210" s="1469">
        <f>$AD210* '1 Overview'!$D$19</f>
        <v>0</v>
      </c>
      <c r="AO210" s="1469">
        <f>$AF210* '1 Overview'!$D$19</f>
        <v>0</v>
      </c>
      <c r="AP210" s="1470">
        <f>$AH210* '1 Overview'!$D$19</f>
        <v>0</v>
      </c>
      <c r="AQ210" s="1473"/>
      <c r="AR210" s="1469"/>
      <c r="AS210" s="1469"/>
      <c r="AT210" s="1472"/>
      <c r="AU210" s="1471">
        <f>AR210* '1 Overview'!$D$19</f>
        <v>0</v>
      </c>
      <c r="AV210" s="1469">
        <f>T210* '1 Overview'!$D$19</f>
        <v>0</v>
      </c>
      <c r="AW210" s="1069">
        <f>Z210* '1 Overview'!$D$19</f>
        <v>0</v>
      </c>
      <c r="AX210" s="1472">
        <f>AT210* '1 Overview'!$D$19</f>
        <v>0</v>
      </c>
      <c r="AY210" s="1467"/>
    </row>
    <row r="211" spans="1:51" s="204" customFormat="1" outlineLevel="2" collapsed="1" x14ac:dyDescent="0.2">
      <c r="A211" s="1350" t="s">
        <v>102</v>
      </c>
      <c r="B211" s="1350" t="s">
        <v>103</v>
      </c>
      <c r="C211" s="1350" t="e">
        <v>#N/A</v>
      </c>
      <c r="D211" s="1350" t="e">
        <v>#N/A</v>
      </c>
      <c r="E211" s="1263" t="e">
        <v>#N/A</v>
      </c>
      <c r="F211" s="1264" t="e">
        <v>#N/A</v>
      </c>
      <c r="G211" s="1264" t="s">
        <v>1570</v>
      </c>
      <c r="H211" s="172" t="str">
        <f t="shared" ca="1" si="115"/>
        <v>B</v>
      </c>
      <c r="I211" s="1352">
        <v>4</v>
      </c>
      <c r="J211" s="1350">
        <v>2011</v>
      </c>
      <c r="K211" s="1350" t="s">
        <v>1845</v>
      </c>
      <c r="L211" s="1350" t="s">
        <v>239</v>
      </c>
      <c r="M211" s="1350" t="s">
        <v>74</v>
      </c>
      <c r="N211" s="1350" t="s">
        <v>239</v>
      </c>
      <c r="O211" s="1371" t="s">
        <v>557</v>
      </c>
      <c r="P211" s="1354" t="s">
        <v>105</v>
      </c>
      <c r="Q211" s="1474" t="s">
        <v>2805</v>
      </c>
      <c r="R211" s="1475" t="s">
        <v>104</v>
      </c>
      <c r="S211" s="1068"/>
      <c r="T211" s="1069"/>
      <c r="U211" s="1069"/>
      <c r="V211" s="1383"/>
      <c r="W211" s="1651"/>
      <c r="X211" s="1068"/>
      <c r="Y211" s="1383"/>
      <c r="Z211" s="1651"/>
      <c r="AA211" s="1068"/>
      <c r="AB211" s="1384"/>
      <c r="AC211" s="1068"/>
      <c r="AD211" s="1384"/>
      <c r="AE211" s="1068"/>
      <c r="AF211" s="1384"/>
      <c r="AG211" s="1068"/>
      <c r="AH211" s="1384"/>
      <c r="AI211" s="719" t="str">
        <f t="shared" si="13"/>
        <v/>
      </c>
      <c r="AJ211" s="1069" t="str">
        <f t="shared" si="14"/>
        <v/>
      </c>
      <c r="AK211" s="1069" t="str">
        <f t="shared" si="268"/>
        <v/>
      </c>
      <c r="AL211" s="1384" t="str">
        <f>IF($Y211,$U211/$Y211* '1 Overview'!$D$19,"")</f>
        <v/>
      </c>
      <c r="AM211" s="719">
        <f>$AB211* '1 Overview'!$D$19</f>
        <v>0</v>
      </c>
      <c r="AN211" s="1069">
        <f>$AD211* '1 Overview'!$D$19</f>
        <v>0</v>
      </c>
      <c r="AO211" s="1069">
        <f>$AF211* '1 Overview'!$D$19</f>
        <v>0</v>
      </c>
      <c r="AP211" s="1383">
        <f>$AH211* '1 Overview'!$D$19</f>
        <v>0</v>
      </c>
      <c r="AQ211" s="1068"/>
      <c r="AR211" s="1069"/>
      <c r="AS211" s="1069"/>
      <c r="AT211" s="1384"/>
      <c r="AU211" s="719">
        <f>AR211* '1 Overview'!$D$19</f>
        <v>0</v>
      </c>
      <c r="AV211" s="1069">
        <f>T211* '1 Overview'!$D$19</f>
        <v>0</v>
      </c>
      <c r="AW211" s="1069">
        <f>Z211* '1 Overview'!$D$19</f>
        <v>0</v>
      </c>
      <c r="AX211" s="1384">
        <f>AT211* '1 Overview'!$D$19</f>
        <v>0</v>
      </c>
      <c r="AY211" s="1385"/>
    </row>
    <row r="212" spans="1:51" s="187" customFormat="1" ht="15.75" hidden="1" outlineLevel="1" x14ac:dyDescent="0.2">
      <c r="A212" s="1350" t="str">
        <f t="shared" si="92"/>
        <v>Z2013</v>
      </c>
      <c r="B212" s="1350" t="e">
        <f t="shared" si="92"/>
        <v>#N/A</v>
      </c>
      <c r="C212" s="1350" t="e">
        <f t="shared" si="92"/>
        <v>#N/A</v>
      </c>
      <c r="D212" s="1350" t="e">
        <f t="shared" si="92"/>
        <v>#N/A</v>
      </c>
      <c r="E212" s="1263" t="str">
        <f>VLOOKUP("K|"&amp;P212,'[2]+termU'!$A$1:$G$65536,6,FALSE)</f>
        <v>L801707</v>
      </c>
      <c r="F212" s="1264" t="str">
        <f>VLOOKUP("K|"&amp;O212,'[2]+termU'!$A$1:$G$65536,6,FALSE)</f>
        <v>L801707</v>
      </c>
      <c r="G212" s="1264" t="str">
        <f>IF(P212="","B",IF(ISERROR(E213),"B",IF(E212=LEFT(E213,LEN(E212)),"A","B")))</f>
        <v>A</v>
      </c>
      <c r="H212" s="172" t="str">
        <f t="shared" ca="1" si="115"/>
        <v>A</v>
      </c>
      <c r="I212" s="1352">
        <v>3</v>
      </c>
      <c r="J212" s="1350">
        <f t="shared" si="93"/>
        <v>2013</v>
      </c>
      <c r="K212" s="1350" t="str">
        <f t="shared" si="93"/>
        <v>Test country</v>
      </c>
      <c r="L212" s="1350">
        <f t="shared" si="93"/>
        <v>0</v>
      </c>
      <c r="M212" s="1350">
        <f t="shared" si="93"/>
        <v>0</v>
      </c>
      <c r="N212" s="1350">
        <f t="shared" si="93"/>
        <v>0</v>
      </c>
      <c r="O212" s="1371" t="str">
        <f t="shared" ref="O212:O219" si="269">TRIM(R212)</f>
        <v>Eggs</v>
      </c>
      <c r="P212" s="1262" t="s">
        <v>2454</v>
      </c>
      <c r="Q212" s="1411" t="s">
        <v>2704</v>
      </c>
      <c r="R212" s="1391" t="s">
        <v>2454</v>
      </c>
      <c r="S212" s="1412">
        <f>SUBTOTAL(9,S213:S213)</f>
        <v>0</v>
      </c>
      <c r="T212" s="1414">
        <f>SUBTOTAL(9,T213:T213)</f>
        <v>0</v>
      </c>
      <c r="U212" s="1414">
        <f>SUBTOTAL(9,U213:U213)</f>
        <v>0</v>
      </c>
      <c r="V212" s="1639"/>
      <c r="W212" s="1657">
        <f>SUBTOTAL(9,W213:W213)</f>
        <v>0</v>
      </c>
      <c r="X212" s="1412">
        <f>SUBTOTAL(9,X213:X213)</f>
        <v>0</v>
      </c>
      <c r="Y212" s="1639"/>
      <c r="Z212" s="1657">
        <f>SUBTOTAL(9,Z213:Z213)</f>
        <v>0</v>
      </c>
      <c r="AA212" s="1412">
        <f t="shared" ref="AA212:AH212" si="270">SUBTOTAL(9,AA213:AA213)</f>
        <v>0</v>
      </c>
      <c r="AB212" s="1415">
        <f t="shared" si="270"/>
        <v>0</v>
      </c>
      <c r="AC212" s="1412">
        <f t="shared" si="270"/>
        <v>0</v>
      </c>
      <c r="AD212" s="1415">
        <f t="shared" si="270"/>
        <v>0</v>
      </c>
      <c r="AE212" s="1412">
        <f t="shared" si="270"/>
        <v>0</v>
      </c>
      <c r="AF212" s="1415">
        <f t="shared" si="270"/>
        <v>0</v>
      </c>
      <c r="AG212" s="1412">
        <f t="shared" si="270"/>
        <v>0</v>
      </c>
      <c r="AH212" s="1415">
        <f t="shared" si="270"/>
        <v>0</v>
      </c>
      <c r="AI212" s="1413" t="str">
        <f t="shared" si="13"/>
        <v/>
      </c>
      <c r="AJ212" s="1414" t="str">
        <f t="shared" si="14"/>
        <v/>
      </c>
      <c r="AK212" s="1414" t="str">
        <f t="shared" si="268"/>
        <v/>
      </c>
      <c r="AL212" s="1415" t="str">
        <f>IF($Y212,$U212/$Y212* '1 Overview'!$D$19,"")</f>
        <v/>
      </c>
      <c r="AM212" s="1413">
        <f>$AB212* '1 Overview'!$D$19</f>
        <v>0</v>
      </c>
      <c r="AN212" s="1414">
        <f>$AD212* '1 Overview'!$D$19</f>
        <v>0</v>
      </c>
      <c r="AO212" s="1414">
        <f>$AF212* '1 Overview'!$D$19</f>
        <v>0</v>
      </c>
      <c r="AP212" s="1422">
        <f>$AH212* '1 Overview'!$D$19</f>
        <v>0</v>
      </c>
      <c r="AQ212" s="1412">
        <f>SUBTOTAL(9,AQ213:AQ213)</f>
        <v>0</v>
      </c>
      <c r="AR212" s="1414">
        <f>SUBTOTAL(9,AR213:AR213)</f>
        <v>0</v>
      </c>
      <c r="AS212" s="1414">
        <f>SUBTOTAL(9,AS213:AS213)</f>
        <v>0</v>
      </c>
      <c r="AT212" s="1415">
        <f>SUBTOTAL(9,AT213:AT213)</f>
        <v>0</v>
      </c>
      <c r="AU212" s="1413">
        <f>AR212* '1 Overview'!$D$19</f>
        <v>0</v>
      </c>
      <c r="AV212" s="1414">
        <f>T212* '1 Overview'!$D$19</f>
        <v>0</v>
      </c>
      <c r="AW212" s="1378">
        <f>Z212* '1 Overview'!$D$19</f>
        <v>0</v>
      </c>
      <c r="AX212" s="1415">
        <f>AT212* '1 Overview'!$D$19</f>
        <v>0</v>
      </c>
      <c r="AY212" s="1416"/>
    </row>
    <row r="213" spans="1:51" s="207" customFormat="1" hidden="1" outlineLevel="2" collapsed="1" x14ac:dyDescent="0.2">
      <c r="A213" s="1350" t="str">
        <f t="shared" si="92"/>
        <v>Z2013</v>
      </c>
      <c r="B213" s="1350" t="e">
        <f t="shared" si="92"/>
        <v>#N/A</v>
      </c>
      <c r="C213" s="1350" t="e">
        <f t="shared" si="92"/>
        <v>#N/A</v>
      </c>
      <c r="D213" s="1350" t="e">
        <f t="shared" si="92"/>
        <v>#N/A</v>
      </c>
      <c r="E213" s="1263" t="str">
        <f>VLOOKUP("K|"&amp;P213,'[2]+termU'!$A$1:$G$65536,6,FALSE)</f>
        <v>L8017071</v>
      </c>
      <c r="F213" s="1264" t="str">
        <f>VLOOKUP("K|"&amp;O213,'[2]+termU'!$A$1:$G$65536,6,FALSE)</f>
        <v>L801707</v>
      </c>
      <c r="G213" s="1264" t="str">
        <f>IF(P213="","B",IF(ISERROR(E129),"B",IF(E213=LEFT(E129,LEN(E213)),"A","B")))</f>
        <v>B</v>
      </c>
      <c r="H213" s="172" t="str">
        <f t="shared" ca="1" si="115"/>
        <v>B</v>
      </c>
      <c r="I213" s="1352">
        <v>4</v>
      </c>
      <c r="J213" s="1350">
        <f t="shared" si="93"/>
        <v>2013</v>
      </c>
      <c r="K213" s="1350" t="str">
        <f t="shared" si="93"/>
        <v>Test country</v>
      </c>
      <c r="L213" s="1350">
        <f t="shared" si="93"/>
        <v>0</v>
      </c>
      <c r="M213" s="1350">
        <f t="shared" si="93"/>
        <v>0</v>
      </c>
      <c r="N213" s="1350">
        <f t="shared" si="93"/>
        <v>0</v>
      </c>
      <c r="O213" s="1371" t="str">
        <f t="shared" si="269"/>
        <v>Eggs</v>
      </c>
      <c r="P213" s="1262" t="s">
        <v>2387</v>
      </c>
      <c r="Q213" s="1382" t="str">
        <f ca="1" xml:space="preserve"> Q212 &amp; IF(ISERROR([3]!hidden(Q212)),", sin detalles",IF([3]!hidden(Q212),"",", sin detalles"))</f>
        <v>Huevos, sin detalles</v>
      </c>
      <c r="R213" s="1476" t="str">
        <f xml:space="preserve"> R212 &amp; IF(ISERROR([2]!hidden(R212)),", no details",IF([2]!hidden(R212),"",", no details"))</f>
        <v>Eggs</v>
      </c>
      <c r="S213" s="1068"/>
      <c r="T213" s="1069"/>
      <c r="U213" s="1069"/>
      <c r="V213" s="1383"/>
      <c r="W213" s="1651"/>
      <c r="X213" s="1068"/>
      <c r="Y213" s="1383"/>
      <c r="Z213" s="1651"/>
      <c r="AA213" s="1068"/>
      <c r="AB213" s="1384"/>
      <c r="AC213" s="1068"/>
      <c r="AD213" s="1384"/>
      <c r="AE213" s="1068"/>
      <c r="AF213" s="1384"/>
      <c r="AG213" s="1068"/>
      <c r="AH213" s="1384"/>
      <c r="AI213" s="719" t="str">
        <f t="shared" si="13"/>
        <v/>
      </c>
      <c r="AJ213" s="1069" t="str">
        <f t="shared" si="14"/>
        <v/>
      </c>
      <c r="AK213" s="1069" t="str">
        <f t="shared" si="268"/>
        <v/>
      </c>
      <c r="AL213" s="1384" t="str">
        <f>IF($Y213,$U213/$Y213* '1 Overview'!$D$19,"")</f>
        <v/>
      </c>
      <c r="AM213" s="719">
        <f>$AB213* '1 Overview'!$D$19</f>
        <v>0</v>
      </c>
      <c r="AN213" s="1069">
        <f>$AD213* '1 Overview'!$D$19</f>
        <v>0</v>
      </c>
      <c r="AO213" s="1069">
        <f>$AF213* '1 Overview'!$D$19</f>
        <v>0</v>
      </c>
      <c r="AP213" s="1383">
        <f>$AH213* '1 Overview'!$D$19</f>
        <v>0</v>
      </c>
      <c r="AQ213" s="1068"/>
      <c r="AR213" s="1069"/>
      <c r="AS213" s="1069"/>
      <c r="AT213" s="1384"/>
      <c r="AU213" s="719">
        <f>AR213* '1 Overview'!$D$19</f>
        <v>0</v>
      </c>
      <c r="AV213" s="1069">
        <f>T213* '1 Overview'!$D$19</f>
        <v>0</v>
      </c>
      <c r="AW213" s="1069">
        <f>Z213* '1 Overview'!$D$19</f>
        <v>0</v>
      </c>
      <c r="AX213" s="1384">
        <f>AT213* '1 Overview'!$D$19</f>
        <v>0</v>
      </c>
      <c r="AY213" s="1458"/>
    </row>
    <row r="214" spans="1:51" s="187" customFormat="1" ht="15.75" outlineLevel="1" x14ac:dyDescent="0.2">
      <c r="A214" s="1350" t="str">
        <f t="shared" si="92"/>
        <v>Z2013</v>
      </c>
      <c r="B214" s="1350" t="e">
        <f t="shared" si="92"/>
        <v>#N/A</v>
      </c>
      <c r="C214" s="1350" t="e">
        <f t="shared" si="92"/>
        <v>#N/A</v>
      </c>
      <c r="D214" s="1350" t="e">
        <f t="shared" si="92"/>
        <v>#N/A</v>
      </c>
      <c r="E214" s="1263" t="str">
        <f>VLOOKUP("K|"&amp;P214,'[2]+termU'!$A$1:$G$65536,6,FALSE)</f>
        <v>L801a01</v>
      </c>
      <c r="F214" s="1264" t="str">
        <f>VLOOKUP("K|"&amp;O214,'[2]+termU'!$A$1:$G$65536,6,FALSE)</f>
        <v>L801a01</v>
      </c>
      <c r="G214" s="1264" t="str">
        <f t="shared" ref="G214:G217" si="271">IF(P214="","B",IF(ISERROR(E215),"B",IF(E214=LEFT(E215,LEN(E214)),"A","B")))</f>
        <v>A</v>
      </c>
      <c r="H214" s="172" t="str">
        <f t="shared" ca="1" si="115"/>
        <v>A</v>
      </c>
      <c r="I214" s="1352">
        <v>3</v>
      </c>
      <c r="J214" s="1350">
        <f t="shared" si="100"/>
        <v>2013</v>
      </c>
      <c r="K214" s="1350" t="str">
        <f t="shared" si="100"/>
        <v>Test country</v>
      </c>
      <c r="L214" s="1350">
        <f t="shared" si="100"/>
        <v>0</v>
      </c>
      <c r="M214" s="1350">
        <f t="shared" si="100"/>
        <v>0</v>
      </c>
      <c r="N214" s="1350">
        <f t="shared" si="100"/>
        <v>0</v>
      </c>
      <c r="O214" s="1371" t="str">
        <f t="shared" si="269"/>
        <v>Meat and meat products</v>
      </c>
      <c r="P214" s="1262" t="s">
        <v>2461</v>
      </c>
      <c r="Q214" s="1411" t="s">
        <v>2811</v>
      </c>
      <c r="R214" s="1391" t="s">
        <v>2461</v>
      </c>
      <c r="S214" s="1412">
        <f>SUBTOTAL(9,S215:S224)</f>
        <v>0</v>
      </c>
      <c r="T214" s="1414">
        <f t="shared" ref="T214:AT214" si="272">SUBTOTAL(9,T215:T224)</f>
        <v>0</v>
      </c>
      <c r="U214" s="1414">
        <f t="shared" si="272"/>
        <v>0</v>
      </c>
      <c r="V214" s="1422">
        <f t="shared" si="272"/>
        <v>0</v>
      </c>
      <c r="W214" s="1652">
        <f t="shared" si="272"/>
        <v>0</v>
      </c>
      <c r="X214" s="1412">
        <f t="shared" si="272"/>
        <v>0</v>
      </c>
      <c r="Y214" s="1422">
        <f t="shared" si="272"/>
        <v>0</v>
      </c>
      <c r="Z214" s="1652">
        <f t="shared" si="272"/>
        <v>0</v>
      </c>
      <c r="AA214" s="1412">
        <f t="shared" si="272"/>
        <v>0</v>
      </c>
      <c r="AB214" s="1415">
        <f t="shared" si="272"/>
        <v>0</v>
      </c>
      <c r="AC214" s="1412">
        <f t="shared" si="272"/>
        <v>0</v>
      </c>
      <c r="AD214" s="1415">
        <f t="shared" si="272"/>
        <v>0</v>
      </c>
      <c r="AE214" s="1412">
        <f t="shared" si="272"/>
        <v>0</v>
      </c>
      <c r="AF214" s="1415">
        <f t="shared" si="272"/>
        <v>0</v>
      </c>
      <c r="AG214" s="1412">
        <f t="shared" si="272"/>
        <v>0</v>
      </c>
      <c r="AH214" s="1415">
        <f t="shared" si="272"/>
        <v>0</v>
      </c>
      <c r="AI214" s="1413">
        <f t="shared" si="272"/>
        <v>0</v>
      </c>
      <c r="AJ214" s="1414">
        <f t="shared" si="272"/>
        <v>0</v>
      </c>
      <c r="AK214" s="1414">
        <f t="shared" si="272"/>
        <v>0</v>
      </c>
      <c r="AL214" s="1414">
        <f t="shared" si="272"/>
        <v>0</v>
      </c>
      <c r="AM214" s="1414">
        <f t="shared" si="272"/>
        <v>0</v>
      </c>
      <c r="AN214" s="1414">
        <f t="shared" si="272"/>
        <v>0</v>
      </c>
      <c r="AO214" s="1414">
        <f t="shared" si="272"/>
        <v>0</v>
      </c>
      <c r="AP214" s="1422">
        <f t="shared" si="272"/>
        <v>0</v>
      </c>
      <c r="AQ214" s="1412">
        <f t="shared" si="272"/>
        <v>0</v>
      </c>
      <c r="AR214" s="1414">
        <f t="shared" si="272"/>
        <v>0</v>
      </c>
      <c r="AS214" s="1414">
        <f t="shared" si="272"/>
        <v>0</v>
      </c>
      <c r="AT214" s="1415">
        <f t="shared" si="272"/>
        <v>0</v>
      </c>
      <c r="AU214" s="1413">
        <f>AR214* '1 Overview'!$D$19</f>
        <v>0</v>
      </c>
      <c r="AV214" s="1414">
        <f>T214* '1 Overview'!$D$19</f>
        <v>0</v>
      </c>
      <c r="AW214" s="1378">
        <f>Z214* '1 Overview'!$D$19</f>
        <v>0</v>
      </c>
      <c r="AX214" s="1415">
        <f>AT214* '1 Overview'!$D$19</f>
        <v>0</v>
      </c>
      <c r="AY214" s="1416"/>
    </row>
    <row r="215" spans="1:51" s="187" customFormat="1" outlineLevel="2" collapsed="1" x14ac:dyDescent="0.2">
      <c r="A215" s="1350" t="str">
        <f t="shared" si="92"/>
        <v>Z2013</v>
      </c>
      <c r="B215" s="1350" t="e">
        <f t="shared" si="92"/>
        <v>#N/A</v>
      </c>
      <c r="C215" s="1350" t="e">
        <f t="shared" si="92"/>
        <v>#N/A</v>
      </c>
      <c r="D215" s="1350" t="e">
        <f t="shared" si="92"/>
        <v>#N/A</v>
      </c>
      <c r="E215" s="1263" t="str">
        <f>VLOOKUP("K|"&amp;P215,'[2]+termU'!$A$1:$G$65536,6,FALSE)</f>
        <v>L801a010</v>
      </c>
      <c r="F215" s="1264" t="str">
        <f>VLOOKUP("K|"&amp;O215,'[2]+termU'!$A$1:$G$65536,6,FALSE)</f>
        <v>L801a010</v>
      </c>
      <c r="G215" s="1264" t="str">
        <f t="shared" si="271"/>
        <v>B</v>
      </c>
      <c r="H215" s="172" t="str">
        <f t="shared" ca="1" si="115"/>
        <v>B</v>
      </c>
      <c r="I215" s="1352">
        <v>4</v>
      </c>
      <c r="J215" s="1350">
        <f t="shared" si="100"/>
        <v>2013</v>
      </c>
      <c r="K215" s="1350" t="str">
        <f t="shared" si="100"/>
        <v>Test country</v>
      </c>
      <c r="L215" s="1350">
        <f t="shared" si="100"/>
        <v>0</v>
      </c>
      <c r="M215" s="1350">
        <f t="shared" si="100"/>
        <v>0</v>
      </c>
      <c r="N215" s="1350">
        <f t="shared" si="100"/>
        <v>0</v>
      </c>
      <c r="O215" s="1371" t="str">
        <f t="shared" si="269"/>
        <v>Meat and meat products, no details</v>
      </c>
      <c r="P215" s="1262" t="s">
        <v>2462</v>
      </c>
      <c r="Q215" s="1476" t="str">
        <f ca="1" xml:space="preserve"> Q214 &amp; IF(ISERROR([3]!hidden(Q214)),", sin detalles",IF([3]!hidden(Q214),"",", sin detalles"))</f>
        <v>Carne y productos cárnicos, sin detalles</v>
      </c>
      <c r="R215" s="1382" t="str">
        <f xml:space="preserve"> R214 &amp; IF(ISERROR([2]!hidden(R214)),", no details",IF([2]!hidden(R214),"",", no details"))</f>
        <v>Meat and meat products, no details</v>
      </c>
      <c r="S215" s="1068"/>
      <c r="T215" s="1069"/>
      <c r="U215" s="1069"/>
      <c r="V215" s="1383"/>
      <c r="W215" s="1651"/>
      <c r="X215" s="1068"/>
      <c r="Y215" s="1383"/>
      <c r="Z215" s="1651"/>
      <c r="AA215" s="1068"/>
      <c r="AB215" s="1384"/>
      <c r="AC215" s="1068"/>
      <c r="AD215" s="1384"/>
      <c r="AE215" s="1068"/>
      <c r="AF215" s="1384"/>
      <c r="AG215" s="1068"/>
      <c r="AH215" s="1384"/>
      <c r="AI215" s="719" t="str">
        <f t="shared" si="13"/>
        <v/>
      </c>
      <c r="AJ215" s="1069" t="str">
        <f t="shared" si="14"/>
        <v/>
      </c>
      <c r="AK215" s="1069" t="str">
        <f t="shared" si="268"/>
        <v/>
      </c>
      <c r="AL215" s="1384" t="str">
        <f>IF($Y215,$U215/$Y215* '1 Overview'!$D$19,"")</f>
        <v/>
      </c>
      <c r="AM215" s="719">
        <f>$AB215* '1 Overview'!$D$19</f>
        <v>0</v>
      </c>
      <c r="AN215" s="1069">
        <f>$AD215* '1 Overview'!$D$19</f>
        <v>0</v>
      </c>
      <c r="AO215" s="1069">
        <f>$AF215* '1 Overview'!$D$19</f>
        <v>0</v>
      </c>
      <c r="AP215" s="1383">
        <f>$AH215* '1 Overview'!$D$19</f>
        <v>0</v>
      </c>
      <c r="AQ215" s="1068"/>
      <c r="AR215" s="1069"/>
      <c r="AS215" s="1069"/>
      <c r="AT215" s="1384"/>
      <c r="AU215" s="719">
        <f>AR215* '1 Overview'!$D$19</f>
        <v>0</v>
      </c>
      <c r="AV215" s="1069">
        <f>T215* '1 Overview'!$D$19</f>
        <v>0</v>
      </c>
      <c r="AW215" s="1069">
        <f>Z215* '1 Overview'!$D$19</f>
        <v>0</v>
      </c>
      <c r="AX215" s="1384">
        <f>AT215* '1 Overview'!$D$19</f>
        <v>0</v>
      </c>
      <c r="AY215" s="1416"/>
    </row>
    <row r="216" spans="1:51" s="204" customFormat="1" ht="12.75" outlineLevel="2" collapsed="1" x14ac:dyDescent="0.2">
      <c r="A216" s="1350" t="str">
        <f t="shared" ref="A216:D241" si="273">A$20</f>
        <v>Z2013</v>
      </c>
      <c r="B216" s="1350" t="e">
        <f t="shared" si="273"/>
        <v>#N/A</v>
      </c>
      <c r="C216" s="1350" t="e">
        <f t="shared" si="273"/>
        <v>#N/A</v>
      </c>
      <c r="D216" s="1350" t="e">
        <f t="shared" si="273"/>
        <v>#N/A</v>
      </c>
      <c r="E216" s="1263" t="str">
        <f>VLOOKUP("K|"&amp;P216,'[2]+termU'!$A$1:$G$65536,6,FALSE)</f>
        <v>L801a012</v>
      </c>
      <c r="F216" s="1264" t="str">
        <f>VLOOKUP("K|"&amp;O216,'[2]+termU'!$A$1:$G$65536,6,FALSE)</f>
        <v>L801a012</v>
      </c>
      <c r="G216" s="1264" t="str">
        <f t="shared" si="271"/>
        <v>B</v>
      </c>
      <c r="H216" s="172" t="str">
        <f t="shared" ca="1" si="115"/>
        <v>B</v>
      </c>
      <c r="I216" s="1352">
        <v>4</v>
      </c>
      <c r="J216" s="1350">
        <f t="shared" si="100"/>
        <v>2013</v>
      </c>
      <c r="K216" s="1350" t="str">
        <f t="shared" si="100"/>
        <v>Test country</v>
      </c>
      <c r="L216" s="1350">
        <f t="shared" si="100"/>
        <v>0</v>
      </c>
      <c r="M216" s="1350">
        <f t="shared" si="100"/>
        <v>0</v>
      </c>
      <c r="N216" s="1350">
        <f t="shared" si="100"/>
        <v>0</v>
      </c>
      <c r="O216" s="1371" t="str">
        <f t="shared" si="269"/>
        <v>Pork</v>
      </c>
      <c r="P216" s="1354" t="s">
        <v>2270</v>
      </c>
      <c r="Q216" s="1452" t="s">
        <v>2812</v>
      </c>
      <c r="R216" s="1452" t="s">
        <v>2463</v>
      </c>
      <c r="S216" s="1068"/>
      <c r="T216" s="1069"/>
      <c r="U216" s="1069"/>
      <c r="V216" s="1383"/>
      <c r="W216" s="1651"/>
      <c r="X216" s="1068"/>
      <c r="Y216" s="1383"/>
      <c r="Z216" s="1651"/>
      <c r="AA216" s="1068"/>
      <c r="AB216" s="1384"/>
      <c r="AC216" s="1068"/>
      <c r="AD216" s="1384"/>
      <c r="AE216" s="1068"/>
      <c r="AF216" s="1384"/>
      <c r="AG216" s="1068"/>
      <c r="AH216" s="1384"/>
      <c r="AI216" s="719" t="str">
        <f t="shared" si="13"/>
        <v/>
      </c>
      <c r="AJ216" s="1069" t="str">
        <f t="shared" si="14"/>
        <v/>
      </c>
      <c r="AK216" s="1069" t="str">
        <f t="shared" si="268"/>
        <v/>
      </c>
      <c r="AL216" s="1384" t="str">
        <f>IF($Y216,$U216/$Y216* '1 Overview'!$D$19,"")</f>
        <v/>
      </c>
      <c r="AM216" s="719">
        <f>$AB216* '1 Overview'!$D$19</f>
        <v>0</v>
      </c>
      <c r="AN216" s="1069">
        <f>$AD216* '1 Overview'!$D$19</f>
        <v>0</v>
      </c>
      <c r="AO216" s="1069">
        <f>$AF216* '1 Overview'!$D$19</f>
        <v>0</v>
      </c>
      <c r="AP216" s="1383">
        <f>$AH216* '1 Overview'!$D$19</f>
        <v>0</v>
      </c>
      <c r="AQ216" s="1068"/>
      <c r="AR216" s="1069"/>
      <c r="AS216" s="1069"/>
      <c r="AT216" s="1384"/>
      <c r="AU216" s="719">
        <f>AR216* '1 Overview'!$D$19</f>
        <v>0</v>
      </c>
      <c r="AV216" s="1069">
        <f>T216* '1 Overview'!$D$19</f>
        <v>0</v>
      </c>
      <c r="AW216" s="1069">
        <f>Z216* '1 Overview'!$D$19</f>
        <v>0</v>
      </c>
      <c r="AX216" s="1384">
        <f>AT216* '1 Overview'!$D$19</f>
        <v>0</v>
      </c>
      <c r="AY216" s="1385"/>
    </row>
    <row r="217" spans="1:51" s="333" customFormat="1" ht="12.75" outlineLevel="2" collapsed="1" x14ac:dyDescent="0.2">
      <c r="A217" s="1350" t="str">
        <f t="shared" si="273"/>
        <v>Z2013</v>
      </c>
      <c r="B217" s="1350" t="e">
        <f t="shared" si="273"/>
        <v>#N/A</v>
      </c>
      <c r="C217" s="1350" t="e">
        <f t="shared" si="273"/>
        <v>#N/A</v>
      </c>
      <c r="D217" s="1350" t="e">
        <f t="shared" si="273"/>
        <v>#N/A</v>
      </c>
      <c r="E217" s="1263" t="e">
        <f>VLOOKUP("K|"&amp;P217,'[2]+termU'!$A$1:$G$65536,6,FALSE)</f>
        <v>#N/A</v>
      </c>
      <c r="F217" s="1264" t="e">
        <f>VLOOKUP("K|"&amp;O217,'[2]+termU'!$A$1:$G$65536,6,FALSE)</f>
        <v>#N/A</v>
      </c>
      <c r="G217" s="1264" t="e">
        <f t="shared" si="271"/>
        <v>#N/A</v>
      </c>
      <c r="H217" s="172" t="str">
        <f t="shared" ca="1" si="115"/>
        <v>B</v>
      </c>
      <c r="I217" s="1352">
        <v>4</v>
      </c>
      <c r="J217" s="1350">
        <f t="shared" si="100"/>
        <v>2013</v>
      </c>
      <c r="K217" s="1350" t="str">
        <f t="shared" si="100"/>
        <v>Test country</v>
      </c>
      <c r="L217" s="1350">
        <f t="shared" si="100"/>
        <v>0</v>
      </c>
      <c r="M217" s="1350">
        <f t="shared" si="100"/>
        <v>0</v>
      </c>
      <c r="N217" s="1350">
        <f t="shared" si="100"/>
        <v>0</v>
      </c>
      <c r="O217" s="1371" t="str">
        <f t="shared" si="269"/>
        <v>Beef and veal</v>
      </c>
      <c r="P217" s="1354" t="s">
        <v>594</v>
      </c>
      <c r="Q217" s="1452" t="s">
        <v>2813</v>
      </c>
      <c r="R217" s="1452" t="s">
        <v>593</v>
      </c>
      <c r="S217" s="1068"/>
      <c r="T217" s="1069"/>
      <c r="U217" s="1069"/>
      <c r="V217" s="1383"/>
      <c r="W217" s="1651"/>
      <c r="X217" s="1068"/>
      <c r="Y217" s="1383"/>
      <c r="Z217" s="1651"/>
      <c r="AA217" s="1068"/>
      <c r="AB217" s="1384"/>
      <c r="AC217" s="1068"/>
      <c r="AD217" s="1384"/>
      <c r="AE217" s="1068"/>
      <c r="AF217" s="1384"/>
      <c r="AG217" s="1068"/>
      <c r="AH217" s="1384"/>
      <c r="AI217" s="719" t="str">
        <f t="shared" si="13"/>
        <v/>
      </c>
      <c r="AJ217" s="1069" t="str">
        <f t="shared" si="14"/>
        <v/>
      </c>
      <c r="AK217" s="1069" t="str">
        <f t="shared" si="268"/>
        <v/>
      </c>
      <c r="AL217" s="1384" t="str">
        <f>IF($Y217,$U217/$Y217* '1 Overview'!$D$19,"")</f>
        <v/>
      </c>
      <c r="AM217" s="719">
        <f>$AB217* '1 Overview'!$D$19</f>
        <v>0</v>
      </c>
      <c r="AN217" s="1069">
        <f>$AD217* '1 Overview'!$D$19</f>
        <v>0</v>
      </c>
      <c r="AO217" s="1069">
        <f>$AF217* '1 Overview'!$D$19</f>
        <v>0</v>
      </c>
      <c r="AP217" s="1383">
        <f>$AH217* '1 Overview'!$D$19</f>
        <v>0</v>
      </c>
      <c r="AQ217" s="1068"/>
      <c r="AR217" s="1069"/>
      <c r="AS217" s="1069"/>
      <c r="AT217" s="1384"/>
      <c r="AU217" s="719">
        <f>AR217* '1 Overview'!$D$19</f>
        <v>0</v>
      </c>
      <c r="AV217" s="1069">
        <f>T217* '1 Overview'!$D$19</f>
        <v>0</v>
      </c>
      <c r="AW217" s="1069">
        <f>Z217* '1 Overview'!$D$19</f>
        <v>0</v>
      </c>
      <c r="AX217" s="1384">
        <f>AT217* '1 Overview'!$D$19</f>
        <v>0</v>
      </c>
      <c r="AY217" s="1363"/>
    </row>
    <row r="218" spans="1:51" s="333" customFormat="1" ht="12.75" outlineLevel="2" x14ac:dyDescent="0.2">
      <c r="A218" s="1350" t="str">
        <f t="shared" si="273"/>
        <v>Z2013</v>
      </c>
      <c r="B218" s="1350" t="e">
        <f t="shared" si="273"/>
        <v>#N/A</v>
      </c>
      <c r="C218" s="1350" t="e">
        <f t="shared" si="273"/>
        <v>#N/A</v>
      </c>
      <c r="D218" s="1350" t="e">
        <f t="shared" si="273"/>
        <v>#N/A</v>
      </c>
      <c r="E218" s="1263" t="str">
        <f>VLOOKUP("K|"&amp;P218,'[2]+termU'!$A$1:$G$65536,6,FALSE)</f>
        <v>L801a013</v>
      </c>
      <c r="F218" s="1264" t="str">
        <f>VLOOKUP("K|"&amp;O218,'[2]+termU'!$A$1:$G$65536,6,FALSE)</f>
        <v>L801a013</v>
      </c>
      <c r="G218" s="1264" t="str">
        <f>IF(P218="","B",IF(ISERROR(E220),"B",IF(E218=LEFT(E220,LEN(E218)),"A","B")))</f>
        <v>B</v>
      </c>
      <c r="H218" s="172" t="str">
        <f t="shared" ca="1" si="115"/>
        <v>B</v>
      </c>
      <c r="I218" s="1352">
        <v>4</v>
      </c>
      <c r="J218" s="1350">
        <f t="shared" si="100"/>
        <v>2013</v>
      </c>
      <c r="K218" s="1350" t="str">
        <f t="shared" si="100"/>
        <v>Test country</v>
      </c>
      <c r="L218" s="1350">
        <f t="shared" si="100"/>
        <v>0</v>
      </c>
      <c r="M218" s="1350">
        <f t="shared" si="100"/>
        <v>0</v>
      </c>
      <c r="N218" s="1350">
        <f t="shared" si="100"/>
        <v>0</v>
      </c>
      <c r="O218" s="1371" t="str">
        <f t="shared" si="269"/>
        <v>Sheep meat</v>
      </c>
      <c r="P218" s="1354" t="s">
        <v>1841</v>
      </c>
      <c r="Q218" s="1452" t="s">
        <v>2814</v>
      </c>
      <c r="R218" s="1452" t="s">
        <v>2200</v>
      </c>
      <c r="S218" s="1068"/>
      <c r="T218" s="1069"/>
      <c r="U218" s="1069"/>
      <c r="V218" s="1383"/>
      <c r="W218" s="1651"/>
      <c r="X218" s="1068"/>
      <c r="Y218" s="1383"/>
      <c r="Z218" s="1651"/>
      <c r="AA218" s="1068"/>
      <c r="AB218" s="1384"/>
      <c r="AC218" s="1068"/>
      <c r="AD218" s="1384"/>
      <c r="AE218" s="1068"/>
      <c r="AF218" s="1384"/>
      <c r="AG218" s="1068"/>
      <c r="AH218" s="1384"/>
      <c r="AI218" s="719" t="str">
        <f t="shared" si="13"/>
        <v/>
      </c>
      <c r="AJ218" s="1069" t="str">
        <f t="shared" si="14"/>
        <v/>
      </c>
      <c r="AK218" s="1069" t="str">
        <f t="shared" si="268"/>
        <v/>
      </c>
      <c r="AL218" s="1384" t="str">
        <f>IF($Y218,$U218/$Y218* '1 Overview'!$D$19,"")</f>
        <v/>
      </c>
      <c r="AM218" s="719">
        <f>$AB218* '1 Overview'!$D$19</f>
        <v>0</v>
      </c>
      <c r="AN218" s="1069">
        <f>$AD218* '1 Overview'!$D$19</f>
        <v>0</v>
      </c>
      <c r="AO218" s="1069">
        <f>$AF218* '1 Overview'!$D$19</f>
        <v>0</v>
      </c>
      <c r="AP218" s="1383">
        <f>$AH218* '1 Overview'!$D$19</f>
        <v>0</v>
      </c>
      <c r="AQ218" s="1068"/>
      <c r="AR218" s="1069"/>
      <c r="AS218" s="1069"/>
      <c r="AT218" s="1384"/>
      <c r="AU218" s="719">
        <f>AR218* '1 Overview'!$D$19</f>
        <v>0</v>
      </c>
      <c r="AV218" s="1069">
        <f>T218* '1 Overview'!$D$19</f>
        <v>0</v>
      </c>
      <c r="AW218" s="1069">
        <f>Z218* '1 Overview'!$D$19</f>
        <v>0</v>
      </c>
      <c r="AX218" s="1384">
        <f>AT218* '1 Overview'!$D$19</f>
        <v>0</v>
      </c>
      <c r="AY218" s="1363"/>
    </row>
    <row r="219" spans="1:51" s="333" customFormat="1" ht="12.75" outlineLevel="2" x14ac:dyDescent="0.2">
      <c r="A219" s="1350" t="str">
        <f t="shared" si="273"/>
        <v>Z2013</v>
      </c>
      <c r="B219" s="1350" t="e">
        <f t="shared" si="273"/>
        <v>#N/A</v>
      </c>
      <c r="C219" s="1350" t="e">
        <f t="shared" si="273"/>
        <v>#N/A</v>
      </c>
      <c r="D219" s="1350" t="e">
        <f t="shared" si="273"/>
        <v>#N/A</v>
      </c>
      <c r="E219" s="1263" t="str">
        <f>VLOOKUP("K|"&amp;P219,'[2]+termU'!$A$1:$G$65536,6,FALSE)</f>
        <v>L801a014</v>
      </c>
      <c r="F219" s="1264" t="str">
        <f>VLOOKUP("K|"&amp;O219,'[2]+termU'!$A$1:$G$65536,6,FALSE)</f>
        <v>L801a014</v>
      </c>
      <c r="G219" s="1264" t="str">
        <f t="shared" ref="G219:G225" si="274">IF(P219="","B",IF(ISERROR(E220),"B",IF(E219=LEFT(E220,LEN(E219)),"A","B")))</f>
        <v>B</v>
      </c>
      <c r="H219" s="172" t="str">
        <f t="shared" ca="1" si="115"/>
        <v>B</v>
      </c>
      <c r="I219" s="1352">
        <v>4</v>
      </c>
      <c r="J219" s="1350">
        <f t="shared" si="100"/>
        <v>2013</v>
      </c>
      <c r="K219" s="1350" t="str">
        <f t="shared" si="100"/>
        <v>Test country</v>
      </c>
      <c r="L219" s="1350">
        <f t="shared" si="100"/>
        <v>0</v>
      </c>
      <c r="M219" s="1350">
        <f t="shared" si="100"/>
        <v>0</v>
      </c>
      <c r="N219" s="1350">
        <f t="shared" si="100"/>
        <v>0</v>
      </c>
      <c r="O219" s="1371" t="str">
        <f t="shared" si="269"/>
        <v>Goat meat</v>
      </c>
      <c r="P219" s="1262" t="s">
        <v>1840</v>
      </c>
      <c r="Q219" s="1452" t="s">
        <v>2815</v>
      </c>
      <c r="R219" s="1401" t="s">
        <v>2199</v>
      </c>
      <c r="S219" s="1068"/>
      <c r="T219" s="1069"/>
      <c r="U219" s="1069"/>
      <c r="V219" s="1383"/>
      <c r="W219" s="1651"/>
      <c r="X219" s="1068"/>
      <c r="Y219" s="1383"/>
      <c r="Z219" s="1651"/>
      <c r="AA219" s="1068"/>
      <c r="AB219" s="1384"/>
      <c r="AC219" s="1068"/>
      <c r="AD219" s="1384"/>
      <c r="AE219" s="1068"/>
      <c r="AF219" s="1384"/>
      <c r="AG219" s="1068"/>
      <c r="AH219" s="1384"/>
      <c r="AI219" s="719" t="str">
        <f t="shared" si="13"/>
        <v/>
      </c>
      <c r="AJ219" s="1069" t="str">
        <f t="shared" si="14"/>
        <v/>
      </c>
      <c r="AK219" s="1069" t="str">
        <f t="shared" si="268"/>
        <v/>
      </c>
      <c r="AL219" s="1384" t="str">
        <f>IF($Y219,$U219/$Y219* '1 Overview'!$D$19,"")</f>
        <v/>
      </c>
      <c r="AM219" s="719">
        <f>$AB219* '1 Overview'!$D$19</f>
        <v>0</v>
      </c>
      <c r="AN219" s="1069">
        <f>$AD219* '1 Overview'!$D$19</f>
        <v>0</v>
      </c>
      <c r="AO219" s="1069">
        <f>$AF219* '1 Overview'!$D$19</f>
        <v>0</v>
      </c>
      <c r="AP219" s="1383">
        <f>$AH219* '1 Overview'!$D$19</f>
        <v>0</v>
      </c>
      <c r="AQ219" s="1068"/>
      <c r="AR219" s="1069"/>
      <c r="AS219" s="1069"/>
      <c r="AT219" s="1384"/>
      <c r="AU219" s="719">
        <f>AR219* '1 Overview'!$D$19</f>
        <v>0</v>
      </c>
      <c r="AV219" s="1069">
        <f>T219* '1 Overview'!$D$19</f>
        <v>0</v>
      </c>
      <c r="AW219" s="1069">
        <f>Z219* '1 Overview'!$D$19</f>
        <v>0</v>
      </c>
      <c r="AX219" s="1384">
        <f>AT219* '1 Overview'!$D$19</f>
        <v>0</v>
      </c>
      <c r="AY219" s="1363"/>
    </row>
    <row r="220" spans="1:51" s="333" customFormat="1" ht="12.75" outlineLevel="2" x14ac:dyDescent="0.2">
      <c r="A220" s="1350" t="str">
        <f t="shared" si="273"/>
        <v>Z2013</v>
      </c>
      <c r="B220" s="1350" t="e">
        <f t="shared" si="273"/>
        <v>#N/A</v>
      </c>
      <c r="C220" s="1350" t="e">
        <f t="shared" si="273"/>
        <v>#N/A</v>
      </c>
      <c r="D220" s="1350" t="e">
        <f t="shared" si="273"/>
        <v>#N/A</v>
      </c>
      <c r="E220" s="1263" t="str">
        <f>VLOOKUP("K|"&amp;P220,'[2]+termU'!$A$1:$G$65536,6,FALSE)</f>
        <v>L801a015</v>
      </c>
      <c r="F220" s="1264" t="str">
        <f>VLOOKUP("K|"&amp;O220,'[2]+termU'!$A$1:$G$65536,6,FALSE)</f>
        <v>L205</v>
      </c>
      <c r="G220" s="1264" t="str">
        <f t="shared" si="274"/>
        <v>B</v>
      </c>
      <c r="H220" s="172" t="str">
        <f t="shared" ref="H220:H283" ca="1" si="275">IF(CELL("protect",S220),"A","B")</f>
        <v>B</v>
      </c>
      <c r="I220" s="1352">
        <v>4</v>
      </c>
      <c r="J220" s="1350">
        <f t="shared" si="100"/>
        <v>2013</v>
      </c>
      <c r="K220" s="1350" t="str">
        <f t="shared" si="100"/>
        <v>Test country</v>
      </c>
      <c r="L220" s="1350">
        <f t="shared" si="100"/>
        <v>0</v>
      </c>
      <c r="M220" s="1350">
        <f t="shared" si="100"/>
        <v>0</v>
      </c>
      <c r="N220" s="1350">
        <f t="shared" si="100"/>
        <v>0</v>
      </c>
      <c r="O220" s="1371" t="str">
        <f t="shared" ref="O220:O250" si="276">TRIM(R220)</f>
        <v>Poultry</v>
      </c>
      <c r="P220" s="1262" t="s">
        <v>276</v>
      </c>
      <c r="Q220" s="1452" t="s">
        <v>2816</v>
      </c>
      <c r="R220" s="1401" t="s">
        <v>2464</v>
      </c>
      <c r="S220" s="1068"/>
      <c r="T220" s="1069"/>
      <c r="U220" s="1069"/>
      <c r="V220" s="1383"/>
      <c r="W220" s="1651"/>
      <c r="X220" s="1068"/>
      <c r="Y220" s="1383"/>
      <c r="Z220" s="1651"/>
      <c r="AA220" s="1068"/>
      <c r="AB220" s="1384"/>
      <c r="AC220" s="1068"/>
      <c r="AD220" s="1384"/>
      <c r="AE220" s="1068"/>
      <c r="AF220" s="1384"/>
      <c r="AG220" s="1068"/>
      <c r="AH220" s="1384"/>
      <c r="AI220" s="719" t="str">
        <f t="shared" si="13"/>
        <v/>
      </c>
      <c r="AJ220" s="1069" t="str">
        <f t="shared" si="14"/>
        <v/>
      </c>
      <c r="AK220" s="1069" t="str">
        <f t="shared" si="268"/>
        <v/>
      </c>
      <c r="AL220" s="1384" t="str">
        <f>IF($Y220,$U220/$Y220* '1 Overview'!$D$19,"")</f>
        <v/>
      </c>
      <c r="AM220" s="719">
        <f>$AB220* '1 Overview'!$D$19</f>
        <v>0</v>
      </c>
      <c r="AN220" s="1069">
        <f>$AD220* '1 Overview'!$D$19</f>
        <v>0</v>
      </c>
      <c r="AO220" s="1069">
        <f>$AF220* '1 Overview'!$D$19</f>
        <v>0</v>
      </c>
      <c r="AP220" s="1383">
        <f>$AH220* '1 Overview'!$D$19</f>
        <v>0</v>
      </c>
      <c r="AQ220" s="1068"/>
      <c r="AR220" s="1069"/>
      <c r="AS220" s="1069"/>
      <c r="AT220" s="1384"/>
      <c r="AU220" s="719">
        <f>AR220* '1 Overview'!$D$19</f>
        <v>0</v>
      </c>
      <c r="AV220" s="1069">
        <f>T220* '1 Overview'!$D$19</f>
        <v>0</v>
      </c>
      <c r="AW220" s="1069">
        <f>Z220* '1 Overview'!$D$19</f>
        <v>0</v>
      </c>
      <c r="AX220" s="1384">
        <f>AT220* '1 Overview'!$D$19</f>
        <v>0</v>
      </c>
      <c r="AY220" s="1363"/>
    </row>
    <row r="221" spans="1:51" s="333" customFormat="1" ht="12.75" outlineLevel="2" x14ac:dyDescent="0.2">
      <c r="A221" s="1350" t="str">
        <f t="shared" si="273"/>
        <v>Z2013</v>
      </c>
      <c r="B221" s="1350" t="e">
        <f t="shared" si="273"/>
        <v>#N/A</v>
      </c>
      <c r="C221" s="1350" t="e">
        <f t="shared" si="273"/>
        <v>#N/A</v>
      </c>
      <c r="D221" s="1350" t="e">
        <f t="shared" si="273"/>
        <v>#N/A</v>
      </c>
      <c r="E221" s="1263" t="str">
        <f>VLOOKUP("K|"&amp;P221,'[2]+termU'!$A$1:$G$65536,6,FALSE)</f>
        <v>L801a01i</v>
      </c>
      <c r="F221" s="1264" t="str">
        <f>VLOOKUP("K|"&amp;O221,'[2]+termU'!$A$1:$G$65536,6,FALSE)</f>
        <v>L801a01i</v>
      </c>
      <c r="G221" s="1264" t="str">
        <f t="shared" si="274"/>
        <v>B</v>
      </c>
      <c r="H221" s="172" t="str">
        <f t="shared" ca="1" si="275"/>
        <v>B</v>
      </c>
      <c r="I221" s="1352">
        <v>4</v>
      </c>
      <c r="J221" s="1350">
        <f t="shared" si="100"/>
        <v>2013</v>
      </c>
      <c r="K221" s="1350" t="str">
        <f t="shared" si="100"/>
        <v>Test country</v>
      </c>
      <c r="L221" s="1350">
        <f t="shared" si="100"/>
        <v>0</v>
      </c>
      <c r="M221" s="1350">
        <f t="shared" si="100"/>
        <v>0</v>
      </c>
      <c r="N221" s="1350">
        <f t="shared" si="100"/>
        <v>0</v>
      </c>
      <c r="O221" s="1371" t="str">
        <f t="shared" si="276"/>
        <v>Mixed minced meat</v>
      </c>
      <c r="P221" s="1262" t="s">
        <v>2271</v>
      </c>
      <c r="Q221" s="1452" t="s">
        <v>2817</v>
      </c>
      <c r="R221" s="1401" t="s">
        <v>2465</v>
      </c>
      <c r="S221" s="1068"/>
      <c r="T221" s="1069"/>
      <c r="U221" s="1069"/>
      <c r="V221" s="1383"/>
      <c r="W221" s="1651"/>
      <c r="X221" s="1068"/>
      <c r="Y221" s="1383"/>
      <c r="Z221" s="1651"/>
      <c r="AA221" s="1068"/>
      <c r="AB221" s="1384"/>
      <c r="AC221" s="1068"/>
      <c r="AD221" s="1384"/>
      <c r="AE221" s="1068"/>
      <c r="AF221" s="1384"/>
      <c r="AG221" s="1068"/>
      <c r="AH221" s="1384"/>
      <c r="AI221" s="719" t="str">
        <f t="shared" si="13"/>
        <v/>
      </c>
      <c r="AJ221" s="1069" t="str">
        <f t="shared" si="14"/>
        <v/>
      </c>
      <c r="AK221" s="1069" t="str">
        <f t="shared" si="268"/>
        <v/>
      </c>
      <c r="AL221" s="1384" t="str">
        <f>IF($Y221,$U221/$Y221* '1 Overview'!$D$19,"")</f>
        <v/>
      </c>
      <c r="AM221" s="719">
        <f>$AB221* '1 Overview'!$D$19</f>
        <v>0</v>
      </c>
      <c r="AN221" s="1069">
        <f>$AD221* '1 Overview'!$D$19</f>
        <v>0</v>
      </c>
      <c r="AO221" s="1069">
        <f>$AF221* '1 Overview'!$D$19</f>
        <v>0</v>
      </c>
      <c r="AP221" s="1383">
        <f>$AH221* '1 Overview'!$D$19</f>
        <v>0</v>
      </c>
      <c r="AQ221" s="1068"/>
      <c r="AR221" s="1069"/>
      <c r="AS221" s="1069"/>
      <c r="AT221" s="1384"/>
      <c r="AU221" s="719">
        <f>AR221* '1 Overview'!$D$19</f>
        <v>0</v>
      </c>
      <c r="AV221" s="1069">
        <f>T221* '1 Overview'!$D$19</f>
        <v>0</v>
      </c>
      <c r="AW221" s="1069">
        <f>Z221* '1 Overview'!$D$19</f>
        <v>0</v>
      </c>
      <c r="AX221" s="1384">
        <f>AT221* '1 Overview'!$D$19</f>
        <v>0</v>
      </c>
      <c r="AY221" s="1363"/>
    </row>
    <row r="222" spans="1:51" s="333" customFormat="1" ht="12.75" outlineLevel="2" x14ac:dyDescent="0.2">
      <c r="A222" s="1350" t="str">
        <f t="shared" si="273"/>
        <v>Z2013</v>
      </c>
      <c r="B222" s="1350" t="e">
        <f t="shared" si="273"/>
        <v>#N/A</v>
      </c>
      <c r="C222" s="1350" t="e">
        <f t="shared" si="273"/>
        <v>#N/A</v>
      </c>
      <c r="D222" s="1350" t="e">
        <f t="shared" si="273"/>
        <v>#N/A</v>
      </c>
      <c r="E222" s="1263" t="e">
        <f>VLOOKUP("K|"&amp;P222,'[2]+termU'!$A$1:$G$65536,6,FALSE)</f>
        <v>#N/A</v>
      </c>
      <c r="F222" s="1264" t="e">
        <f>VLOOKUP("K|"&amp;O222,'[2]+termU'!$A$1:$G$65536,6,FALSE)</f>
        <v>#N/A</v>
      </c>
      <c r="G222" s="1264" t="str">
        <f t="shared" si="274"/>
        <v>B</v>
      </c>
      <c r="H222" s="172" t="str">
        <f t="shared" ca="1" si="275"/>
        <v>B</v>
      </c>
      <c r="I222" s="1352">
        <v>4</v>
      </c>
      <c r="J222" s="1350">
        <f t="shared" si="100"/>
        <v>2013</v>
      </c>
      <c r="K222" s="1350" t="str">
        <f t="shared" si="100"/>
        <v>Test country</v>
      </c>
      <c r="L222" s="1350">
        <f t="shared" si="100"/>
        <v>0</v>
      </c>
      <c r="M222" s="1350">
        <f t="shared" si="100"/>
        <v>0</v>
      </c>
      <c r="N222" s="1350">
        <f t="shared" si="100"/>
        <v>0</v>
      </c>
      <c r="O222" s="1371" t="str">
        <f t="shared" si="276"/>
        <v>Meat products/sausages</v>
      </c>
      <c r="P222" s="1262" t="s">
        <v>2272</v>
      </c>
      <c r="Q222" s="1452" t="s">
        <v>2818</v>
      </c>
      <c r="R222" s="1401" t="s">
        <v>2466</v>
      </c>
      <c r="S222" s="1068"/>
      <c r="T222" s="1069"/>
      <c r="U222" s="1069"/>
      <c r="V222" s="1383"/>
      <c r="W222" s="1651"/>
      <c r="X222" s="1068"/>
      <c r="Y222" s="1383"/>
      <c r="Z222" s="1651"/>
      <c r="AA222" s="1068"/>
      <c r="AB222" s="1384"/>
      <c r="AC222" s="1068"/>
      <c r="AD222" s="1384"/>
      <c r="AE222" s="1068"/>
      <c r="AF222" s="1384"/>
      <c r="AG222" s="1068"/>
      <c r="AH222" s="1384"/>
      <c r="AI222" s="719" t="str">
        <f t="shared" si="13"/>
        <v/>
      </c>
      <c r="AJ222" s="1069" t="str">
        <f t="shared" si="14"/>
        <v/>
      </c>
      <c r="AK222" s="1069" t="str">
        <f t="shared" si="268"/>
        <v/>
      </c>
      <c r="AL222" s="1384" t="str">
        <f>IF($Y222,$U222/$Y222* '1 Overview'!$D$19,"")</f>
        <v/>
      </c>
      <c r="AM222" s="719">
        <f>$AB222* '1 Overview'!$D$19</f>
        <v>0</v>
      </c>
      <c r="AN222" s="1069">
        <f>$AD222* '1 Overview'!$D$19</f>
        <v>0</v>
      </c>
      <c r="AO222" s="1069">
        <f>$AF222* '1 Overview'!$D$19</f>
        <v>0</v>
      </c>
      <c r="AP222" s="1383">
        <f>$AH222* '1 Overview'!$D$19</f>
        <v>0</v>
      </c>
      <c r="AQ222" s="1068"/>
      <c r="AR222" s="1069"/>
      <c r="AS222" s="1069"/>
      <c r="AT222" s="1384"/>
      <c r="AU222" s="719">
        <f>AR222* '1 Overview'!$D$19</f>
        <v>0</v>
      </c>
      <c r="AV222" s="1069">
        <f>T222* '1 Overview'!$D$19</f>
        <v>0</v>
      </c>
      <c r="AW222" s="1069">
        <f>Z222* '1 Overview'!$D$19</f>
        <v>0</v>
      </c>
      <c r="AX222" s="1384">
        <f>AT222* '1 Overview'!$D$19</f>
        <v>0</v>
      </c>
      <c r="AY222" s="1363"/>
    </row>
    <row r="223" spans="1:51" s="333" customFormat="1" ht="12.75" outlineLevel="2" collapsed="1" x14ac:dyDescent="0.2">
      <c r="A223" s="1350" t="str">
        <f t="shared" si="273"/>
        <v>Z2013</v>
      </c>
      <c r="B223" s="1350" t="e">
        <f t="shared" si="273"/>
        <v>#N/A</v>
      </c>
      <c r="C223" s="1350" t="e">
        <f t="shared" si="273"/>
        <v>#N/A</v>
      </c>
      <c r="D223" s="1350" t="e">
        <f t="shared" si="273"/>
        <v>#N/A</v>
      </c>
      <c r="E223" s="1263" t="e">
        <f>VLOOKUP("K|"&amp;P223,'[2]+termU'!$A$1:$G$65536,6,FALSE)</f>
        <v>#N/A</v>
      </c>
      <c r="F223" s="1264" t="e">
        <f>VLOOKUP("K|"&amp;O223,'[2]+termU'!$A$1:$G$65536,6,FALSE)</f>
        <v>#N/A</v>
      </c>
      <c r="G223" s="1264" t="str">
        <f t="shared" si="274"/>
        <v>B</v>
      </c>
      <c r="H223" s="172" t="str">
        <f t="shared" ca="1" si="275"/>
        <v>B</v>
      </c>
      <c r="I223" s="1352">
        <v>4</v>
      </c>
      <c r="J223" s="1350">
        <f t="shared" si="100"/>
        <v>2013</v>
      </c>
      <c r="K223" s="1350" t="str">
        <f t="shared" si="100"/>
        <v>Test country</v>
      </c>
      <c r="L223" s="1350">
        <f t="shared" si="100"/>
        <v>0</v>
      </c>
      <c r="M223" s="1350">
        <f t="shared" si="100"/>
        <v>0</v>
      </c>
      <c r="N223" s="1350">
        <f t="shared" si="100"/>
        <v>0</v>
      </c>
      <c r="O223" s="1371" t="str">
        <f t="shared" si="276"/>
        <v>&lt;important new product, please enter&gt;</v>
      </c>
      <c r="P223" s="1262"/>
      <c r="Q223" s="1403" t="s">
        <v>2653</v>
      </c>
      <c r="R223" s="1404" t="s">
        <v>1971</v>
      </c>
      <c r="S223" s="1068"/>
      <c r="T223" s="1069"/>
      <c r="U223" s="1069"/>
      <c r="V223" s="1383"/>
      <c r="W223" s="1651"/>
      <c r="X223" s="1068"/>
      <c r="Y223" s="1383"/>
      <c r="Z223" s="1651"/>
      <c r="AA223" s="1068"/>
      <c r="AB223" s="1384"/>
      <c r="AC223" s="1068"/>
      <c r="AD223" s="1384"/>
      <c r="AE223" s="1068"/>
      <c r="AF223" s="1384"/>
      <c r="AG223" s="1068"/>
      <c r="AH223" s="1384"/>
      <c r="AI223" s="719" t="str">
        <f t="shared" ref="AI223:AI253" si="277">IF($V223,$S223/$V223,"")</f>
        <v/>
      </c>
      <c r="AJ223" s="1069" t="str">
        <f t="shared" ref="AJ223:AJ253" si="278">IF($V223,$T223/$V223,"")</f>
        <v/>
      </c>
      <c r="AK223" s="1069" t="str">
        <f t="shared" si="268"/>
        <v/>
      </c>
      <c r="AL223" s="1384" t="str">
        <f>IF($Y223,$U223/$Y223* '1 Overview'!$D$19,"")</f>
        <v/>
      </c>
      <c r="AM223" s="719">
        <f>$AB223* '1 Overview'!$D$19</f>
        <v>0</v>
      </c>
      <c r="AN223" s="1069">
        <f>$AD223* '1 Overview'!$D$19</f>
        <v>0</v>
      </c>
      <c r="AO223" s="1069">
        <f>$AF223* '1 Overview'!$D$19</f>
        <v>0</v>
      </c>
      <c r="AP223" s="1383">
        <f>$AH223* '1 Overview'!$D$19</f>
        <v>0</v>
      </c>
      <c r="AQ223" s="1068"/>
      <c r="AR223" s="1069"/>
      <c r="AS223" s="1069"/>
      <c r="AT223" s="1384"/>
      <c r="AU223" s="719">
        <f>AR223* '1 Overview'!$D$19</f>
        <v>0</v>
      </c>
      <c r="AV223" s="1069">
        <f>T223* '1 Overview'!$D$19</f>
        <v>0</v>
      </c>
      <c r="AW223" s="1069">
        <f>Z223* '1 Overview'!$D$19</f>
        <v>0</v>
      </c>
      <c r="AX223" s="1384">
        <f>AT223* '1 Overview'!$D$19</f>
        <v>0</v>
      </c>
      <c r="AY223" s="1363"/>
    </row>
    <row r="224" spans="1:51" s="204" customFormat="1" ht="12.75" outlineLevel="2" collapsed="1" x14ac:dyDescent="0.2">
      <c r="A224" s="1350" t="str">
        <f t="shared" si="273"/>
        <v>Z2013</v>
      </c>
      <c r="B224" s="1350" t="e">
        <f t="shared" si="273"/>
        <v>#N/A</v>
      </c>
      <c r="C224" s="1350" t="e">
        <f t="shared" si="273"/>
        <v>#N/A</v>
      </c>
      <c r="D224" s="1350" t="e">
        <f t="shared" si="273"/>
        <v>#N/A</v>
      </c>
      <c r="E224" s="1263" t="str">
        <f>VLOOKUP("K|"&amp;P224,'[2]+termU'!$A$1:$G$65536,6,FALSE)</f>
        <v>L801a01z</v>
      </c>
      <c r="F224" s="1264" t="e">
        <f>VLOOKUP("K|"&amp;O224,'[2]+termU'!$A$1:$G$65536,6,FALSE)</f>
        <v>#N/A</v>
      </c>
      <c r="G224" s="1264" t="str">
        <f t="shared" si="274"/>
        <v>B</v>
      </c>
      <c r="H224" s="172" t="str">
        <f t="shared" ca="1" si="275"/>
        <v>B</v>
      </c>
      <c r="I224" s="1352">
        <v>4</v>
      </c>
      <c r="J224" s="1350">
        <f t="shared" si="100"/>
        <v>2013</v>
      </c>
      <c r="K224" s="1350" t="str">
        <f t="shared" si="100"/>
        <v>Test country</v>
      </c>
      <c r="L224" s="1350">
        <f t="shared" si="100"/>
        <v>0</v>
      </c>
      <c r="M224" s="1350">
        <f t="shared" si="100"/>
        <v>0</v>
      </c>
      <c r="N224" s="1350">
        <f t="shared" si="100"/>
        <v>0</v>
      </c>
      <c r="O224" s="1371" t="str">
        <f t="shared" si="276"/>
        <v>Other meat and meat products</v>
      </c>
      <c r="P224" s="1262" t="s">
        <v>2206</v>
      </c>
      <c r="Q224" s="1452" t="s">
        <v>2819</v>
      </c>
      <c r="R224" s="1401" t="s">
        <v>2511</v>
      </c>
      <c r="S224" s="1068"/>
      <c r="T224" s="1069"/>
      <c r="U224" s="1069"/>
      <c r="V224" s="1383"/>
      <c r="W224" s="1651"/>
      <c r="X224" s="1068"/>
      <c r="Y224" s="1383"/>
      <c r="Z224" s="1651"/>
      <c r="AA224" s="1068"/>
      <c r="AB224" s="1384"/>
      <c r="AC224" s="1068"/>
      <c r="AD224" s="1384"/>
      <c r="AE224" s="1068"/>
      <c r="AF224" s="1384"/>
      <c r="AG224" s="1068"/>
      <c r="AH224" s="1384"/>
      <c r="AI224" s="719" t="str">
        <f t="shared" si="277"/>
        <v/>
      </c>
      <c r="AJ224" s="1069" t="str">
        <f t="shared" si="278"/>
        <v/>
      </c>
      <c r="AK224" s="1069" t="str">
        <f t="shared" si="268"/>
        <v/>
      </c>
      <c r="AL224" s="1384" t="str">
        <f>IF($Y224,$U224/$Y224* '1 Overview'!$D$19,"")</f>
        <v/>
      </c>
      <c r="AM224" s="719">
        <f>$AB224* '1 Overview'!$D$19</f>
        <v>0</v>
      </c>
      <c r="AN224" s="1069">
        <f>$AD224* '1 Overview'!$D$19</f>
        <v>0</v>
      </c>
      <c r="AO224" s="1069">
        <f>$AF224* '1 Overview'!$D$19</f>
        <v>0</v>
      </c>
      <c r="AP224" s="1383">
        <f>$AH224* '1 Overview'!$D$19</f>
        <v>0</v>
      </c>
      <c r="AQ224" s="1068"/>
      <c r="AR224" s="1069"/>
      <c r="AS224" s="1069"/>
      <c r="AT224" s="1384"/>
      <c r="AU224" s="719">
        <f>AR224* '1 Overview'!$D$19</f>
        <v>0</v>
      </c>
      <c r="AV224" s="1069">
        <f>T224* '1 Overview'!$D$19</f>
        <v>0</v>
      </c>
      <c r="AW224" s="1069">
        <f>Z224* '1 Overview'!$D$19</f>
        <v>0</v>
      </c>
      <c r="AX224" s="1384">
        <f>AT224* '1 Overview'!$D$19</f>
        <v>0</v>
      </c>
      <c r="AY224" s="1385"/>
    </row>
    <row r="225" spans="1:51" s="187" customFormat="1" ht="15.75" outlineLevel="1" x14ac:dyDescent="0.2">
      <c r="A225" s="1350" t="str">
        <f t="shared" si="273"/>
        <v>Z2013</v>
      </c>
      <c r="B225" s="1350" t="e">
        <f t="shared" si="273"/>
        <v>#N/A</v>
      </c>
      <c r="C225" s="1350" t="e">
        <f t="shared" si="273"/>
        <v>#N/A</v>
      </c>
      <c r="D225" s="1350" t="e">
        <f t="shared" si="273"/>
        <v>#N/A</v>
      </c>
      <c r="E225" s="1263" t="str">
        <f>VLOOKUP("K|"&amp;P225,'[2]+termU'!$A$1:$G$65536,6,FALSE)</f>
        <v>L801a02</v>
      </c>
      <c r="F225" s="1264" t="str">
        <f>VLOOKUP("K|"&amp;O225,'[2]+termU'!$A$1:$G$65536,6,FALSE)</f>
        <v>L801a02</v>
      </c>
      <c r="G225" s="1264" t="str">
        <f t="shared" si="274"/>
        <v>B</v>
      </c>
      <c r="H225" s="172" t="str">
        <f t="shared" ca="1" si="275"/>
        <v>A</v>
      </c>
      <c r="I225" s="1352">
        <v>3</v>
      </c>
      <c r="J225" s="1350">
        <f t="shared" si="100"/>
        <v>2013</v>
      </c>
      <c r="K225" s="1350" t="str">
        <f t="shared" si="100"/>
        <v>Test country</v>
      </c>
      <c r="L225" s="1350">
        <f t="shared" si="100"/>
        <v>0</v>
      </c>
      <c r="M225" s="1350">
        <f t="shared" si="100"/>
        <v>0</v>
      </c>
      <c r="N225" s="1350">
        <f t="shared" si="100"/>
        <v>0</v>
      </c>
      <c r="O225" s="1371" t="str">
        <f t="shared" si="276"/>
        <v>Fish and fish products</v>
      </c>
      <c r="P225" s="1262" t="s">
        <v>2467</v>
      </c>
      <c r="Q225" s="1411" t="s">
        <v>2820</v>
      </c>
      <c r="R225" s="1391" t="s">
        <v>2467</v>
      </c>
      <c r="S225" s="1412">
        <f>SUBTOTAL(9,S226)</f>
        <v>0</v>
      </c>
      <c r="T225" s="1414">
        <f t="shared" ref="T225:AT225" si="279">SUBTOTAL(9,T226)</f>
        <v>0</v>
      </c>
      <c r="U225" s="1414">
        <f t="shared" si="279"/>
        <v>0</v>
      </c>
      <c r="V225" s="1422">
        <f t="shared" si="279"/>
        <v>0</v>
      </c>
      <c r="W225" s="1652">
        <f t="shared" si="279"/>
        <v>0</v>
      </c>
      <c r="X225" s="1412">
        <f t="shared" si="279"/>
        <v>0</v>
      </c>
      <c r="Y225" s="1422">
        <f t="shared" si="279"/>
        <v>0</v>
      </c>
      <c r="Z225" s="1652">
        <f t="shared" si="279"/>
        <v>0</v>
      </c>
      <c r="AA225" s="1412">
        <f t="shared" si="279"/>
        <v>0</v>
      </c>
      <c r="AB225" s="1415">
        <f t="shared" si="279"/>
        <v>0</v>
      </c>
      <c r="AC225" s="1412">
        <f t="shared" si="279"/>
        <v>0</v>
      </c>
      <c r="AD225" s="1415">
        <f t="shared" si="279"/>
        <v>0</v>
      </c>
      <c r="AE225" s="1412">
        <f t="shared" si="279"/>
        <v>0</v>
      </c>
      <c r="AF225" s="1415">
        <f t="shared" si="279"/>
        <v>0</v>
      </c>
      <c r="AG225" s="1412">
        <f t="shared" si="279"/>
        <v>0</v>
      </c>
      <c r="AH225" s="1415">
        <f t="shared" si="279"/>
        <v>0</v>
      </c>
      <c r="AI225" s="1413">
        <f t="shared" si="279"/>
        <v>0</v>
      </c>
      <c r="AJ225" s="1414">
        <f t="shared" si="279"/>
        <v>0</v>
      </c>
      <c r="AK225" s="1414">
        <f t="shared" si="279"/>
        <v>0</v>
      </c>
      <c r="AL225" s="1414">
        <f t="shared" si="279"/>
        <v>0</v>
      </c>
      <c r="AM225" s="1414">
        <f t="shared" si="279"/>
        <v>0</v>
      </c>
      <c r="AN225" s="1414">
        <f t="shared" si="279"/>
        <v>0</v>
      </c>
      <c r="AO225" s="1414">
        <f t="shared" si="279"/>
        <v>0</v>
      </c>
      <c r="AP225" s="1422">
        <f t="shared" si="279"/>
        <v>0</v>
      </c>
      <c r="AQ225" s="1412">
        <f t="shared" si="279"/>
        <v>0</v>
      </c>
      <c r="AR225" s="1414">
        <f t="shared" si="279"/>
        <v>0</v>
      </c>
      <c r="AS225" s="1414">
        <f t="shared" si="279"/>
        <v>0</v>
      </c>
      <c r="AT225" s="1415">
        <f t="shared" si="279"/>
        <v>0</v>
      </c>
      <c r="AU225" s="1413">
        <f>AR225* '1 Overview'!$D$19</f>
        <v>0</v>
      </c>
      <c r="AV225" s="1414">
        <f>T225* '1 Overview'!$D$19</f>
        <v>0</v>
      </c>
      <c r="AW225" s="1378">
        <f>Z225* '1 Overview'!$D$19</f>
        <v>0</v>
      </c>
      <c r="AX225" s="1415">
        <f>AT225* '1 Overview'!$D$19</f>
        <v>0</v>
      </c>
      <c r="AY225" s="1416"/>
    </row>
    <row r="226" spans="1:51" s="207" customFormat="1" outlineLevel="2" collapsed="1" x14ac:dyDescent="0.2">
      <c r="A226" s="1350" t="str">
        <f t="shared" si="273"/>
        <v>Z2013</v>
      </c>
      <c r="B226" s="1350" t="e">
        <f t="shared" si="273"/>
        <v>#N/A</v>
      </c>
      <c r="C226" s="1350" t="e">
        <f t="shared" si="273"/>
        <v>#N/A</v>
      </c>
      <c r="D226" s="1350" t="e">
        <f t="shared" si="273"/>
        <v>#N/A</v>
      </c>
      <c r="E226" s="1263" t="e">
        <f>VLOOKUP("K|"&amp;P226,'[2]+termU'!$A$1:$G$65536,6,FALSE)</f>
        <v>#N/A</v>
      </c>
      <c r="F226" s="1264" t="e">
        <f>VLOOKUP("K|"&amp;O226,'[2]+termU'!$A$1:$G$65536,6,FALSE)</f>
        <v>#N/A</v>
      </c>
      <c r="G226" s="1264" t="e">
        <f>IF(P226="","B",IF(ISERROR(E60),"B",IF(E226=LEFT(E60,LEN(E226)),"A","B")))</f>
        <v>#N/A</v>
      </c>
      <c r="H226" s="172" t="str">
        <f t="shared" ca="1" si="275"/>
        <v>B</v>
      </c>
      <c r="I226" s="1352">
        <v>4</v>
      </c>
      <c r="J226" s="1350">
        <f t="shared" si="100"/>
        <v>2013</v>
      </c>
      <c r="K226" s="1350" t="str">
        <f t="shared" si="100"/>
        <v>Test country</v>
      </c>
      <c r="L226" s="1350">
        <f t="shared" si="100"/>
        <v>0</v>
      </c>
      <c r="M226" s="1350">
        <f t="shared" si="100"/>
        <v>0</v>
      </c>
      <c r="N226" s="1350">
        <f t="shared" si="100"/>
        <v>0</v>
      </c>
      <c r="O226" s="1371" t="str">
        <f t="shared" si="276"/>
        <v>Fish and fish products, no details</v>
      </c>
      <c r="P226" s="1262" t="s">
        <v>2273</v>
      </c>
      <c r="Q226" s="1382" t="str">
        <f ca="1" xml:space="preserve"> Q225 &amp; IF(ISERROR([3]!hidden(Q225)),", sin detalles",IF([3]!hidden(Q225),"",", sin detalles"))</f>
        <v>Pescados y productos de percado, sin detalles</v>
      </c>
      <c r="R226" s="1382" t="str">
        <f xml:space="preserve"> R225 &amp; IF(ISERROR([2]!hidden(R225)),", no details",IF([2]!hidden(R225),"",", no details"))</f>
        <v>Fish and fish products, no details</v>
      </c>
      <c r="S226" s="1068"/>
      <c r="T226" s="1069"/>
      <c r="U226" s="1069"/>
      <c r="V226" s="1383"/>
      <c r="W226" s="1651"/>
      <c r="X226" s="1068"/>
      <c r="Y226" s="1383"/>
      <c r="Z226" s="1651"/>
      <c r="AA226" s="1068"/>
      <c r="AB226" s="1384"/>
      <c r="AC226" s="1068"/>
      <c r="AD226" s="1384"/>
      <c r="AE226" s="1068"/>
      <c r="AF226" s="1384"/>
      <c r="AG226" s="1068"/>
      <c r="AH226" s="1384"/>
      <c r="AI226" s="719" t="str">
        <f t="shared" si="277"/>
        <v/>
      </c>
      <c r="AJ226" s="1069" t="str">
        <f t="shared" si="278"/>
        <v/>
      </c>
      <c r="AK226" s="1069" t="str">
        <f t="shared" si="268"/>
        <v/>
      </c>
      <c r="AL226" s="1384" t="str">
        <f>IF($Y226,$U226/$Y226* '1 Overview'!$D$19,"")</f>
        <v/>
      </c>
      <c r="AM226" s="719">
        <f>$AB226* '1 Overview'!$D$19</f>
        <v>0</v>
      </c>
      <c r="AN226" s="1069">
        <f>$AD226* '1 Overview'!$D$19</f>
        <v>0</v>
      </c>
      <c r="AO226" s="1069">
        <f>$AF226* '1 Overview'!$D$19</f>
        <v>0</v>
      </c>
      <c r="AP226" s="1383">
        <f>$AH226* '1 Overview'!$D$19</f>
        <v>0</v>
      </c>
      <c r="AQ226" s="1068"/>
      <c r="AR226" s="1069"/>
      <c r="AS226" s="1069"/>
      <c r="AT226" s="1384"/>
      <c r="AU226" s="719">
        <f>AR226* '1 Overview'!$D$19</f>
        <v>0</v>
      </c>
      <c r="AV226" s="1069">
        <f>T226* '1 Overview'!$D$19</f>
        <v>0</v>
      </c>
      <c r="AW226" s="1069">
        <f>Z226* '1 Overview'!$D$19</f>
        <v>0</v>
      </c>
      <c r="AX226" s="1384">
        <f>AT226* '1 Overview'!$D$19</f>
        <v>0</v>
      </c>
      <c r="AY226" s="1458"/>
    </row>
    <row r="227" spans="1:51" s="187" customFormat="1" ht="15.75" outlineLevel="1" x14ac:dyDescent="0.2">
      <c r="A227" s="1350" t="str">
        <f t="shared" si="273"/>
        <v>Z2013</v>
      </c>
      <c r="B227" s="1350" t="e">
        <f t="shared" si="273"/>
        <v>#N/A</v>
      </c>
      <c r="C227" s="1350" t="e">
        <f t="shared" si="273"/>
        <v>#N/A</v>
      </c>
      <c r="D227" s="1350" t="e">
        <f t="shared" si="273"/>
        <v>#N/A</v>
      </c>
      <c r="E227" s="1263" t="str">
        <f>VLOOKUP("K|"&amp;P227,'[2]+termU'!$A$1:$G$65536,6,FALSE)</f>
        <v>L801c</v>
      </c>
      <c r="F227" s="1264" t="str">
        <f>VLOOKUP("K|"&amp;O227,'[2]+termU'!$A$1:$G$65536,6,FALSE)</f>
        <v>L801c</v>
      </c>
      <c r="G227" s="1264" t="str">
        <f>IF(P227="","B",IF(ISERROR(E228),"B",IF(E227=LEFT(E228,LEN(E227)),"A","B")))</f>
        <v>A</v>
      </c>
      <c r="H227" s="172" t="str">
        <f t="shared" ca="1" si="275"/>
        <v>A</v>
      </c>
      <c r="I227" s="1352">
        <v>3</v>
      </c>
      <c r="J227" s="1350">
        <f t="shared" ref="J227:N229" si="280">J$20</f>
        <v>2013</v>
      </c>
      <c r="K227" s="1350" t="str">
        <f t="shared" si="280"/>
        <v>Test country</v>
      </c>
      <c r="L227" s="1350">
        <f t="shared" si="280"/>
        <v>0</v>
      </c>
      <c r="M227" s="1350">
        <f t="shared" si="280"/>
        <v>0</v>
      </c>
      <c r="N227" s="1350">
        <f t="shared" si="280"/>
        <v>0</v>
      </c>
      <c r="O227" s="1371" t="str">
        <f t="shared" si="276"/>
        <v>Oils and fats</v>
      </c>
      <c r="P227" s="1262" t="s">
        <v>569</v>
      </c>
      <c r="Q227" s="1411" t="s">
        <v>2637</v>
      </c>
      <c r="R227" s="1391" t="s">
        <v>569</v>
      </c>
      <c r="S227" s="1412">
        <f>SUBTOTAL(9,S228:S244)</f>
        <v>0</v>
      </c>
      <c r="T227" s="1414">
        <f t="shared" ref="T227:AT227" si="281">SUBTOTAL(9,T228:T244)</f>
        <v>0</v>
      </c>
      <c r="U227" s="1414">
        <f t="shared" si="281"/>
        <v>0</v>
      </c>
      <c r="V227" s="1422">
        <f t="shared" si="281"/>
        <v>0</v>
      </c>
      <c r="W227" s="1652">
        <f t="shared" si="281"/>
        <v>0</v>
      </c>
      <c r="X227" s="1412">
        <f t="shared" si="281"/>
        <v>0</v>
      </c>
      <c r="Y227" s="1422">
        <f t="shared" si="281"/>
        <v>0</v>
      </c>
      <c r="Z227" s="1652">
        <f t="shared" si="281"/>
        <v>0</v>
      </c>
      <c r="AA227" s="1412">
        <f t="shared" si="281"/>
        <v>0</v>
      </c>
      <c r="AB227" s="1415">
        <f t="shared" si="281"/>
        <v>0</v>
      </c>
      <c r="AC227" s="1412">
        <f t="shared" si="281"/>
        <v>0</v>
      </c>
      <c r="AD227" s="1415">
        <f t="shared" si="281"/>
        <v>0</v>
      </c>
      <c r="AE227" s="1412">
        <f t="shared" si="281"/>
        <v>0</v>
      </c>
      <c r="AF227" s="1415">
        <f t="shared" si="281"/>
        <v>0</v>
      </c>
      <c r="AG227" s="1412">
        <f t="shared" si="281"/>
        <v>0</v>
      </c>
      <c r="AH227" s="1415">
        <f t="shared" si="281"/>
        <v>0</v>
      </c>
      <c r="AI227" s="1413">
        <f t="shared" si="281"/>
        <v>0</v>
      </c>
      <c r="AJ227" s="1414">
        <f t="shared" si="281"/>
        <v>0</v>
      </c>
      <c r="AK227" s="1414">
        <f t="shared" si="281"/>
        <v>0</v>
      </c>
      <c r="AL227" s="1414">
        <f t="shared" si="281"/>
        <v>0</v>
      </c>
      <c r="AM227" s="1414">
        <f t="shared" si="281"/>
        <v>0</v>
      </c>
      <c r="AN227" s="1414">
        <f t="shared" si="281"/>
        <v>0</v>
      </c>
      <c r="AO227" s="1414">
        <f t="shared" si="281"/>
        <v>0</v>
      </c>
      <c r="AP227" s="1422">
        <f t="shared" si="281"/>
        <v>0</v>
      </c>
      <c r="AQ227" s="1412">
        <f t="shared" si="281"/>
        <v>0</v>
      </c>
      <c r="AR227" s="1414">
        <f t="shared" si="281"/>
        <v>0</v>
      </c>
      <c r="AS227" s="1414">
        <f t="shared" si="281"/>
        <v>0</v>
      </c>
      <c r="AT227" s="1415">
        <f t="shared" si="281"/>
        <v>0</v>
      </c>
      <c r="AU227" s="1413">
        <f>AR227* '1 Overview'!$D$19</f>
        <v>0</v>
      </c>
      <c r="AV227" s="1414">
        <f>T227* '1 Overview'!$D$19</f>
        <v>0</v>
      </c>
      <c r="AW227" s="1378">
        <f>Z227* '1 Overview'!$D$19</f>
        <v>0</v>
      </c>
      <c r="AX227" s="1415">
        <f>AT227* '1 Overview'!$D$19</f>
        <v>0</v>
      </c>
      <c r="AY227" s="1416"/>
    </row>
    <row r="228" spans="1:51" s="207" customFormat="1" outlineLevel="2" collapsed="1" x14ac:dyDescent="0.2">
      <c r="A228" s="1350" t="str">
        <f t="shared" si="273"/>
        <v>Z2013</v>
      </c>
      <c r="B228" s="1350" t="e">
        <f t="shared" si="273"/>
        <v>#N/A</v>
      </c>
      <c r="C228" s="1350" t="e">
        <f t="shared" si="273"/>
        <v>#N/A</v>
      </c>
      <c r="D228" s="1350" t="e">
        <f t="shared" si="273"/>
        <v>#N/A</v>
      </c>
      <c r="E228" s="1263" t="str">
        <f>VLOOKUP("K|"&amp;P228,'[2]+termU'!$A$1:$G$65536,6,FALSE)</f>
        <v>L801c00</v>
      </c>
      <c r="F228" s="1264" t="str">
        <f>VLOOKUP("K|"&amp;O228,'[2]+termU'!$A$1:$G$65536,6,FALSE)</f>
        <v>L801c00</v>
      </c>
      <c r="G228" s="1264" t="str">
        <f>IF(P228="","B",IF(ISERROR(#REF!),"B",IF(E228=LEFT(#REF!,LEN(E228)),"A","B")))</f>
        <v>B</v>
      </c>
      <c r="H228" s="172" t="str">
        <f t="shared" ca="1" si="275"/>
        <v>B</v>
      </c>
      <c r="I228" s="1352">
        <v>4</v>
      </c>
      <c r="J228" s="1350">
        <f t="shared" si="280"/>
        <v>2013</v>
      </c>
      <c r="K228" s="1350" t="str">
        <f t="shared" si="280"/>
        <v>Test country</v>
      </c>
      <c r="L228" s="1350">
        <f t="shared" si="280"/>
        <v>0</v>
      </c>
      <c r="M228" s="1350">
        <f t="shared" si="280"/>
        <v>0</v>
      </c>
      <c r="N228" s="1350">
        <f t="shared" si="280"/>
        <v>0</v>
      </c>
      <c r="O228" s="1371" t="str">
        <f t="shared" si="276"/>
        <v>Oils and fats, no details</v>
      </c>
      <c r="P228" s="1262" t="s">
        <v>2274</v>
      </c>
      <c r="Q228" s="1382" t="str">
        <f ca="1" xml:space="preserve"> Q227 &amp; IF(ISERROR([3]!hidden(Q227)),", sin detalles",IF([3]!hidden(Q227),"",", sin detalles"))</f>
        <v>Aceites y grasas, sin detalles</v>
      </c>
      <c r="R228" s="1382" t="str">
        <f xml:space="preserve"> R227 &amp; IF(ISERROR([2]!hidden(R227)),", no details",IF([2]!hidden(R227),"",", no details"))</f>
        <v>Oils and fats, no details</v>
      </c>
      <c r="S228" s="1068"/>
      <c r="T228" s="1069"/>
      <c r="U228" s="1069"/>
      <c r="V228" s="1383"/>
      <c r="W228" s="1651"/>
      <c r="X228" s="1068"/>
      <c r="Y228" s="1383"/>
      <c r="Z228" s="1651"/>
      <c r="AA228" s="1068"/>
      <c r="AB228" s="1384"/>
      <c r="AC228" s="1068"/>
      <c r="AD228" s="1384"/>
      <c r="AE228" s="1068"/>
      <c r="AF228" s="1384"/>
      <c r="AG228" s="1068"/>
      <c r="AH228" s="1384"/>
      <c r="AI228" s="719" t="str">
        <f t="shared" si="277"/>
        <v/>
      </c>
      <c r="AJ228" s="1069" t="str">
        <f t="shared" si="278"/>
        <v/>
      </c>
      <c r="AK228" s="1069" t="str">
        <f t="shared" si="268"/>
        <v/>
      </c>
      <c r="AL228" s="1384" t="str">
        <f>IF($Y228,$U228/$Y228* '1 Overview'!$D$19,"")</f>
        <v/>
      </c>
      <c r="AM228" s="719">
        <f>$AB228* '1 Overview'!$D$19</f>
        <v>0</v>
      </c>
      <c r="AN228" s="1069">
        <f>$AD228* '1 Overview'!$D$19</f>
        <v>0</v>
      </c>
      <c r="AO228" s="1069">
        <f>$AF228* '1 Overview'!$D$19</f>
        <v>0</v>
      </c>
      <c r="AP228" s="1383">
        <f>$AH228* '1 Overview'!$D$19</f>
        <v>0</v>
      </c>
      <c r="AQ228" s="1068"/>
      <c r="AR228" s="1069"/>
      <c r="AS228" s="1069"/>
      <c r="AT228" s="1384"/>
      <c r="AU228" s="719">
        <f>AR228* '1 Overview'!$D$19</f>
        <v>0</v>
      </c>
      <c r="AV228" s="1069">
        <f>T228* '1 Overview'!$D$19</f>
        <v>0</v>
      </c>
      <c r="AW228" s="1069">
        <f>Z228* '1 Overview'!$D$19</f>
        <v>0</v>
      </c>
      <c r="AX228" s="1384">
        <f>AT228* '1 Overview'!$D$19</f>
        <v>0</v>
      </c>
      <c r="AY228" s="1458"/>
    </row>
    <row r="229" spans="1:51" s="195" customFormat="1" ht="12.75" outlineLevel="2" x14ac:dyDescent="0.2">
      <c r="A229" s="1350" t="str">
        <f t="shared" si="273"/>
        <v>Z2013</v>
      </c>
      <c r="B229" s="1350" t="e">
        <f t="shared" si="273"/>
        <v>#N/A</v>
      </c>
      <c r="C229" s="1350" t="e">
        <f t="shared" si="273"/>
        <v>#N/A</v>
      </c>
      <c r="D229" s="1350" t="e">
        <f t="shared" si="273"/>
        <v>#N/A</v>
      </c>
      <c r="E229" s="1263" t="str">
        <f>VLOOKUP("K|"&amp;P229,'[2]+termU'!$A$1:$G$65536,6,FALSE)</f>
        <v>L801c01</v>
      </c>
      <c r="F229" s="1264" t="str">
        <f>VLOOKUP("K|"&amp;O229,'[2]+termU'!$A$1:$G$65536,6,FALSE)</f>
        <v>L801c01</v>
      </c>
      <c r="G229" s="1264" t="str">
        <f t="shared" ref="G229:G236" si="282">IF(P229="","B",IF(ISERROR(E230),"B",IF(E229=LEFT(E230,LEN(E229)),"A","B")))</f>
        <v>A</v>
      </c>
      <c r="H229" s="172" t="str">
        <f t="shared" ca="1" si="275"/>
        <v>A</v>
      </c>
      <c r="I229" s="1352">
        <v>4</v>
      </c>
      <c r="J229" s="1350">
        <f t="shared" si="280"/>
        <v>2013</v>
      </c>
      <c r="K229" s="1350" t="str">
        <f t="shared" si="280"/>
        <v>Test country</v>
      </c>
      <c r="L229" s="1350">
        <f t="shared" si="280"/>
        <v>0</v>
      </c>
      <c r="M229" s="1350">
        <f t="shared" si="280"/>
        <v>0</v>
      </c>
      <c r="N229" s="1350">
        <f t="shared" si="280"/>
        <v>0</v>
      </c>
      <c r="O229" s="1371" t="str">
        <f t="shared" si="276"/>
        <v>Oils</v>
      </c>
      <c r="P229" s="1262" t="s">
        <v>2276</v>
      </c>
      <c r="Q229" s="1460" t="s">
        <v>2821</v>
      </c>
      <c r="R229" s="1461" t="s">
        <v>595</v>
      </c>
      <c r="S229" s="1462">
        <f t="shared" ref="S229" si="283">SUBTOTAL(9,S230:S240)</f>
        <v>0</v>
      </c>
      <c r="T229" s="1463">
        <f t="shared" ref="T229" si="284">SUBTOTAL(9,T230:T240)</f>
        <v>0</v>
      </c>
      <c r="U229" s="1463">
        <f t="shared" ref="U229" si="285">SUBTOTAL(9,U230:U240)</f>
        <v>0</v>
      </c>
      <c r="V229" s="1464">
        <f t="shared" ref="V229" si="286">SUBTOTAL(9,V230:V240)</f>
        <v>0</v>
      </c>
      <c r="W229" s="1486">
        <f t="shared" ref="W229" si="287">SUBTOTAL(9,W230:W240)</f>
        <v>0</v>
      </c>
      <c r="X229" s="1462">
        <f t="shared" ref="X229" si="288">SUBTOTAL(9,X230:X240)</f>
        <v>0</v>
      </c>
      <c r="Y229" s="1464">
        <f t="shared" ref="Y229" si="289">SUBTOTAL(9,Y230:Y240)</f>
        <v>0</v>
      </c>
      <c r="Z229" s="1486">
        <f t="shared" ref="Z229" si="290">SUBTOTAL(9,Z230:Z240)</f>
        <v>0</v>
      </c>
      <c r="AA229" s="1462">
        <f t="shared" ref="AA229" si="291">SUBTOTAL(9,AA230:AA240)</f>
        <v>0</v>
      </c>
      <c r="AB229" s="1465">
        <f t="shared" ref="AB229" si="292">SUBTOTAL(9,AB230:AB240)</f>
        <v>0</v>
      </c>
      <c r="AC229" s="1462">
        <f t="shared" ref="AC229" si="293">SUBTOTAL(9,AC230:AC240)</f>
        <v>0</v>
      </c>
      <c r="AD229" s="1465">
        <f t="shared" ref="AD229" si="294">SUBTOTAL(9,AD230:AD240)</f>
        <v>0</v>
      </c>
      <c r="AE229" s="1462">
        <f t="shared" ref="AE229" si="295">SUBTOTAL(9,AE230:AE240)</f>
        <v>0</v>
      </c>
      <c r="AF229" s="1465">
        <f t="shared" ref="AF229" si="296">SUBTOTAL(9,AF230:AF240)</f>
        <v>0</v>
      </c>
      <c r="AG229" s="1462">
        <f t="shared" ref="AG229" si="297">SUBTOTAL(9,AG230:AG240)</f>
        <v>0</v>
      </c>
      <c r="AH229" s="1465">
        <f t="shared" ref="AH229" si="298">SUBTOTAL(9,AH230:AH240)</f>
        <v>0</v>
      </c>
      <c r="AI229" s="1462">
        <f t="shared" ref="AI229" si="299">SUBTOTAL(9,AI230:AI240)</f>
        <v>0</v>
      </c>
      <c r="AJ229" s="1462">
        <f t="shared" ref="AJ229" si="300">SUBTOTAL(9,AJ230:AJ240)</f>
        <v>0</v>
      </c>
      <c r="AK229" s="1462">
        <f t="shared" ref="AK229" si="301">SUBTOTAL(9,AK230:AK240)</f>
        <v>0</v>
      </c>
      <c r="AL229" s="1462">
        <f t="shared" ref="AL229" si="302">SUBTOTAL(9,AL230:AL240)</f>
        <v>0</v>
      </c>
      <c r="AM229" s="1462">
        <f t="shared" ref="AM229" si="303">SUBTOTAL(9,AM230:AM240)</f>
        <v>0</v>
      </c>
      <c r="AN229" s="1462">
        <f t="shared" ref="AN229" si="304">SUBTOTAL(9,AN230:AN240)</f>
        <v>0</v>
      </c>
      <c r="AO229" s="1462">
        <f t="shared" ref="AO229" si="305">SUBTOTAL(9,AO230:AO240)</f>
        <v>0</v>
      </c>
      <c r="AP229" s="1462">
        <f t="shared" ref="AP229" si="306">SUBTOTAL(9,AP230:AP240)</f>
        <v>0</v>
      </c>
      <c r="AQ229" s="1462">
        <f t="shared" ref="AQ229" si="307">SUBTOTAL(9,AQ230:AQ240)</f>
        <v>0</v>
      </c>
      <c r="AR229" s="1463">
        <f t="shared" ref="AR229" si="308">SUBTOTAL(9,AR230:AR240)</f>
        <v>0</v>
      </c>
      <c r="AS229" s="1463">
        <f t="shared" ref="AS229" si="309">SUBTOTAL(9,AS230:AS240)</f>
        <v>0</v>
      </c>
      <c r="AT229" s="1465">
        <f t="shared" ref="AT229" si="310">SUBTOTAL(9,AT230:AT240)</f>
        <v>0</v>
      </c>
      <c r="AU229" s="1466">
        <f>AR229* '1 Overview'!$D$19</f>
        <v>0</v>
      </c>
      <c r="AV229" s="1463">
        <f>T229* '1 Overview'!$D$19</f>
        <v>0</v>
      </c>
      <c r="AW229" s="1378">
        <f>Z229* '1 Overview'!$D$19</f>
        <v>0</v>
      </c>
      <c r="AX229" s="1465">
        <f>AT229* '1 Overview'!$D$19</f>
        <v>0</v>
      </c>
      <c r="AY229" s="1467"/>
    </row>
    <row r="230" spans="1:51" s="204" customFormat="1" ht="12.75" outlineLevel="2" x14ac:dyDescent="0.2">
      <c r="A230" s="1350" t="str">
        <f t="shared" si="273"/>
        <v>Z2013</v>
      </c>
      <c r="B230" s="1350" t="e">
        <f t="shared" si="273"/>
        <v>#N/A</v>
      </c>
      <c r="C230" s="1350" t="e">
        <f t="shared" si="273"/>
        <v>#N/A</v>
      </c>
      <c r="D230" s="1350" t="e">
        <f t="shared" si="273"/>
        <v>#N/A</v>
      </c>
      <c r="E230" s="1263" t="str">
        <f>VLOOKUP("K|"&amp;P230,'[2]+termU'!$A$1:$G$65536,6,FALSE)</f>
        <v>L801c010</v>
      </c>
      <c r="F230" s="1264" t="str">
        <f>VLOOKUP("K|"&amp;O230,'[2]+termU'!$A$1:$G$65536,6,FALSE)</f>
        <v>L801c010</v>
      </c>
      <c r="G230" s="1264" t="str">
        <f t="shared" si="282"/>
        <v>B</v>
      </c>
      <c r="H230" s="172" t="str">
        <f t="shared" ca="1" si="275"/>
        <v>B</v>
      </c>
      <c r="I230" s="1352">
        <v>5</v>
      </c>
      <c r="J230" s="1350">
        <f t="shared" ref="J230:N247" si="311">J$20</f>
        <v>2013</v>
      </c>
      <c r="K230" s="1350" t="str">
        <f t="shared" si="311"/>
        <v>Test country</v>
      </c>
      <c r="L230" s="1350">
        <f t="shared" si="311"/>
        <v>0</v>
      </c>
      <c r="M230" s="1350">
        <f t="shared" si="311"/>
        <v>0</v>
      </c>
      <c r="N230" s="1350">
        <f t="shared" si="311"/>
        <v>0</v>
      </c>
      <c r="O230" s="1371" t="str">
        <f t="shared" si="276"/>
        <v>Oils, no details</v>
      </c>
      <c r="P230" s="1262" t="s">
        <v>2277</v>
      </c>
      <c r="Q230" s="1410" t="str">
        <f ca="1" xml:space="preserve"> Q229 &amp; IF(ISERROR([3]!hidden(Q229)),", sin detalles",IF([3]!hidden(Q229),"",", sin detalles"))</f>
        <v xml:space="preserve">    Aceites, sin detalles</v>
      </c>
      <c r="R230" s="1410" t="str">
        <f xml:space="preserve"> R229 &amp; IF(ISERROR([2]!hidden(R229)),", no details",IF([2]!hidden(R229),"",", no details"))</f>
        <v xml:space="preserve">    Oils, no details</v>
      </c>
      <c r="S230" s="1068"/>
      <c r="T230" s="1069"/>
      <c r="U230" s="1069"/>
      <c r="V230" s="1383"/>
      <c r="W230" s="1651"/>
      <c r="X230" s="1068"/>
      <c r="Y230" s="1383"/>
      <c r="Z230" s="1651"/>
      <c r="AA230" s="1068"/>
      <c r="AB230" s="1384"/>
      <c r="AC230" s="1068"/>
      <c r="AD230" s="1384"/>
      <c r="AE230" s="1068"/>
      <c r="AF230" s="1384"/>
      <c r="AG230" s="1068"/>
      <c r="AH230" s="1384"/>
      <c r="AI230" s="719" t="str">
        <f t="shared" si="277"/>
        <v/>
      </c>
      <c r="AJ230" s="1069" t="str">
        <f t="shared" si="278"/>
        <v/>
      </c>
      <c r="AK230" s="1069" t="str">
        <f t="shared" si="268"/>
        <v/>
      </c>
      <c r="AL230" s="1384" t="str">
        <f>IF($Y230,$U230/$Y230* '1 Overview'!$D$19,"")</f>
        <v/>
      </c>
      <c r="AM230" s="719">
        <f>$AB230* '1 Overview'!$D$19</f>
        <v>0</v>
      </c>
      <c r="AN230" s="1069">
        <f>$AD230* '1 Overview'!$D$19</f>
        <v>0</v>
      </c>
      <c r="AO230" s="1069">
        <f>$AF230* '1 Overview'!$D$19</f>
        <v>0</v>
      </c>
      <c r="AP230" s="1383">
        <f>$AH230* '1 Overview'!$D$19</f>
        <v>0</v>
      </c>
      <c r="AQ230" s="1068"/>
      <c r="AR230" s="1069"/>
      <c r="AS230" s="1069"/>
      <c r="AT230" s="1384"/>
      <c r="AU230" s="719">
        <f>AR230* '1 Overview'!$D$19</f>
        <v>0</v>
      </c>
      <c r="AV230" s="1069">
        <f>T230* '1 Overview'!$D$19</f>
        <v>0</v>
      </c>
      <c r="AW230" s="1069">
        <f>Z230* '1 Overview'!$D$19</f>
        <v>0</v>
      </c>
      <c r="AX230" s="1384">
        <f>AT230* '1 Overview'!$D$19</f>
        <v>0</v>
      </c>
      <c r="AY230" s="1385"/>
    </row>
    <row r="231" spans="1:51" s="204" customFormat="1" ht="12.75" outlineLevel="3" x14ac:dyDescent="0.2">
      <c r="A231" s="1350" t="str">
        <f t="shared" ref="A231:D263" si="312">A$20</f>
        <v>Z2013</v>
      </c>
      <c r="B231" s="1350" t="e">
        <f t="shared" si="312"/>
        <v>#N/A</v>
      </c>
      <c r="C231" s="1350" t="e">
        <f t="shared" si="312"/>
        <v>#N/A</v>
      </c>
      <c r="D231" s="1350" t="e">
        <f t="shared" si="312"/>
        <v>#N/A</v>
      </c>
      <c r="E231" s="1263" t="str">
        <f>VLOOKUP("K|"&amp;P231,'[2]+termU'!$A$1:$G$65536,6,FALSE)</f>
        <v>L801c014</v>
      </c>
      <c r="F231" s="1264" t="str">
        <f>VLOOKUP("K|"&amp;O231,'[2]+termU'!$A$1:$G$65536,6,FALSE)</f>
        <v>L801c014</v>
      </c>
      <c r="G231" s="1264" t="str">
        <f t="shared" si="282"/>
        <v>B</v>
      </c>
      <c r="H231" s="172" t="str">
        <f t="shared" ca="1" si="275"/>
        <v>B</v>
      </c>
      <c r="I231" s="1352">
        <v>5</v>
      </c>
      <c r="J231" s="1350">
        <f t="shared" si="311"/>
        <v>2013</v>
      </c>
      <c r="K231" s="1350" t="str">
        <f t="shared" si="311"/>
        <v>Test country</v>
      </c>
      <c r="L231" s="1350">
        <f t="shared" si="311"/>
        <v>0</v>
      </c>
      <c r="M231" s="1350">
        <f t="shared" si="311"/>
        <v>0</v>
      </c>
      <c r="N231" s="1350">
        <f t="shared" si="311"/>
        <v>0</v>
      </c>
      <c r="O231" s="1371" t="str">
        <f t="shared" si="276"/>
        <v>Soya oil</v>
      </c>
      <c r="P231" s="1262" t="s">
        <v>2278</v>
      </c>
      <c r="Q231" s="1430" t="s">
        <v>2638</v>
      </c>
      <c r="R231" s="1430" t="s">
        <v>596</v>
      </c>
      <c r="S231" s="1068"/>
      <c r="T231" s="1069"/>
      <c r="U231" s="1069"/>
      <c r="V231" s="1383"/>
      <c r="W231" s="1651"/>
      <c r="X231" s="1068"/>
      <c r="Y231" s="1383"/>
      <c r="Z231" s="1651"/>
      <c r="AA231" s="1068"/>
      <c r="AB231" s="1384"/>
      <c r="AC231" s="1068"/>
      <c r="AD231" s="1384"/>
      <c r="AE231" s="1068"/>
      <c r="AF231" s="1384"/>
      <c r="AG231" s="1068"/>
      <c r="AH231" s="1384"/>
      <c r="AI231" s="719" t="str">
        <f t="shared" si="277"/>
        <v/>
      </c>
      <c r="AJ231" s="1069" t="str">
        <f t="shared" si="278"/>
        <v/>
      </c>
      <c r="AK231" s="1069" t="str">
        <f t="shared" si="268"/>
        <v/>
      </c>
      <c r="AL231" s="1384" t="str">
        <f>IF($Y231,$U231/$Y231* '1 Overview'!$D$19,"")</f>
        <v/>
      </c>
      <c r="AM231" s="719">
        <f>$AB231* '1 Overview'!$D$19</f>
        <v>0</v>
      </c>
      <c r="AN231" s="1069">
        <f>$AD231* '1 Overview'!$D$19</f>
        <v>0</v>
      </c>
      <c r="AO231" s="1069">
        <f>$AF231* '1 Overview'!$D$19</f>
        <v>0</v>
      </c>
      <c r="AP231" s="1383">
        <f>$AH231* '1 Overview'!$D$19</f>
        <v>0</v>
      </c>
      <c r="AQ231" s="1068"/>
      <c r="AR231" s="1069"/>
      <c r="AS231" s="1069"/>
      <c r="AT231" s="1384"/>
      <c r="AU231" s="719">
        <f>AR231* '1 Overview'!$D$19</f>
        <v>0</v>
      </c>
      <c r="AV231" s="1069">
        <f>T231* '1 Overview'!$D$19</f>
        <v>0</v>
      </c>
      <c r="AW231" s="1069">
        <f>Z231* '1 Overview'!$D$19</f>
        <v>0</v>
      </c>
      <c r="AX231" s="1384">
        <f>AT231* '1 Overview'!$D$19</f>
        <v>0</v>
      </c>
      <c r="AY231" s="1385"/>
    </row>
    <row r="232" spans="1:51" s="204" customFormat="1" ht="12.75" outlineLevel="3" x14ac:dyDescent="0.2">
      <c r="A232" s="1350" t="str">
        <f t="shared" si="312"/>
        <v>Z2013</v>
      </c>
      <c r="B232" s="1350" t="e">
        <f t="shared" si="312"/>
        <v>#N/A</v>
      </c>
      <c r="C232" s="1350" t="e">
        <f t="shared" si="312"/>
        <v>#N/A</v>
      </c>
      <c r="D232" s="1350" t="e">
        <f t="shared" si="312"/>
        <v>#N/A</v>
      </c>
      <c r="E232" s="1263" t="str">
        <f>VLOOKUP("K|"&amp;P232,'[2]+termU'!$A$1:$G$65536,6,FALSE)</f>
        <v>L801c012</v>
      </c>
      <c r="F232" s="1264" t="e">
        <f>VLOOKUP("K|"&amp;O232,'[2]+termU'!$A$1:$G$65536,6,FALSE)</f>
        <v>#N/A</v>
      </c>
      <c r="G232" s="1264" t="str">
        <f t="shared" si="282"/>
        <v>B</v>
      </c>
      <c r="H232" s="172" t="str">
        <f t="shared" ca="1" si="275"/>
        <v>B</v>
      </c>
      <c r="I232" s="1352">
        <v>5</v>
      </c>
      <c r="J232" s="1350">
        <f t="shared" si="311"/>
        <v>2013</v>
      </c>
      <c r="K232" s="1350" t="str">
        <f t="shared" si="311"/>
        <v>Test country</v>
      </c>
      <c r="L232" s="1350">
        <f t="shared" si="311"/>
        <v>0</v>
      </c>
      <c r="M232" s="1350">
        <f t="shared" si="311"/>
        <v>0</v>
      </c>
      <c r="N232" s="1350">
        <f t="shared" si="311"/>
        <v>0</v>
      </c>
      <c r="O232" s="1371" t="str">
        <f t="shared" si="276"/>
        <v>Groundnut (peanut oil) oil</v>
      </c>
      <c r="P232" s="1262" t="s">
        <v>454</v>
      </c>
      <c r="Q232" s="1430" t="s">
        <v>2639</v>
      </c>
      <c r="R232" s="1430" t="s">
        <v>2512</v>
      </c>
      <c r="S232" s="1068"/>
      <c r="T232" s="1069"/>
      <c r="U232" s="1069"/>
      <c r="V232" s="1383"/>
      <c r="W232" s="1651"/>
      <c r="X232" s="1068"/>
      <c r="Y232" s="1383"/>
      <c r="Z232" s="1651"/>
      <c r="AA232" s="1068"/>
      <c r="AB232" s="1384"/>
      <c r="AC232" s="1068"/>
      <c r="AD232" s="1384"/>
      <c r="AE232" s="1068"/>
      <c r="AF232" s="1384"/>
      <c r="AG232" s="1068"/>
      <c r="AH232" s="1384"/>
      <c r="AI232" s="719" t="str">
        <f t="shared" si="277"/>
        <v/>
      </c>
      <c r="AJ232" s="1069" t="str">
        <f t="shared" si="278"/>
        <v/>
      </c>
      <c r="AK232" s="1069" t="str">
        <f t="shared" si="268"/>
        <v/>
      </c>
      <c r="AL232" s="1384" t="str">
        <f>IF($Y232,$U232/$Y232* '1 Overview'!$D$19,"")</f>
        <v/>
      </c>
      <c r="AM232" s="719">
        <f>$AB232* '1 Overview'!$D$19</f>
        <v>0</v>
      </c>
      <c r="AN232" s="1069">
        <f>$AD232* '1 Overview'!$D$19</f>
        <v>0</v>
      </c>
      <c r="AO232" s="1069">
        <f>$AF232* '1 Overview'!$D$19</f>
        <v>0</v>
      </c>
      <c r="AP232" s="1383">
        <f>$AH232* '1 Overview'!$D$19</f>
        <v>0</v>
      </c>
      <c r="AQ232" s="1068"/>
      <c r="AR232" s="1069"/>
      <c r="AS232" s="1069"/>
      <c r="AT232" s="1384"/>
      <c r="AU232" s="719">
        <f>AR232* '1 Overview'!$D$19</f>
        <v>0</v>
      </c>
      <c r="AV232" s="1069">
        <f>T232* '1 Overview'!$D$19</f>
        <v>0</v>
      </c>
      <c r="AW232" s="1069">
        <f>Z232* '1 Overview'!$D$19</f>
        <v>0</v>
      </c>
      <c r="AX232" s="1384">
        <f>AT232* '1 Overview'!$D$19</f>
        <v>0</v>
      </c>
      <c r="AY232" s="1385"/>
    </row>
    <row r="233" spans="1:51" s="204" customFormat="1" ht="12.75" outlineLevel="3" x14ac:dyDescent="0.2">
      <c r="A233" s="1350" t="str">
        <f t="shared" si="312"/>
        <v>Z2013</v>
      </c>
      <c r="B233" s="1350" t="e">
        <f t="shared" si="312"/>
        <v>#N/A</v>
      </c>
      <c r="C233" s="1350" t="e">
        <f t="shared" si="312"/>
        <v>#N/A</v>
      </c>
      <c r="D233" s="1350" t="e">
        <f t="shared" si="312"/>
        <v>#N/A</v>
      </c>
      <c r="E233" s="1263" t="str">
        <f>VLOOKUP("K|"&amp;P233,'[2]+termU'!$A$1:$G$65536,6,FALSE)</f>
        <v>L801c013</v>
      </c>
      <c r="F233" s="1264" t="e">
        <f>VLOOKUP("K|"&amp;O233,'[2]+termU'!$A$1:$G$65536,6,FALSE)</f>
        <v>#N/A</v>
      </c>
      <c r="G233" s="1264" t="str">
        <f t="shared" si="282"/>
        <v>B</v>
      </c>
      <c r="H233" s="172" t="str">
        <f t="shared" ca="1" si="275"/>
        <v>B</v>
      </c>
      <c r="I233" s="1352">
        <v>5</v>
      </c>
      <c r="J233" s="1350">
        <f t="shared" si="311"/>
        <v>2013</v>
      </c>
      <c r="K233" s="1350" t="str">
        <f t="shared" si="311"/>
        <v>Test country</v>
      </c>
      <c r="L233" s="1350">
        <f t="shared" si="311"/>
        <v>0</v>
      </c>
      <c r="M233" s="1350">
        <f t="shared" si="311"/>
        <v>0</v>
      </c>
      <c r="N233" s="1350">
        <f t="shared" si="311"/>
        <v>0</v>
      </c>
      <c r="O233" s="1371" t="str">
        <f t="shared" si="276"/>
        <v>Sunflower seed oil</v>
      </c>
      <c r="P233" s="1262" t="s">
        <v>1842</v>
      </c>
      <c r="Q233" s="1430" t="s">
        <v>2640</v>
      </c>
      <c r="R233" s="1430" t="s">
        <v>597</v>
      </c>
      <c r="S233" s="1068"/>
      <c r="T233" s="1069"/>
      <c r="U233" s="1069"/>
      <c r="V233" s="1383"/>
      <c r="W233" s="1651"/>
      <c r="X233" s="1068"/>
      <c r="Y233" s="1383"/>
      <c r="Z233" s="1651"/>
      <c r="AA233" s="1068"/>
      <c r="AB233" s="1384"/>
      <c r="AC233" s="1068"/>
      <c r="AD233" s="1384"/>
      <c r="AE233" s="1068"/>
      <c r="AF233" s="1384"/>
      <c r="AG233" s="1068"/>
      <c r="AH233" s="1384"/>
      <c r="AI233" s="719" t="str">
        <f t="shared" si="277"/>
        <v/>
      </c>
      <c r="AJ233" s="1069" t="str">
        <f t="shared" si="278"/>
        <v/>
      </c>
      <c r="AK233" s="1069" t="str">
        <f t="shared" si="268"/>
        <v/>
      </c>
      <c r="AL233" s="1384" t="str">
        <f>IF($Y233,$U233/$Y233* '1 Overview'!$D$19,"")</f>
        <v/>
      </c>
      <c r="AM233" s="719">
        <f>$AB233* '1 Overview'!$D$19</f>
        <v>0</v>
      </c>
      <c r="AN233" s="1069">
        <f>$AD233* '1 Overview'!$D$19</f>
        <v>0</v>
      </c>
      <c r="AO233" s="1069">
        <f>$AF233* '1 Overview'!$D$19</f>
        <v>0</v>
      </c>
      <c r="AP233" s="1383">
        <f>$AH233* '1 Overview'!$D$19</f>
        <v>0</v>
      </c>
      <c r="AQ233" s="1068"/>
      <c r="AR233" s="1069"/>
      <c r="AS233" s="1069"/>
      <c r="AT233" s="1384"/>
      <c r="AU233" s="719">
        <f>AR233* '1 Overview'!$D$19</f>
        <v>0</v>
      </c>
      <c r="AV233" s="1069">
        <f>T233* '1 Overview'!$D$19</f>
        <v>0</v>
      </c>
      <c r="AW233" s="1069">
        <f>Z233* '1 Overview'!$D$19</f>
        <v>0</v>
      </c>
      <c r="AX233" s="1384">
        <f>AT233* '1 Overview'!$D$19</f>
        <v>0</v>
      </c>
      <c r="AY233" s="1385"/>
    </row>
    <row r="234" spans="1:51" s="204" customFormat="1" ht="12.75" outlineLevel="3" x14ac:dyDescent="0.2">
      <c r="A234" s="1350" t="str">
        <f t="shared" si="312"/>
        <v>Z2013</v>
      </c>
      <c r="B234" s="1350" t="e">
        <f t="shared" si="312"/>
        <v>#N/A</v>
      </c>
      <c r="C234" s="1350" t="e">
        <f t="shared" si="312"/>
        <v>#N/A</v>
      </c>
      <c r="D234" s="1350" t="e">
        <f t="shared" si="312"/>
        <v>#N/A</v>
      </c>
      <c r="E234" s="1263" t="str">
        <f>VLOOKUP("K|"&amp;P234,'[2]+termU'!$A$1:$G$65536,6,FALSE)</f>
        <v>L801c01c</v>
      </c>
      <c r="F234" s="1264" t="str">
        <f>VLOOKUP("K|"&amp;O234,'[2]+termU'!$A$1:$G$65536,6,FALSE)</f>
        <v>L801c01c</v>
      </c>
      <c r="G234" s="1264" t="str">
        <f t="shared" si="282"/>
        <v>B</v>
      </c>
      <c r="H234" s="172" t="str">
        <f t="shared" ca="1" si="275"/>
        <v>B</v>
      </c>
      <c r="I234" s="1352">
        <v>5</v>
      </c>
      <c r="J234" s="1350">
        <f t="shared" si="311"/>
        <v>2013</v>
      </c>
      <c r="K234" s="1350" t="str">
        <f t="shared" si="311"/>
        <v>Test country</v>
      </c>
      <c r="L234" s="1350">
        <f t="shared" si="311"/>
        <v>0</v>
      </c>
      <c r="M234" s="1350">
        <f t="shared" si="311"/>
        <v>0</v>
      </c>
      <c r="N234" s="1350">
        <f t="shared" si="311"/>
        <v>0</v>
      </c>
      <c r="O234" s="1371" t="str">
        <f t="shared" si="276"/>
        <v>Rapeseed oil</v>
      </c>
      <c r="P234" s="1262" t="s">
        <v>455</v>
      </c>
      <c r="Q234" s="1430" t="s">
        <v>2641</v>
      </c>
      <c r="R234" s="1430" t="s">
        <v>598</v>
      </c>
      <c r="S234" s="1068"/>
      <c r="T234" s="1069"/>
      <c r="U234" s="1069"/>
      <c r="V234" s="1383"/>
      <c r="W234" s="1651"/>
      <c r="X234" s="1068"/>
      <c r="Y234" s="1383"/>
      <c r="Z234" s="1651"/>
      <c r="AA234" s="1068"/>
      <c r="AB234" s="1384"/>
      <c r="AC234" s="1068"/>
      <c r="AD234" s="1384"/>
      <c r="AE234" s="1068"/>
      <c r="AF234" s="1384"/>
      <c r="AG234" s="1068"/>
      <c r="AH234" s="1384"/>
      <c r="AI234" s="719" t="str">
        <f t="shared" si="277"/>
        <v/>
      </c>
      <c r="AJ234" s="1069" t="str">
        <f t="shared" si="278"/>
        <v/>
      </c>
      <c r="AK234" s="1069" t="str">
        <f t="shared" si="268"/>
        <v/>
      </c>
      <c r="AL234" s="1384" t="str">
        <f>IF($Y234,$U234/$Y234* '1 Overview'!$D$19,"")</f>
        <v/>
      </c>
      <c r="AM234" s="719">
        <f>$AB234* '1 Overview'!$D$19</f>
        <v>0</v>
      </c>
      <c r="AN234" s="1069">
        <f>$AD234* '1 Overview'!$D$19</f>
        <v>0</v>
      </c>
      <c r="AO234" s="1069">
        <f>$AF234* '1 Overview'!$D$19</f>
        <v>0</v>
      </c>
      <c r="AP234" s="1383">
        <f>$AH234* '1 Overview'!$D$19</f>
        <v>0</v>
      </c>
      <c r="AQ234" s="1068"/>
      <c r="AR234" s="1069"/>
      <c r="AS234" s="1069"/>
      <c r="AT234" s="1384"/>
      <c r="AU234" s="719">
        <f>AR234* '1 Overview'!$D$19</f>
        <v>0</v>
      </c>
      <c r="AV234" s="1069">
        <f>T234* '1 Overview'!$D$19</f>
        <v>0</v>
      </c>
      <c r="AW234" s="1069">
        <f>Z234* '1 Overview'!$D$19</f>
        <v>0</v>
      </c>
      <c r="AX234" s="1384">
        <f>AT234* '1 Overview'!$D$19</f>
        <v>0</v>
      </c>
      <c r="AY234" s="1385"/>
    </row>
    <row r="235" spans="1:51" s="204" customFormat="1" ht="12.75" outlineLevel="3" x14ac:dyDescent="0.2">
      <c r="A235" s="1350" t="str">
        <f t="shared" si="312"/>
        <v>Z2013</v>
      </c>
      <c r="B235" s="1350" t="e">
        <f t="shared" si="312"/>
        <v>#N/A</v>
      </c>
      <c r="C235" s="1350" t="e">
        <f t="shared" si="312"/>
        <v>#N/A</v>
      </c>
      <c r="D235" s="1350" t="e">
        <f t="shared" si="312"/>
        <v>#N/A</v>
      </c>
      <c r="E235" s="1263" t="str">
        <f>VLOOKUP("K|"&amp;P235,'[2]+termU'!$A$1:$G$65536,6,FALSE)</f>
        <v>L801c018</v>
      </c>
      <c r="F235" s="1264" t="str">
        <f>VLOOKUP("K|"&amp;O235,'[2]+termU'!$A$1:$G$65536,6,FALSE)</f>
        <v>L801c018</v>
      </c>
      <c r="G235" s="1264" t="str">
        <f t="shared" si="282"/>
        <v>B</v>
      </c>
      <c r="H235" s="172" t="str">
        <f t="shared" ca="1" si="275"/>
        <v>B</v>
      </c>
      <c r="I235" s="1352">
        <v>5</v>
      </c>
      <c r="J235" s="1350">
        <f t="shared" si="311"/>
        <v>2013</v>
      </c>
      <c r="K235" s="1350" t="str">
        <f t="shared" si="311"/>
        <v>Test country</v>
      </c>
      <c r="L235" s="1350">
        <f t="shared" si="311"/>
        <v>0</v>
      </c>
      <c r="M235" s="1350">
        <f t="shared" si="311"/>
        <v>0</v>
      </c>
      <c r="N235" s="1350">
        <f t="shared" si="311"/>
        <v>0</v>
      </c>
      <c r="O235" s="1371" t="str">
        <f t="shared" si="276"/>
        <v>Palm oil</v>
      </c>
      <c r="P235" s="1262" t="s">
        <v>456</v>
      </c>
      <c r="Q235" s="1430" t="s">
        <v>2642</v>
      </c>
      <c r="R235" s="1430" t="s">
        <v>599</v>
      </c>
      <c r="S235" s="1068"/>
      <c r="T235" s="1069"/>
      <c r="U235" s="1069"/>
      <c r="V235" s="1383"/>
      <c r="W235" s="1651"/>
      <c r="X235" s="1068"/>
      <c r="Y235" s="1383"/>
      <c r="Z235" s="1651"/>
      <c r="AA235" s="1068"/>
      <c r="AB235" s="1384"/>
      <c r="AC235" s="1068"/>
      <c r="AD235" s="1384"/>
      <c r="AE235" s="1068"/>
      <c r="AF235" s="1384"/>
      <c r="AG235" s="1068"/>
      <c r="AH235" s="1384"/>
      <c r="AI235" s="719" t="str">
        <f t="shared" si="277"/>
        <v/>
      </c>
      <c r="AJ235" s="1069" t="str">
        <f t="shared" si="278"/>
        <v/>
      </c>
      <c r="AK235" s="1069" t="str">
        <f t="shared" si="268"/>
        <v/>
      </c>
      <c r="AL235" s="1384" t="str">
        <f>IF($Y235,$U235/$Y235* '1 Overview'!$D$19,"")</f>
        <v/>
      </c>
      <c r="AM235" s="719">
        <f>$AB235* '1 Overview'!$D$19</f>
        <v>0</v>
      </c>
      <c r="AN235" s="1069">
        <f>$AD235* '1 Overview'!$D$19</f>
        <v>0</v>
      </c>
      <c r="AO235" s="1069">
        <f>$AF235* '1 Overview'!$D$19</f>
        <v>0</v>
      </c>
      <c r="AP235" s="1383">
        <f>$AH235* '1 Overview'!$D$19</f>
        <v>0</v>
      </c>
      <c r="AQ235" s="1068"/>
      <c r="AR235" s="1069"/>
      <c r="AS235" s="1069"/>
      <c r="AT235" s="1384"/>
      <c r="AU235" s="719">
        <f>AR235* '1 Overview'!$D$19</f>
        <v>0</v>
      </c>
      <c r="AV235" s="1069">
        <f>T235* '1 Overview'!$D$19</f>
        <v>0</v>
      </c>
      <c r="AW235" s="1069">
        <f>Z235* '1 Overview'!$D$19</f>
        <v>0</v>
      </c>
      <c r="AX235" s="1384">
        <f>AT235* '1 Overview'!$D$19</f>
        <v>0</v>
      </c>
      <c r="AY235" s="1385"/>
    </row>
    <row r="236" spans="1:51" s="204" customFormat="1" ht="12.75" outlineLevel="3" x14ac:dyDescent="0.2">
      <c r="A236" s="1350" t="str">
        <f t="shared" si="312"/>
        <v>Z2013</v>
      </c>
      <c r="B236" s="1350" t="e">
        <f t="shared" si="312"/>
        <v>#N/A</v>
      </c>
      <c r="C236" s="1350" t="e">
        <f t="shared" si="312"/>
        <v>#N/A</v>
      </c>
      <c r="D236" s="1350" t="e">
        <f t="shared" si="312"/>
        <v>#N/A</v>
      </c>
      <c r="E236" s="1263" t="str">
        <f>VLOOKUP("K|"&amp;P236,'[2]+termU'!$A$1:$G$65536,6,FALSE)</f>
        <v>L801c011</v>
      </c>
      <c r="F236" s="1264" t="str">
        <f>VLOOKUP("K|"&amp;O236,'[2]+termU'!$A$1:$G$65536,6,FALSE)</f>
        <v>L801c011</v>
      </c>
      <c r="G236" s="1264" t="str">
        <f t="shared" si="282"/>
        <v>B</v>
      </c>
      <c r="H236" s="172" t="str">
        <f t="shared" ca="1" si="275"/>
        <v>B</v>
      </c>
      <c r="I236" s="1352">
        <v>5</v>
      </c>
      <c r="J236" s="1350">
        <f t="shared" si="311"/>
        <v>2013</v>
      </c>
      <c r="K236" s="1350" t="str">
        <f t="shared" si="311"/>
        <v>Test country</v>
      </c>
      <c r="L236" s="1350">
        <f t="shared" si="311"/>
        <v>0</v>
      </c>
      <c r="M236" s="1350">
        <f t="shared" si="311"/>
        <v>0</v>
      </c>
      <c r="N236" s="1350">
        <f t="shared" si="311"/>
        <v>0</v>
      </c>
      <c r="O236" s="1371" t="str">
        <f t="shared" si="276"/>
        <v>Olive oil</v>
      </c>
      <c r="P236" s="1262" t="s">
        <v>457</v>
      </c>
      <c r="Q236" s="1430" t="s">
        <v>2643</v>
      </c>
      <c r="R236" s="1430" t="s">
        <v>600</v>
      </c>
      <c r="S236" s="1068"/>
      <c r="T236" s="1069"/>
      <c r="U236" s="1069"/>
      <c r="V236" s="1383"/>
      <c r="W236" s="1651"/>
      <c r="X236" s="1068"/>
      <c r="Y236" s="1383"/>
      <c r="Z236" s="1651"/>
      <c r="AA236" s="1068"/>
      <c r="AB236" s="1384"/>
      <c r="AC236" s="1068"/>
      <c r="AD236" s="1384"/>
      <c r="AE236" s="1068"/>
      <c r="AF236" s="1384"/>
      <c r="AG236" s="1068"/>
      <c r="AH236" s="1384"/>
      <c r="AI236" s="719" t="str">
        <f t="shared" si="277"/>
        <v/>
      </c>
      <c r="AJ236" s="1069" t="str">
        <f t="shared" si="278"/>
        <v/>
      </c>
      <c r="AK236" s="1069" t="str">
        <f t="shared" si="268"/>
        <v/>
      </c>
      <c r="AL236" s="1384" t="str">
        <f>IF($Y236,$U236/$Y236* '1 Overview'!$D$19,"")</f>
        <v/>
      </c>
      <c r="AM236" s="719">
        <f>$AB236* '1 Overview'!$D$19</f>
        <v>0</v>
      </c>
      <c r="AN236" s="1069">
        <f>$AD236* '1 Overview'!$D$19</f>
        <v>0</v>
      </c>
      <c r="AO236" s="1069">
        <f>$AF236* '1 Overview'!$D$19</f>
        <v>0</v>
      </c>
      <c r="AP236" s="1383">
        <f>$AH236* '1 Overview'!$D$19</f>
        <v>0</v>
      </c>
      <c r="AQ236" s="1068"/>
      <c r="AR236" s="1069"/>
      <c r="AS236" s="1069"/>
      <c r="AT236" s="1384"/>
      <c r="AU236" s="719">
        <f>AR236* '1 Overview'!$D$19</f>
        <v>0</v>
      </c>
      <c r="AV236" s="1069">
        <f>T236* '1 Overview'!$D$19</f>
        <v>0</v>
      </c>
      <c r="AW236" s="1069">
        <f>Z236* '1 Overview'!$D$19</f>
        <v>0</v>
      </c>
      <c r="AX236" s="1384">
        <f>AT236* '1 Overview'!$D$19</f>
        <v>0</v>
      </c>
      <c r="AY236" s="1385"/>
    </row>
    <row r="237" spans="1:51" s="204" customFormat="1" ht="12.75" outlineLevel="3" x14ac:dyDescent="0.2">
      <c r="A237" s="1350" t="str">
        <f t="shared" si="312"/>
        <v>Z2013</v>
      </c>
      <c r="B237" s="1350" t="e">
        <f t="shared" si="312"/>
        <v>#N/A</v>
      </c>
      <c r="C237" s="1350" t="e">
        <f t="shared" si="312"/>
        <v>#N/A</v>
      </c>
      <c r="D237" s="1350" t="e">
        <f t="shared" si="312"/>
        <v>#N/A</v>
      </c>
      <c r="E237" s="1263" t="str">
        <f>VLOOKUP("K|"&amp;P237,'[2]+termU'!$A$1:$G$65536,6,FALSE)</f>
        <v>L801c015</v>
      </c>
      <c r="F237" s="1264" t="str">
        <f>VLOOKUP("K|"&amp;O237,'[2]+termU'!$A$1:$G$65536,6,FALSE)</f>
        <v>L801c015</v>
      </c>
      <c r="G237" s="1264" t="str">
        <f>IF(P237="","B",IF(ISERROR(E239),"B",IF(E237=LEFT(E239,LEN(E237)),"A","B")))</f>
        <v>B</v>
      </c>
      <c r="H237" s="172" t="str">
        <f t="shared" ca="1" si="275"/>
        <v>B</v>
      </c>
      <c r="I237" s="1352">
        <v>5</v>
      </c>
      <c r="J237" s="1350">
        <f t="shared" si="311"/>
        <v>2013</v>
      </c>
      <c r="K237" s="1350" t="str">
        <f t="shared" si="311"/>
        <v>Test country</v>
      </c>
      <c r="L237" s="1350">
        <f t="shared" si="311"/>
        <v>0</v>
      </c>
      <c r="M237" s="1350">
        <f t="shared" si="311"/>
        <v>0</v>
      </c>
      <c r="N237" s="1350">
        <f t="shared" si="311"/>
        <v>0</v>
      </c>
      <c r="O237" s="1371" t="str">
        <f t="shared" si="276"/>
        <v>Pumpkin oil</v>
      </c>
      <c r="P237" s="1262" t="s">
        <v>458</v>
      </c>
      <c r="Q237" s="1430" t="s">
        <v>2644</v>
      </c>
      <c r="R237" s="1430" t="s">
        <v>601</v>
      </c>
      <c r="S237" s="1068"/>
      <c r="T237" s="1069"/>
      <c r="U237" s="1069"/>
      <c r="V237" s="1383"/>
      <c r="W237" s="1651"/>
      <c r="X237" s="1068"/>
      <c r="Y237" s="1383"/>
      <c r="Z237" s="1651"/>
      <c r="AA237" s="1068"/>
      <c r="AB237" s="1384"/>
      <c r="AC237" s="1068"/>
      <c r="AD237" s="1384"/>
      <c r="AE237" s="1068"/>
      <c r="AF237" s="1384"/>
      <c r="AG237" s="1068"/>
      <c r="AH237" s="1384"/>
      <c r="AI237" s="719" t="str">
        <f t="shared" si="277"/>
        <v/>
      </c>
      <c r="AJ237" s="1069" t="str">
        <f t="shared" si="278"/>
        <v/>
      </c>
      <c r="AK237" s="1069" t="str">
        <f t="shared" si="268"/>
        <v/>
      </c>
      <c r="AL237" s="1384" t="str">
        <f>IF($Y237,$U237/$Y237* '1 Overview'!$D$19,"")</f>
        <v/>
      </c>
      <c r="AM237" s="719">
        <f>$AB237* '1 Overview'!$D$19</f>
        <v>0</v>
      </c>
      <c r="AN237" s="1069">
        <f>$AD237* '1 Overview'!$D$19</f>
        <v>0</v>
      </c>
      <c r="AO237" s="1069">
        <f>$AF237* '1 Overview'!$D$19</f>
        <v>0</v>
      </c>
      <c r="AP237" s="1383">
        <f>$AH237* '1 Overview'!$D$19</f>
        <v>0</v>
      </c>
      <c r="AQ237" s="1068"/>
      <c r="AR237" s="1069"/>
      <c r="AS237" s="1069"/>
      <c r="AT237" s="1384"/>
      <c r="AU237" s="719">
        <f>AR237* '1 Overview'!$D$19</f>
        <v>0</v>
      </c>
      <c r="AV237" s="1069">
        <f>T237* '1 Overview'!$D$19</f>
        <v>0</v>
      </c>
      <c r="AW237" s="1069">
        <f>Z237* '1 Overview'!$D$19</f>
        <v>0</v>
      </c>
      <c r="AX237" s="1384">
        <f>AT237* '1 Overview'!$D$19</f>
        <v>0</v>
      </c>
      <c r="AY237" s="1385"/>
    </row>
    <row r="238" spans="1:51" s="204" customFormat="1" ht="12.75" outlineLevel="3" x14ac:dyDescent="0.2">
      <c r="A238" s="1350" t="str">
        <f t="shared" si="312"/>
        <v>Z2013</v>
      </c>
      <c r="B238" s="1350" t="e">
        <f t="shared" si="312"/>
        <v>#N/A</v>
      </c>
      <c r="C238" s="1350" t="e">
        <f t="shared" si="312"/>
        <v>#N/A</v>
      </c>
      <c r="D238" s="1350" t="e">
        <f t="shared" si="312"/>
        <v>#N/A</v>
      </c>
      <c r="E238" s="1263" t="e">
        <f>VLOOKUP("K|"&amp;P238,'[2]+termU'!$A$1:$G$65536,6,FALSE)</f>
        <v>#N/A</v>
      </c>
      <c r="F238" s="1264" t="e">
        <f>VLOOKUP("K|"&amp;O238,'[2]+termU'!$A$1:$G$65536,6,FALSE)</f>
        <v>#N/A</v>
      </c>
      <c r="G238" s="1264" t="e">
        <f>IF(P238="","B",IF(ISERROR(E240),"B",IF(E238=LEFT(E240,LEN(E238)),"A","B")))</f>
        <v>#N/A</v>
      </c>
      <c r="H238" s="172" t="str">
        <f t="shared" ca="1" si="275"/>
        <v>B</v>
      </c>
      <c r="I238" s="1352">
        <v>5</v>
      </c>
      <c r="J238" s="1350">
        <f t="shared" si="311"/>
        <v>2013</v>
      </c>
      <c r="K238" s="1350" t="str">
        <f t="shared" si="311"/>
        <v>Test country</v>
      </c>
      <c r="L238" s="1350">
        <f t="shared" si="311"/>
        <v>0</v>
      </c>
      <c r="M238" s="1350">
        <f t="shared" si="311"/>
        <v>0</v>
      </c>
      <c r="N238" s="1350">
        <f t="shared" si="311"/>
        <v>0</v>
      </c>
      <c r="O238" s="1371" t="s">
        <v>556</v>
      </c>
      <c r="P238" s="1262" t="s">
        <v>556</v>
      </c>
      <c r="Q238" s="1430" t="s">
        <v>2645</v>
      </c>
      <c r="R238" s="1430" t="s">
        <v>555</v>
      </c>
      <c r="S238" s="1068"/>
      <c r="T238" s="1069"/>
      <c r="U238" s="1069"/>
      <c r="V238" s="1383"/>
      <c r="W238" s="1651"/>
      <c r="X238" s="1068"/>
      <c r="Y238" s="1383"/>
      <c r="Z238" s="1651"/>
      <c r="AA238" s="1068"/>
      <c r="AB238" s="1384"/>
      <c r="AC238" s="1068"/>
      <c r="AD238" s="1384"/>
      <c r="AE238" s="1068"/>
      <c r="AF238" s="1384"/>
      <c r="AG238" s="1068"/>
      <c r="AH238" s="1384"/>
      <c r="AI238" s="719" t="str">
        <f t="shared" si="277"/>
        <v/>
      </c>
      <c r="AJ238" s="1069" t="str">
        <f t="shared" si="278"/>
        <v/>
      </c>
      <c r="AK238" s="1069" t="str">
        <f t="shared" si="268"/>
        <v/>
      </c>
      <c r="AL238" s="1384" t="str">
        <f>IF($Y238,$U238/$Y238* '1 Overview'!$D$19,"")</f>
        <v/>
      </c>
      <c r="AM238" s="719">
        <f>$AB238* '1 Overview'!$D$19</f>
        <v>0</v>
      </c>
      <c r="AN238" s="1069">
        <f>$AD238* '1 Overview'!$D$19</f>
        <v>0</v>
      </c>
      <c r="AO238" s="1069">
        <f>$AF238* '1 Overview'!$D$19</f>
        <v>0</v>
      </c>
      <c r="AP238" s="1383">
        <f>$AH238* '1 Overview'!$D$19</f>
        <v>0</v>
      </c>
      <c r="AQ238" s="1068"/>
      <c r="AR238" s="1069"/>
      <c r="AS238" s="1069"/>
      <c r="AT238" s="1384"/>
      <c r="AU238" s="719">
        <f>AR238* '1 Overview'!$D$19</f>
        <v>0</v>
      </c>
      <c r="AV238" s="1069">
        <f>T238* '1 Overview'!$D$19</f>
        <v>0</v>
      </c>
      <c r="AW238" s="1069">
        <f>Z238* '1 Overview'!$D$19</f>
        <v>0</v>
      </c>
      <c r="AX238" s="1384">
        <f>AT238* '1 Overview'!$D$19</f>
        <v>0</v>
      </c>
      <c r="AY238" s="1385"/>
    </row>
    <row r="239" spans="1:51" s="204" customFormat="1" ht="12.75" outlineLevel="3" x14ac:dyDescent="0.2">
      <c r="A239" s="1350" t="str">
        <f t="shared" si="312"/>
        <v>Z2013</v>
      </c>
      <c r="B239" s="1350" t="e">
        <f t="shared" si="312"/>
        <v>#N/A</v>
      </c>
      <c r="C239" s="1350" t="e">
        <f t="shared" si="312"/>
        <v>#N/A</v>
      </c>
      <c r="D239" s="1350" t="e">
        <f t="shared" si="312"/>
        <v>#N/A</v>
      </c>
      <c r="E239" s="1263" t="e">
        <f>VLOOKUP("K|"&amp;P239,'[2]+termU'!$A$1:$G$65536,6,FALSE)</f>
        <v>#N/A</v>
      </c>
      <c r="F239" s="1264" t="e">
        <f>VLOOKUP("K|"&amp;O239,'[2]+termU'!$A$1:$G$65536,6,FALSE)</f>
        <v>#N/A</v>
      </c>
      <c r="G239" s="1264" t="str">
        <f>IF(P239="","B",IF(ISERROR(E240),"B",IF(E239=LEFT(E240,LEN(E239)),"A","B")))</f>
        <v>B</v>
      </c>
      <c r="H239" s="172" t="str">
        <f t="shared" ca="1" si="275"/>
        <v>B</v>
      </c>
      <c r="I239" s="1352">
        <v>5</v>
      </c>
      <c r="J239" s="1350">
        <f t="shared" si="311"/>
        <v>2013</v>
      </c>
      <c r="K239" s="1350" t="str">
        <f t="shared" si="311"/>
        <v>Test country</v>
      </c>
      <c r="L239" s="1350">
        <f t="shared" si="311"/>
        <v>0</v>
      </c>
      <c r="M239" s="1350">
        <f t="shared" si="311"/>
        <v>0</v>
      </c>
      <c r="N239" s="1350">
        <f t="shared" si="311"/>
        <v>0</v>
      </c>
      <c r="O239" s="1371" t="str">
        <f t="shared" si="276"/>
        <v>&lt;important new product, please enter&gt;</v>
      </c>
      <c r="P239" s="1262"/>
      <c r="Q239" s="1403" t="s">
        <v>2780</v>
      </c>
      <c r="R239" s="1403" t="s">
        <v>203</v>
      </c>
      <c r="S239" s="1068"/>
      <c r="T239" s="1069"/>
      <c r="U239" s="1069"/>
      <c r="V239" s="1383"/>
      <c r="W239" s="1651"/>
      <c r="X239" s="1068"/>
      <c r="Y239" s="1383"/>
      <c r="Z239" s="1651"/>
      <c r="AA239" s="1068"/>
      <c r="AB239" s="1384"/>
      <c r="AC239" s="1068"/>
      <c r="AD239" s="1384"/>
      <c r="AE239" s="1068"/>
      <c r="AF239" s="1384"/>
      <c r="AG239" s="1068"/>
      <c r="AH239" s="1384"/>
      <c r="AI239" s="719" t="str">
        <f t="shared" si="277"/>
        <v/>
      </c>
      <c r="AJ239" s="1069" t="str">
        <f t="shared" si="278"/>
        <v/>
      </c>
      <c r="AK239" s="1069" t="str">
        <f t="shared" si="268"/>
        <v/>
      </c>
      <c r="AL239" s="1384" t="str">
        <f>IF($Y239,$U239/$Y239* '1 Overview'!$D$19,"")</f>
        <v/>
      </c>
      <c r="AM239" s="719">
        <f>$AB239* '1 Overview'!$D$19</f>
        <v>0</v>
      </c>
      <c r="AN239" s="1069">
        <f>$AD239* '1 Overview'!$D$19</f>
        <v>0</v>
      </c>
      <c r="AO239" s="1069">
        <f>$AF239* '1 Overview'!$D$19</f>
        <v>0</v>
      </c>
      <c r="AP239" s="1383">
        <f>$AH239* '1 Overview'!$D$19</f>
        <v>0</v>
      </c>
      <c r="AQ239" s="1068"/>
      <c r="AR239" s="1069"/>
      <c r="AS239" s="1069"/>
      <c r="AT239" s="1384"/>
      <c r="AU239" s="719">
        <f>AR239* '1 Overview'!$D$19</f>
        <v>0</v>
      </c>
      <c r="AV239" s="1069">
        <f>T239* '1 Overview'!$D$19</f>
        <v>0</v>
      </c>
      <c r="AW239" s="1069">
        <f>Z239* '1 Overview'!$D$19</f>
        <v>0</v>
      </c>
      <c r="AX239" s="1384">
        <f>AT239* '1 Overview'!$D$19</f>
        <v>0</v>
      </c>
      <c r="AY239" s="1385"/>
    </row>
    <row r="240" spans="1:51" s="204" customFormat="1" ht="12.75" outlineLevel="3" x14ac:dyDescent="0.2">
      <c r="A240" s="1350" t="str">
        <f t="shared" si="312"/>
        <v>Z2013</v>
      </c>
      <c r="B240" s="1350" t="e">
        <f t="shared" si="312"/>
        <v>#N/A</v>
      </c>
      <c r="C240" s="1350" t="e">
        <f t="shared" si="312"/>
        <v>#N/A</v>
      </c>
      <c r="D240" s="1350" t="e">
        <f t="shared" si="312"/>
        <v>#N/A</v>
      </c>
      <c r="E240" s="1263" t="str">
        <f>VLOOKUP("K|"&amp;P240,'[2]+termU'!$A$1:$G$65536,6,FALSE)</f>
        <v>L801c01z</v>
      </c>
      <c r="F240" s="1264" t="str">
        <f>VLOOKUP("K|"&amp;O240,'[2]+termU'!$A$1:$G$65536,6,FALSE)</f>
        <v>L801c01z</v>
      </c>
      <c r="G240" s="1264" t="str">
        <f>IF(P240="","B",IF(ISERROR(#REF!),"B",IF(E240=LEFT(#REF!,LEN(E240)),"A","B")))</f>
        <v>B</v>
      </c>
      <c r="H240" s="172" t="str">
        <f t="shared" ca="1" si="275"/>
        <v>B</v>
      </c>
      <c r="I240" s="1352">
        <v>5</v>
      </c>
      <c r="J240" s="1350">
        <f t="shared" si="311"/>
        <v>2013</v>
      </c>
      <c r="K240" s="1350" t="str">
        <f t="shared" si="311"/>
        <v>Test country</v>
      </c>
      <c r="L240" s="1350">
        <f t="shared" si="311"/>
        <v>0</v>
      </c>
      <c r="M240" s="1350">
        <f t="shared" si="311"/>
        <v>0</v>
      </c>
      <c r="N240" s="1350">
        <f t="shared" si="311"/>
        <v>0</v>
      </c>
      <c r="O240" s="1371" t="str">
        <f t="shared" si="276"/>
        <v>Other oils</v>
      </c>
      <c r="P240" s="1262" t="s">
        <v>459</v>
      </c>
      <c r="Q240" s="1452" t="s">
        <v>2646</v>
      </c>
      <c r="R240" s="1452" t="s">
        <v>602</v>
      </c>
      <c r="S240" s="1068"/>
      <c r="T240" s="1069"/>
      <c r="U240" s="1069"/>
      <c r="V240" s="1383"/>
      <c r="W240" s="1651"/>
      <c r="X240" s="1068"/>
      <c r="Y240" s="1383"/>
      <c r="Z240" s="1651"/>
      <c r="AA240" s="1068"/>
      <c r="AB240" s="1384"/>
      <c r="AC240" s="1068"/>
      <c r="AD240" s="1384"/>
      <c r="AE240" s="1068"/>
      <c r="AF240" s="1384"/>
      <c r="AG240" s="1068"/>
      <c r="AH240" s="1384"/>
      <c r="AI240" s="719" t="str">
        <f t="shared" si="277"/>
        <v/>
      </c>
      <c r="AJ240" s="1069" t="str">
        <f t="shared" si="278"/>
        <v/>
      </c>
      <c r="AK240" s="1069" t="str">
        <f t="shared" si="268"/>
        <v/>
      </c>
      <c r="AL240" s="1384" t="str">
        <f>IF($Y240,$U240/$Y240* '1 Overview'!$D$19,"")</f>
        <v/>
      </c>
      <c r="AM240" s="719">
        <f>$AB240* '1 Overview'!$D$19</f>
        <v>0</v>
      </c>
      <c r="AN240" s="1069">
        <f>$AD240* '1 Overview'!$D$19</f>
        <v>0</v>
      </c>
      <c r="AO240" s="1069">
        <f>$AF240* '1 Overview'!$D$19</f>
        <v>0</v>
      </c>
      <c r="AP240" s="1383">
        <f>$AH240* '1 Overview'!$D$19</f>
        <v>0</v>
      </c>
      <c r="AQ240" s="1068"/>
      <c r="AR240" s="1069"/>
      <c r="AS240" s="1069"/>
      <c r="AT240" s="1384"/>
      <c r="AU240" s="719">
        <f>AR240* '1 Overview'!$D$19</f>
        <v>0</v>
      </c>
      <c r="AV240" s="1069">
        <f>T240* '1 Overview'!$D$19</f>
        <v>0</v>
      </c>
      <c r="AW240" s="1069">
        <f>Z240* '1 Overview'!$D$19</f>
        <v>0</v>
      </c>
      <c r="AX240" s="1384">
        <f>AT240* '1 Overview'!$D$19</f>
        <v>0</v>
      </c>
      <c r="AY240" s="1385"/>
    </row>
    <row r="241" spans="1:51" s="475" customFormat="1" ht="12.75" outlineLevel="2" collapsed="1" x14ac:dyDescent="0.2">
      <c r="A241" s="1350" t="str">
        <f t="shared" si="273"/>
        <v>Z2013</v>
      </c>
      <c r="B241" s="1350" t="e">
        <f t="shared" si="273"/>
        <v>#N/A</v>
      </c>
      <c r="C241" s="1350" t="e">
        <f t="shared" si="273"/>
        <v>#N/A</v>
      </c>
      <c r="D241" s="1350" t="e">
        <f t="shared" si="273"/>
        <v>#N/A</v>
      </c>
      <c r="E241" s="1263" t="e">
        <f>VLOOKUP("K|"&amp;P241,'[2]+termU'!$A$1:$G$65536,6,FALSE)</f>
        <v>#N/A</v>
      </c>
      <c r="F241" s="1264" t="str">
        <f>VLOOKUP("K|"&amp;O241,'[2]+termU'!$A$1:$G$65536,6,FALSE)</f>
        <v>L801c03</v>
      </c>
      <c r="G241" s="1264" t="e">
        <f>IF(P241="","B",IF(ISERROR(E229),"B",IF(E241=LEFT(E229,LEN(E241)),"A","B")))</f>
        <v>#N/A</v>
      </c>
      <c r="H241" s="172" t="str">
        <f t="shared" ca="1" si="275"/>
        <v>B</v>
      </c>
      <c r="I241" s="1352">
        <v>4</v>
      </c>
      <c r="J241" s="1350">
        <f>J$20</f>
        <v>2013</v>
      </c>
      <c r="K241" s="1350" t="str">
        <f>K$20</f>
        <v>Test country</v>
      </c>
      <c r="L241" s="1350">
        <f>L$20</f>
        <v>0</v>
      </c>
      <c r="M241" s="1350">
        <f>M$20</f>
        <v>0</v>
      </c>
      <c r="N241" s="1350">
        <f>N$20</f>
        <v>0</v>
      </c>
      <c r="O241" s="1371" t="str">
        <f>TRIM(R241)</f>
        <v>Animal fats</v>
      </c>
      <c r="P241" s="1262" t="s">
        <v>2275</v>
      </c>
      <c r="Q241" s="1460" t="s">
        <v>2822</v>
      </c>
      <c r="R241" s="1461" t="s">
        <v>1970</v>
      </c>
      <c r="S241" s="1445"/>
      <c r="T241" s="1446"/>
      <c r="U241" s="1446"/>
      <c r="V241" s="1447"/>
      <c r="W241" s="1651"/>
      <c r="X241" s="1445"/>
      <c r="Y241" s="1447"/>
      <c r="Z241" s="1651"/>
      <c r="AA241" s="1445"/>
      <c r="AB241" s="1449"/>
      <c r="AC241" s="1445"/>
      <c r="AD241" s="1449"/>
      <c r="AE241" s="1445"/>
      <c r="AF241" s="1449"/>
      <c r="AG241" s="1445"/>
      <c r="AH241" s="1449"/>
      <c r="AI241" s="1448" t="str">
        <f>IF($V241,$S241/$V241,"")</f>
        <v/>
      </c>
      <c r="AJ241" s="1446" t="str">
        <f>IF($V241,$T241/$V241,"")</f>
        <v/>
      </c>
      <c r="AK241" s="1446" t="str">
        <f t="shared" si="268"/>
        <v/>
      </c>
      <c r="AL241" s="1449" t="str">
        <f>IF($Y241,$U241/$Y241* '1 Overview'!$D$19,"")</f>
        <v/>
      </c>
      <c r="AM241" s="1448">
        <f>$AB241* '1 Overview'!$D$19</f>
        <v>0</v>
      </c>
      <c r="AN241" s="1446">
        <f>$AD241* '1 Overview'!$D$19</f>
        <v>0</v>
      </c>
      <c r="AO241" s="1446">
        <f>$AF241* '1 Overview'!$D$19</f>
        <v>0</v>
      </c>
      <c r="AP241" s="1447">
        <f>$AH241* '1 Overview'!$D$19</f>
        <v>0</v>
      </c>
      <c r="AQ241" s="1445"/>
      <c r="AR241" s="1446"/>
      <c r="AS241" s="1446"/>
      <c r="AT241" s="1449"/>
      <c r="AU241" s="1448">
        <f>AR241* '1 Overview'!$D$19</f>
        <v>0</v>
      </c>
      <c r="AV241" s="1446">
        <f>T241* '1 Overview'!$D$19</f>
        <v>0</v>
      </c>
      <c r="AW241" s="1069">
        <f>Z241* '1 Overview'!$D$19</f>
        <v>0</v>
      </c>
      <c r="AX241" s="1449">
        <f>AT241* '1 Overview'!$D$19</f>
        <v>0</v>
      </c>
      <c r="AY241" s="1450"/>
    </row>
    <row r="242" spans="1:51" s="475" customFormat="1" ht="12.75" outlineLevel="2" x14ac:dyDescent="0.2">
      <c r="A242" s="1350" t="str">
        <f t="shared" si="312"/>
        <v>Z2013</v>
      </c>
      <c r="B242" s="1350" t="e">
        <f t="shared" si="312"/>
        <v>#N/A</v>
      </c>
      <c r="C242" s="1350" t="e">
        <f t="shared" si="312"/>
        <v>#N/A</v>
      </c>
      <c r="D242" s="1350" t="e">
        <f t="shared" si="312"/>
        <v>#N/A</v>
      </c>
      <c r="E242" s="1263" t="str">
        <f>VLOOKUP("K|"&amp;P242,'[2]+termU'!$A$1:$G$65536,6,FALSE)</f>
        <v>L801c020</v>
      </c>
      <c r="F242" s="1264" t="str">
        <f>VLOOKUP("K|"&amp;O242,'[2]+termU'!$A$1:$G$65536,6,FALSE)</f>
        <v>L801c02</v>
      </c>
      <c r="G242" s="1264" t="str">
        <f>IF(P242="","B",IF(ISERROR(#REF!),"B",IF(E242=LEFT(#REF!,LEN(E242)),"A","B")))</f>
        <v>B</v>
      </c>
      <c r="H242" s="172" t="str">
        <f t="shared" ca="1" si="275"/>
        <v>B</v>
      </c>
      <c r="I242" s="1352">
        <v>5</v>
      </c>
      <c r="J242" s="1350">
        <f t="shared" si="311"/>
        <v>2013</v>
      </c>
      <c r="K242" s="1350" t="str">
        <f t="shared" si="311"/>
        <v>Test country</v>
      </c>
      <c r="L242" s="1350">
        <f t="shared" si="311"/>
        <v>0</v>
      </c>
      <c r="M242" s="1350">
        <f t="shared" si="311"/>
        <v>0</v>
      </c>
      <c r="N242" s="1350">
        <f t="shared" si="311"/>
        <v>0</v>
      </c>
      <c r="O242" s="1371" t="str">
        <f t="shared" si="276"/>
        <v>Margarine and similar preparations</v>
      </c>
      <c r="P242" s="1262" t="s">
        <v>460</v>
      </c>
      <c r="Q242" s="1460" t="s">
        <v>2647</v>
      </c>
      <c r="R242" s="1461" t="s">
        <v>603</v>
      </c>
      <c r="S242" s="1445"/>
      <c r="T242" s="1446"/>
      <c r="U242" s="1446"/>
      <c r="V242" s="1447"/>
      <c r="W242" s="1651"/>
      <c r="X242" s="1445"/>
      <c r="Y242" s="1447"/>
      <c r="Z242" s="1651"/>
      <c r="AA242" s="1445"/>
      <c r="AB242" s="1449"/>
      <c r="AC242" s="1445"/>
      <c r="AD242" s="1449"/>
      <c r="AE242" s="1445"/>
      <c r="AF242" s="1449"/>
      <c r="AG242" s="1445"/>
      <c r="AH242" s="1449"/>
      <c r="AI242" s="1448" t="str">
        <f t="shared" si="277"/>
        <v/>
      </c>
      <c r="AJ242" s="1446" t="str">
        <f t="shared" si="278"/>
        <v/>
      </c>
      <c r="AK242" s="1446" t="str">
        <f t="shared" si="268"/>
        <v/>
      </c>
      <c r="AL242" s="1449" t="str">
        <f>IF($Y242,$U242/$Y242* '1 Overview'!$D$19,"")</f>
        <v/>
      </c>
      <c r="AM242" s="1448">
        <f>$AB242* '1 Overview'!$D$19</f>
        <v>0</v>
      </c>
      <c r="AN242" s="1446">
        <f>$AD242* '1 Overview'!$D$19</f>
        <v>0</v>
      </c>
      <c r="AO242" s="1446">
        <f>$AF242* '1 Overview'!$D$19</f>
        <v>0</v>
      </c>
      <c r="AP242" s="1447">
        <f>$AH242* '1 Overview'!$D$19</f>
        <v>0</v>
      </c>
      <c r="AQ242" s="1445"/>
      <c r="AR242" s="1446"/>
      <c r="AS242" s="1446"/>
      <c r="AT242" s="1449"/>
      <c r="AU242" s="1448">
        <f>AR242* '1 Overview'!$D$19</f>
        <v>0</v>
      </c>
      <c r="AV242" s="1446">
        <f>T242* '1 Overview'!$D$19</f>
        <v>0</v>
      </c>
      <c r="AW242" s="1069">
        <f>Z242* '1 Overview'!$D$19</f>
        <v>0</v>
      </c>
      <c r="AX242" s="1449">
        <f>AT242* '1 Overview'!$D$19</f>
        <v>0</v>
      </c>
      <c r="AY242" s="1450"/>
    </row>
    <row r="243" spans="1:51" s="204" customFormat="1" ht="12.75" outlineLevel="2" x14ac:dyDescent="0.2">
      <c r="A243" s="1350" t="str">
        <f t="shared" si="312"/>
        <v>Z2013</v>
      </c>
      <c r="B243" s="1350" t="e">
        <f t="shared" si="312"/>
        <v>#N/A</v>
      </c>
      <c r="C243" s="1350" t="e">
        <f t="shared" si="312"/>
        <v>#N/A</v>
      </c>
      <c r="D243" s="1350" t="e">
        <f t="shared" si="312"/>
        <v>#N/A</v>
      </c>
      <c r="E243" s="1263" t="e">
        <f>VLOOKUP("K|"&amp;P243,'[2]+termU'!$A$1:$G$65536,6,FALSE)</f>
        <v>#N/A</v>
      </c>
      <c r="F243" s="1264" t="e">
        <f>VLOOKUP("K|"&amp;O243,'[2]+termU'!$A$1:$G$65536,6,FALSE)</f>
        <v>#N/A</v>
      </c>
      <c r="G243" s="1264" t="str">
        <f>IF(P243="","B",IF(ISERROR(#REF!),"B",IF(E243=LEFT(#REF!,LEN(E243)),"A","B")))</f>
        <v>B</v>
      </c>
      <c r="H243" s="172" t="str">
        <f t="shared" ca="1" si="275"/>
        <v>B</v>
      </c>
      <c r="I243" s="1352">
        <v>5</v>
      </c>
      <c r="J243" s="1350">
        <f t="shared" si="311"/>
        <v>2013</v>
      </c>
      <c r="K243" s="1350" t="str">
        <f t="shared" si="311"/>
        <v>Test country</v>
      </c>
      <c r="L243" s="1350">
        <f t="shared" si="311"/>
        <v>0</v>
      </c>
      <c r="M243" s="1350">
        <f t="shared" si="311"/>
        <v>0</v>
      </c>
      <c r="N243" s="1350">
        <f t="shared" si="311"/>
        <v>0</v>
      </c>
      <c r="O243" s="1371" t="str">
        <f>TRIM(R243)</f>
        <v>&lt;important new product, please enter&gt;</v>
      </c>
      <c r="P243" s="1262"/>
      <c r="Q243" s="1477" t="s">
        <v>2628</v>
      </c>
      <c r="R243" s="1403" t="s">
        <v>401</v>
      </c>
      <c r="S243" s="1068"/>
      <c r="T243" s="1069"/>
      <c r="U243" s="1069"/>
      <c r="V243" s="1383"/>
      <c r="W243" s="1651"/>
      <c r="X243" s="1068"/>
      <c r="Y243" s="1383"/>
      <c r="Z243" s="1651"/>
      <c r="AA243" s="1068"/>
      <c r="AB243" s="1384"/>
      <c r="AC243" s="1068"/>
      <c r="AD243" s="1384"/>
      <c r="AE243" s="1068"/>
      <c r="AF243" s="1384"/>
      <c r="AG243" s="1068"/>
      <c r="AH243" s="1384"/>
      <c r="AI243" s="719" t="str">
        <f t="shared" si="277"/>
        <v/>
      </c>
      <c r="AJ243" s="1069" t="str">
        <f t="shared" si="278"/>
        <v/>
      </c>
      <c r="AK243" s="1069" t="str">
        <f t="shared" si="268"/>
        <v/>
      </c>
      <c r="AL243" s="1384" t="str">
        <f>IF($Y243,$U243/$Y243* '1 Overview'!$D$19,"")</f>
        <v/>
      </c>
      <c r="AM243" s="719">
        <f>$AB243* '1 Overview'!$D$19</f>
        <v>0</v>
      </c>
      <c r="AN243" s="1069">
        <f>$AD243* '1 Overview'!$D$19</f>
        <v>0</v>
      </c>
      <c r="AO243" s="1069">
        <f>$AF243* '1 Overview'!$D$19</f>
        <v>0</v>
      </c>
      <c r="AP243" s="1383">
        <f>$AH243* '1 Overview'!$D$19</f>
        <v>0</v>
      </c>
      <c r="AQ243" s="1068"/>
      <c r="AR243" s="1069"/>
      <c r="AS243" s="1069"/>
      <c r="AT243" s="1384"/>
      <c r="AU243" s="719">
        <f>AR243* '1 Overview'!$D$19</f>
        <v>0</v>
      </c>
      <c r="AV243" s="1069">
        <f>T243* '1 Overview'!$D$19</f>
        <v>0</v>
      </c>
      <c r="AW243" s="1069">
        <f>Z243* '1 Overview'!$D$19</f>
        <v>0</v>
      </c>
      <c r="AX243" s="1384">
        <f>AT243* '1 Overview'!$D$19</f>
        <v>0</v>
      </c>
      <c r="AY243" s="1385"/>
    </row>
    <row r="244" spans="1:51" s="204" customFormat="1" ht="12.75" outlineLevel="2" x14ac:dyDescent="0.2">
      <c r="A244" s="1350" t="str">
        <f t="shared" si="312"/>
        <v>Z2013</v>
      </c>
      <c r="B244" s="1350" t="e">
        <f t="shared" si="312"/>
        <v>#N/A</v>
      </c>
      <c r="C244" s="1350" t="e">
        <f t="shared" si="312"/>
        <v>#N/A</v>
      </c>
      <c r="D244" s="1350" t="e">
        <f t="shared" si="312"/>
        <v>#N/A</v>
      </c>
      <c r="E244" s="1263" t="str">
        <f>VLOOKUP("K|"&amp;P244,'[2]+termU'!$A$1:$G$65536,6,FALSE)</f>
        <v>L801czz</v>
      </c>
      <c r="F244" s="1264" t="e">
        <f>VLOOKUP("K|"&amp;O244,'[2]+termU'!$A$1:$G$65536,6,FALSE)</f>
        <v>#N/A</v>
      </c>
      <c r="G244" s="1264" t="str">
        <f>IF(P244="","B",IF(ISERROR(#REF!),"B",IF(E244=LEFT(#REF!,LEN(E244)),"A","B")))</f>
        <v>B</v>
      </c>
      <c r="H244" s="172" t="str">
        <f t="shared" ca="1" si="275"/>
        <v>B</v>
      </c>
      <c r="I244" s="1352">
        <v>5</v>
      </c>
      <c r="J244" s="1350">
        <f t="shared" si="311"/>
        <v>2013</v>
      </c>
      <c r="K244" s="1350" t="str">
        <f t="shared" si="311"/>
        <v>Test country</v>
      </c>
      <c r="L244" s="1350">
        <f t="shared" si="311"/>
        <v>0</v>
      </c>
      <c r="M244" s="1350">
        <f t="shared" si="311"/>
        <v>0</v>
      </c>
      <c r="N244" s="1350">
        <f t="shared" si="311"/>
        <v>0</v>
      </c>
      <c r="O244" s="1371" t="str">
        <f t="shared" si="276"/>
        <v>Other oils and fats</v>
      </c>
      <c r="P244" s="1262" t="s">
        <v>87</v>
      </c>
      <c r="Q244" s="1400" t="s">
        <v>2823</v>
      </c>
      <c r="R244" s="1452" t="s">
        <v>88</v>
      </c>
      <c r="S244" s="1068"/>
      <c r="T244" s="1069"/>
      <c r="U244" s="1069"/>
      <c r="V244" s="1383"/>
      <c r="W244" s="1651"/>
      <c r="X244" s="1068"/>
      <c r="Y244" s="1383"/>
      <c r="Z244" s="1651"/>
      <c r="AA244" s="1068"/>
      <c r="AB244" s="1384"/>
      <c r="AC244" s="1068"/>
      <c r="AD244" s="1384"/>
      <c r="AE244" s="1068"/>
      <c r="AF244" s="1384"/>
      <c r="AG244" s="1068"/>
      <c r="AH244" s="1384"/>
      <c r="AI244" s="719" t="str">
        <f t="shared" si="277"/>
        <v/>
      </c>
      <c r="AJ244" s="1069" t="str">
        <f t="shared" si="278"/>
        <v/>
      </c>
      <c r="AK244" s="1069" t="str">
        <f t="shared" si="268"/>
        <v/>
      </c>
      <c r="AL244" s="1384" t="str">
        <f>IF($Y244,$U244/$Y244* '1 Overview'!$D$19,"")</f>
        <v/>
      </c>
      <c r="AM244" s="719">
        <f>$AB244* '1 Overview'!$D$19</f>
        <v>0</v>
      </c>
      <c r="AN244" s="1069">
        <f>$AD244* '1 Overview'!$D$19</f>
        <v>0</v>
      </c>
      <c r="AO244" s="1069">
        <f>$AF244* '1 Overview'!$D$19</f>
        <v>0</v>
      </c>
      <c r="AP244" s="1383">
        <f>$AH244* '1 Overview'!$D$19</f>
        <v>0</v>
      </c>
      <c r="AQ244" s="1068"/>
      <c r="AR244" s="1069"/>
      <c r="AS244" s="1069"/>
      <c r="AT244" s="1384"/>
      <c r="AU244" s="719">
        <f>AR244* '1 Overview'!$D$19</f>
        <v>0</v>
      </c>
      <c r="AV244" s="1069">
        <f>T244* '1 Overview'!$D$19</f>
        <v>0</v>
      </c>
      <c r="AW244" s="1069">
        <f>Z244* '1 Overview'!$D$19</f>
        <v>0</v>
      </c>
      <c r="AX244" s="1384">
        <f>AT244* '1 Overview'!$D$19</f>
        <v>0</v>
      </c>
      <c r="AY244" s="1385"/>
    </row>
    <row r="245" spans="1:51" s="207" customFormat="1" ht="15.75" outlineLevel="1" x14ac:dyDescent="0.2">
      <c r="A245" s="1350" t="str">
        <f t="shared" si="312"/>
        <v>Z2013</v>
      </c>
      <c r="B245" s="1350" t="e">
        <f t="shared" si="312"/>
        <v>#N/A</v>
      </c>
      <c r="C245" s="1350" t="e">
        <f t="shared" si="312"/>
        <v>#N/A</v>
      </c>
      <c r="D245" s="1350" t="e">
        <f t="shared" si="312"/>
        <v>#N/A</v>
      </c>
      <c r="E245" s="1263" t="str">
        <f>VLOOKUP("K|"&amp;P245,'[2]+termU'!$A$1:$G$65536,6,FALSE)</f>
        <v>L8019</v>
      </c>
      <c r="F245" s="1264" t="str">
        <f>VLOOKUP("K|"&amp;O245,'[2]+termU'!$A$1:$G$65536,6,FALSE)</f>
        <v>L8019</v>
      </c>
      <c r="G245" s="1264" t="str">
        <f t="shared" ref="G245:G259" si="313">IF(P245="","B",IF(ISERROR(E246),"B",IF(E245=LEFT(E246,LEN(E245)),"A","B")))</f>
        <v>A</v>
      </c>
      <c r="H245" s="172" t="str">
        <f t="shared" ca="1" si="275"/>
        <v>A</v>
      </c>
      <c r="I245" s="1352">
        <v>3</v>
      </c>
      <c r="J245" s="1350">
        <f t="shared" si="311"/>
        <v>2013</v>
      </c>
      <c r="K245" s="1350" t="str">
        <f t="shared" si="311"/>
        <v>Test country</v>
      </c>
      <c r="L245" s="1350">
        <f t="shared" si="311"/>
        <v>0</v>
      </c>
      <c r="M245" s="1350">
        <f t="shared" si="311"/>
        <v>0</v>
      </c>
      <c r="N245" s="1350">
        <f t="shared" si="311"/>
        <v>0</v>
      </c>
      <c r="O245" s="1371" t="str">
        <f t="shared" si="276"/>
        <v>Grain mill products</v>
      </c>
      <c r="P245" s="1262" t="s">
        <v>604</v>
      </c>
      <c r="Q245" s="1411" t="s">
        <v>2824</v>
      </c>
      <c r="R245" s="1391" t="s">
        <v>604</v>
      </c>
      <c r="S245" s="1412">
        <f>SUBTOTAL(9,S246:S255)</f>
        <v>0</v>
      </c>
      <c r="T245" s="1414">
        <f t="shared" ref="T245:AT245" si="314">SUBTOTAL(9,T246:T255)</f>
        <v>0</v>
      </c>
      <c r="U245" s="1414">
        <f t="shared" si="314"/>
        <v>0</v>
      </c>
      <c r="V245" s="1422">
        <f t="shared" si="314"/>
        <v>0</v>
      </c>
      <c r="W245" s="1652">
        <f t="shared" si="314"/>
        <v>0</v>
      </c>
      <c r="X245" s="1412">
        <f t="shared" si="314"/>
        <v>0</v>
      </c>
      <c r="Y245" s="1422">
        <f t="shared" si="314"/>
        <v>0</v>
      </c>
      <c r="Z245" s="1652">
        <f t="shared" si="314"/>
        <v>0</v>
      </c>
      <c r="AA245" s="1412">
        <f t="shared" si="314"/>
        <v>0</v>
      </c>
      <c r="AB245" s="1415">
        <f t="shared" si="314"/>
        <v>0</v>
      </c>
      <c r="AC245" s="1412">
        <f t="shared" si="314"/>
        <v>0</v>
      </c>
      <c r="AD245" s="1415">
        <f t="shared" si="314"/>
        <v>0</v>
      </c>
      <c r="AE245" s="1412">
        <f t="shared" si="314"/>
        <v>0</v>
      </c>
      <c r="AF245" s="1415">
        <f t="shared" si="314"/>
        <v>0</v>
      </c>
      <c r="AG245" s="1412">
        <f t="shared" si="314"/>
        <v>0</v>
      </c>
      <c r="AH245" s="1415">
        <f t="shared" si="314"/>
        <v>0</v>
      </c>
      <c r="AI245" s="1412">
        <f t="shared" si="314"/>
        <v>0</v>
      </c>
      <c r="AJ245" s="1412">
        <f t="shared" si="314"/>
        <v>0</v>
      </c>
      <c r="AK245" s="1412">
        <f t="shared" si="314"/>
        <v>0</v>
      </c>
      <c r="AL245" s="1412">
        <f t="shared" si="314"/>
        <v>0</v>
      </c>
      <c r="AM245" s="1412">
        <f t="shared" si="314"/>
        <v>0</v>
      </c>
      <c r="AN245" s="1412">
        <f t="shared" si="314"/>
        <v>0</v>
      </c>
      <c r="AO245" s="1412">
        <f t="shared" si="314"/>
        <v>0</v>
      </c>
      <c r="AP245" s="1412">
        <f t="shared" si="314"/>
        <v>0</v>
      </c>
      <c r="AQ245" s="1412">
        <f t="shared" si="314"/>
        <v>0</v>
      </c>
      <c r="AR245" s="1414">
        <f t="shared" si="314"/>
        <v>0</v>
      </c>
      <c r="AS245" s="1414">
        <f t="shared" si="314"/>
        <v>0</v>
      </c>
      <c r="AT245" s="1415">
        <f t="shared" si="314"/>
        <v>0</v>
      </c>
      <c r="AU245" s="1413">
        <f>AR245* '1 Overview'!$D$19</f>
        <v>0</v>
      </c>
      <c r="AV245" s="1414">
        <f>T245* '1 Overview'!$D$19</f>
        <v>0</v>
      </c>
      <c r="AW245" s="1378">
        <f>Z245* '1 Overview'!$D$19</f>
        <v>0</v>
      </c>
      <c r="AX245" s="1415">
        <f>AT245* '1 Overview'!$D$19</f>
        <v>0</v>
      </c>
      <c r="AY245" s="1458"/>
    </row>
    <row r="246" spans="1:51" s="195" customFormat="1" outlineLevel="2" collapsed="1" x14ac:dyDescent="0.2">
      <c r="A246" s="1350" t="str">
        <f t="shared" si="312"/>
        <v>Z2013</v>
      </c>
      <c r="B246" s="1350" t="e">
        <f t="shared" si="312"/>
        <v>#N/A</v>
      </c>
      <c r="C246" s="1350" t="e">
        <f t="shared" si="312"/>
        <v>#N/A</v>
      </c>
      <c r="D246" s="1350" t="e">
        <f t="shared" si="312"/>
        <v>#N/A</v>
      </c>
      <c r="E246" s="1263" t="str">
        <f>VLOOKUP("K|"&amp;P246,'[2]+termU'!$A$1:$G$65536,6,FALSE)</f>
        <v>L801900</v>
      </c>
      <c r="F246" s="1264" t="str">
        <f>VLOOKUP("K|"&amp;O246,'[2]+termU'!$A$1:$G$65536,6,FALSE)</f>
        <v>L801900</v>
      </c>
      <c r="G246" s="1264" t="str">
        <f t="shared" si="313"/>
        <v>B</v>
      </c>
      <c r="H246" s="172" t="str">
        <f t="shared" ca="1" si="275"/>
        <v>B</v>
      </c>
      <c r="I246" s="1352">
        <v>4</v>
      </c>
      <c r="J246" s="1350">
        <f t="shared" si="311"/>
        <v>2013</v>
      </c>
      <c r="K246" s="1350" t="str">
        <f t="shared" si="311"/>
        <v>Test country</v>
      </c>
      <c r="L246" s="1350">
        <f t="shared" si="311"/>
        <v>0</v>
      </c>
      <c r="M246" s="1350">
        <f t="shared" si="311"/>
        <v>0</v>
      </c>
      <c r="N246" s="1350">
        <f t="shared" si="311"/>
        <v>0</v>
      </c>
      <c r="O246" s="1371" t="str">
        <f t="shared" si="276"/>
        <v>Grain mill products, no details</v>
      </c>
      <c r="P246" s="1262" t="s">
        <v>461</v>
      </c>
      <c r="Q246" s="1382" t="str">
        <f ca="1" xml:space="preserve"> Q245 &amp; IF(ISERROR([3]!hidden(Q245)),", sin detalles",IF([3]!hidden(Q245),"",", sin detalles"))</f>
        <v>Productos de molino, sin detalles</v>
      </c>
      <c r="R246" s="1382" t="str">
        <f xml:space="preserve"> R245 &amp; IF(ISERROR([2]!hidden(R245)),", no details",IF([2]!hidden(R245),"",", no details"))</f>
        <v>Grain mill products, no details</v>
      </c>
      <c r="S246" s="1068"/>
      <c r="T246" s="1069"/>
      <c r="U246" s="1069"/>
      <c r="V246" s="1383"/>
      <c r="W246" s="1651"/>
      <c r="X246" s="1068"/>
      <c r="Y246" s="1383"/>
      <c r="Z246" s="1651"/>
      <c r="AA246" s="1068"/>
      <c r="AB246" s="1384"/>
      <c r="AC246" s="1068"/>
      <c r="AD246" s="1384"/>
      <c r="AE246" s="1068"/>
      <c r="AF246" s="1384"/>
      <c r="AG246" s="1068"/>
      <c r="AH246" s="1384"/>
      <c r="AI246" s="719" t="str">
        <f t="shared" si="277"/>
        <v/>
      </c>
      <c r="AJ246" s="1069" t="str">
        <f t="shared" si="278"/>
        <v/>
      </c>
      <c r="AK246" s="1069" t="str">
        <f t="shared" si="268"/>
        <v/>
      </c>
      <c r="AL246" s="1384" t="str">
        <f>IF($Y246,$U246/$Y246* '1 Overview'!$D$19,"")</f>
        <v/>
      </c>
      <c r="AM246" s="719">
        <f>$AB246* '1 Overview'!$D$19</f>
        <v>0</v>
      </c>
      <c r="AN246" s="1069">
        <f>$AD246* '1 Overview'!$D$19</f>
        <v>0</v>
      </c>
      <c r="AO246" s="1069">
        <f>$AF246* '1 Overview'!$D$19</f>
        <v>0</v>
      </c>
      <c r="AP246" s="1383">
        <f>$AH246* '1 Overview'!$D$19</f>
        <v>0</v>
      </c>
      <c r="AQ246" s="1068"/>
      <c r="AR246" s="1069"/>
      <c r="AS246" s="1069"/>
      <c r="AT246" s="1384"/>
      <c r="AU246" s="719">
        <f>AR246* '1 Overview'!$D$19</f>
        <v>0</v>
      </c>
      <c r="AV246" s="1069">
        <f>T246* '1 Overview'!$D$19</f>
        <v>0</v>
      </c>
      <c r="AW246" s="1069">
        <f>Z246* '1 Overview'!$D$19</f>
        <v>0</v>
      </c>
      <c r="AX246" s="1384">
        <f>AT246* '1 Overview'!$D$19</f>
        <v>0</v>
      </c>
      <c r="AY246" s="1467"/>
    </row>
    <row r="247" spans="1:51" s="204" customFormat="1" ht="12.75" outlineLevel="2" x14ac:dyDescent="0.2">
      <c r="A247" s="1350" t="str">
        <f t="shared" si="312"/>
        <v>Z2013</v>
      </c>
      <c r="B247" s="1350" t="e">
        <f t="shared" si="312"/>
        <v>#N/A</v>
      </c>
      <c r="C247" s="1350" t="e">
        <f t="shared" si="312"/>
        <v>#N/A</v>
      </c>
      <c r="D247" s="1350" t="e">
        <f t="shared" si="312"/>
        <v>#N/A</v>
      </c>
      <c r="E247" s="1263" t="str">
        <f>VLOOKUP("K|"&amp;P247,'[2]+termU'!$A$1:$G$65536,6,FALSE)</f>
        <v>L8019011</v>
      </c>
      <c r="F247" s="1264" t="str">
        <f>VLOOKUP("K|"&amp;O247,'[2]+termU'!$A$1:$G$65536,6,FALSE)</f>
        <v>L8019011</v>
      </c>
      <c r="G247" s="1264" t="str">
        <f t="shared" si="313"/>
        <v>B</v>
      </c>
      <c r="H247" s="172" t="str">
        <f t="shared" ca="1" si="275"/>
        <v>B</v>
      </c>
      <c r="I247" s="1352">
        <v>5</v>
      </c>
      <c r="J247" s="1350">
        <f t="shared" si="311"/>
        <v>2013</v>
      </c>
      <c r="K247" s="1350" t="str">
        <f t="shared" si="311"/>
        <v>Test country</v>
      </c>
      <c r="L247" s="1350">
        <f t="shared" si="311"/>
        <v>0</v>
      </c>
      <c r="M247" s="1350">
        <f t="shared" si="311"/>
        <v>0</v>
      </c>
      <c r="N247" s="1350">
        <f t="shared" si="311"/>
        <v>0</v>
      </c>
      <c r="O247" s="1371" t="str">
        <f t="shared" si="276"/>
        <v>Wheat and meslin flour</v>
      </c>
      <c r="P247" s="1262" t="s">
        <v>462</v>
      </c>
      <c r="Q247" s="1430" t="s">
        <v>2825</v>
      </c>
      <c r="R247" s="1430" t="s">
        <v>605</v>
      </c>
      <c r="S247" s="1068"/>
      <c r="T247" s="1069"/>
      <c r="U247" s="1069"/>
      <c r="V247" s="1383"/>
      <c r="W247" s="1651"/>
      <c r="X247" s="1068"/>
      <c r="Y247" s="1383"/>
      <c r="Z247" s="1651"/>
      <c r="AA247" s="1068"/>
      <c r="AB247" s="1384"/>
      <c r="AC247" s="1068"/>
      <c r="AD247" s="1384"/>
      <c r="AE247" s="1068"/>
      <c r="AF247" s="1384"/>
      <c r="AG247" s="1068"/>
      <c r="AH247" s="1384"/>
      <c r="AI247" s="719" t="str">
        <f t="shared" si="277"/>
        <v/>
      </c>
      <c r="AJ247" s="1069" t="str">
        <f t="shared" si="278"/>
        <v/>
      </c>
      <c r="AK247" s="1069" t="str">
        <f t="shared" si="268"/>
        <v/>
      </c>
      <c r="AL247" s="1384" t="str">
        <f>IF($Y247,$U247/$Y247* '1 Overview'!$D$19,"")</f>
        <v/>
      </c>
      <c r="AM247" s="719">
        <f>$AB247* '1 Overview'!$D$19</f>
        <v>0</v>
      </c>
      <c r="AN247" s="1069">
        <f>$AD247* '1 Overview'!$D$19</f>
        <v>0</v>
      </c>
      <c r="AO247" s="1069">
        <f>$AF247* '1 Overview'!$D$19</f>
        <v>0</v>
      </c>
      <c r="AP247" s="1383">
        <f>$AH247* '1 Overview'!$D$19</f>
        <v>0</v>
      </c>
      <c r="AQ247" s="1068"/>
      <c r="AR247" s="1069"/>
      <c r="AS247" s="1069"/>
      <c r="AT247" s="1384"/>
      <c r="AU247" s="719">
        <f>AR247* '1 Overview'!$D$19</f>
        <v>0</v>
      </c>
      <c r="AV247" s="1069">
        <f>T247* '1 Overview'!$D$19</f>
        <v>0</v>
      </c>
      <c r="AW247" s="1069">
        <f>Z247* '1 Overview'!$D$19</f>
        <v>0</v>
      </c>
      <c r="AX247" s="1384">
        <f>AT247* '1 Overview'!$D$19</f>
        <v>0</v>
      </c>
      <c r="AY247" s="1385"/>
    </row>
    <row r="248" spans="1:51" s="204" customFormat="1" ht="12.75" outlineLevel="2" x14ac:dyDescent="0.2">
      <c r="A248" s="1350" t="str">
        <f t="shared" si="312"/>
        <v>Z2013</v>
      </c>
      <c r="B248" s="1350" t="e">
        <f t="shared" si="312"/>
        <v>#N/A</v>
      </c>
      <c r="C248" s="1350" t="e">
        <f t="shared" si="312"/>
        <v>#N/A</v>
      </c>
      <c r="D248" s="1350" t="e">
        <f t="shared" si="312"/>
        <v>#N/A</v>
      </c>
      <c r="E248" s="1263" t="str">
        <f>VLOOKUP("K|"&amp;P248,'[2]+termU'!$A$1:$G$65536,6,FALSE)</f>
        <v>L8019014</v>
      </c>
      <c r="F248" s="1264" t="str">
        <f>VLOOKUP("K|"&amp;O248,'[2]+termU'!$A$1:$G$65536,6,FALSE)</f>
        <v>L8019014</v>
      </c>
      <c r="G248" s="1264" t="str">
        <f t="shared" si="313"/>
        <v>B</v>
      </c>
      <c r="H248" s="172" t="str">
        <f t="shared" ca="1" si="275"/>
        <v>B</v>
      </c>
      <c r="I248" s="1352">
        <v>5</v>
      </c>
      <c r="J248" s="1350">
        <f t="shared" ref="J248:N263" si="315">J$20</f>
        <v>2013</v>
      </c>
      <c r="K248" s="1350" t="str">
        <f t="shared" si="315"/>
        <v>Test country</v>
      </c>
      <c r="L248" s="1350">
        <f t="shared" si="315"/>
        <v>0</v>
      </c>
      <c r="M248" s="1350">
        <f t="shared" si="315"/>
        <v>0</v>
      </c>
      <c r="N248" s="1350">
        <f t="shared" si="315"/>
        <v>0</v>
      </c>
      <c r="O248" s="1371" t="str">
        <f t="shared" si="276"/>
        <v>Corn flour</v>
      </c>
      <c r="P248" s="1262" t="s">
        <v>463</v>
      </c>
      <c r="Q248" s="1430" t="s">
        <v>2826</v>
      </c>
      <c r="R248" s="1430" t="s">
        <v>606</v>
      </c>
      <c r="S248" s="1068"/>
      <c r="T248" s="1069"/>
      <c r="U248" s="1069"/>
      <c r="V248" s="1383"/>
      <c r="W248" s="1651"/>
      <c r="X248" s="1068"/>
      <c r="Y248" s="1383"/>
      <c r="Z248" s="1651"/>
      <c r="AA248" s="1068"/>
      <c r="AB248" s="1384"/>
      <c r="AC248" s="1068"/>
      <c r="AD248" s="1384"/>
      <c r="AE248" s="1068"/>
      <c r="AF248" s="1384"/>
      <c r="AG248" s="1068"/>
      <c r="AH248" s="1384"/>
      <c r="AI248" s="719" t="str">
        <f t="shared" si="277"/>
        <v/>
      </c>
      <c r="AJ248" s="1069" t="str">
        <f t="shared" si="278"/>
        <v/>
      </c>
      <c r="AK248" s="1069" t="str">
        <f t="shared" si="268"/>
        <v/>
      </c>
      <c r="AL248" s="1384" t="str">
        <f>IF($Y248,$U248/$Y248* '1 Overview'!$D$19,"")</f>
        <v/>
      </c>
      <c r="AM248" s="719">
        <f>$AB248* '1 Overview'!$D$19</f>
        <v>0</v>
      </c>
      <c r="AN248" s="1069">
        <f>$AD248* '1 Overview'!$D$19</f>
        <v>0</v>
      </c>
      <c r="AO248" s="1069">
        <f>$AF248* '1 Overview'!$D$19</f>
        <v>0</v>
      </c>
      <c r="AP248" s="1383">
        <f>$AH248* '1 Overview'!$D$19</f>
        <v>0</v>
      </c>
      <c r="AQ248" s="1068"/>
      <c r="AR248" s="1069"/>
      <c r="AS248" s="1069"/>
      <c r="AT248" s="1384"/>
      <c r="AU248" s="719">
        <f>AR248* '1 Overview'!$D$19</f>
        <v>0</v>
      </c>
      <c r="AV248" s="1069">
        <f>T248* '1 Overview'!$D$19</f>
        <v>0</v>
      </c>
      <c r="AW248" s="1069">
        <f>Z248* '1 Overview'!$D$19</f>
        <v>0</v>
      </c>
      <c r="AX248" s="1384">
        <f>AT248* '1 Overview'!$D$19</f>
        <v>0</v>
      </c>
      <c r="AY248" s="1385"/>
    </row>
    <row r="249" spans="1:51" s="204" customFormat="1" ht="12.75" outlineLevel="2" x14ac:dyDescent="0.2">
      <c r="A249" s="1350" t="str">
        <f t="shared" si="312"/>
        <v>Z2013</v>
      </c>
      <c r="B249" s="1350" t="e">
        <f t="shared" si="312"/>
        <v>#N/A</v>
      </c>
      <c r="C249" s="1350" t="e">
        <f t="shared" si="312"/>
        <v>#N/A</v>
      </c>
      <c r="D249" s="1350" t="e">
        <f t="shared" si="312"/>
        <v>#N/A</v>
      </c>
      <c r="E249" s="1263" t="e">
        <f>VLOOKUP("K|"&amp;P249,'[2]+termU'!$A$1:$G$65536,6,FALSE)</f>
        <v>#N/A</v>
      </c>
      <c r="F249" s="1264" t="e">
        <f>VLOOKUP("K|"&amp;O249,'[2]+termU'!$A$1:$G$65536,6,FALSE)</f>
        <v>#N/A</v>
      </c>
      <c r="G249" s="1264" t="e">
        <f t="shared" si="313"/>
        <v>#N/A</v>
      </c>
      <c r="H249" s="172" t="str">
        <f t="shared" ca="1" si="275"/>
        <v>B</v>
      </c>
      <c r="I249" s="1352">
        <v>5</v>
      </c>
      <c r="J249" s="1350">
        <f t="shared" si="315"/>
        <v>2013</v>
      </c>
      <c r="K249" s="1350" t="str">
        <f t="shared" si="315"/>
        <v>Test country</v>
      </c>
      <c r="L249" s="1350">
        <f t="shared" si="315"/>
        <v>0</v>
      </c>
      <c r="M249" s="1350">
        <f t="shared" si="315"/>
        <v>0</v>
      </c>
      <c r="N249" s="1350">
        <f t="shared" si="315"/>
        <v>0</v>
      </c>
      <c r="O249" s="1371" t="str">
        <f t="shared" si="276"/>
        <v>Other cereal flours</v>
      </c>
      <c r="P249" s="1262" t="s">
        <v>464</v>
      </c>
      <c r="Q249" s="1430" t="s">
        <v>2827</v>
      </c>
      <c r="R249" s="1430" t="s">
        <v>607</v>
      </c>
      <c r="S249" s="1068"/>
      <c r="T249" s="1069"/>
      <c r="U249" s="1069"/>
      <c r="V249" s="1383"/>
      <c r="W249" s="1651"/>
      <c r="X249" s="1068"/>
      <c r="Y249" s="1383"/>
      <c r="Z249" s="1651"/>
      <c r="AA249" s="1068"/>
      <c r="AB249" s="1384"/>
      <c r="AC249" s="1068"/>
      <c r="AD249" s="1384"/>
      <c r="AE249" s="1068"/>
      <c r="AF249" s="1384"/>
      <c r="AG249" s="1068"/>
      <c r="AH249" s="1384"/>
      <c r="AI249" s="719" t="str">
        <f t="shared" si="277"/>
        <v/>
      </c>
      <c r="AJ249" s="1069" t="str">
        <f t="shared" si="278"/>
        <v/>
      </c>
      <c r="AK249" s="1069" t="str">
        <f t="shared" si="268"/>
        <v/>
      </c>
      <c r="AL249" s="1384" t="str">
        <f>IF($Y249,$U249/$Y249* '1 Overview'!$D$19,"")</f>
        <v/>
      </c>
      <c r="AM249" s="719">
        <f>$AB249* '1 Overview'!$D$19</f>
        <v>0</v>
      </c>
      <c r="AN249" s="1069">
        <f>$AD249* '1 Overview'!$D$19</f>
        <v>0</v>
      </c>
      <c r="AO249" s="1069">
        <f>$AF249* '1 Overview'!$D$19</f>
        <v>0</v>
      </c>
      <c r="AP249" s="1383">
        <f>$AH249* '1 Overview'!$D$19</f>
        <v>0</v>
      </c>
      <c r="AQ249" s="1068"/>
      <c r="AR249" s="1069"/>
      <c r="AS249" s="1069"/>
      <c r="AT249" s="1384"/>
      <c r="AU249" s="719">
        <f>AR249* '1 Overview'!$D$19</f>
        <v>0</v>
      </c>
      <c r="AV249" s="1069">
        <f>T249* '1 Overview'!$D$19</f>
        <v>0</v>
      </c>
      <c r="AW249" s="1069">
        <f>Z249* '1 Overview'!$D$19</f>
        <v>0</v>
      </c>
      <c r="AX249" s="1384">
        <f>AT249* '1 Overview'!$D$19</f>
        <v>0</v>
      </c>
      <c r="AY249" s="1385"/>
    </row>
    <row r="250" spans="1:51" s="204" customFormat="1" ht="12.75" outlineLevel="2" x14ac:dyDescent="0.2">
      <c r="A250" s="1350" t="str">
        <f t="shared" si="312"/>
        <v>Z2013</v>
      </c>
      <c r="B250" s="1350" t="e">
        <f t="shared" si="312"/>
        <v>#N/A</v>
      </c>
      <c r="C250" s="1350" t="e">
        <f t="shared" si="312"/>
        <v>#N/A</v>
      </c>
      <c r="D250" s="1350" t="e">
        <f t="shared" si="312"/>
        <v>#N/A</v>
      </c>
      <c r="E250" s="1263" t="str">
        <f>VLOOKUP("K|"&amp;P250,'[2]+termU'!$A$1:$G$65536,6,FALSE)</f>
        <v>L801903</v>
      </c>
      <c r="F250" s="1264" t="str">
        <f>VLOOKUP("K|"&amp;O250,'[2]+termU'!$A$1:$G$65536,6,FALSE)</f>
        <v>L801903</v>
      </c>
      <c r="G250" s="1264" t="str">
        <f t="shared" si="313"/>
        <v>B</v>
      </c>
      <c r="H250" s="172" t="str">
        <f t="shared" ca="1" si="275"/>
        <v>B</v>
      </c>
      <c r="I250" s="1352">
        <v>5</v>
      </c>
      <c r="J250" s="1350">
        <f t="shared" si="315"/>
        <v>2013</v>
      </c>
      <c r="K250" s="1350" t="str">
        <f t="shared" si="315"/>
        <v>Test country</v>
      </c>
      <c r="L250" s="1350">
        <f t="shared" si="315"/>
        <v>0</v>
      </c>
      <c r="M250" s="1350">
        <f t="shared" si="315"/>
        <v>0</v>
      </c>
      <c r="N250" s="1350">
        <f t="shared" si="315"/>
        <v>0</v>
      </c>
      <c r="O250" s="1371" t="str">
        <f t="shared" si="276"/>
        <v>Müsli</v>
      </c>
      <c r="P250" s="1262" t="s">
        <v>1843</v>
      </c>
      <c r="Q250" s="1430" t="s">
        <v>2828</v>
      </c>
      <c r="R250" s="1430" t="s">
        <v>608</v>
      </c>
      <c r="S250" s="1068"/>
      <c r="T250" s="1069"/>
      <c r="U250" s="1069"/>
      <c r="V250" s="1383"/>
      <c r="W250" s="1651"/>
      <c r="X250" s="1068"/>
      <c r="Y250" s="1383"/>
      <c r="Z250" s="1651"/>
      <c r="AA250" s="1068"/>
      <c r="AB250" s="1384"/>
      <c r="AC250" s="1068"/>
      <c r="AD250" s="1384"/>
      <c r="AE250" s="1068"/>
      <c r="AF250" s="1384"/>
      <c r="AG250" s="1068"/>
      <c r="AH250" s="1384"/>
      <c r="AI250" s="719" t="str">
        <f t="shared" si="277"/>
        <v/>
      </c>
      <c r="AJ250" s="1069" t="str">
        <f t="shared" si="278"/>
        <v/>
      </c>
      <c r="AK250" s="1069" t="str">
        <f t="shared" si="268"/>
        <v/>
      </c>
      <c r="AL250" s="1384" t="str">
        <f>IF($Y250,$U250/$Y250* '1 Overview'!$D$19,"")</f>
        <v/>
      </c>
      <c r="AM250" s="719">
        <f>$AB250* '1 Overview'!$D$19</f>
        <v>0</v>
      </c>
      <c r="AN250" s="1069">
        <f>$AD250* '1 Overview'!$D$19</f>
        <v>0</v>
      </c>
      <c r="AO250" s="1069">
        <f>$AF250* '1 Overview'!$D$19</f>
        <v>0</v>
      </c>
      <c r="AP250" s="1383">
        <f>$AH250* '1 Overview'!$D$19</f>
        <v>0</v>
      </c>
      <c r="AQ250" s="1068"/>
      <c r="AR250" s="1069"/>
      <c r="AS250" s="1069"/>
      <c r="AT250" s="1384"/>
      <c r="AU250" s="719">
        <f>AR250* '1 Overview'!$D$19</f>
        <v>0</v>
      </c>
      <c r="AV250" s="1069">
        <f>T250* '1 Overview'!$D$19</f>
        <v>0</v>
      </c>
      <c r="AW250" s="1069">
        <f>Z250* '1 Overview'!$D$19</f>
        <v>0</v>
      </c>
      <c r="AX250" s="1384">
        <f>AT250* '1 Overview'!$D$19</f>
        <v>0</v>
      </c>
      <c r="AY250" s="1385"/>
    </row>
    <row r="251" spans="1:51" s="204" customFormat="1" ht="12.75" outlineLevel="2" x14ac:dyDescent="0.2">
      <c r="A251" s="1350" t="str">
        <f t="shared" si="312"/>
        <v>Z2013</v>
      </c>
      <c r="B251" s="1350" t="e">
        <f t="shared" si="312"/>
        <v>#N/A</v>
      </c>
      <c r="C251" s="1350" t="e">
        <f t="shared" si="312"/>
        <v>#N/A</v>
      </c>
      <c r="D251" s="1350" t="e">
        <f t="shared" si="312"/>
        <v>#N/A</v>
      </c>
      <c r="E251" s="1263" t="str">
        <f>VLOOKUP("K|"&amp;P251,'[2]+termU'!$A$1:$G$65536,6,FALSE)</f>
        <v>L801904</v>
      </c>
      <c r="F251" s="1264" t="str">
        <f>VLOOKUP("K|"&amp;O251,'[2]+termU'!$A$1:$G$65536,6,FALSE)</f>
        <v>L801904</v>
      </c>
      <c r="G251" s="1264" t="str">
        <f t="shared" si="313"/>
        <v>B</v>
      </c>
      <c r="H251" s="172" t="str">
        <f t="shared" ca="1" si="275"/>
        <v>B</v>
      </c>
      <c r="I251" s="1352">
        <v>5</v>
      </c>
      <c r="J251" s="1350">
        <f t="shared" si="315"/>
        <v>2013</v>
      </c>
      <c r="K251" s="1350" t="str">
        <f t="shared" si="315"/>
        <v>Test country</v>
      </c>
      <c r="L251" s="1350">
        <f t="shared" si="315"/>
        <v>0</v>
      </c>
      <c r="M251" s="1350">
        <f t="shared" si="315"/>
        <v>0</v>
      </c>
      <c r="N251" s="1350">
        <f t="shared" si="315"/>
        <v>0</v>
      </c>
      <c r="O251" s="1371" t="str">
        <f t="shared" ref="O251:O301" si="316">TRIM(R251)</f>
        <v>Polenta</v>
      </c>
      <c r="P251" s="1262" t="s">
        <v>465</v>
      </c>
      <c r="Q251" s="1430" t="s">
        <v>609</v>
      </c>
      <c r="R251" s="1430" t="s">
        <v>609</v>
      </c>
      <c r="S251" s="1068"/>
      <c r="T251" s="1069"/>
      <c r="U251" s="1069"/>
      <c r="V251" s="1383"/>
      <c r="W251" s="1651"/>
      <c r="X251" s="1068"/>
      <c r="Y251" s="1383"/>
      <c r="Z251" s="1651"/>
      <c r="AA251" s="1068"/>
      <c r="AB251" s="1384"/>
      <c r="AC251" s="1068"/>
      <c r="AD251" s="1384"/>
      <c r="AE251" s="1068"/>
      <c r="AF251" s="1384"/>
      <c r="AG251" s="1068"/>
      <c r="AH251" s="1384"/>
      <c r="AI251" s="719" t="str">
        <f t="shared" si="277"/>
        <v/>
      </c>
      <c r="AJ251" s="1069" t="str">
        <f t="shared" si="278"/>
        <v/>
      </c>
      <c r="AK251" s="1069" t="str">
        <f t="shared" si="268"/>
        <v/>
      </c>
      <c r="AL251" s="1384" t="str">
        <f>IF($Y251,$U251/$Y251* '1 Overview'!$D$19,"")</f>
        <v/>
      </c>
      <c r="AM251" s="719">
        <f>$AB251* '1 Overview'!$D$19</f>
        <v>0</v>
      </c>
      <c r="AN251" s="1069">
        <f>$AD251* '1 Overview'!$D$19</f>
        <v>0</v>
      </c>
      <c r="AO251" s="1069">
        <f>$AF251* '1 Overview'!$D$19</f>
        <v>0</v>
      </c>
      <c r="AP251" s="1383">
        <f>$AH251* '1 Overview'!$D$19</f>
        <v>0</v>
      </c>
      <c r="AQ251" s="1068"/>
      <c r="AR251" s="1069"/>
      <c r="AS251" s="1069"/>
      <c r="AT251" s="1384"/>
      <c r="AU251" s="719">
        <f>AR251* '1 Overview'!$D$19</f>
        <v>0</v>
      </c>
      <c r="AV251" s="1069">
        <f>T251* '1 Overview'!$D$19</f>
        <v>0</v>
      </c>
      <c r="AW251" s="1069">
        <f>Z251* '1 Overview'!$D$19</f>
        <v>0</v>
      </c>
      <c r="AX251" s="1384">
        <f>AT251* '1 Overview'!$D$19</f>
        <v>0</v>
      </c>
      <c r="AY251" s="1385"/>
    </row>
    <row r="252" spans="1:51" s="204" customFormat="1" ht="12.75" outlineLevel="2" x14ac:dyDescent="0.2">
      <c r="A252" s="1350" t="str">
        <f t="shared" si="312"/>
        <v>Z2013</v>
      </c>
      <c r="B252" s="1350" t="e">
        <f t="shared" si="312"/>
        <v>#N/A</v>
      </c>
      <c r="C252" s="1350" t="e">
        <f t="shared" si="312"/>
        <v>#N/A</v>
      </c>
      <c r="D252" s="1350" t="e">
        <f t="shared" si="312"/>
        <v>#N/A</v>
      </c>
      <c r="E252" s="1263" t="str">
        <f>VLOOKUP("K|"&amp;P252,'[2]+termU'!$A$1:$G$65536,6,FALSE)</f>
        <v>L801905</v>
      </c>
      <c r="F252" s="1264" t="str">
        <f>VLOOKUP("K|"&amp;O252,'[2]+termU'!$A$1:$G$65536,6,FALSE)</f>
        <v>L801905</v>
      </c>
      <c r="G252" s="1264" t="str">
        <f t="shared" si="313"/>
        <v>B</v>
      </c>
      <c r="H252" s="172" t="str">
        <f t="shared" ca="1" si="275"/>
        <v>B</v>
      </c>
      <c r="I252" s="1352">
        <v>5</v>
      </c>
      <c r="J252" s="1350">
        <f t="shared" si="315"/>
        <v>2013</v>
      </c>
      <c r="K252" s="1350" t="str">
        <f t="shared" si="315"/>
        <v>Test country</v>
      </c>
      <c r="L252" s="1350">
        <f t="shared" si="315"/>
        <v>0</v>
      </c>
      <c r="M252" s="1350">
        <f t="shared" si="315"/>
        <v>0</v>
      </c>
      <c r="N252" s="1350">
        <f t="shared" si="315"/>
        <v>0</v>
      </c>
      <c r="O252" s="1371" t="str">
        <f t="shared" si="316"/>
        <v>Rice, semi- or wholly milled, or husked</v>
      </c>
      <c r="P252" s="1262" t="s">
        <v>466</v>
      </c>
      <c r="Q252" s="1430" t="s">
        <v>2829</v>
      </c>
      <c r="R252" s="1430" t="s">
        <v>610</v>
      </c>
      <c r="S252" s="1068"/>
      <c r="T252" s="1069"/>
      <c r="U252" s="1069"/>
      <c r="V252" s="1383"/>
      <c r="W252" s="1651"/>
      <c r="X252" s="1068"/>
      <c r="Y252" s="1383"/>
      <c r="Z252" s="1651"/>
      <c r="AA252" s="1068"/>
      <c r="AB252" s="1384"/>
      <c r="AC252" s="1068"/>
      <c r="AD252" s="1384"/>
      <c r="AE252" s="1068"/>
      <c r="AF252" s="1384"/>
      <c r="AG252" s="1068"/>
      <c r="AH252" s="1384"/>
      <c r="AI252" s="719" t="str">
        <f t="shared" si="277"/>
        <v/>
      </c>
      <c r="AJ252" s="1069" t="str">
        <f t="shared" si="278"/>
        <v/>
      </c>
      <c r="AK252" s="1069" t="str">
        <f t="shared" si="268"/>
        <v/>
      </c>
      <c r="AL252" s="1384" t="str">
        <f>IF($Y252,$U252/$Y252* '1 Overview'!$D$19,"")</f>
        <v/>
      </c>
      <c r="AM252" s="719">
        <f>$AB252* '1 Overview'!$D$19</f>
        <v>0</v>
      </c>
      <c r="AN252" s="1069">
        <f>$AD252* '1 Overview'!$D$19</f>
        <v>0</v>
      </c>
      <c r="AO252" s="1069">
        <f>$AF252* '1 Overview'!$D$19</f>
        <v>0</v>
      </c>
      <c r="AP252" s="1383">
        <f>$AH252* '1 Overview'!$D$19</f>
        <v>0</v>
      </c>
      <c r="AQ252" s="1068"/>
      <c r="AR252" s="1069"/>
      <c r="AS252" s="1069"/>
      <c r="AT252" s="1384"/>
      <c r="AU252" s="719">
        <f>AR252* '1 Overview'!$D$19</f>
        <v>0</v>
      </c>
      <c r="AV252" s="1069">
        <f>T252* '1 Overview'!$D$19</f>
        <v>0</v>
      </c>
      <c r="AW252" s="1069">
        <f>Z252* '1 Overview'!$D$19</f>
        <v>0</v>
      </c>
      <c r="AX252" s="1384">
        <f>AT252* '1 Overview'!$D$19</f>
        <v>0</v>
      </c>
      <c r="AY252" s="1385"/>
    </row>
    <row r="253" spans="1:51" s="204" customFormat="1" ht="12.75" outlineLevel="2" x14ac:dyDescent="0.2">
      <c r="A253" s="1350" t="str">
        <f t="shared" si="312"/>
        <v>Z2013</v>
      </c>
      <c r="B253" s="1350" t="e">
        <f t="shared" si="312"/>
        <v>#N/A</v>
      </c>
      <c r="C253" s="1350" t="e">
        <f t="shared" si="312"/>
        <v>#N/A</v>
      </c>
      <c r="D253" s="1350" t="e">
        <f t="shared" si="312"/>
        <v>#N/A</v>
      </c>
      <c r="E253" s="1263" t="str">
        <f>VLOOKUP("K|"&amp;P253,'[2]+termU'!$A$1:$G$65536,6,FALSE)</f>
        <v>L801z09</v>
      </c>
      <c r="F253" s="1264" t="str">
        <f>VLOOKUP("K|"&amp;O253,'[2]+termU'!$A$1:$G$65536,6,FALSE)</f>
        <v>L801z09</v>
      </c>
      <c r="G253" s="1264" t="str">
        <f t="shared" si="313"/>
        <v>B</v>
      </c>
      <c r="H253" s="172" t="str">
        <f t="shared" ca="1" si="275"/>
        <v>B</v>
      </c>
      <c r="I253" s="1352">
        <v>5</v>
      </c>
      <c r="J253" s="1350">
        <f t="shared" si="315"/>
        <v>2013</v>
      </c>
      <c r="K253" s="1350" t="str">
        <f t="shared" si="315"/>
        <v>Test country</v>
      </c>
      <c r="L253" s="1350">
        <f t="shared" si="315"/>
        <v>0</v>
      </c>
      <c r="M253" s="1350">
        <f t="shared" si="315"/>
        <v>0</v>
      </c>
      <c r="N253" s="1350">
        <f t="shared" si="315"/>
        <v>0</v>
      </c>
      <c r="O253" s="1371" t="str">
        <f t="shared" si="316"/>
        <v>Starches</v>
      </c>
      <c r="P253" s="1262" t="s">
        <v>467</v>
      </c>
      <c r="Q253" s="1430" t="s">
        <v>2830</v>
      </c>
      <c r="R253" s="1430" t="s">
        <v>611</v>
      </c>
      <c r="S253" s="1068"/>
      <c r="T253" s="1069"/>
      <c r="U253" s="1069"/>
      <c r="V253" s="1383"/>
      <c r="W253" s="1651"/>
      <c r="X253" s="1068"/>
      <c r="Y253" s="1383"/>
      <c r="Z253" s="1651"/>
      <c r="AA253" s="1068"/>
      <c r="AB253" s="1384"/>
      <c r="AC253" s="1068"/>
      <c r="AD253" s="1384"/>
      <c r="AE253" s="1068"/>
      <c r="AF253" s="1384"/>
      <c r="AG253" s="1068"/>
      <c r="AH253" s="1384"/>
      <c r="AI253" s="719" t="str">
        <f t="shared" si="277"/>
        <v/>
      </c>
      <c r="AJ253" s="1069" t="str">
        <f t="shared" si="278"/>
        <v/>
      </c>
      <c r="AK253" s="1069" t="str">
        <f t="shared" si="268"/>
        <v/>
      </c>
      <c r="AL253" s="1384" t="str">
        <f>IF($Y253,$U253/$Y253* '1 Overview'!$D$19,"")</f>
        <v/>
      </c>
      <c r="AM253" s="719">
        <f>$AB253* '1 Overview'!$D$19</f>
        <v>0</v>
      </c>
      <c r="AN253" s="1069">
        <f>$AD253* '1 Overview'!$D$19</f>
        <v>0</v>
      </c>
      <c r="AO253" s="1069">
        <f>$AF253* '1 Overview'!$D$19</f>
        <v>0</v>
      </c>
      <c r="AP253" s="1383">
        <f>$AH253* '1 Overview'!$D$19</f>
        <v>0</v>
      </c>
      <c r="AQ253" s="1068"/>
      <c r="AR253" s="1069"/>
      <c r="AS253" s="1069"/>
      <c r="AT253" s="1384"/>
      <c r="AU253" s="719">
        <f>AR253* '1 Overview'!$D$19</f>
        <v>0</v>
      </c>
      <c r="AV253" s="1069">
        <f>T253* '1 Overview'!$D$19</f>
        <v>0</v>
      </c>
      <c r="AW253" s="1069">
        <f>Z253* '1 Overview'!$D$19</f>
        <v>0</v>
      </c>
      <c r="AX253" s="1384">
        <f>AT253* '1 Overview'!$D$19</f>
        <v>0</v>
      </c>
      <c r="AY253" s="1385"/>
    </row>
    <row r="254" spans="1:51" s="204" customFormat="1" ht="12.75" outlineLevel="2" x14ac:dyDescent="0.2">
      <c r="A254" s="1350" t="str">
        <f t="shared" si="312"/>
        <v>Z2013</v>
      </c>
      <c r="B254" s="1350" t="e">
        <f t="shared" si="312"/>
        <v>#N/A</v>
      </c>
      <c r="C254" s="1350" t="e">
        <f t="shared" si="312"/>
        <v>#N/A</v>
      </c>
      <c r="D254" s="1350" t="e">
        <f t="shared" si="312"/>
        <v>#N/A</v>
      </c>
      <c r="E254" s="1263" t="e">
        <f>VLOOKUP("K|"&amp;P254,'[2]+termU'!$A$1:$G$65536,6,FALSE)</f>
        <v>#N/A</v>
      </c>
      <c r="F254" s="1264" t="e">
        <f>VLOOKUP("K|"&amp;O254,'[2]+termU'!$A$1:$G$65536,6,FALSE)</f>
        <v>#N/A</v>
      </c>
      <c r="G254" s="1264" t="str">
        <f t="shared" si="313"/>
        <v>B</v>
      </c>
      <c r="H254" s="172" t="str">
        <f t="shared" ca="1" si="275"/>
        <v>B</v>
      </c>
      <c r="I254" s="1352">
        <v>5</v>
      </c>
      <c r="J254" s="1350">
        <f t="shared" si="315"/>
        <v>2013</v>
      </c>
      <c r="K254" s="1350" t="str">
        <f t="shared" si="315"/>
        <v>Test country</v>
      </c>
      <c r="L254" s="1350">
        <f t="shared" si="315"/>
        <v>0</v>
      </c>
      <c r="M254" s="1350">
        <f t="shared" si="315"/>
        <v>0</v>
      </c>
      <c r="N254" s="1350">
        <f t="shared" si="315"/>
        <v>0</v>
      </c>
      <c r="O254" s="1371" t="str">
        <f t="shared" si="316"/>
        <v>&lt;important new product, please enter&gt;</v>
      </c>
      <c r="P254" s="1262"/>
      <c r="Q254" s="1403" t="s">
        <v>2780</v>
      </c>
      <c r="R254" s="1403" t="s">
        <v>203</v>
      </c>
      <c r="S254" s="1068"/>
      <c r="T254" s="1069"/>
      <c r="U254" s="1069"/>
      <c r="V254" s="1383"/>
      <c r="W254" s="1651"/>
      <c r="X254" s="1068"/>
      <c r="Y254" s="1383"/>
      <c r="Z254" s="1651"/>
      <c r="AA254" s="1068"/>
      <c r="AB254" s="1384"/>
      <c r="AC254" s="1068"/>
      <c r="AD254" s="1384"/>
      <c r="AE254" s="1068"/>
      <c r="AF254" s="1384"/>
      <c r="AG254" s="1068"/>
      <c r="AH254" s="1384"/>
      <c r="AI254" s="719" t="str">
        <f t="shared" ref="AI254:AI304" si="317">IF($V254,$S254/$V254,"")</f>
        <v/>
      </c>
      <c r="AJ254" s="1069" t="str">
        <f t="shared" ref="AJ254:AJ304" si="318">IF($V254,$T254/$V254,"")</f>
        <v/>
      </c>
      <c r="AK254" s="1069" t="str">
        <f t="shared" si="268"/>
        <v/>
      </c>
      <c r="AL254" s="1384" t="str">
        <f>IF($Y254,$U254/$Y254* '1 Overview'!$D$19,"")</f>
        <v/>
      </c>
      <c r="AM254" s="719">
        <f>$AB254* '1 Overview'!$D$19</f>
        <v>0</v>
      </c>
      <c r="AN254" s="1069">
        <f>$AD254* '1 Overview'!$D$19</f>
        <v>0</v>
      </c>
      <c r="AO254" s="1069">
        <f>$AF254* '1 Overview'!$D$19</f>
        <v>0</v>
      </c>
      <c r="AP254" s="1383">
        <f>$AH254* '1 Overview'!$D$19</f>
        <v>0</v>
      </c>
      <c r="AQ254" s="1068"/>
      <c r="AR254" s="1069"/>
      <c r="AS254" s="1069"/>
      <c r="AT254" s="1384"/>
      <c r="AU254" s="719">
        <f>AR254* '1 Overview'!$D$19</f>
        <v>0</v>
      </c>
      <c r="AV254" s="1069">
        <f>T254* '1 Overview'!$D$19</f>
        <v>0</v>
      </c>
      <c r="AW254" s="1069">
        <f>Z254* '1 Overview'!$D$19</f>
        <v>0</v>
      </c>
      <c r="AX254" s="1384">
        <f>AT254* '1 Overview'!$D$19</f>
        <v>0</v>
      </c>
      <c r="AY254" s="1385"/>
    </row>
    <row r="255" spans="1:51" s="195" customFormat="1" ht="12.75" outlineLevel="2" x14ac:dyDescent="0.2">
      <c r="A255" s="1350" t="str">
        <f t="shared" si="312"/>
        <v>Z2013</v>
      </c>
      <c r="B255" s="1350" t="e">
        <f t="shared" si="312"/>
        <v>#N/A</v>
      </c>
      <c r="C255" s="1350" t="e">
        <f t="shared" si="312"/>
        <v>#N/A</v>
      </c>
      <c r="D255" s="1350" t="e">
        <f t="shared" si="312"/>
        <v>#N/A</v>
      </c>
      <c r="E255" s="1263" t="str">
        <f>VLOOKUP("K|"&amp;P255,'[2]+termU'!$A$1:$G$65536,6,FALSE)</f>
        <v>L8019zz</v>
      </c>
      <c r="F255" s="1264" t="e">
        <f>VLOOKUP("K|"&amp;O255,'[2]+termU'!$A$1:$G$65536,6,FALSE)</f>
        <v>#N/A</v>
      </c>
      <c r="G255" s="1264" t="str">
        <f t="shared" si="313"/>
        <v>B</v>
      </c>
      <c r="H255" s="172" t="str">
        <f t="shared" ca="1" si="275"/>
        <v>B</v>
      </c>
      <c r="I255" s="1352">
        <v>5</v>
      </c>
      <c r="J255" s="1350">
        <f t="shared" si="315"/>
        <v>2013</v>
      </c>
      <c r="K255" s="1350" t="str">
        <f t="shared" si="315"/>
        <v>Test country</v>
      </c>
      <c r="L255" s="1350">
        <f t="shared" si="315"/>
        <v>0</v>
      </c>
      <c r="M255" s="1350">
        <f t="shared" si="315"/>
        <v>0</v>
      </c>
      <c r="N255" s="1350">
        <f t="shared" si="315"/>
        <v>0</v>
      </c>
      <c r="O255" s="1371" t="str">
        <f t="shared" si="316"/>
        <v>Other grain mill products</v>
      </c>
      <c r="P255" s="1262" t="s">
        <v>468</v>
      </c>
      <c r="Q255" s="1452" t="s">
        <v>2831</v>
      </c>
      <c r="R255" s="1452" t="s">
        <v>612</v>
      </c>
      <c r="S255" s="1068"/>
      <c r="T255" s="1069"/>
      <c r="U255" s="1069"/>
      <c r="V255" s="1383"/>
      <c r="W255" s="1651"/>
      <c r="X255" s="1068"/>
      <c r="Y255" s="1383"/>
      <c r="Z255" s="1651"/>
      <c r="AA255" s="1068"/>
      <c r="AB255" s="1384"/>
      <c r="AC255" s="1068"/>
      <c r="AD255" s="1384"/>
      <c r="AE255" s="1068"/>
      <c r="AF255" s="1384"/>
      <c r="AG255" s="1068"/>
      <c r="AH255" s="1384"/>
      <c r="AI255" s="719" t="str">
        <f t="shared" si="317"/>
        <v/>
      </c>
      <c r="AJ255" s="1069" t="str">
        <f t="shared" si="318"/>
        <v/>
      </c>
      <c r="AK255" s="1069" t="str">
        <f t="shared" si="268"/>
        <v/>
      </c>
      <c r="AL255" s="1384" t="str">
        <f>IF($Y255,$U255/$Y255* '1 Overview'!$D$19,"")</f>
        <v/>
      </c>
      <c r="AM255" s="719">
        <f>$AB255* '1 Overview'!$D$19</f>
        <v>0</v>
      </c>
      <c r="AN255" s="1069">
        <f>$AD255* '1 Overview'!$D$19</f>
        <v>0</v>
      </c>
      <c r="AO255" s="1069">
        <f>$AF255* '1 Overview'!$D$19</f>
        <v>0</v>
      </c>
      <c r="AP255" s="1383">
        <f>$AH255* '1 Overview'!$D$19</f>
        <v>0</v>
      </c>
      <c r="AQ255" s="1068"/>
      <c r="AR255" s="1069"/>
      <c r="AS255" s="1069"/>
      <c r="AT255" s="1384"/>
      <c r="AU255" s="719">
        <f>AR255* '1 Overview'!$D$19</f>
        <v>0</v>
      </c>
      <c r="AV255" s="1069">
        <f>T255* '1 Overview'!$D$19</f>
        <v>0</v>
      </c>
      <c r="AW255" s="1069">
        <f>Z255* '1 Overview'!$D$19</f>
        <v>0</v>
      </c>
      <c r="AX255" s="1384">
        <f>AT255* '1 Overview'!$D$19</f>
        <v>0</v>
      </c>
      <c r="AY255" s="1467"/>
    </row>
    <row r="256" spans="1:51" s="207" customFormat="1" ht="15.75" outlineLevel="1" x14ac:dyDescent="0.2">
      <c r="A256" s="1350" t="str">
        <f t="shared" si="312"/>
        <v>Z2013</v>
      </c>
      <c r="B256" s="1350" t="e">
        <f t="shared" si="312"/>
        <v>#N/A</v>
      </c>
      <c r="C256" s="1350" t="e">
        <f t="shared" si="312"/>
        <v>#N/A</v>
      </c>
      <c r="D256" s="1350" t="e">
        <f t="shared" si="312"/>
        <v>#N/A</v>
      </c>
      <c r="E256" s="1263" t="str">
        <f>VLOOKUP("K|"&amp;P256,'[2]+termU'!$A$1:$G$65536,6,FALSE)</f>
        <v>L801b</v>
      </c>
      <c r="F256" s="1264" t="str">
        <f>VLOOKUP("K|"&amp;O256,'[2]+termU'!$A$1:$G$65536,6,FALSE)</f>
        <v>L801b</v>
      </c>
      <c r="G256" s="1264" t="str">
        <f t="shared" si="313"/>
        <v>A</v>
      </c>
      <c r="H256" s="172" t="str">
        <f t="shared" ca="1" si="275"/>
        <v>A</v>
      </c>
      <c r="I256" s="1352">
        <v>3</v>
      </c>
      <c r="J256" s="1350">
        <f t="shared" si="315"/>
        <v>2013</v>
      </c>
      <c r="K256" s="1350" t="str">
        <f t="shared" si="315"/>
        <v>Test country</v>
      </c>
      <c r="L256" s="1350">
        <f t="shared" si="315"/>
        <v>0</v>
      </c>
      <c r="M256" s="1350">
        <f t="shared" si="315"/>
        <v>0</v>
      </c>
      <c r="N256" s="1350">
        <f t="shared" si="315"/>
        <v>0</v>
      </c>
      <c r="O256" s="1371" t="str">
        <f t="shared" si="316"/>
        <v>Sugar</v>
      </c>
      <c r="P256" s="1262" t="s">
        <v>613</v>
      </c>
      <c r="Q256" s="1411" t="s">
        <v>2648</v>
      </c>
      <c r="R256" s="1391" t="s">
        <v>613</v>
      </c>
      <c r="S256" s="1412">
        <f>SUBTOTAL(9,S257:S263)</f>
        <v>0</v>
      </c>
      <c r="T256" s="1414">
        <f t="shared" ref="T256:AT256" si="319">SUBTOTAL(9,T257:T263)</f>
        <v>0</v>
      </c>
      <c r="U256" s="1414">
        <f t="shared" si="319"/>
        <v>0</v>
      </c>
      <c r="V256" s="1422">
        <f t="shared" si="319"/>
        <v>0</v>
      </c>
      <c r="W256" s="1652">
        <f t="shared" si="319"/>
        <v>0</v>
      </c>
      <c r="X256" s="1412">
        <f t="shared" si="319"/>
        <v>0</v>
      </c>
      <c r="Y256" s="1422">
        <f t="shared" si="319"/>
        <v>0</v>
      </c>
      <c r="Z256" s="1652">
        <f t="shared" si="319"/>
        <v>0</v>
      </c>
      <c r="AA256" s="1412">
        <f t="shared" si="319"/>
        <v>0</v>
      </c>
      <c r="AB256" s="1415">
        <f t="shared" si="319"/>
        <v>0</v>
      </c>
      <c r="AC256" s="1412">
        <f t="shared" si="319"/>
        <v>0</v>
      </c>
      <c r="AD256" s="1415">
        <f t="shared" si="319"/>
        <v>0</v>
      </c>
      <c r="AE256" s="1412">
        <f t="shared" si="319"/>
        <v>0</v>
      </c>
      <c r="AF256" s="1415">
        <f t="shared" si="319"/>
        <v>0</v>
      </c>
      <c r="AG256" s="1412">
        <f t="shared" si="319"/>
        <v>0</v>
      </c>
      <c r="AH256" s="1415">
        <f t="shared" si="319"/>
        <v>0</v>
      </c>
      <c r="AI256" s="1412">
        <f t="shared" si="319"/>
        <v>0</v>
      </c>
      <c r="AJ256" s="1412">
        <f t="shared" si="319"/>
        <v>0</v>
      </c>
      <c r="AK256" s="1412">
        <f t="shared" si="319"/>
        <v>0</v>
      </c>
      <c r="AL256" s="1412">
        <f t="shared" si="319"/>
        <v>0</v>
      </c>
      <c r="AM256" s="1412">
        <f t="shared" si="319"/>
        <v>0</v>
      </c>
      <c r="AN256" s="1412">
        <f t="shared" si="319"/>
        <v>0</v>
      </c>
      <c r="AO256" s="1412">
        <f t="shared" si="319"/>
        <v>0</v>
      </c>
      <c r="AP256" s="1412">
        <f t="shared" si="319"/>
        <v>0</v>
      </c>
      <c r="AQ256" s="1412">
        <f t="shared" si="319"/>
        <v>0</v>
      </c>
      <c r="AR256" s="1414">
        <f t="shared" si="319"/>
        <v>0</v>
      </c>
      <c r="AS256" s="1414">
        <f t="shared" si="319"/>
        <v>0</v>
      </c>
      <c r="AT256" s="1415">
        <f t="shared" si="319"/>
        <v>0</v>
      </c>
      <c r="AU256" s="1413">
        <f>AR256* '1 Overview'!$D$19</f>
        <v>0</v>
      </c>
      <c r="AV256" s="1414">
        <f>T256* '1 Overview'!$D$19</f>
        <v>0</v>
      </c>
      <c r="AW256" s="1378">
        <f>Z256* '1 Overview'!$D$19</f>
        <v>0</v>
      </c>
      <c r="AX256" s="1415">
        <f>AT256* '1 Overview'!$D$19</f>
        <v>0</v>
      </c>
      <c r="AY256" s="1458"/>
    </row>
    <row r="257" spans="1:51" s="204" customFormat="1" outlineLevel="2" x14ac:dyDescent="0.2">
      <c r="A257" s="1350" t="str">
        <f t="shared" si="312"/>
        <v>Z2013</v>
      </c>
      <c r="B257" s="1350" t="e">
        <f t="shared" si="312"/>
        <v>#N/A</v>
      </c>
      <c r="C257" s="1350" t="e">
        <f t="shared" si="312"/>
        <v>#N/A</v>
      </c>
      <c r="D257" s="1350" t="e">
        <f t="shared" si="312"/>
        <v>#N/A</v>
      </c>
      <c r="E257" s="1263" t="str">
        <f>VLOOKUP("K|"&amp;P257,'[2]+termU'!$A$1:$G$65536,6,FALSE)</f>
        <v>L801b00</v>
      </c>
      <c r="F257" s="1264" t="str">
        <f>VLOOKUP("K|"&amp;O257,'[2]+termU'!$A$1:$G$65536,6,FALSE)</f>
        <v>L801b00</v>
      </c>
      <c r="G257" s="1264" t="str">
        <f t="shared" si="313"/>
        <v>B</v>
      </c>
      <c r="H257" s="172" t="str">
        <f t="shared" ca="1" si="275"/>
        <v>B</v>
      </c>
      <c r="I257" s="1352">
        <v>4</v>
      </c>
      <c r="J257" s="1350">
        <f t="shared" si="315"/>
        <v>2013</v>
      </c>
      <c r="K257" s="1350" t="str">
        <f t="shared" si="315"/>
        <v>Test country</v>
      </c>
      <c r="L257" s="1350">
        <f t="shared" si="315"/>
        <v>0</v>
      </c>
      <c r="M257" s="1350">
        <f t="shared" si="315"/>
        <v>0</v>
      </c>
      <c r="N257" s="1350">
        <f t="shared" si="315"/>
        <v>0</v>
      </c>
      <c r="O257" s="1371" t="str">
        <f t="shared" si="316"/>
        <v>Sugar, no details</v>
      </c>
      <c r="P257" s="1262" t="s">
        <v>469</v>
      </c>
      <c r="Q257" s="1382" t="str">
        <f ca="1" xml:space="preserve"> Q256 &amp; IF(ISERROR([3]!hidden(Q256)),", sin detalles",IF([3]!hidden(Q256),"",", sin detalles"))</f>
        <v>Azúcar, sin detalles</v>
      </c>
      <c r="R257" s="1382" t="str">
        <f xml:space="preserve"> R256 &amp; IF(ISERROR([2]!hidden(R256)),", no details",IF([2]!hidden(R256),"",", no details"))</f>
        <v>Sugar, no details</v>
      </c>
      <c r="S257" s="1068"/>
      <c r="T257" s="1069"/>
      <c r="U257" s="1069"/>
      <c r="V257" s="1383"/>
      <c r="W257" s="1651"/>
      <c r="X257" s="1068"/>
      <c r="Y257" s="1383"/>
      <c r="Z257" s="1651"/>
      <c r="AA257" s="1068"/>
      <c r="AB257" s="1384"/>
      <c r="AC257" s="1068"/>
      <c r="AD257" s="1384"/>
      <c r="AE257" s="1068"/>
      <c r="AF257" s="1384"/>
      <c r="AG257" s="1068"/>
      <c r="AH257" s="1384"/>
      <c r="AI257" s="719" t="str">
        <f t="shared" si="317"/>
        <v/>
      </c>
      <c r="AJ257" s="1069" t="str">
        <f t="shared" si="318"/>
        <v/>
      </c>
      <c r="AK257" s="1069" t="str">
        <f t="shared" si="268"/>
        <v/>
      </c>
      <c r="AL257" s="1384" t="str">
        <f>IF($Y257,$U257/$Y257* '1 Overview'!$D$19,"")</f>
        <v/>
      </c>
      <c r="AM257" s="719">
        <f>$AB257* '1 Overview'!$D$19</f>
        <v>0</v>
      </c>
      <c r="AN257" s="1069">
        <f>$AD257* '1 Overview'!$D$19</f>
        <v>0</v>
      </c>
      <c r="AO257" s="1069">
        <f>$AF257* '1 Overview'!$D$19</f>
        <v>0</v>
      </c>
      <c r="AP257" s="1383">
        <f>$AH257* '1 Overview'!$D$19</f>
        <v>0</v>
      </c>
      <c r="AQ257" s="1068"/>
      <c r="AR257" s="1069"/>
      <c r="AS257" s="1069"/>
      <c r="AT257" s="1384"/>
      <c r="AU257" s="719">
        <f>AR257* '1 Overview'!$D$19</f>
        <v>0</v>
      </c>
      <c r="AV257" s="1069">
        <f>T257* '1 Overview'!$D$19</f>
        <v>0</v>
      </c>
      <c r="AW257" s="1069">
        <f>Z257* '1 Overview'!$D$19</f>
        <v>0</v>
      </c>
      <c r="AX257" s="1384">
        <f>AT257* '1 Overview'!$D$19</f>
        <v>0</v>
      </c>
      <c r="AY257" s="1385"/>
    </row>
    <row r="258" spans="1:51" s="204" customFormat="1" ht="12.75" outlineLevel="2" x14ac:dyDescent="0.2">
      <c r="A258" s="1350" t="str">
        <f t="shared" si="312"/>
        <v>Z2013</v>
      </c>
      <c r="B258" s="1350" t="e">
        <f t="shared" si="312"/>
        <v>#N/A</v>
      </c>
      <c r="C258" s="1350" t="e">
        <f t="shared" si="312"/>
        <v>#N/A</v>
      </c>
      <c r="D258" s="1350" t="e">
        <f t="shared" si="312"/>
        <v>#N/A</v>
      </c>
      <c r="E258" s="1263" t="e">
        <f>VLOOKUP("K|"&amp;P258,'[2]+termU'!$A$1:$G$65536,6,FALSE)</f>
        <v>#N/A</v>
      </c>
      <c r="F258" s="1264" t="str">
        <f>VLOOKUP("K|"&amp;O258,'[2]+termU'!$A$1:$G$65536,6,FALSE)</f>
        <v>L801b01</v>
      </c>
      <c r="G258" s="1264" t="e">
        <f t="shared" si="313"/>
        <v>#N/A</v>
      </c>
      <c r="H258" s="172" t="str">
        <f t="shared" ca="1" si="275"/>
        <v>B</v>
      </c>
      <c r="I258" s="1352">
        <v>4</v>
      </c>
      <c r="J258" s="1350">
        <f t="shared" si="315"/>
        <v>2013</v>
      </c>
      <c r="K258" s="1350" t="str">
        <f t="shared" si="315"/>
        <v>Test country</v>
      </c>
      <c r="L258" s="1350">
        <f t="shared" si="315"/>
        <v>0</v>
      </c>
      <c r="M258" s="1350">
        <f t="shared" si="315"/>
        <v>0</v>
      </c>
      <c r="N258" s="1350">
        <f t="shared" si="315"/>
        <v>0</v>
      </c>
      <c r="O258" s="1371" t="str">
        <f t="shared" si="316"/>
        <v>Raw cane or beet sugar</v>
      </c>
      <c r="P258" s="1262" t="s">
        <v>470</v>
      </c>
      <c r="Q258" s="1452" t="s">
        <v>2649</v>
      </c>
      <c r="R258" s="1452" t="s">
        <v>933</v>
      </c>
      <c r="S258" s="1068"/>
      <c r="T258" s="1069"/>
      <c r="U258" s="1069"/>
      <c r="V258" s="1383"/>
      <c r="W258" s="1651"/>
      <c r="X258" s="1068"/>
      <c r="Y258" s="1383"/>
      <c r="Z258" s="1651"/>
      <c r="AA258" s="1068"/>
      <c r="AB258" s="1384"/>
      <c r="AC258" s="1068"/>
      <c r="AD258" s="1384"/>
      <c r="AE258" s="1068"/>
      <c r="AF258" s="1384"/>
      <c r="AG258" s="1068"/>
      <c r="AH258" s="1384"/>
      <c r="AI258" s="719" t="str">
        <f t="shared" si="317"/>
        <v/>
      </c>
      <c r="AJ258" s="1069" t="str">
        <f t="shared" si="318"/>
        <v/>
      </c>
      <c r="AK258" s="1069" t="str">
        <f t="shared" si="268"/>
        <v/>
      </c>
      <c r="AL258" s="1384" t="str">
        <f>IF($Y258,$U258/$Y258* '1 Overview'!$D$19,"")</f>
        <v/>
      </c>
      <c r="AM258" s="719">
        <f>$AB258* '1 Overview'!$D$19</f>
        <v>0</v>
      </c>
      <c r="AN258" s="1069">
        <f>$AD258* '1 Overview'!$D$19</f>
        <v>0</v>
      </c>
      <c r="AO258" s="1069">
        <f>$AF258* '1 Overview'!$D$19</f>
        <v>0</v>
      </c>
      <c r="AP258" s="1383">
        <f>$AH258* '1 Overview'!$D$19</f>
        <v>0</v>
      </c>
      <c r="AQ258" s="1068"/>
      <c r="AR258" s="1069"/>
      <c r="AS258" s="1069"/>
      <c r="AT258" s="1384"/>
      <c r="AU258" s="719">
        <f>AR258* '1 Overview'!$D$19</f>
        <v>0</v>
      </c>
      <c r="AV258" s="1069">
        <f>T258* '1 Overview'!$D$19</f>
        <v>0</v>
      </c>
      <c r="AW258" s="1069">
        <f>Z258* '1 Overview'!$D$19</f>
        <v>0</v>
      </c>
      <c r="AX258" s="1384">
        <f>AT258* '1 Overview'!$D$19</f>
        <v>0</v>
      </c>
      <c r="AY258" s="1385"/>
    </row>
    <row r="259" spans="1:51" s="204" customFormat="1" ht="12.75" outlineLevel="2" x14ac:dyDescent="0.2">
      <c r="A259" s="1350" t="str">
        <f t="shared" si="312"/>
        <v>Z2013</v>
      </c>
      <c r="B259" s="1350" t="e">
        <f t="shared" si="312"/>
        <v>#N/A</v>
      </c>
      <c r="C259" s="1350" t="e">
        <f t="shared" si="312"/>
        <v>#N/A</v>
      </c>
      <c r="D259" s="1350" t="e">
        <f t="shared" si="312"/>
        <v>#N/A</v>
      </c>
      <c r="E259" s="1263" t="str">
        <f>VLOOKUP("K|"&amp;P259,'[2]+termU'!$A$1:$G$65536,6,FALSE)</f>
        <v>L801b02</v>
      </c>
      <c r="F259" s="1264" t="str">
        <f>VLOOKUP("K|"&amp;O259,'[2]+termU'!$A$1:$G$65536,6,FALSE)</f>
        <v>L801b02</v>
      </c>
      <c r="G259" s="1264" t="str">
        <f t="shared" si="313"/>
        <v>B</v>
      </c>
      <c r="H259" s="172" t="str">
        <f t="shared" ca="1" si="275"/>
        <v>B</v>
      </c>
      <c r="I259" s="1352">
        <v>4</v>
      </c>
      <c r="J259" s="1350">
        <f t="shared" si="315"/>
        <v>2013</v>
      </c>
      <c r="K259" s="1350" t="str">
        <f t="shared" si="315"/>
        <v>Test country</v>
      </c>
      <c r="L259" s="1350">
        <f t="shared" si="315"/>
        <v>0</v>
      </c>
      <c r="M259" s="1350">
        <f t="shared" si="315"/>
        <v>0</v>
      </c>
      <c r="N259" s="1350">
        <f t="shared" si="315"/>
        <v>0</v>
      </c>
      <c r="O259" s="1371" t="str">
        <f t="shared" si="316"/>
        <v>Cane sugar</v>
      </c>
      <c r="P259" s="1262" t="s">
        <v>471</v>
      </c>
      <c r="Q259" s="1452" t="s">
        <v>2650</v>
      </c>
      <c r="R259" s="1452" t="s">
        <v>614</v>
      </c>
      <c r="S259" s="1068"/>
      <c r="T259" s="1069"/>
      <c r="U259" s="1069"/>
      <c r="V259" s="1383"/>
      <c r="W259" s="1651"/>
      <c r="X259" s="1068"/>
      <c r="Y259" s="1383"/>
      <c r="Z259" s="1651"/>
      <c r="AA259" s="1068"/>
      <c r="AB259" s="1384"/>
      <c r="AC259" s="1068"/>
      <c r="AD259" s="1384"/>
      <c r="AE259" s="1068"/>
      <c r="AF259" s="1384"/>
      <c r="AG259" s="1068"/>
      <c r="AH259" s="1384"/>
      <c r="AI259" s="719" t="str">
        <f t="shared" si="317"/>
        <v/>
      </c>
      <c r="AJ259" s="1069" t="str">
        <f t="shared" si="318"/>
        <v/>
      </c>
      <c r="AK259" s="1069" t="str">
        <f t="shared" si="268"/>
        <v/>
      </c>
      <c r="AL259" s="1384" t="str">
        <f>IF($Y259,$U259/$Y259* '1 Overview'!$D$19,"")</f>
        <v/>
      </c>
      <c r="AM259" s="719">
        <f>$AB259* '1 Overview'!$D$19</f>
        <v>0</v>
      </c>
      <c r="AN259" s="1069">
        <f>$AD259* '1 Overview'!$D$19</f>
        <v>0</v>
      </c>
      <c r="AO259" s="1069">
        <f>$AF259* '1 Overview'!$D$19</f>
        <v>0</v>
      </c>
      <c r="AP259" s="1383">
        <f>$AH259* '1 Overview'!$D$19</f>
        <v>0</v>
      </c>
      <c r="AQ259" s="1068"/>
      <c r="AR259" s="1069"/>
      <c r="AS259" s="1069"/>
      <c r="AT259" s="1384"/>
      <c r="AU259" s="719">
        <f>AR259* '1 Overview'!$D$19</f>
        <v>0</v>
      </c>
      <c r="AV259" s="1069">
        <f>T259* '1 Overview'!$D$19</f>
        <v>0</v>
      </c>
      <c r="AW259" s="1069">
        <f>Z259* '1 Overview'!$D$19</f>
        <v>0</v>
      </c>
      <c r="AX259" s="1384">
        <f>AT259* '1 Overview'!$D$19</f>
        <v>0</v>
      </c>
      <c r="AY259" s="1385"/>
    </row>
    <row r="260" spans="1:51" s="204" customFormat="1" ht="12.75" outlineLevel="2" x14ac:dyDescent="0.2">
      <c r="A260" s="1350" t="str">
        <f t="shared" si="312"/>
        <v>Z2013</v>
      </c>
      <c r="B260" s="1350" t="e">
        <f t="shared" si="312"/>
        <v>#N/A</v>
      </c>
      <c r="C260" s="1350" t="e">
        <f t="shared" si="312"/>
        <v>#N/A</v>
      </c>
      <c r="D260" s="1350" t="e">
        <f t="shared" si="312"/>
        <v>#N/A</v>
      </c>
      <c r="E260" s="1263" t="str">
        <f>VLOOKUP("K|"&amp;P260,'[2]+termU'!$A$1:$G$65536,6,FALSE)</f>
        <v>L801b03</v>
      </c>
      <c r="F260" s="1264" t="str">
        <f>VLOOKUP("K|"&amp;O260,'[2]+termU'!$A$1:$G$65536,6,FALSE)</f>
        <v>L801b03</v>
      </c>
      <c r="G260" s="1264" t="str">
        <f>IF(P260="","B",IF(ISERROR(E262),"B",IF(E260=LEFT(E262,LEN(E260)),"A","B")))</f>
        <v>B</v>
      </c>
      <c r="H260" s="172" t="str">
        <f t="shared" ca="1" si="275"/>
        <v>B</v>
      </c>
      <c r="I260" s="1352">
        <v>4</v>
      </c>
      <c r="J260" s="1350">
        <f t="shared" si="315"/>
        <v>2013</v>
      </c>
      <c r="K260" s="1350" t="str">
        <f t="shared" si="315"/>
        <v>Test country</v>
      </c>
      <c r="L260" s="1350">
        <f t="shared" si="315"/>
        <v>0</v>
      </c>
      <c r="M260" s="1350">
        <f t="shared" si="315"/>
        <v>0</v>
      </c>
      <c r="N260" s="1350">
        <f t="shared" si="315"/>
        <v>0</v>
      </c>
      <c r="O260" s="1371" t="str">
        <f t="shared" si="316"/>
        <v>Molasses</v>
      </c>
      <c r="P260" s="1452" t="s">
        <v>1795</v>
      </c>
      <c r="Q260" s="1452" t="s">
        <v>2651</v>
      </c>
      <c r="R260" s="1452" t="s">
        <v>1794</v>
      </c>
      <c r="S260" s="1068"/>
      <c r="T260" s="1069"/>
      <c r="U260" s="1069"/>
      <c r="V260" s="1383"/>
      <c r="W260" s="1651"/>
      <c r="X260" s="1068"/>
      <c r="Y260" s="1383"/>
      <c r="Z260" s="1651"/>
      <c r="AA260" s="1068"/>
      <c r="AB260" s="1384"/>
      <c r="AC260" s="1068"/>
      <c r="AD260" s="1384"/>
      <c r="AE260" s="1068"/>
      <c r="AF260" s="1384"/>
      <c r="AG260" s="1068"/>
      <c r="AH260" s="1384"/>
      <c r="AI260" s="719" t="str">
        <f t="shared" si="317"/>
        <v/>
      </c>
      <c r="AJ260" s="1069" t="str">
        <f t="shared" si="318"/>
        <v/>
      </c>
      <c r="AK260" s="1069" t="str">
        <f t="shared" ref="AK260:AK314" si="320">IF($Y260,$U260/$Y260,"")</f>
        <v/>
      </c>
      <c r="AL260" s="1384" t="str">
        <f>IF($Y260,$U260/$Y260* '1 Overview'!$D$19,"")</f>
        <v/>
      </c>
      <c r="AM260" s="719">
        <f>$AB260* '1 Overview'!$D$19</f>
        <v>0</v>
      </c>
      <c r="AN260" s="1069">
        <f>$AD260* '1 Overview'!$D$19</f>
        <v>0</v>
      </c>
      <c r="AO260" s="1069">
        <f>$AF260* '1 Overview'!$D$19</f>
        <v>0</v>
      </c>
      <c r="AP260" s="1383">
        <f>$AH260* '1 Overview'!$D$19</f>
        <v>0</v>
      </c>
      <c r="AQ260" s="1068"/>
      <c r="AR260" s="1069"/>
      <c r="AS260" s="1069"/>
      <c r="AT260" s="1384"/>
      <c r="AU260" s="719">
        <f>AR260* '1 Overview'!$D$19</f>
        <v>0</v>
      </c>
      <c r="AV260" s="1069">
        <f>T260* '1 Overview'!$D$19</f>
        <v>0</v>
      </c>
      <c r="AW260" s="1069">
        <f>Z260* '1 Overview'!$D$19</f>
        <v>0</v>
      </c>
      <c r="AX260" s="1384">
        <f>AT260* '1 Overview'!$D$19</f>
        <v>0</v>
      </c>
      <c r="AY260" s="1385"/>
    </row>
    <row r="261" spans="1:51" s="204" customFormat="1" ht="12.75" outlineLevel="2" x14ac:dyDescent="0.2">
      <c r="A261" s="1350" t="str">
        <f t="shared" si="312"/>
        <v>Z2013</v>
      </c>
      <c r="B261" s="1350" t="e">
        <f t="shared" si="312"/>
        <v>#N/A</v>
      </c>
      <c r="C261" s="1350" t="e">
        <f t="shared" si="312"/>
        <v>#N/A</v>
      </c>
      <c r="D261" s="1350" t="e">
        <f t="shared" si="312"/>
        <v>#N/A</v>
      </c>
      <c r="E261" s="1263" t="e">
        <f>VLOOKUP("K|"&amp;P261,'[2]+termU'!$A$1:$G$65536,6,FALSE)</f>
        <v>#N/A</v>
      </c>
      <c r="F261" s="1264" t="str">
        <f>VLOOKUP("K|"&amp;O261,'[2]+termU'!$A$1:$G$65536,6,FALSE)</f>
        <v>L801b05</v>
      </c>
      <c r="G261" s="1264" t="e">
        <f>IF(P261="","B",IF(ISERROR(E263),"B",IF(E261=LEFT(E263,LEN(E261)),"A","B")))</f>
        <v>#N/A</v>
      </c>
      <c r="H261" s="172" t="str">
        <f t="shared" ca="1" si="275"/>
        <v>B</v>
      </c>
      <c r="I261" s="1352">
        <v>4</v>
      </c>
      <c r="J261" s="1350">
        <f t="shared" si="315"/>
        <v>2013</v>
      </c>
      <c r="K261" s="1350" t="str">
        <f t="shared" si="315"/>
        <v>Test country</v>
      </c>
      <c r="L261" s="1350">
        <f t="shared" si="315"/>
        <v>0</v>
      </c>
      <c r="M261" s="1350">
        <f t="shared" si="315"/>
        <v>0</v>
      </c>
      <c r="N261" s="1350">
        <f t="shared" si="315"/>
        <v>0</v>
      </c>
      <c r="O261" s="1371" t="str">
        <f>TRIM(R261)</f>
        <v>Beet sugar</v>
      </c>
      <c r="P261" s="1262" t="s">
        <v>472</v>
      </c>
      <c r="Q261" s="1452" t="s">
        <v>2652</v>
      </c>
      <c r="R261" s="1452" t="s">
        <v>615</v>
      </c>
      <c r="S261" s="1068"/>
      <c r="T261" s="1069"/>
      <c r="U261" s="1069"/>
      <c r="V261" s="1383"/>
      <c r="W261" s="1651"/>
      <c r="X261" s="1068"/>
      <c r="Y261" s="1383"/>
      <c r="Z261" s="1651"/>
      <c r="AA261" s="1068"/>
      <c r="AB261" s="1384"/>
      <c r="AC261" s="1068"/>
      <c r="AD261" s="1384"/>
      <c r="AE261" s="1068"/>
      <c r="AF261" s="1384"/>
      <c r="AG261" s="1068"/>
      <c r="AH261" s="1384"/>
      <c r="AI261" s="719" t="str">
        <f t="shared" si="317"/>
        <v/>
      </c>
      <c r="AJ261" s="1069" t="str">
        <f t="shared" si="318"/>
        <v/>
      </c>
      <c r="AK261" s="1069" t="str">
        <f t="shared" si="320"/>
        <v/>
      </c>
      <c r="AL261" s="1384" t="str">
        <f>IF($Y261,$U261/$Y261* '1 Overview'!$D$19,"")</f>
        <v/>
      </c>
      <c r="AM261" s="719">
        <f>$AB261* '1 Overview'!$D$19</f>
        <v>0</v>
      </c>
      <c r="AN261" s="1069">
        <f>$AD261* '1 Overview'!$D$19</f>
        <v>0</v>
      </c>
      <c r="AO261" s="1069">
        <f>$AF261* '1 Overview'!$D$19</f>
        <v>0</v>
      </c>
      <c r="AP261" s="1383">
        <f>$AH261* '1 Overview'!$D$19</f>
        <v>0</v>
      </c>
      <c r="AQ261" s="1068"/>
      <c r="AR261" s="1069"/>
      <c r="AS261" s="1069"/>
      <c r="AT261" s="1384"/>
      <c r="AU261" s="719">
        <f>AR261* '1 Overview'!$D$19</f>
        <v>0</v>
      </c>
      <c r="AV261" s="1069">
        <f>T261* '1 Overview'!$D$19</f>
        <v>0</v>
      </c>
      <c r="AW261" s="1069">
        <f>Z261* '1 Overview'!$D$19</f>
        <v>0</v>
      </c>
      <c r="AX261" s="1384">
        <f>AT261* '1 Overview'!$D$19</f>
        <v>0</v>
      </c>
      <c r="AY261" s="1385"/>
    </row>
    <row r="262" spans="1:51" s="204" customFormat="1" ht="12.75" outlineLevel="2" x14ac:dyDescent="0.2">
      <c r="A262" s="1350" t="str">
        <f t="shared" si="312"/>
        <v>Z2013</v>
      </c>
      <c r="B262" s="1350" t="e">
        <f t="shared" si="312"/>
        <v>#N/A</v>
      </c>
      <c r="C262" s="1350" t="e">
        <f t="shared" si="312"/>
        <v>#N/A</v>
      </c>
      <c r="D262" s="1350" t="e">
        <f t="shared" si="312"/>
        <v>#N/A</v>
      </c>
      <c r="E262" s="1263" t="e">
        <f>VLOOKUP("K|"&amp;P262,'[2]+termU'!$A$1:$G$65536,6,FALSE)</f>
        <v>#N/A</v>
      </c>
      <c r="F262" s="1264" t="e">
        <f>VLOOKUP("K|"&amp;O262,'[2]+termU'!$A$1:$G$65536,6,FALSE)</f>
        <v>#N/A</v>
      </c>
      <c r="G262" s="1264" t="str">
        <f>IF(P262="","B",IF(ISERROR(E263),"B",IF(E262=LEFT(E263,LEN(E262)),"A","B")))</f>
        <v>B</v>
      </c>
      <c r="H262" s="172" t="str">
        <f t="shared" ca="1" si="275"/>
        <v>B</v>
      </c>
      <c r="I262" s="1352">
        <v>4</v>
      </c>
      <c r="J262" s="1350">
        <f t="shared" si="315"/>
        <v>2013</v>
      </c>
      <c r="K262" s="1350" t="str">
        <f t="shared" si="315"/>
        <v>Test country</v>
      </c>
      <c r="L262" s="1350">
        <f t="shared" si="315"/>
        <v>0</v>
      </c>
      <c r="M262" s="1350">
        <f t="shared" si="315"/>
        <v>0</v>
      </c>
      <c r="N262" s="1350">
        <f t="shared" si="315"/>
        <v>0</v>
      </c>
      <c r="O262" s="1371" t="str">
        <f t="shared" si="316"/>
        <v>&lt;important new product, please enter&gt;</v>
      </c>
      <c r="P262" s="1262"/>
      <c r="Q262" s="1403" t="s">
        <v>2653</v>
      </c>
      <c r="R262" s="1403" t="s">
        <v>203</v>
      </c>
      <c r="S262" s="1068"/>
      <c r="T262" s="1069"/>
      <c r="U262" s="1069"/>
      <c r="V262" s="1383"/>
      <c r="W262" s="1651"/>
      <c r="X262" s="1068"/>
      <c r="Y262" s="1383"/>
      <c r="Z262" s="1651"/>
      <c r="AA262" s="1068"/>
      <c r="AB262" s="1384"/>
      <c r="AC262" s="1068"/>
      <c r="AD262" s="1384"/>
      <c r="AE262" s="1068"/>
      <c r="AF262" s="1384"/>
      <c r="AG262" s="1068"/>
      <c r="AH262" s="1384"/>
      <c r="AI262" s="719" t="str">
        <f t="shared" si="317"/>
        <v/>
      </c>
      <c r="AJ262" s="1069" t="str">
        <f t="shared" si="318"/>
        <v/>
      </c>
      <c r="AK262" s="1069" t="str">
        <f t="shared" si="320"/>
        <v/>
      </c>
      <c r="AL262" s="1384" t="str">
        <f>IF($Y262,$U262/$Y262* '1 Overview'!$D$19,"")</f>
        <v/>
      </c>
      <c r="AM262" s="719">
        <f>$AB262* '1 Overview'!$D$19</f>
        <v>0</v>
      </c>
      <c r="AN262" s="1069">
        <f>$AD262* '1 Overview'!$D$19</f>
        <v>0</v>
      </c>
      <c r="AO262" s="1069">
        <f>$AF262* '1 Overview'!$D$19</f>
        <v>0</v>
      </c>
      <c r="AP262" s="1383">
        <f>$AH262* '1 Overview'!$D$19</f>
        <v>0</v>
      </c>
      <c r="AQ262" s="1068"/>
      <c r="AR262" s="1069"/>
      <c r="AS262" s="1069"/>
      <c r="AT262" s="1384"/>
      <c r="AU262" s="719">
        <f>AR262* '1 Overview'!$D$19</f>
        <v>0</v>
      </c>
      <c r="AV262" s="1069">
        <f>T262* '1 Overview'!$D$19</f>
        <v>0</v>
      </c>
      <c r="AW262" s="1069">
        <f>Z262* '1 Overview'!$D$19</f>
        <v>0</v>
      </c>
      <c r="AX262" s="1384">
        <f>AT262* '1 Overview'!$D$19</f>
        <v>0</v>
      </c>
      <c r="AY262" s="1385"/>
    </row>
    <row r="263" spans="1:51" s="187" customFormat="1" ht="12.75" outlineLevel="2" x14ac:dyDescent="0.2">
      <c r="A263" s="1350" t="str">
        <f t="shared" si="312"/>
        <v>Z2013</v>
      </c>
      <c r="B263" s="1350" t="e">
        <f t="shared" si="312"/>
        <v>#N/A</v>
      </c>
      <c r="C263" s="1350" t="e">
        <f t="shared" si="312"/>
        <v>#N/A</v>
      </c>
      <c r="D263" s="1350" t="e">
        <f t="shared" si="312"/>
        <v>#N/A</v>
      </c>
      <c r="E263" s="1263" t="str">
        <f>VLOOKUP("K|"&amp;P263,'[2]+termU'!$A$1:$G$65536,6,FALSE)</f>
        <v>L801bzz</v>
      </c>
      <c r="F263" s="1264" t="e">
        <f>VLOOKUP("K|"&amp;O263,'[2]+termU'!$A$1:$G$65536,6,FALSE)</f>
        <v>#N/A</v>
      </c>
      <c r="G263" s="1264" t="str">
        <f>IF(P263="","B",IF(ISERROR(#REF!),"B",IF(E263=LEFT(#REF!,LEN(E263)),"A","B")))</f>
        <v>B</v>
      </c>
      <c r="H263" s="172" t="str">
        <f t="shared" ca="1" si="275"/>
        <v>B</v>
      </c>
      <c r="I263" s="1352">
        <v>5</v>
      </c>
      <c r="J263" s="1350">
        <f t="shared" si="315"/>
        <v>2013</v>
      </c>
      <c r="K263" s="1350" t="str">
        <f t="shared" si="315"/>
        <v>Test country</v>
      </c>
      <c r="L263" s="1350">
        <f t="shared" si="315"/>
        <v>0</v>
      </c>
      <c r="M263" s="1350">
        <f t="shared" si="315"/>
        <v>0</v>
      </c>
      <c r="N263" s="1350">
        <f t="shared" si="315"/>
        <v>0</v>
      </c>
      <c r="O263" s="1371" t="str">
        <f t="shared" si="316"/>
        <v>Other sugar</v>
      </c>
      <c r="P263" s="1262" t="s">
        <v>1844</v>
      </c>
      <c r="Q263" s="1459" t="s">
        <v>2654</v>
      </c>
      <c r="R263" s="1459" t="s">
        <v>616</v>
      </c>
      <c r="S263" s="1068"/>
      <c r="T263" s="1069"/>
      <c r="U263" s="1069"/>
      <c r="V263" s="1383"/>
      <c r="W263" s="1651"/>
      <c r="X263" s="1068"/>
      <c r="Y263" s="1383"/>
      <c r="Z263" s="1651"/>
      <c r="AA263" s="1068"/>
      <c r="AB263" s="1384"/>
      <c r="AC263" s="1068"/>
      <c r="AD263" s="1384"/>
      <c r="AE263" s="1068"/>
      <c r="AF263" s="1384"/>
      <c r="AG263" s="1068"/>
      <c r="AH263" s="1384"/>
      <c r="AI263" s="719" t="str">
        <f t="shared" si="317"/>
        <v/>
      </c>
      <c r="AJ263" s="1069" t="str">
        <f t="shared" si="318"/>
        <v/>
      </c>
      <c r="AK263" s="1069" t="str">
        <f t="shared" si="320"/>
        <v/>
      </c>
      <c r="AL263" s="1384" t="str">
        <f>IF($Y263,$U263/$Y263* '1 Overview'!$D$19,"")</f>
        <v/>
      </c>
      <c r="AM263" s="719">
        <f>$AB263* '1 Overview'!$D$19</f>
        <v>0</v>
      </c>
      <c r="AN263" s="1069">
        <f>$AD263* '1 Overview'!$D$19</f>
        <v>0</v>
      </c>
      <c r="AO263" s="1069">
        <f>$AF263* '1 Overview'!$D$19</f>
        <v>0</v>
      </c>
      <c r="AP263" s="1383">
        <f>$AH263* '1 Overview'!$D$19</f>
        <v>0</v>
      </c>
      <c r="AQ263" s="1068"/>
      <c r="AR263" s="1069"/>
      <c r="AS263" s="1069"/>
      <c r="AT263" s="1384"/>
      <c r="AU263" s="719">
        <f>AR263* '1 Overview'!$D$19</f>
        <v>0</v>
      </c>
      <c r="AV263" s="1069">
        <f>T263* '1 Overview'!$D$19</f>
        <v>0</v>
      </c>
      <c r="AW263" s="1069">
        <f>Z263* '1 Overview'!$D$19</f>
        <v>0</v>
      </c>
      <c r="AX263" s="1384">
        <f>AT263* '1 Overview'!$D$19</f>
        <v>0</v>
      </c>
      <c r="AY263" s="1416"/>
    </row>
    <row r="264" spans="1:51" s="207" customFormat="1" ht="15.75" customHeight="1" outlineLevel="1" x14ac:dyDescent="0.2">
      <c r="A264" s="1350" t="str">
        <f t="shared" si="101"/>
        <v>Z2013</v>
      </c>
      <c r="B264" s="1350" t="e">
        <f t="shared" si="101"/>
        <v>#N/A</v>
      </c>
      <c r="C264" s="1350" t="e">
        <f t="shared" si="101"/>
        <v>#N/A</v>
      </c>
      <c r="D264" s="1350" t="e">
        <f t="shared" si="101"/>
        <v>#N/A</v>
      </c>
      <c r="E264" s="1263" t="e">
        <f>VLOOKUP("K|"&amp;P264,'[2]+termU'!$A$1:$G$65536,6,FALSE)</f>
        <v>#N/A</v>
      </c>
      <c r="F264" s="1264" t="e">
        <f>VLOOKUP("K|"&amp;O264,'[2]+termU'!$A$1:$G$65536,6,FALSE)</f>
        <v>#N/A</v>
      </c>
      <c r="G264" s="1264" t="str">
        <f t="shared" ref="G264:G277" si="321">IF(P264="","B",IF(ISERROR(E265),"B",IF(E264=LEFT(E265,LEN(E264)),"A","B")))</f>
        <v>B</v>
      </c>
      <c r="H264" s="172" t="str">
        <f t="shared" ca="1" si="275"/>
        <v>A</v>
      </c>
      <c r="I264" s="1352">
        <v>3</v>
      </c>
      <c r="J264" s="1350">
        <f t="shared" si="102"/>
        <v>2013</v>
      </c>
      <c r="K264" s="1350" t="str">
        <f t="shared" si="102"/>
        <v>Test country</v>
      </c>
      <c r="L264" s="1350">
        <f t="shared" si="102"/>
        <v>0</v>
      </c>
      <c r="M264" s="1350">
        <f t="shared" si="102"/>
        <v>0</v>
      </c>
      <c r="N264" s="1350">
        <f t="shared" si="102"/>
        <v>0</v>
      </c>
      <c r="O264" s="1371" t="str">
        <f t="shared" si="316"/>
        <v>Hot beverages (Coffee, tea and cacao etc.)</v>
      </c>
      <c r="P264" s="1262" t="s">
        <v>2197</v>
      </c>
      <c r="Q264" s="1457" t="s">
        <v>2838</v>
      </c>
      <c r="R264" s="1391" t="s">
        <v>2197</v>
      </c>
      <c r="S264" s="1412">
        <f>SUBTOTAL(9,S265:S273)</f>
        <v>0</v>
      </c>
      <c r="T264" s="1414">
        <f t="shared" ref="T264:AT264" si="322">SUBTOTAL(9,T265:T273)</f>
        <v>0</v>
      </c>
      <c r="U264" s="1414">
        <f t="shared" si="322"/>
        <v>0</v>
      </c>
      <c r="V264" s="1422">
        <f t="shared" si="322"/>
        <v>0</v>
      </c>
      <c r="W264" s="1652">
        <f t="shared" si="322"/>
        <v>0</v>
      </c>
      <c r="X264" s="1412">
        <f t="shared" si="322"/>
        <v>0</v>
      </c>
      <c r="Y264" s="1422">
        <f t="shared" si="322"/>
        <v>0</v>
      </c>
      <c r="Z264" s="1652">
        <f t="shared" si="322"/>
        <v>0</v>
      </c>
      <c r="AA264" s="1412">
        <f t="shared" si="322"/>
        <v>0</v>
      </c>
      <c r="AB264" s="1415">
        <f t="shared" si="322"/>
        <v>0</v>
      </c>
      <c r="AC264" s="1412">
        <f t="shared" si="322"/>
        <v>0</v>
      </c>
      <c r="AD264" s="1415">
        <f t="shared" si="322"/>
        <v>0</v>
      </c>
      <c r="AE264" s="1412">
        <f t="shared" si="322"/>
        <v>0</v>
      </c>
      <c r="AF264" s="1415">
        <f t="shared" si="322"/>
        <v>0</v>
      </c>
      <c r="AG264" s="1412">
        <f t="shared" si="322"/>
        <v>0</v>
      </c>
      <c r="AH264" s="1415">
        <f t="shared" si="322"/>
        <v>0</v>
      </c>
      <c r="AI264" s="1412">
        <f t="shared" si="322"/>
        <v>0</v>
      </c>
      <c r="AJ264" s="1412">
        <f t="shared" si="322"/>
        <v>0</v>
      </c>
      <c r="AK264" s="1412">
        <f t="shared" si="322"/>
        <v>0</v>
      </c>
      <c r="AL264" s="1412">
        <f t="shared" si="322"/>
        <v>0</v>
      </c>
      <c r="AM264" s="1412">
        <f t="shared" si="322"/>
        <v>0</v>
      </c>
      <c r="AN264" s="1412">
        <f t="shared" si="322"/>
        <v>0</v>
      </c>
      <c r="AO264" s="1412">
        <f t="shared" si="322"/>
        <v>0</v>
      </c>
      <c r="AP264" s="1412">
        <f t="shared" si="322"/>
        <v>0</v>
      </c>
      <c r="AQ264" s="1412">
        <f t="shared" si="322"/>
        <v>0</v>
      </c>
      <c r="AR264" s="1414">
        <f t="shared" si="322"/>
        <v>0</v>
      </c>
      <c r="AS264" s="1414">
        <f t="shared" si="322"/>
        <v>0</v>
      </c>
      <c r="AT264" s="1415">
        <f t="shared" si="322"/>
        <v>0</v>
      </c>
      <c r="AU264" s="1413">
        <f>AR264* '1 Overview'!$D$19</f>
        <v>0</v>
      </c>
      <c r="AV264" s="1414">
        <f>T264* '1 Overview'!$D$19</f>
        <v>0</v>
      </c>
      <c r="AW264" s="1378">
        <f>Z264* '1 Overview'!$D$19</f>
        <v>0</v>
      </c>
      <c r="AX264" s="1415">
        <f>AT264* '1 Overview'!$D$19</f>
        <v>0</v>
      </c>
      <c r="AY264" s="1458"/>
    </row>
    <row r="265" spans="1:51" s="204" customFormat="1" outlineLevel="2" collapsed="1" x14ac:dyDescent="0.2">
      <c r="A265" s="1350" t="str">
        <f t="shared" si="101"/>
        <v>Z2013</v>
      </c>
      <c r="B265" s="1350" t="e">
        <f t="shared" si="101"/>
        <v>#N/A</v>
      </c>
      <c r="C265" s="1350" t="e">
        <f t="shared" si="101"/>
        <v>#N/A</v>
      </c>
      <c r="D265" s="1350" t="e">
        <f t="shared" si="101"/>
        <v>#N/A</v>
      </c>
      <c r="E265" s="1263" t="e">
        <f>VLOOKUP("K|"&amp;P265,'[2]+termU'!$A$1:$G$65536,6,FALSE)</f>
        <v>#N/A</v>
      </c>
      <c r="F265" s="1264" t="e">
        <f>VLOOKUP("K|"&amp;O265,'[2]+termU'!$A$1:$G$65536,6,FALSE)</f>
        <v>#N/A</v>
      </c>
      <c r="G265" s="1264" t="str">
        <f t="shared" si="321"/>
        <v>B</v>
      </c>
      <c r="H265" s="172" t="str">
        <f t="shared" ca="1" si="275"/>
        <v>B</v>
      </c>
      <c r="I265" s="1352">
        <v>4</v>
      </c>
      <c r="J265" s="1350">
        <f t="shared" si="102"/>
        <v>2013</v>
      </c>
      <c r="K265" s="1350" t="str">
        <f t="shared" si="102"/>
        <v>Test country</v>
      </c>
      <c r="L265" s="1350">
        <f t="shared" si="102"/>
        <v>0</v>
      </c>
      <c r="M265" s="1350">
        <f t="shared" si="102"/>
        <v>0</v>
      </c>
      <c r="N265" s="1350">
        <f t="shared" si="102"/>
        <v>0</v>
      </c>
      <c r="O265" s="1371" t="str">
        <f t="shared" si="316"/>
        <v>Hot beverages (Coffee, tea and cacao etc.), no details</v>
      </c>
      <c r="P265" s="1262" t="s">
        <v>2207</v>
      </c>
      <c r="Q265" s="1454" t="str">
        <f ca="1" xml:space="preserve"> Q264 &amp; IF(ISERROR([3]!hidden(Q264)),", no details",IF([3]!hidden(Q264),"",", no details"))</f>
        <v>Bebidas calientes (Café, té, cacao, etc.), no details</v>
      </c>
      <c r="R265" s="1382" t="str">
        <f xml:space="preserve"> R264 &amp; IF(ISERROR([2]!hidden(R264)),", no details",IF([2]!hidden(R264),"",", no details"))</f>
        <v>Hot beverages (Coffee, tea and cacao etc.), no details</v>
      </c>
      <c r="S265" s="1068"/>
      <c r="T265" s="1069"/>
      <c r="U265" s="1069"/>
      <c r="V265" s="1383"/>
      <c r="W265" s="1651"/>
      <c r="X265" s="1068"/>
      <c r="Y265" s="1383"/>
      <c r="Z265" s="1651"/>
      <c r="AA265" s="1068"/>
      <c r="AB265" s="1384"/>
      <c r="AC265" s="1068"/>
      <c r="AD265" s="1384"/>
      <c r="AE265" s="1068"/>
      <c r="AF265" s="1384"/>
      <c r="AG265" s="1068"/>
      <c r="AH265" s="1384"/>
      <c r="AI265" s="719" t="str">
        <f t="shared" si="317"/>
        <v/>
      </c>
      <c r="AJ265" s="1069" t="str">
        <f t="shared" si="318"/>
        <v/>
      </c>
      <c r="AK265" s="1069" t="str">
        <f t="shared" si="320"/>
        <v/>
      </c>
      <c r="AL265" s="1384" t="str">
        <f>IF($Y265,$U265/$Y265* '1 Overview'!$D$19,"")</f>
        <v/>
      </c>
      <c r="AM265" s="719">
        <f>$AB265* '1 Overview'!$D$19</f>
        <v>0</v>
      </c>
      <c r="AN265" s="1069">
        <f>$AD265* '1 Overview'!$D$19</f>
        <v>0</v>
      </c>
      <c r="AO265" s="1069">
        <f>$AF265* '1 Overview'!$D$19</f>
        <v>0</v>
      </c>
      <c r="AP265" s="1383">
        <f>$AH265* '1 Overview'!$D$19</f>
        <v>0</v>
      </c>
      <c r="AQ265" s="1068"/>
      <c r="AR265" s="1069"/>
      <c r="AS265" s="1069"/>
      <c r="AT265" s="1384"/>
      <c r="AU265" s="719">
        <f>AR265* '1 Overview'!$D$19</f>
        <v>0</v>
      </c>
      <c r="AV265" s="1069">
        <f>T265* '1 Overview'!$D$19</f>
        <v>0</v>
      </c>
      <c r="AW265" s="1069">
        <f>Z265* '1 Overview'!$D$19</f>
        <v>0</v>
      </c>
      <c r="AX265" s="1384">
        <f>AT265* '1 Overview'!$D$19</f>
        <v>0</v>
      </c>
      <c r="AY265" s="1385"/>
    </row>
    <row r="266" spans="1:51" s="204" customFormat="1" ht="12.75" outlineLevel="2" x14ac:dyDescent="0.2">
      <c r="A266" s="1350" t="str">
        <f t="shared" si="101"/>
        <v>Z2013</v>
      </c>
      <c r="B266" s="1350" t="e">
        <f t="shared" si="101"/>
        <v>#N/A</v>
      </c>
      <c r="C266" s="1350" t="e">
        <f t="shared" si="101"/>
        <v>#N/A</v>
      </c>
      <c r="D266" s="1350" t="e">
        <f t="shared" si="101"/>
        <v>#N/A</v>
      </c>
      <c r="E266" s="1263" t="e">
        <f>VLOOKUP("K|"&amp;P266,'[2]+termU'!$A$1:$G$65536,6,FALSE)</f>
        <v>#N/A</v>
      </c>
      <c r="F266" s="1264" t="e">
        <f>VLOOKUP("K|"&amp;O266,'[2]+termU'!$A$1:$G$65536,6,FALSE)</f>
        <v>#N/A</v>
      </c>
      <c r="G266" s="1264" t="str">
        <f t="shared" si="321"/>
        <v>B</v>
      </c>
      <c r="H266" s="172" t="str">
        <f t="shared" ca="1" si="275"/>
        <v>B</v>
      </c>
      <c r="I266" s="1352">
        <v>5</v>
      </c>
      <c r="J266" s="1350">
        <f t="shared" si="102"/>
        <v>2013</v>
      </c>
      <c r="K266" s="1350" t="str">
        <f t="shared" si="102"/>
        <v>Test country</v>
      </c>
      <c r="L266" s="1350">
        <f t="shared" si="102"/>
        <v>0</v>
      </c>
      <c r="M266" s="1350">
        <f t="shared" si="102"/>
        <v>0</v>
      </c>
      <c r="N266" s="1350">
        <f t="shared" si="102"/>
        <v>0</v>
      </c>
      <c r="O266" s="1371" t="str">
        <f t="shared" si="316"/>
        <v>Coffee, decaffeinated or roasted</v>
      </c>
      <c r="P266" s="1262" t="s">
        <v>475</v>
      </c>
      <c r="Q266" s="1452" t="s">
        <v>2839</v>
      </c>
      <c r="R266" s="1452" t="s">
        <v>620</v>
      </c>
      <c r="S266" s="1068"/>
      <c r="T266" s="1069"/>
      <c r="U266" s="1069"/>
      <c r="V266" s="1383"/>
      <c r="W266" s="1651"/>
      <c r="X266" s="1068"/>
      <c r="Y266" s="1383"/>
      <c r="Z266" s="1651"/>
      <c r="AA266" s="1068"/>
      <c r="AB266" s="1384"/>
      <c r="AC266" s="1068"/>
      <c r="AD266" s="1384"/>
      <c r="AE266" s="1068"/>
      <c r="AF266" s="1384"/>
      <c r="AG266" s="1068"/>
      <c r="AH266" s="1384"/>
      <c r="AI266" s="719" t="str">
        <f t="shared" si="317"/>
        <v/>
      </c>
      <c r="AJ266" s="1069" t="str">
        <f t="shared" si="318"/>
        <v/>
      </c>
      <c r="AK266" s="1069" t="str">
        <f t="shared" si="320"/>
        <v/>
      </c>
      <c r="AL266" s="1384" t="str">
        <f>IF($Y266,$U266/$Y266* '1 Overview'!$D$19,"")</f>
        <v/>
      </c>
      <c r="AM266" s="719">
        <f>$AB266* '1 Overview'!$D$19</f>
        <v>0</v>
      </c>
      <c r="AN266" s="1069">
        <f>$AD266* '1 Overview'!$D$19</f>
        <v>0</v>
      </c>
      <c r="AO266" s="1069">
        <f>$AF266* '1 Overview'!$D$19</f>
        <v>0</v>
      </c>
      <c r="AP266" s="1383">
        <f>$AH266* '1 Overview'!$D$19</f>
        <v>0</v>
      </c>
      <c r="AQ266" s="1068"/>
      <c r="AR266" s="1069"/>
      <c r="AS266" s="1069"/>
      <c r="AT266" s="1384"/>
      <c r="AU266" s="719">
        <f>AR266* '1 Overview'!$D$19</f>
        <v>0</v>
      </c>
      <c r="AV266" s="1069">
        <f>T266* '1 Overview'!$D$19</f>
        <v>0</v>
      </c>
      <c r="AW266" s="1069">
        <f>Z266* '1 Overview'!$D$19</f>
        <v>0</v>
      </c>
      <c r="AX266" s="1384">
        <f>AT266* '1 Overview'!$D$19</f>
        <v>0</v>
      </c>
      <c r="AY266" s="1385"/>
    </row>
    <row r="267" spans="1:51" s="204" customFormat="1" ht="12.75" outlineLevel="2" x14ac:dyDescent="0.2">
      <c r="A267" s="1350" t="str">
        <f t="shared" si="101"/>
        <v>Z2013</v>
      </c>
      <c r="B267" s="1350" t="e">
        <f t="shared" si="101"/>
        <v>#N/A</v>
      </c>
      <c r="C267" s="1350" t="e">
        <f t="shared" si="101"/>
        <v>#N/A</v>
      </c>
      <c r="D267" s="1350" t="e">
        <f t="shared" si="101"/>
        <v>#N/A</v>
      </c>
      <c r="E267" s="1263" t="e">
        <f>VLOOKUP("K|"&amp;P267,'[2]+termU'!$A$1:$G$65536,6,FALSE)</f>
        <v>#N/A</v>
      </c>
      <c r="F267" s="1264" t="e">
        <f>VLOOKUP("K|"&amp;O267,'[2]+termU'!$A$1:$G$65536,6,FALSE)</f>
        <v>#N/A</v>
      </c>
      <c r="G267" s="1264" t="str">
        <f t="shared" si="321"/>
        <v>B</v>
      </c>
      <c r="H267" s="172" t="str">
        <f t="shared" ca="1" si="275"/>
        <v>B</v>
      </c>
      <c r="I267" s="1352">
        <v>5</v>
      </c>
      <c r="J267" s="1350">
        <f t="shared" si="102"/>
        <v>2013</v>
      </c>
      <c r="K267" s="1350" t="str">
        <f t="shared" si="102"/>
        <v>Test country</v>
      </c>
      <c r="L267" s="1350">
        <f t="shared" si="102"/>
        <v>0</v>
      </c>
      <c r="M267" s="1350">
        <f t="shared" si="102"/>
        <v>0</v>
      </c>
      <c r="N267" s="1350">
        <f t="shared" si="102"/>
        <v>0</v>
      </c>
      <c r="O267" s="1371" t="str">
        <f t="shared" si="316"/>
        <v>Green tea and black tea</v>
      </c>
      <c r="P267" s="1262" t="s">
        <v>476</v>
      </c>
      <c r="Q267" s="1452" t="s">
        <v>2840</v>
      </c>
      <c r="R267" s="1452" t="s">
        <v>621</v>
      </c>
      <c r="S267" s="1068"/>
      <c r="T267" s="1069"/>
      <c r="U267" s="1069"/>
      <c r="V267" s="1383"/>
      <c r="W267" s="1651"/>
      <c r="X267" s="1068"/>
      <c r="Y267" s="1383"/>
      <c r="Z267" s="1651"/>
      <c r="AA267" s="1068"/>
      <c r="AB267" s="1384"/>
      <c r="AC267" s="1068"/>
      <c r="AD267" s="1384"/>
      <c r="AE267" s="1068"/>
      <c r="AF267" s="1384"/>
      <c r="AG267" s="1068"/>
      <c r="AH267" s="1384"/>
      <c r="AI267" s="719" t="str">
        <f t="shared" si="317"/>
        <v/>
      </c>
      <c r="AJ267" s="1069" t="str">
        <f t="shared" si="318"/>
        <v/>
      </c>
      <c r="AK267" s="1069" t="str">
        <f t="shared" si="320"/>
        <v/>
      </c>
      <c r="AL267" s="1384" t="str">
        <f>IF($Y267,$U267/$Y267* '1 Overview'!$D$19,"")</f>
        <v/>
      </c>
      <c r="AM267" s="719">
        <f>$AB267* '1 Overview'!$D$19</f>
        <v>0</v>
      </c>
      <c r="AN267" s="1069">
        <f>$AD267* '1 Overview'!$D$19</f>
        <v>0</v>
      </c>
      <c r="AO267" s="1069">
        <f>$AF267* '1 Overview'!$D$19</f>
        <v>0</v>
      </c>
      <c r="AP267" s="1383">
        <f>$AH267* '1 Overview'!$D$19</f>
        <v>0</v>
      </c>
      <c r="AQ267" s="1068"/>
      <c r="AR267" s="1069"/>
      <c r="AS267" s="1069"/>
      <c r="AT267" s="1384"/>
      <c r="AU267" s="719">
        <f>AR267* '1 Overview'!$D$19</f>
        <v>0</v>
      </c>
      <c r="AV267" s="1069">
        <f>T267* '1 Overview'!$D$19</f>
        <v>0</v>
      </c>
      <c r="AW267" s="1069">
        <f>Z267* '1 Overview'!$D$19</f>
        <v>0</v>
      </c>
      <c r="AX267" s="1384">
        <f>AT267* '1 Overview'!$D$19</f>
        <v>0</v>
      </c>
      <c r="AY267" s="1385"/>
    </row>
    <row r="268" spans="1:51" s="204" customFormat="1" ht="12.75" outlineLevel="2" x14ac:dyDescent="0.2">
      <c r="A268" s="1350" t="str">
        <f t="shared" si="101"/>
        <v>Z2013</v>
      </c>
      <c r="B268" s="1350" t="e">
        <f t="shared" si="101"/>
        <v>#N/A</v>
      </c>
      <c r="C268" s="1350" t="e">
        <f t="shared" si="101"/>
        <v>#N/A</v>
      </c>
      <c r="D268" s="1350" t="e">
        <f t="shared" si="101"/>
        <v>#N/A</v>
      </c>
      <c r="E268" s="1263" t="e">
        <f>VLOOKUP("K|"&amp;P268,'[2]+termU'!$A$1:$G$65536,6,FALSE)</f>
        <v>#N/A</v>
      </c>
      <c r="F268" s="1264" t="e">
        <f>VLOOKUP("K|"&amp;O268,'[2]+termU'!$A$1:$G$65536,6,FALSE)</f>
        <v>#N/A</v>
      </c>
      <c r="G268" s="1264" t="e">
        <f t="shared" si="321"/>
        <v>#N/A</v>
      </c>
      <c r="H268" s="172" t="str">
        <f t="shared" ca="1" si="275"/>
        <v>B</v>
      </c>
      <c r="I268" s="1352">
        <v>5</v>
      </c>
      <c r="J268" s="1350">
        <f t="shared" si="102"/>
        <v>2013</v>
      </c>
      <c r="K268" s="1350" t="str">
        <f t="shared" si="102"/>
        <v>Test country</v>
      </c>
      <c r="L268" s="1350">
        <f t="shared" si="102"/>
        <v>0</v>
      </c>
      <c r="M268" s="1350">
        <f t="shared" si="102"/>
        <v>0</v>
      </c>
      <c r="N268" s="1350">
        <f t="shared" si="102"/>
        <v>0</v>
      </c>
      <c r="O268" s="1371" t="str">
        <f t="shared" si="316"/>
        <v>Herb teas</v>
      </c>
      <c r="P268" s="1262" t="s">
        <v>477</v>
      </c>
      <c r="Q268" s="1452" t="s">
        <v>2841</v>
      </c>
      <c r="R268" s="1452" t="s">
        <v>622</v>
      </c>
      <c r="S268" s="1068"/>
      <c r="T268" s="1069"/>
      <c r="U268" s="1069"/>
      <c r="V268" s="1383"/>
      <c r="W268" s="1651"/>
      <c r="X268" s="1068"/>
      <c r="Y268" s="1383"/>
      <c r="Z268" s="1651"/>
      <c r="AA268" s="1068"/>
      <c r="AB268" s="1384"/>
      <c r="AC268" s="1068"/>
      <c r="AD268" s="1384"/>
      <c r="AE268" s="1068"/>
      <c r="AF268" s="1384"/>
      <c r="AG268" s="1068"/>
      <c r="AH268" s="1384"/>
      <c r="AI268" s="719" t="str">
        <f t="shared" si="317"/>
        <v/>
      </c>
      <c r="AJ268" s="1069" t="str">
        <f t="shared" si="318"/>
        <v/>
      </c>
      <c r="AK268" s="1069" t="str">
        <f t="shared" si="320"/>
        <v/>
      </c>
      <c r="AL268" s="1384" t="str">
        <f>IF($Y268,$U268/$Y268* '1 Overview'!$D$19,"")</f>
        <v/>
      </c>
      <c r="AM268" s="719">
        <f>$AB268* '1 Overview'!$D$19</f>
        <v>0</v>
      </c>
      <c r="AN268" s="1069">
        <f>$AD268* '1 Overview'!$D$19</f>
        <v>0</v>
      </c>
      <c r="AO268" s="1069">
        <f>$AF268* '1 Overview'!$D$19</f>
        <v>0</v>
      </c>
      <c r="AP268" s="1383">
        <f>$AH268* '1 Overview'!$D$19</f>
        <v>0</v>
      </c>
      <c r="AQ268" s="1068"/>
      <c r="AR268" s="1069"/>
      <c r="AS268" s="1069"/>
      <c r="AT268" s="1384"/>
      <c r="AU268" s="719">
        <f>AR268* '1 Overview'!$D$19</f>
        <v>0</v>
      </c>
      <c r="AV268" s="1069">
        <f>T268* '1 Overview'!$D$19</f>
        <v>0</v>
      </c>
      <c r="AW268" s="1069">
        <f>Z268* '1 Overview'!$D$19</f>
        <v>0</v>
      </c>
      <c r="AX268" s="1384">
        <f>AT268* '1 Overview'!$D$19</f>
        <v>0</v>
      </c>
      <c r="AY268" s="1385"/>
    </row>
    <row r="269" spans="1:51" s="204" customFormat="1" ht="12.75" outlineLevel="2" x14ac:dyDescent="0.2">
      <c r="A269" s="1350" t="str">
        <f t="shared" si="101"/>
        <v>Z2013</v>
      </c>
      <c r="B269" s="1350" t="e">
        <f t="shared" si="101"/>
        <v>#N/A</v>
      </c>
      <c r="C269" s="1350" t="e">
        <f t="shared" si="101"/>
        <v>#N/A</v>
      </c>
      <c r="D269" s="1350" t="e">
        <f t="shared" si="101"/>
        <v>#N/A</v>
      </c>
      <c r="E269" s="1263" t="str">
        <f>VLOOKUP("K|"&amp;P269,'[2]+termU'!$A$1:$G$65536,6,FALSE)</f>
        <v>L801506</v>
      </c>
      <c r="F269" s="1264" t="str">
        <f>VLOOKUP("K|"&amp;O269,'[2]+termU'!$A$1:$G$65536,6,FALSE)</f>
        <v>L102b03</v>
      </c>
      <c r="G269" s="1264" t="str">
        <f t="shared" si="321"/>
        <v>B</v>
      </c>
      <c r="H269" s="172" t="str">
        <f t="shared" ca="1" si="275"/>
        <v>B</v>
      </c>
      <c r="I269" s="1352">
        <v>5</v>
      </c>
      <c r="J269" s="1350">
        <f t="shared" si="102"/>
        <v>2013</v>
      </c>
      <c r="K269" s="1350" t="str">
        <f t="shared" si="102"/>
        <v>Test country</v>
      </c>
      <c r="L269" s="1350">
        <f t="shared" si="102"/>
        <v>0</v>
      </c>
      <c r="M269" s="1350">
        <f t="shared" si="102"/>
        <v>0</v>
      </c>
      <c r="N269" s="1350">
        <f t="shared" si="102"/>
        <v>0</v>
      </c>
      <c r="O269" s="1371" t="str">
        <f t="shared" si="316"/>
        <v>Mate</v>
      </c>
      <c r="P269" s="1262" t="s">
        <v>277</v>
      </c>
      <c r="Q269" s="1452" t="s">
        <v>1559</v>
      </c>
      <c r="R269" s="1452" t="s">
        <v>1559</v>
      </c>
      <c r="S269" s="1068"/>
      <c r="T269" s="1069"/>
      <c r="U269" s="1069"/>
      <c r="V269" s="1383"/>
      <c r="W269" s="1651"/>
      <c r="X269" s="1068"/>
      <c r="Y269" s="1383"/>
      <c r="Z269" s="1651"/>
      <c r="AA269" s="1068"/>
      <c r="AB269" s="1384"/>
      <c r="AC269" s="1068"/>
      <c r="AD269" s="1384"/>
      <c r="AE269" s="1068"/>
      <c r="AF269" s="1384"/>
      <c r="AG269" s="1068"/>
      <c r="AH269" s="1384"/>
      <c r="AI269" s="719" t="str">
        <f t="shared" si="317"/>
        <v/>
      </c>
      <c r="AJ269" s="1069" t="str">
        <f t="shared" si="318"/>
        <v/>
      </c>
      <c r="AK269" s="1069" t="str">
        <f t="shared" si="320"/>
        <v/>
      </c>
      <c r="AL269" s="1384" t="str">
        <f>IF($Y269,$U269/$Y269* '1 Overview'!$D$19,"")</f>
        <v/>
      </c>
      <c r="AM269" s="719">
        <f>$AB269* '1 Overview'!$D$19</f>
        <v>0</v>
      </c>
      <c r="AN269" s="1069">
        <f>$AD269* '1 Overview'!$D$19</f>
        <v>0</v>
      </c>
      <c r="AO269" s="1069">
        <f>$AF269* '1 Overview'!$D$19</f>
        <v>0</v>
      </c>
      <c r="AP269" s="1383">
        <f>$AH269* '1 Overview'!$D$19</f>
        <v>0</v>
      </c>
      <c r="AQ269" s="1068"/>
      <c r="AR269" s="1069"/>
      <c r="AS269" s="1069"/>
      <c r="AT269" s="1384"/>
      <c r="AU269" s="719">
        <f>AR269* '1 Overview'!$D$19</f>
        <v>0</v>
      </c>
      <c r="AV269" s="1069">
        <f>T269* '1 Overview'!$D$19</f>
        <v>0</v>
      </c>
      <c r="AW269" s="1069">
        <f>Z269* '1 Overview'!$D$19</f>
        <v>0</v>
      </c>
      <c r="AX269" s="1384">
        <f>AT269* '1 Overview'!$D$19</f>
        <v>0</v>
      </c>
      <c r="AY269" s="1385"/>
    </row>
    <row r="270" spans="1:51" s="204" customFormat="1" ht="12.75" outlineLevel="2" x14ac:dyDescent="0.2">
      <c r="A270" s="1350" t="str">
        <f t="shared" si="101"/>
        <v>Z2013</v>
      </c>
      <c r="B270" s="1350" t="e">
        <f t="shared" si="101"/>
        <v>#N/A</v>
      </c>
      <c r="C270" s="1350" t="e">
        <f t="shared" si="101"/>
        <v>#N/A</v>
      </c>
      <c r="D270" s="1350" t="e">
        <f t="shared" si="101"/>
        <v>#N/A</v>
      </c>
      <c r="E270" s="1263" t="str">
        <f>VLOOKUP("K|"&amp;P270,'[2]+termU'!$A$1:$G$65536,6,FALSE)</f>
        <v>L801505</v>
      </c>
      <c r="F270" s="1264" t="str">
        <f>VLOOKUP("K|"&amp;O270,'[2]+termU'!$A$1:$G$65536,6,FALSE)</f>
        <v>L801505</v>
      </c>
      <c r="G270" s="1264" t="str">
        <f t="shared" si="321"/>
        <v>B</v>
      </c>
      <c r="H270" s="172" t="str">
        <f t="shared" ca="1" si="275"/>
        <v>B</v>
      </c>
      <c r="I270" s="1352">
        <v>5</v>
      </c>
      <c r="J270" s="1350">
        <f t="shared" si="102"/>
        <v>2013</v>
      </c>
      <c r="K270" s="1350" t="str">
        <f t="shared" si="102"/>
        <v>Test country</v>
      </c>
      <c r="L270" s="1350">
        <f t="shared" si="102"/>
        <v>0</v>
      </c>
      <c r="M270" s="1350">
        <f t="shared" si="102"/>
        <v>0</v>
      </c>
      <c r="N270" s="1350">
        <f t="shared" si="102"/>
        <v>0</v>
      </c>
      <c r="O270" s="1371" t="str">
        <f t="shared" si="316"/>
        <v>Extracts, essences and concentrates of tea or mate</v>
      </c>
      <c r="P270" s="1262" t="s">
        <v>478</v>
      </c>
      <c r="Q270" s="1478" t="s">
        <v>2842</v>
      </c>
      <c r="R270" s="1479" t="s">
        <v>623</v>
      </c>
      <c r="S270" s="1068"/>
      <c r="T270" s="1069"/>
      <c r="U270" s="1069"/>
      <c r="V270" s="1383"/>
      <c r="W270" s="1651"/>
      <c r="X270" s="1068"/>
      <c r="Y270" s="1383"/>
      <c r="Z270" s="1651"/>
      <c r="AA270" s="1068"/>
      <c r="AB270" s="1384"/>
      <c r="AC270" s="1068"/>
      <c r="AD270" s="1384"/>
      <c r="AE270" s="1068"/>
      <c r="AF270" s="1384"/>
      <c r="AG270" s="1068"/>
      <c r="AH270" s="1384"/>
      <c r="AI270" s="719" t="str">
        <f t="shared" si="317"/>
        <v/>
      </c>
      <c r="AJ270" s="1069" t="str">
        <f t="shared" si="318"/>
        <v/>
      </c>
      <c r="AK270" s="1069" t="str">
        <f t="shared" si="320"/>
        <v/>
      </c>
      <c r="AL270" s="1384" t="str">
        <f>IF($Y270,$U270/$Y270* '1 Overview'!$D$19,"")</f>
        <v/>
      </c>
      <c r="AM270" s="719">
        <f>$AB270* '1 Overview'!$D$19</f>
        <v>0</v>
      </c>
      <c r="AN270" s="1069">
        <f>$AD270* '1 Overview'!$D$19</f>
        <v>0</v>
      </c>
      <c r="AO270" s="1069">
        <f>$AF270* '1 Overview'!$D$19</f>
        <v>0</v>
      </c>
      <c r="AP270" s="1383">
        <f>$AH270* '1 Overview'!$D$19</f>
        <v>0</v>
      </c>
      <c r="AQ270" s="1068"/>
      <c r="AR270" s="1069"/>
      <c r="AS270" s="1069"/>
      <c r="AT270" s="1384"/>
      <c r="AU270" s="719">
        <f>AR270* '1 Overview'!$D$19</f>
        <v>0</v>
      </c>
      <c r="AV270" s="1069">
        <f>T270* '1 Overview'!$D$19</f>
        <v>0</v>
      </c>
      <c r="AW270" s="1069">
        <f>Z270* '1 Overview'!$D$19</f>
        <v>0</v>
      </c>
      <c r="AX270" s="1384">
        <f>AT270* '1 Overview'!$D$19</f>
        <v>0</v>
      </c>
      <c r="AY270" s="1385"/>
    </row>
    <row r="271" spans="1:51" s="204" customFormat="1" ht="12.75" outlineLevel="2" x14ac:dyDescent="0.2">
      <c r="A271" s="1350" t="str">
        <f t="shared" si="101"/>
        <v>Z2013</v>
      </c>
      <c r="B271" s="1350" t="e">
        <f t="shared" si="101"/>
        <v>#N/A</v>
      </c>
      <c r="C271" s="1350" t="e">
        <f t="shared" si="101"/>
        <v>#N/A</v>
      </c>
      <c r="D271" s="1350" t="e">
        <f t="shared" si="101"/>
        <v>#N/A</v>
      </c>
      <c r="E271" s="1263" t="e">
        <f>VLOOKUP("K|"&amp;P271,'[2]+termU'!$A$1:$G$65536,6,FALSE)</f>
        <v>#N/A</v>
      </c>
      <c r="F271" s="1264" t="e">
        <f>VLOOKUP("K|"&amp;O271,'[2]+termU'!$A$1:$G$65536,6,FALSE)</f>
        <v>#N/A</v>
      </c>
      <c r="G271" s="1264" t="str">
        <f t="shared" si="321"/>
        <v>B</v>
      </c>
      <c r="H271" s="172" t="str">
        <f t="shared" ca="1" si="275"/>
        <v>B</v>
      </c>
      <c r="I271" s="1352"/>
      <c r="J271" s="1350">
        <f t="shared" ref="J271:N284" si="323">J$20</f>
        <v>2013</v>
      </c>
      <c r="K271" s="1350" t="str">
        <f t="shared" si="323"/>
        <v>Test country</v>
      </c>
      <c r="L271" s="1350">
        <f t="shared" si="323"/>
        <v>0</v>
      </c>
      <c r="M271" s="1350">
        <f t="shared" si="323"/>
        <v>0</v>
      </c>
      <c r="N271" s="1350">
        <f t="shared" si="323"/>
        <v>0</v>
      </c>
      <c r="O271" s="1371" t="str">
        <f t="shared" si="316"/>
        <v>Cocoa powder/drinking chocolate</v>
      </c>
      <c r="P271" s="1262" t="s">
        <v>479</v>
      </c>
      <c r="Q271" s="1478" t="s">
        <v>2843</v>
      </c>
      <c r="R271" s="1479" t="s">
        <v>391</v>
      </c>
      <c r="S271" s="1068"/>
      <c r="T271" s="1069"/>
      <c r="U271" s="1069"/>
      <c r="V271" s="1383"/>
      <c r="W271" s="1651"/>
      <c r="X271" s="1068"/>
      <c r="Y271" s="1383"/>
      <c r="Z271" s="1651"/>
      <c r="AA271" s="1068"/>
      <c r="AB271" s="1384"/>
      <c r="AC271" s="1068"/>
      <c r="AD271" s="1384"/>
      <c r="AE271" s="1068"/>
      <c r="AF271" s="1384"/>
      <c r="AG271" s="1068"/>
      <c r="AH271" s="1384"/>
      <c r="AI271" s="719" t="str">
        <f t="shared" si="317"/>
        <v/>
      </c>
      <c r="AJ271" s="1069" t="str">
        <f t="shared" si="318"/>
        <v/>
      </c>
      <c r="AK271" s="1069" t="str">
        <f t="shared" si="320"/>
        <v/>
      </c>
      <c r="AL271" s="1384" t="str">
        <f>IF($Y271,$U271/$Y271* '1 Overview'!$D$19,"")</f>
        <v/>
      </c>
      <c r="AM271" s="719">
        <f>$AB271* '1 Overview'!$D$19</f>
        <v>0</v>
      </c>
      <c r="AN271" s="1069">
        <f>$AD271* '1 Overview'!$D$19</f>
        <v>0</v>
      </c>
      <c r="AO271" s="1069">
        <f>$AF271* '1 Overview'!$D$19</f>
        <v>0</v>
      </c>
      <c r="AP271" s="1383">
        <f>$AH271* '1 Overview'!$D$19</f>
        <v>0</v>
      </c>
      <c r="AQ271" s="1068"/>
      <c r="AR271" s="1069"/>
      <c r="AS271" s="1069"/>
      <c r="AT271" s="1384"/>
      <c r="AU271" s="719">
        <f>AR271* '1 Overview'!$D$19</f>
        <v>0</v>
      </c>
      <c r="AV271" s="1069">
        <f>T271* '1 Overview'!$D$19</f>
        <v>0</v>
      </c>
      <c r="AW271" s="1069">
        <f>Z271* '1 Overview'!$D$19</f>
        <v>0</v>
      </c>
      <c r="AX271" s="1384">
        <f>AT271* '1 Overview'!$D$19</f>
        <v>0</v>
      </c>
      <c r="AY271" s="1385"/>
    </row>
    <row r="272" spans="1:51" s="204" customFormat="1" ht="12.75" outlineLevel="2" x14ac:dyDescent="0.2">
      <c r="A272" s="1350" t="str">
        <f t="shared" si="101"/>
        <v>Z2013</v>
      </c>
      <c r="B272" s="1350" t="e">
        <f t="shared" si="101"/>
        <v>#N/A</v>
      </c>
      <c r="C272" s="1350" t="e">
        <f t="shared" si="101"/>
        <v>#N/A</v>
      </c>
      <c r="D272" s="1350" t="e">
        <f t="shared" si="101"/>
        <v>#N/A</v>
      </c>
      <c r="E272" s="1263" t="e">
        <f>VLOOKUP("K|"&amp;P272,'[2]+termU'!$A$1:$G$65536,6,FALSE)</f>
        <v>#N/A</v>
      </c>
      <c r="F272" s="1264" t="e">
        <f>VLOOKUP("K|"&amp;O272,'[2]+termU'!$A$1:$G$65536,6,FALSE)</f>
        <v>#N/A</v>
      </c>
      <c r="G272" s="1264" t="str">
        <f t="shared" si="321"/>
        <v>B</v>
      </c>
      <c r="H272" s="172" t="str">
        <f t="shared" ca="1" si="275"/>
        <v>B</v>
      </c>
      <c r="I272" s="1352">
        <v>5</v>
      </c>
      <c r="J272" s="1350">
        <f t="shared" si="323"/>
        <v>2013</v>
      </c>
      <c r="K272" s="1350" t="str">
        <f t="shared" si="323"/>
        <v>Test country</v>
      </c>
      <c r="L272" s="1350">
        <f t="shared" si="323"/>
        <v>0</v>
      </c>
      <c r="M272" s="1350">
        <f t="shared" si="323"/>
        <v>0</v>
      </c>
      <c r="N272" s="1350">
        <f t="shared" si="323"/>
        <v>0</v>
      </c>
      <c r="O272" s="1371" t="str">
        <f t="shared" si="316"/>
        <v>&lt;important new product, please enter&gt;</v>
      </c>
      <c r="P272" s="1262"/>
      <c r="Q272" s="1403" t="s">
        <v>2653</v>
      </c>
      <c r="R272" s="1403" t="s">
        <v>203</v>
      </c>
      <c r="S272" s="1068"/>
      <c r="T272" s="1069"/>
      <c r="U272" s="1069"/>
      <c r="V272" s="1383"/>
      <c r="W272" s="1651"/>
      <c r="X272" s="1068"/>
      <c r="Y272" s="1383"/>
      <c r="Z272" s="1651"/>
      <c r="AA272" s="1068"/>
      <c r="AB272" s="1384"/>
      <c r="AC272" s="1068"/>
      <c r="AD272" s="1384"/>
      <c r="AE272" s="1068"/>
      <c r="AF272" s="1384"/>
      <c r="AG272" s="1068"/>
      <c r="AH272" s="1384"/>
      <c r="AI272" s="719" t="str">
        <f t="shared" si="317"/>
        <v/>
      </c>
      <c r="AJ272" s="1069" t="str">
        <f t="shared" si="318"/>
        <v/>
      </c>
      <c r="AK272" s="1069" t="str">
        <f t="shared" si="320"/>
        <v/>
      </c>
      <c r="AL272" s="1384" t="str">
        <f>IF($Y272,$U272/$Y272* '1 Overview'!$D$19,"")</f>
        <v/>
      </c>
      <c r="AM272" s="719">
        <f>$AB272* '1 Overview'!$D$19</f>
        <v>0</v>
      </c>
      <c r="AN272" s="1069">
        <f>$AD272* '1 Overview'!$D$19</f>
        <v>0</v>
      </c>
      <c r="AO272" s="1069">
        <f>$AF272* '1 Overview'!$D$19</f>
        <v>0</v>
      </c>
      <c r="AP272" s="1383">
        <f>$AH272* '1 Overview'!$D$19</f>
        <v>0</v>
      </c>
      <c r="AQ272" s="1068"/>
      <c r="AR272" s="1069"/>
      <c r="AS272" s="1069"/>
      <c r="AT272" s="1384"/>
      <c r="AU272" s="719">
        <f>AR272* '1 Overview'!$D$19</f>
        <v>0</v>
      </c>
      <c r="AV272" s="1069">
        <f>T272* '1 Overview'!$D$19</f>
        <v>0</v>
      </c>
      <c r="AW272" s="1069">
        <f>Z272* '1 Overview'!$D$19</f>
        <v>0</v>
      </c>
      <c r="AX272" s="1384">
        <f>AT272* '1 Overview'!$D$19</f>
        <v>0</v>
      </c>
      <c r="AY272" s="1385"/>
    </row>
    <row r="273" spans="1:51" s="187" customFormat="1" ht="12.75" outlineLevel="2" x14ac:dyDescent="0.2">
      <c r="A273" s="1350" t="str">
        <f t="shared" si="101"/>
        <v>Z2013</v>
      </c>
      <c r="B273" s="1350" t="e">
        <f t="shared" si="101"/>
        <v>#N/A</v>
      </c>
      <c r="C273" s="1350" t="e">
        <f t="shared" si="101"/>
        <v>#N/A</v>
      </c>
      <c r="D273" s="1350" t="e">
        <f t="shared" si="101"/>
        <v>#N/A</v>
      </c>
      <c r="E273" s="1263" t="e">
        <f>VLOOKUP("K|"&amp;P273,'[2]+termU'!$A$1:$G$65536,6,FALSE)</f>
        <v>#N/A</v>
      </c>
      <c r="F273" s="1264" t="e">
        <f>VLOOKUP("K|"&amp;O273,'[2]+termU'!$A$1:$G$65536,6,FALSE)</f>
        <v>#N/A</v>
      </c>
      <c r="G273" s="1264" t="e">
        <f t="shared" si="321"/>
        <v>#N/A</v>
      </c>
      <c r="H273" s="172" t="str">
        <f t="shared" ca="1" si="275"/>
        <v>B</v>
      </c>
      <c r="I273" s="1352">
        <v>5</v>
      </c>
      <c r="J273" s="1350">
        <f t="shared" si="323"/>
        <v>2013</v>
      </c>
      <c r="K273" s="1350" t="str">
        <f t="shared" si="323"/>
        <v>Test country</v>
      </c>
      <c r="L273" s="1350">
        <f t="shared" si="323"/>
        <v>0</v>
      </c>
      <c r="M273" s="1350">
        <f t="shared" si="323"/>
        <v>0</v>
      </c>
      <c r="N273" s="1350">
        <f t="shared" si="323"/>
        <v>0</v>
      </c>
      <c r="O273" s="1371" t="str">
        <f t="shared" si="316"/>
        <v>Other hot beverages</v>
      </c>
      <c r="P273" s="1262" t="s">
        <v>2195</v>
      </c>
      <c r="Q273" s="1459" t="s">
        <v>2844</v>
      </c>
      <c r="R273" s="1459" t="s">
        <v>2196</v>
      </c>
      <c r="S273" s="1068"/>
      <c r="T273" s="1069"/>
      <c r="U273" s="1069"/>
      <c r="V273" s="1383"/>
      <c r="W273" s="1651"/>
      <c r="X273" s="1068"/>
      <c r="Y273" s="1383"/>
      <c r="Z273" s="1651"/>
      <c r="AA273" s="1068"/>
      <c r="AB273" s="1384"/>
      <c r="AC273" s="1068"/>
      <c r="AD273" s="1384"/>
      <c r="AE273" s="1068"/>
      <c r="AF273" s="1384"/>
      <c r="AG273" s="1068"/>
      <c r="AH273" s="1384"/>
      <c r="AI273" s="719" t="str">
        <f t="shared" si="317"/>
        <v/>
      </c>
      <c r="AJ273" s="1069" t="str">
        <f t="shared" si="318"/>
        <v/>
      </c>
      <c r="AK273" s="1069" t="str">
        <f t="shared" si="320"/>
        <v/>
      </c>
      <c r="AL273" s="1384" t="str">
        <f>IF($Y273,$U273/$Y273* '1 Overview'!$D$19,"")</f>
        <v/>
      </c>
      <c r="AM273" s="719">
        <f>$AB273* '1 Overview'!$D$19</f>
        <v>0</v>
      </c>
      <c r="AN273" s="1069">
        <f>$AD273* '1 Overview'!$D$19</f>
        <v>0</v>
      </c>
      <c r="AO273" s="1069">
        <f>$AF273* '1 Overview'!$D$19</f>
        <v>0</v>
      </c>
      <c r="AP273" s="1383">
        <f>$AH273* '1 Overview'!$D$19</f>
        <v>0</v>
      </c>
      <c r="AQ273" s="1068"/>
      <c r="AR273" s="1069"/>
      <c r="AS273" s="1069"/>
      <c r="AT273" s="1384"/>
      <c r="AU273" s="719">
        <f>AR273* '1 Overview'!$D$19</f>
        <v>0</v>
      </c>
      <c r="AV273" s="1069">
        <f>T273* '1 Overview'!$D$19</f>
        <v>0</v>
      </c>
      <c r="AW273" s="1069">
        <f>Z273* '1 Overview'!$D$19</f>
        <v>0</v>
      </c>
      <c r="AX273" s="1384">
        <f>AT273* '1 Overview'!$D$19</f>
        <v>0</v>
      </c>
      <c r="AY273" s="1416"/>
    </row>
    <row r="274" spans="1:51" s="207" customFormat="1" ht="30" customHeight="1" outlineLevel="1" x14ac:dyDescent="0.2">
      <c r="A274" s="1350" t="str">
        <f t="shared" si="101"/>
        <v>Z2013</v>
      </c>
      <c r="B274" s="1350" t="e">
        <f t="shared" si="101"/>
        <v>#N/A</v>
      </c>
      <c r="C274" s="1350" t="e">
        <f t="shared" si="101"/>
        <v>#N/A</v>
      </c>
      <c r="D274" s="1350" t="e">
        <f t="shared" si="101"/>
        <v>#N/A</v>
      </c>
      <c r="E274" s="1263" t="str">
        <f>VLOOKUP("K|"&amp;P274,'[2]+termU'!$A$1:$G$65536,6,FALSE)</f>
        <v>L801603</v>
      </c>
      <c r="F274" s="1264" t="e">
        <f>VLOOKUP("K|"&amp;O274,'[2]+termU'!$A$1:$G$65536,6,FALSE)</f>
        <v>#N/A</v>
      </c>
      <c r="G274" s="1264" t="str">
        <f t="shared" si="321"/>
        <v>B</v>
      </c>
      <c r="H274" s="172" t="str">
        <f t="shared" ca="1" si="275"/>
        <v>A</v>
      </c>
      <c r="I274" s="1352">
        <v>3</v>
      </c>
      <c r="J274" s="1350">
        <f t="shared" si="323"/>
        <v>2013</v>
      </c>
      <c r="K274" s="1350" t="str">
        <f t="shared" si="323"/>
        <v>Test country</v>
      </c>
      <c r="L274" s="1350">
        <f t="shared" si="323"/>
        <v>0</v>
      </c>
      <c r="M274" s="1350">
        <f t="shared" si="323"/>
        <v>0</v>
      </c>
      <c r="N274" s="1350">
        <f t="shared" si="323"/>
        <v>0</v>
      </c>
      <c r="O274" s="1371" t="str">
        <f t="shared" si="316"/>
        <v>Spices and aromatics</v>
      </c>
      <c r="P274" s="1262" t="s">
        <v>480</v>
      </c>
      <c r="Q274" s="1451" t="s">
        <v>2845</v>
      </c>
      <c r="R274" s="1391" t="s">
        <v>1767</v>
      </c>
      <c r="S274" s="1412">
        <f>SUBTOTAL(9,S275:S281)</f>
        <v>0</v>
      </c>
      <c r="T274" s="1414">
        <f t="shared" ref="T274:AT274" si="324">SUBTOTAL(9,T275:T281)</f>
        <v>0</v>
      </c>
      <c r="U274" s="1414">
        <f t="shared" si="324"/>
        <v>0</v>
      </c>
      <c r="V274" s="1422">
        <f t="shared" si="324"/>
        <v>0</v>
      </c>
      <c r="W274" s="1652">
        <f t="shared" si="324"/>
        <v>0</v>
      </c>
      <c r="X274" s="1412">
        <f t="shared" si="324"/>
        <v>0</v>
      </c>
      <c r="Y274" s="1422">
        <f t="shared" si="324"/>
        <v>0</v>
      </c>
      <c r="Z274" s="1652">
        <f t="shared" si="324"/>
        <v>0</v>
      </c>
      <c r="AA274" s="1412">
        <f t="shared" si="324"/>
        <v>0</v>
      </c>
      <c r="AB274" s="1415">
        <f t="shared" si="324"/>
        <v>0</v>
      </c>
      <c r="AC274" s="1412">
        <f t="shared" si="324"/>
        <v>0</v>
      </c>
      <c r="AD274" s="1415">
        <f t="shared" si="324"/>
        <v>0</v>
      </c>
      <c r="AE274" s="1412">
        <f t="shared" si="324"/>
        <v>0</v>
      </c>
      <c r="AF274" s="1415">
        <f t="shared" si="324"/>
        <v>0</v>
      </c>
      <c r="AG274" s="1412">
        <f t="shared" si="324"/>
        <v>0</v>
      </c>
      <c r="AH274" s="1415">
        <f t="shared" si="324"/>
        <v>0</v>
      </c>
      <c r="AI274" s="1412">
        <f t="shared" si="324"/>
        <v>0</v>
      </c>
      <c r="AJ274" s="1412">
        <f t="shared" si="324"/>
        <v>0</v>
      </c>
      <c r="AK274" s="1412">
        <f t="shared" si="324"/>
        <v>0</v>
      </c>
      <c r="AL274" s="1412">
        <f t="shared" si="324"/>
        <v>0</v>
      </c>
      <c r="AM274" s="1412">
        <f t="shared" si="324"/>
        <v>0</v>
      </c>
      <c r="AN274" s="1412">
        <f t="shared" si="324"/>
        <v>0</v>
      </c>
      <c r="AO274" s="1412">
        <f t="shared" si="324"/>
        <v>0</v>
      </c>
      <c r="AP274" s="1412">
        <f t="shared" si="324"/>
        <v>0</v>
      </c>
      <c r="AQ274" s="1412">
        <f t="shared" si="324"/>
        <v>0</v>
      </c>
      <c r="AR274" s="1414">
        <f t="shared" si="324"/>
        <v>0</v>
      </c>
      <c r="AS274" s="1414">
        <f t="shared" si="324"/>
        <v>0</v>
      </c>
      <c r="AT274" s="1415">
        <f t="shared" si="324"/>
        <v>0</v>
      </c>
      <c r="AU274" s="1413">
        <f>AR274* '1 Overview'!$D$19</f>
        <v>0</v>
      </c>
      <c r="AV274" s="1414">
        <f>T274* '1 Overview'!$D$19</f>
        <v>0</v>
      </c>
      <c r="AW274" s="1378">
        <f>Z274* '1 Overview'!$D$19</f>
        <v>0</v>
      </c>
      <c r="AX274" s="1415">
        <f>AT274* '1 Overview'!$D$19</f>
        <v>0</v>
      </c>
      <c r="AY274" s="1458"/>
    </row>
    <row r="275" spans="1:51" s="204" customFormat="1" outlineLevel="2" collapsed="1" x14ac:dyDescent="0.2">
      <c r="A275" s="1350" t="str">
        <f t="shared" si="101"/>
        <v>Z2013</v>
      </c>
      <c r="B275" s="1350" t="e">
        <f t="shared" si="101"/>
        <v>#N/A</v>
      </c>
      <c r="C275" s="1350" t="e">
        <f t="shared" si="101"/>
        <v>#N/A</v>
      </c>
      <c r="D275" s="1350" t="e">
        <f t="shared" si="101"/>
        <v>#N/A</v>
      </c>
      <c r="E275" s="1263" t="e">
        <f>VLOOKUP("K|"&amp;P275,'[2]+termU'!$A$1:$G$65536,6,FALSE)</f>
        <v>#N/A</v>
      </c>
      <c r="F275" s="1264" t="e">
        <f>VLOOKUP("K|"&amp;O275,'[2]+termU'!$A$1:$G$65536,6,FALSE)</f>
        <v>#N/A</v>
      </c>
      <c r="G275" s="1264" t="e">
        <f t="shared" si="321"/>
        <v>#N/A</v>
      </c>
      <c r="H275" s="172" t="str">
        <f t="shared" ca="1" si="275"/>
        <v>B</v>
      </c>
      <c r="I275" s="1352">
        <v>4</v>
      </c>
      <c r="J275" s="1350">
        <f t="shared" si="323"/>
        <v>2013</v>
      </c>
      <c r="K275" s="1350" t="str">
        <f t="shared" si="323"/>
        <v>Test country</v>
      </c>
      <c r="L275" s="1350">
        <f t="shared" si="323"/>
        <v>0</v>
      </c>
      <c r="M275" s="1350">
        <f t="shared" si="323"/>
        <v>0</v>
      </c>
      <c r="N275" s="1350">
        <f t="shared" si="323"/>
        <v>0</v>
      </c>
      <c r="O275" s="1371" t="str">
        <f t="shared" si="316"/>
        <v>Spices and aromatics, no details</v>
      </c>
      <c r="P275" s="1262" t="s">
        <v>481</v>
      </c>
      <c r="Q275" s="1382" t="str">
        <f ca="1" xml:space="preserve"> Q274 &amp; IF(ISERROR([3]!hidden(Q274)),", sin detalles",IF([3]!hidden(Q274),"",", sin detalles"))</f>
        <v>Especias y aromáticas procesadas, sin detalles</v>
      </c>
      <c r="R275" s="1382" t="str">
        <f xml:space="preserve"> R274 &amp; IF(ISERROR([2]!hidden(R274)),", no details",IF([2]!hidden(R274),"",", no details"))</f>
        <v>Spices and aromatics, no details</v>
      </c>
      <c r="S275" s="1068"/>
      <c r="T275" s="1069"/>
      <c r="U275" s="1069"/>
      <c r="V275" s="1383"/>
      <c r="W275" s="1651"/>
      <c r="X275" s="1068"/>
      <c r="Y275" s="1383"/>
      <c r="Z275" s="1651"/>
      <c r="AA275" s="1068"/>
      <c r="AB275" s="1384"/>
      <c r="AC275" s="1068"/>
      <c r="AD275" s="1384"/>
      <c r="AE275" s="1068"/>
      <c r="AF275" s="1384"/>
      <c r="AG275" s="1068"/>
      <c r="AH275" s="1384"/>
      <c r="AI275" s="719" t="str">
        <f t="shared" si="317"/>
        <v/>
      </c>
      <c r="AJ275" s="1069" t="str">
        <f t="shared" si="318"/>
        <v/>
      </c>
      <c r="AK275" s="1069" t="str">
        <f t="shared" si="320"/>
        <v/>
      </c>
      <c r="AL275" s="1384" t="str">
        <f>IF($Y275,$U275/$Y275* '1 Overview'!$D$19,"")</f>
        <v/>
      </c>
      <c r="AM275" s="719">
        <f>$AB275* '1 Overview'!$D$19</f>
        <v>0</v>
      </c>
      <c r="AN275" s="1069">
        <f>$AD275* '1 Overview'!$D$19</f>
        <v>0</v>
      </c>
      <c r="AO275" s="1069">
        <f>$AF275* '1 Overview'!$D$19</f>
        <v>0</v>
      </c>
      <c r="AP275" s="1383">
        <f>$AH275* '1 Overview'!$D$19</f>
        <v>0</v>
      </c>
      <c r="AQ275" s="1068"/>
      <c r="AR275" s="1069"/>
      <c r="AS275" s="1069"/>
      <c r="AT275" s="1384"/>
      <c r="AU275" s="719">
        <f>AR275* '1 Overview'!$D$19</f>
        <v>0</v>
      </c>
      <c r="AV275" s="1069">
        <f>T275* '1 Overview'!$D$19</f>
        <v>0</v>
      </c>
      <c r="AW275" s="1069">
        <f>Z275* '1 Overview'!$D$19</f>
        <v>0</v>
      </c>
      <c r="AX275" s="1384">
        <f>AT275* '1 Overview'!$D$19</f>
        <v>0</v>
      </c>
      <c r="AY275" s="1385"/>
    </row>
    <row r="276" spans="1:51" s="204" customFormat="1" ht="12.75" outlineLevel="2" x14ac:dyDescent="0.2">
      <c r="A276" s="1350" t="str">
        <f t="shared" si="101"/>
        <v>Z2013</v>
      </c>
      <c r="B276" s="1350" t="e">
        <f t="shared" si="101"/>
        <v>#N/A</v>
      </c>
      <c r="C276" s="1350" t="e">
        <f t="shared" si="101"/>
        <v>#N/A</v>
      </c>
      <c r="D276" s="1350" t="e">
        <f t="shared" si="101"/>
        <v>#N/A</v>
      </c>
      <c r="E276" s="1263" t="str">
        <f>VLOOKUP("K|"&amp;P276,'[2]+termU'!$A$1:$G$65536,6,FALSE)</f>
        <v>L801602</v>
      </c>
      <c r="F276" s="1264" t="str">
        <f>VLOOKUP("K|"&amp;O276,'[2]+termU'!$A$1:$G$65536,6,FALSE)</f>
        <v>L801602</v>
      </c>
      <c r="G276" s="1264" t="str">
        <f t="shared" si="321"/>
        <v>B</v>
      </c>
      <c r="H276" s="172" t="str">
        <f t="shared" ca="1" si="275"/>
        <v>B</v>
      </c>
      <c r="I276" s="1352">
        <v>5</v>
      </c>
      <c r="J276" s="1350">
        <f t="shared" si="323"/>
        <v>2013</v>
      </c>
      <c r="K276" s="1350" t="str">
        <f t="shared" si="323"/>
        <v>Test country</v>
      </c>
      <c r="L276" s="1350">
        <f t="shared" si="323"/>
        <v>0</v>
      </c>
      <c r="M276" s="1350">
        <f t="shared" si="323"/>
        <v>0</v>
      </c>
      <c r="N276" s="1350">
        <f t="shared" si="323"/>
        <v>0</v>
      </c>
      <c r="O276" s="1371" t="str">
        <f t="shared" si="316"/>
        <v>Spices and aromatics, dried</v>
      </c>
      <c r="P276" s="1262" t="s">
        <v>482</v>
      </c>
      <c r="Q276" s="1452" t="s">
        <v>2846</v>
      </c>
      <c r="R276" s="1452" t="s">
        <v>392</v>
      </c>
      <c r="S276" s="1068"/>
      <c r="T276" s="1069"/>
      <c r="U276" s="1069"/>
      <c r="V276" s="1383"/>
      <c r="W276" s="1651"/>
      <c r="X276" s="1068"/>
      <c r="Y276" s="1383"/>
      <c r="Z276" s="1651"/>
      <c r="AA276" s="1068"/>
      <c r="AB276" s="1384"/>
      <c r="AC276" s="1068"/>
      <c r="AD276" s="1384"/>
      <c r="AE276" s="1068"/>
      <c r="AF276" s="1384"/>
      <c r="AG276" s="1068"/>
      <c r="AH276" s="1384"/>
      <c r="AI276" s="719" t="str">
        <f t="shared" si="317"/>
        <v/>
      </c>
      <c r="AJ276" s="1069" t="str">
        <f t="shared" si="318"/>
        <v/>
      </c>
      <c r="AK276" s="1069" t="str">
        <f t="shared" si="320"/>
        <v/>
      </c>
      <c r="AL276" s="1384" t="str">
        <f>IF($Y276,$U276/$Y276* '1 Overview'!$D$19,"")</f>
        <v/>
      </c>
      <c r="AM276" s="719">
        <f>$AB276* '1 Overview'!$D$19</f>
        <v>0</v>
      </c>
      <c r="AN276" s="1069">
        <f>$AD276* '1 Overview'!$D$19</f>
        <v>0</v>
      </c>
      <c r="AO276" s="1069">
        <f>$AF276* '1 Overview'!$D$19</f>
        <v>0</v>
      </c>
      <c r="AP276" s="1383">
        <f>$AH276* '1 Overview'!$D$19</f>
        <v>0</v>
      </c>
      <c r="AQ276" s="1068"/>
      <c r="AR276" s="1069"/>
      <c r="AS276" s="1069"/>
      <c r="AT276" s="1384"/>
      <c r="AU276" s="719">
        <f>AR276* '1 Overview'!$D$19</f>
        <v>0</v>
      </c>
      <c r="AV276" s="1069">
        <f>T276* '1 Overview'!$D$19</f>
        <v>0</v>
      </c>
      <c r="AW276" s="1069">
        <f>Z276* '1 Overview'!$D$19</f>
        <v>0</v>
      </c>
      <c r="AX276" s="1384">
        <f>AT276* '1 Overview'!$D$19</f>
        <v>0</v>
      </c>
      <c r="AY276" s="1385"/>
    </row>
    <row r="277" spans="1:51" s="204" customFormat="1" ht="12.75" outlineLevel="2" x14ac:dyDescent="0.2">
      <c r="A277" s="1350" t="str">
        <f t="shared" si="101"/>
        <v>Z2013</v>
      </c>
      <c r="B277" s="1350" t="e">
        <f t="shared" si="101"/>
        <v>#N/A</v>
      </c>
      <c r="C277" s="1350" t="e">
        <f t="shared" si="101"/>
        <v>#N/A</v>
      </c>
      <c r="D277" s="1350" t="e">
        <f t="shared" si="101"/>
        <v>#N/A</v>
      </c>
      <c r="E277" s="1263" t="e">
        <f>VLOOKUP("K|"&amp;P277,'[2]+termU'!$A$1:$G$65536,6,FALSE)</f>
        <v>#N/A</v>
      </c>
      <c r="F277" s="1264" t="e">
        <f>VLOOKUP("K|"&amp;O277,'[2]+termU'!$A$1:$G$65536,6,FALSE)</f>
        <v>#N/A</v>
      </c>
      <c r="G277" s="1264" t="str">
        <f t="shared" si="321"/>
        <v>B</v>
      </c>
      <c r="H277" s="172" t="str">
        <f t="shared" ca="1" si="275"/>
        <v>B</v>
      </c>
      <c r="I277" s="1352">
        <v>5</v>
      </c>
      <c r="J277" s="1350">
        <f t="shared" si="323"/>
        <v>2013</v>
      </c>
      <c r="K277" s="1350" t="str">
        <f t="shared" si="323"/>
        <v>Test country</v>
      </c>
      <c r="L277" s="1350">
        <f t="shared" si="323"/>
        <v>0</v>
      </c>
      <c r="M277" s="1350">
        <f t="shared" si="323"/>
        <v>0</v>
      </c>
      <c r="N277" s="1350">
        <f t="shared" si="323"/>
        <v>0</v>
      </c>
      <c r="O277" s="1371" t="str">
        <f t="shared" si="316"/>
        <v>Spices and aromatics, frozen</v>
      </c>
      <c r="P277" s="1262" t="s">
        <v>2335</v>
      </c>
      <c r="Q277" s="1452" t="s">
        <v>2847</v>
      </c>
      <c r="R277" s="1452" t="s">
        <v>393</v>
      </c>
      <c r="S277" s="1068"/>
      <c r="T277" s="1069"/>
      <c r="U277" s="1069"/>
      <c r="V277" s="1383"/>
      <c r="W277" s="1651"/>
      <c r="X277" s="1068"/>
      <c r="Y277" s="1383"/>
      <c r="Z277" s="1651"/>
      <c r="AA277" s="1068"/>
      <c r="AB277" s="1384"/>
      <c r="AC277" s="1068"/>
      <c r="AD277" s="1384"/>
      <c r="AE277" s="1068"/>
      <c r="AF277" s="1384"/>
      <c r="AG277" s="1068"/>
      <c r="AH277" s="1384"/>
      <c r="AI277" s="719" t="str">
        <f t="shared" si="317"/>
        <v/>
      </c>
      <c r="AJ277" s="1069" t="str">
        <f t="shared" si="318"/>
        <v/>
      </c>
      <c r="AK277" s="1069" t="str">
        <f t="shared" si="320"/>
        <v/>
      </c>
      <c r="AL277" s="1384" t="str">
        <f>IF($Y277,$U277/$Y277* '1 Overview'!$D$19,"")</f>
        <v/>
      </c>
      <c r="AM277" s="719">
        <f>$AB277* '1 Overview'!$D$19</f>
        <v>0</v>
      </c>
      <c r="AN277" s="1069">
        <f>$AD277* '1 Overview'!$D$19</f>
        <v>0</v>
      </c>
      <c r="AO277" s="1069">
        <f>$AF277* '1 Overview'!$D$19</f>
        <v>0</v>
      </c>
      <c r="AP277" s="1383">
        <f>$AH277* '1 Overview'!$D$19</f>
        <v>0</v>
      </c>
      <c r="AQ277" s="1068"/>
      <c r="AR277" s="1069"/>
      <c r="AS277" s="1069"/>
      <c r="AT277" s="1384"/>
      <c r="AU277" s="719">
        <f>AR277* '1 Overview'!$D$19</f>
        <v>0</v>
      </c>
      <c r="AV277" s="1069">
        <f>T277* '1 Overview'!$D$19</f>
        <v>0</v>
      </c>
      <c r="AW277" s="1069">
        <f>Z277* '1 Overview'!$D$19</f>
        <v>0</v>
      </c>
      <c r="AX277" s="1384">
        <f>AT277* '1 Overview'!$D$19</f>
        <v>0</v>
      </c>
      <c r="AY277" s="1385"/>
    </row>
    <row r="278" spans="1:51" s="204" customFormat="1" ht="12.75" outlineLevel="2" x14ac:dyDescent="0.2">
      <c r="A278" s="1350" t="str">
        <f t="shared" si="101"/>
        <v>Z2013</v>
      </c>
      <c r="B278" s="1350" t="e">
        <f t="shared" si="101"/>
        <v>#N/A</v>
      </c>
      <c r="C278" s="1350" t="e">
        <f t="shared" si="101"/>
        <v>#N/A</v>
      </c>
      <c r="D278" s="1350" t="e">
        <f t="shared" si="101"/>
        <v>#N/A</v>
      </c>
      <c r="E278" s="1263" t="e">
        <f>VLOOKUP("K|"&amp;P278,'[2]+termU'!$A$1:$G$65536,6,FALSE)</f>
        <v>#N/A</v>
      </c>
      <c r="F278" s="1264" t="e">
        <f>VLOOKUP("K|"&amp;O278,'[2]+termU'!$A$1:$G$65536,6,FALSE)</f>
        <v>#N/A</v>
      </c>
      <c r="G278" s="1264" t="str">
        <f>IF(P278="","B",IF(ISERROR(E280),"B",IF(E278=LEFT(E280,LEN(E278)),"A","B")))</f>
        <v>B</v>
      </c>
      <c r="H278" s="172" t="str">
        <f t="shared" ca="1" si="275"/>
        <v>B</v>
      </c>
      <c r="I278" s="1352">
        <v>5</v>
      </c>
      <c r="J278" s="1350">
        <f t="shared" si="323"/>
        <v>2013</v>
      </c>
      <c r="K278" s="1350" t="str">
        <f t="shared" si="323"/>
        <v>Test country</v>
      </c>
      <c r="L278" s="1350">
        <f t="shared" si="323"/>
        <v>0</v>
      </c>
      <c r="M278" s="1350">
        <f t="shared" si="323"/>
        <v>0</v>
      </c>
      <c r="N278" s="1350">
        <f t="shared" si="323"/>
        <v>0</v>
      </c>
      <c r="O278" s="1371" t="s">
        <v>1821</v>
      </c>
      <c r="P278" s="1262" t="s">
        <v>1821</v>
      </c>
      <c r="Q278" s="1480" t="s">
        <v>2848</v>
      </c>
      <c r="R278" s="1452" t="s">
        <v>1822</v>
      </c>
      <c r="S278" s="1068"/>
      <c r="T278" s="1069"/>
      <c r="U278" s="1069"/>
      <c r="V278" s="1383"/>
      <c r="W278" s="1651"/>
      <c r="X278" s="1068"/>
      <c r="Y278" s="1383"/>
      <c r="Z278" s="1651"/>
      <c r="AA278" s="1068"/>
      <c r="AB278" s="1384"/>
      <c r="AC278" s="1068"/>
      <c r="AD278" s="1384"/>
      <c r="AE278" s="1068"/>
      <c r="AF278" s="1384"/>
      <c r="AG278" s="1068"/>
      <c r="AH278" s="1384"/>
      <c r="AI278" s="719" t="str">
        <f t="shared" si="317"/>
        <v/>
      </c>
      <c r="AJ278" s="1069" t="str">
        <f t="shared" si="318"/>
        <v/>
      </c>
      <c r="AK278" s="1069" t="str">
        <f t="shared" si="320"/>
        <v/>
      </c>
      <c r="AL278" s="1384" t="str">
        <f>IF($Y278,$U278/$Y278* '1 Overview'!$D$19,"")</f>
        <v/>
      </c>
      <c r="AM278" s="719">
        <f>$AB278* '1 Overview'!$D$19</f>
        <v>0</v>
      </c>
      <c r="AN278" s="1069">
        <f>$AD278* '1 Overview'!$D$19</f>
        <v>0</v>
      </c>
      <c r="AO278" s="1069">
        <f>$AF278* '1 Overview'!$D$19</f>
        <v>0</v>
      </c>
      <c r="AP278" s="1383">
        <f>$AH278* '1 Overview'!$D$19</f>
        <v>0</v>
      </c>
      <c r="AQ278" s="1068"/>
      <c r="AR278" s="1069"/>
      <c r="AS278" s="1069"/>
      <c r="AT278" s="1384"/>
      <c r="AU278" s="719">
        <f>AR278* '1 Overview'!$D$19</f>
        <v>0</v>
      </c>
      <c r="AV278" s="1069">
        <f>T278* '1 Overview'!$D$19</f>
        <v>0</v>
      </c>
      <c r="AW278" s="1069">
        <f>Z278* '1 Overview'!$D$19</f>
        <v>0</v>
      </c>
      <c r="AX278" s="1384">
        <f>AT278* '1 Overview'!$D$19</f>
        <v>0</v>
      </c>
      <c r="AY278" s="1385"/>
    </row>
    <row r="279" spans="1:51" s="204" customFormat="1" ht="12.75" outlineLevel="2" x14ac:dyDescent="0.2">
      <c r="A279" s="1350" t="str">
        <f t="shared" si="101"/>
        <v>Z2013</v>
      </c>
      <c r="B279" s="1350" t="e">
        <f t="shared" si="101"/>
        <v>#N/A</v>
      </c>
      <c r="C279" s="1350" t="e">
        <f t="shared" si="101"/>
        <v>#N/A</v>
      </c>
      <c r="D279" s="1350" t="e">
        <f t="shared" si="101"/>
        <v>#N/A</v>
      </c>
      <c r="E279" s="1263" t="e">
        <f>VLOOKUP("K|"&amp;P279,'[2]+termU'!$A$1:$G$65536,6,FALSE)</f>
        <v>#N/A</v>
      </c>
      <c r="F279" s="1264" t="e">
        <f>VLOOKUP("K|"&amp;O279,'[2]+termU'!$A$1:$G$65536,6,FALSE)</f>
        <v>#N/A</v>
      </c>
      <c r="G279" s="1264" t="str">
        <f>IF(P279="","B",IF(ISERROR(E281),"B",IF(E279=LEFT(E281,LEN(E279)),"A","B")))</f>
        <v>B</v>
      </c>
      <c r="H279" s="172" t="str">
        <f t="shared" ca="1" si="275"/>
        <v>B</v>
      </c>
      <c r="I279" s="1352">
        <v>5</v>
      </c>
      <c r="J279" s="1350">
        <f t="shared" si="323"/>
        <v>2013</v>
      </c>
      <c r="K279" s="1350" t="str">
        <f t="shared" si="323"/>
        <v>Test country</v>
      </c>
      <c r="L279" s="1350">
        <f t="shared" si="323"/>
        <v>0</v>
      </c>
      <c r="M279" s="1350">
        <f t="shared" si="323"/>
        <v>0</v>
      </c>
      <c r="N279" s="1350">
        <f t="shared" si="323"/>
        <v>0</v>
      </c>
      <c r="O279" s="1371" t="str">
        <f>TRIM(R279)</f>
        <v>Salt</v>
      </c>
      <c r="P279" s="1262" t="s">
        <v>2336</v>
      </c>
      <c r="Q279" s="1400" t="s">
        <v>2849</v>
      </c>
      <c r="R279" s="1452" t="s">
        <v>394</v>
      </c>
      <c r="S279" s="1068"/>
      <c r="T279" s="1069"/>
      <c r="U279" s="1069"/>
      <c r="V279" s="1383"/>
      <c r="W279" s="1651"/>
      <c r="X279" s="1068"/>
      <c r="Y279" s="1383"/>
      <c r="Z279" s="1651"/>
      <c r="AA279" s="1068"/>
      <c r="AB279" s="1384"/>
      <c r="AC279" s="1068"/>
      <c r="AD279" s="1384"/>
      <c r="AE279" s="1068"/>
      <c r="AF279" s="1384"/>
      <c r="AG279" s="1068"/>
      <c r="AH279" s="1384"/>
      <c r="AI279" s="719" t="str">
        <f t="shared" si="317"/>
        <v/>
      </c>
      <c r="AJ279" s="1069" t="str">
        <f t="shared" si="318"/>
        <v/>
      </c>
      <c r="AK279" s="1069" t="str">
        <f t="shared" si="320"/>
        <v/>
      </c>
      <c r="AL279" s="1384" t="str">
        <f>IF($Y279,$U279/$Y279* '1 Overview'!$D$19,"")</f>
        <v/>
      </c>
      <c r="AM279" s="719">
        <f>$AB279* '1 Overview'!$D$19</f>
        <v>0</v>
      </c>
      <c r="AN279" s="1069">
        <f>$AD279* '1 Overview'!$D$19</f>
        <v>0</v>
      </c>
      <c r="AO279" s="1069">
        <f>$AF279* '1 Overview'!$D$19</f>
        <v>0</v>
      </c>
      <c r="AP279" s="1383">
        <f>$AH279* '1 Overview'!$D$19</f>
        <v>0</v>
      </c>
      <c r="AQ279" s="1068"/>
      <c r="AR279" s="1069"/>
      <c r="AS279" s="1069"/>
      <c r="AT279" s="1384"/>
      <c r="AU279" s="719">
        <f>AR279* '1 Overview'!$D$19</f>
        <v>0</v>
      </c>
      <c r="AV279" s="1069">
        <f>T279* '1 Overview'!$D$19</f>
        <v>0</v>
      </c>
      <c r="AW279" s="1069">
        <f>Z279* '1 Overview'!$D$19</f>
        <v>0</v>
      </c>
      <c r="AX279" s="1384">
        <f>AT279* '1 Overview'!$D$19</f>
        <v>0</v>
      </c>
      <c r="AY279" s="1385"/>
    </row>
    <row r="280" spans="1:51" s="204" customFormat="1" ht="12.75" outlineLevel="2" x14ac:dyDescent="0.2">
      <c r="A280" s="1350" t="str">
        <f t="shared" si="101"/>
        <v>Z2013</v>
      </c>
      <c r="B280" s="1350" t="e">
        <f t="shared" si="101"/>
        <v>#N/A</v>
      </c>
      <c r="C280" s="1350" t="e">
        <f t="shared" si="101"/>
        <v>#N/A</v>
      </c>
      <c r="D280" s="1350" t="e">
        <f t="shared" si="101"/>
        <v>#N/A</v>
      </c>
      <c r="E280" s="1263" t="e">
        <f>VLOOKUP("K|"&amp;P280,'[2]+termU'!$A$1:$G$65536,6,FALSE)</f>
        <v>#N/A</v>
      </c>
      <c r="F280" s="1264" t="e">
        <f>VLOOKUP("K|"&amp;O280,'[2]+termU'!$A$1:$G$65536,6,FALSE)</f>
        <v>#N/A</v>
      </c>
      <c r="G280" s="1264" t="str">
        <f>IF(P280="","B",IF(ISERROR(E281),"B",IF(E280=LEFT(E281,LEN(E280)),"A","B")))</f>
        <v>B</v>
      </c>
      <c r="H280" s="172" t="str">
        <f t="shared" ca="1" si="275"/>
        <v>B</v>
      </c>
      <c r="I280" s="1352">
        <v>5</v>
      </c>
      <c r="J280" s="1350">
        <f t="shared" si="323"/>
        <v>2013</v>
      </c>
      <c r="K280" s="1350" t="str">
        <f t="shared" si="323"/>
        <v>Test country</v>
      </c>
      <c r="L280" s="1350">
        <f t="shared" si="323"/>
        <v>0</v>
      </c>
      <c r="M280" s="1350">
        <f t="shared" si="323"/>
        <v>0</v>
      </c>
      <c r="N280" s="1350">
        <f t="shared" si="323"/>
        <v>0</v>
      </c>
      <c r="O280" s="1371" t="str">
        <f t="shared" si="316"/>
        <v>&lt;important new product, please enter&gt;</v>
      </c>
      <c r="P280" s="1262"/>
      <c r="Q280" s="1403" t="s">
        <v>2780</v>
      </c>
      <c r="R280" s="1403" t="s">
        <v>203</v>
      </c>
      <c r="S280" s="1068"/>
      <c r="T280" s="1069"/>
      <c r="U280" s="1069"/>
      <c r="V280" s="1383"/>
      <c r="W280" s="1651"/>
      <c r="X280" s="1068"/>
      <c r="Y280" s="1383"/>
      <c r="Z280" s="1651"/>
      <c r="AA280" s="1068"/>
      <c r="AB280" s="1384"/>
      <c r="AC280" s="1068"/>
      <c r="AD280" s="1384"/>
      <c r="AE280" s="1068"/>
      <c r="AF280" s="1384"/>
      <c r="AG280" s="1068"/>
      <c r="AH280" s="1384"/>
      <c r="AI280" s="719" t="str">
        <f t="shared" si="317"/>
        <v/>
      </c>
      <c r="AJ280" s="1069" t="str">
        <f t="shared" si="318"/>
        <v/>
      </c>
      <c r="AK280" s="1069" t="str">
        <f t="shared" si="320"/>
        <v/>
      </c>
      <c r="AL280" s="1384" t="str">
        <f>IF($Y280,$U280/$Y280* '1 Overview'!$D$19,"")</f>
        <v/>
      </c>
      <c r="AM280" s="719">
        <f>$AB280* '1 Overview'!$D$19</f>
        <v>0</v>
      </c>
      <c r="AN280" s="1069">
        <f>$AD280* '1 Overview'!$D$19</f>
        <v>0</v>
      </c>
      <c r="AO280" s="1069">
        <f>$AF280* '1 Overview'!$D$19</f>
        <v>0</v>
      </c>
      <c r="AP280" s="1383">
        <f>$AH280* '1 Overview'!$D$19</f>
        <v>0</v>
      </c>
      <c r="AQ280" s="1068"/>
      <c r="AR280" s="1069"/>
      <c r="AS280" s="1069"/>
      <c r="AT280" s="1384"/>
      <c r="AU280" s="719">
        <f>AR280* '1 Overview'!$D$19</f>
        <v>0</v>
      </c>
      <c r="AV280" s="1069">
        <f>T280* '1 Overview'!$D$19</f>
        <v>0</v>
      </c>
      <c r="AW280" s="1069">
        <f>Z280* '1 Overview'!$D$19</f>
        <v>0</v>
      </c>
      <c r="AX280" s="1384">
        <f>AT280* '1 Overview'!$D$19</f>
        <v>0</v>
      </c>
      <c r="AY280" s="1385"/>
    </row>
    <row r="281" spans="1:51" s="187" customFormat="1" ht="12.75" outlineLevel="2" x14ac:dyDescent="0.2">
      <c r="A281" s="1350" t="str">
        <f t="shared" si="101"/>
        <v>Z2013</v>
      </c>
      <c r="B281" s="1350" t="e">
        <f t="shared" si="101"/>
        <v>#N/A</v>
      </c>
      <c r="C281" s="1350" t="e">
        <f t="shared" si="101"/>
        <v>#N/A</v>
      </c>
      <c r="D281" s="1350" t="e">
        <f t="shared" si="101"/>
        <v>#N/A</v>
      </c>
      <c r="E281" s="1263" t="e">
        <f>VLOOKUP("K|"&amp;P281,'[2]+termU'!$A$1:$G$65536,6,FALSE)</f>
        <v>#N/A</v>
      </c>
      <c r="F281" s="1264" t="e">
        <f>VLOOKUP("K|"&amp;O281,'[2]+termU'!$A$1:$G$65536,6,FALSE)</f>
        <v>#N/A</v>
      </c>
      <c r="G281" s="1264" t="str">
        <f>IF(P281="","B",IF(ISERROR(E282),"B",IF(E281=LEFT(E282,LEN(E281)),"A","B")))</f>
        <v>B</v>
      </c>
      <c r="H281" s="172" t="str">
        <f t="shared" ca="1" si="275"/>
        <v>B</v>
      </c>
      <c r="I281" s="1352">
        <v>5</v>
      </c>
      <c r="J281" s="1350">
        <f t="shared" si="323"/>
        <v>2013</v>
      </c>
      <c r="K281" s="1350" t="str">
        <f t="shared" si="323"/>
        <v>Test country</v>
      </c>
      <c r="L281" s="1350">
        <f t="shared" si="323"/>
        <v>0</v>
      </c>
      <c r="M281" s="1350">
        <f t="shared" si="323"/>
        <v>0</v>
      </c>
      <c r="N281" s="1350">
        <f t="shared" si="323"/>
        <v>0</v>
      </c>
      <c r="O281" s="1371" t="str">
        <f t="shared" si="316"/>
        <v>Other spices and aromatics</v>
      </c>
      <c r="P281" s="1262" t="s">
        <v>2198</v>
      </c>
      <c r="Q281" s="1459" t="s">
        <v>2850</v>
      </c>
      <c r="R281" s="1459" t="s">
        <v>1768</v>
      </c>
      <c r="S281" s="1068"/>
      <c r="T281" s="1069"/>
      <c r="U281" s="1069"/>
      <c r="V281" s="1383"/>
      <c r="W281" s="1651"/>
      <c r="X281" s="1068"/>
      <c r="Y281" s="1383"/>
      <c r="Z281" s="1651"/>
      <c r="AA281" s="1068"/>
      <c r="AB281" s="1384"/>
      <c r="AC281" s="1068"/>
      <c r="AD281" s="1384"/>
      <c r="AE281" s="1068"/>
      <c r="AF281" s="1384"/>
      <c r="AG281" s="1068"/>
      <c r="AH281" s="1384"/>
      <c r="AI281" s="719" t="str">
        <f t="shared" si="317"/>
        <v/>
      </c>
      <c r="AJ281" s="1069" t="str">
        <f t="shared" si="318"/>
        <v/>
      </c>
      <c r="AK281" s="1069" t="str">
        <f t="shared" si="320"/>
        <v/>
      </c>
      <c r="AL281" s="1384" t="str">
        <f>IF($Y281,$U281/$Y281* '1 Overview'!$D$19,"")</f>
        <v/>
      </c>
      <c r="AM281" s="719">
        <f>$AB281* '1 Overview'!$D$19</f>
        <v>0</v>
      </c>
      <c r="AN281" s="1069">
        <f>$AD281* '1 Overview'!$D$19</f>
        <v>0</v>
      </c>
      <c r="AO281" s="1069">
        <f>$AF281* '1 Overview'!$D$19</f>
        <v>0</v>
      </c>
      <c r="AP281" s="1383">
        <f>$AH281* '1 Overview'!$D$19</f>
        <v>0</v>
      </c>
      <c r="AQ281" s="1068"/>
      <c r="AR281" s="1069"/>
      <c r="AS281" s="1069"/>
      <c r="AT281" s="1384"/>
      <c r="AU281" s="719">
        <f>AR281* '1 Overview'!$D$19</f>
        <v>0</v>
      </c>
      <c r="AV281" s="1069">
        <f>T281* '1 Overview'!$D$19</f>
        <v>0</v>
      </c>
      <c r="AW281" s="1069">
        <f>Z281* '1 Overview'!$D$19</f>
        <v>0</v>
      </c>
      <c r="AX281" s="1384">
        <f>AT281* '1 Overview'!$D$19</f>
        <v>0</v>
      </c>
      <c r="AY281" s="1416"/>
    </row>
    <row r="282" spans="1:51" s="207" customFormat="1" ht="27.75" customHeight="1" outlineLevel="1" x14ac:dyDescent="0.2">
      <c r="A282" s="1350" t="str">
        <f t="shared" si="101"/>
        <v>Z2013</v>
      </c>
      <c r="B282" s="1350" t="e">
        <f t="shared" si="101"/>
        <v>#N/A</v>
      </c>
      <c r="C282" s="1350" t="e">
        <f t="shared" si="101"/>
        <v>#N/A</v>
      </c>
      <c r="D282" s="1350" t="e">
        <f t="shared" si="101"/>
        <v>#N/A</v>
      </c>
      <c r="E282" s="1263" t="e">
        <f>VLOOKUP("K|"&amp;P282,'[2]+termU'!$A$1:$G$65536,6,FALSE)</f>
        <v>#N/A</v>
      </c>
      <c r="F282" s="1264" t="e">
        <f>VLOOKUP("K|"&amp;O282,'[2]+termU'!$A$1:$G$65536,6,FALSE)</f>
        <v>#N/A</v>
      </c>
      <c r="G282" s="1264" t="str">
        <f>IF(P282="","B",IF(ISERROR(E283),"B",IF(E282=LEFT(E283,LEN(E282)),"A","B")))</f>
        <v>B</v>
      </c>
      <c r="H282" s="172" t="str">
        <f t="shared" ca="1" si="275"/>
        <v>A</v>
      </c>
      <c r="I282" s="1352">
        <v>3</v>
      </c>
      <c r="J282" s="1350">
        <f t="shared" si="323"/>
        <v>2013</v>
      </c>
      <c r="K282" s="1350" t="str">
        <f t="shared" si="323"/>
        <v>Test country</v>
      </c>
      <c r="L282" s="1350">
        <f t="shared" si="323"/>
        <v>0</v>
      </c>
      <c r="M282" s="1350">
        <f t="shared" si="323"/>
        <v>0</v>
      </c>
      <c r="N282" s="1350">
        <f t="shared" si="323"/>
        <v>0</v>
      </c>
      <c r="O282" s="1371" t="str">
        <f t="shared" si="316"/>
        <v>Other food products and product groups</v>
      </c>
      <c r="P282" s="1262" t="s">
        <v>395</v>
      </c>
      <c r="Q282" s="1451" t="s">
        <v>2851</v>
      </c>
      <c r="R282" s="1391" t="s">
        <v>395</v>
      </c>
      <c r="S282" s="1412">
        <f>SUBTOTAL(9,S283:S294)</f>
        <v>0</v>
      </c>
      <c r="T282" s="1414">
        <f t="shared" ref="T282:AT282" si="325">SUBTOTAL(9,T283:T294)</f>
        <v>0</v>
      </c>
      <c r="U282" s="1414">
        <f t="shared" si="325"/>
        <v>0</v>
      </c>
      <c r="V282" s="1422">
        <f t="shared" si="325"/>
        <v>0</v>
      </c>
      <c r="W282" s="1652">
        <f t="shared" si="325"/>
        <v>0</v>
      </c>
      <c r="X282" s="1412">
        <f t="shared" si="325"/>
        <v>0</v>
      </c>
      <c r="Y282" s="1422">
        <f t="shared" si="325"/>
        <v>0</v>
      </c>
      <c r="Z282" s="1652">
        <f t="shared" si="325"/>
        <v>0</v>
      </c>
      <c r="AA282" s="1412">
        <f t="shared" si="325"/>
        <v>0</v>
      </c>
      <c r="AB282" s="1415">
        <f t="shared" si="325"/>
        <v>0</v>
      </c>
      <c r="AC282" s="1412">
        <f t="shared" si="325"/>
        <v>0</v>
      </c>
      <c r="AD282" s="1415">
        <f t="shared" si="325"/>
        <v>0</v>
      </c>
      <c r="AE282" s="1412">
        <f t="shared" si="325"/>
        <v>0</v>
      </c>
      <c r="AF282" s="1415">
        <f t="shared" si="325"/>
        <v>0</v>
      </c>
      <c r="AG282" s="1412">
        <f t="shared" si="325"/>
        <v>0</v>
      </c>
      <c r="AH282" s="1415">
        <f t="shared" si="325"/>
        <v>0</v>
      </c>
      <c r="AI282" s="1412">
        <f t="shared" si="325"/>
        <v>0</v>
      </c>
      <c r="AJ282" s="1412">
        <f t="shared" si="325"/>
        <v>0</v>
      </c>
      <c r="AK282" s="1412">
        <f t="shared" si="325"/>
        <v>0</v>
      </c>
      <c r="AL282" s="1412">
        <f t="shared" si="325"/>
        <v>0</v>
      </c>
      <c r="AM282" s="1412">
        <f t="shared" si="325"/>
        <v>0</v>
      </c>
      <c r="AN282" s="1412">
        <f t="shared" si="325"/>
        <v>0</v>
      </c>
      <c r="AO282" s="1412">
        <f t="shared" si="325"/>
        <v>0</v>
      </c>
      <c r="AP282" s="1412">
        <f t="shared" si="325"/>
        <v>0</v>
      </c>
      <c r="AQ282" s="1412">
        <f t="shared" si="325"/>
        <v>0</v>
      </c>
      <c r="AR282" s="1414">
        <f t="shared" si="325"/>
        <v>0</v>
      </c>
      <c r="AS282" s="1414">
        <f t="shared" si="325"/>
        <v>0</v>
      </c>
      <c r="AT282" s="1415">
        <f t="shared" si="325"/>
        <v>0</v>
      </c>
      <c r="AU282" s="1413">
        <f>AR282* '1 Overview'!$D$19</f>
        <v>0</v>
      </c>
      <c r="AV282" s="1414">
        <f>T282* '1 Overview'!$D$19</f>
        <v>0</v>
      </c>
      <c r="AW282" s="1378">
        <f>Z282* '1 Overview'!$D$19</f>
        <v>0</v>
      </c>
      <c r="AX282" s="1415">
        <f>AT282* '1 Overview'!$D$19</f>
        <v>0</v>
      </c>
      <c r="AY282" s="1458"/>
    </row>
    <row r="283" spans="1:51" s="204" customFormat="1" outlineLevel="2" collapsed="1" x14ac:dyDescent="0.2">
      <c r="A283" s="1350" t="str">
        <f t="shared" si="101"/>
        <v>Z2013</v>
      </c>
      <c r="B283" s="1350" t="e">
        <f t="shared" si="101"/>
        <v>#N/A</v>
      </c>
      <c r="C283" s="1350" t="e">
        <f t="shared" si="101"/>
        <v>#N/A</v>
      </c>
      <c r="D283" s="1350" t="e">
        <f t="shared" si="101"/>
        <v>#N/A</v>
      </c>
      <c r="E283" s="1263" t="e">
        <f>VLOOKUP("K|"&amp;P283,'[2]+termU'!$A$1:$G$65536,6,FALSE)</f>
        <v>#N/A</v>
      </c>
      <c r="F283" s="1264" t="e">
        <f>VLOOKUP("K|"&amp;O283,'[2]+termU'!$A$1:$G$65536,6,FALSE)</f>
        <v>#N/A</v>
      </c>
      <c r="G283" s="1264" t="e">
        <f>IF(P283="","B",IF(ISERROR(E284),"B",IF(E283=LEFT(E284,LEN(E283)),"A","B")))</f>
        <v>#N/A</v>
      </c>
      <c r="H283" s="172" t="str">
        <f t="shared" ca="1" si="275"/>
        <v>B</v>
      </c>
      <c r="I283" s="1352">
        <v>4</v>
      </c>
      <c r="J283" s="1350">
        <f t="shared" si="323"/>
        <v>2013</v>
      </c>
      <c r="K283" s="1350" t="str">
        <f t="shared" si="323"/>
        <v>Test country</v>
      </c>
      <c r="L283" s="1350">
        <f t="shared" si="323"/>
        <v>0</v>
      </c>
      <c r="M283" s="1350">
        <f t="shared" si="323"/>
        <v>0</v>
      </c>
      <c r="N283" s="1350">
        <f t="shared" si="323"/>
        <v>0</v>
      </c>
      <c r="O283" s="1371" t="str">
        <f t="shared" si="316"/>
        <v>Other food products and product groups, no details</v>
      </c>
      <c r="P283" s="1262" t="s">
        <v>2337</v>
      </c>
      <c r="Q283" s="1382" t="str">
        <f ca="1" xml:space="preserve"> Q282 &amp; IF(ISERROR([3]!hidden(Q282)),", sin detalles",IF([3]!hidden(Q282),"",", sin detalles"))</f>
        <v>Otros productos alimenticios y grupo de productos, sin detalles</v>
      </c>
      <c r="R283" s="1382" t="str">
        <f xml:space="preserve"> R282 &amp; IF(ISERROR([2]!hidden(R282)),", no details",IF([2]!hidden(R282),"",", no details"))</f>
        <v>Other food products and product groups, no details</v>
      </c>
      <c r="S283" s="1068"/>
      <c r="T283" s="1069"/>
      <c r="U283" s="1069"/>
      <c r="V283" s="1383"/>
      <c r="W283" s="1651"/>
      <c r="X283" s="1068"/>
      <c r="Y283" s="1383"/>
      <c r="Z283" s="1651"/>
      <c r="AA283" s="1068"/>
      <c r="AB283" s="1384"/>
      <c r="AC283" s="1068"/>
      <c r="AD283" s="1384"/>
      <c r="AE283" s="1068"/>
      <c r="AF283" s="1384"/>
      <c r="AG283" s="1068"/>
      <c r="AH283" s="1384"/>
      <c r="AI283" s="719" t="str">
        <f t="shared" si="317"/>
        <v/>
      </c>
      <c r="AJ283" s="1069" t="str">
        <f t="shared" si="318"/>
        <v/>
      </c>
      <c r="AK283" s="1069" t="str">
        <f t="shared" si="320"/>
        <v/>
      </c>
      <c r="AL283" s="1384" t="str">
        <f>IF($Y283,$U283/$Y283* '1 Overview'!$D$19,"")</f>
        <v/>
      </c>
      <c r="AM283" s="719">
        <f>$AB283* '1 Overview'!$D$19</f>
        <v>0</v>
      </c>
      <c r="AN283" s="1069">
        <f>$AD283* '1 Overview'!$D$19</f>
        <v>0</v>
      </c>
      <c r="AO283" s="1069">
        <f>$AF283* '1 Overview'!$D$19</f>
        <v>0</v>
      </c>
      <c r="AP283" s="1383">
        <f>$AH283* '1 Overview'!$D$19</f>
        <v>0</v>
      </c>
      <c r="AQ283" s="1068"/>
      <c r="AR283" s="1069"/>
      <c r="AS283" s="1069"/>
      <c r="AT283" s="1384"/>
      <c r="AU283" s="719">
        <f>AR283* '1 Overview'!$D$19</f>
        <v>0</v>
      </c>
      <c r="AV283" s="1069">
        <f>T283* '1 Overview'!$D$19</f>
        <v>0</v>
      </c>
      <c r="AW283" s="1069">
        <f>Z283* '1 Overview'!$D$19</f>
        <v>0</v>
      </c>
      <c r="AX283" s="1384">
        <f>AT283* '1 Overview'!$D$19</f>
        <v>0</v>
      </c>
      <c r="AY283" s="1385"/>
    </row>
    <row r="284" spans="1:51" s="204" customFormat="1" ht="12.75" outlineLevel="2" x14ac:dyDescent="0.2">
      <c r="A284" s="1350" t="str">
        <f t="shared" si="101"/>
        <v>Z2013</v>
      </c>
      <c r="B284" s="1350" t="e">
        <f t="shared" si="101"/>
        <v>#N/A</v>
      </c>
      <c r="C284" s="1350" t="e">
        <f t="shared" si="101"/>
        <v>#N/A</v>
      </c>
      <c r="D284" s="1350" t="e">
        <f t="shared" si="101"/>
        <v>#N/A</v>
      </c>
      <c r="E284" s="1263" t="str">
        <f>VLOOKUP("K|"&amp;P284,'[2]+termU'!$A$1:$G$65536,6,FALSE)</f>
        <v>L801z06</v>
      </c>
      <c r="F284" s="1264" t="str">
        <f>VLOOKUP("K|"&amp;O284,'[2]+termU'!$A$1:$G$65536,6,FALSE)</f>
        <v>L801z06</v>
      </c>
      <c r="G284" s="1264" t="str">
        <f>IF(P284="","B",IF(ISERROR(#REF!),"B",IF(E284=LEFT(#REF!,LEN(E284)),"A","B")))</f>
        <v>B</v>
      </c>
      <c r="H284" s="172" t="str">
        <f t="shared" ref="H284:H342" ca="1" si="326">IF(CELL("protect",S284),"A","B")</f>
        <v>B</v>
      </c>
      <c r="I284" s="1352">
        <v>4</v>
      </c>
      <c r="J284" s="1350">
        <f t="shared" si="323"/>
        <v>2013</v>
      </c>
      <c r="K284" s="1350" t="str">
        <f t="shared" si="323"/>
        <v>Test country</v>
      </c>
      <c r="L284" s="1350">
        <f t="shared" si="323"/>
        <v>0</v>
      </c>
      <c r="M284" s="1350">
        <f t="shared" si="323"/>
        <v>0</v>
      </c>
      <c r="N284" s="1350">
        <f t="shared" si="323"/>
        <v>0</v>
      </c>
      <c r="O284" s="1371" t="str">
        <f t="shared" si="316"/>
        <v>Baby food</v>
      </c>
      <c r="P284" s="1262" t="s">
        <v>2338</v>
      </c>
      <c r="Q284" s="1452" t="s">
        <v>2852</v>
      </c>
      <c r="R284" s="1452" t="s">
        <v>396</v>
      </c>
      <c r="S284" s="1068"/>
      <c r="T284" s="1069"/>
      <c r="U284" s="1069"/>
      <c r="V284" s="1383"/>
      <c r="W284" s="1651"/>
      <c r="X284" s="1068"/>
      <c r="Y284" s="1383"/>
      <c r="Z284" s="1651"/>
      <c r="AA284" s="1068"/>
      <c r="AB284" s="1384"/>
      <c r="AC284" s="1068"/>
      <c r="AD284" s="1384"/>
      <c r="AE284" s="1068"/>
      <c r="AF284" s="1384"/>
      <c r="AG284" s="1068"/>
      <c r="AH284" s="1384"/>
      <c r="AI284" s="719" t="str">
        <f t="shared" si="317"/>
        <v/>
      </c>
      <c r="AJ284" s="1069" t="str">
        <f t="shared" si="318"/>
        <v/>
      </c>
      <c r="AK284" s="1069" t="str">
        <f t="shared" si="320"/>
        <v/>
      </c>
      <c r="AL284" s="1384" t="str">
        <f>IF($Y284,$U284/$Y284* '1 Overview'!$D$19,"")</f>
        <v/>
      </c>
      <c r="AM284" s="719">
        <f>$AB284* '1 Overview'!$D$19</f>
        <v>0</v>
      </c>
      <c r="AN284" s="1069">
        <f>$AD284* '1 Overview'!$D$19</f>
        <v>0</v>
      </c>
      <c r="AO284" s="1069">
        <f>$AF284* '1 Overview'!$D$19</f>
        <v>0</v>
      </c>
      <c r="AP284" s="1383">
        <f>$AH284* '1 Overview'!$D$19</f>
        <v>0</v>
      </c>
      <c r="AQ284" s="1068"/>
      <c r="AR284" s="1069"/>
      <c r="AS284" s="1069"/>
      <c r="AT284" s="1384"/>
      <c r="AU284" s="719">
        <f>AR284* '1 Overview'!$D$19</f>
        <v>0</v>
      </c>
      <c r="AV284" s="1069">
        <f>T284* '1 Overview'!$D$19</f>
        <v>0</v>
      </c>
      <c r="AW284" s="1069">
        <f>Z284* '1 Overview'!$D$19</f>
        <v>0</v>
      </c>
      <c r="AX284" s="1384">
        <f>AT284* '1 Overview'!$D$19</f>
        <v>0</v>
      </c>
      <c r="AY284" s="1385"/>
    </row>
    <row r="285" spans="1:51" s="204" customFormat="1" ht="12.75" outlineLevel="2" x14ac:dyDescent="0.2">
      <c r="A285" s="1350" t="str">
        <f t="shared" si="101"/>
        <v>Z2013</v>
      </c>
      <c r="B285" s="1350" t="e">
        <f t="shared" si="101"/>
        <v>#N/A</v>
      </c>
      <c r="C285" s="1350" t="e">
        <f t="shared" si="101"/>
        <v>#N/A</v>
      </c>
      <c r="D285" s="1350" t="e">
        <f t="shared" si="101"/>
        <v>#N/A</v>
      </c>
      <c r="E285" s="1263" t="e">
        <f>VLOOKUP("K|"&amp;P285,'[2]+termU'!$A$1:$G$65536,6,FALSE)</f>
        <v>#N/A</v>
      </c>
      <c r="F285" s="1264" t="e">
        <f>VLOOKUP("K|"&amp;O285,'[2]+termU'!$A$1:$G$65536,6,FALSE)</f>
        <v>#N/A</v>
      </c>
      <c r="G285" s="1264" t="e">
        <f>IF(P285="","B",IF(ISERROR(E286),"B",IF(E285=LEFT(E286,LEN(E285)),"A","B")))</f>
        <v>#N/A</v>
      </c>
      <c r="H285" s="172" t="str">
        <f t="shared" ca="1" si="326"/>
        <v>B</v>
      </c>
      <c r="I285" s="1352">
        <v>4</v>
      </c>
      <c r="J285" s="1350">
        <f t="shared" ref="J285:N297" si="327">J$20</f>
        <v>2013</v>
      </c>
      <c r="K285" s="1350" t="str">
        <f t="shared" si="327"/>
        <v>Test country</v>
      </c>
      <c r="L285" s="1350">
        <f t="shared" si="327"/>
        <v>0</v>
      </c>
      <c r="M285" s="1350">
        <f t="shared" si="327"/>
        <v>0</v>
      </c>
      <c r="N285" s="1350">
        <f t="shared" si="327"/>
        <v>0</v>
      </c>
      <c r="O285" s="1371" t="str">
        <f t="shared" si="316"/>
        <v>Tinned food</v>
      </c>
      <c r="P285" s="1262" t="s">
        <v>2339</v>
      </c>
      <c r="Q285" s="1452" t="s">
        <v>2853</v>
      </c>
      <c r="R285" s="1452" t="s">
        <v>397</v>
      </c>
      <c r="S285" s="1068"/>
      <c r="T285" s="1069"/>
      <c r="U285" s="1069"/>
      <c r="V285" s="1383"/>
      <c r="W285" s="1651"/>
      <c r="X285" s="1068"/>
      <c r="Y285" s="1383"/>
      <c r="Z285" s="1651"/>
      <c r="AA285" s="1068"/>
      <c r="AB285" s="1384"/>
      <c r="AC285" s="1068"/>
      <c r="AD285" s="1384"/>
      <c r="AE285" s="1068"/>
      <c r="AF285" s="1384"/>
      <c r="AG285" s="1068"/>
      <c r="AH285" s="1384"/>
      <c r="AI285" s="719" t="str">
        <f t="shared" si="317"/>
        <v/>
      </c>
      <c r="AJ285" s="1069" t="str">
        <f t="shared" si="318"/>
        <v/>
      </c>
      <c r="AK285" s="1069" t="str">
        <f t="shared" si="320"/>
        <v/>
      </c>
      <c r="AL285" s="1384" t="str">
        <f>IF($Y285,$U285/$Y285* '1 Overview'!$D$19,"")</f>
        <v/>
      </c>
      <c r="AM285" s="719">
        <f>$AB285* '1 Overview'!$D$19</f>
        <v>0</v>
      </c>
      <c r="AN285" s="1069">
        <f>$AD285* '1 Overview'!$D$19</f>
        <v>0</v>
      </c>
      <c r="AO285" s="1069">
        <f>$AF285* '1 Overview'!$D$19</f>
        <v>0</v>
      </c>
      <c r="AP285" s="1383">
        <f>$AH285* '1 Overview'!$D$19</f>
        <v>0</v>
      </c>
      <c r="AQ285" s="1068"/>
      <c r="AR285" s="1069"/>
      <c r="AS285" s="1069"/>
      <c r="AT285" s="1384"/>
      <c r="AU285" s="719">
        <f>AR285* '1 Overview'!$D$19</f>
        <v>0</v>
      </c>
      <c r="AV285" s="1069">
        <f>T285* '1 Overview'!$D$19</f>
        <v>0</v>
      </c>
      <c r="AW285" s="1069">
        <f>Z285* '1 Overview'!$D$19</f>
        <v>0</v>
      </c>
      <c r="AX285" s="1384">
        <f>AT285* '1 Overview'!$D$19</f>
        <v>0</v>
      </c>
      <c r="AY285" s="1385"/>
    </row>
    <row r="286" spans="1:51" s="204" customFormat="1" ht="12.75" outlineLevel="2" x14ac:dyDescent="0.2">
      <c r="A286" s="1350" t="str">
        <f t="shared" ref="A286:D304" si="328">A$20</f>
        <v>Z2013</v>
      </c>
      <c r="B286" s="1350" t="e">
        <f t="shared" si="328"/>
        <v>#N/A</v>
      </c>
      <c r="C286" s="1350" t="e">
        <f t="shared" si="328"/>
        <v>#N/A</v>
      </c>
      <c r="D286" s="1350" t="e">
        <f t="shared" si="328"/>
        <v>#N/A</v>
      </c>
      <c r="E286" s="1263" t="str">
        <f>VLOOKUP("K|"&amp;P286,'[2]+termU'!$A$1:$G$65536,6,FALSE)</f>
        <v>L801z05</v>
      </c>
      <c r="F286" s="1264" t="str">
        <f>VLOOKUP("K|"&amp;O286,'[2]+termU'!$A$1:$G$65536,6,FALSE)</f>
        <v>L801z05</v>
      </c>
      <c r="G286" s="1264" t="str">
        <f>IF(P286="","B",IF(ISERROR(E287),"B",IF(E286=LEFT(E287,LEN(E286)),"A","B")))</f>
        <v>B</v>
      </c>
      <c r="H286" s="172" t="str">
        <f t="shared" ca="1" si="326"/>
        <v>B</v>
      </c>
      <c r="I286" s="1352">
        <v>4</v>
      </c>
      <c r="J286" s="1350">
        <f t="shared" si="327"/>
        <v>2013</v>
      </c>
      <c r="K286" s="1350" t="str">
        <f t="shared" si="327"/>
        <v>Test country</v>
      </c>
      <c r="L286" s="1350">
        <f t="shared" si="327"/>
        <v>0</v>
      </c>
      <c r="M286" s="1350">
        <f t="shared" si="327"/>
        <v>0</v>
      </c>
      <c r="N286" s="1350">
        <f t="shared" si="327"/>
        <v>0</v>
      </c>
      <c r="O286" s="1371" t="str">
        <f t="shared" si="316"/>
        <v>Convenience food</v>
      </c>
      <c r="P286" s="1262" t="s">
        <v>2340</v>
      </c>
      <c r="Q286" s="1452" t="s">
        <v>2854</v>
      </c>
      <c r="R286" s="1452" t="s">
        <v>398</v>
      </c>
      <c r="S286" s="1068"/>
      <c r="T286" s="1069"/>
      <c r="U286" s="1069"/>
      <c r="V286" s="1383"/>
      <c r="W286" s="1651"/>
      <c r="X286" s="1068"/>
      <c r="Y286" s="1383"/>
      <c r="Z286" s="1651"/>
      <c r="AA286" s="1068"/>
      <c r="AB286" s="1384"/>
      <c r="AC286" s="1068"/>
      <c r="AD286" s="1384"/>
      <c r="AE286" s="1068"/>
      <c r="AF286" s="1384"/>
      <c r="AG286" s="1068"/>
      <c r="AH286" s="1384"/>
      <c r="AI286" s="719" t="str">
        <f t="shared" si="317"/>
        <v/>
      </c>
      <c r="AJ286" s="1069" t="str">
        <f t="shared" si="318"/>
        <v/>
      </c>
      <c r="AK286" s="1069" t="str">
        <f t="shared" si="320"/>
        <v/>
      </c>
      <c r="AL286" s="1384" t="str">
        <f>IF($Y286,$U286/$Y286* '1 Overview'!$D$19,"")</f>
        <v/>
      </c>
      <c r="AM286" s="719">
        <f>$AB286* '1 Overview'!$D$19</f>
        <v>0</v>
      </c>
      <c r="AN286" s="1069">
        <f>$AD286* '1 Overview'!$D$19</f>
        <v>0</v>
      </c>
      <c r="AO286" s="1069">
        <f>$AF286* '1 Overview'!$D$19</f>
        <v>0</v>
      </c>
      <c r="AP286" s="1383">
        <f>$AH286* '1 Overview'!$D$19</f>
        <v>0</v>
      </c>
      <c r="AQ286" s="1068"/>
      <c r="AR286" s="1069"/>
      <c r="AS286" s="1069"/>
      <c r="AT286" s="1384"/>
      <c r="AU286" s="719">
        <f>AR286* '1 Overview'!$D$19</f>
        <v>0</v>
      </c>
      <c r="AV286" s="1069">
        <f>T286* '1 Overview'!$D$19</f>
        <v>0</v>
      </c>
      <c r="AW286" s="1069">
        <f>Z286* '1 Overview'!$D$19</f>
        <v>0</v>
      </c>
      <c r="AX286" s="1384">
        <f>AT286* '1 Overview'!$D$19</f>
        <v>0</v>
      </c>
      <c r="AY286" s="1385"/>
    </row>
    <row r="287" spans="1:51" s="204" customFormat="1" ht="12.75" outlineLevel="2" x14ac:dyDescent="0.2">
      <c r="A287" s="1350" t="str">
        <f t="shared" si="328"/>
        <v>Z2013</v>
      </c>
      <c r="B287" s="1350" t="e">
        <f t="shared" si="328"/>
        <v>#N/A</v>
      </c>
      <c r="C287" s="1350" t="e">
        <f t="shared" si="328"/>
        <v>#N/A</v>
      </c>
      <c r="D287" s="1350" t="e">
        <f t="shared" si="328"/>
        <v>#N/A</v>
      </c>
      <c r="E287" s="1263" t="e">
        <f>VLOOKUP("K|"&amp;P287,'[2]+termU'!$A$1:$G$65536,6,FALSE)</f>
        <v>#N/A</v>
      </c>
      <c r="F287" s="1264" t="e">
        <f>VLOOKUP("K|"&amp;O287,'[2]+termU'!$A$1:$G$65536,6,FALSE)</f>
        <v>#N/A</v>
      </c>
      <c r="G287" s="1264" t="str">
        <f>IF(P287="","B",IF(ISERROR(#REF!),"B",IF(E287=LEFT(#REF!,LEN(E287)),"A","B")))</f>
        <v>B</v>
      </c>
      <c r="H287" s="172" t="str">
        <f t="shared" ca="1" si="326"/>
        <v>B</v>
      </c>
      <c r="I287" s="1352">
        <v>4</v>
      </c>
      <c r="J287" s="1350">
        <f t="shared" si="327"/>
        <v>2013</v>
      </c>
      <c r="K287" s="1350" t="str">
        <f t="shared" si="327"/>
        <v>Test country</v>
      </c>
      <c r="L287" s="1350">
        <f t="shared" si="327"/>
        <v>0</v>
      </c>
      <c r="M287" s="1350">
        <f t="shared" si="327"/>
        <v>0</v>
      </c>
      <c r="N287" s="1350">
        <f t="shared" si="327"/>
        <v>0</v>
      </c>
      <c r="O287" s="1371" t="str">
        <f t="shared" si="316"/>
        <v>Chocolate and sugar confectionery (sweets)</v>
      </c>
      <c r="P287" s="1262" t="s">
        <v>2208</v>
      </c>
      <c r="Q287" s="1452" t="s">
        <v>2855</v>
      </c>
      <c r="R287" s="1452" t="s">
        <v>101</v>
      </c>
      <c r="S287" s="1068"/>
      <c r="T287" s="1069"/>
      <c r="U287" s="1069"/>
      <c r="V287" s="1383"/>
      <c r="W287" s="1651"/>
      <c r="X287" s="1068"/>
      <c r="Y287" s="1383"/>
      <c r="Z287" s="1651"/>
      <c r="AA287" s="1068"/>
      <c r="AB287" s="1384"/>
      <c r="AC287" s="1068"/>
      <c r="AD287" s="1384"/>
      <c r="AE287" s="1068"/>
      <c r="AF287" s="1384"/>
      <c r="AG287" s="1068"/>
      <c r="AH287" s="1384"/>
      <c r="AI287" s="719" t="str">
        <f t="shared" si="317"/>
        <v/>
      </c>
      <c r="AJ287" s="1069" t="str">
        <f t="shared" si="318"/>
        <v/>
      </c>
      <c r="AK287" s="1069" t="str">
        <f t="shared" si="320"/>
        <v/>
      </c>
      <c r="AL287" s="1384" t="str">
        <f>IF($Y287,$U287/$Y287* '1 Overview'!$D$19,"")</f>
        <v/>
      </c>
      <c r="AM287" s="719">
        <f>$AB287* '1 Overview'!$D$19</f>
        <v>0</v>
      </c>
      <c r="AN287" s="1069">
        <f>$AD287* '1 Overview'!$D$19</f>
        <v>0</v>
      </c>
      <c r="AO287" s="1069">
        <f>$AF287* '1 Overview'!$D$19</f>
        <v>0</v>
      </c>
      <c r="AP287" s="1383">
        <f>$AH287* '1 Overview'!$D$19</f>
        <v>0</v>
      </c>
      <c r="AQ287" s="1068"/>
      <c r="AR287" s="1069"/>
      <c r="AS287" s="1069"/>
      <c r="AT287" s="1384"/>
      <c r="AU287" s="719">
        <f>AR287* '1 Overview'!$D$19</f>
        <v>0</v>
      </c>
      <c r="AV287" s="1069">
        <f>T287* '1 Overview'!$D$19</f>
        <v>0</v>
      </c>
      <c r="AW287" s="1069">
        <f>Z287* '1 Overview'!$D$19</f>
        <v>0</v>
      </c>
      <c r="AX287" s="1384">
        <f>AT287* '1 Overview'!$D$19</f>
        <v>0</v>
      </c>
      <c r="AY287" s="1385"/>
    </row>
    <row r="288" spans="1:51" s="204" customFormat="1" ht="12.75" outlineLevel="2" x14ac:dyDescent="0.2">
      <c r="A288" s="1350" t="str">
        <f t="shared" si="328"/>
        <v>Z2013</v>
      </c>
      <c r="B288" s="1350" t="e">
        <f t="shared" si="328"/>
        <v>#N/A</v>
      </c>
      <c r="C288" s="1350" t="e">
        <f t="shared" si="328"/>
        <v>#N/A</v>
      </c>
      <c r="D288" s="1350" t="e">
        <f t="shared" si="328"/>
        <v>#N/A</v>
      </c>
      <c r="E288" s="1263" t="e">
        <f>VLOOKUP("K|"&amp;P288,'[2]+termU'!$A$1:$G$65536,6,FALSE)</f>
        <v>#N/A</v>
      </c>
      <c r="F288" s="1264" t="e">
        <f>VLOOKUP("K|"&amp;O288,'[2]+termU'!$A$1:$G$65536,6,FALSE)</f>
        <v>#N/A</v>
      </c>
      <c r="G288" s="1264" t="str">
        <f>IF(P288="","B",IF(ISERROR(#REF!),"B",IF(E288=LEFT(#REF!,LEN(E288)),"A","B")))</f>
        <v>B</v>
      </c>
      <c r="H288" s="172" t="str">
        <f t="shared" ca="1" si="326"/>
        <v>B</v>
      </c>
      <c r="I288" s="1352">
        <v>4</v>
      </c>
      <c r="J288" s="1350">
        <f t="shared" si="327"/>
        <v>2013</v>
      </c>
      <c r="K288" s="1350" t="str">
        <f t="shared" si="327"/>
        <v>Test country</v>
      </c>
      <c r="L288" s="1350">
        <f t="shared" si="327"/>
        <v>0</v>
      </c>
      <c r="M288" s="1350">
        <f t="shared" si="327"/>
        <v>0</v>
      </c>
      <c r="N288" s="1350">
        <f t="shared" si="327"/>
        <v>0</v>
      </c>
      <c r="O288" s="1371" t="str">
        <f t="shared" si="316"/>
        <v>Spreads, salted</v>
      </c>
      <c r="P288" s="1262" t="s">
        <v>2202</v>
      </c>
      <c r="Q288" s="1452" t="s">
        <v>2856</v>
      </c>
      <c r="R288" s="1452" t="s">
        <v>399</v>
      </c>
      <c r="S288" s="1068"/>
      <c r="T288" s="1069"/>
      <c r="U288" s="1069"/>
      <c r="V288" s="1383"/>
      <c r="W288" s="1651"/>
      <c r="X288" s="1068"/>
      <c r="Y288" s="1383"/>
      <c r="Z288" s="1651"/>
      <c r="AA288" s="1068"/>
      <c r="AB288" s="1384"/>
      <c r="AC288" s="1068"/>
      <c r="AD288" s="1384"/>
      <c r="AE288" s="1068"/>
      <c r="AF288" s="1384"/>
      <c r="AG288" s="1068"/>
      <c r="AH288" s="1384"/>
      <c r="AI288" s="719" t="str">
        <f t="shared" si="317"/>
        <v/>
      </c>
      <c r="AJ288" s="1069" t="str">
        <f t="shared" si="318"/>
        <v/>
      </c>
      <c r="AK288" s="1069" t="str">
        <f t="shared" si="320"/>
        <v/>
      </c>
      <c r="AL288" s="1384" t="str">
        <f>IF($Y288,$U288/$Y288* '1 Overview'!$D$19,"")</f>
        <v/>
      </c>
      <c r="AM288" s="719">
        <f>$AB288* '1 Overview'!$D$19</f>
        <v>0</v>
      </c>
      <c r="AN288" s="1069">
        <f>$AD288* '1 Overview'!$D$19</f>
        <v>0</v>
      </c>
      <c r="AO288" s="1069">
        <f>$AF288* '1 Overview'!$D$19</f>
        <v>0</v>
      </c>
      <c r="AP288" s="1383">
        <f>$AH288* '1 Overview'!$D$19</f>
        <v>0</v>
      </c>
      <c r="AQ288" s="1068"/>
      <c r="AR288" s="1069"/>
      <c r="AS288" s="1069"/>
      <c r="AT288" s="1384"/>
      <c r="AU288" s="719">
        <f>AR288* '1 Overview'!$D$19</f>
        <v>0</v>
      </c>
      <c r="AV288" s="1069">
        <f>T288* '1 Overview'!$D$19</f>
        <v>0</v>
      </c>
      <c r="AW288" s="1069">
        <f>Z288* '1 Overview'!$D$19</f>
        <v>0</v>
      </c>
      <c r="AX288" s="1384">
        <f>AT288* '1 Overview'!$D$19</f>
        <v>0</v>
      </c>
      <c r="AY288" s="1385"/>
    </row>
    <row r="289" spans="1:51" s="204" customFormat="1" ht="12.75" outlineLevel="2" x14ac:dyDescent="0.2">
      <c r="A289" s="1350" t="str">
        <f t="shared" si="328"/>
        <v>Z2013</v>
      </c>
      <c r="B289" s="1350" t="e">
        <f t="shared" si="328"/>
        <v>#N/A</v>
      </c>
      <c r="C289" s="1350" t="e">
        <f t="shared" si="328"/>
        <v>#N/A</v>
      </c>
      <c r="D289" s="1350" t="e">
        <f t="shared" si="328"/>
        <v>#N/A</v>
      </c>
      <c r="E289" s="1263" t="e">
        <f>VLOOKUP("K|"&amp;P289,'[2]+termU'!$A$1:$G$65536,6,FALSE)</f>
        <v>#N/A</v>
      </c>
      <c r="F289" s="1264" t="e">
        <f>VLOOKUP("K|"&amp;O289,'[2]+termU'!$A$1:$G$65536,6,FALSE)</f>
        <v>#N/A</v>
      </c>
      <c r="G289" s="1264" t="e">
        <f>IF(P289="","B",IF(ISERROR(E290),"B",IF(E289=LEFT(E290,LEN(E289)),"A","B")))</f>
        <v>#N/A</v>
      </c>
      <c r="H289" s="172" t="str">
        <f t="shared" ca="1" si="326"/>
        <v>B</v>
      </c>
      <c r="I289" s="1352">
        <v>4</v>
      </c>
      <c r="J289" s="1350">
        <f t="shared" si="327"/>
        <v>2013</v>
      </c>
      <c r="K289" s="1350" t="str">
        <f t="shared" si="327"/>
        <v>Test country</v>
      </c>
      <c r="L289" s="1350">
        <f t="shared" si="327"/>
        <v>0</v>
      </c>
      <c r="M289" s="1350">
        <f t="shared" si="327"/>
        <v>0</v>
      </c>
      <c r="N289" s="1350">
        <f t="shared" si="327"/>
        <v>0</v>
      </c>
      <c r="O289" s="1371" t="str">
        <f>TRIM(R289)</f>
        <v>Spreads, sweet (except jams etc. and honey)</v>
      </c>
      <c r="P289" s="1262" t="s">
        <v>2201</v>
      </c>
      <c r="Q289" s="1400" t="s">
        <v>2857</v>
      </c>
      <c r="R289" s="1452" t="s">
        <v>2514</v>
      </c>
      <c r="S289" s="1068"/>
      <c r="T289" s="1069"/>
      <c r="U289" s="1069"/>
      <c r="V289" s="1383"/>
      <c r="W289" s="1651"/>
      <c r="X289" s="1068"/>
      <c r="Y289" s="1383"/>
      <c r="Z289" s="1651"/>
      <c r="AA289" s="1068"/>
      <c r="AB289" s="1384"/>
      <c r="AC289" s="1068"/>
      <c r="AD289" s="1384"/>
      <c r="AE289" s="1068"/>
      <c r="AF289" s="1384"/>
      <c r="AG289" s="1068"/>
      <c r="AH289" s="1384"/>
      <c r="AI289" s="719" t="str">
        <f>IF($V289,$S289/$V289,"")</f>
        <v/>
      </c>
      <c r="AJ289" s="1069" t="str">
        <f>IF($V289,$T289/$V289,"")</f>
        <v/>
      </c>
      <c r="AK289" s="1069" t="str">
        <f t="shared" si="320"/>
        <v/>
      </c>
      <c r="AL289" s="1384" t="str">
        <f>IF($Y289,$U289/$Y289* '1 Overview'!$D$19,"")</f>
        <v/>
      </c>
      <c r="AM289" s="719">
        <f>$AB289* '1 Overview'!$D$19</f>
        <v>0</v>
      </c>
      <c r="AN289" s="1069">
        <f>$AD289* '1 Overview'!$D$19</f>
        <v>0</v>
      </c>
      <c r="AO289" s="1069">
        <f>$AF289* '1 Overview'!$D$19</f>
        <v>0</v>
      </c>
      <c r="AP289" s="1383">
        <f>$AH289* '1 Overview'!$D$19</f>
        <v>0</v>
      </c>
      <c r="AQ289" s="1068"/>
      <c r="AR289" s="1069"/>
      <c r="AS289" s="1069"/>
      <c r="AT289" s="1384"/>
      <c r="AU289" s="719">
        <f>AR289* '1 Overview'!$D$19</f>
        <v>0</v>
      </c>
      <c r="AV289" s="1069">
        <f>T289* '1 Overview'!$D$19</f>
        <v>0</v>
      </c>
      <c r="AW289" s="1069">
        <f>Z289* '1 Overview'!$D$19</f>
        <v>0</v>
      </c>
      <c r="AX289" s="1384">
        <f>AT289* '1 Overview'!$D$19</f>
        <v>0</v>
      </c>
      <c r="AY289" s="1385"/>
    </row>
    <row r="290" spans="1:51" s="204" customFormat="1" ht="12.75" outlineLevel="2" x14ac:dyDescent="0.2">
      <c r="A290" s="1350" t="str">
        <f t="shared" si="328"/>
        <v>Z2013</v>
      </c>
      <c r="B290" s="1350" t="e">
        <f t="shared" si="328"/>
        <v>#N/A</v>
      </c>
      <c r="C290" s="1350" t="e">
        <f t="shared" si="328"/>
        <v>#N/A</v>
      </c>
      <c r="D290" s="1350" t="e">
        <f t="shared" si="328"/>
        <v>#N/A</v>
      </c>
      <c r="E290" s="1263" t="str">
        <f>VLOOKUP("K|"&amp;P290,'[2]+termU'!$A$1:$G$65536,6,FALSE)</f>
        <v>L801z08</v>
      </c>
      <c r="F290" s="1264" t="str">
        <f>VLOOKUP("K|"&amp;O290,'[2]+termU'!$A$1:$G$65536,6,FALSE)</f>
        <v>L801z08</v>
      </c>
      <c r="G290" s="1264" t="str">
        <f>IF(P290="","B",IF(ISERROR(E291),"B",IF(E290=LEFT(E291,LEN(E290)),"A","B")))</f>
        <v>B</v>
      </c>
      <c r="H290" s="172" t="str">
        <f t="shared" ca="1" si="326"/>
        <v>B</v>
      </c>
      <c r="I290" s="1352">
        <v>4</v>
      </c>
      <c r="J290" s="1350">
        <f t="shared" si="327"/>
        <v>2013</v>
      </c>
      <c r="K290" s="1350" t="str">
        <f t="shared" si="327"/>
        <v>Test country</v>
      </c>
      <c r="L290" s="1350">
        <f t="shared" si="327"/>
        <v>0</v>
      </c>
      <c r="M290" s="1350">
        <f t="shared" si="327"/>
        <v>0</v>
      </c>
      <c r="N290" s="1350">
        <f t="shared" si="327"/>
        <v>0</v>
      </c>
      <c r="O290" s="1371" t="str">
        <f t="shared" si="316"/>
        <v>Delicatessen</v>
      </c>
      <c r="P290" s="1262" t="s">
        <v>2342</v>
      </c>
      <c r="Q290" s="1452" t="s">
        <v>400</v>
      </c>
      <c r="R290" s="1452" t="s">
        <v>144</v>
      </c>
      <c r="S290" s="1068"/>
      <c r="T290" s="1069"/>
      <c r="U290" s="1069"/>
      <c r="V290" s="1383"/>
      <c r="W290" s="1651"/>
      <c r="X290" s="1068"/>
      <c r="Y290" s="1383"/>
      <c r="Z290" s="1651"/>
      <c r="AA290" s="1068"/>
      <c r="AB290" s="1384"/>
      <c r="AC290" s="1068"/>
      <c r="AD290" s="1384"/>
      <c r="AE290" s="1068"/>
      <c r="AF290" s="1384"/>
      <c r="AG290" s="1068"/>
      <c r="AH290" s="1384"/>
      <c r="AI290" s="719" t="str">
        <f t="shared" si="317"/>
        <v/>
      </c>
      <c r="AJ290" s="1069" t="str">
        <f t="shared" si="318"/>
        <v/>
      </c>
      <c r="AK290" s="1069" t="str">
        <f t="shared" si="320"/>
        <v/>
      </c>
      <c r="AL290" s="1384" t="str">
        <f>IF($Y290,$U290/$Y290* '1 Overview'!$D$19,"")</f>
        <v/>
      </c>
      <c r="AM290" s="719">
        <f>$AB290* '1 Overview'!$D$19</f>
        <v>0</v>
      </c>
      <c r="AN290" s="1069">
        <f>$AD290* '1 Overview'!$D$19</f>
        <v>0</v>
      </c>
      <c r="AO290" s="1069">
        <f>$AF290* '1 Overview'!$D$19</f>
        <v>0</v>
      </c>
      <c r="AP290" s="1383">
        <f>$AH290* '1 Overview'!$D$19</f>
        <v>0</v>
      </c>
      <c r="AQ290" s="1068"/>
      <c r="AR290" s="1069"/>
      <c r="AS290" s="1069"/>
      <c r="AT290" s="1384"/>
      <c r="AU290" s="719">
        <f>AR290* '1 Overview'!$D$19</f>
        <v>0</v>
      </c>
      <c r="AV290" s="1069">
        <f>T290* '1 Overview'!$D$19</f>
        <v>0</v>
      </c>
      <c r="AW290" s="1069">
        <f>Z290* '1 Overview'!$D$19</f>
        <v>0</v>
      </c>
      <c r="AX290" s="1384">
        <f>AT290* '1 Overview'!$D$19</f>
        <v>0</v>
      </c>
      <c r="AY290" s="1385"/>
    </row>
    <row r="291" spans="1:51" s="204" customFormat="1" ht="12.75" outlineLevel="2" x14ac:dyDescent="0.2">
      <c r="A291" s="1350" t="str">
        <f t="shared" si="328"/>
        <v>Z2013</v>
      </c>
      <c r="B291" s="1350" t="e">
        <f t="shared" si="328"/>
        <v>#N/A</v>
      </c>
      <c r="C291" s="1350" t="e">
        <f t="shared" si="328"/>
        <v>#N/A</v>
      </c>
      <c r="D291" s="1350" t="e">
        <f t="shared" si="328"/>
        <v>#N/A</v>
      </c>
      <c r="E291" s="1263" t="e">
        <f>VLOOKUP("K|"&amp;P291,'[2]+termU'!$A$1:$G$65536,6,FALSE)</f>
        <v>#N/A</v>
      </c>
      <c r="F291" s="1264" t="e">
        <f>VLOOKUP("K|"&amp;O291,'[2]+termU'!$A$1:$G$65536,6,FALSE)</f>
        <v>#N/A</v>
      </c>
      <c r="G291" s="1264" t="str">
        <f>IF(P291="","B",IF(ISERROR(E293),"B",IF(E291=LEFT(E293,LEN(E291)),"A","B")))</f>
        <v>B</v>
      </c>
      <c r="H291" s="172" t="str">
        <f t="shared" ca="1" si="326"/>
        <v>B</v>
      </c>
      <c r="I291" s="1352">
        <v>4</v>
      </c>
      <c r="J291" s="1350">
        <f t="shared" si="327"/>
        <v>2013</v>
      </c>
      <c r="K291" s="1350" t="str">
        <f t="shared" si="327"/>
        <v>Test country</v>
      </c>
      <c r="L291" s="1350">
        <f t="shared" si="327"/>
        <v>0</v>
      </c>
      <c r="M291" s="1350">
        <f t="shared" si="327"/>
        <v>0</v>
      </c>
      <c r="N291" s="1350">
        <f t="shared" si="327"/>
        <v>0</v>
      </c>
      <c r="O291" s="1371" t="s">
        <v>1823</v>
      </c>
      <c r="P291" s="1262" t="s">
        <v>1823</v>
      </c>
      <c r="Q291" s="1452" t="s">
        <v>2859</v>
      </c>
      <c r="R291" s="1452" t="s">
        <v>1824</v>
      </c>
      <c r="S291" s="1068"/>
      <c r="T291" s="1069"/>
      <c r="U291" s="1069"/>
      <c r="V291" s="1383"/>
      <c r="W291" s="1651"/>
      <c r="X291" s="1068"/>
      <c r="Y291" s="1383"/>
      <c r="Z291" s="1651"/>
      <c r="AA291" s="1068"/>
      <c r="AB291" s="1384"/>
      <c r="AC291" s="1068"/>
      <c r="AD291" s="1384"/>
      <c r="AE291" s="1068"/>
      <c r="AF291" s="1384"/>
      <c r="AG291" s="1068"/>
      <c r="AH291" s="1384"/>
      <c r="AI291" s="719" t="str">
        <f t="shared" si="317"/>
        <v/>
      </c>
      <c r="AJ291" s="1069" t="str">
        <f t="shared" si="318"/>
        <v/>
      </c>
      <c r="AK291" s="1069" t="str">
        <f t="shared" si="320"/>
        <v/>
      </c>
      <c r="AL291" s="1384" t="str">
        <f>IF($Y291,$U291/$Y291* '1 Overview'!$D$19,"")</f>
        <v/>
      </c>
      <c r="AM291" s="719">
        <f>$AB291* '1 Overview'!$D$19</f>
        <v>0</v>
      </c>
      <c r="AN291" s="1069">
        <f>$AD291* '1 Overview'!$D$19</f>
        <v>0</v>
      </c>
      <c r="AO291" s="1069">
        <f>$AF291* '1 Overview'!$D$19</f>
        <v>0</v>
      </c>
      <c r="AP291" s="1383">
        <f>$AH291* '1 Overview'!$D$19</f>
        <v>0</v>
      </c>
      <c r="AQ291" s="1068"/>
      <c r="AR291" s="1069"/>
      <c r="AS291" s="1069"/>
      <c r="AT291" s="1384"/>
      <c r="AU291" s="719">
        <f>AR291* '1 Overview'!$D$19</f>
        <v>0</v>
      </c>
      <c r="AV291" s="1069">
        <f>T291* '1 Overview'!$D$19</f>
        <v>0</v>
      </c>
      <c r="AW291" s="1069">
        <f>Z291* '1 Overview'!$D$19</f>
        <v>0</v>
      </c>
      <c r="AX291" s="1384">
        <f>AT291* '1 Overview'!$D$19</f>
        <v>0</v>
      </c>
      <c r="AY291" s="1385"/>
    </row>
    <row r="292" spans="1:51" s="204" customFormat="1" ht="12.75" outlineLevel="2" x14ac:dyDescent="0.2">
      <c r="A292" s="1350" t="str">
        <f t="shared" si="328"/>
        <v>Z2013</v>
      </c>
      <c r="B292" s="1350" t="e">
        <f t="shared" si="328"/>
        <v>#N/A</v>
      </c>
      <c r="C292" s="1350" t="e">
        <f t="shared" si="328"/>
        <v>#N/A</v>
      </c>
      <c r="D292" s="1350" t="e">
        <f t="shared" si="328"/>
        <v>#N/A</v>
      </c>
      <c r="E292" s="1263" t="str">
        <f>VLOOKUP("K|"&amp;P292,'[2]+termU'!$A$1:$G$65536,6,FALSE)</f>
        <v>L801601</v>
      </c>
      <c r="F292" s="1264" t="str">
        <f>VLOOKUP("K|"&amp;O292,'[2]+termU'!$A$1:$G$65536,6,FALSE)</f>
        <v>L801601</v>
      </c>
      <c r="G292" s="1264" t="str">
        <f>IF(P292="","B",IF(ISERROR(E294),"B",IF(E292=LEFT(E294,LEN(E292)),"A","B")))</f>
        <v>B</v>
      </c>
      <c r="H292" s="172" t="str">
        <f t="shared" ca="1" si="326"/>
        <v>B</v>
      </c>
      <c r="I292" s="1352">
        <v>4</v>
      </c>
      <c r="J292" s="1350">
        <f t="shared" si="327"/>
        <v>2013</v>
      </c>
      <c r="K292" s="1350" t="str">
        <f t="shared" si="327"/>
        <v>Test country</v>
      </c>
      <c r="L292" s="1350">
        <f t="shared" si="327"/>
        <v>0</v>
      </c>
      <c r="M292" s="1350">
        <f t="shared" si="327"/>
        <v>0</v>
      </c>
      <c r="N292" s="1350">
        <f t="shared" si="327"/>
        <v>0</v>
      </c>
      <c r="O292" s="1371" t="str">
        <f>TRIM(R292)</f>
        <v>Vinegars</v>
      </c>
      <c r="P292" s="1262" t="s">
        <v>2343</v>
      </c>
      <c r="Q292" s="1452" t="s">
        <v>2860</v>
      </c>
      <c r="R292" s="1452" t="s">
        <v>145</v>
      </c>
      <c r="S292" s="1068"/>
      <c r="T292" s="1069"/>
      <c r="U292" s="1069"/>
      <c r="V292" s="1383"/>
      <c r="W292" s="1651"/>
      <c r="X292" s="1068"/>
      <c r="Y292" s="1383"/>
      <c r="Z292" s="1651"/>
      <c r="AA292" s="1068"/>
      <c r="AB292" s="1384"/>
      <c r="AC292" s="1068"/>
      <c r="AD292" s="1384"/>
      <c r="AE292" s="1068"/>
      <c r="AF292" s="1384"/>
      <c r="AG292" s="1068"/>
      <c r="AH292" s="1384"/>
      <c r="AI292" s="719" t="str">
        <f t="shared" si="317"/>
        <v/>
      </c>
      <c r="AJ292" s="1069" t="str">
        <f t="shared" si="318"/>
        <v/>
      </c>
      <c r="AK292" s="1069" t="str">
        <f t="shared" si="320"/>
        <v/>
      </c>
      <c r="AL292" s="1384" t="str">
        <f>IF($Y292,$U292/$Y292* '1 Overview'!$D$19,"")</f>
        <v/>
      </c>
      <c r="AM292" s="719">
        <f>$AB292* '1 Overview'!$D$19</f>
        <v>0</v>
      </c>
      <c r="AN292" s="1069">
        <f>$AD292* '1 Overview'!$D$19</f>
        <v>0</v>
      </c>
      <c r="AO292" s="1069">
        <f>$AF292* '1 Overview'!$D$19</f>
        <v>0</v>
      </c>
      <c r="AP292" s="1383">
        <f>$AH292* '1 Overview'!$D$19</f>
        <v>0</v>
      </c>
      <c r="AQ292" s="1068"/>
      <c r="AR292" s="1069"/>
      <c r="AS292" s="1069"/>
      <c r="AT292" s="1384"/>
      <c r="AU292" s="719">
        <f>AR292* '1 Overview'!$D$19</f>
        <v>0</v>
      </c>
      <c r="AV292" s="1069">
        <f>T292* '1 Overview'!$D$19</f>
        <v>0</v>
      </c>
      <c r="AW292" s="1069">
        <f>Z292* '1 Overview'!$D$19</f>
        <v>0</v>
      </c>
      <c r="AX292" s="1384">
        <f>AT292* '1 Overview'!$D$19</f>
        <v>0</v>
      </c>
      <c r="AY292" s="1385"/>
    </row>
    <row r="293" spans="1:51" s="187" customFormat="1" ht="12.75" outlineLevel="2" x14ac:dyDescent="0.2">
      <c r="A293" s="1350" t="str">
        <f t="shared" si="328"/>
        <v>Z2013</v>
      </c>
      <c r="B293" s="1350" t="e">
        <f t="shared" si="328"/>
        <v>#N/A</v>
      </c>
      <c r="C293" s="1350" t="e">
        <f t="shared" si="328"/>
        <v>#N/A</v>
      </c>
      <c r="D293" s="1350" t="e">
        <f t="shared" si="328"/>
        <v>#N/A</v>
      </c>
      <c r="E293" s="1263" t="e">
        <f>VLOOKUP("K|"&amp;P293,'[2]+termU'!$A$1:$G$65536,6,FALSE)</f>
        <v>#N/A</v>
      </c>
      <c r="F293" s="1264" t="e">
        <f>VLOOKUP("K|"&amp;O293,'[2]+termU'!$A$1:$G$65536,6,FALSE)</f>
        <v>#N/A</v>
      </c>
      <c r="G293" s="1264" t="str">
        <f t="shared" ref="G293:G308" si="329">IF(P293="","B",IF(ISERROR(E294),"B",IF(E293=LEFT(E294,LEN(E293)),"A","B")))</f>
        <v>B</v>
      </c>
      <c r="H293" s="172" t="str">
        <f t="shared" ca="1" si="326"/>
        <v>B</v>
      </c>
      <c r="I293" s="1352">
        <v>4</v>
      </c>
      <c r="J293" s="1350">
        <f t="shared" si="327"/>
        <v>2013</v>
      </c>
      <c r="K293" s="1350" t="str">
        <f t="shared" si="327"/>
        <v>Test country</v>
      </c>
      <c r="L293" s="1350">
        <f t="shared" si="327"/>
        <v>0</v>
      </c>
      <c r="M293" s="1350">
        <f t="shared" si="327"/>
        <v>0</v>
      </c>
      <c r="N293" s="1350">
        <f t="shared" si="327"/>
        <v>0</v>
      </c>
      <c r="O293" s="1371" t="str">
        <f t="shared" si="316"/>
        <v>&lt;important new product, please enter&gt;</v>
      </c>
      <c r="P293" s="1262"/>
      <c r="Q293" s="1403" t="s">
        <v>2665</v>
      </c>
      <c r="R293" s="1403" t="s">
        <v>1971</v>
      </c>
      <c r="S293" s="1068"/>
      <c r="T293" s="1069"/>
      <c r="U293" s="1069"/>
      <c r="V293" s="1383"/>
      <c r="W293" s="1651"/>
      <c r="X293" s="1068"/>
      <c r="Y293" s="1383"/>
      <c r="Z293" s="1651"/>
      <c r="AA293" s="1068"/>
      <c r="AB293" s="1384"/>
      <c r="AC293" s="1068"/>
      <c r="AD293" s="1384"/>
      <c r="AE293" s="1068"/>
      <c r="AF293" s="1384"/>
      <c r="AG293" s="1068"/>
      <c r="AH293" s="1384"/>
      <c r="AI293" s="719" t="str">
        <f t="shared" si="317"/>
        <v/>
      </c>
      <c r="AJ293" s="1069" t="str">
        <f t="shared" si="318"/>
        <v/>
      </c>
      <c r="AK293" s="1069" t="str">
        <f t="shared" si="320"/>
        <v/>
      </c>
      <c r="AL293" s="1384" t="str">
        <f>IF($Y293,$U293/$Y293* '1 Overview'!$D$19,"")</f>
        <v/>
      </c>
      <c r="AM293" s="719">
        <f>$AB293* '1 Overview'!$D$19</f>
        <v>0</v>
      </c>
      <c r="AN293" s="1069">
        <f>$AD293* '1 Overview'!$D$19</f>
        <v>0</v>
      </c>
      <c r="AO293" s="1069">
        <f>$AF293* '1 Overview'!$D$19</f>
        <v>0</v>
      </c>
      <c r="AP293" s="1383">
        <f>$AH293* '1 Overview'!$D$19</f>
        <v>0</v>
      </c>
      <c r="AQ293" s="1068"/>
      <c r="AR293" s="1069"/>
      <c r="AS293" s="1069"/>
      <c r="AT293" s="1384"/>
      <c r="AU293" s="719">
        <f>AR293* '1 Overview'!$D$19</f>
        <v>0</v>
      </c>
      <c r="AV293" s="1069">
        <f>T293* '1 Overview'!$D$19</f>
        <v>0</v>
      </c>
      <c r="AW293" s="1069">
        <f>Z293* '1 Overview'!$D$19</f>
        <v>0</v>
      </c>
      <c r="AX293" s="1384">
        <f>AT293* '1 Overview'!$D$19</f>
        <v>0</v>
      </c>
      <c r="AY293" s="1416"/>
    </row>
    <row r="294" spans="1:51" s="207" customFormat="1" ht="12.75" outlineLevel="2" x14ac:dyDescent="0.2">
      <c r="A294" s="1350" t="str">
        <f t="shared" si="328"/>
        <v>Z2013</v>
      </c>
      <c r="B294" s="1350" t="e">
        <f t="shared" si="328"/>
        <v>#N/A</v>
      </c>
      <c r="C294" s="1350" t="e">
        <f t="shared" si="328"/>
        <v>#N/A</v>
      </c>
      <c r="D294" s="1350" t="e">
        <f t="shared" si="328"/>
        <v>#N/A</v>
      </c>
      <c r="E294" s="1263" t="e">
        <f>VLOOKUP("K|"&amp;P294,'[2]+termU'!$A$1:$G$65536,6,FALSE)</f>
        <v>#N/A</v>
      </c>
      <c r="F294" s="1264" t="e">
        <f>VLOOKUP("K|"&amp;O294,'[2]+termU'!$A$1:$G$65536,6,FALSE)</f>
        <v>#N/A</v>
      </c>
      <c r="G294" s="1264" t="e">
        <f t="shared" si="329"/>
        <v>#N/A</v>
      </c>
      <c r="H294" s="172" t="str">
        <f t="shared" ca="1" si="326"/>
        <v>B</v>
      </c>
      <c r="I294" s="1352">
        <v>4</v>
      </c>
      <c r="J294" s="1350">
        <f t="shared" si="327"/>
        <v>2013</v>
      </c>
      <c r="K294" s="1350" t="str">
        <f t="shared" si="327"/>
        <v>Test country</v>
      </c>
      <c r="L294" s="1350">
        <f t="shared" si="327"/>
        <v>0</v>
      </c>
      <c r="M294" s="1350">
        <f t="shared" si="327"/>
        <v>0</v>
      </c>
      <c r="N294" s="1350">
        <f t="shared" si="327"/>
        <v>0</v>
      </c>
      <c r="O294" s="1371" t="str">
        <f t="shared" si="316"/>
        <v>Other food products and product groups</v>
      </c>
      <c r="P294" s="1262" t="s">
        <v>378</v>
      </c>
      <c r="Q294" s="1459" t="s">
        <v>2861</v>
      </c>
      <c r="R294" s="1459" t="s">
        <v>2515</v>
      </c>
      <c r="S294" s="1068"/>
      <c r="T294" s="1069"/>
      <c r="U294" s="1069"/>
      <c r="V294" s="1383"/>
      <c r="W294" s="1651"/>
      <c r="X294" s="1068"/>
      <c r="Y294" s="1383"/>
      <c r="Z294" s="1651"/>
      <c r="AA294" s="1068"/>
      <c r="AB294" s="1384"/>
      <c r="AC294" s="1068"/>
      <c r="AD294" s="1384"/>
      <c r="AE294" s="1068"/>
      <c r="AF294" s="1384"/>
      <c r="AG294" s="1068"/>
      <c r="AH294" s="1384"/>
      <c r="AI294" s="719" t="str">
        <f t="shared" si="317"/>
        <v/>
      </c>
      <c r="AJ294" s="1069" t="str">
        <f t="shared" si="318"/>
        <v/>
      </c>
      <c r="AK294" s="1069" t="str">
        <f t="shared" si="320"/>
        <v/>
      </c>
      <c r="AL294" s="1384" t="str">
        <f>IF($Y294,$U294/$Y294* '1 Overview'!$D$19,"")</f>
        <v/>
      </c>
      <c r="AM294" s="719">
        <f>$AB294* '1 Overview'!$D$19</f>
        <v>0</v>
      </c>
      <c r="AN294" s="1069">
        <f>$AD294* '1 Overview'!$D$19</f>
        <v>0</v>
      </c>
      <c r="AO294" s="1069">
        <f>$AF294* '1 Overview'!$D$19</f>
        <v>0</v>
      </c>
      <c r="AP294" s="1383">
        <f>$AH294* '1 Overview'!$D$19</f>
        <v>0</v>
      </c>
      <c r="AQ294" s="1068"/>
      <c r="AR294" s="1069"/>
      <c r="AS294" s="1069"/>
      <c r="AT294" s="1384"/>
      <c r="AU294" s="719">
        <f>AR294* '1 Overview'!$D$19</f>
        <v>0</v>
      </c>
      <c r="AV294" s="1069">
        <f>T294* '1 Overview'!$D$19</f>
        <v>0</v>
      </c>
      <c r="AW294" s="1069">
        <f>Z294* '1 Overview'!$D$19</f>
        <v>0</v>
      </c>
      <c r="AX294" s="1384">
        <f>AT294* '1 Overview'!$D$19</f>
        <v>0</v>
      </c>
      <c r="AY294" s="1458"/>
    </row>
    <row r="295" spans="1:51" s="207" customFormat="1" ht="15.75" outlineLevel="1" x14ac:dyDescent="0.2">
      <c r="A295" s="1350" t="str">
        <f t="shared" si="328"/>
        <v>Z2013</v>
      </c>
      <c r="B295" s="1350" t="e">
        <f t="shared" si="328"/>
        <v>#N/A</v>
      </c>
      <c r="C295" s="1350" t="e">
        <f t="shared" si="328"/>
        <v>#N/A</v>
      </c>
      <c r="D295" s="1350" t="e">
        <f t="shared" si="328"/>
        <v>#N/A</v>
      </c>
      <c r="E295" s="1263" t="str">
        <f>VLOOKUP("K|"&amp;P295,'[2]+termU'!$A$1:$G$65536,6,FALSE)</f>
        <v>L8014</v>
      </c>
      <c r="F295" s="1264" t="str">
        <f>VLOOKUP("K|"&amp;O295,'[2]+termU'!$A$1:$G$65536,6,FALSE)</f>
        <v>L8014</v>
      </c>
      <c r="G295" s="1264" t="str">
        <f t="shared" si="329"/>
        <v>A</v>
      </c>
      <c r="H295" s="172" t="str">
        <f t="shared" ca="1" si="326"/>
        <v>A</v>
      </c>
      <c r="I295" s="1352">
        <v>3</v>
      </c>
      <c r="J295" s="1350">
        <f t="shared" si="327"/>
        <v>2013</v>
      </c>
      <c r="K295" s="1350" t="str">
        <f t="shared" si="327"/>
        <v>Test country</v>
      </c>
      <c r="L295" s="1350">
        <f t="shared" si="327"/>
        <v>0</v>
      </c>
      <c r="M295" s="1350">
        <f t="shared" si="327"/>
        <v>0</v>
      </c>
      <c r="N295" s="1350">
        <f t="shared" si="327"/>
        <v>0</v>
      </c>
      <c r="O295" s="1371" t="str">
        <f t="shared" si="316"/>
        <v>Beverages</v>
      </c>
      <c r="P295" s="1262" t="s">
        <v>402</v>
      </c>
      <c r="Q295" s="1411" t="s">
        <v>2655</v>
      </c>
      <c r="R295" s="1391" t="s">
        <v>402</v>
      </c>
      <c r="S295" s="1412">
        <f>SUBTOTAL(9,S296:S309)</f>
        <v>0</v>
      </c>
      <c r="T295" s="1414">
        <f t="shared" ref="T295:AT295" si="330">SUBTOTAL(9,T296:T309)</f>
        <v>0</v>
      </c>
      <c r="U295" s="1414">
        <f t="shared" si="330"/>
        <v>0</v>
      </c>
      <c r="V295" s="1422">
        <f t="shared" si="330"/>
        <v>0</v>
      </c>
      <c r="W295" s="1652">
        <f t="shared" si="330"/>
        <v>0</v>
      </c>
      <c r="X295" s="1412">
        <f t="shared" si="330"/>
        <v>0</v>
      </c>
      <c r="Y295" s="1422">
        <f t="shared" si="330"/>
        <v>0</v>
      </c>
      <c r="Z295" s="1652">
        <f t="shared" si="330"/>
        <v>0</v>
      </c>
      <c r="AA295" s="1412">
        <f t="shared" si="330"/>
        <v>0</v>
      </c>
      <c r="AB295" s="1415">
        <f t="shared" si="330"/>
        <v>0</v>
      </c>
      <c r="AC295" s="1412">
        <f t="shared" si="330"/>
        <v>0</v>
      </c>
      <c r="AD295" s="1415">
        <f t="shared" si="330"/>
        <v>0</v>
      </c>
      <c r="AE295" s="1412">
        <f t="shared" si="330"/>
        <v>0</v>
      </c>
      <c r="AF295" s="1415">
        <f t="shared" si="330"/>
        <v>0</v>
      </c>
      <c r="AG295" s="1412">
        <f t="shared" si="330"/>
        <v>0</v>
      </c>
      <c r="AH295" s="1415">
        <f t="shared" si="330"/>
        <v>0</v>
      </c>
      <c r="AI295" s="1412">
        <f t="shared" si="330"/>
        <v>0</v>
      </c>
      <c r="AJ295" s="1412">
        <f t="shared" si="330"/>
        <v>0</v>
      </c>
      <c r="AK295" s="1412">
        <f t="shared" si="330"/>
        <v>0</v>
      </c>
      <c r="AL295" s="1412">
        <f t="shared" si="330"/>
        <v>0</v>
      </c>
      <c r="AM295" s="1412">
        <f t="shared" si="330"/>
        <v>0</v>
      </c>
      <c r="AN295" s="1412">
        <f t="shared" si="330"/>
        <v>0</v>
      </c>
      <c r="AO295" s="1412">
        <f t="shared" si="330"/>
        <v>0</v>
      </c>
      <c r="AP295" s="1412">
        <f t="shared" si="330"/>
        <v>0</v>
      </c>
      <c r="AQ295" s="1412">
        <f t="shared" si="330"/>
        <v>0</v>
      </c>
      <c r="AR295" s="1414">
        <f t="shared" si="330"/>
        <v>0</v>
      </c>
      <c r="AS295" s="1414">
        <f t="shared" si="330"/>
        <v>0</v>
      </c>
      <c r="AT295" s="1415">
        <f t="shared" si="330"/>
        <v>0</v>
      </c>
      <c r="AU295" s="1413">
        <f>AR295* '1 Overview'!$D$19</f>
        <v>0</v>
      </c>
      <c r="AV295" s="1414">
        <f>T295* '1 Overview'!$D$19</f>
        <v>0</v>
      </c>
      <c r="AW295" s="1378">
        <f>Z295* '1 Overview'!$D$19</f>
        <v>0</v>
      </c>
      <c r="AX295" s="1415">
        <f>AT295* '1 Overview'!$D$19</f>
        <v>0</v>
      </c>
      <c r="AY295" s="1458"/>
    </row>
    <row r="296" spans="1:51" s="204" customFormat="1" outlineLevel="2" collapsed="1" x14ac:dyDescent="0.2">
      <c r="A296" s="1350" t="str">
        <f t="shared" si="328"/>
        <v>Z2013</v>
      </c>
      <c r="B296" s="1350" t="e">
        <f t="shared" si="328"/>
        <v>#N/A</v>
      </c>
      <c r="C296" s="1350" t="e">
        <f t="shared" si="328"/>
        <v>#N/A</v>
      </c>
      <c r="D296" s="1350" t="e">
        <f t="shared" si="328"/>
        <v>#N/A</v>
      </c>
      <c r="E296" s="1263" t="str">
        <f>VLOOKUP("K|"&amp;P296,'[2]+termU'!$A$1:$G$65536,6,FALSE)</f>
        <v>L801400</v>
      </c>
      <c r="F296" s="1264" t="str">
        <f>VLOOKUP("K|"&amp;O296,'[2]+termU'!$A$1:$G$65536,6,FALSE)</f>
        <v>L801400</v>
      </c>
      <c r="G296" s="1264" t="str">
        <f t="shared" si="329"/>
        <v>B</v>
      </c>
      <c r="H296" s="172" t="str">
        <f t="shared" ca="1" si="326"/>
        <v>B</v>
      </c>
      <c r="I296" s="1352">
        <v>4</v>
      </c>
      <c r="J296" s="1350">
        <f t="shared" si="327"/>
        <v>2013</v>
      </c>
      <c r="K296" s="1350" t="str">
        <f t="shared" si="327"/>
        <v>Test country</v>
      </c>
      <c r="L296" s="1350">
        <f t="shared" si="327"/>
        <v>0</v>
      </c>
      <c r="M296" s="1350">
        <f t="shared" si="327"/>
        <v>0</v>
      </c>
      <c r="N296" s="1350">
        <f t="shared" si="327"/>
        <v>0</v>
      </c>
      <c r="O296" s="1371" t="str">
        <f t="shared" si="316"/>
        <v>Beverages, no details</v>
      </c>
      <c r="P296" s="1262" t="s">
        <v>379</v>
      </c>
      <c r="Q296" s="1382" t="str">
        <f ca="1" xml:space="preserve"> Q295 &amp; IF(ISERROR([3]!hidden(Q295)),", sin detalles",IF([3]!hidden(Q295),"",", sin detalles"))</f>
        <v>Bebidas, sin detalles</v>
      </c>
      <c r="R296" s="1382" t="str">
        <f xml:space="preserve"> R295 &amp; IF(ISERROR([2]!hidden(R295)),", no details",IF([2]!hidden(R295),"",", no details"))</f>
        <v>Beverages, no details</v>
      </c>
      <c r="S296" s="1068"/>
      <c r="T296" s="1069"/>
      <c r="U296" s="1069"/>
      <c r="V296" s="1383"/>
      <c r="W296" s="1651"/>
      <c r="X296" s="1068"/>
      <c r="Y296" s="1383"/>
      <c r="Z296" s="1651"/>
      <c r="AA296" s="1068"/>
      <c r="AB296" s="1384"/>
      <c r="AC296" s="1068"/>
      <c r="AD296" s="1384"/>
      <c r="AE296" s="1068"/>
      <c r="AF296" s="1384"/>
      <c r="AG296" s="1068"/>
      <c r="AH296" s="1384"/>
      <c r="AI296" s="747" t="str">
        <f t="shared" si="317"/>
        <v/>
      </c>
      <c r="AJ296" s="1482" t="str">
        <f t="shared" si="318"/>
        <v/>
      </c>
      <c r="AK296" s="1482" t="str">
        <f t="shared" si="320"/>
        <v/>
      </c>
      <c r="AL296" s="1484" t="str">
        <f>IF($Y296,$U296/$Y296* '1 Overview'!$D$19,"")</f>
        <v/>
      </c>
      <c r="AM296" s="747">
        <f>$AB296* '1 Overview'!$D$19</f>
        <v>0</v>
      </c>
      <c r="AN296" s="1482">
        <f>$AD296* '1 Overview'!$D$19</f>
        <v>0</v>
      </c>
      <c r="AO296" s="1482">
        <f>$AF296* '1 Overview'!$D$19</f>
        <v>0</v>
      </c>
      <c r="AP296" s="1483">
        <f>$AH296* '1 Overview'!$D$19</f>
        <v>0</v>
      </c>
      <c r="AQ296" s="1068"/>
      <c r="AR296" s="1069"/>
      <c r="AS296" s="1069"/>
      <c r="AT296" s="1384"/>
      <c r="AU296" s="719">
        <f>AR296* '1 Overview'!$D$19</f>
        <v>0</v>
      </c>
      <c r="AV296" s="1069">
        <f>T296* '1 Overview'!$D$19</f>
        <v>0</v>
      </c>
      <c r="AW296" s="1069">
        <f>Z296* '1 Overview'!$D$19</f>
        <v>0</v>
      </c>
      <c r="AX296" s="1384">
        <f>AT296* '1 Overview'!$D$19</f>
        <v>0</v>
      </c>
      <c r="AY296" s="1385"/>
    </row>
    <row r="297" spans="1:51" s="195" customFormat="1" ht="12.75" outlineLevel="2" x14ac:dyDescent="0.2">
      <c r="A297" s="1350" t="str">
        <f t="shared" si="328"/>
        <v>Z2013</v>
      </c>
      <c r="B297" s="1350" t="e">
        <f t="shared" si="328"/>
        <v>#N/A</v>
      </c>
      <c r="C297" s="1350" t="e">
        <f t="shared" si="328"/>
        <v>#N/A</v>
      </c>
      <c r="D297" s="1350" t="e">
        <f t="shared" si="328"/>
        <v>#N/A</v>
      </c>
      <c r="E297" s="1263" t="e">
        <f>VLOOKUP("K|"&amp;P297,'[2]+termU'!$A$1:$G$65536,6,FALSE)</f>
        <v>#N/A</v>
      </c>
      <c r="F297" s="1264" t="e">
        <f>VLOOKUP("K|"&amp;O297,'[2]+termU'!$A$1:$G$65536,6,FALSE)</f>
        <v>#N/A</v>
      </c>
      <c r="G297" s="1264" t="str">
        <f t="shared" si="329"/>
        <v>B</v>
      </c>
      <c r="H297" s="172" t="str">
        <f t="shared" ca="1" si="326"/>
        <v>A</v>
      </c>
      <c r="I297" s="1352">
        <v>4</v>
      </c>
      <c r="J297" s="1350">
        <f t="shared" si="327"/>
        <v>2013</v>
      </c>
      <c r="K297" s="1350" t="str">
        <f t="shared" si="327"/>
        <v>Test country</v>
      </c>
      <c r="L297" s="1350">
        <f t="shared" si="327"/>
        <v>0</v>
      </c>
      <c r="M297" s="1350">
        <f t="shared" si="327"/>
        <v>0</v>
      </c>
      <c r="N297" s="1350">
        <f t="shared" si="327"/>
        <v>0</v>
      </c>
      <c r="O297" s="1371" t="str">
        <f t="shared" si="316"/>
        <v>Non-alcoholic drinks</v>
      </c>
      <c r="P297" s="1262" t="s">
        <v>380</v>
      </c>
      <c r="Q297" s="1460" t="s">
        <v>2656</v>
      </c>
      <c r="R297" s="1461" t="s">
        <v>966</v>
      </c>
      <c r="S297" s="1462">
        <f>SUBTOTAL(9,S298:S302)</f>
        <v>0</v>
      </c>
      <c r="T297" s="1463">
        <f t="shared" ref="T297:AT297" si="331">SUBTOTAL(9,T298:T302)</f>
        <v>0</v>
      </c>
      <c r="U297" s="1463">
        <f t="shared" si="331"/>
        <v>0</v>
      </c>
      <c r="V297" s="1464">
        <f t="shared" si="331"/>
        <v>0</v>
      </c>
      <c r="W297" s="1486">
        <f t="shared" si="331"/>
        <v>0</v>
      </c>
      <c r="X297" s="1462">
        <f t="shared" si="331"/>
        <v>0</v>
      </c>
      <c r="Y297" s="1464">
        <f t="shared" si="331"/>
        <v>0</v>
      </c>
      <c r="Z297" s="1486">
        <f t="shared" si="331"/>
        <v>0</v>
      </c>
      <c r="AA297" s="1462">
        <f t="shared" si="331"/>
        <v>0</v>
      </c>
      <c r="AB297" s="1465">
        <f t="shared" si="331"/>
        <v>0</v>
      </c>
      <c r="AC297" s="1462">
        <f t="shared" si="331"/>
        <v>0</v>
      </c>
      <c r="AD297" s="1465">
        <f t="shared" si="331"/>
        <v>0</v>
      </c>
      <c r="AE297" s="1462">
        <f t="shared" si="331"/>
        <v>0</v>
      </c>
      <c r="AF297" s="1465">
        <f t="shared" si="331"/>
        <v>0</v>
      </c>
      <c r="AG297" s="1462">
        <f t="shared" si="331"/>
        <v>0</v>
      </c>
      <c r="AH297" s="1465">
        <f t="shared" si="331"/>
        <v>0</v>
      </c>
      <c r="AI297" s="1462">
        <f t="shared" si="331"/>
        <v>0</v>
      </c>
      <c r="AJ297" s="1462">
        <f t="shared" si="331"/>
        <v>0</v>
      </c>
      <c r="AK297" s="1462">
        <f t="shared" si="331"/>
        <v>0</v>
      </c>
      <c r="AL297" s="1462">
        <f t="shared" si="331"/>
        <v>0</v>
      </c>
      <c r="AM297" s="1462">
        <f t="shared" si="331"/>
        <v>0</v>
      </c>
      <c r="AN297" s="1462">
        <f t="shared" si="331"/>
        <v>0</v>
      </c>
      <c r="AO297" s="1462">
        <f t="shared" si="331"/>
        <v>0</v>
      </c>
      <c r="AP297" s="1462">
        <f t="shared" si="331"/>
        <v>0</v>
      </c>
      <c r="AQ297" s="1462">
        <f t="shared" si="331"/>
        <v>0</v>
      </c>
      <c r="AR297" s="1463">
        <f t="shared" si="331"/>
        <v>0</v>
      </c>
      <c r="AS297" s="1463">
        <f t="shared" si="331"/>
        <v>0</v>
      </c>
      <c r="AT297" s="1465">
        <f t="shared" si="331"/>
        <v>0</v>
      </c>
      <c r="AU297" s="1466">
        <f>AR297* '1 Overview'!$D$19</f>
        <v>0</v>
      </c>
      <c r="AV297" s="1463">
        <f>T297* '1 Overview'!$D$19</f>
        <v>0</v>
      </c>
      <c r="AW297" s="1378">
        <f>Z297* '1 Overview'!$D$19</f>
        <v>0</v>
      </c>
      <c r="AX297" s="1465">
        <f>AT297* '1 Overview'!$D$19</f>
        <v>0</v>
      </c>
      <c r="AY297" s="1467"/>
    </row>
    <row r="298" spans="1:51" s="204" customFormat="1" ht="12.75" outlineLevel="2" x14ac:dyDescent="0.2">
      <c r="A298" s="1350" t="str">
        <f t="shared" si="328"/>
        <v>Z2013</v>
      </c>
      <c r="B298" s="1350" t="e">
        <f t="shared" si="328"/>
        <v>#N/A</v>
      </c>
      <c r="C298" s="1350" t="e">
        <f t="shared" si="328"/>
        <v>#N/A</v>
      </c>
      <c r="D298" s="1350" t="e">
        <f t="shared" si="328"/>
        <v>#N/A</v>
      </c>
      <c r="E298" s="1263" t="e">
        <f>VLOOKUP("K|"&amp;P298,'[2]+termU'!$A$1:$G$65536,6,FALSE)</f>
        <v>#N/A</v>
      </c>
      <c r="F298" s="1264" t="e">
        <f>VLOOKUP("K|"&amp;O298,'[2]+termU'!$A$1:$G$65536,6,FALSE)</f>
        <v>#N/A</v>
      </c>
      <c r="G298" s="1264" t="str">
        <f t="shared" si="329"/>
        <v>B</v>
      </c>
      <c r="H298" s="172" t="str">
        <f t="shared" ca="1" si="326"/>
        <v>B</v>
      </c>
      <c r="I298" s="1352">
        <v>5</v>
      </c>
      <c r="J298" s="1350">
        <f t="shared" ref="J298:N318" si="332">J$20</f>
        <v>2013</v>
      </c>
      <c r="K298" s="1350" t="str">
        <f t="shared" si="332"/>
        <v>Test country</v>
      </c>
      <c r="L298" s="1350">
        <f t="shared" si="332"/>
        <v>0</v>
      </c>
      <c r="M298" s="1350">
        <f t="shared" si="332"/>
        <v>0</v>
      </c>
      <c r="N298" s="1350">
        <f t="shared" si="332"/>
        <v>0</v>
      </c>
      <c r="O298" s="1371" t="str">
        <f t="shared" si="316"/>
        <v>Non-alcoholic drinks, no details</v>
      </c>
      <c r="P298" s="1262" t="s">
        <v>2204</v>
      </c>
      <c r="Q298" s="1399" t="str">
        <f ca="1" xml:space="preserve"> Q297 &amp; IF(ISERROR([3]!hidden(Q297)),", sin detalles",IF([3]!hidden(Q297),"",", sin detalles"))</f>
        <v xml:space="preserve">  Bebidas sin alcohol, sin detalles</v>
      </c>
      <c r="R298" s="1401" t="str">
        <f xml:space="preserve"> R297 &amp; IF(ISERROR([2]!hidden(R297)),", no details",IF([2]!hidden(R297),"",", no details"))</f>
        <v xml:space="preserve">   Non-alcoholic drinks, no details</v>
      </c>
      <c r="S298" s="1068"/>
      <c r="T298" s="1069"/>
      <c r="U298" s="1069"/>
      <c r="V298" s="1383"/>
      <c r="W298" s="1651"/>
      <c r="X298" s="1068"/>
      <c r="Y298" s="1383"/>
      <c r="Z298" s="1651"/>
      <c r="AA298" s="1068"/>
      <c r="AB298" s="1384"/>
      <c r="AC298" s="1068"/>
      <c r="AD298" s="1384"/>
      <c r="AE298" s="1068"/>
      <c r="AF298" s="1384"/>
      <c r="AG298" s="1068"/>
      <c r="AH298" s="1384"/>
      <c r="AI298" s="719" t="str">
        <f t="shared" si="317"/>
        <v/>
      </c>
      <c r="AJ298" s="1069" t="str">
        <f t="shared" si="318"/>
        <v/>
      </c>
      <c r="AK298" s="1069" t="str">
        <f t="shared" si="320"/>
        <v/>
      </c>
      <c r="AL298" s="1384" t="str">
        <f>IF($Y298,$U298/$Y298* '1 Overview'!$D$19,"")</f>
        <v/>
      </c>
      <c r="AM298" s="719">
        <f>$AB298* '1 Overview'!$D$19</f>
        <v>0</v>
      </c>
      <c r="AN298" s="1069">
        <f>$AD298* '1 Overview'!$D$19</f>
        <v>0</v>
      </c>
      <c r="AO298" s="1069">
        <f>$AF298* '1 Overview'!$D$19</f>
        <v>0</v>
      </c>
      <c r="AP298" s="1383">
        <f>$AH298* '1 Overview'!$D$19</f>
        <v>0</v>
      </c>
      <c r="AQ298" s="1068"/>
      <c r="AR298" s="1069"/>
      <c r="AS298" s="1069"/>
      <c r="AT298" s="1384"/>
      <c r="AU298" s="719">
        <f>AR298* '1 Overview'!$D$19</f>
        <v>0</v>
      </c>
      <c r="AV298" s="1069">
        <f>T298* '1 Overview'!$D$19</f>
        <v>0</v>
      </c>
      <c r="AW298" s="1069">
        <f>Z298* '1 Overview'!$D$19</f>
        <v>0</v>
      </c>
      <c r="AX298" s="1384">
        <f>AT298* '1 Overview'!$D$19</f>
        <v>0</v>
      </c>
      <c r="AY298" s="1385"/>
    </row>
    <row r="299" spans="1:51" s="204" customFormat="1" ht="12.75" outlineLevel="3" x14ac:dyDescent="0.2">
      <c r="A299" s="1350" t="str">
        <f t="shared" si="328"/>
        <v>Z2013</v>
      </c>
      <c r="B299" s="1350" t="e">
        <f t="shared" si="328"/>
        <v>#N/A</v>
      </c>
      <c r="C299" s="1350" t="e">
        <f t="shared" si="328"/>
        <v>#N/A</v>
      </c>
      <c r="D299" s="1350" t="e">
        <f t="shared" si="328"/>
        <v>#N/A</v>
      </c>
      <c r="E299" s="1263" t="e">
        <f>VLOOKUP("K|"&amp;P299,'[2]+termU'!$A$1:$G$65536,6,FALSE)</f>
        <v>#N/A</v>
      </c>
      <c r="F299" s="1264" t="e">
        <f>VLOOKUP("K|"&amp;O299,'[2]+termU'!$A$1:$G$65536,6,FALSE)</f>
        <v>#N/A</v>
      </c>
      <c r="G299" s="1264" t="str">
        <f t="shared" si="329"/>
        <v>B</v>
      </c>
      <c r="H299" s="172" t="str">
        <f t="shared" ca="1" si="326"/>
        <v>B</v>
      </c>
      <c r="I299" s="1352">
        <v>5</v>
      </c>
      <c r="J299" s="1350">
        <f t="shared" si="332"/>
        <v>2013</v>
      </c>
      <c r="K299" s="1350" t="str">
        <f t="shared" si="332"/>
        <v>Test country</v>
      </c>
      <c r="L299" s="1350">
        <f t="shared" si="332"/>
        <v>0</v>
      </c>
      <c r="M299" s="1350">
        <f t="shared" si="332"/>
        <v>0</v>
      </c>
      <c r="N299" s="1350">
        <f t="shared" si="332"/>
        <v>0</v>
      </c>
      <c r="O299" s="1371" t="str">
        <f t="shared" si="316"/>
        <v>Fruit drinks and juices</v>
      </c>
      <c r="P299" s="1262" t="s">
        <v>2209</v>
      </c>
      <c r="Q299" s="1452" t="s">
        <v>3022</v>
      </c>
      <c r="R299" s="1401" t="s">
        <v>403</v>
      </c>
      <c r="S299" s="1068"/>
      <c r="T299" s="1069"/>
      <c r="U299" s="1069"/>
      <c r="V299" s="1383"/>
      <c r="W299" s="1651"/>
      <c r="X299" s="1068"/>
      <c r="Y299" s="1383"/>
      <c r="Z299" s="1651"/>
      <c r="AA299" s="1068"/>
      <c r="AB299" s="1384"/>
      <c r="AC299" s="1068"/>
      <c r="AD299" s="1384"/>
      <c r="AE299" s="1068"/>
      <c r="AF299" s="1384"/>
      <c r="AG299" s="1068"/>
      <c r="AH299" s="1384"/>
      <c r="AI299" s="719" t="str">
        <f t="shared" si="317"/>
        <v/>
      </c>
      <c r="AJ299" s="1069" t="str">
        <f t="shared" si="318"/>
        <v/>
      </c>
      <c r="AK299" s="1069" t="str">
        <f t="shared" si="320"/>
        <v/>
      </c>
      <c r="AL299" s="1384" t="str">
        <f>IF($Y299,$U299/$Y299* '1 Overview'!$D$19,"")</f>
        <v/>
      </c>
      <c r="AM299" s="719">
        <f>$AB299* '1 Overview'!$D$19</f>
        <v>0</v>
      </c>
      <c r="AN299" s="1069">
        <f>$AD299* '1 Overview'!$D$19</f>
        <v>0</v>
      </c>
      <c r="AO299" s="1069">
        <f>$AF299* '1 Overview'!$D$19</f>
        <v>0</v>
      </c>
      <c r="AP299" s="1383">
        <f>$AH299* '1 Overview'!$D$19</f>
        <v>0</v>
      </c>
      <c r="AQ299" s="1068"/>
      <c r="AR299" s="1069"/>
      <c r="AS299" s="1069"/>
      <c r="AT299" s="1384"/>
      <c r="AU299" s="719">
        <f>AR299* '1 Overview'!$D$19</f>
        <v>0</v>
      </c>
      <c r="AV299" s="1069">
        <f>T299* '1 Overview'!$D$19</f>
        <v>0</v>
      </c>
      <c r="AW299" s="1069">
        <f>Z299* '1 Overview'!$D$19</f>
        <v>0</v>
      </c>
      <c r="AX299" s="1384">
        <f>AT299* '1 Overview'!$D$19</f>
        <v>0</v>
      </c>
      <c r="AY299" s="1385"/>
    </row>
    <row r="300" spans="1:51" s="204" customFormat="1" ht="12.75" outlineLevel="3" x14ac:dyDescent="0.2">
      <c r="A300" s="1350" t="str">
        <f t="shared" si="328"/>
        <v>Z2013</v>
      </c>
      <c r="B300" s="1350" t="e">
        <f t="shared" si="328"/>
        <v>#N/A</v>
      </c>
      <c r="C300" s="1350" t="e">
        <f t="shared" si="328"/>
        <v>#N/A</v>
      </c>
      <c r="D300" s="1350" t="e">
        <f t="shared" si="328"/>
        <v>#N/A</v>
      </c>
      <c r="E300" s="1263" t="e">
        <f>VLOOKUP("K|"&amp;P300,'[2]+termU'!$A$1:$G$65536,6,FALSE)</f>
        <v>#N/A</v>
      </c>
      <c r="F300" s="1264" t="e">
        <f>VLOOKUP("K|"&amp;O300,'[2]+termU'!$A$1:$G$65536,6,FALSE)</f>
        <v>#N/A</v>
      </c>
      <c r="G300" s="1264" t="str">
        <f t="shared" si="329"/>
        <v>B</v>
      </c>
      <c r="H300" s="172" t="str">
        <f t="shared" ca="1" si="326"/>
        <v>B</v>
      </c>
      <c r="I300" s="1352">
        <v>5</v>
      </c>
      <c r="J300" s="1350">
        <f t="shared" si="332"/>
        <v>2013</v>
      </c>
      <c r="K300" s="1350" t="str">
        <f t="shared" si="332"/>
        <v>Test country</v>
      </c>
      <c r="L300" s="1350">
        <f t="shared" si="332"/>
        <v>0</v>
      </c>
      <c r="M300" s="1350">
        <f t="shared" si="332"/>
        <v>0</v>
      </c>
      <c r="N300" s="1350">
        <f t="shared" si="332"/>
        <v>0</v>
      </c>
      <c r="O300" s="1371" t="str">
        <f t="shared" si="316"/>
        <v>Vegetable drinks and juices</v>
      </c>
      <c r="P300" s="1262" t="s">
        <v>381</v>
      </c>
      <c r="Q300" s="1452" t="s">
        <v>3023</v>
      </c>
      <c r="R300" s="1401" t="s">
        <v>404</v>
      </c>
      <c r="S300" s="1068"/>
      <c r="T300" s="1069"/>
      <c r="U300" s="1069"/>
      <c r="V300" s="1383"/>
      <c r="W300" s="1651"/>
      <c r="X300" s="1068"/>
      <c r="Y300" s="1383"/>
      <c r="Z300" s="1651"/>
      <c r="AA300" s="1068"/>
      <c r="AB300" s="1384"/>
      <c r="AC300" s="1068"/>
      <c r="AD300" s="1384"/>
      <c r="AE300" s="1068"/>
      <c r="AF300" s="1384"/>
      <c r="AG300" s="1068"/>
      <c r="AH300" s="1384"/>
      <c r="AI300" s="719" t="str">
        <f t="shared" si="317"/>
        <v/>
      </c>
      <c r="AJ300" s="1069" t="str">
        <f t="shared" si="318"/>
        <v/>
      </c>
      <c r="AK300" s="1069" t="str">
        <f t="shared" si="320"/>
        <v/>
      </c>
      <c r="AL300" s="1384" t="str">
        <f>IF($Y300,$U300/$Y300* '1 Overview'!$D$19,"")</f>
        <v/>
      </c>
      <c r="AM300" s="719">
        <f>$AB300* '1 Overview'!$D$19</f>
        <v>0</v>
      </c>
      <c r="AN300" s="1069">
        <f>$AD300* '1 Overview'!$D$19</f>
        <v>0</v>
      </c>
      <c r="AO300" s="1069">
        <f>$AF300* '1 Overview'!$D$19</f>
        <v>0</v>
      </c>
      <c r="AP300" s="1383">
        <f>$AH300* '1 Overview'!$D$19</f>
        <v>0</v>
      </c>
      <c r="AQ300" s="1068"/>
      <c r="AR300" s="1069"/>
      <c r="AS300" s="1069"/>
      <c r="AT300" s="1384"/>
      <c r="AU300" s="719">
        <f>AR300* '1 Overview'!$D$19</f>
        <v>0</v>
      </c>
      <c r="AV300" s="1069">
        <f>T300* '1 Overview'!$D$19</f>
        <v>0</v>
      </c>
      <c r="AW300" s="1069">
        <f>Z300* '1 Overview'!$D$19</f>
        <v>0</v>
      </c>
      <c r="AX300" s="1384">
        <f>AT300* '1 Overview'!$D$19</f>
        <v>0</v>
      </c>
      <c r="AY300" s="1385"/>
    </row>
    <row r="301" spans="1:51" s="204" customFormat="1" ht="12.75" outlineLevel="3" x14ac:dyDescent="0.2">
      <c r="A301" s="1350" t="str">
        <f t="shared" si="328"/>
        <v>Z2013</v>
      </c>
      <c r="B301" s="1350" t="e">
        <f t="shared" si="328"/>
        <v>#N/A</v>
      </c>
      <c r="C301" s="1350" t="e">
        <f t="shared" si="328"/>
        <v>#N/A</v>
      </c>
      <c r="D301" s="1350" t="e">
        <f t="shared" si="328"/>
        <v>#N/A</v>
      </c>
      <c r="E301" s="1263" t="e">
        <f>VLOOKUP("K|"&amp;P301,'[2]+termU'!$A$1:$G$65536,6,FALSE)</f>
        <v>#N/A</v>
      </c>
      <c r="F301" s="1264" t="e">
        <f>VLOOKUP("K|"&amp;O301,'[2]+termU'!$A$1:$G$65536,6,FALSE)</f>
        <v>#N/A</v>
      </c>
      <c r="G301" s="1264" t="str">
        <f t="shared" si="329"/>
        <v>B</v>
      </c>
      <c r="H301" s="172" t="str">
        <f t="shared" ca="1" si="326"/>
        <v>B</v>
      </c>
      <c r="I301" s="1352">
        <v>5</v>
      </c>
      <c r="J301" s="1350">
        <f t="shared" si="332"/>
        <v>2013</v>
      </c>
      <c r="K301" s="1350" t="str">
        <f t="shared" si="332"/>
        <v>Test country</v>
      </c>
      <c r="L301" s="1350">
        <f t="shared" si="332"/>
        <v>0</v>
      </c>
      <c r="M301" s="1350">
        <f t="shared" si="332"/>
        <v>0</v>
      </c>
      <c r="N301" s="1350">
        <f t="shared" si="332"/>
        <v>0</v>
      </c>
      <c r="O301" s="1371" t="str">
        <f t="shared" si="316"/>
        <v>Soft drinks</v>
      </c>
      <c r="P301" s="1262" t="s">
        <v>382</v>
      </c>
      <c r="Q301" s="1452" t="s">
        <v>3024</v>
      </c>
      <c r="R301" s="1401" t="s">
        <v>405</v>
      </c>
      <c r="S301" s="1068"/>
      <c r="T301" s="1069"/>
      <c r="U301" s="1069"/>
      <c r="V301" s="1383"/>
      <c r="W301" s="1651"/>
      <c r="X301" s="1068"/>
      <c r="Y301" s="1383"/>
      <c r="Z301" s="1651"/>
      <c r="AA301" s="1068"/>
      <c r="AB301" s="1384"/>
      <c r="AC301" s="1068"/>
      <c r="AD301" s="1384"/>
      <c r="AE301" s="1068"/>
      <c r="AF301" s="1384"/>
      <c r="AG301" s="1068"/>
      <c r="AH301" s="1384"/>
      <c r="AI301" s="719" t="str">
        <f t="shared" si="317"/>
        <v/>
      </c>
      <c r="AJ301" s="1069" t="str">
        <f t="shared" si="318"/>
        <v/>
      </c>
      <c r="AK301" s="1069" t="str">
        <f t="shared" si="320"/>
        <v/>
      </c>
      <c r="AL301" s="1384" t="str">
        <f>IF($Y301,$U301/$Y301* '1 Overview'!$D$19,"")</f>
        <v/>
      </c>
      <c r="AM301" s="719">
        <f>$AB301* '1 Overview'!$D$19</f>
        <v>0</v>
      </c>
      <c r="AN301" s="1069">
        <f>$AD301* '1 Overview'!$D$19</f>
        <v>0</v>
      </c>
      <c r="AO301" s="1069">
        <f>$AF301* '1 Overview'!$D$19</f>
        <v>0</v>
      </c>
      <c r="AP301" s="1383">
        <f>$AH301* '1 Overview'!$D$19</f>
        <v>0</v>
      </c>
      <c r="AQ301" s="1068"/>
      <c r="AR301" s="1069"/>
      <c r="AS301" s="1069"/>
      <c r="AT301" s="1384"/>
      <c r="AU301" s="719">
        <f>AR301* '1 Overview'!$D$19</f>
        <v>0</v>
      </c>
      <c r="AV301" s="1069">
        <f>T301* '1 Overview'!$D$19</f>
        <v>0</v>
      </c>
      <c r="AW301" s="1069">
        <f>Z301* '1 Overview'!$D$19</f>
        <v>0</v>
      </c>
      <c r="AX301" s="1384">
        <f>AT301* '1 Overview'!$D$19</f>
        <v>0</v>
      </c>
      <c r="AY301" s="1385"/>
    </row>
    <row r="302" spans="1:51" s="204" customFormat="1" ht="12.75" outlineLevel="3" x14ac:dyDescent="0.2">
      <c r="A302" s="1350" t="str">
        <f t="shared" si="328"/>
        <v>Z2013</v>
      </c>
      <c r="B302" s="1350" t="e">
        <f t="shared" si="328"/>
        <v>#N/A</v>
      </c>
      <c r="C302" s="1350" t="e">
        <f t="shared" si="328"/>
        <v>#N/A</v>
      </c>
      <c r="D302" s="1350" t="e">
        <f t="shared" si="328"/>
        <v>#N/A</v>
      </c>
      <c r="E302" s="1263" t="e">
        <f>VLOOKUP("K|"&amp;P302,'[2]+termU'!$A$1:$G$65536,6,FALSE)</f>
        <v>#N/A</v>
      </c>
      <c r="F302" s="1264" t="e">
        <f>VLOOKUP("K|"&amp;O302,'[2]+termU'!$A$1:$G$65536,6,FALSE)</f>
        <v>#N/A</v>
      </c>
      <c r="G302" s="1264" t="str">
        <f t="shared" si="329"/>
        <v>B</v>
      </c>
      <c r="H302" s="172" t="str">
        <f t="shared" ca="1" si="326"/>
        <v>B</v>
      </c>
      <c r="I302" s="1352">
        <v>5</v>
      </c>
      <c r="J302" s="1350">
        <f t="shared" si="332"/>
        <v>2013</v>
      </c>
      <c r="K302" s="1350" t="str">
        <f t="shared" si="332"/>
        <v>Test country</v>
      </c>
      <c r="L302" s="1350">
        <f t="shared" si="332"/>
        <v>0</v>
      </c>
      <c r="M302" s="1350">
        <f t="shared" si="332"/>
        <v>0</v>
      </c>
      <c r="N302" s="1350">
        <f t="shared" si="332"/>
        <v>0</v>
      </c>
      <c r="O302" s="1371" t="str">
        <f t="shared" ref="O302:O328" si="333">TRIM(R302)</f>
        <v>Mineral and table waters</v>
      </c>
      <c r="P302" s="1262" t="s">
        <v>383</v>
      </c>
      <c r="Q302" s="1452" t="s">
        <v>3025</v>
      </c>
      <c r="R302" s="1401" t="s">
        <v>406</v>
      </c>
      <c r="S302" s="1068"/>
      <c r="T302" s="1069"/>
      <c r="U302" s="1069"/>
      <c r="V302" s="1383"/>
      <c r="W302" s="1651"/>
      <c r="X302" s="1068"/>
      <c r="Y302" s="1383"/>
      <c r="Z302" s="1651"/>
      <c r="AA302" s="1068"/>
      <c r="AB302" s="1384"/>
      <c r="AC302" s="1068"/>
      <c r="AD302" s="1384"/>
      <c r="AE302" s="1068"/>
      <c r="AF302" s="1384"/>
      <c r="AG302" s="1068"/>
      <c r="AH302" s="1384"/>
      <c r="AI302" s="719" t="str">
        <f t="shared" si="317"/>
        <v/>
      </c>
      <c r="AJ302" s="1069" t="str">
        <f t="shared" si="318"/>
        <v/>
      </c>
      <c r="AK302" s="1069" t="str">
        <f t="shared" si="320"/>
        <v/>
      </c>
      <c r="AL302" s="1384" t="str">
        <f>IF($Y302,$U302/$Y302* '1 Overview'!$D$19,"")</f>
        <v/>
      </c>
      <c r="AM302" s="719">
        <f>$AB302* '1 Overview'!$D$19</f>
        <v>0</v>
      </c>
      <c r="AN302" s="1069">
        <f>$AD302* '1 Overview'!$D$19</f>
        <v>0</v>
      </c>
      <c r="AO302" s="1069">
        <f>$AF302* '1 Overview'!$D$19</f>
        <v>0</v>
      </c>
      <c r="AP302" s="1383">
        <f>$AH302* '1 Overview'!$D$19</f>
        <v>0</v>
      </c>
      <c r="AQ302" s="1068"/>
      <c r="AR302" s="1069"/>
      <c r="AS302" s="1069"/>
      <c r="AT302" s="1384"/>
      <c r="AU302" s="719">
        <f>AR302* '1 Overview'!$D$19</f>
        <v>0</v>
      </c>
      <c r="AV302" s="1069">
        <f>T302* '1 Overview'!$D$19</f>
        <v>0</v>
      </c>
      <c r="AW302" s="1069">
        <f>Z302* '1 Overview'!$D$19</f>
        <v>0</v>
      </c>
      <c r="AX302" s="1384">
        <f>AT302* '1 Overview'!$D$19</f>
        <v>0</v>
      </c>
      <c r="AY302" s="1385"/>
    </row>
    <row r="303" spans="1:51" s="195" customFormat="1" ht="12.75" outlineLevel="2" x14ac:dyDescent="0.2">
      <c r="A303" s="1350" t="str">
        <f t="shared" si="328"/>
        <v>Z2013</v>
      </c>
      <c r="B303" s="1350" t="e">
        <f t="shared" si="328"/>
        <v>#N/A</v>
      </c>
      <c r="C303" s="1350" t="e">
        <f t="shared" si="328"/>
        <v>#N/A</v>
      </c>
      <c r="D303" s="1350" t="e">
        <f t="shared" si="328"/>
        <v>#N/A</v>
      </c>
      <c r="E303" s="1263" t="e">
        <f>VLOOKUP("K|"&amp;P303,'[2]+termU'!$A$1:$G$65536,6,FALSE)</f>
        <v>#N/A</v>
      </c>
      <c r="F303" s="1264" t="e">
        <f>VLOOKUP("K|"&amp;O303,'[2]+termU'!$A$1:$G$65536,6,FALSE)</f>
        <v>#N/A</v>
      </c>
      <c r="G303" s="1264" t="str">
        <f t="shared" si="329"/>
        <v>B</v>
      </c>
      <c r="H303" s="172" t="str">
        <f t="shared" ca="1" si="326"/>
        <v>A</v>
      </c>
      <c r="I303" s="1352">
        <v>4</v>
      </c>
      <c r="J303" s="1350">
        <f t="shared" si="332"/>
        <v>2013</v>
      </c>
      <c r="K303" s="1350" t="str">
        <f t="shared" si="332"/>
        <v>Test country</v>
      </c>
      <c r="L303" s="1350">
        <f t="shared" si="332"/>
        <v>0</v>
      </c>
      <c r="M303" s="1350">
        <f t="shared" si="332"/>
        <v>0</v>
      </c>
      <c r="N303" s="1350">
        <f t="shared" si="332"/>
        <v>0</v>
      </c>
      <c r="O303" s="1371" t="str">
        <f t="shared" si="333"/>
        <v>Alcoholic beverages</v>
      </c>
      <c r="P303" s="1262" t="s">
        <v>384</v>
      </c>
      <c r="Q303" s="1460" t="s">
        <v>3021</v>
      </c>
      <c r="R303" s="1461" t="s">
        <v>407</v>
      </c>
      <c r="S303" s="1462">
        <f>SUBTOTAL(9,S304:S309)</f>
        <v>0</v>
      </c>
      <c r="T303" s="1463">
        <f t="shared" ref="T303:AT303" si="334">SUBTOTAL(9,T304:T309)</f>
        <v>0</v>
      </c>
      <c r="U303" s="1463">
        <f t="shared" si="334"/>
        <v>0</v>
      </c>
      <c r="V303" s="1464">
        <f t="shared" si="334"/>
        <v>0</v>
      </c>
      <c r="W303" s="1486">
        <f t="shared" si="334"/>
        <v>0</v>
      </c>
      <c r="X303" s="1462">
        <f t="shared" si="334"/>
        <v>0</v>
      </c>
      <c r="Y303" s="1464">
        <f t="shared" si="334"/>
        <v>0</v>
      </c>
      <c r="Z303" s="1486">
        <f t="shared" si="334"/>
        <v>0</v>
      </c>
      <c r="AA303" s="1462">
        <f t="shared" si="334"/>
        <v>0</v>
      </c>
      <c r="AB303" s="1465">
        <f t="shared" si="334"/>
        <v>0</v>
      </c>
      <c r="AC303" s="1462">
        <f t="shared" si="334"/>
        <v>0</v>
      </c>
      <c r="AD303" s="1465">
        <f t="shared" si="334"/>
        <v>0</v>
      </c>
      <c r="AE303" s="1462">
        <f t="shared" si="334"/>
        <v>0</v>
      </c>
      <c r="AF303" s="1465">
        <f t="shared" si="334"/>
        <v>0</v>
      </c>
      <c r="AG303" s="1462">
        <f t="shared" si="334"/>
        <v>0</v>
      </c>
      <c r="AH303" s="1465">
        <f t="shared" si="334"/>
        <v>0</v>
      </c>
      <c r="AI303" s="1462">
        <f t="shared" si="334"/>
        <v>0</v>
      </c>
      <c r="AJ303" s="1462">
        <f t="shared" si="334"/>
        <v>0</v>
      </c>
      <c r="AK303" s="1462">
        <f t="shared" si="334"/>
        <v>0</v>
      </c>
      <c r="AL303" s="1462">
        <f t="shared" si="334"/>
        <v>0</v>
      </c>
      <c r="AM303" s="1462">
        <f t="shared" si="334"/>
        <v>0</v>
      </c>
      <c r="AN303" s="1462">
        <f t="shared" si="334"/>
        <v>0</v>
      </c>
      <c r="AO303" s="1462">
        <f t="shared" si="334"/>
        <v>0</v>
      </c>
      <c r="AP303" s="1462">
        <f t="shared" si="334"/>
        <v>0</v>
      </c>
      <c r="AQ303" s="1462">
        <f t="shared" si="334"/>
        <v>0</v>
      </c>
      <c r="AR303" s="1463">
        <f t="shared" si="334"/>
        <v>0</v>
      </c>
      <c r="AS303" s="1463">
        <f t="shared" si="334"/>
        <v>0</v>
      </c>
      <c r="AT303" s="1465">
        <f t="shared" si="334"/>
        <v>0</v>
      </c>
      <c r="AU303" s="1466">
        <f>AR303* '1 Overview'!$D$19</f>
        <v>0</v>
      </c>
      <c r="AV303" s="1463">
        <f>T303* '1 Overview'!$D$19</f>
        <v>0</v>
      </c>
      <c r="AW303" s="1378">
        <f>Z303* '1 Overview'!$D$19</f>
        <v>0</v>
      </c>
      <c r="AX303" s="1465">
        <f>AT303* '1 Overview'!$D$19</f>
        <v>0</v>
      </c>
      <c r="AY303" s="1467"/>
    </row>
    <row r="304" spans="1:51" s="204" customFormat="1" ht="12.75" outlineLevel="2" x14ac:dyDescent="0.2">
      <c r="A304" s="1350" t="str">
        <f t="shared" si="328"/>
        <v>Z2013</v>
      </c>
      <c r="B304" s="1350" t="e">
        <f t="shared" si="328"/>
        <v>#N/A</v>
      </c>
      <c r="C304" s="1350" t="e">
        <f t="shared" si="328"/>
        <v>#N/A</v>
      </c>
      <c r="D304" s="1350" t="e">
        <f t="shared" si="328"/>
        <v>#N/A</v>
      </c>
      <c r="E304" s="1263" t="e">
        <f>VLOOKUP("K|"&amp;P304,'[2]+termU'!$A$1:$G$65536,6,FALSE)</f>
        <v>#N/A</v>
      </c>
      <c r="F304" s="1264" t="e">
        <f>VLOOKUP("K|"&amp;O304,'[2]+termU'!$A$1:$G$65536,6,FALSE)</f>
        <v>#N/A</v>
      </c>
      <c r="G304" s="1264" t="e">
        <f t="shared" si="329"/>
        <v>#N/A</v>
      </c>
      <c r="H304" s="172" t="str">
        <f t="shared" ca="1" si="326"/>
        <v>B</v>
      </c>
      <c r="I304" s="1352">
        <v>5</v>
      </c>
      <c r="J304" s="1350">
        <f t="shared" si="332"/>
        <v>2013</v>
      </c>
      <c r="K304" s="1350" t="str">
        <f t="shared" si="332"/>
        <v>Test country</v>
      </c>
      <c r="L304" s="1350">
        <f t="shared" si="332"/>
        <v>0</v>
      </c>
      <c r="M304" s="1350">
        <f t="shared" si="332"/>
        <v>0</v>
      </c>
      <c r="N304" s="1350">
        <f t="shared" si="332"/>
        <v>0</v>
      </c>
      <c r="O304" s="1371" t="str">
        <f t="shared" si="333"/>
        <v>Alcoholic beverages, no details</v>
      </c>
      <c r="P304" s="1262" t="s">
        <v>385</v>
      </c>
      <c r="Q304" s="1487" t="str">
        <f ca="1" xml:space="preserve"> Q303 &amp; IF(ISERROR([3]!hidden(Q303)),", sin detalles",IF([3]!hidden(Q303),"",", sin detalles"))</f>
        <v xml:space="preserve">  Bebidas alcohólicas, sin detalles</v>
      </c>
      <c r="R304" s="1485" t="str">
        <f xml:space="preserve"> R303 &amp; IF(ISERROR([2]!hidden(R303)),", no details",IF([2]!hidden(R303),"",", no details"))</f>
        <v xml:space="preserve">   Alcoholic beverages, no details</v>
      </c>
      <c r="S304" s="1068"/>
      <c r="T304" s="1069"/>
      <c r="U304" s="1069"/>
      <c r="V304" s="1383"/>
      <c r="W304" s="1651"/>
      <c r="X304" s="1068"/>
      <c r="Y304" s="1383"/>
      <c r="Z304" s="1651"/>
      <c r="AA304" s="1068"/>
      <c r="AB304" s="1384"/>
      <c r="AC304" s="1068"/>
      <c r="AD304" s="1384"/>
      <c r="AE304" s="1068"/>
      <c r="AF304" s="1384"/>
      <c r="AG304" s="1068"/>
      <c r="AH304" s="1384"/>
      <c r="AI304" s="719" t="str">
        <f t="shared" si="317"/>
        <v/>
      </c>
      <c r="AJ304" s="1069" t="str">
        <f t="shared" si="318"/>
        <v/>
      </c>
      <c r="AK304" s="1069" t="str">
        <f t="shared" si="320"/>
        <v/>
      </c>
      <c r="AL304" s="1384" t="str">
        <f>IF($Y304,$U304/$Y304* '1 Overview'!$D$19,"")</f>
        <v/>
      </c>
      <c r="AM304" s="719">
        <f>$AB304* '1 Overview'!$D$19</f>
        <v>0</v>
      </c>
      <c r="AN304" s="1069">
        <f>$AD304* '1 Overview'!$D$19</f>
        <v>0</v>
      </c>
      <c r="AO304" s="1069">
        <f>$AF304* '1 Overview'!$D$19</f>
        <v>0</v>
      </c>
      <c r="AP304" s="1383">
        <f>$AH304* '1 Overview'!$D$19</f>
        <v>0</v>
      </c>
      <c r="AQ304" s="1068"/>
      <c r="AR304" s="1069"/>
      <c r="AS304" s="1069"/>
      <c r="AT304" s="1384"/>
      <c r="AU304" s="719">
        <f>AR304* '1 Overview'!$D$19</f>
        <v>0</v>
      </c>
      <c r="AV304" s="1069">
        <f>T304* '1 Overview'!$D$19</f>
        <v>0</v>
      </c>
      <c r="AW304" s="1069">
        <f>Z304* '1 Overview'!$D$19</f>
        <v>0</v>
      </c>
      <c r="AX304" s="1384">
        <f>AT304* '1 Overview'!$D$19</f>
        <v>0</v>
      </c>
      <c r="AY304" s="1385"/>
    </row>
    <row r="305" spans="1:51" s="204" customFormat="1" ht="12.75" outlineLevel="3" x14ac:dyDescent="0.2">
      <c r="A305" s="1350" t="str">
        <f t="shared" ref="A305:D327" si="335">A$20</f>
        <v>Z2013</v>
      </c>
      <c r="B305" s="1350" t="e">
        <f t="shared" si="335"/>
        <v>#N/A</v>
      </c>
      <c r="C305" s="1350" t="e">
        <f t="shared" si="335"/>
        <v>#N/A</v>
      </c>
      <c r="D305" s="1350" t="e">
        <f t="shared" si="335"/>
        <v>#N/A</v>
      </c>
      <c r="E305" s="1263" t="str">
        <f>VLOOKUP("K|"&amp;P305,'[2]+termU'!$A$1:$G$65536,6,FALSE)</f>
        <v>L8014012</v>
      </c>
      <c r="F305" s="1264" t="str">
        <f>VLOOKUP("K|"&amp;O305,'[2]+termU'!$A$1:$G$65536,6,FALSE)</f>
        <v>L8014012</v>
      </c>
      <c r="G305" s="1264" t="str">
        <f t="shared" si="329"/>
        <v>B</v>
      </c>
      <c r="H305" s="172" t="str">
        <f t="shared" ca="1" si="326"/>
        <v>B</v>
      </c>
      <c r="I305" s="1352">
        <v>4</v>
      </c>
      <c r="J305" s="1350">
        <f t="shared" si="332"/>
        <v>2013</v>
      </c>
      <c r="K305" s="1350" t="str">
        <f t="shared" si="332"/>
        <v>Test country</v>
      </c>
      <c r="L305" s="1350">
        <f t="shared" si="332"/>
        <v>0</v>
      </c>
      <c r="M305" s="1350">
        <f t="shared" si="332"/>
        <v>0</v>
      </c>
      <c r="N305" s="1350">
        <f t="shared" si="332"/>
        <v>0</v>
      </c>
      <c r="O305" s="1371" t="str">
        <f t="shared" si="333"/>
        <v>Grape wine</v>
      </c>
      <c r="P305" s="1262" t="s">
        <v>386</v>
      </c>
      <c r="Q305" s="1452" t="s">
        <v>3026</v>
      </c>
      <c r="R305" s="1400" t="s">
        <v>1973</v>
      </c>
      <c r="S305" s="1068"/>
      <c r="T305" s="1069"/>
      <c r="U305" s="1069"/>
      <c r="V305" s="1383"/>
      <c r="W305" s="1651"/>
      <c r="X305" s="1068"/>
      <c r="Y305" s="1383"/>
      <c r="Z305" s="1651"/>
      <c r="AA305" s="1068"/>
      <c r="AB305" s="1384"/>
      <c r="AC305" s="1068"/>
      <c r="AD305" s="1384"/>
      <c r="AE305" s="1068"/>
      <c r="AF305" s="1384"/>
      <c r="AG305" s="1068"/>
      <c r="AH305" s="1384"/>
      <c r="AI305" s="719" t="str">
        <f t="shared" ref="AI305:AI312" si="336">IF($V305,$S305/$V305,"")</f>
        <v/>
      </c>
      <c r="AJ305" s="1069" t="str">
        <f t="shared" ref="AJ305:AJ312" si="337">IF($V305,$T305/$V305,"")</f>
        <v/>
      </c>
      <c r="AK305" s="1069" t="str">
        <f t="shared" si="320"/>
        <v/>
      </c>
      <c r="AL305" s="1384" t="str">
        <f>IF($Y305,$U305/$Y305* '1 Overview'!$D$19,"")</f>
        <v/>
      </c>
      <c r="AM305" s="719">
        <f>$AB305* '1 Overview'!$D$19</f>
        <v>0</v>
      </c>
      <c r="AN305" s="1069">
        <f>$AD305* '1 Overview'!$D$19</f>
        <v>0</v>
      </c>
      <c r="AO305" s="1069">
        <f>$AF305* '1 Overview'!$D$19</f>
        <v>0</v>
      </c>
      <c r="AP305" s="1383">
        <f>$AH305* '1 Overview'!$D$19</f>
        <v>0</v>
      </c>
      <c r="AQ305" s="1068"/>
      <c r="AR305" s="1069"/>
      <c r="AS305" s="1069"/>
      <c r="AT305" s="1384"/>
      <c r="AU305" s="719">
        <f>AR305* '1 Overview'!$D$19</f>
        <v>0</v>
      </c>
      <c r="AV305" s="1069">
        <f>T305* '1 Overview'!$D$19</f>
        <v>0</v>
      </c>
      <c r="AW305" s="1069">
        <f>Z305* '1 Overview'!$D$19</f>
        <v>0</v>
      </c>
      <c r="AX305" s="1384">
        <f>AT305* '1 Overview'!$D$19</f>
        <v>0</v>
      </c>
      <c r="AY305" s="1385"/>
    </row>
    <row r="306" spans="1:51" s="204" customFormat="1" ht="12.75" outlineLevel="3" x14ac:dyDescent="0.2">
      <c r="A306" s="1350" t="str">
        <f t="shared" si="335"/>
        <v>Z2013</v>
      </c>
      <c r="B306" s="1350" t="e">
        <f t="shared" si="335"/>
        <v>#N/A</v>
      </c>
      <c r="C306" s="1350" t="e">
        <f t="shared" si="335"/>
        <v>#N/A</v>
      </c>
      <c r="D306" s="1350" t="e">
        <f t="shared" si="335"/>
        <v>#N/A</v>
      </c>
      <c r="E306" s="1263" t="e">
        <f>VLOOKUP("K|"&amp;P306,'[2]+termU'!$A$1:$G$65536,6,FALSE)</f>
        <v>#N/A</v>
      </c>
      <c r="F306" s="1264" t="e">
        <f>VLOOKUP("K|"&amp;O306,'[2]+termU'!$A$1:$G$65536,6,FALSE)</f>
        <v>#N/A</v>
      </c>
      <c r="G306" s="1264" t="str">
        <f t="shared" si="329"/>
        <v>B</v>
      </c>
      <c r="H306" s="172" t="str">
        <f t="shared" ca="1" si="326"/>
        <v>B</v>
      </c>
      <c r="I306" s="1352">
        <v>4</v>
      </c>
      <c r="J306" s="1350">
        <f t="shared" si="332"/>
        <v>2013</v>
      </c>
      <c r="K306" s="1350" t="str">
        <f t="shared" si="332"/>
        <v>Test country</v>
      </c>
      <c r="L306" s="1350">
        <f t="shared" si="332"/>
        <v>0</v>
      </c>
      <c r="M306" s="1350">
        <f t="shared" si="332"/>
        <v>0</v>
      </c>
      <c r="N306" s="1350">
        <f t="shared" si="332"/>
        <v>0</v>
      </c>
      <c r="O306" s="1371" t="str">
        <f t="shared" si="333"/>
        <v>Beer made from malt</v>
      </c>
      <c r="P306" s="1262" t="s">
        <v>387</v>
      </c>
      <c r="Q306" s="1452" t="s">
        <v>3027</v>
      </c>
      <c r="R306" s="1400" t="s">
        <v>1974</v>
      </c>
      <c r="S306" s="1068"/>
      <c r="T306" s="1069"/>
      <c r="U306" s="1069"/>
      <c r="V306" s="1383"/>
      <c r="W306" s="1651"/>
      <c r="X306" s="1068"/>
      <c r="Y306" s="1383"/>
      <c r="Z306" s="1651"/>
      <c r="AA306" s="1068"/>
      <c r="AB306" s="1384"/>
      <c r="AC306" s="1068"/>
      <c r="AD306" s="1384"/>
      <c r="AE306" s="1068"/>
      <c r="AF306" s="1384"/>
      <c r="AG306" s="1068"/>
      <c r="AH306" s="1384"/>
      <c r="AI306" s="719" t="str">
        <f t="shared" si="336"/>
        <v/>
      </c>
      <c r="AJ306" s="1069" t="str">
        <f t="shared" si="337"/>
        <v/>
      </c>
      <c r="AK306" s="1069" t="str">
        <f t="shared" si="320"/>
        <v/>
      </c>
      <c r="AL306" s="1384" t="str">
        <f>IF($Y306,$U306/$Y306* '1 Overview'!$D$19,"")</f>
        <v/>
      </c>
      <c r="AM306" s="719">
        <f>$AB306* '1 Overview'!$D$19</f>
        <v>0</v>
      </c>
      <c r="AN306" s="1069">
        <f>$AD306* '1 Overview'!$D$19</f>
        <v>0</v>
      </c>
      <c r="AO306" s="1069">
        <f>$AF306* '1 Overview'!$D$19</f>
        <v>0</v>
      </c>
      <c r="AP306" s="1383">
        <f>$AH306* '1 Overview'!$D$19</f>
        <v>0</v>
      </c>
      <c r="AQ306" s="1068"/>
      <c r="AR306" s="1069"/>
      <c r="AS306" s="1069"/>
      <c r="AT306" s="1384"/>
      <c r="AU306" s="719">
        <f>AR306* '1 Overview'!$D$19</f>
        <v>0</v>
      </c>
      <c r="AV306" s="1069">
        <f>T306* '1 Overview'!$D$19</f>
        <v>0</v>
      </c>
      <c r="AW306" s="1069">
        <f>Z306* '1 Overview'!$D$19</f>
        <v>0</v>
      </c>
      <c r="AX306" s="1384">
        <f>AT306* '1 Overview'!$D$19</f>
        <v>0</v>
      </c>
      <c r="AY306" s="1385"/>
    </row>
    <row r="307" spans="1:51" s="204" customFormat="1" ht="12.75" outlineLevel="3" x14ac:dyDescent="0.2">
      <c r="A307" s="1350" t="str">
        <f t="shared" si="335"/>
        <v>Z2013</v>
      </c>
      <c r="B307" s="1350" t="e">
        <f t="shared" si="335"/>
        <v>#N/A</v>
      </c>
      <c r="C307" s="1350" t="e">
        <f t="shared" si="335"/>
        <v>#N/A</v>
      </c>
      <c r="D307" s="1350" t="e">
        <f t="shared" si="335"/>
        <v>#N/A</v>
      </c>
      <c r="E307" s="1263" t="e">
        <f>VLOOKUP("K|"&amp;P307,'[2]+termU'!$A$1:$G$65536,6,FALSE)</f>
        <v>#N/A</v>
      </c>
      <c r="F307" s="1264" t="e">
        <f>VLOOKUP("K|"&amp;O307,'[2]+termU'!$A$1:$G$65536,6,FALSE)</f>
        <v>#N/A</v>
      </c>
      <c r="G307" s="1264" t="str">
        <f t="shared" si="329"/>
        <v>B</v>
      </c>
      <c r="H307" s="172" t="str">
        <f t="shared" ca="1" si="326"/>
        <v>B</v>
      </c>
      <c r="I307" s="1352">
        <v>4</v>
      </c>
      <c r="J307" s="1350">
        <f t="shared" si="332"/>
        <v>2013</v>
      </c>
      <c r="K307" s="1350" t="str">
        <f t="shared" si="332"/>
        <v>Test country</v>
      </c>
      <c r="L307" s="1350">
        <f t="shared" si="332"/>
        <v>0</v>
      </c>
      <c r="M307" s="1350">
        <f t="shared" si="332"/>
        <v>0</v>
      </c>
      <c r="N307" s="1350">
        <f t="shared" si="332"/>
        <v>0</v>
      </c>
      <c r="O307" s="1371" t="str">
        <f t="shared" si="333"/>
        <v>Alcohol and spirits</v>
      </c>
      <c r="P307" s="1262" t="s">
        <v>388</v>
      </c>
      <c r="Q307" s="1452" t="s">
        <v>3028</v>
      </c>
      <c r="R307" s="1400" t="s">
        <v>1975</v>
      </c>
      <c r="S307" s="1068"/>
      <c r="T307" s="1069"/>
      <c r="U307" s="1069"/>
      <c r="V307" s="1383"/>
      <c r="W307" s="1651"/>
      <c r="X307" s="1068"/>
      <c r="Y307" s="1383"/>
      <c r="Z307" s="1651"/>
      <c r="AA307" s="1068"/>
      <c r="AB307" s="1384"/>
      <c r="AC307" s="1068"/>
      <c r="AD307" s="1384"/>
      <c r="AE307" s="1068"/>
      <c r="AF307" s="1384"/>
      <c r="AG307" s="1068"/>
      <c r="AH307" s="1384"/>
      <c r="AI307" s="719" t="str">
        <f t="shared" si="336"/>
        <v/>
      </c>
      <c r="AJ307" s="1069" t="str">
        <f t="shared" si="337"/>
        <v/>
      </c>
      <c r="AK307" s="1069" t="str">
        <f t="shared" si="320"/>
        <v/>
      </c>
      <c r="AL307" s="1384" t="str">
        <f>IF($Y307,$U307/$Y307* '1 Overview'!$D$19,"")</f>
        <v/>
      </c>
      <c r="AM307" s="719">
        <f>$AB307* '1 Overview'!$D$19</f>
        <v>0</v>
      </c>
      <c r="AN307" s="1069">
        <f>$AD307* '1 Overview'!$D$19</f>
        <v>0</v>
      </c>
      <c r="AO307" s="1069">
        <f>$AF307* '1 Overview'!$D$19</f>
        <v>0</v>
      </c>
      <c r="AP307" s="1383">
        <f>$AH307* '1 Overview'!$D$19</f>
        <v>0</v>
      </c>
      <c r="AQ307" s="1068"/>
      <c r="AR307" s="1069"/>
      <c r="AS307" s="1069"/>
      <c r="AT307" s="1384"/>
      <c r="AU307" s="719">
        <f>AR307* '1 Overview'!$D$19</f>
        <v>0</v>
      </c>
      <c r="AV307" s="1069">
        <f>T307* '1 Overview'!$D$19</f>
        <v>0</v>
      </c>
      <c r="AW307" s="1069">
        <f>Z307* '1 Overview'!$D$19</f>
        <v>0</v>
      </c>
      <c r="AX307" s="1384">
        <f>AT307* '1 Overview'!$D$19</f>
        <v>0</v>
      </c>
      <c r="AY307" s="1385"/>
    </row>
    <row r="308" spans="1:51" s="207" customFormat="1" ht="15" customHeight="1" outlineLevel="3" x14ac:dyDescent="0.2">
      <c r="A308" s="1488" t="str">
        <f t="shared" si="335"/>
        <v>Z2013</v>
      </c>
      <c r="B308" s="1488" t="e">
        <f t="shared" si="335"/>
        <v>#N/A</v>
      </c>
      <c r="C308" s="1488" t="e">
        <f t="shared" si="335"/>
        <v>#N/A</v>
      </c>
      <c r="D308" s="1488" t="e">
        <f t="shared" si="335"/>
        <v>#N/A</v>
      </c>
      <c r="E308" s="1489" t="e">
        <f>VLOOKUP("K|"&amp;P308,'[2]+termU'!$A$1:$G$65536,6,FALSE)</f>
        <v>#N/A</v>
      </c>
      <c r="F308" s="1490" t="e">
        <f>VLOOKUP("K|"&amp;O308,'[2]+termU'!$A$1:$G$65536,6,FALSE)</f>
        <v>#N/A</v>
      </c>
      <c r="G308" s="1490" t="str">
        <f t="shared" si="329"/>
        <v>B</v>
      </c>
      <c r="H308" s="172" t="str">
        <f t="shared" ca="1" si="326"/>
        <v>B</v>
      </c>
      <c r="I308" s="1492">
        <v>4</v>
      </c>
      <c r="J308" s="1488">
        <f t="shared" si="332"/>
        <v>2013</v>
      </c>
      <c r="K308" s="1488" t="str">
        <f t="shared" si="332"/>
        <v>Test country</v>
      </c>
      <c r="L308" s="1488">
        <f t="shared" si="332"/>
        <v>0</v>
      </c>
      <c r="M308" s="1488">
        <f t="shared" si="332"/>
        <v>0</v>
      </c>
      <c r="N308" s="1488">
        <f t="shared" si="332"/>
        <v>0</v>
      </c>
      <c r="O308" s="1493" t="str">
        <f t="shared" si="333"/>
        <v>&lt;important new product, please enter&gt;</v>
      </c>
      <c r="P308" s="1491"/>
      <c r="Q308" s="1403" t="s">
        <v>3029</v>
      </c>
      <c r="R308" s="1477" t="s">
        <v>2231</v>
      </c>
      <c r="S308" s="1496"/>
      <c r="T308" s="1494"/>
      <c r="U308" s="1494"/>
      <c r="V308" s="1640"/>
      <c r="W308" s="1651"/>
      <c r="X308" s="1496"/>
      <c r="Y308" s="1640"/>
      <c r="Z308" s="1651"/>
      <c r="AA308" s="1496"/>
      <c r="AB308" s="1495"/>
      <c r="AC308" s="1496"/>
      <c r="AD308" s="1495"/>
      <c r="AE308" s="1496"/>
      <c r="AF308" s="1495"/>
      <c r="AG308" s="1496"/>
      <c r="AH308" s="1495"/>
      <c r="AI308" s="719" t="str">
        <f t="shared" si="336"/>
        <v/>
      </c>
      <c r="AJ308" s="1069" t="str">
        <f t="shared" si="337"/>
        <v/>
      </c>
      <c r="AK308" s="1069" t="str">
        <f t="shared" si="320"/>
        <v/>
      </c>
      <c r="AL308" s="1384" t="str">
        <f>IF($Y308,$U308/$Y308* '1 Overview'!$D$19,"")</f>
        <v/>
      </c>
      <c r="AM308" s="719">
        <f>$AB308* '1 Overview'!$D$19</f>
        <v>0</v>
      </c>
      <c r="AN308" s="1069">
        <f>$AD308* '1 Overview'!$D$19</f>
        <v>0</v>
      </c>
      <c r="AO308" s="1069">
        <f>$AF308* '1 Overview'!$D$19</f>
        <v>0</v>
      </c>
      <c r="AP308" s="1383">
        <f>$AH308* '1 Overview'!$D$19</f>
        <v>0</v>
      </c>
      <c r="AQ308" s="1068"/>
      <c r="AR308" s="1069"/>
      <c r="AS308" s="1069"/>
      <c r="AT308" s="1384"/>
      <c r="AU308" s="719">
        <f>AR308* '1 Overview'!$D$19</f>
        <v>0</v>
      </c>
      <c r="AV308" s="1069">
        <f>T308* '1 Overview'!$D$19</f>
        <v>0</v>
      </c>
      <c r="AW308" s="1069">
        <f>Z308* '1 Overview'!$D$19</f>
        <v>0</v>
      </c>
      <c r="AX308" s="1384">
        <f>AT308* '1 Overview'!$D$19</f>
        <v>0</v>
      </c>
      <c r="AY308" s="1458"/>
    </row>
    <row r="309" spans="1:51" ht="13.5" outlineLevel="3" thickBot="1" x14ac:dyDescent="0.25">
      <c r="A309" s="1350" t="str">
        <f t="shared" si="335"/>
        <v>Z2013</v>
      </c>
      <c r="B309" s="1350" t="e">
        <f t="shared" si="335"/>
        <v>#N/A</v>
      </c>
      <c r="C309" s="1350" t="e">
        <f t="shared" si="335"/>
        <v>#N/A</v>
      </c>
      <c r="D309" s="1350" t="e">
        <f t="shared" si="335"/>
        <v>#N/A</v>
      </c>
      <c r="E309" s="1263" t="e">
        <f>VLOOKUP("K|"&amp;P309,'[2]+termU'!$A$1:$G$65536,6,FALSE)</f>
        <v>#N/A</v>
      </c>
      <c r="F309" s="1264" t="e">
        <f>VLOOKUP("K|"&amp;O309,'[2]+termU'!$A$1:$G$65536,6,FALSE)</f>
        <v>#N/A</v>
      </c>
      <c r="G309" s="1264" t="e">
        <f>IF(P309="","B",IF(ISERROR(E315),"B",IF(E309=LEFT(E315,LEN(E309)),"A","B")))</f>
        <v>#N/A</v>
      </c>
      <c r="H309" s="172" t="str">
        <f t="shared" ca="1" si="326"/>
        <v>B</v>
      </c>
      <c r="I309" s="1352">
        <v>4</v>
      </c>
      <c r="J309" s="1350">
        <f t="shared" si="332"/>
        <v>2013</v>
      </c>
      <c r="K309" s="1350" t="str">
        <f t="shared" si="332"/>
        <v>Test country</v>
      </c>
      <c r="L309" s="1350">
        <f t="shared" si="332"/>
        <v>0</v>
      </c>
      <c r="M309" s="1350">
        <f t="shared" si="332"/>
        <v>0</v>
      </c>
      <c r="N309" s="1350">
        <f t="shared" si="332"/>
        <v>0</v>
      </c>
      <c r="O309" s="1371" t="str">
        <f t="shared" si="333"/>
        <v>Alcoholic drinks, other</v>
      </c>
      <c r="P309" s="1262" t="s">
        <v>389</v>
      </c>
      <c r="Q309" s="1497" t="s">
        <v>3030</v>
      </c>
      <c r="R309" s="1400" t="s">
        <v>100</v>
      </c>
      <c r="S309" s="1514"/>
      <c r="T309" s="1502"/>
      <c r="U309" s="1502"/>
      <c r="V309" s="1515"/>
      <c r="W309" s="1655"/>
      <c r="X309" s="1514"/>
      <c r="Y309" s="1515"/>
      <c r="Z309" s="1655"/>
      <c r="AA309" s="1551"/>
      <c r="AB309" s="1552"/>
      <c r="AC309" s="1551"/>
      <c r="AD309" s="1552"/>
      <c r="AE309" s="1551"/>
      <c r="AF309" s="1552"/>
      <c r="AG309" s="1551"/>
      <c r="AH309" s="1552"/>
      <c r="AI309" s="1501" t="str">
        <f t="shared" si="336"/>
        <v/>
      </c>
      <c r="AJ309" s="1502" t="str">
        <f t="shared" si="337"/>
        <v/>
      </c>
      <c r="AK309" s="1502" t="str">
        <f t="shared" si="320"/>
        <v/>
      </c>
      <c r="AL309" s="1503" t="str">
        <f>IF($Y309,$U309/$Y309* '1 Overview'!$D$19,"")</f>
        <v/>
      </c>
      <c r="AM309" s="1501">
        <f>$AB309* '1 Overview'!$D$19</f>
        <v>0</v>
      </c>
      <c r="AN309" s="1502">
        <f>$AD309* '1 Overview'!$D$19</f>
        <v>0</v>
      </c>
      <c r="AO309" s="1502">
        <f>$AF309* '1 Overview'!$D$19</f>
        <v>0</v>
      </c>
      <c r="AP309" s="1515">
        <f>$AH309* '1 Overview'!$D$19</f>
        <v>0</v>
      </c>
      <c r="AQ309" s="1514"/>
      <c r="AR309" s="1502"/>
      <c r="AS309" s="1502"/>
      <c r="AT309" s="1503"/>
      <c r="AU309" s="1498">
        <f>AR309* '1 Overview'!$D$19</f>
        <v>0</v>
      </c>
      <c r="AV309" s="1071">
        <f>T309* '1 Overview'!$D$19</f>
        <v>0</v>
      </c>
      <c r="AW309" s="1069">
        <f>Z309* '1 Overview'!$D$19</f>
        <v>0</v>
      </c>
      <c r="AX309" s="1500">
        <f>AT309* '1 Overview'!$D$19</f>
        <v>0</v>
      </c>
      <c r="AY309" s="682"/>
    </row>
    <row r="310" spans="1:51" ht="21.75" thickBot="1" x14ac:dyDescent="0.25">
      <c r="A310" s="1364" t="str">
        <f t="shared" si="335"/>
        <v>Z2013</v>
      </c>
      <c r="B310" s="1365" t="e">
        <f t="shared" si="335"/>
        <v>#N/A</v>
      </c>
      <c r="C310" s="1365" t="e">
        <f t="shared" si="335"/>
        <v>#N/A</v>
      </c>
      <c r="D310" s="1365" t="e">
        <f t="shared" si="335"/>
        <v>#N/A</v>
      </c>
      <c r="E310" s="1366" t="str">
        <f>VLOOKUP("K|"&amp;P310,'[2]+termU'!$A$1:$G$65536,6,FALSE)</f>
        <v>L805</v>
      </c>
      <c r="F310" s="1367" t="e">
        <f>VLOOKUP("K|"&amp;O310,'[2]+termU'!$A$1:$G$65536,6,FALSE)</f>
        <v>#N/A</v>
      </c>
      <c r="G310" s="1367" t="str">
        <f>IF(P310="","B",IF(ISERROR(E311),"B",IF(E310=LEFT(E311,LEN(E310)),"A","B")))</f>
        <v>B</v>
      </c>
      <c r="H310" s="172" t="str">
        <f t="shared" ca="1" si="326"/>
        <v>A</v>
      </c>
      <c r="I310" s="1368">
        <v>3</v>
      </c>
      <c r="J310" s="1369">
        <f t="shared" si="332"/>
        <v>2013</v>
      </c>
      <c r="K310" s="1369" t="str">
        <f t="shared" si="332"/>
        <v>Test country</v>
      </c>
      <c r="L310" s="1369">
        <f t="shared" si="332"/>
        <v>0</v>
      </c>
      <c r="M310" s="1369">
        <f t="shared" si="332"/>
        <v>0</v>
      </c>
      <c r="N310" s="1370">
        <f t="shared" si="332"/>
        <v>0</v>
      </c>
      <c r="O310" s="1371" t="str">
        <f>TRIM(R310)</f>
        <v>Non food prodcuts</v>
      </c>
      <c r="P310" s="1354" t="s">
        <v>143</v>
      </c>
      <c r="Q310" s="1504" t="s">
        <v>2667</v>
      </c>
      <c r="R310" s="1372" t="s">
        <v>1765</v>
      </c>
      <c r="S310" s="1373">
        <f>SUBTOTAL(9,S311:S314)</f>
        <v>0</v>
      </c>
      <c r="T310" s="1374">
        <f t="shared" ref="T310:AT310" si="338">SUBTOTAL(9,T311:T314)</f>
        <v>0</v>
      </c>
      <c r="U310" s="1374">
        <f t="shared" si="338"/>
        <v>0</v>
      </c>
      <c r="V310" s="1375">
        <f t="shared" si="338"/>
        <v>0</v>
      </c>
      <c r="W310" s="1646">
        <f t="shared" si="338"/>
        <v>0</v>
      </c>
      <c r="X310" s="1373">
        <f t="shared" si="338"/>
        <v>0</v>
      </c>
      <c r="Y310" s="1375">
        <f t="shared" si="338"/>
        <v>0</v>
      </c>
      <c r="Z310" s="1646">
        <f t="shared" si="338"/>
        <v>0</v>
      </c>
      <c r="AA310" s="1373">
        <f t="shared" si="338"/>
        <v>0</v>
      </c>
      <c r="AB310" s="1376">
        <f t="shared" si="338"/>
        <v>0</v>
      </c>
      <c r="AC310" s="1373">
        <f t="shared" si="338"/>
        <v>0</v>
      </c>
      <c r="AD310" s="1376">
        <f t="shared" si="338"/>
        <v>0</v>
      </c>
      <c r="AE310" s="1373">
        <f t="shared" si="338"/>
        <v>0</v>
      </c>
      <c r="AF310" s="1376">
        <f t="shared" si="338"/>
        <v>0</v>
      </c>
      <c r="AG310" s="1373">
        <f t="shared" si="338"/>
        <v>0</v>
      </c>
      <c r="AH310" s="1376">
        <f t="shared" si="338"/>
        <v>0</v>
      </c>
      <c r="AI310" s="1373">
        <f t="shared" si="338"/>
        <v>0</v>
      </c>
      <c r="AJ310" s="1373">
        <f t="shared" si="338"/>
        <v>0</v>
      </c>
      <c r="AK310" s="1373">
        <f t="shared" si="338"/>
        <v>0</v>
      </c>
      <c r="AL310" s="1373">
        <f t="shared" si="338"/>
        <v>0</v>
      </c>
      <c r="AM310" s="1373">
        <f t="shared" si="338"/>
        <v>0</v>
      </c>
      <c r="AN310" s="1373">
        <f t="shared" si="338"/>
        <v>0</v>
      </c>
      <c r="AO310" s="1373">
        <f t="shared" si="338"/>
        <v>0</v>
      </c>
      <c r="AP310" s="1373">
        <f t="shared" si="338"/>
        <v>0</v>
      </c>
      <c r="AQ310" s="1373">
        <f t="shared" si="338"/>
        <v>0</v>
      </c>
      <c r="AR310" s="1374">
        <f t="shared" si="338"/>
        <v>0</v>
      </c>
      <c r="AS310" s="1374">
        <f t="shared" si="338"/>
        <v>0</v>
      </c>
      <c r="AT310" s="1376">
        <f t="shared" si="338"/>
        <v>0</v>
      </c>
      <c r="AU310" s="1377">
        <f>AR310* '1 Overview'!$D$19</f>
        <v>0</v>
      </c>
      <c r="AV310" s="1374">
        <f>T310* '1 Overview'!$D$19</f>
        <v>0</v>
      </c>
      <c r="AW310" s="1378">
        <f>Z310* '1 Overview'!$D$19</f>
        <v>0</v>
      </c>
      <c r="AX310" s="1376">
        <f>AT310* '1 Overview'!$D$19</f>
        <v>0</v>
      </c>
      <c r="AY310" s="682"/>
    </row>
    <row r="311" spans="1:51" s="204" customFormat="1" ht="15" customHeight="1" outlineLevel="1" x14ac:dyDescent="0.2">
      <c r="A311" s="1350" t="str">
        <f t="shared" si="335"/>
        <v>Z2013</v>
      </c>
      <c r="B311" s="1350" t="e">
        <f t="shared" si="335"/>
        <v>#N/A</v>
      </c>
      <c r="C311" s="1350" t="e">
        <f t="shared" si="335"/>
        <v>#N/A</v>
      </c>
      <c r="D311" s="1350" t="e">
        <f t="shared" si="335"/>
        <v>#N/A</v>
      </c>
      <c r="E311" s="1263" t="e">
        <f>VLOOKUP("K|"&amp;P311,'[2]+termU'!$A$1:$G$65536,6,FALSE)</f>
        <v>#N/A</v>
      </c>
      <c r="F311" s="1264" t="e">
        <f>VLOOKUP("K|"&amp;O311,'[2]+termU'!$A$1:$G$65536,6,FALSE)</f>
        <v>#N/A</v>
      </c>
      <c r="G311" s="1264" t="str">
        <f>IF(P311="","B",IF(ISERROR(#REF!),"B",IF(E311=LEFT(#REF!,LEN(E311)),"A","B")))</f>
        <v>B</v>
      </c>
      <c r="H311" s="172" t="str">
        <f t="shared" ca="1" si="326"/>
        <v>B</v>
      </c>
      <c r="I311" s="1352">
        <v>4</v>
      </c>
      <c r="J311" s="1350">
        <f t="shared" si="332"/>
        <v>2013</v>
      </c>
      <c r="K311" s="1350" t="str">
        <f t="shared" si="332"/>
        <v>Test country</v>
      </c>
      <c r="L311" s="1350">
        <f t="shared" si="332"/>
        <v>0</v>
      </c>
      <c r="M311" s="1350">
        <f t="shared" si="332"/>
        <v>0</v>
      </c>
      <c r="N311" s="1350">
        <f t="shared" si="332"/>
        <v>0</v>
      </c>
      <c r="O311" s="1371" t="str">
        <f>TRIM(R311)</f>
        <v>Non food prodcuts, no details</v>
      </c>
      <c r="P311" s="1262" t="s">
        <v>142</v>
      </c>
      <c r="Q311" s="1505" t="str">
        <f ca="1" xml:space="preserve"> Q310 &amp; IF(ISERROR([3]!hidden(Q310)),", no details",IF([3]!hidden(Q310),"",", no details"))</f>
        <v>Productos no alimenticios, no details</v>
      </c>
      <c r="R311" s="1505" t="str">
        <f xml:space="preserve"> R310 &amp; IF(ISERROR([2]!hidden(R310)),", no details",IF([2]!hidden(R310),"",", no details"))</f>
        <v>Non food prodcuts, no details</v>
      </c>
      <c r="S311" s="1481"/>
      <c r="T311" s="1482"/>
      <c r="U311" s="1482"/>
      <c r="V311" s="1483"/>
      <c r="W311" s="1658"/>
      <c r="X311" s="1481"/>
      <c r="Y311" s="1483"/>
      <c r="Z311" s="1658"/>
      <c r="AA311" s="1481"/>
      <c r="AB311" s="1484"/>
      <c r="AC311" s="1481"/>
      <c r="AD311" s="1484"/>
      <c r="AE311" s="1481"/>
      <c r="AF311" s="1484"/>
      <c r="AG311" s="1481"/>
      <c r="AH311" s="1484"/>
      <c r="AI311" s="1506" t="str">
        <f t="shared" si="336"/>
        <v/>
      </c>
      <c r="AJ311" s="1484" t="str">
        <f t="shared" si="337"/>
        <v/>
      </c>
      <c r="AK311" s="1506" t="str">
        <f t="shared" si="320"/>
        <v/>
      </c>
      <c r="AL311" s="1506" t="str">
        <f>IF($Y311,$U311/$Y311* '1 Overview'!$D$19,"")</f>
        <v/>
      </c>
      <c r="AM311" s="1481">
        <f>$AB311* '1 Overview'!$D$19</f>
        <v>0</v>
      </c>
      <c r="AN311" s="1482">
        <f>$AD311* '1 Overview'!$D$19</f>
        <v>0</v>
      </c>
      <c r="AO311" s="1482">
        <f>$AF311* '1 Overview'!$D$19</f>
        <v>0</v>
      </c>
      <c r="AP311" s="1483">
        <f>$AH311* '1 Overview'!$D$19</f>
        <v>0</v>
      </c>
      <c r="AQ311" s="1481"/>
      <c r="AR311" s="1482"/>
      <c r="AS311" s="1482"/>
      <c r="AT311" s="1484"/>
      <c r="AU311" s="747">
        <f>AR311* '1 Overview'!$D$19</f>
        <v>0</v>
      </c>
      <c r="AV311" s="1482">
        <f>T311* '1 Overview'!$D$19</f>
        <v>0</v>
      </c>
      <c r="AW311" s="1069">
        <f>Z311* '1 Overview'!$D$19</f>
        <v>0</v>
      </c>
      <c r="AX311" s="1484">
        <f>AT311* '1 Overview'!$D$19</f>
        <v>0</v>
      </c>
      <c r="AY311" s="1385"/>
    </row>
    <row r="312" spans="1:51" s="204" customFormat="1" ht="12.75" customHeight="1" outlineLevel="2" x14ac:dyDescent="0.2">
      <c r="A312" s="1350" t="str">
        <f t="shared" si="335"/>
        <v>Z2013</v>
      </c>
      <c r="B312" s="1350" t="e">
        <f t="shared" si="335"/>
        <v>#N/A</v>
      </c>
      <c r="C312" s="1350" t="e">
        <f t="shared" si="335"/>
        <v>#N/A</v>
      </c>
      <c r="D312" s="1350" t="e">
        <f t="shared" si="335"/>
        <v>#N/A</v>
      </c>
      <c r="E312" s="1263" t="e">
        <f>VLOOKUP("K|"&amp;P312,'[2]+termU'!$A$1:$G$65536,6,FALSE)</f>
        <v>#N/A</v>
      </c>
      <c r="F312" s="1264" t="str">
        <f>VLOOKUP("K|"&amp;O312,'[2]+termU'!$A$1:$G$65536,6,FALSE)</f>
        <v>L1016</v>
      </c>
      <c r="G312" s="1264" t="str">
        <f>IF(P312="","B",IF(ISERROR(E314),"B",IF(E312=LEFT(E314,LEN(E312)),"A","B")))</f>
        <v>B</v>
      </c>
      <c r="H312" s="172" t="str">
        <f t="shared" ca="1" si="326"/>
        <v>B</v>
      </c>
      <c r="I312" s="1352">
        <v>5</v>
      </c>
      <c r="J312" s="1350">
        <f t="shared" si="332"/>
        <v>2013</v>
      </c>
      <c r="K312" s="1350" t="str">
        <f t="shared" si="332"/>
        <v>Test country</v>
      </c>
      <c r="L312" s="1350">
        <f t="shared" si="332"/>
        <v>0</v>
      </c>
      <c r="M312" s="1350">
        <f t="shared" si="332"/>
        <v>0</v>
      </c>
      <c r="N312" s="1350">
        <f t="shared" si="332"/>
        <v>0</v>
      </c>
      <c r="O312" s="1371" t="str">
        <f>TRIM(R312)</f>
        <v>Tobacco</v>
      </c>
      <c r="P312" s="1507" t="s">
        <v>141</v>
      </c>
      <c r="Q312" s="1400" t="s">
        <v>2668</v>
      </c>
      <c r="R312" s="1400" t="s">
        <v>1764</v>
      </c>
      <c r="S312" s="1068"/>
      <c r="T312" s="1069"/>
      <c r="U312" s="1069"/>
      <c r="V312" s="1383"/>
      <c r="W312" s="1651"/>
      <c r="X312" s="1068"/>
      <c r="Y312" s="1383"/>
      <c r="Z312" s="1651"/>
      <c r="AA312" s="1068"/>
      <c r="AB312" s="1384"/>
      <c r="AC312" s="1068"/>
      <c r="AD312" s="1384"/>
      <c r="AE312" s="1068"/>
      <c r="AF312" s="1384"/>
      <c r="AG312" s="1068"/>
      <c r="AH312" s="1384"/>
      <c r="AI312" s="1508" t="str">
        <f t="shared" si="336"/>
        <v/>
      </c>
      <c r="AJ312" s="1384" t="str">
        <f t="shared" si="337"/>
        <v/>
      </c>
      <c r="AK312" s="1508" t="str">
        <f t="shared" si="320"/>
        <v/>
      </c>
      <c r="AL312" s="1508" t="str">
        <f>IF($Y312,$U312/$Y312* '1 Overview'!$D$19,"")</f>
        <v/>
      </c>
      <c r="AM312" s="1068">
        <f>$AB312* '1 Overview'!$D$19</f>
        <v>0</v>
      </c>
      <c r="AN312" s="1069">
        <f>$AD312* '1 Overview'!$D$19</f>
        <v>0</v>
      </c>
      <c r="AO312" s="1069">
        <f>$AF312* '1 Overview'!$D$19</f>
        <v>0</v>
      </c>
      <c r="AP312" s="1383">
        <f>$AH312* '1 Overview'!$D$19</f>
        <v>0</v>
      </c>
      <c r="AQ312" s="1068"/>
      <c r="AR312" s="1069"/>
      <c r="AS312" s="1069"/>
      <c r="AT312" s="1384"/>
      <c r="AU312" s="719">
        <f>AR312* '1 Overview'!$D$19</f>
        <v>0</v>
      </c>
      <c r="AV312" s="1069">
        <f>T312* '1 Overview'!$D$19</f>
        <v>0</v>
      </c>
      <c r="AW312" s="1069">
        <f>Z312* '1 Overview'!$D$19</f>
        <v>0</v>
      </c>
      <c r="AX312" s="1384">
        <f>AT312* '1 Overview'!$D$19</f>
        <v>0</v>
      </c>
      <c r="AY312" s="1385"/>
    </row>
    <row r="313" spans="1:51" s="204" customFormat="1" ht="12.75" customHeight="1" outlineLevel="2" x14ac:dyDescent="0.2">
      <c r="A313" s="1350" t="str">
        <f t="shared" si="335"/>
        <v>Z2013</v>
      </c>
      <c r="B313" s="1350" t="e">
        <f t="shared" si="335"/>
        <v>#N/A</v>
      </c>
      <c r="C313" s="1350" t="e">
        <f t="shared" si="335"/>
        <v>#N/A</v>
      </c>
      <c r="D313" s="1350" t="e">
        <f t="shared" si="335"/>
        <v>#N/A</v>
      </c>
      <c r="E313" s="1263" t="str">
        <f>VLOOKUP("K|"&amp;P313,'[2]+termU'!$A$1:$G$65536,6,FALSE)</f>
        <v>L8zz201</v>
      </c>
      <c r="F313" s="1264" t="str">
        <f>VLOOKUP("K|"&amp;O313,'[2]+termU'!$A$1:$G$65536,6,FALSE)</f>
        <v>L8zz201</v>
      </c>
      <c r="G313" s="1264" t="str">
        <f>IF(P313="","B",IF(ISERROR(#REF!),"B",IF(E313=LEFT(#REF!,LEN(E313)),"A","B")))</f>
        <v>B</v>
      </c>
      <c r="H313" s="172" t="str">
        <f t="shared" ca="1" si="326"/>
        <v>B</v>
      </c>
      <c r="I313" s="1352">
        <v>5</v>
      </c>
      <c r="J313" s="1350">
        <f t="shared" si="332"/>
        <v>2013</v>
      </c>
      <c r="K313" s="1350" t="str">
        <f t="shared" si="332"/>
        <v>Test country</v>
      </c>
      <c r="L313" s="1350">
        <f t="shared" si="332"/>
        <v>0</v>
      </c>
      <c r="M313" s="1350">
        <f t="shared" si="332"/>
        <v>0</v>
      </c>
      <c r="N313" s="1350">
        <f t="shared" si="332"/>
        <v>0</v>
      </c>
      <c r="O313" s="1371" t="str">
        <f>TRIM(R313)</f>
        <v>Wool</v>
      </c>
      <c r="P313" s="1507" t="s">
        <v>1762</v>
      </c>
      <c r="Q313" s="1400" t="s">
        <v>2862</v>
      </c>
      <c r="R313" s="1400" t="s">
        <v>1763</v>
      </c>
      <c r="S313" s="1068"/>
      <c r="T313" s="1069"/>
      <c r="U313" s="1069"/>
      <c r="V313" s="1383"/>
      <c r="W313" s="1651"/>
      <c r="X313" s="1068"/>
      <c r="Y313" s="1383"/>
      <c r="Z313" s="1651"/>
      <c r="AA313" s="1068"/>
      <c r="AB313" s="1384"/>
      <c r="AC313" s="1068"/>
      <c r="AD313" s="1384"/>
      <c r="AE313" s="1068"/>
      <c r="AF313" s="1384"/>
      <c r="AG313" s="1068"/>
      <c r="AH313" s="1384"/>
      <c r="AI313" s="1508" t="str">
        <f t="shared" ref="AI313:AI327" si="339">IF($V313,$S313/$V313,"")</f>
        <v/>
      </c>
      <c r="AJ313" s="1384" t="str">
        <f t="shared" ref="AJ313:AJ327" si="340">IF($V313,$T313/$V313,"")</f>
        <v/>
      </c>
      <c r="AK313" s="1508" t="str">
        <f t="shared" si="320"/>
        <v/>
      </c>
      <c r="AL313" s="1508" t="str">
        <f>IF($Y313,$U313/$Y313* '1 Overview'!$D$19,"")</f>
        <v/>
      </c>
      <c r="AM313" s="1068">
        <f>$AB313* '1 Overview'!$D$19</f>
        <v>0</v>
      </c>
      <c r="AN313" s="1069">
        <f>$AD313* '1 Overview'!$D$19</f>
        <v>0</v>
      </c>
      <c r="AO313" s="1069">
        <f>$AF313* '1 Overview'!$D$19</f>
        <v>0</v>
      </c>
      <c r="AP313" s="1383">
        <f>$AH313* '1 Overview'!$D$19</f>
        <v>0</v>
      </c>
      <c r="AQ313" s="1068"/>
      <c r="AR313" s="1069"/>
      <c r="AS313" s="1069"/>
      <c r="AT313" s="1384"/>
      <c r="AU313" s="719">
        <f>AR313* '1 Overview'!$D$19</f>
        <v>0</v>
      </c>
      <c r="AV313" s="1069">
        <f>T313* '1 Overview'!$D$19</f>
        <v>0</v>
      </c>
      <c r="AW313" s="1069">
        <f>Z313* '1 Overview'!$D$19</f>
        <v>0</v>
      </c>
      <c r="AX313" s="1384">
        <f>AT313* '1 Overview'!$D$19</f>
        <v>0</v>
      </c>
      <c r="AY313" s="1385"/>
    </row>
    <row r="314" spans="1:51" s="207" customFormat="1" ht="15" customHeight="1" outlineLevel="3" thickBot="1" x14ac:dyDescent="0.25">
      <c r="A314" s="1488" t="str">
        <f t="shared" si="335"/>
        <v>Z2013</v>
      </c>
      <c r="B314" s="1488" t="e">
        <f t="shared" si="335"/>
        <v>#N/A</v>
      </c>
      <c r="C314" s="1488" t="e">
        <f t="shared" si="335"/>
        <v>#N/A</v>
      </c>
      <c r="D314" s="1488" t="e">
        <f t="shared" si="335"/>
        <v>#N/A</v>
      </c>
      <c r="E314" s="1489" t="e">
        <f>VLOOKUP("K|"&amp;P314,'[2]+termU'!$A$1:$G$65536,6,FALSE)</f>
        <v>#N/A</v>
      </c>
      <c r="F314" s="1490" t="e">
        <f>VLOOKUP("K|"&amp;O314,'[2]+termU'!$A$1:$G$65536,6,FALSE)</f>
        <v>#N/A</v>
      </c>
      <c r="G314" s="1490" t="str">
        <f t="shared" ref="G314:G324" si="341">IF(P314="","B",IF(ISERROR(E315),"B",IF(E314=LEFT(E315,LEN(E314)),"A","B")))</f>
        <v>B</v>
      </c>
      <c r="H314" s="172" t="str">
        <f t="shared" ca="1" si="326"/>
        <v>B</v>
      </c>
      <c r="I314" s="1492">
        <v>4</v>
      </c>
      <c r="J314" s="1488">
        <f t="shared" si="332"/>
        <v>2013</v>
      </c>
      <c r="K314" s="1488" t="str">
        <f t="shared" si="332"/>
        <v>Test country</v>
      </c>
      <c r="L314" s="1488">
        <f t="shared" si="332"/>
        <v>0</v>
      </c>
      <c r="M314" s="1488">
        <f t="shared" si="332"/>
        <v>0</v>
      </c>
      <c r="N314" s="1488">
        <f t="shared" si="332"/>
        <v>0</v>
      </c>
      <c r="O314" s="1493" t="str">
        <f>TRIM(R314)</f>
        <v>&lt;important new product, please enter&gt;</v>
      </c>
      <c r="P314" s="1491"/>
      <c r="Q314" s="1403" t="s">
        <v>2665</v>
      </c>
      <c r="R314" s="1509" t="s">
        <v>2231</v>
      </c>
      <c r="S314" s="1512"/>
      <c r="T314" s="1510"/>
      <c r="U314" s="1510"/>
      <c r="V314" s="1641"/>
      <c r="W314" s="1655"/>
      <c r="X314" s="1512"/>
      <c r="Y314" s="1641"/>
      <c r="Z314" s="1655"/>
      <c r="AA314" s="1512"/>
      <c r="AB314" s="1511"/>
      <c r="AC314" s="1512"/>
      <c r="AD314" s="1511"/>
      <c r="AE314" s="1512"/>
      <c r="AF314" s="1511"/>
      <c r="AG314" s="1512"/>
      <c r="AH314" s="1511"/>
      <c r="AI314" s="1513" t="str">
        <f t="shared" si="339"/>
        <v/>
      </c>
      <c r="AJ314" s="1503" t="str">
        <f t="shared" si="340"/>
        <v/>
      </c>
      <c r="AK314" s="1513" t="str">
        <f t="shared" si="320"/>
        <v/>
      </c>
      <c r="AL314" s="1513" t="str">
        <f>IF($Y314,$U314/$Y314* '1 Overview'!$D$19,"")</f>
        <v/>
      </c>
      <c r="AM314" s="1514">
        <f>$AB314* '1 Overview'!$D$19</f>
        <v>0</v>
      </c>
      <c r="AN314" s="1502">
        <f>$AD314* '1 Overview'!$D$19</f>
        <v>0</v>
      </c>
      <c r="AO314" s="1502">
        <f>$AF314* '1 Overview'!$D$19</f>
        <v>0</v>
      </c>
      <c r="AP314" s="1515">
        <f>$AH314* '1 Overview'!$D$19</f>
        <v>0</v>
      </c>
      <c r="AQ314" s="1514"/>
      <c r="AR314" s="1502"/>
      <c r="AS314" s="1502"/>
      <c r="AT314" s="1503"/>
      <c r="AU314" s="1501">
        <f>AR314* '1 Overview'!$D$19</f>
        <v>0</v>
      </c>
      <c r="AV314" s="1502">
        <f>T314* '1 Overview'!$D$19</f>
        <v>0</v>
      </c>
      <c r="AW314" s="1069">
        <f>Z314* '1 Overview'!$D$19</f>
        <v>0</v>
      </c>
      <c r="AX314" s="1503">
        <f>AT314* '1 Overview'!$D$19</f>
        <v>0</v>
      </c>
      <c r="AY314" s="1458"/>
    </row>
    <row r="315" spans="1:51" ht="21.75" thickBot="1" x14ac:dyDescent="0.25">
      <c r="A315" s="1364" t="str">
        <f t="shared" si="335"/>
        <v>Z2013</v>
      </c>
      <c r="B315" s="1365" t="e">
        <f t="shared" si="335"/>
        <v>#N/A</v>
      </c>
      <c r="C315" s="1365" t="e">
        <f t="shared" si="335"/>
        <v>#N/A</v>
      </c>
      <c r="D315" s="1365" t="e">
        <f t="shared" si="335"/>
        <v>#N/A</v>
      </c>
      <c r="E315" s="1366" t="str">
        <f>VLOOKUP("K|"&amp;P315,'[2]+termU'!$A$1:$G$65536,6,FALSE)</f>
        <v>L803</v>
      </c>
      <c r="F315" s="1367" t="str">
        <f>VLOOKUP("K|"&amp;O315,'[2]+termU'!$A$1:$G$65536,6,FALSE)</f>
        <v>L803</v>
      </c>
      <c r="G315" s="1367" t="str">
        <f t="shared" si="341"/>
        <v>A</v>
      </c>
      <c r="H315" s="172" t="str">
        <f t="shared" ca="1" si="326"/>
        <v>A</v>
      </c>
      <c r="I315" s="1368">
        <v>3</v>
      </c>
      <c r="J315" s="1369">
        <f t="shared" si="332"/>
        <v>2013</v>
      </c>
      <c r="K315" s="1369" t="str">
        <f t="shared" si="332"/>
        <v>Test country</v>
      </c>
      <c r="L315" s="1369">
        <f t="shared" si="332"/>
        <v>0</v>
      </c>
      <c r="M315" s="1369">
        <f t="shared" si="332"/>
        <v>0</v>
      </c>
      <c r="N315" s="1370">
        <f t="shared" si="332"/>
        <v>0</v>
      </c>
      <c r="O315" s="1371" t="str">
        <f t="shared" si="333"/>
        <v>Feedstuffs</v>
      </c>
      <c r="P315" s="1354" t="s">
        <v>149</v>
      </c>
      <c r="Q315" s="1372" t="s">
        <v>2669</v>
      </c>
      <c r="R315" s="1372" t="s">
        <v>149</v>
      </c>
      <c r="S315" s="1373">
        <f>SUBTOTAL(9,S316:S327)</f>
        <v>0</v>
      </c>
      <c r="T315" s="1374">
        <f t="shared" ref="T315:AT315" si="342">SUBTOTAL(9,T316:T327)</f>
        <v>0</v>
      </c>
      <c r="U315" s="1374">
        <f t="shared" si="342"/>
        <v>0</v>
      </c>
      <c r="V315" s="1375">
        <f t="shared" si="342"/>
        <v>0</v>
      </c>
      <c r="W315" s="1646">
        <f t="shared" si="342"/>
        <v>0</v>
      </c>
      <c r="X315" s="1373">
        <f t="shared" si="342"/>
        <v>0</v>
      </c>
      <c r="Y315" s="1375">
        <f t="shared" si="342"/>
        <v>0</v>
      </c>
      <c r="Z315" s="1646">
        <f t="shared" si="342"/>
        <v>0</v>
      </c>
      <c r="AA315" s="1373">
        <f t="shared" si="342"/>
        <v>0</v>
      </c>
      <c r="AB315" s="1376">
        <f t="shared" si="342"/>
        <v>0</v>
      </c>
      <c r="AC315" s="1373">
        <f t="shared" si="342"/>
        <v>0</v>
      </c>
      <c r="AD315" s="1376">
        <f t="shared" si="342"/>
        <v>0</v>
      </c>
      <c r="AE315" s="1373">
        <f t="shared" si="342"/>
        <v>0</v>
      </c>
      <c r="AF315" s="1376">
        <f t="shared" si="342"/>
        <v>0</v>
      </c>
      <c r="AG315" s="1373">
        <f t="shared" si="342"/>
        <v>0</v>
      </c>
      <c r="AH315" s="1376">
        <f t="shared" si="342"/>
        <v>0</v>
      </c>
      <c r="AI315" s="1373">
        <f t="shared" si="342"/>
        <v>0</v>
      </c>
      <c r="AJ315" s="1373">
        <f t="shared" si="342"/>
        <v>0</v>
      </c>
      <c r="AK315" s="1373">
        <f t="shared" si="342"/>
        <v>0</v>
      </c>
      <c r="AL315" s="1373">
        <f t="shared" si="342"/>
        <v>0</v>
      </c>
      <c r="AM315" s="1373">
        <f t="shared" si="342"/>
        <v>0</v>
      </c>
      <c r="AN315" s="1373">
        <f t="shared" si="342"/>
        <v>0</v>
      </c>
      <c r="AO315" s="1373">
        <f t="shared" si="342"/>
        <v>0</v>
      </c>
      <c r="AP315" s="1373">
        <f t="shared" si="342"/>
        <v>0</v>
      </c>
      <c r="AQ315" s="1373">
        <f t="shared" si="342"/>
        <v>0</v>
      </c>
      <c r="AR315" s="1374">
        <f t="shared" si="342"/>
        <v>0</v>
      </c>
      <c r="AS315" s="1374">
        <f t="shared" si="342"/>
        <v>0</v>
      </c>
      <c r="AT315" s="1376">
        <f t="shared" si="342"/>
        <v>0</v>
      </c>
      <c r="AU315" s="1377">
        <f>AR315* '1 Overview'!$D$19</f>
        <v>0</v>
      </c>
      <c r="AV315" s="1374">
        <f>T315* '1 Overview'!$D$19</f>
        <v>0</v>
      </c>
      <c r="AW315" s="1378">
        <f>Z315* '1 Overview'!$D$19</f>
        <v>0</v>
      </c>
      <c r="AX315" s="1376">
        <f>AT315* '1 Overview'!$D$19</f>
        <v>0</v>
      </c>
      <c r="AY315" s="682"/>
    </row>
    <row r="316" spans="1:51" s="204" customFormat="1" ht="15" customHeight="1" outlineLevel="1" collapsed="1" x14ac:dyDescent="0.2">
      <c r="A316" s="1350" t="str">
        <f t="shared" si="335"/>
        <v>Z2013</v>
      </c>
      <c r="B316" s="1350" t="e">
        <f t="shared" si="335"/>
        <v>#N/A</v>
      </c>
      <c r="C316" s="1350" t="e">
        <f t="shared" si="335"/>
        <v>#N/A</v>
      </c>
      <c r="D316" s="1350" t="e">
        <f t="shared" si="335"/>
        <v>#N/A</v>
      </c>
      <c r="E316" s="1263" t="str">
        <f>VLOOKUP("K|"&amp;P316,'[2]+termU'!$A$1:$G$65536,6,FALSE)</f>
        <v>L8030</v>
      </c>
      <c r="F316" s="1264" t="str">
        <f>VLOOKUP("K|"&amp;O316,'[2]+termU'!$A$1:$G$65536,6,FALSE)</f>
        <v>L8030</v>
      </c>
      <c r="G316" s="1264" t="str">
        <f t="shared" si="341"/>
        <v>B</v>
      </c>
      <c r="H316" s="172" t="str">
        <f t="shared" ca="1" si="326"/>
        <v>B</v>
      </c>
      <c r="I316" s="1352">
        <v>4</v>
      </c>
      <c r="J316" s="1350">
        <f t="shared" si="332"/>
        <v>2013</v>
      </c>
      <c r="K316" s="1350" t="str">
        <f t="shared" si="332"/>
        <v>Test country</v>
      </c>
      <c r="L316" s="1350">
        <f t="shared" si="332"/>
        <v>0</v>
      </c>
      <c r="M316" s="1350">
        <f t="shared" si="332"/>
        <v>0</v>
      </c>
      <c r="N316" s="1350">
        <f t="shared" si="332"/>
        <v>0</v>
      </c>
      <c r="O316" s="1371" t="str">
        <f t="shared" si="333"/>
        <v>Feedstuffs, no details</v>
      </c>
      <c r="P316" s="1262" t="s">
        <v>43</v>
      </c>
      <c r="Q316" s="1516" t="str">
        <f ca="1" xml:space="preserve"> Q315 &amp; IF(ISERROR([3]!hidden(Q315)),", no details",IF([3]!hidden(Q315),"",", no details"))</f>
        <v>Alimento para ganado, no details</v>
      </c>
      <c r="R316" s="1505" t="str">
        <f xml:space="preserve"> R315 &amp; IF(ISERROR([2]!hidden(R315)),", no details",IF([2]!hidden(R315),"",", no details"))</f>
        <v>Feedstuffs, no details</v>
      </c>
      <c r="S316" s="1481"/>
      <c r="T316" s="1482"/>
      <c r="U316" s="1482"/>
      <c r="V316" s="1483"/>
      <c r="W316" s="1658"/>
      <c r="X316" s="1481"/>
      <c r="Y316" s="1483"/>
      <c r="Z316" s="1658"/>
      <c r="AA316" s="1481"/>
      <c r="AB316" s="1484"/>
      <c r="AC316" s="1481"/>
      <c r="AD316" s="1484"/>
      <c r="AE316" s="1481"/>
      <c r="AF316" s="1484"/>
      <c r="AG316" s="1481"/>
      <c r="AH316" s="1484"/>
      <c r="AI316" s="1506" t="str">
        <f t="shared" si="339"/>
        <v/>
      </c>
      <c r="AJ316" s="1484" t="str">
        <f t="shared" si="340"/>
        <v/>
      </c>
      <c r="AK316" s="1506" t="str">
        <f t="shared" ref="AK316:AK327" si="343">IF($Y316,$U316/$Y316,"")</f>
        <v/>
      </c>
      <c r="AL316" s="1506" t="str">
        <f>IF($Y316,$U316/$Y316* '1 Overview'!$D$19,"")</f>
        <v/>
      </c>
      <c r="AM316" s="1481">
        <f>$AB316* '1 Overview'!$D$19</f>
        <v>0</v>
      </c>
      <c r="AN316" s="1482">
        <f>$AD316* '1 Overview'!$D$19</f>
        <v>0</v>
      </c>
      <c r="AO316" s="1482">
        <f>$AF316* '1 Overview'!$D$19</f>
        <v>0</v>
      </c>
      <c r="AP316" s="1483">
        <f>$AH316* '1 Overview'!$D$19</f>
        <v>0</v>
      </c>
      <c r="AQ316" s="1481"/>
      <c r="AR316" s="1482"/>
      <c r="AS316" s="1482"/>
      <c r="AT316" s="1484"/>
      <c r="AU316" s="747">
        <f>AR316* '1 Overview'!$D$19</f>
        <v>0</v>
      </c>
      <c r="AV316" s="1482">
        <f>T316* '1 Overview'!$D$19</f>
        <v>0</v>
      </c>
      <c r="AW316" s="1069">
        <f>Z316* '1 Overview'!$D$19</f>
        <v>0</v>
      </c>
      <c r="AX316" s="1484">
        <f>AT316* '1 Overview'!$D$19</f>
        <v>0</v>
      </c>
      <c r="AY316" s="1385"/>
    </row>
    <row r="317" spans="1:51" s="195" customFormat="1" ht="12.75" customHeight="1" outlineLevel="1" x14ac:dyDescent="0.2">
      <c r="A317" s="1350" t="str">
        <f t="shared" si="335"/>
        <v>Z2013</v>
      </c>
      <c r="B317" s="1350" t="e">
        <f t="shared" si="335"/>
        <v>#N/A</v>
      </c>
      <c r="C317" s="1350" t="e">
        <f t="shared" si="335"/>
        <v>#N/A</v>
      </c>
      <c r="D317" s="1350" t="e">
        <f t="shared" si="335"/>
        <v>#N/A</v>
      </c>
      <c r="E317" s="1263" t="e">
        <f>VLOOKUP("K|"&amp;P317,'[2]+termU'!$A$1:$G$65536,6,FALSE)</f>
        <v>#N/A</v>
      </c>
      <c r="F317" s="1264" t="e">
        <f>VLOOKUP("K|"&amp;O317,'[2]+termU'!$A$1:$G$65536,6,FALSE)</f>
        <v>#N/A</v>
      </c>
      <c r="G317" s="1264" t="str">
        <f t="shared" si="341"/>
        <v>B</v>
      </c>
      <c r="H317" s="172" t="str">
        <f t="shared" ca="1" si="326"/>
        <v>A</v>
      </c>
      <c r="I317" s="1352">
        <v>4</v>
      </c>
      <c r="J317" s="1350">
        <f t="shared" si="332"/>
        <v>2013</v>
      </c>
      <c r="K317" s="1350" t="str">
        <f t="shared" si="332"/>
        <v>Test country</v>
      </c>
      <c r="L317" s="1350">
        <f t="shared" si="332"/>
        <v>0</v>
      </c>
      <c r="M317" s="1350">
        <f t="shared" si="332"/>
        <v>0</v>
      </c>
      <c r="N317" s="1350">
        <f t="shared" si="332"/>
        <v>0</v>
      </c>
      <c r="O317" s="1371" t="str">
        <f t="shared" si="333"/>
        <v>Oil-cakes and -shred</v>
      </c>
      <c r="P317" s="1262" t="s">
        <v>1830</v>
      </c>
      <c r="Q317" s="1517" t="s">
        <v>2670</v>
      </c>
      <c r="R317" s="1517" t="s">
        <v>959</v>
      </c>
      <c r="S317" s="1462">
        <f>SUBTOTAL(9,S318:S322)</f>
        <v>0</v>
      </c>
      <c r="T317" s="1463">
        <f t="shared" ref="T317:AT317" si="344">SUBTOTAL(9,T318:T322)</f>
        <v>0</v>
      </c>
      <c r="U317" s="1463">
        <f t="shared" si="344"/>
        <v>0</v>
      </c>
      <c r="V317" s="1464">
        <f t="shared" si="344"/>
        <v>0</v>
      </c>
      <c r="W317" s="1486">
        <f t="shared" si="344"/>
        <v>0</v>
      </c>
      <c r="X317" s="1462">
        <f t="shared" si="344"/>
        <v>0</v>
      </c>
      <c r="Y317" s="1464">
        <f t="shared" si="344"/>
        <v>0</v>
      </c>
      <c r="Z317" s="1486">
        <f t="shared" si="344"/>
        <v>0</v>
      </c>
      <c r="AA317" s="1462">
        <f t="shared" si="344"/>
        <v>0</v>
      </c>
      <c r="AB317" s="1465">
        <f t="shared" si="344"/>
        <v>0</v>
      </c>
      <c r="AC317" s="1462">
        <f t="shared" si="344"/>
        <v>0</v>
      </c>
      <c r="AD317" s="1465">
        <f t="shared" si="344"/>
        <v>0</v>
      </c>
      <c r="AE317" s="1462">
        <f t="shared" si="344"/>
        <v>0</v>
      </c>
      <c r="AF317" s="1465">
        <f t="shared" si="344"/>
        <v>0</v>
      </c>
      <c r="AG317" s="1462">
        <f t="shared" si="344"/>
        <v>0</v>
      </c>
      <c r="AH317" s="1465">
        <f t="shared" si="344"/>
        <v>0</v>
      </c>
      <c r="AI317" s="1462">
        <f t="shared" si="344"/>
        <v>0</v>
      </c>
      <c r="AJ317" s="1462">
        <f t="shared" si="344"/>
        <v>0</v>
      </c>
      <c r="AK317" s="1462">
        <f t="shared" si="344"/>
        <v>0</v>
      </c>
      <c r="AL317" s="1462">
        <f t="shared" si="344"/>
        <v>0</v>
      </c>
      <c r="AM317" s="1462">
        <f t="shared" si="344"/>
        <v>0</v>
      </c>
      <c r="AN317" s="1462">
        <f t="shared" si="344"/>
        <v>0</v>
      </c>
      <c r="AO317" s="1462">
        <f t="shared" si="344"/>
        <v>0</v>
      </c>
      <c r="AP317" s="1462">
        <f t="shared" si="344"/>
        <v>0</v>
      </c>
      <c r="AQ317" s="1462">
        <f t="shared" si="344"/>
        <v>0</v>
      </c>
      <c r="AR317" s="1463">
        <f t="shared" si="344"/>
        <v>0</v>
      </c>
      <c r="AS317" s="1463">
        <f t="shared" si="344"/>
        <v>0</v>
      </c>
      <c r="AT317" s="1465">
        <f t="shared" si="344"/>
        <v>0</v>
      </c>
      <c r="AU317" s="1518">
        <f>AR317* '1 Overview'!$D$19</f>
        <v>0</v>
      </c>
      <c r="AV317" s="1519">
        <f>T317* '1 Overview'!$D$19</f>
        <v>0</v>
      </c>
      <c r="AW317" s="1378">
        <f>Z317* '1 Overview'!$D$19</f>
        <v>0</v>
      </c>
      <c r="AX317" s="1520">
        <f>AT317* '1 Overview'!$D$19</f>
        <v>0</v>
      </c>
      <c r="AY317" s="1467"/>
    </row>
    <row r="318" spans="1:51" s="204" customFormat="1" ht="12.75" customHeight="1" outlineLevel="2" x14ac:dyDescent="0.2">
      <c r="A318" s="1350" t="str">
        <f t="shared" si="335"/>
        <v>Z2013</v>
      </c>
      <c r="B318" s="1350" t="e">
        <f t="shared" si="335"/>
        <v>#N/A</v>
      </c>
      <c r="C318" s="1350" t="e">
        <f t="shared" si="335"/>
        <v>#N/A</v>
      </c>
      <c r="D318" s="1350" t="e">
        <f t="shared" si="335"/>
        <v>#N/A</v>
      </c>
      <c r="E318" s="1263" t="e">
        <f>VLOOKUP("K|"&amp;P318,'[2]+termU'!$A$1:$G$65536,6,FALSE)</f>
        <v>#N/A</v>
      </c>
      <c r="F318" s="1264" t="e">
        <f>VLOOKUP("K|"&amp;O318,'[2]+termU'!$A$1:$G$65536,6,FALSE)</f>
        <v>#N/A</v>
      </c>
      <c r="G318" s="1264" t="str">
        <f t="shared" si="341"/>
        <v>B</v>
      </c>
      <c r="H318" s="172" t="str">
        <f t="shared" ca="1" si="326"/>
        <v>B</v>
      </c>
      <c r="I318" s="1352">
        <v>5</v>
      </c>
      <c r="J318" s="1350">
        <f t="shared" si="332"/>
        <v>2013</v>
      </c>
      <c r="K318" s="1350" t="str">
        <f t="shared" si="332"/>
        <v>Test country</v>
      </c>
      <c r="L318" s="1350">
        <f t="shared" si="332"/>
        <v>0</v>
      </c>
      <c r="M318" s="1350">
        <f t="shared" si="332"/>
        <v>0</v>
      </c>
      <c r="N318" s="1350">
        <f t="shared" si="332"/>
        <v>0</v>
      </c>
      <c r="O318" s="1371" t="str">
        <f t="shared" si="333"/>
        <v>Oil-cakes and -shred, no details</v>
      </c>
      <c r="P318" s="1262" t="s">
        <v>44</v>
      </c>
      <c r="Q318" s="1485" t="str">
        <f ca="1" xml:space="preserve"> Q317 &amp; IF(ISERROR([3]!hidden(Q317)),", no details",IF([3]!hidden(Q317),"",", no details"))</f>
        <v xml:space="preserve">   Tortas y triturado de oleaginosas, no details</v>
      </c>
      <c r="R318" s="1485" t="str">
        <f xml:space="preserve"> R317 &amp; IF(ISERROR([2]!hidden(R317)),", no details",IF([2]!hidden(R317),"",", no details"))</f>
        <v xml:space="preserve">   Oil-cakes and -shred, no details</v>
      </c>
      <c r="S318" s="1068"/>
      <c r="T318" s="1069"/>
      <c r="U318" s="1069"/>
      <c r="V318" s="1383"/>
      <c r="W318" s="1651"/>
      <c r="X318" s="1068"/>
      <c r="Y318" s="1383"/>
      <c r="Z318" s="1651"/>
      <c r="AA318" s="1068"/>
      <c r="AB318" s="1384"/>
      <c r="AC318" s="1068"/>
      <c r="AD318" s="1384"/>
      <c r="AE318" s="1068"/>
      <c r="AF318" s="1384"/>
      <c r="AG318" s="1068"/>
      <c r="AH318" s="1384"/>
      <c r="AI318" s="1508" t="str">
        <f t="shared" si="339"/>
        <v/>
      </c>
      <c r="AJ318" s="1384" t="str">
        <f t="shared" si="340"/>
        <v/>
      </c>
      <c r="AK318" s="1508" t="str">
        <f t="shared" si="343"/>
        <v/>
      </c>
      <c r="AL318" s="1508" t="str">
        <f>IF($Y318,$U318/$Y318* '1 Overview'!$D$19,"")</f>
        <v/>
      </c>
      <c r="AM318" s="1068">
        <f>$AB318* '1 Overview'!$D$19</f>
        <v>0</v>
      </c>
      <c r="AN318" s="1069">
        <f>$AD318* '1 Overview'!$D$19</f>
        <v>0</v>
      </c>
      <c r="AO318" s="1069">
        <f>$AF318* '1 Overview'!$D$19</f>
        <v>0</v>
      </c>
      <c r="AP318" s="1383">
        <f>$AH318* '1 Overview'!$D$19</f>
        <v>0</v>
      </c>
      <c r="AQ318" s="1068"/>
      <c r="AR318" s="1069"/>
      <c r="AS318" s="1069"/>
      <c r="AT318" s="1384"/>
      <c r="AU318" s="719">
        <f>AR318* '1 Overview'!$D$19</f>
        <v>0</v>
      </c>
      <c r="AV318" s="1069">
        <f>T318* '1 Overview'!$D$19</f>
        <v>0</v>
      </c>
      <c r="AW318" s="1069">
        <f>Z318* '1 Overview'!$D$19</f>
        <v>0</v>
      </c>
      <c r="AX318" s="1384">
        <f>AT318* '1 Overview'!$D$19</f>
        <v>0</v>
      </c>
      <c r="AY318" s="1385"/>
    </row>
    <row r="319" spans="1:51" s="204" customFormat="1" ht="12.75" customHeight="1" outlineLevel="2" x14ac:dyDescent="0.2">
      <c r="A319" s="1350" t="str">
        <f t="shared" si="335"/>
        <v>Z2013</v>
      </c>
      <c r="B319" s="1350" t="e">
        <f t="shared" si="335"/>
        <v>#N/A</v>
      </c>
      <c r="C319" s="1350" t="e">
        <f t="shared" si="335"/>
        <v>#N/A</v>
      </c>
      <c r="D319" s="1350" t="e">
        <f t="shared" si="335"/>
        <v>#N/A</v>
      </c>
      <c r="E319" s="1263" t="e">
        <f>VLOOKUP("K|"&amp;P319,'[2]+termU'!$A$1:$G$65536,6,FALSE)</f>
        <v>#N/A</v>
      </c>
      <c r="F319" s="1264" t="e">
        <f>VLOOKUP("K|"&amp;O319,'[2]+termU'!$A$1:$G$65536,6,FALSE)</f>
        <v>#N/A</v>
      </c>
      <c r="G319" s="1264" t="str">
        <f t="shared" si="341"/>
        <v>B</v>
      </c>
      <c r="H319" s="172" t="str">
        <f t="shared" ca="1" si="326"/>
        <v>B</v>
      </c>
      <c r="I319" s="1352">
        <v>5</v>
      </c>
      <c r="J319" s="1350">
        <f t="shared" ref="J319:N327" si="345">J$20</f>
        <v>2013</v>
      </c>
      <c r="K319" s="1350" t="str">
        <f t="shared" si="345"/>
        <v>Test country</v>
      </c>
      <c r="L319" s="1350">
        <f t="shared" si="345"/>
        <v>0</v>
      </c>
      <c r="M319" s="1350">
        <f t="shared" si="345"/>
        <v>0</v>
      </c>
      <c r="N319" s="1350">
        <f t="shared" si="345"/>
        <v>0</v>
      </c>
      <c r="O319" s="1371" t="str">
        <f t="shared" si="333"/>
        <v>Rape cake</v>
      </c>
      <c r="P319" s="1262" t="s">
        <v>150</v>
      </c>
      <c r="Q319" s="1485" t="s">
        <v>2671</v>
      </c>
      <c r="R319" s="1485" t="s">
        <v>960</v>
      </c>
      <c r="S319" s="1068"/>
      <c r="T319" s="1069"/>
      <c r="U319" s="1069"/>
      <c r="V319" s="1383"/>
      <c r="W319" s="1651"/>
      <c r="X319" s="1068"/>
      <c r="Y319" s="1383"/>
      <c r="Z319" s="1651"/>
      <c r="AA319" s="1068"/>
      <c r="AB319" s="1384"/>
      <c r="AC319" s="1068"/>
      <c r="AD319" s="1384"/>
      <c r="AE319" s="1068"/>
      <c r="AF319" s="1384"/>
      <c r="AG319" s="1068"/>
      <c r="AH319" s="1384"/>
      <c r="AI319" s="1508" t="str">
        <f t="shared" si="339"/>
        <v/>
      </c>
      <c r="AJ319" s="1384" t="str">
        <f t="shared" si="340"/>
        <v/>
      </c>
      <c r="AK319" s="1508" t="str">
        <f t="shared" si="343"/>
        <v/>
      </c>
      <c r="AL319" s="1508" t="str">
        <f>IF($Y319,$U319/$Y319* '1 Overview'!$D$19,"")</f>
        <v/>
      </c>
      <c r="AM319" s="1068">
        <f>$AB319* '1 Overview'!$D$19</f>
        <v>0</v>
      </c>
      <c r="AN319" s="1069">
        <f>$AD319* '1 Overview'!$D$19</f>
        <v>0</v>
      </c>
      <c r="AO319" s="1069">
        <f>$AF319* '1 Overview'!$D$19</f>
        <v>0</v>
      </c>
      <c r="AP319" s="1383">
        <f>$AH319* '1 Overview'!$D$19</f>
        <v>0</v>
      </c>
      <c r="AQ319" s="1068"/>
      <c r="AR319" s="1069"/>
      <c r="AS319" s="1069"/>
      <c r="AT319" s="1384"/>
      <c r="AU319" s="719">
        <f>AR319* '1 Overview'!$D$19</f>
        <v>0</v>
      </c>
      <c r="AV319" s="1069">
        <f>T319* '1 Overview'!$D$19</f>
        <v>0</v>
      </c>
      <c r="AW319" s="1069">
        <f>Z319* '1 Overview'!$D$19</f>
        <v>0</v>
      </c>
      <c r="AX319" s="1384">
        <f>AT319* '1 Overview'!$D$19</f>
        <v>0</v>
      </c>
      <c r="AY319" s="1385"/>
    </row>
    <row r="320" spans="1:51" s="204" customFormat="1" ht="12.75" customHeight="1" outlineLevel="2" x14ac:dyDescent="0.2">
      <c r="A320" s="1350" t="str">
        <f t="shared" si="335"/>
        <v>Z2013</v>
      </c>
      <c r="B320" s="1350" t="e">
        <f t="shared" si="335"/>
        <v>#N/A</v>
      </c>
      <c r="C320" s="1350" t="e">
        <f t="shared" si="335"/>
        <v>#N/A</v>
      </c>
      <c r="D320" s="1350" t="e">
        <f t="shared" si="335"/>
        <v>#N/A</v>
      </c>
      <c r="E320" s="1263" t="e">
        <f>VLOOKUP("K|"&amp;P320,'[2]+termU'!$A$1:$G$65536,6,FALSE)</f>
        <v>#N/A</v>
      </c>
      <c r="F320" s="1264" t="e">
        <f>VLOOKUP("K|"&amp;O320,'[2]+termU'!$A$1:$G$65536,6,FALSE)</f>
        <v>#N/A</v>
      </c>
      <c r="G320" s="1264" t="str">
        <f t="shared" si="341"/>
        <v>B</v>
      </c>
      <c r="H320" s="172" t="str">
        <f t="shared" ca="1" si="326"/>
        <v>B</v>
      </c>
      <c r="I320" s="1352">
        <v>5</v>
      </c>
      <c r="J320" s="1350">
        <f t="shared" si="345"/>
        <v>2013</v>
      </c>
      <c r="K320" s="1350" t="str">
        <f t="shared" si="345"/>
        <v>Test country</v>
      </c>
      <c r="L320" s="1350">
        <f t="shared" si="345"/>
        <v>0</v>
      </c>
      <c r="M320" s="1350">
        <f t="shared" si="345"/>
        <v>0</v>
      </c>
      <c r="N320" s="1350">
        <f t="shared" si="345"/>
        <v>0</v>
      </c>
      <c r="O320" s="1371" t="str">
        <f t="shared" si="333"/>
        <v>Soy cake</v>
      </c>
      <c r="P320" s="1262" t="s">
        <v>151</v>
      </c>
      <c r="Q320" s="1485" t="s">
        <v>2672</v>
      </c>
      <c r="R320" s="1485" t="s">
        <v>961</v>
      </c>
      <c r="S320" s="1068"/>
      <c r="T320" s="1069"/>
      <c r="U320" s="1069"/>
      <c r="V320" s="1383"/>
      <c r="W320" s="1651"/>
      <c r="X320" s="1068"/>
      <c r="Y320" s="1383"/>
      <c r="Z320" s="1651"/>
      <c r="AA320" s="1068"/>
      <c r="AB320" s="1384"/>
      <c r="AC320" s="1068"/>
      <c r="AD320" s="1384"/>
      <c r="AE320" s="1068"/>
      <c r="AF320" s="1384"/>
      <c r="AG320" s="1068"/>
      <c r="AH320" s="1384"/>
      <c r="AI320" s="1508" t="str">
        <f t="shared" si="339"/>
        <v/>
      </c>
      <c r="AJ320" s="1384" t="str">
        <f t="shared" si="340"/>
        <v/>
      </c>
      <c r="AK320" s="1508" t="str">
        <f t="shared" si="343"/>
        <v/>
      </c>
      <c r="AL320" s="1508" t="str">
        <f>IF($Y320,$U320/$Y320* '1 Overview'!$D$19,"")</f>
        <v/>
      </c>
      <c r="AM320" s="1068">
        <f>$AB320* '1 Overview'!$D$19</f>
        <v>0</v>
      </c>
      <c r="AN320" s="1069">
        <f>$AD320* '1 Overview'!$D$19</f>
        <v>0</v>
      </c>
      <c r="AO320" s="1069">
        <f>$AF320* '1 Overview'!$D$19</f>
        <v>0</v>
      </c>
      <c r="AP320" s="1383">
        <f>$AH320* '1 Overview'!$D$19</f>
        <v>0</v>
      </c>
      <c r="AQ320" s="1068"/>
      <c r="AR320" s="1069"/>
      <c r="AS320" s="1069"/>
      <c r="AT320" s="1384"/>
      <c r="AU320" s="719">
        <f>AR320* '1 Overview'!$D$19</f>
        <v>0</v>
      </c>
      <c r="AV320" s="1069">
        <f>T320* '1 Overview'!$D$19</f>
        <v>0</v>
      </c>
      <c r="AW320" s="1069">
        <f>Z320* '1 Overview'!$D$19</f>
        <v>0</v>
      </c>
      <c r="AX320" s="1384">
        <f>AT320* '1 Overview'!$D$19</f>
        <v>0</v>
      </c>
      <c r="AY320" s="1385"/>
    </row>
    <row r="321" spans="1:57" s="204" customFormat="1" ht="12.75" customHeight="1" outlineLevel="2" x14ac:dyDescent="0.2">
      <c r="A321" s="1350" t="str">
        <f t="shared" si="335"/>
        <v>Z2013</v>
      </c>
      <c r="B321" s="1350" t="e">
        <f t="shared" si="335"/>
        <v>#N/A</v>
      </c>
      <c r="C321" s="1350" t="e">
        <f t="shared" si="335"/>
        <v>#N/A</v>
      </c>
      <c r="D321" s="1350" t="e">
        <f t="shared" si="335"/>
        <v>#N/A</v>
      </c>
      <c r="E321" s="1263" t="e">
        <f>VLOOKUP("K|"&amp;P321,'[2]+termU'!$A$1:$G$65536,6,FALSE)</f>
        <v>#N/A</v>
      </c>
      <c r="F321" s="1264" t="e">
        <f>VLOOKUP("K|"&amp;O321,'[2]+termU'!$A$1:$G$65536,6,FALSE)</f>
        <v>#N/A</v>
      </c>
      <c r="G321" s="1264" t="str">
        <f t="shared" si="341"/>
        <v>B</v>
      </c>
      <c r="H321" s="172" t="str">
        <f t="shared" ca="1" si="326"/>
        <v>B</v>
      </c>
      <c r="I321" s="1352">
        <v>5</v>
      </c>
      <c r="J321" s="1350">
        <f t="shared" si="345"/>
        <v>2013</v>
      </c>
      <c r="K321" s="1350" t="str">
        <f t="shared" si="345"/>
        <v>Test country</v>
      </c>
      <c r="L321" s="1350">
        <f t="shared" si="345"/>
        <v>0</v>
      </c>
      <c r="M321" s="1350">
        <f t="shared" si="345"/>
        <v>0</v>
      </c>
      <c r="N321" s="1350">
        <f t="shared" si="345"/>
        <v>0</v>
      </c>
      <c r="O321" s="1371" t="str">
        <f t="shared" si="333"/>
        <v>Soy shred</v>
      </c>
      <c r="P321" s="1262" t="s">
        <v>152</v>
      </c>
      <c r="Q321" s="1485" t="s">
        <v>2673</v>
      </c>
      <c r="R321" s="1485" t="s">
        <v>962</v>
      </c>
      <c r="S321" s="1068"/>
      <c r="T321" s="1069"/>
      <c r="U321" s="1069"/>
      <c r="V321" s="1383"/>
      <c r="W321" s="1651"/>
      <c r="X321" s="1068"/>
      <c r="Y321" s="1383"/>
      <c r="Z321" s="1651"/>
      <c r="AA321" s="1068"/>
      <c r="AB321" s="1384"/>
      <c r="AC321" s="1068"/>
      <c r="AD321" s="1384"/>
      <c r="AE321" s="1068"/>
      <c r="AF321" s="1384"/>
      <c r="AG321" s="1068"/>
      <c r="AH321" s="1472"/>
      <c r="AI321" s="1508" t="str">
        <f t="shared" si="339"/>
        <v/>
      </c>
      <c r="AJ321" s="1384" t="str">
        <f t="shared" si="340"/>
        <v/>
      </c>
      <c r="AK321" s="1508" t="str">
        <f t="shared" si="343"/>
        <v/>
      </c>
      <c r="AL321" s="1508" t="str">
        <f>IF($Y321,$U321/$Y321* '1 Overview'!$D$19,"")</f>
        <v/>
      </c>
      <c r="AM321" s="1068">
        <f>$AB321* '1 Overview'!$D$19</f>
        <v>0</v>
      </c>
      <c r="AN321" s="1069">
        <f>$AD321* '1 Overview'!$D$19</f>
        <v>0</v>
      </c>
      <c r="AO321" s="1069">
        <f>$AF321* '1 Overview'!$D$19</f>
        <v>0</v>
      </c>
      <c r="AP321" s="1383">
        <f>$AH321* '1 Overview'!$D$19</f>
        <v>0</v>
      </c>
      <c r="AQ321" s="1068"/>
      <c r="AR321" s="1069"/>
      <c r="AS321" s="1069"/>
      <c r="AT321" s="1384"/>
      <c r="AU321" s="719">
        <f>AR321* '1 Overview'!$D$19</f>
        <v>0</v>
      </c>
      <c r="AV321" s="1069">
        <f>T321* '1 Overview'!$D$19</f>
        <v>0</v>
      </c>
      <c r="AW321" s="1069">
        <f>Z321* '1 Overview'!$D$19</f>
        <v>0</v>
      </c>
      <c r="AX321" s="1384">
        <f>AT321* '1 Overview'!$D$19</f>
        <v>0</v>
      </c>
      <c r="AY321" s="1385"/>
    </row>
    <row r="322" spans="1:57" s="204" customFormat="1" ht="12.75" customHeight="1" outlineLevel="2" x14ac:dyDescent="0.2">
      <c r="A322" s="1350" t="str">
        <f t="shared" si="335"/>
        <v>Z2013</v>
      </c>
      <c r="B322" s="1350" t="e">
        <f t="shared" si="335"/>
        <v>#N/A</v>
      </c>
      <c r="C322" s="1350" t="e">
        <f t="shared" si="335"/>
        <v>#N/A</v>
      </c>
      <c r="D322" s="1350" t="e">
        <f t="shared" si="335"/>
        <v>#N/A</v>
      </c>
      <c r="E322" s="1263" t="e">
        <f>VLOOKUP("K|"&amp;P322,'[2]+termU'!$A$1:$G$65536,6,FALSE)</f>
        <v>#N/A</v>
      </c>
      <c r="F322" s="1264" t="e">
        <f>VLOOKUP("K|"&amp;O322,'[2]+termU'!$A$1:$G$65536,6,FALSE)</f>
        <v>#N/A</v>
      </c>
      <c r="G322" s="1264" t="str">
        <f t="shared" si="341"/>
        <v>B</v>
      </c>
      <c r="H322" s="172" t="str">
        <f t="shared" ca="1" si="326"/>
        <v>B</v>
      </c>
      <c r="I322" s="1352">
        <v>5</v>
      </c>
      <c r="J322" s="1350">
        <f t="shared" si="345"/>
        <v>2013</v>
      </c>
      <c r="K322" s="1350" t="str">
        <f t="shared" si="345"/>
        <v>Test country</v>
      </c>
      <c r="L322" s="1350">
        <f t="shared" si="345"/>
        <v>0</v>
      </c>
      <c r="M322" s="1350">
        <f t="shared" si="345"/>
        <v>0</v>
      </c>
      <c r="N322" s="1350">
        <f t="shared" si="345"/>
        <v>0</v>
      </c>
      <c r="O322" s="1371" t="str">
        <f t="shared" si="333"/>
        <v>Sunflower cake</v>
      </c>
      <c r="P322" s="1262" t="s">
        <v>1831</v>
      </c>
      <c r="Q322" s="1485" t="s">
        <v>2674</v>
      </c>
      <c r="R322" s="1485" t="s">
        <v>963</v>
      </c>
      <c r="S322" s="1068"/>
      <c r="T322" s="1069"/>
      <c r="U322" s="1069"/>
      <c r="V322" s="1383"/>
      <c r="W322" s="1651"/>
      <c r="X322" s="1068"/>
      <c r="Y322" s="1383"/>
      <c r="Z322" s="1651"/>
      <c r="AA322" s="1068"/>
      <c r="AB322" s="1384"/>
      <c r="AC322" s="1068"/>
      <c r="AD322" s="1384"/>
      <c r="AE322" s="1068"/>
      <c r="AF322" s="1384"/>
      <c r="AG322" s="1068"/>
      <c r="AH322" s="1384"/>
      <c r="AI322" s="1508" t="str">
        <f t="shared" si="339"/>
        <v/>
      </c>
      <c r="AJ322" s="1384" t="str">
        <f t="shared" si="340"/>
        <v/>
      </c>
      <c r="AK322" s="1508" t="str">
        <f t="shared" si="343"/>
        <v/>
      </c>
      <c r="AL322" s="1508" t="str">
        <f>IF($Y322,$U322/$Y322* '1 Overview'!$D$19,"")</f>
        <v/>
      </c>
      <c r="AM322" s="1068">
        <f>$AB322* '1 Overview'!$D$19</f>
        <v>0</v>
      </c>
      <c r="AN322" s="1069">
        <f>$AD322* '1 Overview'!$D$19</f>
        <v>0</v>
      </c>
      <c r="AO322" s="1069">
        <f>$AF322* '1 Overview'!$D$19</f>
        <v>0</v>
      </c>
      <c r="AP322" s="1383">
        <f>$AH322* '1 Overview'!$D$19</f>
        <v>0</v>
      </c>
      <c r="AQ322" s="1068"/>
      <c r="AR322" s="1069"/>
      <c r="AS322" s="1069"/>
      <c r="AT322" s="1384"/>
      <c r="AU322" s="719">
        <f>AR322* '1 Overview'!$D$19</f>
        <v>0</v>
      </c>
      <c r="AV322" s="1069">
        <f>T322* '1 Overview'!$D$19</f>
        <v>0</v>
      </c>
      <c r="AW322" s="1069">
        <f>Z322* '1 Overview'!$D$19</f>
        <v>0</v>
      </c>
      <c r="AX322" s="1384">
        <f>AT322* '1 Overview'!$D$19</f>
        <v>0</v>
      </c>
      <c r="AY322" s="1385"/>
    </row>
    <row r="323" spans="1:57" s="195" customFormat="1" ht="12.75" customHeight="1" outlineLevel="1" x14ac:dyDescent="0.2">
      <c r="A323" s="1350" t="str">
        <f t="shared" si="335"/>
        <v>Z2013</v>
      </c>
      <c r="B323" s="1350" t="e">
        <f t="shared" si="335"/>
        <v>#N/A</v>
      </c>
      <c r="C323" s="1350" t="e">
        <f t="shared" si="335"/>
        <v>#N/A</v>
      </c>
      <c r="D323" s="1350" t="e">
        <f t="shared" si="335"/>
        <v>#N/A</v>
      </c>
      <c r="E323" s="1263" t="e">
        <f>VLOOKUP("K|"&amp;P323,'[2]+termU'!$A$1:$G$65536,6,FALSE)</f>
        <v>#N/A</v>
      </c>
      <c r="F323" s="1264" t="e">
        <f>VLOOKUP("K|"&amp;O323,'[2]+termU'!$A$1:$G$65536,6,FALSE)</f>
        <v>#N/A</v>
      </c>
      <c r="G323" s="1264" t="str">
        <f t="shared" si="341"/>
        <v>B</v>
      </c>
      <c r="H323" s="172" t="str">
        <f t="shared" ca="1" si="326"/>
        <v>A</v>
      </c>
      <c r="I323" s="1352">
        <v>4</v>
      </c>
      <c r="J323" s="1350">
        <f t="shared" si="345"/>
        <v>2013</v>
      </c>
      <c r="K323" s="1350" t="str">
        <f t="shared" si="345"/>
        <v>Test country</v>
      </c>
      <c r="L323" s="1350">
        <f t="shared" si="345"/>
        <v>0</v>
      </c>
      <c r="M323" s="1350">
        <f t="shared" si="345"/>
        <v>0</v>
      </c>
      <c r="N323" s="1350">
        <f t="shared" si="345"/>
        <v>0</v>
      </c>
      <c r="O323" s="1371" t="str">
        <f t="shared" si="333"/>
        <v>Other preparations used in animal feeding</v>
      </c>
      <c r="P323" s="1262" t="s">
        <v>1832</v>
      </c>
      <c r="Q323" s="1521" t="s">
        <v>2675</v>
      </c>
      <c r="R323" s="1517" t="s">
        <v>964</v>
      </c>
      <c r="S323" s="1462">
        <f>SUBTOTAL(9,S324:S327)</f>
        <v>0</v>
      </c>
      <c r="T323" s="1463">
        <f t="shared" ref="T323:AT323" si="346">SUBTOTAL(9,T324:T327)</f>
        <v>0</v>
      </c>
      <c r="U323" s="1463">
        <f t="shared" si="346"/>
        <v>0</v>
      </c>
      <c r="V323" s="1464">
        <f t="shared" si="346"/>
        <v>0</v>
      </c>
      <c r="W323" s="1486">
        <f t="shared" si="346"/>
        <v>0</v>
      </c>
      <c r="X323" s="1462">
        <f t="shared" si="346"/>
        <v>0</v>
      </c>
      <c r="Y323" s="1464">
        <f t="shared" si="346"/>
        <v>0</v>
      </c>
      <c r="Z323" s="1486">
        <f t="shared" si="346"/>
        <v>0</v>
      </c>
      <c r="AA323" s="1462">
        <f t="shared" si="346"/>
        <v>0</v>
      </c>
      <c r="AB323" s="1465">
        <f t="shared" si="346"/>
        <v>0</v>
      </c>
      <c r="AC323" s="1462">
        <f t="shared" si="346"/>
        <v>0</v>
      </c>
      <c r="AD323" s="1465">
        <f t="shared" si="346"/>
        <v>0</v>
      </c>
      <c r="AE323" s="1462">
        <f t="shared" si="346"/>
        <v>0</v>
      </c>
      <c r="AF323" s="1465">
        <f t="shared" si="346"/>
        <v>0</v>
      </c>
      <c r="AG323" s="1462">
        <f t="shared" si="346"/>
        <v>0</v>
      </c>
      <c r="AH323" s="1465">
        <f t="shared" si="346"/>
        <v>0</v>
      </c>
      <c r="AI323" s="1462">
        <f t="shared" si="346"/>
        <v>0</v>
      </c>
      <c r="AJ323" s="1462">
        <f t="shared" si="346"/>
        <v>0</v>
      </c>
      <c r="AK323" s="1462">
        <f t="shared" si="346"/>
        <v>0</v>
      </c>
      <c r="AL323" s="1462">
        <f t="shared" si="346"/>
        <v>0</v>
      </c>
      <c r="AM323" s="1462">
        <f t="shared" si="346"/>
        <v>0</v>
      </c>
      <c r="AN323" s="1462">
        <f t="shared" si="346"/>
        <v>0</v>
      </c>
      <c r="AO323" s="1462">
        <f t="shared" si="346"/>
        <v>0</v>
      </c>
      <c r="AP323" s="1462">
        <f t="shared" si="346"/>
        <v>0</v>
      </c>
      <c r="AQ323" s="1462">
        <f t="shared" si="346"/>
        <v>0</v>
      </c>
      <c r="AR323" s="1463">
        <f t="shared" si="346"/>
        <v>0</v>
      </c>
      <c r="AS323" s="1463">
        <f t="shared" si="346"/>
        <v>0</v>
      </c>
      <c r="AT323" s="1465">
        <f t="shared" si="346"/>
        <v>0</v>
      </c>
      <c r="AU323" s="1466">
        <f>AR323* '1 Overview'!$D$19</f>
        <v>0</v>
      </c>
      <c r="AV323" s="1463">
        <f>T323* '1 Overview'!$D$19</f>
        <v>0</v>
      </c>
      <c r="AW323" s="1378">
        <f>Z323* '1 Overview'!$D$19</f>
        <v>0</v>
      </c>
      <c r="AX323" s="1465">
        <f>AT323* '1 Overview'!$D$19</f>
        <v>0</v>
      </c>
      <c r="AY323" s="1467"/>
    </row>
    <row r="324" spans="1:57" s="204" customFormat="1" ht="12.75" customHeight="1" outlineLevel="2" x14ac:dyDescent="0.2">
      <c r="A324" s="1350" t="str">
        <f t="shared" si="335"/>
        <v>Z2013</v>
      </c>
      <c r="B324" s="1350" t="e">
        <f t="shared" si="335"/>
        <v>#N/A</v>
      </c>
      <c r="C324" s="1350" t="e">
        <f t="shared" si="335"/>
        <v>#N/A</v>
      </c>
      <c r="D324" s="1350" t="e">
        <f t="shared" si="335"/>
        <v>#N/A</v>
      </c>
      <c r="E324" s="1263" t="e">
        <f>VLOOKUP("K|"&amp;P324,'[2]+termU'!$A$1:$G$65536,6,FALSE)</f>
        <v>#N/A</v>
      </c>
      <c r="F324" s="1264" t="e">
        <f>VLOOKUP("K|"&amp;O324,'[2]+termU'!$A$1:$G$65536,6,FALSE)</f>
        <v>#N/A</v>
      </c>
      <c r="G324" s="1264" t="str">
        <f t="shared" si="341"/>
        <v>B</v>
      </c>
      <c r="H324" s="172" t="str">
        <f t="shared" ca="1" si="326"/>
        <v>B</v>
      </c>
      <c r="I324" s="1352">
        <v>5</v>
      </c>
      <c r="J324" s="1350">
        <f t="shared" si="345"/>
        <v>2013</v>
      </c>
      <c r="K324" s="1350" t="str">
        <f t="shared" si="345"/>
        <v>Test country</v>
      </c>
      <c r="L324" s="1350">
        <f t="shared" si="345"/>
        <v>0</v>
      </c>
      <c r="M324" s="1350">
        <f t="shared" si="345"/>
        <v>0</v>
      </c>
      <c r="N324" s="1350">
        <f t="shared" si="345"/>
        <v>0</v>
      </c>
      <c r="O324" s="1371" t="str">
        <f t="shared" si="333"/>
        <v>Other preparations used in animal feeding, no details</v>
      </c>
      <c r="P324" s="1262" t="s">
        <v>45</v>
      </c>
      <c r="Q324" s="1400" t="str">
        <f ca="1" xml:space="preserve"> Q323 &amp; IF(ISERROR([3]!hidden(Q323)),", no details",IF([3]!hidden(Q323),"",", no details"))</f>
        <v xml:space="preserve">   Otras preparaciones usadas para comida animal, no details</v>
      </c>
      <c r="R324" s="1522" t="str">
        <f xml:space="preserve"> R323 &amp; IF(ISERROR([2]!hidden(R323)),", no details",IF([2]!hidden(R323),"",", no details"))</f>
        <v xml:space="preserve">   Other preparations used in animal feeding, no details</v>
      </c>
      <c r="S324" s="1068"/>
      <c r="T324" s="1069"/>
      <c r="U324" s="1069"/>
      <c r="V324" s="1383"/>
      <c r="W324" s="1651"/>
      <c r="X324" s="1068"/>
      <c r="Y324" s="1383"/>
      <c r="Z324" s="1651"/>
      <c r="AA324" s="1068"/>
      <c r="AB324" s="1384"/>
      <c r="AC324" s="1068"/>
      <c r="AD324" s="1384"/>
      <c r="AE324" s="1068"/>
      <c r="AF324" s="1384"/>
      <c r="AG324" s="1068"/>
      <c r="AH324" s="1587"/>
      <c r="AI324" s="747" t="str">
        <f t="shared" si="339"/>
        <v/>
      </c>
      <c r="AJ324" s="1482" t="str">
        <f t="shared" si="340"/>
        <v/>
      </c>
      <c r="AK324" s="1482" t="str">
        <f t="shared" si="343"/>
        <v/>
      </c>
      <c r="AL324" s="1482" t="str">
        <f>IF($Y324,$U324/$Y324* '1 Overview'!$D$19,"")</f>
        <v/>
      </c>
      <c r="AM324" s="1482">
        <f>$AB324* '1 Overview'!$D$19</f>
        <v>0</v>
      </c>
      <c r="AN324" s="1482">
        <f>$AD324* '1 Overview'!$D$19</f>
        <v>0</v>
      </c>
      <c r="AO324" s="1482">
        <f>$AF324* '1 Overview'!$D$19</f>
        <v>0</v>
      </c>
      <c r="AP324" s="1483">
        <f>$AH324* '1 Overview'!$D$19</f>
        <v>0</v>
      </c>
      <c r="AQ324" s="1068"/>
      <c r="AR324" s="1069"/>
      <c r="AS324" s="1069"/>
      <c r="AT324" s="1384"/>
      <c r="AU324" s="747">
        <f>AR324* '1 Overview'!$D$19</f>
        <v>0</v>
      </c>
      <c r="AV324" s="1482">
        <f>T324* '1 Overview'!$D$19</f>
        <v>0</v>
      </c>
      <c r="AW324" s="1069">
        <f>Z324* '1 Overview'!$D$19</f>
        <v>0</v>
      </c>
      <c r="AX324" s="1484">
        <f>AT324* '1 Overview'!$D$19</f>
        <v>0</v>
      </c>
      <c r="AY324" s="1385"/>
    </row>
    <row r="325" spans="1:57" s="204" customFormat="1" ht="12.75" customHeight="1" outlineLevel="2" x14ac:dyDescent="0.2">
      <c r="A325" s="1350" t="str">
        <f t="shared" si="335"/>
        <v>Z2013</v>
      </c>
      <c r="B325" s="1350" t="e">
        <f t="shared" si="335"/>
        <v>#N/A</v>
      </c>
      <c r="C325" s="1350" t="e">
        <f t="shared" si="335"/>
        <v>#N/A</v>
      </c>
      <c r="D325" s="1350" t="e">
        <f t="shared" si="335"/>
        <v>#N/A</v>
      </c>
      <c r="E325" s="1263" t="e">
        <f>VLOOKUP("K|"&amp;P325,'[2]+termU'!$A$1:$G$65536,6,FALSE)</f>
        <v>#N/A</v>
      </c>
      <c r="F325" s="1264" t="e">
        <f>VLOOKUP("K|"&amp;O325,'[2]+termU'!$A$1:$G$65536,6,FALSE)</f>
        <v>#N/A</v>
      </c>
      <c r="G325" s="1264" t="str">
        <f>IF(P325="","B",IF(ISERROR(E327),"B",IF(E325=LEFT(E327,LEN(E325)),"A","B")))</f>
        <v>B</v>
      </c>
      <c r="H325" s="172" t="str">
        <f t="shared" ca="1" si="326"/>
        <v>B</v>
      </c>
      <c r="I325" s="1352">
        <v>5</v>
      </c>
      <c r="J325" s="1350">
        <f t="shared" si="345"/>
        <v>2013</v>
      </c>
      <c r="K325" s="1350" t="str">
        <f t="shared" si="345"/>
        <v>Test country</v>
      </c>
      <c r="L325" s="1350">
        <f t="shared" si="345"/>
        <v>0</v>
      </c>
      <c r="M325" s="1350">
        <f t="shared" si="345"/>
        <v>0</v>
      </c>
      <c r="N325" s="1350">
        <f t="shared" si="345"/>
        <v>0</v>
      </c>
      <c r="O325" s="1371" t="str">
        <f t="shared" si="333"/>
        <v>Mineral feed</v>
      </c>
      <c r="P325" s="1262" t="s">
        <v>1833</v>
      </c>
      <c r="Q325" s="1485" t="s">
        <v>2676</v>
      </c>
      <c r="R325" s="1485" t="s">
        <v>965</v>
      </c>
      <c r="S325" s="1068"/>
      <c r="T325" s="1069"/>
      <c r="U325" s="1069"/>
      <c r="V325" s="1383"/>
      <c r="W325" s="1651"/>
      <c r="X325" s="1068"/>
      <c r="Y325" s="1383"/>
      <c r="Z325" s="1651"/>
      <c r="AA325" s="1068"/>
      <c r="AB325" s="1384"/>
      <c r="AC325" s="1068"/>
      <c r="AD325" s="1384"/>
      <c r="AE325" s="1068"/>
      <c r="AF325" s="1384"/>
      <c r="AG325" s="1068"/>
      <c r="AH325" s="1587"/>
      <c r="AI325" s="719" t="str">
        <f t="shared" si="339"/>
        <v/>
      </c>
      <c r="AJ325" s="1069" t="str">
        <f t="shared" si="340"/>
        <v/>
      </c>
      <c r="AK325" s="1069" t="str">
        <f t="shared" si="343"/>
        <v/>
      </c>
      <c r="AL325" s="1069" t="str">
        <f>IF($Y325,$U325/$Y325* '1 Overview'!$D$19,"")</f>
        <v/>
      </c>
      <c r="AM325" s="1069">
        <f>$AB325* '1 Overview'!$D$19</f>
        <v>0</v>
      </c>
      <c r="AN325" s="1069">
        <f>$AD325* '1 Overview'!$D$19</f>
        <v>0</v>
      </c>
      <c r="AO325" s="1069">
        <f>$AF325* '1 Overview'!$D$19</f>
        <v>0</v>
      </c>
      <c r="AP325" s="1383">
        <f>$AH325* '1 Overview'!$D$19</f>
        <v>0</v>
      </c>
      <c r="AQ325" s="1068"/>
      <c r="AR325" s="1069"/>
      <c r="AS325" s="1069"/>
      <c r="AT325" s="1384"/>
      <c r="AU325" s="719">
        <f>AR325* '1 Overview'!$D$19</f>
        <v>0</v>
      </c>
      <c r="AV325" s="1069">
        <f>T325* '1 Overview'!$D$19</f>
        <v>0</v>
      </c>
      <c r="AW325" s="1069">
        <f>Z325* '1 Overview'!$D$19</f>
        <v>0</v>
      </c>
      <c r="AX325" s="1384">
        <f>AT325* '1 Overview'!$D$19</f>
        <v>0</v>
      </c>
      <c r="AY325" s="1385"/>
    </row>
    <row r="326" spans="1:57" s="204" customFormat="1" ht="12.75" customHeight="1" outlineLevel="2" x14ac:dyDescent="0.2">
      <c r="A326" s="1350" t="str">
        <f t="shared" si="335"/>
        <v>Z2013</v>
      </c>
      <c r="B326" s="1350" t="e">
        <f t="shared" si="335"/>
        <v>#N/A</v>
      </c>
      <c r="C326" s="1350" t="e">
        <f t="shared" si="335"/>
        <v>#N/A</v>
      </c>
      <c r="D326" s="1350" t="e">
        <f t="shared" si="335"/>
        <v>#N/A</v>
      </c>
      <c r="E326" s="1263" t="e">
        <f>VLOOKUP("K|"&amp;P326,'[2]+termU'!$A$1:$G$65536,6,FALSE)</f>
        <v>#N/A</v>
      </c>
      <c r="F326" s="1264" t="e">
        <f>VLOOKUP("K|"&amp;O326,'[2]+termU'!$A$1:$G$65536,6,FALSE)</f>
        <v>#N/A</v>
      </c>
      <c r="G326" s="1264" t="str">
        <f>IF(P326="","B",IF(ISERROR(E327),"B",IF(E326=LEFT(E327,LEN(E326)),"A","B")))</f>
        <v>B</v>
      </c>
      <c r="H326" s="172" t="str">
        <f t="shared" ca="1" si="326"/>
        <v>B</v>
      </c>
      <c r="I326" s="1352">
        <v>5</v>
      </c>
      <c r="J326" s="1350">
        <f t="shared" si="345"/>
        <v>2013</v>
      </c>
      <c r="K326" s="1350" t="str">
        <f t="shared" si="345"/>
        <v>Test country</v>
      </c>
      <c r="L326" s="1350">
        <f t="shared" si="345"/>
        <v>0</v>
      </c>
      <c r="M326" s="1350">
        <f t="shared" si="345"/>
        <v>0</v>
      </c>
      <c r="N326" s="1350">
        <f t="shared" si="345"/>
        <v>0</v>
      </c>
      <c r="O326" s="1371" t="str">
        <f>TRIM(R326)</f>
        <v>Pet food</v>
      </c>
      <c r="P326" s="1262" t="s">
        <v>1834</v>
      </c>
      <c r="Q326" s="1523" t="s">
        <v>2677</v>
      </c>
      <c r="R326" s="1486" t="s">
        <v>2516</v>
      </c>
      <c r="S326" s="1068"/>
      <c r="T326" s="1069"/>
      <c r="U326" s="1069"/>
      <c r="V326" s="1383"/>
      <c r="W326" s="1651"/>
      <c r="X326" s="1068"/>
      <c r="Y326" s="1383"/>
      <c r="Z326" s="1651"/>
      <c r="AA326" s="1068"/>
      <c r="AB326" s="1384"/>
      <c r="AC326" s="1068"/>
      <c r="AD326" s="1384"/>
      <c r="AE326" s="1068"/>
      <c r="AF326" s="1384"/>
      <c r="AG326" s="1068"/>
      <c r="AH326" s="1587"/>
      <c r="AI326" s="719" t="str">
        <f t="shared" si="339"/>
        <v/>
      </c>
      <c r="AJ326" s="1069" t="str">
        <f t="shared" si="340"/>
        <v/>
      </c>
      <c r="AK326" s="1069" t="str">
        <f t="shared" si="343"/>
        <v/>
      </c>
      <c r="AL326" s="1069" t="str">
        <f>IF($Y326,$U326/$Y326* '1 Overview'!$D$19,"")</f>
        <v/>
      </c>
      <c r="AM326" s="1069">
        <f>$AB326* '1 Overview'!$D$19</f>
        <v>0</v>
      </c>
      <c r="AN326" s="1069">
        <f>$AD326* '1 Overview'!$D$19</f>
        <v>0</v>
      </c>
      <c r="AO326" s="1069">
        <f>$AF326* '1 Overview'!$D$19</f>
        <v>0</v>
      </c>
      <c r="AP326" s="1383">
        <f>$AH326* '1 Overview'!$D$19</f>
        <v>0</v>
      </c>
      <c r="AQ326" s="1068"/>
      <c r="AR326" s="1069"/>
      <c r="AS326" s="1069"/>
      <c r="AT326" s="1384"/>
      <c r="AU326" s="719">
        <f>AR326* '1 Overview'!$D$19</f>
        <v>0</v>
      </c>
      <c r="AV326" s="1069">
        <f>T326* '1 Overview'!$D$19</f>
        <v>0</v>
      </c>
      <c r="AW326" s="1069">
        <f>Z326* '1 Overview'!$D$19</f>
        <v>0</v>
      </c>
      <c r="AX326" s="1384">
        <f>AT326* '1 Overview'!$D$19</f>
        <v>0</v>
      </c>
      <c r="AY326" s="1385"/>
    </row>
    <row r="327" spans="1:57" s="207" customFormat="1" ht="15" customHeight="1" outlineLevel="2" thickBot="1" x14ac:dyDescent="0.25">
      <c r="A327" s="1488" t="str">
        <f t="shared" si="335"/>
        <v>Z2013</v>
      </c>
      <c r="B327" s="1488" t="e">
        <f t="shared" si="335"/>
        <v>#N/A</v>
      </c>
      <c r="C327" s="1488" t="e">
        <f t="shared" si="335"/>
        <v>#N/A</v>
      </c>
      <c r="D327" s="1488" t="e">
        <f t="shared" si="335"/>
        <v>#N/A</v>
      </c>
      <c r="E327" s="1489" t="e">
        <f>VLOOKUP("K|"&amp;P327,'[2]+termU'!$A$1:$G$65536,6,FALSE)</f>
        <v>#N/A</v>
      </c>
      <c r="F327" s="1490" t="e">
        <f>VLOOKUP("K|"&amp;O327,'[2]+termU'!$A$1:$G$65536,6,FALSE)</f>
        <v>#N/A</v>
      </c>
      <c r="G327" s="1490" t="str">
        <f>IF(P327="","B",IF(ISERROR(E328),"B",IF(E327=LEFT(E328,LEN(E327)),"A","B")))</f>
        <v>B</v>
      </c>
      <c r="H327" s="172" t="str">
        <f t="shared" ca="1" si="326"/>
        <v>B</v>
      </c>
      <c r="I327" s="1492">
        <v>4</v>
      </c>
      <c r="J327" s="1488">
        <f t="shared" si="345"/>
        <v>2013</v>
      </c>
      <c r="K327" s="1488" t="str">
        <f t="shared" si="345"/>
        <v>Test country</v>
      </c>
      <c r="L327" s="1488">
        <f t="shared" si="345"/>
        <v>0</v>
      </c>
      <c r="M327" s="1488">
        <f t="shared" si="345"/>
        <v>0</v>
      </c>
      <c r="N327" s="1488">
        <f t="shared" si="345"/>
        <v>0</v>
      </c>
      <c r="O327" s="1493" t="str">
        <f>TRIM(R327)</f>
        <v>&lt;important new product, please enter&gt;</v>
      </c>
      <c r="P327" s="1491"/>
      <c r="Q327" s="1524" t="s">
        <v>2665</v>
      </c>
      <c r="R327" s="1524" t="s">
        <v>2231</v>
      </c>
      <c r="S327" s="1527"/>
      <c r="T327" s="1525"/>
      <c r="U327" s="1525"/>
      <c r="V327" s="1642"/>
      <c r="W327" s="1659"/>
      <c r="X327" s="1527"/>
      <c r="Y327" s="1642"/>
      <c r="Z327" s="1659"/>
      <c r="AA327" s="1527"/>
      <c r="AB327" s="1526"/>
      <c r="AC327" s="1527"/>
      <c r="AD327" s="1526"/>
      <c r="AE327" s="1527"/>
      <c r="AF327" s="1526"/>
      <c r="AG327" s="1527"/>
      <c r="AH327" s="1528"/>
      <c r="AI327" s="1498" t="str">
        <f t="shared" si="339"/>
        <v/>
      </c>
      <c r="AJ327" s="1071" t="str">
        <f t="shared" si="340"/>
        <v/>
      </c>
      <c r="AK327" s="1071" t="str">
        <f t="shared" si="343"/>
        <v/>
      </c>
      <c r="AL327" s="1071" t="str">
        <f>IF($Y327,$U327/$Y327* '1 Overview'!$D$19,"")</f>
        <v/>
      </c>
      <c r="AM327" s="1071">
        <f>$AB327* '1 Overview'!$D$19</f>
        <v>0</v>
      </c>
      <c r="AN327" s="1071">
        <f>$AD327* '1 Overview'!$D$19</f>
        <v>0</v>
      </c>
      <c r="AO327" s="1071">
        <f>$AF327* '1 Overview'!$D$19</f>
        <v>0</v>
      </c>
      <c r="AP327" s="1499">
        <f>$AH327* '1 Overview'!$D$19</f>
        <v>0</v>
      </c>
      <c r="AQ327" s="1070"/>
      <c r="AR327" s="1071"/>
      <c r="AS327" s="1071"/>
      <c r="AT327" s="1500"/>
      <c r="AU327" s="1498">
        <f>AR327* '1 Overview'!$D$19</f>
        <v>0</v>
      </c>
      <c r="AV327" s="1071">
        <f>T327* '1 Overview'!$D$19</f>
        <v>0</v>
      </c>
      <c r="AW327" s="1069">
        <f>Z327* '1 Overview'!$D$19</f>
        <v>0</v>
      </c>
      <c r="AX327" s="1500">
        <f>AT327* '1 Overview'!$D$19</f>
        <v>0</v>
      </c>
      <c r="AY327" s="1458"/>
    </row>
    <row r="328" spans="1:57" x14ac:dyDescent="0.2">
      <c r="A328" s="1299"/>
      <c r="B328" s="1299"/>
      <c r="C328" s="1299"/>
      <c r="D328" s="1299"/>
      <c r="E328" s="1296"/>
      <c r="F328" s="1301"/>
      <c r="G328" s="1301"/>
      <c r="H328" s="172" t="str">
        <f t="shared" ca="1" si="326"/>
        <v>B</v>
      </c>
      <c r="I328" s="1429"/>
      <c r="J328" s="1299"/>
      <c r="K328" s="1299"/>
      <c r="L328" s="1299"/>
      <c r="M328" s="1299"/>
      <c r="N328" s="1299"/>
      <c r="O328" s="1371" t="str">
        <f t="shared" si="333"/>
        <v/>
      </c>
      <c r="P328" s="1299" t="s">
        <v>46</v>
      </c>
      <c r="Q328" s="1529"/>
      <c r="R328" s="1295"/>
      <c r="S328" s="1416"/>
      <c r="T328" s="682"/>
      <c r="U328" s="1561"/>
      <c r="V328" s="1561"/>
      <c r="W328" s="1561"/>
      <c r="X328" s="1561"/>
      <c r="Y328" s="1562"/>
      <c r="Z328" s="1561"/>
      <c r="AA328" s="1561"/>
      <c r="AB328" s="682"/>
      <c r="AC328" s="682"/>
      <c r="AD328" s="682"/>
      <c r="AE328" s="682"/>
      <c r="AF328" s="682"/>
      <c r="AG328" s="682"/>
      <c r="AH328" s="682"/>
      <c r="AI328" s="682"/>
      <c r="AJ328" s="682"/>
      <c r="AK328" s="682"/>
      <c r="AL328" s="682"/>
      <c r="AM328" s="682"/>
      <c r="AN328" s="682"/>
      <c r="AO328" s="682"/>
      <c r="AP328" s="682"/>
      <c r="AQ328" s="682"/>
      <c r="AR328" s="682"/>
      <c r="AS328" s="682"/>
      <c r="AT328" s="682"/>
      <c r="AU328" s="682"/>
      <c r="AV328" s="682"/>
      <c r="AW328" s="682"/>
      <c r="AX328" s="682"/>
      <c r="AY328" s="682"/>
      <c r="AZ328" s="210"/>
      <c r="BA328" s="210"/>
      <c r="BB328" s="210"/>
      <c r="BC328" s="210"/>
      <c r="BD328" s="210"/>
      <c r="BE328" s="210"/>
    </row>
    <row r="329" spans="1:57" ht="15.75" thickBot="1" x14ac:dyDescent="0.25">
      <c r="H329" s="172" t="str">
        <f t="shared" ca="1" si="326"/>
        <v>B</v>
      </c>
      <c r="U329" s="1563"/>
      <c r="V329" s="1563"/>
      <c r="W329" s="1564"/>
      <c r="X329" s="1563"/>
      <c r="Y329" s="1565"/>
      <c r="Z329" s="1566"/>
      <c r="AA329" s="1563"/>
      <c r="AI329" s="210"/>
      <c r="AJ329" s="210"/>
      <c r="AK329" s="210"/>
      <c r="AL329" s="210"/>
      <c r="AM329" s="210"/>
      <c r="AN329" s="210"/>
      <c r="AO329" s="210"/>
      <c r="AP329" s="210"/>
      <c r="AU329" s="210"/>
      <c r="AV329" s="210"/>
      <c r="AW329" s="210"/>
      <c r="AX329" s="210"/>
      <c r="AY329" s="210"/>
      <c r="AZ329" s="210"/>
      <c r="BA329" s="210"/>
      <c r="BB329" s="210"/>
      <c r="BC329" s="210"/>
      <c r="BD329" s="210"/>
      <c r="BE329" s="210"/>
    </row>
    <row r="330" spans="1:57" ht="21.75" thickBot="1" x14ac:dyDescent="0.25">
      <c r="A330" s="476" t="str">
        <f t="shared" ref="A330:D342" si="347">A$20</f>
        <v>Z2013</v>
      </c>
      <c r="B330" s="477" t="e">
        <f t="shared" si="347"/>
        <v>#N/A</v>
      </c>
      <c r="C330" s="477" t="e">
        <f t="shared" si="347"/>
        <v>#N/A</v>
      </c>
      <c r="D330" s="477" t="e">
        <f t="shared" si="347"/>
        <v>#N/A</v>
      </c>
      <c r="E330" s="249" t="e">
        <f>VLOOKUP("K|"&amp;P330,'[2]+termU'!$A$1:$G$65536,6,FALSE)</f>
        <v>#N/A</v>
      </c>
      <c r="F330" s="478" t="e">
        <f>VLOOKUP("K|"&amp;O330,'[2]+termU'!$A$1:$G$65536,6,FALSE)</f>
        <v>#N/A</v>
      </c>
      <c r="G330" s="478" t="str">
        <f t="shared" ref="G330:G339" si="348">IF(P330="","B",IF(ISERROR(E331),"B",IF(E330=LEFT(E331,LEN(E330)),"A","B")))</f>
        <v>B</v>
      </c>
      <c r="H330" s="172" t="str">
        <f t="shared" ca="1" si="326"/>
        <v>A</v>
      </c>
      <c r="I330" s="479">
        <v>3</v>
      </c>
      <c r="J330" s="480">
        <f t="shared" ref="J330:N342" si="349">J$20</f>
        <v>2013</v>
      </c>
      <c r="K330" s="481" t="str">
        <f t="shared" si="349"/>
        <v>Test country</v>
      </c>
      <c r="L330" s="481">
        <f t="shared" si="349"/>
        <v>0</v>
      </c>
      <c r="M330" s="481">
        <f t="shared" si="349"/>
        <v>0</v>
      </c>
      <c r="N330" s="482">
        <f t="shared" si="349"/>
        <v>0</v>
      </c>
      <c r="O330" s="259"/>
      <c r="P330" s="120"/>
      <c r="Q330" s="520" t="s">
        <v>2863</v>
      </c>
      <c r="R330" s="520" t="s">
        <v>2574</v>
      </c>
      <c r="S330" s="329"/>
      <c r="T330" s="330">
        <f t="shared" ref="T330:Y330" si="350">SUBTOTAL(9,T331:T342)</f>
        <v>0</v>
      </c>
      <c r="U330" s="650">
        <f t="shared" si="350"/>
        <v>0</v>
      </c>
      <c r="V330" s="650">
        <f t="shared" si="350"/>
        <v>0</v>
      </c>
      <c r="W330" s="650">
        <f t="shared" si="350"/>
        <v>0</v>
      </c>
      <c r="X330" s="330">
        <f t="shared" si="350"/>
        <v>0</v>
      </c>
      <c r="Y330" s="330">
        <f t="shared" si="350"/>
        <v>0</v>
      </c>
      <c r="Z330" s="331">
        <f t="shared" ref="Z330:AH330" si="351">SUBTOTAL(9,Z331:Z342)</f>
        <v>0</v>
      </c>
      <c r="AA330" s="467">
        <f t="shared" si="351"/>
        <v>0</v>
      </c>
      <c r="AB330" s="331">
        <f t="shared" si="351"/>
        <v>0</v>
      </c>
      <c r="AC330" s="467">
        <f t="shared" si="351"/>
        <v>0</v>
      </c>
      <c r="AD330" s="331">
        <f t="shared" si="351"/>
        <v>0</v>
      </c>
      <c r="AE330" s="467">
        <f t="shared" si="351"/>
        <v>0</v>
      </c>
      <c r="AF330" s="331">
        <f t="shared" si="351"/>
        <v>0</v>
      </c>
      <c r="AG330" s="467">
        <f t="shared" si="351"/>
        <v>0</v>
      </c>
      <c r="AH330" s="331">
        <f t="shared" si="351"/>
        <v>0</v>
      </c>
      <c r="AI330" s="329" t="str">
        <f>IF($V330,$S330/$V330,"")</f>
        <v/>
      </c>
      <c r="AJ330" s="331" t="str">
        <f>IF($V330,$T330/$V330,"")</f>
        <v/>
      </c>
      <c r="AK330" s="467" t="str">
        <f>IF($Y330,$U330/$Y330,"")</f>
        <v/>
      </c>
      <c r="AL330" s="650" t="str">
        <f>IF($Y330,$U330/$Y330* '1 Overview'!$D$19,"")</f>
        <v/>
      </c>
      <c r="AM330" s="329">
        <f>$AB330* '1 Overview'!$D$19</f>
        <v>0</v>
      </c>
      <c r="AN330" s="330">
        <f>$AD330* '1 Overview'!$D$19</f>
        <v>0</v>
      </c>
      <c r="AO330" s="330">
        <f>$AF330* '1 Overview'!$D$19</f>
        <v>0</v>
      </c>
      <c r="AP330" s="650">
        <f>$AH330* '1 Overview'!$D$19</f>
        <v>0</v>
      </c>
      <c r="AQ330" s="330">
        <f>SUBTOTAL(9,AQ331:AQ342)</f>
        <v>0</v>
      </c>
      <c r="AR330" s="330">
        <f>SUBTOTAL(9,AR331:AR342)</f>
        <v>0</v>
      </c>
      <c r="AS330" s="330">
        <f>SUBTOTAL(9,AS331:AS342)</f>
        <v>0</v>
      </c>
      <c r="AT330" s="330">
        <f>SUBTOTAL(9,AT331:AT342)</f>
        <v>0</v>
      </c>
      <c r="AU330" s="467">
        <f>AR330* '1 Overview'!$D$19</f>
        <v>0</v>
      </c>
      <c r="AV330" s="330">
        <f>T330* '1 Overview'!$D$19</f>
        <v>0</v>
      </c>
      <c r="AW330" s="627">
        <f>Z330* '1 Overview'!$D$19</f>
        <v>0</v>
      </c>
      <c r="AX330" s="331">
        <f>AT330* '1 Overview'!$D$19</f>
        <v>0</v>
      </c>
      <c r="AY330" s="614"/>
    </row>
    <row r="331" spans="1:57" s="204" customFormat="1" ht="15" customHeight="1" outlineLevel="1" collapsed="1" x14ac:dyDescent="0.2">
      <c r="A331" s="157" t="str">
        <f t="shared" si="347"/>
        <v>Z2013</v>
      </c>
      <c r="B331" s="157" t="e">
        <f t="shared" si="347"/>
        <v>#N/A</v>
      </c>
      <c r="C331" s="157" t="e">
        <f t="shared" si="347"/>
        <v>#N/A</v>
      </c>
      <c r="D331" s="157" t="e">
        <f t="shared" si="347"/>
        <v>#N/A</v>
      </c>
      <c r="E331" s="58" t="e">
        <f>VLOOKUP("K|"&amp;P331,'[2]+termU'!$A$1:$G$65536,6,FALSE)</f>
        <v>#N/A</v>
      </c>
      <c r="F331" s="64" t="e">
        <f>VLOOKUP("K|"&amp;O331,'[2]+termU'!$A$1:$G$65536,6,FALSE)</f>
        <v>#N/A</v>
      </c>
      <c r="G331" s="64" t="str">
        <f t="shared" si="348"/>
        <v>B</v>
      </c>
      <c r="H331" s="172" t="str">
        <f t="shared" ca="1" si="326"/>
        <v>B</v>
      </c>
      <c r="I331" s="156">
        <v>4</v>
      </c>
      <c r="J331" s="157">
        <f t="shared" si="349"/>
        <v>2013</v>
      </c>
      <c r="K331" s="157" t="str">
        <f t="shared" si="349"/>
        <v>Test country</v>
      </c>
      <c r="L331" s="157">
        <f t="shared" si="349"/>
        <v>0</v>
      </c>
      <c r="M331" s="157">
        <f t="shared" si="349"/>
        <v>0</v>
      </c>
      <c r="N331" s="157">
        <f t="shared" si="349"/>
        <v>0</v>
      </c>
      <c r="O331" s="259"/>
      <c r="P331" s="70"/>
      <c r="Q331" s="1088"/>
      <c r="R331" s="768"/>
      <c r="S331" s="1089"/>
      <c r="T331" s="1086"/>
      <c r="U331" s="1086"/>
      <c r="V331" s="1086"/>
      <c r="W331" s="1087"/>
      <c r="X331" s="1090"/>
      <c r="Y331" s="1539"/>
      <c r="Z331" s="1091"/>
      <c r="AA331" s="1090"/>
      <c r="AB331" s="1087"/>
      <c r="AC331" s="1089"/>
      <c r="AD331" s="1087"/>
      <c r="AE331" s="1089"/>
      <c r="AF331" s="1087"/>
      <c r="AG331" s="1089"/>
      <c r="AH331" s="1092"/>
      <c r="AI331" s="1089"/>
      <c r="AJ331" s="1087"/>
      <c r="AK331" s="1090"/>
      <c r="AL331" s="1087"/>
      <c r="AM331" s="1090"/>
      <c r="AN331" s="1086"/>
      <c r="AO331" s="1086"/>
      <c r="AP331" s="1093"/>
      <c r="AQ331" s="1089"/>
      <c r="AR331" s="1086"/>
      <c r="AS331" s="1086"/>
      <c r="AT331" s="1087"/>
      <c r="AU331" s="512">
        <f>AR331* '1 Overview'!$D$19</f>
        <v>0</v>
      </c>
      <c r="AV331" s="605">
        <f>T331* '1 Overview'!$D$19</f>
        <v>0</v>
      </c>
      <c r="AW331" s="202">
        <f>Z331* '1 Overview'!$D$19</f>
        <v>0</v>
      </c>
      <c r="AX331" s="606">
        <f>AT331* '1 Overview'!$D$19</f>
        <v>0</v>
      </c>
      <c r="AY331" s="592"/>
    </row>
    <row r="332" spans="1:57" s="195" customFormat="1" ht="12.75" customHeight="1" outlineLevel="1" x14ac:dyDescent="0.2">
      <c r="A332" s="157" t="str">
        <f t="shared" si="347"/>
        <v>Z2013</v>
      </c>
      <c r="B332" s="157" t="e">
        <f t="shared" si="347"/>
        <v>#N/A</v>
      </c>
      <c r="C332" s="157" t="e">
        <f t="shared" si="347"/>
        <v>#N/A</v>
      </c>
      <c r="D332" s="157" t="e">
        <f t="shared" si="347"/>
        <v>#N/A</v>
      </c>
      <c r="E332" s="58" t="e">
        <f>VLOOKUP("K|"&amp;P332,'[2]+termU'!$A$1:$G$65536,6,FALSE)</f>
        <v>#N/A</v>
      </c>
      <c r="F332" s="64" t="e">
        <f>VLOOKUP("K|"&amp;O332,'[2]+termU'!$A$1:$G$65536,6,FALSE)</f>
        <v>#N/A</v>
      </c>
      <c r="G332" s="64" t="str">
        <f t="shared" si="348"/>
        <v>B</v>
      </c>
      <c r="H332" s="172" t="str">
        <f t="shared" ca="1" si="326"/>
        <v>A</v>
      </c>
      <c r="I332" s="156">
        <v>4</v>
      </c>
      <c r="J332" s="157">
        <f t="shared" si="349"/>
        <v>2013</v>
      </c>
      <c r="K332" s="157" t="str">
        <f t="shared" si="349"/>
        <v>Test country</v>
      </c>
      <c r="L332" s="157">
        <f t="shared" si="349"/>
        <v>0</v>
      </c>
      <c r="M332" s="157">
        <f t="shared" si="349"/>
        <v>0</v>
      </c>
      <c r="N332" s="157">
        <f t="shared" si="349"/>
        <v>0</v>
      </c>
      <c r="O332" s="259"/>
      <c r="P332" s="70"/>
      <c r="Q332" s="379"/>
      <c r="R332" s="613"/>
      <c r="S332" s="215"/>
      <c r="T332" s="216">
        <f>SUBTOTAL(9,T333:T337)</f>
        <v>0</v>
      </c>
      <c r="U332" s="216">
        <f>SUBTOTAL(9,U333:U337)</f>
        <v>0</v>
      </c>
      <c r="V332" s="216"/>
      <c r="W332" s="217">
        <f>SUBTOTAL(9,W333:W337)</f>
        <v>0</v>
      </c>
      <c r="X332" s="143">
        <f>SUBTOTAL(9,X333:X337)</f>
        <v>0</v>
      </c>
      <c r="Y332" s="1540"/>
      <c r="Z332" s="217">
        <f t="shared" ref="Z332:AH332" si="352">SUBTOTAL(9,Z333:Z337)</f>
        <v>0</v>
      </c>
      <c r="AA332" s="143">
        <f t="shared" si="352"/>
        <v>0</v>
      </c>
      <c r="AB332" s="217">
        <f t="shared" si="352"/>
        <v>0</v>
      </c>
      <c r="AC332" s="143">
        <f t="shared" si="352"/>
        <v>0</v>
      </c>
      <c r="AD332" s="217">
        <f t="shared" si="352"/>
        <v>0</v>
      </c>
      <c r="AE332" s="143">
        <f t="shared" si="352"/>
        <v>0</v>
      </c>
      <c r="AF332" s="217">
        <f t="shared" si="352"/>
        <v>0</v>
      </c>
      <c r="AG332" s="143">
        <f t="shared" si="352"/>
        <v>0</v>
      </c>
      <c r="AH332" s="217">
        <f t="shared" si="352"/>
        <v>0</v>
      </c>
      <c r="AI332" s="1543"/>
      <c r="AJ332" s="469"/>
      <c r="AK332" s="470"/>
      <c r="AL332" s="469"/>
      <c r="AM332" s="470"/>
      <c r="AN332" s="468"/>
      <c r="AO332" s="468"/>
      <c r="AP332" s="646"/>
      <c r="AQ332" s="216">
        <f>SUBTOTAL(9,AQ333:AQ337)</f>
        <v>0</v>
      </c>
      <c r="AR332" s="216">
        <f>SUBTOTAL(9,AR333:AR337)</f>
        <v>0</v>
      </c>
      <c r="AS332" s="216">
        <f>SUBTOTAL(9,AS333:AS337)</f>
        <v>0</v>
      </c>
      <c r="AT332" s="217">
        <f>SUBTOTAL(9,AT333:AT337)</f>
        <v>0</v>
      </c>
      <c r="AU332" s="470">
        <f>AR332* '1 Overview'!$D$19</f>
        <v>0</v>
      </c>
      <c r="AV332" s="468">
        <f>T332* '1 Overview'!$D$19</f>
        <v>0</v>
      </c>
      <c r="AW332" s="627">
        <f>Z332* '1 Overview'!$D$19</f>
        <v>0</v>
      </c>
      <c r="AX332" s="469">
        <f>AT332* '1 Overview'!$D$19</f>
        <v>0</v>
      </c>
      <c r="AY332" s="615"/>
    </row>
    <row r="333" spans="1:57" s="204" customFormat="1" ht="12.75" customHeight="1" outlineLevel="2" x14ac:dyDescent="0.2">
      <c r="A333" s="157" t="str">
        <f t="shared" si="347"/>
        <v>Z2013</v>
      </c>
      <c r="B333" s="157" t="e">
        <f t="shared" si="347"/>
        <v>#N/A</v>
      </c>
      <c r="C333" s="157" t="e">
        <f t="shared" si="347"/>
        <v>#N/A</v>
      </c>
      <c r="D333" s="157" t="e">
        <f t="shared" si="347"/>
        <v>#N/A</v>
      </c>
      <c r="E333" s="58" t="e">
        <f>VLOOKUP("K|"&amp;P333,'[2]+termU'!$A$1:$G$65536,6,FALSE)</f>
        <v>#N/A</v>
      </c>
      <c r="F333" s="64" t="e">
        <f>VLOOKUP("K|"&amp;O333,'[2]+termU'!$A$1:$G$65536,6,FALSE)</f>
        <v>#N/A</v>
      </c>
      <c r="G333" s="64" t="str">
        <f t="shared" si="348"/>
        <v>B</v>
      </c>
      <c r="H333" s="172" t="str">
        <f t="shared" ca="1" si="326"/>
        <v>B</v>
      </c>
      <c r="I333" s="156">
        <v>5</v>
      </c>
      <c r="J333" s="157">
        <f t="shared" si="349"/>
        <v>2013</v>
      </c>
      <c r="K333" s="157" t="str">
        <f t="shared" si="349"/>
        <v>Test country</v>
      </c>
      <c r="L333" s="157">
        <f t="shared" si="349"/>
        <v>0</v>
      </c>
      <c r="M333" s="157">
        <f t="shared" si="349"/>
        <v>0</v>
      </c>
      <c r="N333" s="157">
        <f t="shared" si="349"/>
        <v>0</v>
      </c>
      <c r="O333" s="259"/>
      <c r="P333" s="70"/>
      <c r="Q333" s="307"/>
      <c r="R333" s="612"/>
      <c r="S333" s="149"/>
      <c r="T333" s="202"/>
      <c r="U333" s="202"/>
      <c r="V333" s="202"/>
      <c r="W333" s="203"/>
      <c r="X333" s="122"/>
      <c r="Y333" s="1540"/>
      <c r="Z333" s="689"/>
      <c r="AA333" s="122"/>
      <c r="AB333" s="203"/>
      <c r="AC333" s="149"/>
      <c r="AD333" s="203"/>
      <c r="AE333" s="149"/>
      <c r="AF333" s="203"/>
      <c r="AG333" s="149"/>
      <c r="AH333" s="125"/>
      <c r="AI333" s="149"/>
      <c r="AJ333" s="203"/>
      <c r="AK333" s="122"/>
      <c r="AL333" s="203"/>
      <c r="AM333" s="122"/>
      <c r="AN333" s="202"/>
      <c r="AO333" s="202"/>
      <c r="AP333" s="236"/>
      <c r="AQ333" s="149"/>
      <c r="AR333" s="202"/>
      <c r="AS333" s="202"/>
      <c r="AT333" s="203"/>
      <c r="AU333" s="122">
        <f>AR333* '1 Overview'!$D$19</f>
        <v>0</v>
      </c>
      <c r="AV333" s="202">
        <f>T333* '1 Overview'!$D$19</f>
        <v>0</v>
      </c>
      <c r="AW333" s="202">
        <f>Z333* '1 Overview'!$D$19</f>
        <v>0</v>
      </c>
      <c r="AX333" s="203">
        <f>AT333* '1 Overview'!$D$19</f>
        <v>0</v>
      </c>
      <c r="AY333" s="592"/>
    </row>
    <row r="334" spans="1:57" s="204" customFormat="1" ht="12.75" customHeight="1" outlineLevel="2" x14ac:dyDescent="0.2">
      <c r="A334" s="157" t="str">
        <f t="shared" si="347"/>
        <v>Z2013</v>
      </c>
      <c r="B334" s="157" t="e">
        <f t="shared" si="347"/>
        <v>#N/A</v>
      </c>
      <c r="C334" s="157" t="e">
        <f t="shared" si="347"/>
        <v>#N/A</v>
      </c>
      <c r="D334" s="157" t="e">
        <f t="shared" si="347"/>
        <v>#N/A</v>
      </c>
      <c r="E334" s="58" t="e">
        <f>VLOOKUP("K|"&amp;P334,'[2]+termU'!$A$1:$G$65536,6,FALSE)</f>
        <v>#N/A</v>
      </c>
      <c r="F334" s="64" t="e">
        <f>VLOOKUP("K|"&amp;O334,'[2]+termU'!$A$1:$G$65536,6,FALSE)</f>
        <v>#N/A</v>
      </c>
      <c r="G334" s="64" t="str">
        <f t="shared" si="348"/>
        <v>B</v>
      </c>
      <c r="H334" s="172" t="str">
        <f t="shared" ca="1" si="326"/>
        <v>B</v>
      </c>
      <c r="I334" s="156">
        <v>5</v>
      </c>
      <c r="J334" s="157">
        <f t="shared" si="349"/>
        <v>2013</v>
      </c>
      <c r="K334" s="157" t="str">
        <f t="shared" si="349"/>
        <v>Test country</v>
      </c>
      <c r="L334" s="157">
        <f t="shared" si="349"/>
        <v>0</v>
      </c>
      <c r="M334" s="157">
        <f t="shared" si="349"/>
        <v>0</v>
      </c>
      <c r="N334" s="157">
        <f t="shared" si="349"/>
        <v>0</v>
      </c>
      <c r="O334" s="259"/>
      <c r="P334" s="70"/>
      <c r="Q334" s="307"/>
      <c r="R334" s="612"/>
      <c r="S334" s="149"/>
      <c r="T334" s="202"/>
      <c r="U334" s="202"/>
      <c r="V334" s="202"/>
      <c r="W334" s="203"/>
      <c r="X334" s="122"/>
      <c r="Y334" s="1540"/>
      <c r="Z334" s="689"/>
      <c r="AA334" s="122"/>
      <c r="AB334" s="203"/>
      <c r="AC334" s="149"/>
      <c r="AD334" s="203"/>
      <c r="AE334" s="149"/>
      <c r="AF334" s="203"/>
      <c r="AG334" s="149"/>
      <c r="AH334" s="125"/>
      <c r="AI334" s="149"/>
      <c r="AJ334" s="203"/>
      <c r="AK334" s="122"/>
      <c r="AL334" s="203"/>
      <c r="AM334" s="122"/>
      <c r="AN334" s="202"/>
      <c r="AO334" s="202"/>
      <c r="AP334" s="236"/>
      <c r="AQ334" s="149"/>
      <c r="AR334" s="202"/>
      <c r="AS334" s="202"/>
      <c r="AT334" s="203"/>
      <c r="AU334" s="122">
        <f>AR334* '1 Overview'!$D$19</f>
        <v>0</v>
      </c>
      <c r="AV334" s="202">
        <f>T334* '1 Overview'!$D$19</f>
        <v>0</v>
      </c>
      <c r="AW334" s="202">
        <f>Z334* '1 Overview'!$D$19</f>
        <v>0</v>
      </c>
      <c r="AX334" s="203">
        <f>AT334* '1 Overview'!$D$19</f>
        <v>0</v>
      </c>
      <c r="AY334" s="592"/>
    </row>
    <row r="335" spans="1:57" s="204" customFormat="1" ht="12.75" customHeight="1" outlineLevel="2" x14ac:dyDescent="0.2">
      <c r="A335" s="157" t="str">
        <f t="shared" si="347"/>
        <v>Z2013</v>
      </c>
      <c r="B335" s="157" t="e">
        <f t="shared" si="347"/>
        <v>#N/A</v>
      </c>
      <c r="C335" s="157" t="e">
        <f t="shared" si="347"/>
        <v>#N/A</v>
      </c>
      <c r="D335" s="157" t="e">
        <f t="shared" si="347"/>
        <v>#N/A</v>
      </c>
      <c r="E335" s="58" t="e">
        <f>VLOOKUP("K|"&amp;P335,'[2]+termU'!$A$1:$G$65536,6,FALSE)</f>
        <v>#N/A</v>
      </c>
      <c r="F335" s="64" t="e">
        <f>VLOOKUP("K|"&amp;O335,'[2]+termU'!$A$1:$G$65536,6,FALSE)</f>
        <v>#N/A</v>
      </c>
      <c r="G335" s="64" t="str">
        <f t="shared" si="348"/>
        <v>B</v>
      </c>
      <c r="H335" s="172" t="str">
        <f t="shared" ca="1" si="326"/>
        <v>B</v>
      </c>
      <c r="I335" s="156">
        <v>5</v>
      </c>
      <c r="J335" s="157">
        <f t="shared" si="349"/>
        <v>2013</v>
      </c>
      <c r="K335" s="157" t="str">
        <f t="shared" si="349"/>
        <v>Test country</v>
      </c>
      <c r="L335" s="157">
        <f t="shared" si="349"/>
        <v>0</v>
      </c>
      <c r="M335" s="157">
        <f t="shared" si="349"/>
        <v>0</v>
      </c>
      <c r="N335" s="157">
        <f t="shared" si="349"/>
        <v>0</v>
      </c>
      <c r="O335" s="259"/>
      <c r="P335" s="70"/>
      <c r="Q335" s="307"/>
      <c r="R335" s="612"/>
      <c r="S335" s="149"/>
      <c r="T335" s="202"/>
      <c r="U335" s="202"/>
      <c r="V335" s="202"/>
      <c r="W335" s="203"/>
      <c r="X335" s="122"/>
      <c r="Y335" s="1540"/>
      <c r="Z335" s="689"/>
      <c r="AA335" s="122"/>
      <c r="AB335" s="203"/>
      <c r="AC335" s="149"/>
      <c r="AD335" s="203"/>
      <c r="AE335" s="149"/>
      <c r="AF335" s="203"/>
      <c r="AG335" s="149"/>
      <c r="AH335" s="125"/>
      <c r="AI335" s="149"/>
      <c r="AJ335" s="203"/>
      <c r="AK335" s="122"/>
      <c r="AL335" s="203"/>
      <c r="AM335" s="122"/>
      <c r="AN335" s="202"/>
      <c r="AO335" s="202"/>
      <c r="AP335" s="236"/>
      <c r="AQ335" s="149"/>
      <c r="AR335" s="202"/>
      <c r="AS335" s="202"/>
      <c r="AT335" s="203"/>
      <c r="AU335" s="122">
        <f>AR335* '1 Overview'!$D$19</f>
        <v>0</v>
      </c>
      <c r="AV335" s="202">
        <f>T335* '1 Overview'!$D$19</f>
        <v>0</v>
      </c>
      <c r="AW335" s="202">
        <f>Z335* '1 Overview'!$D$19</f>
        <v>0</v>
      </c>
      <c r="AX335" s="203">
        <f>AT335* '1 Overview'!$D$19</f>
        <v>0</v>
      </c>
      <c r="AY335" s="592"/>
    </row>
    <row r="336" spans="1:57" s="204" customFormat="1" ht="12.75" customHeight="1" outlineLevel="2" x14ac:dyDescent="0.2">
      <c r="A336" s="157" t="str">
        <f t="shared" si="347"/>
        <v>Z2013</v>
      </c>
      <c r="B336" s="157" t="e">
        <f t="shared" si="347"/>
        <v>#N/A</v>
      </c>
      <c r="C336" s="157" t="e">
        <f t="shared" si="347"/>
        <v>#N/A</v>
      </c>
      <c r="D336" s="157" t="e">
        <f t="shared" si="347"/>
        <v>#N/A</v>
      </c>
      <c r="E336" s="58" t="e">
        <f>VLOOKUP("K|"&amp;P336,'[2]+termU'!$A$1:$G$65536,6,FALSE)</f>
        <v>#N/A</v>
      </c>
      <c r="F336" s="64" t="e">
        <f>VLOOKUP("K|"&amp;O336,'[2]+termU'!$A$1:$G$65536,6,FALSE)</f>
        <v>#N/A</v>
      </c>
      <c r="G336" s="64" t="str">
        <f t="shared" si="348"/>
        <v>B</v>
      </c>
      <c r="H336" s="172" t="str">
        <f t="shared" ca="1" si="326"/>
        <v>B</v>
      </c>
      <c r="I336" s="156">
        <v>5</v>
      </c>
      <c r="J336" s="157">
        <f t="shared" si="349"/>
        <v>2013</v>
      </c>
      <c r="K336" s="157" t="str">
        <f t="shared" si="349"/>
        <v>Test country</v>
      </c>
      <c r="L336" s="157">
        <f t="shared" si="349"/>
        <v>0</v>
      </c>
      <c r="M336" s="157">
        <f t="shared" si="349"/>
        <v>0</v>
      </c>
      <c r="N336" s="157">
        <f t="shared" si="349"/>
        <v>0</v>
      </c>
      <c r="O336" s="259"/>
      <c r="P336" s="70"/>
      <c r="Q336" s="307"/>
      <c r="R336" s="612"/>
      <c r="S336" s="149"/>
      <c r="T336" s="202"/>
      <c r="U336" s="202"/>
      <c r="V336" s="202"/>
      <c r="W336" s="203"/>
      <c r="X336" s="122"/>
      <c r="Y336" s="1540"/>
      <c r="Z336" s="689"/>
      <c r="AA336" s="122"/>
      <c r="AB336" s="203"/>
      <c r="AC336" s="149"/>
      <c r="AD336" s="203"/>
      <c r="AE336" s="149"/>
      <c r="AF336" s="203"/>
      <c r="AG336" s="149"/>
      <c r="AH336" s="125"/>
      <c r="AI336" s="149"/>
      <c r="AJ336" s="203"/>
      <c r="AK336" s="122"/>
      <c r="AL336" s="203"/>
      <c r="AM336" s="122"/>
      <c r="AN336" s="202"/>
      <c r="AO336" s="202"/>
      <c r="AP336" s="236"/>
      <c r="AQ336" s="149"/>
      <c r="AR336" s="202"/>
      <c r="AS336" s="202"/>
      <c r="AT336" s="203"/>
      <c r="AU336" s="122">
        <f>AR336* '1 Overview'!$D$19</f>
        <v>0</v>
      </c>
      <c r="AV336" s="202">
        <f>T336* '1 Overview'!$D$19</f>
        <v>0</v>
      </c>
      <c r="AW336" s="202">
        <f>Z336* '1 Overview'!$D$19</f>
        <v>0</v>
      </c>
      <c r="AX336" s="203">
        <f>AT336* '1 Overview'!$D$19</f>
        <v>0</v>
      </c>
      <c r="AY336" s="592"/>
    </row>
    <row r="337" spans="1:57" s="204" customFormat="1" ht="12.75" customHeight="1" outlineLevel="2" x14ac:dyDescent="0.2">
      <c r="A337" s="157" t="str">
        <f t="shared" si="347"/>
        <v>Z2013</v>
      </c>
      <c r="B337" s="157" t="e">
        <f t="shared" si="347"/>
        <v>#N/A</v>
      </c>
      <c r="C337" s="157" t="e">
        <f t="shared" si="347"/>
        <v>#N/A</v>
      </c>
      <c r="D337" s="157" t="e">
        <f t="shared" si="347"/>
        <v>#N/A</v>
      </c>
      <c r="E337" s="58" t="e">
        <f>VLOOKUP("K|"&amp;P337,'[2]+termU'!$A$1:$G$65536,6,FALSE)</f>
        <v>#N/A</v>
      </c>
      <c r="F337" s="64" t="e">
        <f>VLOOKUP("K|"&amp;O337,'[2]+termU'!$A$1:$G$65536,6,FALSE)</f>
        <v>#N/A</v>
      </c>
      <c r="G337" s="64" t="str">
        <f t="shared" si="348"/>
        <v>B</v>
      </c>
      <c r="H337" s="172" t="str">
        <f t="shared" ca="1" si="326"/>
        <v>B</v>
      </c>
      <c r="I337" s="156">
        <v>5</v>
      </c>
      <c r="J337" s="157">
        <f t="shared" si="349"/>
        <v>2013</v>
      </c>
      <c r="K337" s="157" t="str">
        <f t="shared" si="349"/>
        <v>Test country</v>
      </c>
      <c r="L337" s="157">
        <f t="shared" si="349"/>
        <v>0</v>
      </c>
      <c r="M337" s="157">
        <f t="shared" si="349"/>
        <v>0</v>
      </c>
      <c r="N337" s="157">
        <f t="shared" si="349"/>
        <v>0</v>
      </c>
      <c r="O337" s="259"/>
      <c r="P337" s="70"/>
      <c r="Q337" s="307"/>
      <c r="R337" s="612"/>
      <c r="S337" s="149"/>
      <c r="T337" s="202"/>
      <c r="U337" s="202"/>
      <c r="V337" s="202"/>
      <c r="W337" s="203"/>
      <c r="X337" s="122"/>
      <c r="Y337" s="1540"/>
      <c r="Z337" s="689"/>
      <c r="AA337" s="122"/>
      <c r="AB337" s="203"/>
      <c r="AC337" s="149"/>
      <c r="AD337" s="203"/>
      <c r="AE337" s="149"/>
      <c r="AF337" s="203"/>
      <c r="AG337" s="149"/>
      <c r="AH337" s="125"/>
      <c r="AI337" s="149"/>
      <c r="AJ337" s="203"/>
      <c r="AK337" s="122"/>
      <c r="AL337" s="203"/>
      <c r="AM337" s="122"/>
      <c r="AN337" s="202"/>
      <c r="AO337" s="202"/>
      <c r="AP337" s="236"/>
      <c r="AQ337" s="149"/>
      <c r="AR337" s="202"/>
      <c r="AS337" s="202"/>
      <c r="AT337" s="203"/>
      <c r="AU337" s="122">
        <f>AR337* '1 Overview'!$D$19</f>
        <v>0</v>
      </c>
      <c r="AV337" s="202">
        <f>T337* '1 Overview'!$D$19</f>
        <v>0</v>
      </c>
      <c r="AW337" s="202">
        <f>Z337* '1 Overview'!$D$19</f>
        <v>0</v>
      </c>
      <c r="AX337" s="203">
        <f>AT337* '1 Overview'!$D$19</f>
        <v>0</v>
      </c>
      <c r="AY337" s="592"/>
    </row>
    <row r="338" spans="1:57" s="195" customFormat="1" ht="12.75" customHeight="1" outlineLevel="1" x14ac:dyDescent="0.2">
      <c r="A338" s="157" t="str">
        <f t="shared" si="347"/>
        <v>Z2013</v>
      </c>
      <c r="B338" s="157" t="e">
        <f t="shared" si="347"/>
        <v>#N/A</v>
      </c>
      <c r="C338" s="157" t="e">
        <f t="shared" si="347"/>
        <v>#N/A</v>
      </c>
      <c r="D338" s="157" t="e">
        <f t="shared" si="347"/>
        <v>#N/A</v>
      </c>
      <c r="E338" s="58" t="e">
        <f>VLOOKUP("K|"&amp;P338,'[2]+termU'!$A$1:$G$65536,6,FALSE)</f>
        <v>#N/A</v>
      </c>
      <c r="F338" s="64" t="e">
        <f>VLOOKUP("K|"&amp;O338,'[2]+termU'!$A$1:$G$65536,6,FALSE)</f>
        <v>#N/A</v>
      </c>
      <c r="G338" s="64" t="str">
        <f t="shared" si="348"/>
        <v>B</v>
      </c>
      <c r="H338" s="172" t="str">
        <f t="shared" ca="1" si="326"/>
        <v>A</v>
      </c>
      <c r="I338" s="156">
        <v>4</v>
      </c>
      <c r="J338" s="157">
        <f t="shared" si="349"/>
        <v>2013</v>
      </c>
      <c r="K338" s="157" t="str">
        <f t="shared" si="349"/>
        <v>Test country</v>
      </c>
      <c r="L338" s="157">
        <f t="shared" si="349"/>
        <v>0</v>
      </c>
      <c r="M338" s="157">
        <f t="shared" si="349"/>
        <v>0</v>
      </c>
      <c r="N338" s="157">
        <f t="shared" si="349"/>
        <v>0</v>
      </c>
      <c r="O338" s="259"/>
      <c r="P338" s="70"/>
      <c r="Q338" s="379"/>
      <c r="R338" s="613"/>
      <c r="S338" s="215"/>
      <c r="T338" s="216">
        <f>SUBTOTAL(9,T339:T342)</f>
        <v>0</v>
      </c>
      <c r="U338" s="216">
        <f>SUBTOTAL(9,U339:U342)</f>
        <v>0</v>
      </c>
      <c r="V338" s="216"/>
      <c r="W338" s="217">
        <f>SUBTOTAL(9,W339:W342)</f>
        <v>0</v>
      </c>
      <c r="X338" s="143">
        <f>SUBTOTAL(9,X339:X342)</f>
        <v>0</v>
      </c>
      <c r="Y338" s="1540"/>
      <c r="Z338" s="217">
        <f t="shared" ref="Z338:AH338" si="353">SUBTOTAL(9,Z339:Z342)</f>
        <v>0</v>
      </c>
      <c r="AA338" s="143">
        <f t="shared" si="353"/>
        <v>0</v>
      </c>
      <c r="AB338" s="217">
        <f t="shared" si="353"/>
        <v>0</v>
      </c>
      <c r="AC338" s="143">
        <f t="shared" si="353"/>
        <v>0</v>
      </c>
      <c r="AD338" s="217">
        <f t="shared" si="353"/>
        <v>0</v>
      </c>
      <c r="AE338" s="143">
        <f t="shared" si="353"/>
        <v>0</v>
      </c>
      <c r="AF338" s="217">
        <f t="shared" si="353"/>
        <v>0</v>
      </c>
      <c r="AG338" s="143">
        <f t="shared" si="353"/>
        <v>0</v>
      </c>
      <c r="AH338" s="217">
        <f t="shared" si="353"/>
        <v>0</v>
      </c>
      <c r="AI338" s="215"/>
      <c r="AJ338" s="217"/>
      <c r="AK338" s="143"/>
      <c r="AL338" s="217"/>
      <c r="AM338" s="143"/>
      <c r="AN338" s="216"/>
      <c r="AO338" s="216"/>
      <c r="AP338" s="288"/>
      <c r="AQ338" s="216">
        <f>SUBTOTAL(9,AQ339:AQ342)</f>
        <v>0</v>
      </c>
      <c r="AR338" s="216">
        <f>SUBTOTAL(9,AR339:AR342)</f>
        <v>0</v>
      </c>
      <c r="AS338" s="216">
        <f>SUBTOTAL(9,AS339:AS342)</f>
        <v>0</v>
      </c>
      <c r="AT338" s="217">
        <f>SUBTOTAL(9,AT339:AT342)</f>
        <v>0</v>
      </c>
      <c r="AU338" s="143">
        <f>AR338* '1 Overview'!$D$19</f>
        <v>0</v>
      </c>
      <c r="AV338" s="216">
        <f>T338* '1 Overview'!$D$19</f>
        <v>0</v>
      </c>
      <c r="AW338" s="627">
        <f>Z338* '1 Overview'!$D$19</f>
        <v>0</v>
      </c>
      <c r="AX338" s="217">
        <f>AT338* '1 Overview'!$D$19</f>
        <v>0</v>
      </c>
      <c r="AY338" s="615"/>
    </row>
    <row r="339" spans="1:57" s="204" customFormat="1" ht="12.75" customHeight="1" outlineLevel="2" x14ac:dyDescent="0.2">
      <c r="A339" s="157" t="str">
        <f t="shared" si="347"/>
        <v>Z2013</v>
      </c>
      <c r="B339" s="157" t="e">
        <f t="shared" si="347"/>
        <v>#N/A</v>
      </c>
      <c r="C339" s="157" t="e">
        <f t="shared" si="347"/>
        <v>#N/A</v>
      </c>
      <c r="D339" s="157" t="e">
        <f t="shared" si="347"/>
        <v>#N/A</v>
      </c>
      <c r="E339" s="58" t="e">
        <f>VLOOKUP("K|"&amp;P339,'[2]+termU'!$A$1:$G$65536,6,FALSE)</f>
        <v>#N/A</v>
      </c>
      <c r="F339" s="64" t="e">
        <f>VLOOKUP("K|"&amp;O339,'[2]+termU'!$A$1:$G$65536,6,FALSE)</f>
        <v>#N/A</v>
      </c>
      <c r="G339" s="64" t="str">
        <f t="shared" si="348"/>
        <v>B</v>
      </c>
      <c r="H339" s="172" t="str">
        <f t="shared" ca="1" si="326"/>
        <v>B</v>
      </c>
      <c r="I339" s="156">
        <v>5</v>
      </c>
      <c r="J339" s="157">
        <f t="shared" si="349"/>
        <v>2013</v>
      </c>
      <c r="K339" s="157" t="str">
        <f t="shared" si="349"/>
        <v>Test country</v>
      </c>
      <c r="L339" s="157">
        <f t="shared" si="349"/>
        <v>0</v>
      </c>
      <c r="M339" s="157">
        <f t="shared" si="349"/>
        <v>0</v>
      </c>
      <c r="N339" s="157">
        <f t="shared" si="349"/>
        <v>0</v>
      </c>
      <c r="O339" s="259"/>
      <c r="P339" s="70"/>
      <c r="Q339" s="307"/>
      <c r="R339" s="651"/>
      <c r="S339" s="512"/>
      <c r="T339" s="605"/>
      <c r="U339" s="605"/>
      <c r="V339" s="605"/>
      <c r="W339" s="203"/>
      <c r="X339" s="122"/>
      <c r="Y339" s="1541"/>
      <c r="Z339" s="690"/>
      <c r="AA339" s="512"/>
      <c r="AB339" s="606"/>
      <c r="AC339" s="645"/>
      <c r="AD339" s="606"/>
      <c r="AE339" s="645"/>
      <c r="AF339" s="606"/>
      <c r="AG339" s="645"/>
      <c r="AH339" s="648"/>
      <c r="AI339" s="149"/>
      <c r="AJ339" s="203"/>
      <c r="AK339" s="122"/>
      <c r="AL339" s="203"/>
      <c r="AM339" s="512"/>
      <c r="AN339" s="605"/>
      <c r="AO339" s="605"/>
      <c r="AP339" s="647"/>
      <c r="AQ339" s="645"/>
      <c r="AR339" s="605"/>
      <c r="AS339" s="605"/>
      <c r="AT339" s="606"/>
      <c r="AU339" s="512">
        <f>AR339* '1 Overview'!$D$19</f>
        <v>0</v>
      </c>
      <c r="AV339" s="605">
        <f>T339* '1 Overview'!$D$19</f>
        <v>0</v>
      </c>
      <c r="AW339" s="202">
        <f>Z339* '1 Overview'!$D$19</f>
        <v>0</v>
      </c>
      <c r="AX339" s="606">
        <f>AT339* '1 Overview'!$D$19</f>
        <v>0</v>
      </c>
      <c r="AY339" s="592"/>
    </row>
    <row r="340" spans="1:57" s="204" customFormat="1" ht="12.75" customHeight="1" outlineLevel="2" x14ac:dyDescent="0.2">
      <c r="A340" s="157" t="str">
        <f t="shared" si="347"/>
        <v>Z2013</v>
      </c>
      <c r="B340" s="157" t="e">
        <f t="shared" si="347"/>
        <v>#N/A</v>
      </c>
      <c r="C340" s="157" t="e">
        <f t="shared" si="347"/>
        <v>#N/A</v>
      </c>
      <c r="D340" s="157" t="e">
        <f t="shared" si="347"/>
        <v>#N/A</v>
      </c>
      <c r="E340" s="58" t="e">
        <f>VLOOKUP("K|"&amp;P340,'[2]+termU'!$A$1:$G$65536,6,FALSE)</f>
        <v>#N/A</v>
      </c>
      <c r="F340" s="64" t="e">
        <f>VLOOKUP("K|"&amp;O340,'[2]+termU'!$A$1:$G$65536,6,FALSE)</f>
        <v>#N/A</v>
      </c>
      <c r="G340" s="64" t="str">
        <f>IF(P340="","B",IF(ISERROR(E342),"B",IF(E340=LEFT(E342,LEN(E340)),"A","B")))</f>
        <v>B</v>
      </c>
      <c r="H340" s="172" t="str">
        <f t="shared" ca="1" si="326"/>
        <v>B</v>
      </c>
      <c r="I340" s="156">
        <v>5</v>
      </c>
      <c r="J340" s="157">
        <f t="shared" si="349"/>
        <v>2013</v>
      </c>
      <c r="K340" s="157" t="str">
        <f t="shared" si="349"/>
        <v>Test country</v>
      </c>
      <c r="L340" s="157">
        <f t="shared" si="349"/>
        <v>0</v>
      </c>
      <c r="M340" s="157">
        <f t="shared" si="349"/>
        <v>0</v>
      </c>
      <c r="N340" s="157">
        <f t="shared" si="349"/>
        <v>0</v>
      </c>
      <c r="O340" s="259"/>
      <c r="P340" s="70"/>
      <c r="Q340" s="307"/>
      <c r="R340" s="612"/>
      <c r="S340" s="122"/>
      <c r="T340" s="202"/>
      <c r="U340" s="202"/>
      <c r="V340" s="202"/>
      <c r="W340" s="203"/>
      <c r="X340" s="122"/>
      <c r="Y340" s="1540"/>
      <c r="Z340" s="689"/>
      <c r="AA340" s="122"/>
      <c r="AB340" s="203"/>
      <c r="AC340" s="149"/>
      <c r="AD340" s="203"/>
      <c r="AE340" s="149"/>
      <c r="AF340" s="203"/>
      <c r="AG340" s="149"/>
      <c r="AH340" s="123"/>
      <c r="AI340" s="149"/>
      <c r="AJ340" s="203"/>
      <c r="AK340" s="122"/>
      <c r="AL340" s="203"/>
      <c r="AM340" s="122"/>
      <c r="AN340" s="202"/>
      <c r="AO340" s="202"/>
      <c r="AP340" s="236"/>
      <c r="AQ340" s="149"/>
      <c r="AR340" s="202"/>
      <c r="AS340" s="202"/>
      <c r="AT340" s="203"/>
      <c r="AU340" s="122">
        <f>AR340* '1 Overview'!$D$19</f>
        <v>0</v>
      </c>
      <c r="AV340" s="202">
        <f>T340* '1 Overview'!$D$19</f>
        <v>0</v>
      </c>
      <c r="AW340" s="202">
        <f>Z340* '1 Overview'!$D$19</f>
        <v>0</v>
      </c>
      <c r="AX340" s="203">
        <f>AT340* '1 Overview'!$D$19</f>
        <v>0</v>
      </c>
      <c r="AY340" s="592"/>
    </row>
    <row r="341" spans="1:57" s="204" customFormat="1" ht="12.75" customHeight="1" outlineLevel="2" x14ac:dyDescent="0.2">
      <c r="A341" s="157" t="str">
        <f t="shared" si="347"/>
        <v>Z2013</v>
      </c>
      <c r="B341" s="157" t="e">
        <f t="shared" si="347"/>
        <v>#N/A</v>
      </c>
      <c r="C341" s="157" t="e">
        <f t="shared" si="347"/>
        <v>#N/A</v>
      </c>
      <c r="D341" s="157" t="e">
        <f t="shared" si="347"/>
        <v>#N/A</v>
      </c>
      <c r="E341" s="58" t="e">
        <f>VLOOKUP("K|"&amp;P341,'[2]+termU'!$A$1:$G$65536,6,FALSE)</f>
        <v>#N/A</v>
      </c>
      <c r="F341" s="64" t="e">
        <f>VLOOKUP("K|"&amp;O341,'[2]+termU'!$A$1:$G$65536,6,FALSE)</f>
        <v>#N/A</v>
      </c>
      <c r="G341" s="64" t="str">
        <f>IF(P341="","B",IF(ISERROR(E342),"B",IF(E341=LEFT(E342,LEN(E341)),"A","B")))</f>
        <v>B</v>
      </c>
      <c r="H341" s="172" t="str">
        <f t="shared" ca="1" si="326"/>
        <v>B</v>
      </c>
      <c r="I341" s="156">
        <v>5</v>
      </c>
      <c r="J341" s="157">
        <f t="shared" si="349"/>
        <v>2013</v>
      </c>
      <c r="K341" s="157" t="str">
        <f t="shared" si="349"/>
        <v>Test country</v>
      </c>
      <c r="L341" s="157">
        <f t="shared" si="349"/>
        <v>0</v>
      </c>
      <c r="M341" s="157">
        <f t="shared" si="349"/>
        <v>0</v>
      </c>
      <c r="N341" s="157">
        <f t="shared" si="349"/>
        <v>0</v>
      </c>
      <c r="O341" s="259"/>
      <c r="P341" s="70"/>
      <c r="Q341" s="307"/>
      <c r="R341" s="687"/>
      <c r="S341" s="122"/>
      <c r="T341" s="202"/>
      <c r="U341" s="202"/>
      <c r="V341" s="202"/>
      <c r="W341" s="203"/>
      <c r="X341" s="122"/>
      <c r="Y341" s="1540"/>
      <c r="Z341" s="689"/>
      <c r="AA341" s="122"/>
      <c r="AB341" s="203"/>
      <c r="AC341" s="149"/>
      <c r="AD341" s="203"/>
      <c r="AE341" s="149"/>
      <c r="AF341" s="203"/>
      <c r="AG341" s="149"/>
      <c r="AH341" s="123"/>
      <c r="AI341" s="149"/>
      <c r="AJ341" s="203"/>
      <c r="AK341" s="122"/>
      <c r="AL341" s="203"/>
      <c r="AM341" s="122"/>
      <c r="AN341" s="202"/>
      <c r="AO341" s="202"/>
      <c r="AP341" s="236"/>
      <c r="AQ341" s="149"/>
      <c r="AR341" s="202"/>
      <c r="AS341" s="202"/>
      <c r="AT341" s="203"/>
      <c r="AU341" s="122">
        <f>AR341* '1 Overview'!$D$19</f>
        <v>0</v>
      </c>
      <c r="AV341" s="202">
        <f>T341* '1 Overview'!$D$19</f>
        <v>0</v>
      </c>
      <c r="AW341" s="202">
        <f>Z341* '1 Overview'!$D$19</f>
        <v>0</v>
      </c>
      <c r="AX341" s="203">
        <f>AT341* '1 Overview'!$D$19</f>
        <v>0</v>
      </c>
      <c r="AY341" s="592"/>
    </row>
    <row r="342" spans="1:57" s="207" customFormat="1" ht="15" customHeight="1" outlineLevel="2" thickBot="1" x14ac:dyDescent="0.25">
      <c r="A342" s="607" t="str">
        <f t="shared" si="347"/>
        <v>Z2013</v>
      </c>
      <c r="B342" s="607" t="e">
        <f t="shared" si="347"/>
        <v>#N/A</v>
      </c>
      <c r="C342" s="607" t="e">
        <f t="shared" si="347"/>
        <v>#N/A</v>
      </c>
      <c r="D342" s="607" t="e">
        <f t="shared" si="347"/>
        <v>#N/A</v>
      </c>
      <c r="E342" s="608" t="e">
        <f>VLOOKUP("K|"&amp;P342,'[2]+termU'!$A$1:$G$65536,6,FALSE)</f>
        <v>#N/A</v>
      </c>
      <c r="F342" s="609" t="e">
        <f>VLOOKUP("K|"&amp;O342,'[2]+termU'!$A$1:$G$65536,6,FALSE)</f>
        <v>#N/A</v>
      </c>
      <c r="G342" s="609" t="str">
        <f>IF(P342="","B",IF(ISERROR(E343),"B",IF(E342=LEFT(E343,LEN(E342)),"A","B")))</f>
        <v>B</v>
      </c>
      <c r="H342" s="172" t="str">
        <f t="shared" ca="1" si="326"/>
        <v>B</v>
      </c>
      <c r="I342" s="178">
        <v>4</v>
      </c>
      <c r="J342" s="607">
        <f t="shared" si="349"/>
        <v>2013</v>
      </c>
      <c r="K342" s="607" t="str">
        <f t="shared" si="349"/>
        <v>Test country</v>
      </c>
      <c r="L342" s="607">
        <f t="shared" si="349"/>
        <v>0</v>
      </c>
      <c r="M342" s="607">
        <f t="shared" si="349"/>
        <v>0</v>
      </c>
      <c r="N342" s="607">
        <f t="shared" si="349"/>
        <v>0</v>
      </c>
      <c r="O342" s="611"/>
      <c r="P342" s="610"/>
      <c r="Q342" s="1094"/>
      <c r="R342" s="733"/>
      <c r="S342" s="734"/>
      <c r="T342" s="735"/>
      <c r="U342" s="735"/>
      <c r="V342" s="735"/>
      <c r="W342" s="242"/>
      <c r="X342" s="238"/>
      <c r="Y342" s="1542"/>
      <c r="Z342" s="1095"/>
      <c r="AA342" s="734"/>
      <c r="AB342" s="736"/>
      <c r="AC342" s="737"/>
      <c r="AD342" s="736"/>
      <c r="AE342" s="737"/>
      <c r="AF342" s="736"/>
      <c r="AG342" s="737"/>
      <c r="AH342" s="1096"/>
      <c r="AI342" s="233" t="str">
        <f>IF($V342,$S342/$V342,"")</f>
        <v/>
      </c>
      <c r="AJ342" s="242" t="str">
        <f>IF($V342,$T342/$V342,"")</f>
        <v/>
      </c>
      <c r="AK342" s="238" t="str">
        <f>IF($Y342,$U342/$Y342,"")</f>
        <v/>
      </c>
      <c r="AL342" s="242" t="str">
        <f>IF($Y342,$U342/$Y342* '1 Overview'!$D$19,"")</f>
        <v/>
      </c>
      <c r="AM342" s="238">
        <f>$AB342* '1 Overview'!$D$19</f>
        <v>0</v>
      </c>
      <c r="AN342" s="241">
        <f>$AD342* '1 Overview'!$D$19</f>
        <v>0</v>
      </c>
      <c r="AO342" s="241">
        <f>$AF342* '1 Overview'!$D$19</f>
        <v>0</v>
      </c>
      <c r="AP342" s="686">
        <f>$AH342* '1 Overview'!$D$19</f>
        <v>0</v>
      </c>
      <c r="AQ342" s="233"/>
      <c r="AR342" s="241"/>
      <c r="AS342" s="241"/>
      <c r="AT342" s="242"/>
      <c r="AU342" s="238">
        <f>AR342* '1 Overview'!$D$19</f>
        <v>0</v>
      </c>
      <c r="AV342" s="241">
        <f>T342* '1 Overview'!$D$19</f>
        <v>0</v>
      </c>
      <c r="AW342" s="202">
        <f>Z342* '1 Overview'!$D$19</f>
        <v>0</v>
      </c>
      <c r="AX342" s="242">
        <f>AT342* '1 Overview'!$D$19</f>
        <v>0</v>
      </c>
      <c r="AY342" s="616"/>
    </row>
    <row r="343" spans="1:57" ht="12.75" x14ac:dyDescent="0.2">
      <c r="V343" s="210"/>
      <c r="Y343" s="210"/>
      <c r="Z343" s="210"/>
      <c r="AI343" s="210"/>
      <c r="AJ343" s="210"/>
      <c r="AK343" s="210"/>
      <c r="AL343" s="210"/>
      <c r="AM343" s="210"/>
      <c r="AN343" s="210"/>
      <c r="AO343" s="210"/>
      <c r="AP343" s="210"/>
      <c r="AU343" s="210"/>
      <c r="AV343" s="210"/>
      <c r="AW343" s="210"/>
      <c r="AX343" s="210"/>
      <c r="AY343" s="210"/>
      <c r="AZ343" s="210"/>
      <c r="BA343" s="210"/>
      <c r="BB343" s="210"/>
      <c r="BC343" s="210"/>
      <c r="BD343" s="210"/>
      <c r="BE343" s="210"/>
    </row>
    <row r="344" spans="1:57" ht="12.75" x14ac:dyDescent="0.2">
      <c r="V344" s="210"/>
      <c r="Y344" s="210"/>
      <c r="Z344" s="210"/>
      <c r="AI344" s="210"/>
      <c r="AJ344" s="210"/>
      <c r="AK344" s="210"/>
      <c r="AL344" s="210"/>
      <c r="AM344" s="210"/>
      <c r="AN344" s="210"/>
      <c r="AO344" s="210"/>
      <c r="AP344" s="210"/>
      <c r="AU344" s="210"/>
      <c r="AV344" s="210"/>
      <c r="AW344" s="210"/>
      <c r="AX344" s="210"/>
      <c r="AY344" s="210"/>
      <c r="AZ344" s="210"/>
      <c r="BA344" s="210"/>
      <c r="BB344" s="210"/>
      <c r="BC344" s="210"/>
      <c r="BD344" s="210"/>
      <c r="BE344" s="210"/>
    </row>
    <row r="345" spans="1:57" ht="12.75" x14ac:dyDescent="0.2">
      <c r="V345" s="210"/>
      <c r="Y345" s="210"/>
      <c r="Z345" s="210"/>
      <c r="AI345" s="210"/>
      <c r="AJ345" s="210"/>
      <c r="AK345" s="210"/>
      <c r="AL345" s="210"/>
      <c r="AM345" s="210"/>
      <c r="AN345" s="210"/>
      <c r="AO345" s="210"/>
      <c r="AP345" s="210"/>
      <c r="AU345" s="210"/>
      <c r="AV345" s="210"/>
      <c r="AW345" s="210"/>
      <c r="AX345" s="210"/>
      <c r="AY345" s="210"/>
      <c r="AZ345" s="210"/>
      <c r="BA345" s="210"/>
      <c r="BB345" s="210"/>
      <c r="BC345" s="210"/>
      <c r="BD345" s="210"/>
      <c r="BE345" s="210"/>
    </row>
    <row r="346" spans="1:57" ht="12.75" x14ac:dyDescent="0.2">
      <c r="V346" s="210"/>
      <c r="Y346" s="210"/>
      <c r="Z346" s="210"/>
      <c r="AI346" s="210"/>
      <c r="AJ346" s="210"/>
      <c r="AK346" s="210"/>
      <c r="AL346" s="210"/>
      <c r="AM346" s="210"/>
      <c r="AN346" s="210"/>
      <c r="AO346" s="210"/>
      <c r="AP346" s="210"/>
      <c r="AU346" s="210"/>
      <c r="AV346" s="210"/>
      <c r="AW346" s="210"/>
      <c r="AX346" s="210"/>
      <c r="AY346" s="210"/>
      <c r="AZ346" s="210"/>
      <c r="BA346" s="210"/>
      <c r="BB346" s="210"/>
      <c r="BC346" s="210"/>
      <c r="BD346" s="210"/>
      <c r="BE346" s="210"/>
    </row>
    <row r="347" spans="1:57" ht="12.75" x14ac:dyDescent="0.2">
      <c r="V347" s="210"/>
      <c r="Y347" s="210"/>
      <c r="Z347" s="210"/>
      <c r="AI347" s="210"/>
      <c r="AJ347" s="210"/>
      <c r="AK347" s="210"/>
      <c r="AL347" s="210"/>
      <c r="AM347" s="210"/>
      <c r="AN347" s="210"/>
      <c r="AO347" s="210"/>
      <c r="AP347" s="210"/>
      <c r="AU347" s="210"/>
      <c r="AV347" s="210"/>
      <c r="AW347" s="210"/>
      <c r="AX347" s="210"/>
      <c r="AY347" s="210"/>
      <c r="AZ347" s="210"/>
      <c r="BA347" s="210"/>
      <c r="BB347" s="210"/>
      <c r="BC347" s="210"/>
      <c r="BD347" s="210"/>
      <c r="BE347" s="210"/>
    </row>
    <row r="348" spans="1:57" ht="12.75" x14ac:dyDescent="0.2">
      <c r="V348" s="210"/>
      <c r="Y348" s="210"/>
      <c r="Z348" s="210"/>
      <c r="AI348" s="210"/>
      <c r="AJ348" s="210"/>
      <c r="AK348" s="210"/>
      <c r="AL348" s="210"/>
      <c r="AM348" s="210"/>
      <c r="AN348" s="210"/>
      <c r="AO348" s="210"/>
      <c r="AP348" s="210"/>
      <c r="AU348" s="210"/>
      <c r="AV348" s="210"/>
      <c r="AW348" s="210"/>
      <c r="AX348" s="210"/>
      <c r="AY348" s="210"/>
      <c r="AZ348" s="210"/>
      <c r="BA348" s="210"/>
      <c r="BB348" s="210"/>
      <c r="BC348" s="210"/>
      <c r="BD348" s="210"/>
      <c r="BE348" s="210"/>
    </row>
    <row r="349" spans="1:57" ht="12.75" x14ac:dyDescent="0.2">
      <c r="V349" s="210"/>
      <c r="Y349" s="210"/>
      <c r="Z349" s="210"/>
      <c r="AI349" s="210"/>
      <c r="AJ349" s="210"/>
      <c r="AK349" s="210"/>
      <c r="AL349" s="210"/>
      <c r="AM349" s="210"/>
      <c r="AN349" s="210"/>
      <c r="AO349" s="210"/>
      <c r="AP349" s="210"/>
      <c r="AU349" s="210"/>
      <c r="AV349" s="210"/>
      <c r="AW349" s="210"/>
      <c r="AX349" s="210"/>
      <c r="AY349" s="210"/>
      <c r="AZ349" s="210"/>
      <c r="BA349" s="210"/>
      <c r="BB349" s="210"/>
      <c r="BC349" s="210"/>
      <c r="BD349" s="210"/>
      <c r="BE349" s="210"/>
    </row>
    <row r="350" spans="1:57" ht="12.75" x14ac:dyDescent="0.2">
      <c r="V350" s="210"/>
      <c r="Y350" s="210"/>
      <c r="Z350" s="210"/>
      <c r="AI350" s="210"/>
      <c r="AJ350" s="210"/>
      <c r="AK350" s="210"/>
      <c r="AL350" s="210"/>
      <c r="AM350" s="210"/>
      <c r="AN350" s="210"/>
      <c r="AO350" s="210"/>
      <c r="AP350" s="210"/>
      <c r="AU350" s="210"/>
      <c r="AV350" s="210"/>
      <c r="AW350" s="210"/>
      <c r="AX350" s="210"/>
      <c r="AY350" s="210"/>
      <c r="AZ350" s="210"/>
      <c r="BA350" s="210"/>
      <c r="BB350" s="210"/>
      <c r="BC350" s="210"/>
      <c r="BD350" s="210"/>
      <c r="BE350" s="210"/>
    </row>
    <row r="351" spans="1:57" ht="12.75" x14ac:dyDescent="0.2">
      <c r="V351" s="210"/>
      <c r="Y351" s="210"/>
      <c r="Z351" s="210"/>
      <c r="AI351" s="210"/>
      <c r="AJ351" s="210"/>
      <c r="AK351" s="210"/>
      <c r="AL351" s="210"/>
      <c r="AM351" s="210"/>
      <c r="AN351" s="210"/>
      <c r="AO351" s="210"/>
      <c r="AP351" s="210"/>
      <c r="AU351" s="210"/>
      <c r="AV351" s="210"/>
      <c r="AW351" s="210"/>
      <c r="AX351" s="210"/>
      <c r="AY351" s="210"/>
      <c r="AZ351" s="210"/>
      <c r="BA351" s="210"/>
      <c r="BB351" s="210"/>
      <c r="BC351" s="210"/>
      <c r="BD351" s="210"/>
      <c r="BE351" s="210"/>
    </row>
    <row r="352" spans="1:57" ht="12.75" x14ac:dyDescent="0.2">
      <c r="V352" s="210"/>
      <c r="Y352" s="210"/>
      <c r="Z352" s="210"/>
      <c r="AI352" s="210"/>
      <c r="AJ352" s="210"/>
      <c r="AK352" s="210"/>
      <c r="AL352" s="210"/>
      <c r="AM352" s="210"/>
      <c r="AN352" s="210"/>
      <c r="AO352" s="210"/>
      <c r="AP352" s="210"/>
      <c r="AU352" s="210"/>
      <c r="AV352" s="210"/>
      <c r="AW352" s="210"/>
      <c r="AX352" s="210"/>
      <c r="AY352" s="210"/>
      <c r="AZ352" s="210"/>
      <c r="BA352" s="210"/>
      <c r="BB352" s="210"/>
      <c r="BC352" s="210"/>
      <c r="BD352" s="210"/>
      <c r="BE352" s="210"/>
    </row>
    <row r="353" spans="22:57" ht="12.75" x14ac:dyDescent="0.2">
      <c r="V353" s="210"/>
      <c r="Y353" s="210"/>
      <c r="Z353" s="210"/>
      <c r="AI353" s="210"/>
      <c r="AJ353" s="210"/>
      <c r="AK353" s="210"/>
      <c r="AL353" s="210"/>
      <c r="AM353" s="210"/>
      <c r="AN353" s="210"/>
      <c r="AO353" s="210"/>
      <c r="AP353" s="210"/>
      <c r="AU353" s="210"/>
      <c r="AV353" s="210"/>
      <c r="AW353" s="210"/>
      <c r="AX353" s="210"/>
      <c r="AY353" s="210"/>
      <c r="AZ353" s="210"/>
      <c r="BA353" s="210"/>
      <c r="BB353" s="210"/>
      <c r="BC353" s="210"/>
      <c r="BD353" s="210"/>
      <c r="BE353" s="210"/>
    </row>
    <row r="354" spans="22:57" ht="12.75" x14ac:dyDescent="0.2">
      <c r="V354" s="210"/>
      <c r="Y354" s="210"/>
      <c r="Z354" s="210"/>
      <c r="AI354" s="210"/>
      <c r="AJ354" s="210"/>
      <c r="AK354" s="210"/>
      <c r="AL354" s="210"/>
      <c r="AM354" s="210"/>
      <c r="AN354" s="210"/>
      <c r="AO354" s="210"/>
      <c r="AP354" s="210"/>
      <c r="AU354" s="210"/>
      <c r="AV354" s="210"/>
      <c r="AW354" s="210"/>
      <c r="AX354" s="210"/>
      <c r="AY354" s="210"/>
      <c r="AZ354" s="210"/>
      <c r="BA354" s="210"/>
      <c r="BB354" s="210"/>
      <c r="BC354" s="210"/>
      <c r="BD354" s="210"/>
      <c r="BE354" s="210"/>
    </row>
    <row r="355" spans="22:57" ht="12.75" x14ac:dyDescent="0.2">
      <c r="V355" s="210"/>
      <c r="Y355" s="210"/>
      <c r="Z355" s="210"/>
      <c r="AI355" s="210"/>
      <c r="AJ355" s="210"/>
      <c r="AK355" s="210"/>
      <c r="AL355" s="210"/>
      <c r="AM355" s="210"/>
      <c r="AN355" s="210"/>
      <c r="AO355" s="210"/>
      <c r="AP355" s="210"/>
      <c r="AU355" s="210"/>
      <c r="AV355" s="210"/>
      <c r="AW355" s="210"/>
      <c r="AX355" s="210"/>
      <c r="AY355" s="210"/>
      <c r="AZ355" s="210"/>
      <c r="BA355" s="210"/>
      <c r="BB355" s="210"/>
      <c r="BC355" s="210"/>
      <c r="BD355" s="210"/>
      <c r="BE355" s="210"/>
    </row>
    <row r="356" spans="22:57" ht="12.75" x14ac:dyDescent="0.2">
      <c r="V356" s="210"/>
      <c r="Y356" s="210"/>
      <c r="Z356" s="210"/>
      <c r="AI356" s="210"/>
      <c r="AJ356" s="210"/>
      <c r="AK356" s="210"/>
      <c r="AL356" s="210"/>
      <c r="AM356" s="210"/>
      <c r="AN356" s="210"/>
      <c r="AO356" s="210"/>
      <c r="AP356" s="210"/>
      <c r="AU356" s="210"/>
      <c r="AV356" s="210"/>
      <c r="AW356" s="210"/>
      <c r="AX356" s="210"/>
      <c r="AY356" s="210"/>
      <c r="AZ356" s="210"/>
      <c r="BA356" s="210"/>
      <c r="BB356" s="210"/>
      <c r="BC356" s="210"/>
      <c r="BD356" s="210"/>
      <c r="BE356" s="210"/>
    </row>
    <row r="357" spans="22:57" ht="12.75" x14ac:dyDescent="0.2">
      <c r="V357" s="210"/>
      <c r="Y357" s="210"/>
      <c r="Z357" s="210"/>
      <c r="AI357" s="210"/>
      <c r="AJ357" s="210"/>
      <c r="AK357" s="210"/>
      <c r="AL357" s="210"/>
      <c r="AM357" s="210"/>
      <c r="AN357" s="210"/>
      <c r="AO357" s="210"/>
      <c r="AP357" s="210"/>
      <c r="AU357" s="210"/>
      <c r="AV357" s="210"/>
      <c r="AW357" s="210"/>
      <c r="AX357" s="210"/>
      <c r="AY357" s="210"/>
      <c r="AZ357" s="210"/>
      <c r="BA357" s="210"/>
      <c r="BB357" s="210"/>
      <c r="BC357" s="210"/>
      <c r="BD357" s="210"/>
      <c r="BE357" s="210"/>
    </row>
    <row r="358" spans="22:57" ht="12.75" x14ac:dyDescent="0.2">
      <c r="V358" s="210"/>
      <c r="Y358" s="210"/>
      <c r="Z358" s="210"/>
      <c r="AI358" s="210"/>
      <c r="AJ358" s="210"/>
      <c r="AK358" s="210"/>
      <c r="AL358" s="210"/>
      <c r="AM358" s="210"/>
      <c r="AN358" s="210"/>
      <c r="AO358" s="210"/>
      <c r="AP358" s="210"/>
      <c r="AU358" s="210"/>
      <c r="AV358" s="210"/>
      <c r="AW358" s="210"/>
      <c r="AX358" s="210"/>
      <c r="AY358" s="210"/>
      <c r="AZ358" s="210"/>
      <c r="BA358" s="210"/>
      <c r="BB358" s="210"/>
      <c r="BC358" s="210"/>
      <c r="BD358" s="210"/>
      <c r="BE358" s="210"/>
    </row>
    <row r="359" spans="22:57" ht="12.75" x14ac:dyDescent="0.2">
      <c r="V359" s="210"/>
      <c r="Y359" s="210"/>
      <c r="Z359" s="210"/>
      <c r="AI359" s="210"/>
      <c r="AJ359" s="210"/>
      <c r="AK359" s="210"/>
      <c r="AL359" s="210"/>
      <c r="AM359" s="210"/>
      <c r="AN359" s="210"/>
      <c r="AO359" s="210"/>
      <c r="AP359" s="210"/>
      <c r="AU359" s="210"/>
      <c r="AV359" s="210"/>
      <c r="AW359" s="210"/>
      <c r="AX359" s="210"/>
      <c r="AY359" s="210"/>
      <c r="AZ359" s="210"/>
      <c r="BA359" s="210"/>
      <c r="BB359" s="210"/>
      <c r="BC359" s="210"/>
      <c r="BD359" s="210"/>
      <c r="BE359" s="210"/>
    </row>
    <row r="360" spans="22:57" ht="12.75" x14ac:dyDescent="0.2">
      <c r="V360" s="210"/>
      <c r="Y360" s="210"/>
      <c r="Z360" s="210"/>
      <c r="AI360" s="210"/>
      <c r="AJ360" s="210"/>
      <c r="AK360" s="210"/>
      <c r="AL360" s="210"/>
      <c r="AM360" s="210"/>
      <c r="AN360" s="210"/>
      <c r="AO360" s="210"/>
      <c r="AP360" s="210"/>
      <c r="AU360" s="210"/>
      <c r="AV360" s="210"/>
      <c r="AW360" s="210"/>
      <c r="AX360" s="210"/>
      <c r="AY360" s="210"/>
      <c r="AZ360" s="210"/>
      <c r="BA360" s="210"/>
      <c r="BB360" s="210"/>
      <c r="BC360" s="210"/>
      <c r="BD360" s="210"/>
      <c r="BE360" s="210"/>
    </row>
    <row r="361" spans="22:57" ht="12.75" x14ac:dyDescent="0.2">
      <c r="V361" s="210"/>
      <c r="Y361" s="210"/>
      <c r="Z361" s="210"/>
      <c r="AI361" s="210"/>
      <c r="AJ361" s="210"/>
      <c r="AK361" s="210"/>
      <c r="AL361" s="210"/>
      <c r="AM361" s="210"/>
      <c r="AN361" s="210"/>
      <c r="AO361" s="210"/>
      <c r="AP361" s="210"/>
      <c r="AU361" s="210"/>
      <c r="AV361" s="210"/>
      <c r="AW361" s="210"/>
      <c r="AX361" s="210"/>
      <c r="AY361" s="210"/>
      <c r="AZ361" s="210"/>
      <c r="BA361" s="210"/>
      <c r="BB361" s="210"/>
      <c r="BC361" s="210"/>
      <c r="BD361" s="210"/>
      <c r="BE361" s="210"/>
    </row>
    <row r="362" spans="22:57" ht="12.75" x14ac:dyDescent="0.2">
      <c r="V362" s="210"/>
      <c r="Y362" s="210"/>
      <c r="Z362" s="210"/>
      <c r="AI362" s="210"/>
      <c r="AJ362" s="210"/>
      <c r="AK362" s="210"/>
      <c r="AL362" s="210"/>
      <c r="AM362" s="210"/>
      <c r="AN362" s="210"/>
      <c r="AO362" s="210"/>
      <c r="AP362" s="210"/>
      <c r="AU362" s="210"/>
      <c r="AV362" s="210"/>
      <c r="AW362" s="210"/>
      <c r="AX362" s="210"/>
      <c r="AY362" s="210"/>
      <c r="AZ362" s="210"/>
      <c r="BA362" s="210"/>
      <c r="BB362" s="210"/>
      <c r="BC362" s="210"/>
      <c r="BD362" s="210"/>
      <c r="BE362" s="210"/>
    </row>
    <row r="363" spans="22:57" ht="12.75" x14ac:dyDescent="0.2">
      <c r="V363" s="210"/>
      <c r="Y363" s="210"/>
      <c r="Z363" s="210"/>
      <c r="AI363" s="210"/>
      <c r="AJ363" s="210"/>
      <c r="AK363" s="210"/>
      <c r="AL363" s="210"/>
      <c r="AM363" s="210"/>
      <c r="AN363" s="210"/>
      <c r="AO363" s="210"/>
      <c r="AP363" s="210"/>
      <c r="AU363" s="210"/>
      <c r="AV363" s="210"/>
      <c r="AW363" s="210"/>
      <c r="AX363" s="210"/>
      <c r="AY363" s="210"/>
      <c r="AZ363" s="210"/>
      <c r="BA363" s="210"/>
      <c r="BB363" s="210"/>
      <c r="BC363" s="210"/>
      <c r="BD363" s="210"/>
      <c r="BE363" s="210"/>
    </row>
    <row r="364" spans="22:57" ht="12.75" x14ac:dyDescent="0.2">
      <c r="V364" s="210"/>
      <c r="Y364" s="210"/>
      <c r="Z364" s="210"/>
      <c r="AI364" s="210"/>
      <c r="AJ364" s="210"/>
      <c r="AK364" s="210"/>
      <c r="AL364" s="210"/>
      <c r="AM364" s="210"/>
      <c r="AN364" s="210"/>
      <c r="AO364" s="210"/>
      <c r="AP364" s="210"/>
      <c r="AU364" s="210"/>
      <c r="AV364" s="210"/>
      <c r="AW364" s="210"/>
      <c r="AX364" s="210"/>
      <c r="AY364" s="210"/>
      <c r="AZ364" s="210"/>
      <c r="BA364" s="210"/>
      <c r="BB364" s="210"/>
      <c r="BC364" s="210"/>
      <c r="BD364" s="210"/>
      <c r="BE364" s="210"/>
    </row>
    <row r="365" spans="22:57" ht="12.75" x14ac:dyDescent="0.2">
      <c r="V365" s="210"/>
      <c r="Y365" s="210"/>
      <c r="Z365" s="210"/>
      <c r="AI365" s="210"/>
      <c r="AJ365" s="210"/>
      <c r="AK365" s="210"/>
      <c r="AL365" s="210"/>
      <c r="AM365" s="210"/>
      <c r="AN365" s="210"/>
      <c r="AO365" s="210"/>
      <c r="AP365" s="210"/>
      <c r="AU365" s="210"/>
      <c r="AV365" s="210"/>
      <c r="AW365" s="210"/>
      <c r="AX365" s="210"/>
      <c r="AY365" s="210"/>
      <c r="AZ365" s="210"/>
      <c r="BA365" s="210"/>
      <c r="BB365" s="210"/>
      <c r="BC365" s="210"/>
      <c r="BD365" s="210"/>
      <c r="BE365" s="210"/>
    </row>
    <row r="366" spans="22:57" ht="12.75" x14ac:dyDescent="0.2">
      <c r="V366" s="210"/>
      <c r="Y366" s="210"/>
      <c r="Z366" s="210"/>
      <c r="AI366" s="210"/>
      <c r="AJ366" s="210"/>
      <c r="AK366" s="210"/>
      <c r="AL366" s="210"/>
      <c r="AM366" s="210"/>
      <c r="AN366" s="210"/>
      <c r="AO366" s="210"/>
      <c r="AP366" s="210"/>
      <c r="AU366" s="210"/>
      <c r="AV366" s="210"/>
      <c r="AW366" s="210"/>
      <c r="AX366" s="210"/>
      <c r="AY366" s="210"/>
      <c r="AZ366" s="210"/>
      <c r="BA366" s="210"/>
      <c r="BB366" s="210"/>
      <c r="BC366" s="210"/>
      <c r="BD366" s="210"/>
      <c r="BE366" s="210"/>
    </row>
    <row r="367" spans="22:57" ht="12.75" x14ac:dyDescent="0.2">
      <c r="V367" s="210"/>
      <c r="Y367" s="210"/>
      <c r="Z367" s="210"/>
      <c r="AI367" s="210"/>
      <c r="AJ367" s="210"/>
      <c r="AK367" s="210"/>
      <c r="AL367" s="210"/>
      <c r="AM367" s="210"/>
      <c r="AN367" s="210"/>
      <c r="AO367" s="210"/>
      <c r="AP367" s="210"/>
      <c r="AU367" s="210"/>
      <c r="AV367" s="210"/>
      <c r="AW367" s="210"/>
      <c r="AX367" s="210"/>
      <c r="AY367" s="210"/>
      <c r="AZ367" s="210"/>
      <c r="BA367" s="210"/>
      <c r="BB367" s="210"/>
      <c r="BC367" s="210"/>
      <c r="BD367" s="210"/>
      <c r="BE367" s="210"/>
    </row>
    <row r="368" spans="22:57" ht="12.75" x14ac:dyDescent="0.2">
      <c r="V368" s="210"/>
      <c r="Y368" s="210"/>
      <c r="Z368" s="210"/>
      <c r="AI368" s="210"/>
      <c r="AJ368" s="210"/>
      <c r="AK368" s="210"/>
      <c r="AL368" s="210"/>
      <c r="AM368" s="210"/>
      <c r="AN368" s="210"/>
      <c r="AO368" s="210"/>
      <c r="AP368" s="210"/>
      <c r="AU368" s="210"/>
      <c r="AV368" s="210"/>
      <c r="AW368" s="210"/>
      <c r="AX368" s="210"/>
      <c r="AY368" s="210"/>
      <c r="AZ368" s="210"/>
      <c r="BA368" s="210"/>
      <c r="BB368" s="210"/>
      <c r="BC368" s="210"/>
      <c r="BD368" s="210"/>
      <c r="BE368" s="210"/>
    </row>
    <row r="369" spans="18:57" ht="12.75" x14ac:dyDescent="0.2">
      <c r="V369" s="210"/>
      <c r="Y369" s="210"/>
      <c r="Z369" s="210"/>
      <c r="AI369" s="210"/>
      <c r="AJ369" s="210"/>
      <c r="AK369" s="210"/>
      <c r="AL369" s="210"/>
      <c r="AM369" s="210"/>
      <c r="AN369" s="210"/>
      <c r="AO369" s="210"/>
      <c r="AP369" s="210"/>
      <c r="AU369" s="210"/>
      <c r="AV369" s="210"/>
      <c r="AW369" s="210"/>
      <c r="AX369" s="210"/>
      <c r="AY369" s="210"/>
      <c r="AZ369" s="210"/>
      <c r="BA369" s="210"/>
      <c r="BB369" s="210"/>
      <c r="BC369" s="210"/>
      <c r="BD369" s="210"/>
      <c r="BE369" s="210"/>
    </row>
    <row r="370" spans="18:57" ht="12.75" x14ac:dyDescent="0.2">
      <c r="R370" s="208"/>
      <c r="S370" s="1581"/>
      <c r="T370" s="1582"/>
      <c r="U370" s="1582"/>
      <c r="V370" s="1582"/>
      <c r="W370" s="1402"/>
      <c r="X370" s="1582"/>
      <c r="Y370" s="1582"/>
      <c r="Z370" s="1582"/>
      <c r="AA370" s="1582"/>
      <c r="AB370" s="1582"/>
      <c r="AC370" s="1582"/>
      <c r="AD370" s="1582"/>
      <c r="AE370" s="1582"/>
      <c r="AF370" s="1582"/>
      <c r="AG370" s="1582"/>
      <c r="AH370" s="1582"/>
      <c r="AI370" s="1582"/>
      <c r="AJ370" s="1582"/>
      <c r="AK370" s="1582"/>
      <c r="AL370" s="1582"/>
      <c r="AM370" s="1582"/>
      <c r="AN370" s="1582"/>
      <c r="AO370" s="1582"/>
      <c r="AP370" s="1582"/>
      <c r="AQ370" s="1582"/>
      <c r="AR370" s="1582"/>
      <c r="AS370" s="1582"/>
      <c r="AT370" s="1582"/>
      <c r="AU370" s="1582"/>
      <c r="AV370" s="1582"/>
      <c r="AW370" s="1582"/>
      <c r="AX370" s="1582"/>
      <c r="AY370" s="1582"/>
      <c r="AZ370" s="210"/>
      <c r="BA370" s="210"/>
      <c r="BB370" s="210"/>
      <c r="BC370" s="210"/>
      <c r="BD370" s="210"/>
      <c r="BE370" s="210"/>
    </row>
    <row r="371" spans="18:57" ht="12.75" x14ac:dyDescent="0.2">
      <c r="R371" s="208"/>
      <c r="S371" s="1581"/>
      <c r="T371" s="1582"/>
      <c r="U371" s="1582"/>
      <c r="V371" s="1582"/>
      <c r="W371" s="1402"/>
      <c r="X371" s="1582"/>
      <c r="Y371" s="1582"/>
      <c r="Z371" s="1582"/>
      <c r="AA371" s="1582"/>
      <c r="AB371" s="1582"/>
      <c r="AC371" s="1582"/>
      <c r="AD371" s="1582"/>
      <c r="AE371" s="1582"/>
      <c r="AF371" s="1582"/>
      <c r="AG371" s="1582"/>
      <c r="AH371" s="1582"/>
      <c r="AI371" s="1582"/>
      <c r="AJ371" s="1582"/>
      <c r="AK371" s="1582"/>
      <c r="AL371" s="1582"/>
      <c r="AM371" s="1582"/>
      <c r="AN371" s="1582"/>
      <c r="AO371" s="1582"/>
      <c r="AP371" s="1582"/>
      <c r="AQ371" s="1582"/>
      <c r="AR371" s="1582"/>
      <c r="AS371" s="1582"/>
      <c r="AT371" s="1582"/>
      <c r="AU371" s="1582"/>
      <c r="AV371" s="1582"/>
      <c r="AW371" s="1582"/>
      <c r="AX371" s="1582"/>
      <c r="AY371" s="1582"/>
      <c r="AZ371" s="210"/>
      <c r="BA371" s="210"/>
      <c r="BB371" s="210"/>
      <c r="BC371" s="210"/>
      <c r="BD371" s="210"/>
      <c r="BE371" s="210"/>
    </row>
    <row r="372" spans="18:57" ht="12.75" x14ac:dyDescent="0.2">
      <c r="R372" s="208"/>
      <c r="S372" s="1581"/>
      <c r="T372" s="1582"/>
      <c r="U372" s="1582"/>
      <c r="V372" s="1582"/>
      <c r="W372" s="1402"/>
      <c r="X372" s="1582"/>
      <c r="Y372" s="1582"/>
      <c r="Z372" s="1582"/>
      <c r="AA372" s="1582"/>
      <c r="AB372" s="1582"/>
      <c r="AC372" s="1582"/>
      <c r="AD372" s="1582"/>
      <c r="AE372" s="1582"/>
      <c r="AF372" s="1582"/>
      <c r="AG372" s="1582"/>
      <c r="AH372" s="1582"/>
      <c r="AI372" s="1582"/>
      <c r="AJ372" s="1582"/>
      <c r="AK372" s="1582"/>
      <c r="AL372" s="1582"/>
      <c r="AM372" s="1582"/>
      <c r="AN372" s="1582"/>
      <c r="AO372" s="1582"/>
      <c r="AP372" s="1582"/>
      <c r="AQ372" s="1582"/>
      <c r="AR372" s="1582"/>
      <c r="AS372" s="1582"/>
      <c r="AT372" s="1582"/>
      <c r="AU372" s="1582"/>
      <c r="AV372" s="1582"/>
      <c r="AW372" s="1582"/>
      <c r="AX372" s="1582"/>
      <c r="AY372" s="1582"/>
      <c r="AZ372" s="210"/>
      <c r="BA372" s="210"/>
      <c r="BB372" s="210"/>
      <c r="BC372" s="210"/>
      <c r="BD372" s="210"/>
      <c r="BE372" s="210"/>
    </row>
    <row r="373" spans="18:57" ht="12.75" x14ac:dyDescent="0.2">
      <c r="R373" s="208"/>
      <c r="S373" s="1581"/>
      <c r="T373" s="1582"/>
      <c r="U373" s="1582"/>
      <c r="V373" s="1582"/>
      <c r="W373" s="1402"/>
      <c r="X373" s="1582"/>
      <c r="Y373" s="1582"/>
      <c r="Z373" s="1582"/>
      <c r="AA373" s="1582"/>
      <c r="AB373" s="1582"/>
      <c r="AC373" s="1582"/>
      <c r="AD373" s="1582"/>
      <c r="AE373" s="1582"/>
      <c r="AF373" s="1582"/>
      <c r="AG373" s="1582"/>
      <c r="AH373" s="1582"/>
      <c r="AI373" s="1582"/>
      <c r="AJ373" s="1582"/>
      <c r="AK373" s="1582"/>
      <c r="AL373" s="1582"/>
      <c r="AM373" s="1582"/>
      <c r="AN373" s="1582"/>
      <c r="AO373" s="1582"/>
      <c r="AP373" s="1582"/>
      <c r="AQ373" s="1582"/>
      <c r="AR373" s="1582"/>
      <c r="AS373" s="1582"/>
      <c r="AT373" s="1582"/>
      <c r="AU373" s="1582"/>
      <c r="AV373" s="1582"/>
      <c r="AW373" s="1582"/>
      <c r="AX373" s="1582"/>
      <c r="AY373" s="1582"/>
      <c r="AZ373" s="210"/>
      <c r="BA373" s="210"/>
      <c r="BB373" s="210"/>
      <c r="BC373" s="210"/>
      <c r="BD373" s="210"/>
      <c r="BE373" s="210"/>
    </row>
    <row r="374" spans="18:57" ht="12.75" x14ac:dyDescent="0.2">
      <c r="R374" s="208"/>
      <c r="S374" s="1581"/>
      <c r="T374" s="1582"/>
      <c r="U374" s="1582"/>
      <c r="V374" s="1582"/>
      <c r="W374" s="1402"/>
      <c r="X374" s="1582"/>
      <c r="Y374" s="1582"/>
      <c r="Z374" s="1582"/>
      <c r="AA374" s="1582"/>
      <c r="AB374" s="1582"/>
      <c r="AC374" s="1582"/>
      <c r="AD374" s="1582"/>
      <c r="AE374" s="1582"/>
      <c r="AF374" s="1582"/>
      <c r="AG374" s="1582"/>
      <c r="AH374" s="1582"/>
      <c r="AI374" s="1582"/>
      <c r="AJ374" s="1582"/>
      <c r="AK374" s="1582"/>
      <c r="AL374" s="1582"/>
      <c r="AM374" s="1582"/>
      <c r="AN374" s="1582"/>
      <c r="AO374" s="1582"/>
      <c r="AP374" s="1582"/>
      <c r="AQ374" s="1582"/>
      <c r="AR374" s="1582"/>
      <c r="AS374" s="1582"/>
      <c r="AT374" s="1582"/>
      <c r="AU374" s="1582"/>
      <c r="AV374" s="1582"/>
      <c r="AW374" s="1582"/>
      <c r="AX374" s="1582"/>
      <c r="AY374" s="1582"/>
      <c r="AZ374" s="210"/>
      <c r="BA374" s="210"/>
      <c r="BB374" s="210"/>
      <c r="BC374" s="210"/>
      <c r="BD374" s="210"/>
      <c r="BE374" s="210"/>
    </row>
    <row r="375" spans="18:57" ht="12.75" x14ac:dyDescent="0.2">
      <c r="R375" s="208"/>
      <c r="S375" s="1581"/>
      <c r="T375" s="1582"/>
      <c r="U375" s="1582"/>
      <c r="V375" s="1582"/>
      <c r="W375" s="1402"/>
      <c r="X375" s="1582"/>
      <c r="Y375" s="1582"/>
      <c r="Z375" s="1582"/>
      <c r="AA375" s="1582"/>
      <c r="AB375" s="1582"/>
      <c r="AC375" s="1582"/>
      <c r="AD375" s="1582"/>
      <c r="AE375" s="1582"/>
      <c r="AF375" s="1582"/>
      <c r="AG375" s="1582"/>
      <c r="AH375" s="1582"/>
      <c r="AI375" s="1582"/>
      <c r="AJ375" s="1582"/>
      <c r="AK375" s="1582"/>
      <c r="AL375" s="1582"/>
      <c r="AM375" s="1582"/>
      <c r="AN375" s="1582"/>
      <c r="AO375" s="1582"/>
      <c r="AP375" s="1582"/>
      <c r="AQ375" s="1582"/>
      <c r="AR375" s="1582"/>
      <c r="AS375" s="1582"/>
      <c r="AT375" s="1582"/>
      <c r="AU375" s="1582"/>
      <c r="AV375" s="1582"/>
      <c r="AW375" s="1582"/>
      <c r="AX375" s="1582"/>
      <c r="AY375" s="1582"/>
      <c r="AZ375" s="210"/>
      <c r="BA375" s="210"/>
      <c r="BB375" s="210"/>
      <c r="BC375" s="210"/>
      <c r="BD375" s="210"/>
      <c r="BE375" s="210"/>
    </row>
    <row r="376" spans="18:57" ht="12.75" x14ac:dyDescent="0.2">
      <c r="R376" s="208"/>
      <c r="S376" s="1581"/>
      <c r="T376" s="1582"/>
      <c r="U376" s="1582"/>
      <c r="V376" s="1582"/>
      <c r="W376" s="1402"/>
      <c r="X376" s="1582"/>
      <c r="Y376" s="1582"/>
      <c r="Z376" s="1582"/>
      <c r="AA376" s="1582"/>
      <c r="AB376" s="1582"/>
      <c r="AC376" s="1582"/>
      <c r="AD376" s="1582"/>
      <c r="AE376" s="1582"/>
      <c r="AF376" s="1582"/>
      <c r="AG376" s="1582"/>
      <c r="AH376" s="1582"/>
      <c r="AI376" s="1582"/>
      <c r="AJ376" s="1582"/>
      <c r="AK376" s="1582"/>
      <c r="AL376" s="1582"/>
      <c r="AM376" s="1582"/>
      <c r="AN376" s="1582"/>
      <c r="AO376" s="1582"/>
      <c r="AP376" s="1582"/>
      <c r="AQ376" s="1582"/>
      <c r="AR376" s="1582"/>
      <c r="AS376" s="1582"/>
      <c r="AT376" s="1582"/>
      <c r="AU376" s="1582"/>
      <c r="AV376" s="1582"/>
      <c r="AW376" s="1582"/>
      <c r="AX376" s="1582"/>
      <c r="AY376" s="1582"/>
      <c r="AZ376" s="210"/>
      <c r="BA376" s="210"/>
      <c r="BB376" s="210"/>
      <c r="BC376" s="210"/>
      <c r="BD376" s="210"/>
      <c r="BE376" s="210"/>
    </row>
    <row r="377" spans="18:57" ht="12.75" x14ac:dyDescent="0.2">
      <c r="R377" s="208"/>
      <c r="S377" s="1581"/>
      <c r="T377" s="1582"/>
      <c r="U377" s="1582"/>
      <c r="V377" s="1582"/>
      <c r="W377" s="1402"/>
      <c r="X377" s="1582"/>
      <c r="Y377" s="1582"/>
      <c r="Z377" s="1582"/>
      <c r="AA377" s="1582"/>
      <c r="AB377" s="1582"/>
      <c r="AC377" s="1582"/>
      <c r="AD377" s="1582"/>
      <c r="AE377" s="1582"/>
      <c r="AF377" s="1582"/>
      <c r="AG377" s="1582"/>
      <c r="AH377" s="1582"/>
      <c r="AI377" s="1582"/>
      <c r="AJ377" s="1582"/>
      <c r="AK377" s="1582"/>
      <c r="AL377" s="1582"/>
      <c r="AM377" s="1582"/>
      <c r="AN377" s="1582"/>
      <c r="AO377" s="1582"/>
      <c r="AP377" s="1582"/>
      <c r="AQ377" s="1582"/>
      <c r="AR377" s="1582"/>
      <c r="AS377" s="1582"/>
      <c r="AT377" s="1582"/>
      <c r="AU377" s="1582"/>
      <c r="AV377" s="1582"/>
      <c r="AW377" s="1582"/>
      <c r="AX377" s="1582"/>
      <c r="AY377" s="1582"/>
      <c r="AZ377" s="210"/>
      <c r="BA377" s="210"/>
      <c r="BB377" s="210"/>
      <c r="BC377" s="210"/>
      <c r="BD377" s="210"/>
      <c r="BE377" s="210"/>
    </row>
    <row r="378" spans="18:57" ht="12.75" x14ac:dyDescent="0.2">
      <c r="R378" s="208"/>
      <c r="S378" s="1581"/>
      <c r="T378" s="1582"/>
      <c r="U378" s="1582"/>
      <c r="V378" s="1582"/>
      <c r="W378" s="1402"/>
      <c r="X378" s="1582"/>
      <c r="Y378" s="1582"/>
      <c r="Z378" s="1582"/>
      <c r="AA378" s="1582"/>
      <c r="AB378" s="1582"/>
      <c r="AC378" s="1582"/>
      <c r="AD378" s="1582"/>
      <c r="AE378" s="1582"/>
      <c r="AF378" s="1582"/>
      <c r="AG378" s="1582"/>
      <c r="AH378" s="1582"/>
      <c r="AI378" s="1582"/>
      <c r="AJ378" s="1582"/>
      <c r="AK378" s="1582"/>
      <c r="AL378" s="1582"/>
      <c r="AM378" s="1582"/>
      <c r="AN378" s="1582"/>
      <c r="AO378" s="1582"/>
      <c r="AP378" s="1582"/>
      <c r="AQ378" s="1582"/>
      <c r="AR378" s="1582"/>
      <c r="AS378" s="1582"/>
      <c r="AT378" s="1582"/>
      <c r="AU378" s="1582"/>
      <c r="AV378" s="1582"/>
      <c r="AW378" s="1582"/>
      <c r="AX378" s="1582"/>
      <c r="AY378" s="1582"/>
      <c r="AZ378" s="210"/>
      <c r="BA378" s="210"/>
      <c r="BB378" s="210"/>
      <c r="BC378" s="210"/>
      <c r="BD378" s="210"/>
      <c r="BE378" s="210"/>
    </row>
    <row r="379" spans="18:57" ht="12.75" x14ac:dyDescent="0.2">
      <c r="R379" s="208"/>
      <c r="S379" s="1581"/>
      <c r="T379" s="1582"/>
      <c r="U379" s="1582"/>
      <c r="V379" s="1582"/>
      <c r="W379" s="1402"/>
      <c r="X379" s="1582"/>
      <c r="Y379" s="1582"/>
      <c r="Z379" s="1582"/>
      <c r="AA379" s="1582"/>
      <c r="AB379" s="1582"/>
      <c r="AC379" s="1582"/>
      <c r="AD379" s="1582"/>
      <c r="AE379" s="1582"/>
      <c r="AF379" s="1582"/>
      <c r="AG379" s="1582"/>
      <c r="AH379" s="1582"/>
      <c r="AI379" s="1582"/>
      <c r="AJ379" s="1582"/>
      <c r="AK379" s="1582"/>
      <c r="AL379" s="1582"/>
      <c r="AM379" s="1582"/>
      <c r="AN379" s="1582"/>
      <c r="AO379" s="1582"/>
      <c r="AP379" s="1582"/>
      <c r="AQ379" s="1582"/>
      <c r="AR379" s="1582"/>
      <c r="AS379" s="1582"/>
      <c r="AT379" s="1582"/>
      <c r="AU379" s="1582"/>
      <c r="AV379" s="1582"/>
      <c r="AW379" s="1582"/>
      <c r="AX379" s="1582"/>
      <c r="AY379" s="1582"/>
      <c r="AZ379" s="210"/>
      <c r="BA379" s="210"/>
      <c r="BB379" s="210"/>
      <c r="BC379" s="210"/>
      <c r="BD379" s="210"/>
      <c r="BE379" s="210"/>
    </row>
    <row r="380" spans="18:57" ht="12.75" x14ac:dyDescent="0.2">
      <c r="R380" s="208"/>
      <c r="S380" s="1581"/>
      <c r="T380" s="1582"/>
      <c r="U380" s="1582"/>
      <c r="V380" s="1582"/>
      <c r="W380" s="1402"/>
      <c r="X380" s="1582"/>
      <c r="Y380" s="1582"/>
      <c r="Z380" s="1582"/>
      <c r="AA380" s="1582"/>
      <c r="AB380" s="1582"/>
      <c r="AC380" s="1582"/>
      <c r="AD380" s="1582"/>
      <c r="AE380" s="1582"/>
      <c r="AF380" s="1582"/>
      <c r="AG380" s="1582"/>
      <c r="AH380" s="1582"/>
      <c r="AI380" s="1582"/>
      <c r="AJ380" s="1582"/>
      <c r="AK380" s="1582"/>
      <c r="AL380" s="1582"/>
      <c r="AM380" s="1582"/>
      <c r="AN380" s="1582"/>
      <c r="AO380" s="1582"/>
      <c r="AP380" s="1582"/>
      <c r="AQ380" s="1582"/>
      <c r="AR380" s="1582"/>
      <c r="AS380" s="1582"/>
      <c r="AT380" s="1582"/>
      <c r="AU380" s="1582"/>
      <c r="AV380" s="1582"/>
      <c r="AW380" s="1582"/>
      <c r="AX380" s="1582"/>
      <c r="AY380" s="1582"/>
      <c r="AZ380" s="210"/>
      <c r="BA380" s="210"/>
      <c r="BB380" s="210"/>
      <c r="BC380" s="210"/>
      <c r="BD380" s="210"/>
      <c r="BE380" s="210"/>
    </row>
    <row r="381" spans="18:57" ht="12.75" x14ac:dyDescent="0.2">
      <c r="R381" s="208"/>
      <c r="S381" s="1581"/>
      <c r="T381" s="1582"/>
      <c r="U381" s="1582"/>
      <c r="V381" s="1582"/>
      <c r="W381" s="1402"/>
      <c r="X381" s="1582"/>
      <c r="Y381" s="1582"/>
      <c r="Z381" s="1582"/>
      <c r="AA381" s="1582"/>
      <c r="AB381" s="1582"/>
      <c r="AC381" s="1582"/>
      <c r="AD381" s="1582"/>
      <c r="AE381" s="1582"/>
      <c r="AF381" s="1582"/>
      <c r="AG381" s="1582"/>
      <c r="AH381" s="1582"/>
      <c r="AI381" s="1582"/>
      <c r="AJ381" s="1582"/>
      <c r="AK381" s="1582"/>
      <c r="AL381" s="1582"/>
      <c r="AM381" s="1582"/>
      <c r="AN381" s="1582"/>
      <c r="AO381" s="1582"/>
      <c r="AP381" s="1582"/>
      <c r="AQ381" s="1582"/>
      <c r="AR381" s="1582"/>
      <c r="AS381" s="1582"/>
      <c r="AT381" s="1582"/>
      <c r="AU381" s="1582"/>
      <c r="AV381" s="1582"/>
      <c r="AW381" s="1582"/>
      <c r="AX381" s="1582"/>
      <c r="AY381" s="1582"/>
      <c r="AZ381" s="210"/>
      <c r="BA381" s="210"/>
      <c r="BB381" s="210"/>
      <c r="BC381" s="210"/>
      <c r="BD381" s="210"/>
      <c r="BE381" s="210"/>
    </row>
    <row r="382" spans="18:57" ht="12.75" x14ac:dyDescent="0.2">
      <c r="R382" s="208"/>
      <c r="S382" s="1581"/>
      <c r="T382" s="1582"/>
      <c r="U382" s="1582"/>
      <c r="V382" s="1582"/>
      <c r="W382" s="1402"/>
      <c r="X382" s="1582"/>
      <c r="Y382" s="1582"/>
      <c r="Z382" s="1582"/>
      <c r="AA382" s="1582"/>
      <c r="AB382" s="1582"/>
      <c r="AC382" s="1582"/>
      <c r="AD382" s="1582"/>
      <c r="AE382" s="1582"/>
      <c r="AF382" s="1582"/>
      <c r="AG382" s="1582"/>
      <c r="AH382" s="1582"/>
      <c r="AI382" s="1582"/>
      <c r="AJ382" s="1582"/>
      <c r="AK382" s="1582"/>
      <c r="AL382" s="1582"/>
      <c r="AM382" s="1582"/>
      <c r="AN382" s="1582"/>
      <c r="AO382" s="1582"/>
      <c r="AP382" s="1582"/>
      <c r="AQ382" s="1582"/>
      <c r="AR382" s="1582"/>
      <c r="AS382" s="1582"/>
      <c r="AT382" s="1582"/>
      <c r="AU382" s="1582"/>
      <c r="AV382" s="1582"/>
      <c r="AW382" s="1582"/>
      <c r="AX382" s="1582"/>
      <c r="AY382" s="1582"/>
      <c r="AZ382" s="210"/>
      <c r="BA382" s="210"/>
      <c r="BB382" s="210"/>
      <c r="BC382" s="210"/>
      <c r="BD382" s="210"/>
      <c r="BE382" s="210"/>
    </row>
    <row r="383" spans="18:57" x14ac:dyDescent="0.2">
      <c r="R383" s="208"/>
      <c r="S383" s="1581"/>
      <c r="T383" s="1582"/>
      <c r="U383" s="1582"/>
      <c r="V383" s="1583"/>
      <c r="W383" s="1402"/>
      <c r="X383" s="1582"/>
      <c r="Y383" s="1582"/>
      <c r="Z383" s="1582"/>
      <c r="AA383" s="1582"/>
      <c r="AB383" s="1582"/>
      <c r="AC383" s="1582"/>
      <c r="AD383" s="1582"/>
      <c r="AE383" s="1582"/>
      <c r="AF383" s="1582"/>
      <c r="AG383" s="1582"/>
      <c r="AH383" s="1582"/>
      <c r="AI383" s="1582"/>
      <c r="AJ383" s="1582"/>
      <c r="AK383" s="1582"/>
      <c r="AL383" s="1582"/>
      <c r="AM383" s="1582"/>
      <c r="AN383" s="1582"/>
      <c r="AO383" s="1582"/>
      <c r="AP383" s="1582"/>
      <c r="AQ383" s="1582"/>
      <c r="AR383" s="1582"/>
      <c r="AS383" s="1582"/>
      <c r="AT383" s="1582"/>
      <c r="AU383" s="1582"/>
      <c r="AV383" s="1582"/>
      <c r="AW383" s="1582"/>
      <c r="AX383" s="1582"/>
      <c r="AY383" s="1582"/>
      <c r="AZ383" s="210"/>
      <c r="BA383" s="210"/>
      <c r="BB383" s="210"/>
      <c r="BC383" s="210"/>
      <c r="BD383" s="210"/>
      <c r="BE383" s="210"/>
    </row>
    <row r="384" spans="18:57" x14ac:dyDescent="0.2">
      <c r="R384" s="208"/>
      <c r="S384" s="1581"/>
      <c r="T384" s="1582"/>
      <c r="U384" s="1582"/>
      <c r="V384" s="1583"/>
      <c r="W384" s="1402"/>
      <c r="X384" s="1582"/>
      <c r="Y384" s="1582"/>
      <c r="Z384" s="1582"/>
      <c r="AA384" s="1582"/>
      <c r="AB384" s="1582"/>
      <c r="AC384" s="1582"/>
      <c r="AD384" s="1582"/>
      <c r="AE384" s="1582"/>
      <c r="AF384" s="1582"/>
      <c r="AG384" s="1582"/>
      <c r="AH384" s="1582"/>
      <c r="AI384" s="1582"/>
      <c r="AJ384" s="1582"/>
      <c r="AK384" s="1582"/>
      <c r="AL384" s="1582"/>
      <c r="AM384" s="1582"/>
      <c r="AN384" s="1582"/>
      <c r="AO384" s="1582"/>
      <c r="AP384" s="1582"/>
      <c r="AQ384" s="1582"/>
      <c r="AR384" s="1582"/>
      <c r="AS384" s="1582"/>
      <c r="AT384" s="1582"/>
      <c r="AU384" s="1582"/>
      <c r="AV384" s="1582"/>
      <c r="AW384" s="1582"/>
      <c r="AX384" s="1582"/>
      <c r="AY384" s="1582"/>
      <c r="AZ384" s="210"/>
      <c r="BA384" s="210"/>
      <c r="BB384" s="210"/>
      <c r="BC384" s="210"/>
      <c r="BD384" s="210"/>
      <c r="BE384" s="210"/>
    </row>
    <row r="385" spans="18:57" x14ac:dyDescent="0.2">
      <c r="R385" s="208"/>
      <c r="S385" s="1581"/>
      <c r="T385" s="1582"/>
      <c r="U385" s="1582"/>
      <c r="V385" s="1583"/>
      <c r="W385" s="1402"/>
      <c r="X385" s="1582"/>
      <c r="Y385" s="1582"/>
      <c r="Z385" s="1582"/>
      <c r="AA385" s="1582"/>
      <c r="AB385" s="1582"/>
      <c r="AC385" s="1582"/>
      <c r="AD385" s="1582"/>
      <c r="AE385" s="1582"/>
      <c r="AF385" s="1582"/>
      <c r="AG385" s="1582"/>
      <c r="AH385" s="1582"/>
      <c r="AI385" s="1582"/>
      <c r="AJ385" s="1582"/>
      <c r="AK385" s="1582"/>
      <c r="AL385" s="1582"/>
      <c r="AM385" s="1582"/>
      <c r="AN385" s="1582"/>
      <c r="AO385" s="1582"/>
      <c r="AP385" s="1582"/>
      <c r="AQ385" s="1582"/>
      <c r="AR385" s="1582"/>
      <c r="AS385" s="1582"/>
      <c r="AT385" s="1582"/>
      <c r="AU385" s="1582"/>
      <c r="AV385" s="1582"/>
      <c r="AW385" s="1582"/>
      <c r="AX385" s="1582"/>
      <c r="AY385" s="1582"/>
      <c r="AZ385" s="210"/>
      <c r="BA385" s="210"/>
      <c r="BB385" s="210"/>
      <c r="BC385" s="210"/>
      <c r="BD385" s="210"/>
      <c r="BE385" s="210"/>
    </row>
    <row r="386" spans="18:57" x14ac:dyDescent="0.2">
      <c r="R386" s="208"/>
      <c r="S386" s="1581"/>
      <c r="T386" s="1582"/>
      <c r="U386" s="1582"/>
      <c r="V386" s="1583"/>
      <c r="W386" s="1402"/>
      <c r="X386" s="1582"/>
      <c r="Y386" s="1582"/>
      <c r="Z386" s="1582"/>
      <c r="AA386" s="1582"/>
      <c r="AB386" s="1582"/>
      <c r="AC386" s="1582"/>
      <c r="AD386" s="1582"/>
      <c r="AE386" s="1582"/>
      <c r="AF386" s="1582"/>
      <c r="AG386" s="1582"/>
      <c r="AH386" s="1582"/>
      <c r="AI386" s="1582"/>
      <c r="AJ386" s="1582"/>
      <c r="AK386" s="1582"/>
      <c r="AL386" s="1582"/>
      <c r="AM386" s="1582"/>
      <c r="AN386" s="1582"/>
      <c r="AO386" s="1582"/>
      <c r="AP386" s="1582"/>
      <c r="AQ386" s="1582"/>
      <c r="AR386" s="1582"/>
      <c r="AS386" s="1582"/>
      <c r="AT386" s="1582"/>
      <c r="AU386" s="1582"/>
      <c r="AV386" s="1582"/>
      <c r="AW386" s="1582"/>
      <c r="AX386" s="1582"/>
      <c r="AY386" s="1582"/>
      <c r="AZ386" s="210"/>
      <c r="BA386" s="210"/>
      <c r="BB386" s="210"/>
      <c r="BC386" s="210"/>
      <c r="BD386" s="210"/>
      <c r="BE386" s="210"/>
    </row>
    <row r="387" spans="18:57" x14ac:dyDescent="0.2">
      <c r="R387" s="208"/>
      <c r="S387" s="1581"/>
      <c r="T387" s="1582"/>
      <c r="U387" s="1582"/>
      <c r="V387" s="1583"/>
      <c r="W387" s="1402"/>
      <c r="X387" s="1582"/>
      <c r="Y387" s="1582"/>
      <c r="Z387" s="1582"/>
      <c r="AA387" s="1582"/>
      <c r="AB387" s="1582"/>
      <c r="AC387" s="1582"/>
      <c r="AD387" s="1582"/>
      <c r="AE387" s="1582"/>
      <c r="AF387" s="1582"/>
      <c r="AG387" s="1582"/>
      <c r="AH387" s="1582"/>
      <c r="AI387" s="1582"/>
      <c r="AJ387" s="1582"/>
      <c r="AK387" s="1582"/>
      <c r="AL387" s="1582"/>
      <c r="AM387" s="1582"/>
      <c r="AN387" s="1582"/>
      <c r="AO387" s="1582"/>
      <c r="AP387" s="1582"/>
      <c r="AQ387" s="1582"/>
      <c r="AR387" s="1582"/>
      <c r="AS387" s="1582"/>
      <c r="AT387" s="1582"/>
      <c r="AU387" s="1582"/>
      <c r="AV387" s="1582"/>
      <c r="AW387" s="1582"/>
      <c r="AX387" s="1582"/>
      <c r="AY387" s="1582"/>
      <c r="AZ387" s="210"/>
      <c r="BA387" s="210"/>
      <c r="BB387" s="210"/>
      <c r="BC387" s="210"/>
      <c r="BD387" s="210"/>
      <c r="BE387" s="210"/>
    </row>
    <row r="388" spans="18:57" x14ac:dyDescent="0.2">
      <c r="R388" s="208"/>
      <c r="S388" s="1581"/>
      <c r="T388" s="1582"/>
      <c r="U388" s="1582"/>
      <c r="V388" s="1583"/>
      <c r="W388" s="1402"/>
      <c r="X388" s="1582"/>
      <c r="Y388" s="1582"/>
      <c r="Z388" s="1582"/>
      <c r="AA388" s="1582"/>
      <c r="AB388" s="1582"/>
      <c r="AC388" s="1582"/>
      <c r="AD388" s="1582"/>
      <c r="AE388" s="1582"/>
      <c r="AF388" s="1582"/>
      <c r="AG388" s="1582"/>
      <c r="AH388" s="1582"/>
      <c r="AI388" s="1582"/>
      <c r="AJ388" s="1582"/>
      <c r="AK388" s="1582"/>
      <c r="AL388" s="1582"/>
      <c r="AM388" s="1582"/>
      <c r="AN388" s="1582"/>
      <c r="AO388" s="1582"/>
      <c r="AP388" s="1582"/>
      <c r="AQ388" s="1582"/>
      <c r="AR388" s="1582"/>
      <c r="AS388" s="1582"/>
      <c r="AT388" s="1582"/>
      <c r="AU388" s="1582"/>
      <c r="AV388" s="1582"/>
      <c r="AW388" s="1582"/>
      <c r="AX388" s="1582"/>
      <c r="AY388" s="1582"/>
      <c r="AZ388" s="210"/>
      <c r="BA388" s="210"/>
      <c r="BB388" s="210"/>
      <c r="BC388" s="210"/>
      <c r="BD388" s="210"/>
      <c r="BE388" s="210"/>
    </row>
    <row r="389" spans="18:57" x14ac:dyDescent="0.2">
      <c r="R389" s="208"/>
      <c r="S389" s="1581"/>
      <c r="T389" s="1582"/>
      <c r="U389" s="1582"/>
      <c r="V389" s="1583"/>
      <c r="W389" s="1402"/>
      <c r="X389" s="1582"/>
      <c r="Y389" s="1582"/>
      <c r="Z389" s="1582"/>
      <c r="AA389" s="1582"/>
      <c r="AB389" s="1582"/>
      <c r="AC389" s="1582"/>
      <c r="AD389" s="1582"/>
      <c r="AE389" s="1582"/>
      <c r="AF389" s="1582"/>
      <c r="AG389" s="1582"/>
      <c r="AH389" s="1582"/>
      <c r="AI389" s="1582"/>
      <c r="AJ389" s="1582"/>
      <c r="AK389" s="1582"/>
      <c r="AL389" s="1582"/>
      <c r="AM389" s="1582"/>
      <c r="AN389" s="1582"/>
      <c r="AO389" s="1582"/>
      <c r="AP389" s="1582"/>
      <c r="AQ389" s="1582"/>
      <c r="AR389" s="1582"/>
      <c r="AS389" s="1582"/>
      <c r="AT389" s="1582"/>
      <c r="AU389" s="1582"/>
      <c r="AV389" s="1582"/>
      <c r="AW389" s="1582"/>
      <c r="AX389" s="1582"/>
      <c r="AY389" s="1582"/>
      <c r="AZ389" s="210"/>
      <c r="BA389" s="210"/>
      <c r="BB389" s="210"/>
      <c r="BC389" s="210"/>
      <c r="BD389" s="210"/>
      <c r="BE389" s="210"/>
    </row>
    <row r="390" spans="18:57" x14ac:dyDescent="0.2">
      <c r="R390" s="208"/>
      <c r="S390" s="1581"/>
      <c r="T390" s="1582"/>
      <c r="U390" s="1582"/>
      <c r="V390" s="1583"/>
      <c r="W390" s="1402"/>
      <c r="X390" s="1582"/>
      <c r="Y390" s="1582"/>
      <c r="Z390" s="1582"/>
      <c r="AA390" s="1582"/>
      <c r="AB390" s="1582"/>
      <c r="AC390" s="1582"/>
      <c r="AD390" s="1582"/>
      <c r="AE390" s="1582"/>
      <c r="AF390" s="1582"/>
      <c r="AG390" s="1582"/>
      <c r="AH390" s="1582"/>
      <c r="AI390" s="1582"/>
      <c r="AJ390" s="1582"/>
      <c r="AK390" s="1582"/>
      <c r="AL390" s="1582"/>
      <c r="AM390" s="1582"/>
      <c r="AN390" s="1582"/>
      <c r="AO390" s="1582"/>
      <c r="AP390" s="1582"/>
      <c r="AQ390" s="1582"/>
      <c r="AR390" s="1582"/>
      <c r="AS390" s="1582"/>
      <c r="AT390" s="1582"/>
      <c r="AU390" s="1582"/>
      <c r="AV390" s="1582"/>
      <c r="AW390" s="1582"/>
      <c r="AX390" s="1582"/>
      <c r="AY390" s="1582"/>
      <c r="AZ390" s="210"/>
      <c r="BA390" s="210"/>
      <c r="BB390" s="210"/>
      <c r="BC390" s="210"/>
      <c r="BD390" s="210"/>
      <c r="BE390" s="210"/>
    </row>
    <row r="391" spans="18:57" x14ac:dyDescent="0.2">
      <c r="R391" s="208"/>
      <c r="S391" s="1581"/>
      <c r="T391" s="1582"/>
      <c r="U391" s="1582"/>
      <c r="V391" s="1583"/>
      <c r="W391" s="1402"/>
      <c r="X391" s="1582"/>
      <c r="Y391" s="1582"/>
      <c r="Z391" s="1582"/>
      <c r="AA391" s="1582"/>
      <c r="AB391" s="1582"/>
      <c r="AC391" s="1582"/>
      <c r="AD391" s="1582"/>
      <c r="AE391" s="1582"/>
      <c r="AF391" s="1582"/>
      <c r="AG391" s="1582"/>
      <c r="AH391" s="1582"/>
      <c r="AI391" s="1582"/>
      <c r="AJ391" s="1582"/>
      <c r="AK391" s="1582"/>
      <c r="AL391" s="1582"/>
      <c r="AM391" s="1582"/>
      <c r="AN391" s="1582"/>
      <c r="AO391" s="1582"/>
      <c r="AP391" s="1582"/>
      <c r="AQ391" s="1582"/>
      <c r="AR391" s="1582"/>
      <c r="AS391" s="1582"/>
      <c r="AT391" s="1582"/>
      <c r="AU391" s="1582"/>
      <c r="AV391" s="1582"/>
      <c r="AW391" s="1582"/>
      <c r="AX391" s="1582"/>
      <c r="AY391" s="1582"/>
      <c r="AZ391" s="210"/>
      <c r="BA391" s="210"/>
      <c r="BB391" s="210"/>
      <c r="BC391" s="210"/>
      <c r="BD391" s="210"/>
      <c r="BE391" s="210"/>
    </row>
    <row r="392" spans="18:57" x14ac:dyDescent="0.2">
      <c r="R392" s="208"/>
      <c r="S392" s="1581"/>
      <c r="T392" s="1582"/>
      <c r="U392" s="1582"/>
      <c r="V392" s="1583"/>
      <c r="W392" s="1402"/>
      <c r="X392" s="1582"/>
      <c r="Y392" s="1582"/>
      <c r="Z392" s="1582"/>
      <c r="AA392" s="1582"/>
      <c r="AB392" s="1582"/>
      <c r="AC392" s="1582"/>
      <c r="AD392" s="1582"/>
      <c r="AE392" s="1582"/>
      <c r="AF392" s="1582"/>
      <c r="AG392" s="1582"/>
      <c r="AH392" s="1582"/>
      <c r="AI392" s="1582"/>
      <c r="AJ392" s="1582"/>
      <c r="AK392" s="1582"/>
      <c r="AL392" s="1582"/>
      <c r="AM392" s="1582"/>
      <c r="AN392" s="1582"/>
      <c r="AO392" s="1582"/>
      <c r="AP392" s="1582"/>
      <c r="AQ392" s="1582"/>
      <c r="AR392" s="1582"/>
      <c r="AS392" s="1582"/>
      <c r="AT392" s="1582"/>
      <c r="AU392" s="1582"/>
      <c r="AV392" s="1582"/>
      <c r="AW392" s="1582"/>
      <c r="AX392" s="1582"/>
      <c r="AY392" s="1582"/>
      <c r="AZ392" s="210"/>
      <c r="BA392" s="210"/>
      <c r="BB392" s="210"/>
      <c r="BC392" s="210"/>
      <c r="BD392" s="210"/>
      <c r="BE392" s="210"/>
    </row>
    <row r="393" spans="18:57" x14ac:dyDescent="0.2">
      <c r="R393" s="208"/>
      <c r="S393" s="1581"/>
      <c r="T393" s="1582"/>
      <c r="U393" s="1582"/>
      <c r="V393" s="1583"/>
      <c r="W393" s="1402"/>
      <c r="X393" s="1582"/>
      <c r="Y393" s="1582"/>
      <c r="Z393" s="1582"/>
      <c r="AA393" s="1582"/>
      <c r="AB393" s="1582"/>
      <c r="AC393" s="1582"/>
      <c r="AD393" s="1582"/>
      <c r="AE393" s="1582"/>
      <c r="AF393" s="1582"/>
      <c r="AG393" s="1582"/>
      <c r="AH393" s="1582"/>
      <c r="AI393" s="1582"/>
      <c r="AJ393" s="1582"/>
      <c r="AK393" s="1582"/>
      <c r="AL393" s="1582"/>
      <c r="AM393" s="1582"/>
      <c r="AN393" s="1582"/>
      <c r="AO393" s="1582"/>
      <c r="AP393" s="1582"/>
      <c r="AQ393" s="1582"/>
      <c r="AR393" s="1582"/>
      <c r="AS393" s="1582"/>
      <c r="AT393" s="1582"/>
      <c r="AU393" s="1582"/>
      <c r="AV393" s="1582"/>
      <c r="AW393" s="1582"/>
      <c r="AX393" s="1582"/>
      <c r="AY393" s="1582"/>
      <c r="AZ393" s="210"/>
      <c r="BA393" s="210"/>
      <c r="BB393" s="210"/>
      <c r="BC393" s="210"/>
      <c r="BD393" s="210"/>
      <c r="BE393" s="210"/>
    </row>
    <row r="394" spans="18:57" x14ac:dyDescent="0.2">
      <c r="R394" s="208"/>
      <c r="S394" s="1581"/>
      <c r="T394" s="1582"/>
      <c r="U394" s="1582"/>
      <c r="V394" s="1583"/>
      <c r="W394" s="1402"/>
      <c r="X394" s="1582"/>
      <c r="Y394" s="1582"/>
      <c r="Z394" s="1582"/>
      <c r="AA394" s="1582"/>
      <c r="AB394" s="1582"/>
      <c r="AC394" s="1582"/>
      <c r="AD394" s="1582"/>
      <c r="AE394" s="1582"/>
      <c r="AF394" s="1582"/>
      <c r="AG394" s="1582"/>
      <c r="AH394" s="1582"/>
      <c r="AI394" s="1582"/>
      <c r="AJ394" s="1582"/>
      <c r="AK394" s="1582"/>
      <c r="AL394" s="1582"/>
      <c r="AM394" s="1582"/>
      <c r="AN394" s="1582"/>
      <c r="AO394" s="1582"/>
      <c r="AP394" s="1582"/>
      <c r="AQ394" s="1582"/>
      <c r="AR394" s="1582"/>
      <c r="AS394" s="1582"/>
      <c r="AT394" s="1582"/>
      <c r="AU394" s="1582"/>
      <c r="AV394" s="1582"/>
      <c r="AW394" s="1582"/>
      <c r="AX394" s="1582"/>
      <c r="AY394" s="1582"/>
      <c r="AZ394" s="210"/>
      <c r="BA394" s="210"/>
      <c r="BB394" s="210"/>
      <c r="BC394" s="210"/>
      <c r="BD394" s="210"/>
      <c r="BE394" s="210"/>
    </row>
    <row r="395" spans="18:57" x14ac:dyDescent="0.2">
      <c r="R395" s="208"/>
      <c r="S395" s="1581"/>
      <c r="T395" s="1582"/>
      <c r="U395" s="1582"/>
      <c r="V395" s="1583"/>
      <c r="W395" s="1402"/>
      <c r="X395" s="1582"/>
      <c r="Y395" s="1582"/>
      <c r="Z395" s="1582"/>
      <c r="AA395" s="1582"/>
      <c r="AB395" s="1582"/>
      <c r="AC395" s="1582"/>
      <c r="AD395" s="1582"/>
      <c r="AE395" s="1582"/>
      <c r="AF395" s="1582"/>
      <c r="AG395" s="1582"/>
      <c r="AH395" s="1582"/>
      <c r="AI395" s="1582"/>
      <c r="AJ395" s="1582"/>
      <c r="AK395" s="1582"/>
      <c r="AL395" s="1582"/>
      <c r="AM395" s="1582"/>
      <c r="AN395" s="1582"/>
      <c r="AO395" s="1582"/>
      <c r="AP395" s="1582"/>
      <c r="AQ395" s="1582"/>
      <c r="AR395" s="1582"/>
      <c r="AS395" s="1582"/>
      <c r="AT395" s="1582"/>
      <c r="AU395" s="1582"/>
      <c r="AV395" s="1582"/>
      <c r="AW395" s="1582"/>
      <c r="AX395" s="1582"/>
      <c r="AY395" s="1582"/>
      <c r="AZ395" s="210"/>
      <c r="BA395" s="210"/>
      <c r="BB395" s="210"/>
      <c r="BC395" s="210"/>
      <c r="BD395" s="210"/>
      <c r="BE395" s="210"/>
    </row>
    <row r="396" spans="18:57" x14ac:dyDescent="0.2">
      <c r="R396" s="208"/>
      <c r="S396" s="1581"/>
      <c r="T396" s="1582"/>
      <c r="U396" s="1582"/>
      <c r="V396" s="1583"/>
      <c r="W396" s="1402"/>
      <c r="X396" s="1582"/>
      <c r="Y396" s="1582"/>
      <c r="Z396" s="1582"/>
      <c r="AA396" s="1582"/>
      <c r="AB396" s="1582"/>
      <c r="AC396" s="1582"/>
      <c r="AD396" s="1582"/>
      <c r="AE396" s="1582"/>
      <c r="AF396" s="1582"/>
      <c r="AG396" s="1582"/>
      <c r="AH396" s="1582"/>
      <c r="AI396" s="1582"/>
      <c r="AJ396" s="1582"/>
      <c r="AK396" s="1582"/>
      <c r="AL396" s="1582"/>
      <c r="AM396" s="1582"/>
      <c r="AN396" s="1582"/>
      <c r="AO396" s="1582"/>
      <c r="AP396" s="1582"/>
      <c r="AQ396" s="1582"/>
      <c r="AR396" s="1582"/>
      <c r="AS396" s="1582"/>
      <c r="AT396" s="1582"/>
      <c r="AU396" s="1582"/>
      <c r="AV396" s="1582"/>
      <c r="AW396" s="1582"/>
      <c r="AX396" s="1582"/>
      <c r="AY396" s="1582"/>
      <c r="AZ396" s="210"/>
      <c r="BA396" s="210"/>
      <c r="BB396" s="210"/>
      <c r="BC396" s="210"/>
      <c r="BD396" s="210"/>
      <c r="BE396" s="210"/>
    </row>
    <row r="397" spans="18:57" x14ac:dyDescent="0.2">
      <c r="R397" s="208"/>
      <c r="S397" s="1581"/>
      <c r="T397" s="1582"/>
      <c r="U397" s="1582"/>
      <c r="V397" s="1583"/>
      <c r="W397" s="1402"/>
      <c r="X397" s="1582"/>
      <c r="Y397" s="1582"/>
      <c r="Z397" s="1582"/>
      <c r="AA397" s="1582"/>
      <c r="AB397" s="1582"/>
      <c r="AC397" s="1582"/>
      <c r="AD397" s="1582"/>
      <c r="AE397" s="1582"/>
      <c r="AF397" s="1582"/>
      <c r="AG397" s="1582"/>
      <c r="AH397" s="1582"/>
      <c r="AI397" s="1582"/>
      <c r="AJ397" s="1582"/>
      <c r="AK397" s="1582"/>
      <c r="AL397" s="1582"/>
      <c r="AM397" s="1582"/>
      <c r="AN397" s="1582"/>
      <c r="AO397" s="1582"/>
      <c r="AP397" s="1582"/>
      <c r="AQ397" s="1582"/>
      <c r="AR397" s="1582"/>
      <c r="AS397" s="1582"/>
      <c r="AT397" s="1582"/>
      <c r="AU397" s="1582"/>
      <c r="AV397" s="1582"/>
      <c r="AW397" s="1582"/>
      <c r="AX397" s="1582"/>
      <c r="AY397" s="1582"/>
      <c r="AZ397" s="210"/>
      <c r="BA397" s="210"/>
      <c r="BB397" s="210"/>
      <c r="BC397" s="210"/>
      <c r="BD397" s="210"/>
      <c r="BE397" s="210"/>
    </row>
    <row r="398" spans="18:57" x14ac:dyDescent="0.2">
      <c r="R398" s="208"/>
      <c r="S398" s="1581"/>
      <c r="T398" s="1582"/>
      <c r="U398" s="1582"/>
      <c r="V398" s="1583"/>
      <c r="W398" s="1402"/>
      <c r="X398" s="1582"/>
      <c r="Y398" s="1582"/>
      <c r="Z398" s="1582"/>
      <c r="AA398" s="1582"/>
      <c r="AB398" s="1582"/>
      <c r="AC398" s="1582"/>
      <c r="AD398" s="1582"/>
      <c r="AE398" s="1582"/>
      <c r="AF398" s="1582"/>
      <c r="AG398" s="1582"/>
      <c r="AH398" s="1582"/>
      <c r="AI398" s="1582"/>
      <c r="AJ398" s="1582"/>
      <c r="AK398" s="1582"/>
      <c r="AL398" s="1582"/>
      <c r="AM398" s="1582"/>
      <c r="AN398" s="1582"/>
      <c r="AO398" s="1582"/>
      <c r="AP398" s="1582"/>
      <c r="AQ398" s="1582"/>
      <c r="AR398" s="1582"/>
      <c r="AS398" s="1582"/>
      <c r="AT398" s="1582"/>
      <c r="AU398" s="1582"/>
      <c r="AV398" s="1582"/>
      <c r="AW398" s="1582"/>
      <c r="AX398" s="1582"/>
      <c r="AY398" s="1582"/>
      <c r="AZ398" s="210"/>
      <c r="BA398" s="210"/>
      <c r="BB398" s="210"/>
      <c r="BC398" s="210"/>
      <c r="BD398" s="210"/>
      <c r="BE398" s="210"/>
    </row>
    <row r="399" spans="18:57" x14ac:dyDescent="0.2">
      <c r="R399" s="208"/>
      <c r="S399" s="1581"/>
      <c r="T399" s="1582"/>
      <c r="U399" s="1582"/>
      <c r="V399" s="1583"/>
      <c r="W399" s="1402"/>
      <c r="X399" s="1582"/>
      <c r="Y399" s="1582"/>
      <c r="Z399" s="1582"/>
      <c r="AA399" s="1582"/>
      <c r="AB399" s="1582"/>
      <c r="AC399" s="1582"/>
      <c r="AD399" s="1582"/>
      <c r="AE399" s="1582"/>
      <c r="AF399" s="1582"/>
      <c r="AG399" s="1582"/>
      <c r="AH399" s="1582"/>
      <c r="AI399" s="1582"/>
      <c r="AJ399" s="1582"/>
      <c r="AK399" s="1582"/>
      <c r="AL399" s="1582"/>
      <c r="AM399" s="1582"/>
      <c r="AN399" s="1582"/>
      <c r="AO399" s="1582"/>
      <c r="AP399" s="1582"/>
      <c r="AQ399" s="1582"/>
      <c r="AR399" s="1582"/>
      <c r="AS399" s="1582"/>
      <c r="AT399" s="1582"/>
      <c r="AU399" s="1582"/>
      <c r="AV399" s="1582"/>
      <c r="AW399" s="1582"/>
      <c r="AX399" s="1582"/>
      <c r="AY399" s="1582"/>
      <c r="AZ399" s="210"/>
      <c r="BA399" s="210"/>
      <c r="BB399" s="210"/>
      <c r="BC399" s="210"/>
      <c r="BD399" s="210"/>
      <c r="BE399" s="210"/>
    </row>
    <row r="400" spans="18:57" x14ac:dyDescent="0.2">
      <c r="R400" s="208"/>
      <c r="S400" s="1581"/>
      <c r="T400" s="1582"/>
      <c r="U400" s="1582"/>
      <c r="V400" s="1583"/>
      <c r="W400" s="1402"/>
      <c r="X400" s="1582"/>
      <c r="Y400" s="1582"/>
      <c r="Z400" s="1582"/>
      <c r="AA400" s="1582"/>
      <c r="AB400" s="1582"/>
      <c r="AC400" s="1582"/>
      <c r="AD400" s="1582"/>
      <c r="AE400" s="1582"/>
      <c r="AF400" s="1582"/>
      <c r="AG400" s="1582"/>
      <c r="AH400" s="1582"/>
      <c r="AI400" s="1582"/>
      <c r="AJ400" s="1582"/>
      <c r="AK400" s="1582"/>
      <c r="AL400" s="1582"/>
      <c r="AM400" s="1582"/>
      <c r="AN400" s="1582"/>
      <c r="AO400" s="1582"/>
      <c r="AP400" s="1582"/>
      <c r="AQ400" s="1582"/>
      <c r="AR400" s="1582"/>
      <c r="AS400" s="1582"/>
      <c r="AT400" s="1582"/>
      <c r="AU400" s="1582"/>
      <c r="AV400" s="1582"/>
      <c r="AW400" s="1582"/>
      <c r="AX400" s="1582"/>
      <c r="AY400" s="1582"/>
      <c r="AZ400" s="210"/>
      <c r="BA400" s="210"/>
      <c r="BB400" s="210"/>
      <c r="BC400" s="210"/>
      <c r="BD400" s="210"/>
      <c r="BE400" s="210"/>
    </row>
    <row r="401" spans="18:57" x14ac:dyDescent="0.2">
      <c r="R401" s="208"/>
      <c r="S401" s="1581"/>
      <c r="T401" s="1582"/>
      <c r="U401" s="1582"/>
      <c r="V401" s="1583"/>
      <c r="W401" s="1402"/>
      <c r="X401" s="1582"/>
      <c r="Y401" s="1582"/>
      <c r="Z401" s="1582"/>
      <c r="AA401" s="1582"/>
      <c r="AB401" s="1582"/>
      <c r="AC401" s="1582"/>
      <c r="AD401" s="1582"/>
      <c r="AE401" s="1582"/>
      <c r="AF401" s="1582"/>
      <c r="AG401" s="1582"/>
      <c r="AH401" s="1582"/>
      <c r="AI401" s="1582"/>
      <c r="AJ401" s="1582"/>
      <c r="AK401" s="1582"/>
      <c r="AL401" s="1582"/>
      <c r="AM401" s="1582"/>
      <c r="AN401" s="1582"/>
      <c r="AO401" s="1582"/>
      <c r="AP401" s="1582"/>
      <c r="AQ401" s="1582"/>
      <c r="AR401" s="1582"/>
      <c r="AS401" s="1582"/>
      <c r="AT401" s="1582"/>
      <c r="AU401" s="1582"/>
      <c r="AV401" s="1582"/>
      <c r="AW401" s="1582"/>
      <c r="AX401" s="1582"/>
      <c r="AY401" s="1582"/>
      <c r="AZ401" s="210"/>
      <c r="BA401" s="210"/>
      <c r="BB401" s="210"/>
      <c r="BC401" s="210"/>
      <c r="BD401" s="210"/>
      <c r="BE401" s="210"/>
    </row>
    <row r="402" spans="18:57" x14ac:dyDescent="0.2">
      <c r="R402" s="208"/>
      <c r="S402" s="1581"/>
      <c r="T402" s="1582"/>
      <c r="U402" s="1582"/>
      <c r="V402" s="1583"/>
      <c r="W402" s="1402"/>
      <c r="X402" s="1582"/>
      <c r="Y402" s="1582"/>
      <c r="Z402" s="1582"/>
      <c r="AA402" s="1582"/>
      <c r="AB402" s="1582"/>
      <c r="AC402" s="1582"/>
      <c r="AD402" s="1582"/>
      <c r="AE402" s="1582"/>
      <c r="AF402" s="1582"/>
      <c r="AG402" s="1582"/>
      <c r="AH402" s="1582"/>
      <c r="AI402" s="1582"/>
      <c r="AJ402" s="1582"/>
      <c r="AK402" s="1582"/>
      <c r="AL402" s="1582"/>
      <c r="AM402" s="1582"/>
      <c r="AN402" s="1582"/>
      <c r="AO402" s="1582"/>
      <c r="AP402" s="1582"/>
      <c r="AQ402" s="1582"/>
      <c r="AR402" s="1582"/>
      <c r="AS402" s="1582"/>
      <c r="AT402" s="1582"/>
      <c r="AU402" s="1582"/>
      <c r="AV402" s="1582"/>
      <c r="AW402" s="1582"/>
      <c r="AX402" s="1582"/>
      <c r="AY402" s="1582"/>
      <c r="AZ402" s="210"/>
      <c r="BA402" s="210"/>
      <c r="BB402" s="210"/>
      <c r="BC402" s="210"/>
      <c r="BD402" s="210"/>
      <c r="BE402" s="210"/>
    </row>
    <row r="403" spans="18:57" x14ac:dyDescent="0.2">
      <c r="R403" s="208"/>
      <c r="S403" s="1581"/>
      <c r="T403" s="1582"/>
      <c r="U403" s="1582"/>
      <c r="V403" s="1583"/>
      <c r="W403" s="1402"/>
      <c r="X403" s="1582"/>
      <c r="Y403" s="1582"/>
      <c r="Z403" s="1582"/>
      <c r="AA403" s="1582"/>
      <c r="AB403" s="1582"/>
      <c r="AC403" s="1582"/>
      <c r="AD403" s="1582"/>
      <c r="AE403" s="1582"/>
      <c r="AF403" s="1582"/>
      <c r="AG403" s="1582"/>
      <c r="AH403" s="1582"/>
      <c r="AI403" s="1582"/>
      <c r="AJ403" s="1582"/>
      <c r="AK403" s="1582"/>
      <c r="AL403" s="1582"/>
      <c r="AM403" s="1582"/>
      <c r="AN403" s="1582"/>
      <c r="AO403" s="1582"/>
      <c r="AP403" s="1582"/>
      <c r="AQ403" s="1582"/>
      <c r="AR403" s="1582"/>
      <c r="AS403" s="1582"/>
      <c r="AT403" s="1582"/>
      <c r="AU403" s="1582"/>
      <c r="AV403" s="1582"/>
      <c r="AW403" s="1582"/>
      <c r="AX403" s="1582"/>
      <c r="AY403" s="1582"/>
      <c r="AZ403" s="210"/>
      <c r="BA403" s="210"/>
      <c r="BB403" s="210"/>
      <c r="BC403" s="210"/>
      <c r="BD403" s="210"/>
      <c r="BE403" s="210"/>
    </row>
    <row r="404" spans="18:57" x14ac:dyDescent="0.2">
      <c r="R404" s="208"/>
      <c r="S404" s="1581"/>
      <c r="T404" s="1582"/>
      <c r="U404" s="1582"/>
      <c r="V404" s="1583"/>
      <c r="W404" s="1402"/>
      <c r="X404" s="1582"/>
      <c r="Y404" s="1582"/>
      <c r="Z404" s="1582"/>
      <c r="AA404" s="1582"/>
      <c r="AB404" s="1582"/>
      <c r="AC404" s="1582"/>
      <c r="AD404" s="1582"/>
      <c r="AE404" s="1582"/>
      <c r="AF404" s="1582"/>
      <c r="AG404" s="1582"/>
      <c r="AH404" s="1582"/>
      <c r="AI404" s="1582"/>
      <c r="AJ404" s="1582"/>
      <c r="AK404" s="1582"/>
      <c r="AL404" s="1582"/>
      <c r="AM404" s="1582"/>
      <c r="AN404" s="1582"/>
      <c r="AO404" s="1582"/>
      <c r="AP404" s="1582"/>
      <c r="AQ404" s="1582"/>
      <c r="AR404" s="1582"/>
      <c r="AS404" s="1582"/>
      <c r="AT404" s="1582"/>
      <c r="AU404" s="1582"/>
      <c r="AV404" s="1582"/>
      <c r="AW404" s="1582"/>
      <c r="AX404" s="1582"/>
      <c r="AY404" s="1582"/>
      <c r="AZ404" s="210"/>
      <c r="BA404" s="210"/>
      <c r="BB404" s="210"/>
      <c r="BC404" s="210"/>
      <c r="BD404" s="210"/>
      <c r="BE404" s="210"/>
    </row>
    <row r="405" spans="18:57" x14ac:dyDescent="0.2">
      <c r="R405" s="208"/>
      <c r="S405" s="1581"/>
      <c r="T405" s="1582"/>
      <c r="U405" s="1582"/>
      <c r="V405" s="1583"/>
      <c r="W405" s="1402"/>
      <c r="X405" s="1582"/>
      <c r="Y405" s="1582"/>
      <c r="Z405" s="1582"/>
      <c r="AA405" s="1582"/>
      <c r="AB405" s="1582"/>
      <c r="AC405" s="1582"/>
      <c r="AD405" s="1582"/>
      <c r="AE405" s="1582"/>
      <c r="AF405" s="1582"/>
      <c r="AG405" s="1582"/>
      <c r="AH405" s="1582"/>
      <c r="AI405" s="1582"/>
      <c r="AJ405" s="1582"/>
      <c r="AK405" s="1582"/>
      <c r="AL405" s="1582"/>
      <c r="AM405" s="1582"/>
      <c r="AN405" s="1582"/>
      <c r="AO405" s="1582"/>
      <c r="AP405" s="1582"/>
      <c r="AQ405" s="1582"/>
      <c r="AR405" s="1582"/>
      <c r="AS405" s="1582"/>
      <c r="AT405" s="1582"/>
      <c r="AU405" s="1582"/>
      <c r="AV405" s="1582"/>
      <c r="AW405" s="1582"/>
      <c r="AX405" s="1582"/>
      <c r="AY405" s="1582"/>
      <c r="AZ405" s="210"/>
      <c r="BA405" s="210"/>
      <c r="BB405" s="210"/>
      <c r="BC405" s="210"/>
      <c r="BD405" s="210"/>
      <c r="BE405" s="210"/>
    </row>
    <row r="406" spans="18:57" x14ac:dyDescent="0.2">
      <c r="R406" s="208"/>
      <c r="S406" s="1581"/>
      <c r="T406" s="1582"/>
      <c r="U406" s="1582"/>
      <c r="V406" s="1583"/>
      <c r="W406" s="1402"/>
      <c r="X406" s="1582"/>
      <c r="Y406" s="1582"/>
      <c r="Z406" s="1582"/>
      <c r="AA406" s="1582"/>
      <c r="AB406" s="1582"/>
      <c r="AC406" s="1582"/>
      <c r="AD406" s="1582"/>
      <c r="AE406" s="1582"/>
      <c r="AF406" s="1582"/>
      <c r="AG406" s="1582"/>
      <c r="AH406" s="1582"/>
      <c r="AI406" s="1582"/>
      <c r="AJ406" s="1582"/>
      <c r="AK406" s="1582"/>
      <c r="AL406" s="1582"/>
      <c r="AM406" s="1582"/>
      <c r="AN406" s="1582"/>
      <c r="AO406" s="1582"/>
      <c r="AP406" s="1582"/>
      <c r="AQ406" s="1582"/>
      <c r="AR406" s="1582"/>
      <c r="AS406" s="1582"/>
      <c r="AT406" s="1582"/>
      <c r="AU406" s="1582"/>
      <c r="AV406" s="1582"/>
      <c r="AW406" s="1582"/>
      <c r="AX406" s="1582"/>
      <c r="AY406" s="1582"/>
      <c r="AZ406" s="210"/>
      <c r="BA406" s="210"/>
      <c r="BB406" s="210"/>
      <c r="BC406" s="210"/>
      <c r="BD406" s="210"/>
      <c r="BE406" s="210"/>
    </row>
    <row r="407" spans="18:57" x14ac:dyDescent="0.2">
      <c r="R407" s="208"/>
      <c r="S407" s="1581"/>
      <c r="T407" s="1582"/>
      <c r="U407" s="1582"/>
      <c r="V407" s="1583"/>
      <c r="W407" s="1402"/>
      <c r="X407" s="1582"/>
      <c r="Y407" s="1582"/>
      <c r="Z407" s="1582"/>
      <c r="AA407" s="1582"/>
      <c r="AB407" s="1582"/>
      <c r="AC407" s="1582"/>
      <c r="AD407" s="1582"/>
      <c r="AE407" s="1582"/>
      <c r="AF407" s="1582"/>
      <c r="AG407" s="1582"/>
      <c r="AH407" s="1582"/>
      <c r="AI407" s="1582"/>
      <c r="AJ407" s="1582"/>
      <c r="AK407" s="1582"/>
      <c r="AL407" s="1582"/>
      <c r="AM407" s="1582"/>
      <c r="AN407" s="1582"/>
      <c r="AO407" s="1582"/>
      <c r="AP407" s="1582"/>
      <c r="AQ407" s="1582"/>
      <c r="AR407" s="1582"/>
      <c r="AS407" s="1582"/>
      <c r="AT407" s="1582"/>
      <c r="AU407" s="1582"/>
      <c r="AV407" s="1582"/>
      <c r="AW407" s="1582"/>
      <c r="AX407" s="1582"/>
      <c r="AY407" s="1582"/>
      <c r="AZ407" s="210"/>
      <c r="BA407" s="210"/>
      <c r="BB407" s="210"/>
      <c r="BC407" s="210"/>
      <c r="BD407" s="210"/>
      <c r="BE407" s="210"/>
    </row>
    <row r="408" spans="18:57" x14ac:dyDescent="0.2">
      <c r="R408" s="208"/>
      <c r="S408" s="1581"/>
      <c r="T408" s="1582"/>
      <c r="U408" s="1582"/>
      <c r="V408" s="1583"/>
      <c r="W408" s="1402"/>
      <c r="X408" s="1582"/>
      <c r="Y408" s="1582"/>
      <c r="Z408" s="1582"/>
      <c r="AA408" s="1582"/>
      <c r="AB408" s="1582"/>
      <c r="AC408" s="1582"/>
      <c r="AD408" s="1582"/>
      <c r="AE408" s="1582"/>
      <c r="AF408" s="1582"/>
      <c r="AG408" s="1582"/>
      <c r="AH408" s="1582"/>
      <c r="AI408" s="1582"/>
      <c r="AJ408" s="1582"/>
      <c r="AK408" s="1582"/>
      <c r="AL408" s="1582"/>
      <c r="AM408" s="1582"/>
      <c r="AN408" s="1582"/>
      <c r="AO408" s="1582"/>
      <c r="AP408" s="1582"/>
      <c r="AQ408" s="1582"/>
      <c r="AR408" s="1582"/>
      <c r="AS408" s="1582"/>
      <c r="AT408" s="1582"/>
      <c r="AU408" s="1582"/>
      <c r="AV408" s="1582"/>
      <c r="AW408" s="1582"/>
      <c r="AX408" s="1582"/>
      <c r="AY408" s="1582"/>
      <c r="AZ408" s="210"/>
      <c r="BA408" s="210"/>
      <c r="BB408" s="210"/>
      <c r="BC408" s="210"/>
      <c r="BD408" s="210"/>
      <c r="BE408" s="210"/>
    </row>
    <row r="409" spans="18:57" x14ac:dyDescent="0.2">
      <c r="R409" s="208"/>
      <c r="S409" s="1581"/>
      <c r="T409" s="1582"/>
      <c r="U409" s="1582"/>
      <c r="V409" s="1583"/>
      <c r="W409" s="1402"/>
      <c r="X409" s="1582"/>
      <c r="Y409" s="1582"/>
      <c r="Z409" s="1582"/>
      <c r="AA409" s="1582"/>
      <c r="AB409" s="1582"/>
      <c r="AC409" s="1582"/>
      <c r="AD409" s="1582"/>
      <c r="AE409" s="1582"/>
      <c r="AF409" s="1582"/>
      <c r="AG409" s="1582"/>
      <c r="AH409" s="1582"/>
      <c r="AI409" s="1582"/>
      <c r="AJ409" s="1582"/>
      <c r="AK409" s="1582"/>
      <c r="AL409" s="1582"/>
      <c r="AM409" s="1582"/>
      <c r="AN409" s="1582"/>
      <c r="AO409" s="1582"/>
      <c r="AP409" s="1582"/>
      <c r="AQ409" s="1582"/>
      <c r="AR409" s="1582"/>
      <c r="AS409" s="1582"/>
      <c r="AT409" s="1582"/>
      <c r="AU409" s="1582"/>
      <c r="AV409" s="1582"/>
      <c r="AW409" s="1582"/>
      <c r="AX409" s="1582"/>
      <c r="AY409" s="1582"/>
      <c r="AZ409" s="210"/>
      <c r="BA409" s="210"/>
      <c r="BB409" s="210"/>
      <c r="BC409" s="210"/>
      <c r="BD409" s="210"/>
      <c r="BE409" s="210"/>
    </row>
    <row r="410" spans="18:57" x14ac:dyDescent="0.2">
      <c r="R410" s="208"/>
      <c r="S410" s="1581"/>
      <c r="T410" s="1582"/>
      <c r="U410" s="1582"/>
      <c r="V410" s="1583"/>
      <c r="W410" s="1402"/>
      <c r="X410" s="1582"/>
      <c r="Y410" s="1582"/>
      <c r="Z410" s="1582"/>
      <c r="AA410" s="1582"/>
      <c r="AB410" s="1582"/>
      <c r="AC410" s="1582"/>
      <c r="AD410" s="1582"/>
      <c r="AE410" s="1582"/>
      <c r="AF410" s="1582"/>
      <c r="AG410" s="1582"/>
      <c r="AH410" s="1582"/>
      <c r="AI410" s="1582"/>
      <c r="AJ410" s="1582"/>
      <c r="AK410" s="1582"/>
      <c r="AL410" s="1582"/>
      <c r="AM410" s="1582"/>
      <c r="AN410" s="1582"/>
      <c r="AO410" s="1582"/>
      <c r="AP410" s="1582"/>
      <c r="AQ410" s="1582"/>
      <c r="AR410" s="1582"/>
      <c r="AS410" s="1582"/>
      <c r="AT410" s="1582"/>
      <c r="AU410" s="1582"/>
      <c r="AV410" s="1582"/>
      <c r="AW410" s="1582"/>
      <c r="AX410" s="1582"/>
      <c r="AY410" s="1582"/>
      <c r="AZ410" s="210"/>
      <c r="BA410" s="210"/>
      <c r="BB410" s="210"/>
      <c r="BC410" s="210"/>
      <c r="BD410" s="210"/>
      <c r="BE410" s="210"/>
    </row>
    <row r="411" spans="18:57" x14ac:dyDescent="0.2">
      <c r="R411" s="208"/>
      <c r="S411" s="1581"/>
      <c r="T411" s="1582"/>
      <c r="U411" s="1582"/>
      <c r="V411" s="1583"/>
      <c r="W411" s="1402"/>
      <c r="X411" s="1582"/>
      <c r="Y411" s="1582"/>
      <c r="Z411" s="1582"/>
      <c r="AA411" s="1582"/>
      <c r="AB411" s="1582"/>
      <c r="AC411" s="1582"/>
      <c r="AD411" s="1582"/>
      <c r="AE411" s="1582"/>
      <c r="AF411" s="1582"/>
      <c r="AG411" s="1582"/>
      <c r="AH411" s="1582"/>
      <c r="AI411" s="1582"/>
      <c r="AJ411" s="1582"/>
      <c r="AK411" s="1582"/>
      <c r="AL411" s="1582"/>
      <c r="AM411" s="1582"/>
      <c r="AN411" s="1582"/>
      <c r="AO411" s="1582"/>
      <c r="AP411" s="1582"/>
      <c r="AQ411" s="1582"/>
      <c r="AR411" s="1582"/>
      <c r="AS411" s="1582"/>
      <c r="AT411" s="1582"/>
      <c r="AU411" s="1582"/>
      <c r="AV411" s="1582"/>
      <c r="AW411" s="1582"/>
      <c r="AX411" s="1582"/>
      <c r="AY411" s="1582"/>
      <c r="AZ411" s="210"/>
      <c r="BA411" s="210"/>
      <c r="BB411" s="210"/>
      <c r="BC411" s="210"/>
      <c r="BD411" s="210"/>
      <c r="BE411" s="210"/>
    </row>
    <row r="412" spans="18:57" x14ac:dyDescent="0.2">
      <c r="R412" s="208"/>
      <c r="S412" s="1581"/>
      <c r="T412" s="1582"/>
      <c r="U412" s="1582"/>
      <c r="V412" s="1583"/>
      <c r="W412" s="1402"/>
      <c r="X412" s="1582"/>
      <c r="Y412" s="1582"/>
      <c r="Z412" s="1582"/>
      <c r="AA412" s="1582"/>
      <c r="AB412" s="1582"/>
      <c r="AC412" s="1582"/>
      <c r="AD412" s="1582"/>
      <c r="AE412" s="1582"/>
      <c r="AF412" s="1582"/>
      <c r="AG412" s="1582"/>
      <c r="AH412" s="1582"/>
      <c r="AI412" s="1582"/>
      <c r="AJ412" s="1582"/>
      <c r="AK412" s="1582"/>
      <c r="AL412" s="1582"/>
      <c r="AM412" s="1582"/>
      <c r="AN412" s="1582"/>
      <c r="AO412" s="1582"/>
      <c r="AP412" s="1582"/>
      <c r="AQ412" s="1582"/>
      <c r="AR412" s="1582"/>
      <c r="AS412" s="1582"/>
      <c r="AT412" s="1582"/>
      <c r="AU412" s="1582"/>
      <c r="AV412" s="1582"/>
      <c r="AW412" s="1582"/>
      <c r="AX412" s="1582"/>
      <c r="AY412" s="1582"/>
      <c r="AZ412" s="210"/>
      <c r="BA412" s="210"/>
      <c r="BB412" s="210"/>
      <c r="BC412" s="210"/>
      <c r="BD412" s="210"/>
      <c r="BE412" s="210"/>
    </row>
    <row r="413" spans="18:57" x14ac:dyDescent="0.2">
      <c r="R413" s="208"/>
      <c r="S413" s="1581"/>
      <c r="T413" s="1582"/>
      <c r="U413" s="1582"/>
      <c r="V413" s="1583"/>
      <c r="W413" s="1402"/>
      <c r="X413" s="1582"/>
      <c r="Y413" s="1582"/>
      <c r="Z413" s="1582"/>
      <c r="AA413" s="1582"/>
      <c r="AB413" s="1582"/>
      <c r="AC413" s="1582"/>
      <c r="AD413" s="1582"/>
      <c r="AE413" s="1582"/>
      <c r="AF413" s="1582"/>
      <c r="AG413" s="1582"/>
      <c r="AH413" s="1582"/>
      <c r="AI413" s="1582"/>
      <c r="AJ413" s="1582"/>
      <c r="AK413" s="1582"/>
      <c r="AL413" s="1582"/>
      <c r="AM413" s="1582"/>
      <c r="AN413" s="1582"/>
      <c r="AO413" s="1582"/>
      <c r="AP413" s="1582"/>
      <c r="AQ413" s="1582"/>
      <c r="AR413" s="1582"/>
      <c r="AS413" s="1582"/>
      <c r="AT413" s="1582"/>
      <c r="AU413" s="1582"/>
      <c r="AV413" s="1582"/>
      <c r="AW413" s="1582"/>
      <c r="AX413" s="1582"/>
      <c r="AY413" s="1582"/>
      <c r="AZ413" s="210"/>
      <c r="BA413" s="210"/>
      <c r="BB413" s="210"/>
      <c r="BC413" s="210"/>
      <c r="BD413" s="210"/>
      <c r="BE413" s="210"/>
    </row>
    <row r="414" spans="18:57" x14ac:dyDescent="0.2">
      <c r="R414" s="208"/>
      <c r="S414" s="1581"/>
      <c r="T414" s="1582"/>
      <c r="U414" s="1582"/>
      <c r="V414" s="1583"/>
      <c r="W414" s="1402"/>
      <c r="X414" s="1582"/>
      <c r="Y414" s="1582"/>
      <c r="Z414" s="1582"/>
      <c r="AA414" s="1582"/>
      <c r="AB414" s="1582"/>
      <c r="AC414" s="1582"/>
      <c r="AD414" s="1582"/>
      <c r="AE414" s="1582"/>
      <c r="AF414" s="1582"/>
      <c r="AG414" s="1582"/>
      <c r="AH414" s="1582"/>
      <c r="AI414" s="1582"/>
      <c r="AJ414" s="1582"/>
      <c r="AK414" s="1582"/>
      <c r="AL414" s="1582"/>
      <c r="AM414" s="1582"/>
      <c r="AN414" s="1582"/>
      <c r="AO414" s="1582"/>
      <c r="AP414" s="1582"/>
      <c r="AQ414" s="1582"/>
      <c r="AR414" s="1582"/>
      <c r="AS414" s="1582"/>
      <c r="AT414" s="1582"/>
      <c r="AU414" s="1582"/>
      <c r="AV414" s="1582"/>
      <c r="AW414" s="1582"/>
      <c r="AX414" s="1582"/>
      <c r="AY414" s="1582"/>
      <c r="AZ414" s="210"/>
      <c r="BA414" s="210"/>
      <c r="BB414" s="210"/>
      <c r="BC414" s="210"/>
      <c r="BD414" s="210"/>
      <c r="BE414" s="210"/>
    </row>
    <row r="415" spans="18:57" x14ac:dyDescent="0.2">
      <c r="R415" s="208"/>
      <c r="S415" s="1581"/>
      <c r="T415" s="1582"/>
      <c r="U415" s="1582"/>
      <c r="V415" s="1583"/>
      <c r="W415" s="1402"/>
      <c r="X415" s="1582"/>
      <c r="Y415" s="1582"/>
      <c r="Z415" s="1582"/>
      <c r="AA415" s="1582"/>
      <c r="AB415" s="1582"/>
      <c r="AC415" s="1582"/>
      <c r="AD415" s="1582"/>
      <c r="AE415" s="1582"/>
      <c r="AF415" s="1582"/>
      <c r="AG415" s="1582"/>
      <c r="AH415" s="1582"/>
      <c r="AI415" s="1582"/>
      <c r="AJ415" s="1582"/>
      <c r="AK415" s="1582"/>
      <c r="AL415" s="1582"/>
      <c r="AM415" s="1582"/>
      <c r="AN415" s="1582"/>
      <c r="AO415" s="1582"/>
      <c r="AP415" s="1582"/>
      <c r="AQ415" s="1582"/>
      <c r="AR415" s="1582"/>
      <c r="AS415" s="1582"/>
      <c r="AT415" s="1582"/>
      <c r="AU415" s="1582"/>
      <c r="AV415" s="1582"/>
      <c r="AW415" s="1582"/>
      <c r="AX415" s="1582"/>
      <c r="AY415" s="1582"/>
      <c r="AZ415" s="210"/>
      <c r="BA415" s="210"/>
      <c r="BB415" s="210"/>
      <c r="BC415" s="210"/>
      <c r="BD415" s="210"/>
      <c r="BE415" s="210"/>
    </row>
    <row r="416" spans="18:57" x14ac:dyDescent="0.2">
      <c r="R416" s="208"/>
      <c r="S416" s="1581"/>
      <c r="T416" s="1582"/>
      <c r="U416" s="1582"/>
      <c r="V416" s="1583"/>
      <c r="W416" s="1402"/>
      <c r="X416" s="1582"/>
      <c r="Y416" s="1582"/>
      <c r="Z416" s="1582"/>
      <c r="AA416" s="1582"/>
      <c r="AB416" s="1582"/>
      <c r="AC416" s="1582"/>
      <c r="AD416" s="1582"/>
      <c r="AE416" s="1582"/>
      <c r="AF416" s="1582"/>
      <c r="AG416" s="1582"/>
      <c r="AH416" s="1582"/>
      <c r="AI416" s="1582"/>
      <c r="AJ416" s="1582"/>
      <c r="AK416" s="1582"/>
      <c r="AL416" s="1582"/>
      <c r="AM416" s="1582"/>
      <c r="AN416" s="1582"/>
      <c r="AO416" s="1582"/>
      <c r="AP416" s="1582"/>
      <c r="AQ416" s="1582"/>
      <c r="AR416" s="1582"/>
      <c r="AS416" s="1582"/>
      <c r="AT416" s="1582"/>
      <c r="AU416" s="1582"/>
      <c r="AV416" s="1582"/>
      <c r="AW416" s="1582"/>
      <c r="AX416" s="1582"/>
      <c r="AY416" s="1582"/>
      <c r="AZ416" s="210"/>
      <c r="BA416" s="210"/>
      <c r="BB416" s="210"/>
      <c r="BC416" s="210"/>
      <c r="BD416" s="210"/>
      <c r="BE416" s="210"/>
    </row>
    <row r="417" spans="18:57" x14ac:dyDescent="0.2">
      <c r="R417" s="208"/>
      <c r="S417" s="1581"/>
      <c r="T417" s="1582"/>
      <c r="U417" s="1582"/>
      <c r="V417" s="1583"/>
      <c r="W417" s="1402"/>
      <c r="X417" s="1582"/>
      <c r="Y417" s="1582"/>
      <c r="Z417" s="1582"/>
      <c r="AA417" s="1582"/>
      <c r="AB417" s="1582"/>
      <c r="AC417" s="1582"/>
      <c r="AD417" s="1582"/>
      <c r="AE417" s="1582"/>
      <c r="AF417" s="1582"/>
      <c r="AG417" s="1582"/>
      <c r="AH417" s="1582"/>
      <c r="AI417" s="1582"/>
      <c r="AJ417" s="1582"/>
      <c r="AK417" s="1582"/>
      <c r="AL417" s="1582"/>
      <c r="AM417" s="1582"/>
      <c r="AN417" s="1582"/>
      <c r="AO417" s="1582"/>
      <c r="AP417" s="1582"/>
      <c r="AQ417" s="1582"/>
      <c r="AR417" s="1582"/>
      <c r="AS417" s="1582"/>
      <c r="AT417" s="1582"/>
      <c r="AU417" s="1582"/>
      <c r="AV417" s="1582"/>
      <c r="AW417" s="1582"/>
      <c r="AX417" s="1582"/>
      <c r="AY417" s="1582"/>
      <c r="AZ417" s="210"/>
      <c r="BA417" s="210"/>
      <c r="BB417" s="210"/>
      <c r="BC417" s="210"/>
      <c r="BD417" s="210"/>
      <c r="BE417" s="210"/>
    </row>
    <row r="418" spans="18:57" x14ac:dyDescent="0.2">
      <c r="R418" s="208"/>
      <c r="S418" s="1581"/>
      <c r="T418" s="1582"/>
      <c r="U418" s="1582"/>
      <c r="V418" s="1583"/>
      <c r="W418" s="1402"/>
      <c r="X418" s="1582"/>
      <c r="Y418" s="1582"/>
      <c r="Z418" s="1582"/>
      <c r="AA418" s="1582"/>
      <c r="AB418" s="1582"/>
      <c r="AC418" s="1582"/>
      <c r="AD418" s="1582"/>
      <c r="AE418" s="1582"/>
      <c r="AF418" s="1582"/>
      <c r="AG418" s="1582"/>
      <c r="AH418" s="1582"/>
      <c r="AI418" s="1582"/>
      <c r="AJ418" s="1582"/>
      <c r="AK418" s="1582"/>
      <c r="AL418" s="1582"/>
      <c r="AM418" s="1582"/>
      <c r="AN418" s="1582"/>
      <c r="AO418" s="1582"/>
      <c r="AP418" s="1582"/>
      <c r="AQ418" s="1582"/>
      <c r="AR418" s="1582"/>
      <c r="AS418" s="1582"/>
      <c r="AT418" s="1582"/>
      <c r="AU418" s="1582"/>
      <c r="AV418" s="1582"/>
      <c r="AW418" s="1582"/>
      <c r="AX418" s="1582"/>
      <c r="AY418" s="1582"/>
      <c r="AZ418" s="210"/>
      <c r="BA418" s="210"/>
      <c r="BB418" s="210"/>
      <c r="BC418" s="210"/>
      <c r="BD418" s="210"/>
      <c r="BE418" s="210"/>
    </row>
    <row r="419" spans="18:57" x14ac:dyDescent="0.2">
      <c r="R419" s="208"/>
      <c r="S419" s="1581"/>
      <c r="T419" s="1582"/>
      <c r="U419" s="1582"/>
      <c r="V419" s="1583"/>
      <c r="W419" s="1402"/>
      <c r="X419" s="1582"/>
      <c r="Y419" s="1582"/>
      <c r="Z419" s="1582"/>
      <c r="AA419" s="1582"/>
      <c r="AB419" s="1582"/>
      <c r="AC419" s="1582"/>
      <c r="AD419" s="1582"/>
      <c r="AE419" s="1582"/>
      <c r="AF419" s="1582"/>
      <c r="AG419" s="1582"/>
      <c r="AH419" s="1582"/>
      <c r="AI419" s="1582"/>
      <c r="AJ419" s="1582"/>
      <c r="AK419" s="1582"/>
      <c r="AL419" s="1582"/>
      <c r="AM419" s="1582"/>
      <c r="AN419" s="1582"/>
      <c r="AO419" s="1582"/>
      <c r="AP419" s="1582"/>
      <c r="AQ419" s="1582"/>
      <c r="AR419" s="1582"/>
      <c r="AS419" s="1582"/>
      <c r="AT419" s="1582"/>
      <c r="AU419" s="1582"/>
      <c r="AV419" s="1582"/>
      <c r="AW419" s="1582"/>
      <c r="AX419" s="1582"/>
      <c r="AY419" s="1582"/>
      <c r="AZ419" s="210"/>
      <c r="BA419" s="210"/>
      <c r="BB419" s="210"/>
      <c r="BC419" s="210"/>
      <c r="BD419" s="210"/>
      <c r="BE419" s="210"/>
    </row>
    <row r="420" spans="18:57" x14ac:dyDescent="0.2">
      <c r="R420" s="208"/>
      <c r="S420" s="1581"/>
      <c r="T420" s="1582"/>
      <c r="U420" s="1582"/>
      <c r="V420" s="1583"/>
      <c r="W420" s="1402"/>
      <c r="X420" s="1582"/>
      <c r="Y420" s="1582"/>
      <c r="Z420" s="1582"/>
      <c r="AA420" s="1582"/>
      <c r="AB420" s="1582"/>
      <c r="AC420" s="1582"/>
      <c r="AD420" s="1582"/>
      <c r="AE420" s="1582"/>
      <c r="AF420" s="1582"/>
      <c r="AG420" s="1582"/>
      <c r="AH420" s="1582"/>
      <c r="AI420" s="1582"/>
      <c r="AJ420" s="1582"/>
      <c r="AK420" s="1582"/>
      <c r="AL420" s="1582"/>
      <c r="AM420" s="1582"/>
      <c r="AN420" s="1582"/>
      <c r="AO420" s="1582"/>
      <c r="AP420" s="1582"/>
      <c r="AQ420" s="1582"/>
      <c r="AR420" s="1582"/>
      <c r="AS420" s="1582"/>
      <c r="AT420" s="1582"/>
      <c r="AU420" s="1582"/>
      <c r="AV420" s="1582"/>
      <c r="AW420" s="1582"/>
      <c r="AX420" s="1582"/>
      <c r="AY420" s="1582"/>
      <c r="AZ420" s="210"/>
      <c r="BA420" s="210"/>
      <c r="BB420" s="210"/>
      <c r="BC420" s="210"/>
      <c r="BD420" s="210"/>
      <c r="BE420" s="210"/>
    </row>
    <row r="421" spans="18:57" x14ac:dyDescent="0.2">
      <c r="R421" s="208"/>
      <c r="S421" s="1581"/>
      <c r="T421" s="1582"/>
      <c r="U421" s="1582"/>
      <c r="V421" s="1583"/>
      <c r="W421" s="1402"/>
      <c r="X421" s="1582"/>
      <c r="Y421" s="1582"/>
      <c r="Z421" s="1582"/>
      <c r="AA421" s="1582"/>
      <c r="AB421" s="1582"/>
      <c r="AC421" s="1582"/>
      <c r="AD421" s="1582"/>
      <c r="AE421" s="1582"/>
      <c r="AF421" s="1582"/>
      <c r="AG421" s="1582"/>
      <c r="AH421" s="1582"/>
      <c r="AI421" s="1582"/>
      <c r="AJ421" s="1582"/>
      <c r="AK421" s="1582"/>
      <c r="AL421" s="1582"/>
      <c r="AM421" s="1582"/>
      <c r="AN421" s="1582"/>
      <c r="AO421" s="1582"/>
      <c r="AP421" s="1582"/>
      <c r="AQ421" s="1582"/>
      <c r="AR421" s="1582"/>
      <c r="AS421" s="1582"/>
      <c r="AT421" s="1582"/>
      <c r="AU421" s="1582"/>
      <c r="AV421" s="1582"/>
      <c r="AW421" s="1582"/>
      <c r="AX421" s="1582"/>
      <c r="AY421" s="1582"/>
      <c r="AZ421" s="210"/>
      <c r="BA421" s="210"/>
      <c r="BB421" s="210"/>
      <c r="BC421" s="210"/>
      <c r="BD421" s="210"/>
      <c r="BE421" s="210"/>
    </row>
    <row r="422" spans="18:57" x14ac:dyDescent="0.2">
      <c r="R422" s="208"/>
      <c r="S422" s="1581"/>
      <c r="T422" s="1582"/>
      <c r="U422" s="1582"/>
      <c r="V422" s="1583"/>
      <c r="W422" s="1402"/>
      <c r="X422" s="1582"/>
      <c r="Y422" s="1582"/>
      <c r="Z422" s="1582"/>
      <c r="AA422" s="1582"/>
      <c r="AB422" s="1582"/>
      <c r="AC422" s="1582"/>
      <c r="AD422" s="1582"/>
      <c r="AE422" s="1582"/>
      <c r="AF422" s="1582"/>
      <c r="AG422" s="1582"/>
      <c r="AH422" s="1582"/>
      <c r="AI422" s="1582"/>
      <c r="AJ422" s="1582"/>
      <c r="AK422" s="1582"/>
      <c r="AL422" s="1582"/>
      <c r="AM422" s="1582"/>
      <c r="AN422" s="1582"/>
      <c r="AO422" s="1582"/>
      <c r="AP422" s="1582"/>
      <c r="AQ422" s="1582"/>
      <c r="AR422" s="1582"/>
      <c r="AS422" s="1582"/>
      <c r="AT422" s="1582"/>
      <c r="AU422" s="1582"/>
      <c r="AV422" s="1582"/>
      <c r="AW422" s="1582"/>
      <c r="AX422" s="1582"/>
      <c r="AY422" s="1582"/>
      <c r="AZ422" s="210"/>
      <c r="BA422" s="210"/>
      <c r="BB422" s="210"/>
      <c r="BC422" s="210"/>
      <c r="BD422" s="210"/>
      <c r="BE422" s="210"/>
    </row>
    <row r="423" spans="18:57" x14ac:dyDescent="0.2">
      <c r="R423" s="208"/>
      <c r="S423" s="1581"/>
      <c r="T423" s="1582"/>
      <c r="U423" s="1582"/>
      <c r="V423" s="1583"/>
      <c r="W423" s="1402"/>
      <c r="X423" s="1582"/>
      <c r="Y423" s="1582"/>
      <c r="Z423" s="1582"/>
      <c r="AA423" s="1582"/>
      <c r="AB423" s="1582"/>
      <c r="AC423" s="1582"/>
      <c r="AD423" s="1582"/>
      <c r="AE423" s="1582"/>
      <c r="AF423" s="1582"/>
      <c r="AG423" s="1582"/>
      <c r="AH423" s="1582"/>
      <c r="AI423" s="1582"/>
      <c r="AJ423" s="1582"/>
      <c r="AK423" s="1582"/>
      <c r="AL423" s="1582"/>
      <c r="AM423" s="1582"/>
      <c r="AN423" s="1582"/>
      <c r="AO423" s="1582"/>
      <c r="AP423" s="1582"/>
      <c r="AQ423" s="1582"/>
      <c r="AR423" s="1582"/>
      <c r="AS423" s="1582"/>
      <c r="AT423" s="1582"/>
      <c r="AU423" s="1582"/>
      <c r="AV423" s="1582"/>
      <c r="AW423" s="1582"/>
      <c r="AX423" s="1582"/>
      <c r="AY423" s="1582"/>
      <c r="AZ423" s="210"/>
      <c r="BA423" s="210"/>
      <c r="BB423" s="210"/>
      <c r="BC423" s="210"/>
      <c r="BD423" s="210"/>
      <c r="BE423" s="210"/>
    </row>
    <row r="424" spans="18:57" x14ac:dyDescent="0.2">
      <c r="R424" s="208"/>
      <c r="S424" s="1581"/>
      <c r="T424" s="1582"/>
      <c r="U424" s="1582"/>
      <c r="V424" s="1583"/>
      <c r="W424" s="1402"/>
      <c r="X424" s="1582"/>
      <c r="Y424" s="1582"/>
      <c r="Z424" s="1582"/>
      <c r="AA424" s="1582"/>
      <c r="AB424" s="1582"/>
      <c r="AC424" s="1582"/>
      <c r="AD424" s="1582"/>
      <c r="AE424" s="1582"/>
      <c r="AF424" s="1582"/>
      <c r="AG424" s="1582"/>
      <c r="AH424" s="1582"/>
      <c r="AI424" s="1582"/>
      <c r="AJ424" s="1582"/>
      <c r="AK424" s="1582"/>
      <c r="AL424" s="1582"/>
      <c r="AM424" s="1582"/>
      <c r="AN424" s="1582"/>
      <c r="AO424" s="1582"/>
      <c r="AP424" s="1582"/>
      <c r="AQ424" s="1582"/>
      <c r="AR424" s="1582"/>
      <c r="AS424" s="1582"/>
      <c r="AT424" s="1582"/>
      <c r="AU424" s="1582"/>
      <c r="AV424" s="1582"/>
      <c r="AW424" s="1582"/>
      <c r="AX424" s="1582"/>
      <c r="AY424" s="1582"/>
      <c r="AZ424" s="210"/>
      <c r="BA424" s="210"/>
      <c r="BB424" s="210"/>
      <c r="BC424" s="210"/>
      <c r="BD424" s="210"/>
      <c r="BE424" s="210"/>
    </row>
    <row r="425" spans="18:57" x14ac:dyDescent="0.2">
      <c r="R425" s="208"/>
      <c r="S425" s="1581"/>
      <c r="T425" s="1582"/>
      <c r="U425" s="1582"/>
      <c r="V425" s="1583"/>
      <c r="W425" s="1402"/>
      <c r="X425" s="1582"/>
      <c r="Y425" s="1582"/>
      <c r="Z425" s="1582"/>
      <c r="AA425" s="1582"/>
      <c r="AB425" s="1582"/>
      <c r="AC425" s="1582"/>
      <c r="AD425" s="1582"/>
      <c r="AE425" s="1582"/>
      <c r="AF425" s="1582"/>
      <c r="AG425" s="1582"/>
      <c r="AH425" s="1582"/>
      <c r="AI425" s="1582"/>
      <c r="AJ425" s="1582"/>
      <c r="AK425" s="1582"/>
      <c r="AL425" s="1582"/>
      <c r="AM425" s="1582"/>
      <c r="AN425" s="1582"/>
      <c r="AO425" s="1582"/>
      <c r="AP425" s="1582"/>
      <c r="AQ425" s="1582"/>
      <c r="AR425" s="1582"/>
      <c r="AS425" s="1582"/>
      <c r="AT425" s="1582"/>
      <c r="AU425" s="1582"/>
      <c r="AV425" s="1582"/>
      <c r="AW425" s="1582"/>
      <c r="AX425" s="1582"/>
      <c r="AY425" s="1582"/>
      <c r="AZ425" s="210"/>
      <c r="BA425" s="210"/>
      <c r="BB425" s="210"/>
      <c r="BC425" s="210"/>
      <c r="BD425" s="210"/>
      <c r="BE425" s="210"/>
    </row>
    <row r="426" spans="18:57" x14ac:dyDescent="0.2">
      <c r="R426" s="208"/>
      <c r="S426" s="1581"/>
      <c r="T426" s="1582"/>
      <c r="U426" s="1582"/>
      <c r="V426" s="1583"/>
      <c r="W426" s="1402"/>
      <c r="X426" s="1582"/>
      <c r="Y426" s="1582"/>
      <c r="Z426" s="1582"/>
      <c r="AA426" s="1582"/>
      <c r="AB426" s="1582"/>
      <c r="AC426" s="1582"/>
      <c r="AD426" s="1582"/>
      <c r="AE426" s="1582"/>
      <c r="AF426" s="1582"/>
      <c r="AG426" s="1582"/>
      <c r="AH426" s="1582"/>
      <c r="AI426" s="1582"/>
      <c r="AJ426" s="1582"/>
      <c r="AK426" s="1582"/>
      <c r="AL426" s="1582"/>
      <c r="AM426" s="1582"/>
      <c r="AN426" s="1582"/>
      <c r="AO426" s="1582"/>
      <c r="AP426" s="1582"/>
      <c r="AQ426" s="1582"/>
      <c r="AR426" s="1582"/>
      <c r="AS426" s="1582"/>
      <c r="AT426" s="1582"/>
      <c r="AU426" s="1582"/>
      <c r="AV426" s="1582"/>
      <c r="AW426" s="1582"/>
      <c r="AX426" s="1582"/>
      <c r="AY426" s="1582"/>
      <c r="AZ426" s="210"/>
      <c r="BA426" s="210"/>
      <c r="BB426" s="210"/>
      <c r="BC426" s="210"/>
      <c r="BD426" s="210"/>
      <c r="BE426" s="210"/>
    </row>
    <row r="427" spans="18:57" x14ac:dyDescent="0.2">
      <c r="R427" s="208"/>
      <c r="S427" s="1581"/>
      <c r="T427" s="1582"/>
      <c r="U427" s="1582"/>
      <c r="V427" s="1583"/>
      <c r="W427" s="1402"/>
      <c r="X427" s="1582"/>
      <c r="Y427" s="1582"/>
      <c r="Z427" s="1582"/>
      <c r="AA427" s="1582"/>
      <c r="AB427" s="1582"/>
      <c r="AC427" s="1582"/>
      <c r="AD427" s="1582"/>
      <c r="AE427" s="1582"/>
      <c r="AF427" s="1582"/>
      <c r="AG427" s="1582"/>
      <c r="AH427" s="1582"/>
      <c r="AI427" s="1582"/>
      <c r="AJ427" s="1582"/>
      <c r="AK427" s="1582"/>
      <c r="AL427" s="1582"/>
      <c r="AM427" s="1582"/>
      <c r="AN427" s="1582"/>
      <c r="AO427" s="1582"/>
      <c r="AP427" s="1582"/>
      <c r="AQ427" s="1582"/>
      <c r="AR427" s="1582"/>
      <c r="AS427" s="1582"/>
      <c r="AT427" s="1582"/>
      <c r="AU427" s="1582"/>
      <c r="AV427" s="1582"/>
      <c r="AW427" s="1582"/>
      <c r="AX427" s="1582"/>
      <c r="AY427" s="1582"/>
      <c r="AZ427" s="210"/>
      <c r="BA427" s="210"/>
      <c r="BB427" s="210"/>
      <c r="BC427" s="210"/>
      <c r="BD427" s="210"/>
      <c r="BE427" s="210"/>
    </row>
    <row r="428" spans="18:57" x14ac:dyDescent="0.2">
      <c r="R428" s="208"/>
      <c r="S428" s="1581"/>
      <c r="T428" s="1582"/>
      <c r="U428" s="1582"/>
      <c r="V428" s="1583"/>
      <c r="W428" s="1402"/>
      <c r="X428" s="1582"/>
      <c r="Y428" s="1582"/>
      <c r="Z428" s="1582"/>
      <c r="AA428" s="1582"/>
      <c r="AB428" s="1582"/>
      <c r="AC428" s="1582"/>
      <c r="AD428" s="1582"/>
      <c r="AE428" s="1582"/>
      <c r="AF428" s="1582"/>
      <c r="AG428" s="1582"/>
      <c r="AH428" s="1582"/>
      <c r="AI428" s="1582"/>
      <c r="AJ428" s="1582"/>
      <c r="AK428" s="1582"/>
      <c r="AL428" s="1582"/>
      <c r="AM428" s="1582"/>
      <c r="AN428" s="1582"/>
      <c r="AO428" s="1582"/>
      <c r="AP428" s="1582"/>
      <c r="AQ428" s="1582"/>
      <c r="AR428" s="1582"/>
      <c r="AS428" s="1582"/>
      <c r="AT428" s="1582"/>
      <c r="AU428" s="1582"/>
      <c r="AV428" s="1582"/>
      <c r="AW428" s="1582"/>
      <c r="AX428" s="1582"/>
      <c r="AY428" s="1582"/>
      <c r="AZ428" s="210"/>
      <c r="BA428" s="210"/>
      <c r="BB428" s="210"/>
      <c r="BC428" s="210"/>
      <c r="BD428" s="210"/>
      <c r="BE428" s="210"/>
    </row>
    <row r="429" spans="18:57" x14ac:dyDescent="0.2">
      <c r="R429" s="208"/>
      <c r="S429" s="1581"/>
      <c r="T429" s="1582"/>
      <c r="U429" s="1582"/>
      <c r="V429" s="1583"/>
      <c r="W429" s="1402"/>
      <c r="X429" s="1582"/>
      <c r="Y429" s="1582"/>
      <c r="Z429" s="1582"/>
      <c r="AA429" s="1582"/>
      <c r="AB429" s="1582"/>
      <c r="AC429" s="1582"/>
      <c r="AD429" s="1582"/>
      <c r="AE429" s="1582"/>
      <c r="AF429" s="1582"/>
      <c r="AG429" s="1582"/>
      <c r="AH429" s="1582"/>
      <c r="AI429" s="1582"/>
      <c r="AJ429" s="1582"/>
      <c r="AK429" s="1582"/>
      <c r="AL429" s="1582"/>
      <c r="AM429" s="1582"/>
      <c r="AN429" s="1582"/>
      <c r="AO429" s="1582"/>
      <c r="AP429" s="1582"/>
      <c r="AQ429" s="1582"/>
      <c r="AR429" s="1582"/>
      <c r="AS429" s="1582"/>
      <c r="AT429" s="1582"/>
      <c r="AU429" s="1582"/>
      <c r="AV429" s="1582"/>
      <c r="AW429" s="1582"/>
      <c r="AX429" s="1582"/>
      <c r="AY429" s="1582"/>
      <c r="AZ429" s="210"/>
      <c r="BA429" s="210"/>
      <c r="BB429" s="210"/>
      <c r="BC429" s="210"/>
      <c r="BD429" s="210"/>
      <c r="BE429" s="210"/>
    </row>
    <row r="430" spans="18:57" x14ac:dyDescent="0.2">
      <c r="R430" s="208"/>
      <c r="S430" s="1581"/>
      <c r="T430" s="1582"/>
      <c r="U430" s="1582"/>
      <c r="V430" s="1583"/>
      <c r="W430" s="1402"/>
      <c r="X430" s="1582"/>
      <c r="Y430" s="1582"/>
      <c r="Z430" s="1582"/>
      <c r="AA430" s="1582"/>
      <c r="AB430" s="1582"/>
      <c r="AC430" s="1582"/>
      <c r="AD430" s="1582"/>
      <c r="AE430" s="1582"/>
      <c r="AF430" s="1582"/>
      <c r="AG430" s="1582"/>
      <c r="AH430" s="1582"/>
      <c r="AI430" s="1582"/>
      <c r="AJ430" s="1582"/>
      <c r="AK430" s="1582"/>
      <c r="AL430" s="1582"/>
      <c r="AM430" s="1582"/>
      <c r="AN430" s="1582"/>
      <c r="AO430" s="1582"/>
      <c r="AP430" s="1582"/>
      <c r="AQ430" s="1582"/>
      <c r="AR430" s="1582"/>
      <c r="AS430" s="1582"/>
      <c r="AT430" s="1582"/>
      <c r="AU430" s="1582"/>
      <c r="AV430" s="1582"/>
      <c r="AW430" s="1582"/>
      <c r="AX430" s="1582"/>
      <c r="AY430" s="1582"/>
      <c r="AZ430" s="210"/>
      <c r="BA430" s="210"/>
      <c r="BB430" s="210"/>
      <c r="BC430" s="210"/>
      <c r="BD430" s="210"/>
      <c r="BE430" s="210"/>
    </row>
    <row r="431" spans="18:57" x14ac:dyDescent="0.2">
      <c r="R431" s="208"/>
      <c r="S431" s="1581"/>
      <c r="T431" s="1582"/>
      <c r="U431" s="1582"/>
      <c r="V431" s="1583"/>
      <c r="W431" s="1402"/>
      <c r="X431" s="1582"/>
      <c r="Y431" s="1582"/>
      <c r="Z431" s="1582"/>
      <c r="AA431" s="1582"/>
      <c r="AB431" s="1582"/>
      <c r="AC431" s="1582"/>
      <c r="AD431" s="1582"/>
      <c r="AE431" s="1582"/>
      <c r="AF431" s="1582"/>
      <c r="AG431" s="1582"/>
      <c r="AH431" s="1582"/>
      <c r="AI431" s="1582"/>
      <c r="AJ431" s="1582"/>
      <c r="AK431" s="1582"/>
      <c r="AL431" s="1582"/>
      <c r="AM431" s="1582"/>
      <c r="AN431" s="1582"/>
      <c r="AO431" s="1582"/>
      <c r="AP431" s="1582"/>
      <c r="AQ431" s="1582"/>
      <c r="AR431" s="1582"/>
      <c r="AS431" s="1582"/>
      <c r="AT431" s="1582"/>
      <c r="AU431" s="1582"/>
      <c r="AV431" s="1582"/>
      <c r="AW431" s="1582"/>
      <c r="AX431" s="1582"/>
      <c r="AY431" s="1582"/>
      <c r="AZ431" s="210"/>
      <c r="BA431" s="210"/>
      <c r="BB431" s="210"/>
      <c r="BC431" s="210"/>
      <c r="BD431" s="210"/>
      <c r="BE431" s="210"/>
    </row>
    <row r="432" spans="18:57" x14ac:dyDescent="0.2">
      <c r="R432" s="208"/>
      <c r="S432" s="1581"/>
      <c r="T432" s="1582"/>
      <c r="U432" s="1582"/>
      <c r="V432" s="1583"/>
      <c r="W432" s="1402"/>
      <c r="X432" s="1582"/>
      <c r="Y432" s="1582"/>
      <c r="Z432" s="1582"/>
      <c r="AA432" s="1582"/>
      <c r="AB432" s="1582"/>
      <c r="AC432" s="1582"/>
      <c r="AD432" s="1582"/>
      <c r="AE432" s="1582"/>
      <c r="AF432" s="1582"/>
      <c r="AG432" s="1582"/>
      <c r="AH432" s="1582"/>
      <c r="AI432" s="1582"/>
      <c r="AJ432" s="1582"/>
      <c r="AK432" s="1582"/>
      <c r="AL432" s="1582"/>
      <c r="AM432" s="1582"/>
      <c r="AN432" s="1582"/>
      <c r="AO432" s="1582"/>
      <c r="AP432" s="1582"/>
      <c r="AQ432" s="1582"/>
      <c r="AR432" s="1582"/>
      <c r="AS432" s="1582"/>
      <c r="AT432" s="1582"/>
      <c r="AU432" s="1582"/>
      <c r="AV432" s="1582"/>
      <c r="AW432" s="1582"/>
      <c r="AX432" s="1582"/>
      <c r="AY432" s="1582"/>
      <c r="AZ432" s="210"/>
      <c r="BA432" s="210"/>
      <c r="BB432" s="210"/>
      <c r="BC432" s="210"/>
      <c r="BD432" s="210"/>
      <c r="BE432" s="210"/>
    </row>
    <row r="433" spans="18:57" x14ac:dyDescent="0.2">
      <c r="R433" s="208"/>
      <c r="S433" s="1581"/>
      <c r="T433" s="1582"/>
      <c r="U433" s="1582"/>
      <c r="V433" s="1583"/>
      <c r="W433" s="1402"/>
      <c r="X433" s="1582"/>
      <c r="Y433" s="1582"/>
      <c r="Z433" s="1582"/>
      <c r="AA433" s="1582"/>
      <c r="AB433" s="1582"/>
      <c r="AC433" s="1582"/>
      <c r="AD433" s="1582"/>
      <c r="AE433" s="1582"/>
      <c r="AF433" s="1582"/>
      <c r="AG433" s="1582"/>
      <c r="AH433" s="1582"/>
      <c r="AI433" s="1582"/>
      <c r="AJ433" s="1582"/>
      <c r="AK433" s="1582"/>
      <c r="AL433" s="1582"/>
      <c r="AM433" s="1582"/>
      <c r="AN433" s="1582"/>
      <c r="AO433" s="1582"/>
      <c r="AP433" s="1582"/>
      <c r="AQ433" s="1582"/>
      <c r="AR433" s="1582"/>
      <c r="AS433" s="1582"/>
      <c r="AT433" s="1582"/>
      <c r="AU433" s="1582"/>
      <c r="AV433" s="1582"/>
      <c r="AW433" s="1582"/>
      <c r="AX433" s="1582"/>
      <c r="AY433" s="1582"/>
      <c r="AZ433" s="210"/>
      <c r="BA433" s="210"/>
      <c r="BB433" s="210"/>
      <c r="BC433" s="210"/>
      <c r="BD433" s="210"/>
      <c r="BE433" s="210"/>
    </row>
    <row r="434" spans="18:57" x14ac:dyDescent="0.2">
      <c r="R434" s="208"/>
      <c r="S434" s="1581"/>
      <c r="T434" s="1582"/>
      <c r="U434" s="1582"/>
      <c r="V434" s="1583"/>
      <c r="W434" s="1402"/>
      <c r="X434" s="1582"/>
      <c r="Y434" s="1582"/>
      <c r="Z434" s="1582"/>
      <c r="AA434" s="1582"/>
      <c r="AB434" s="1582"/>
      <c r="AC434" s="1582"/>
      <c r="AD434" s="1582"/>
      <c r="AE434" s="1582"/>
      <c r="AF434" s="1582"/>
      <c r="AG434" s="1582"/>
      <c r="AH434" s="1582"/>
      <c r="AI434" s="1582"/>
      <c r="AJ434" s="1582"/>
      <c r="AK434" s="1582"/>
      <c r="AL434" s="1582"/>
      <c r="AM434" s="1582"/>
      <c r="AN434" s="1582"/>
      <c r="AO434" s="1582"/>
      <c r="AP434" s="1582"/>
      <c r="AQ434" s="1582"/>
      <c r="AR434" s="1582"/>
      <c r="AS434" s="1582"/>
      <c r="AT434" s="1582"/>
      <c r="AU434" s="1582"/>
      <c r="AV434" s="1582"/>
      <c r="AW434" s="1582"/>
      <c r="AX434" s="1582"/>
      <c r="AY434" s="1582"/>
      <c r="AZ434" s="210"/>
      <c r="BA434" s="210"/>
      <c r="BB434" s="210"/>
      <c r="BC434" s="210"/>
      <c r="BD434" s="210"/>
      <c r="BE434" s="210"/>
    </row>
    <row r="435" spans="18:57" x14ac:dyDescent="0.2">
      <c r="R435" s="208"/>
      <c r="S435" s="1581"/>
      <c r="T435" s="1582"/>
      <c r="U435" s="1582"/>
      <c r="V435" s="1583"/>
      <c r="W435" s="1402"/>
      <c r="X435" s="1582"/>
      <c r="Y435" s="1582"/>
      <c r="Z435" s="1582"/>
      <c r="AA435" s="1582"/>
      <c r="AB435" s="1582"/>
      <c r="AC435" s="1582"/>
      <c r="AD435" s="1582"/>
      <c r="AE435" s="1582"/>
      <c r="AF435" s="1582"/>
      <c r="AG435" s="1582"/>
      <c r="AH435" s="1582"/>
      <c r="AI435" s="1582"/>
      <c r="AJ435" s="1582"/>
      <c r="AK435" s="1582"/>
      <c r="AL435" s="1582"/>
      <c r="AM435" s="1582"/>
      <c r="AN435" s="1582"/>
      <c r="AO435" s="1582"/>
      <c r="AP435" s="1582"/>
      <c r="AQ435" s="1582"/>
      <c r="AR435" s="1582"/>
      <c r="AS435" s="1582"/>
      <c r="AT435" s="1582"/>
      <c r="AU435" s="1582"/>
      <c r="AV435" s="1582"/>
      <c r="AW435" s="1582"/>
      <c r="AX435" s="1582"/>
      <c r="AY435" s="1582"/>
      <c r="AZ435" s="210"/>
      <c r="BA435" s="210"/>
      <c r="BB435" s="210"/>
      <c r="BC435" s="210"/>
      <c r="BD435" s="210"/>
      <c r="BE435" s="210"/>
    </row>
    <row r="436" spans="18:57" x14ac:dyDescent="0.2">
      <c r="R436" s="208"/>
      <c r="S436" s="1581"/>
      <c r="T436" s="1582"/>
      <c r="U436" s="1582"/>
      <c r="V436" s="1583"/>
      <c r="W436" s="1402"/>
      <c r="X436" s="1582"/>
      <c r="Y436" s="1582"/>
      <c r="Z436" s="1582"/>
      <c r="AA436" s="1582"/>
      <c r="AB436" s="1582"/>
      <c r="AC436" s="1582"/>
      <c r="AD436" s="1582"/>
      <c r="AE436" s="1582"/>
      <c r="AF436" s="1582"/>
      <c r="AG436" s="1582"/>
      <c r="AH436" s="1582"/>
      <c r="AI436" s="1582"/>
      <c r="AJ436" s="1582"/>
      <c r="AK436" s="1582"/>
      <c r="AL436" s="1582"/>
      <c r="AM436" s="1582"/>
      <c r="AN436" s="1582"/>
      <c r="AO436" s="1582"/>
      <c r="AP436" s="1582"/>
      <c r="AQ436" s="1582"/>
      <c r="AR436" s="1582"/>
      <c r="AS436" s="1582"/>
      <c r="AT436" s="1582"/>
      <c r="AU436" s="1582"/>
      <c r="AV436" s="1582"/>
      <c r="AW436" s="1582"/>
      <c r="AX436" s="1582"/>
      <c r="AY436" s="1582"/>
      <c r="AZ436" s="210"/>
      <c r="BA436" s="210"/>
      <c r="BB436" s="210"/>
      <c r="BC436" s="210"/>
      <c r="BD436" s="210"/>
      <c r="BE436" s="210"/>
    </row>
    <row r="437" spans="18:57" x14ac:dyDescent="0.2">
      <c r="R437" s="208"/>
      <c r="S437" s="1581"/>
      <c r="T437" s="1582"/>
      <c r="U437" s="1582"/>
      <c r="V437" s="1583"/>
      <c r="W437" s="1402"/>
      <c r="X437" s="1582"/>
      <c r="Y437" s="1582"/>
      <c r="Z437" s="1582"/>
      <c r="AA437" s="1582"/>
      <c r="AB437" s="1582"/>
      <c r="AC437" s="1582"/>
      <c r="AD437" s="1582"/>
      <c r="AE437" s="1582"/>
      <c r="AF437" s="1582"/>
      <c r="AG437" s="1582"/>
      <c r="AH437" s="1582"/>
      <c r="AI437" s="1582"/>
      <c r="AJ437" s="1582"/>
      <c r="AK437" s="1582"/>
      <c r="AL437" s="1582"/>
      <c r="AM437" s="1582"/>
      <c r="AN437" s="1582"/>
      <c r="AO437" s="1582"/>
      <c r="AP437" s="1582"/>
      <c r="AQ437" s="1582"/>
      <c r="AR437" s="1582"/>
      <c r="AS437" s="1582"/>
      <c r="AT437" s="1582"/>
      <c r="AU437" s="1582"/>
      <c r="AV437" s="1582"/>
      <c r="AW437" s="1582"/>
      <c r="AX437" s="1582"/>
      <c r="AY437" s="1582"/>
      <c r="AZ437" s="210"/>
      <c r="BA437" s="210"/>
      <c r="BB437" s="210"/>
      <c r="BC437" s="210"/>
      <c r="BD437" s="210"/>
      <c r="BE437" s="210"/>
    </row>
    <row r="438" spans="18:57" x14ac:dyDescent="0.2">
      <c r="R438" s="208"/>
      <c r="S438" s="1581"/>
      <c r="T438" s="1582"/>
      <c r="U438" s="1582"/>
      <c r="V438" s="1583"/>
      <c r="W438" s="1402"/>
      <c r="X438" s="1582"/>
      <c r="Y438" s="1582"/>
      <c r="Z438" s="1582"/>
      <c r="AA438" s="1582"/>
      <c r="AB438" s="1582"/>
      <c r="AC438" s="1582"/>
      <c r="AD438" s="1582"/>
      <c r="AE438" s="1582"/>
      <c r="AF438" s="1582"/>
      <c r="AG438" s="1582"/>
      <c r="AH438" s="1582"/>
      <c r="AI438" s="1582"/>
      <c r="AJ438" s="1582"/>
      <c r="AK438" s="1582"/>
      <c r="AL438" s="1582"/>
      <c r="AM438" s="1582"/>
      <c r="AN438" s="1582"/>
      <c r="AO438" s="1582"/>
      <c r="AP438" s="1582"/>
      <c r="AQ438" s="1582"/>
      <c r="AR438" s="1582"/>
      <c r="AS438" s="1582"/>
      <c r="AT438" s="1582"/>
      <c r="AU438" s="1582"/>
      <c r="AV438" s="1582"/>
      <c r="AW438" s="1582"/>
      <c r="AX438" s="1582"/>
      <c r="AY438" s="1582"/>
      <c r="AZ438" s="210"/>
      <c r="BA438" s="210"/>
      <c r="BB438" s="210"/>
      <c r="BC438" s="210"/>
      <c r="BD438" s="210"/>
      <c r="BE438" s="210"/>
    </row>
    <row r="439" spans="18:57" x14ac:dyDescent="0.2">
      <c r="R439" s="208"/>
      <c r="S439" s="1581"/>
      <c r="T439" s="1582"/>
      <c r="U439" s="1582"/>
      <c r="V439" s="1583"/>
      <c r="W439" s="1402"/>
      <c r="X439" s="1582"/>
      <c r="Y439" s="1582"/>
      <c r="Z439" s="1582"/>
      <c r="AA439" s="1582"/>
      <c r="AB439" s="1582"/>
      <c r="AC439" s="1582"/>
      <c r="AD439" s="1582"/>
      <c r="AE439" s="1582"/>
      <c r="AF439" s="1582"/>
      <c r="AG439" s="1582"/>
      <c r="AH439" s="1582"/>
      <c r="AI439" s="1582"/>
      <c r="AJ439" s="1582"/>
      <c r="AK439" s="1582"/>
      <c r="AL439" s="1582"/>
      <c r="AM439" s="1582"/>
      <c r="AN439" s="1582"/>
      <c r="AO439" s="1582"/>
      <c r="AP439" s="1582"/>
      <c r="AQ439" s="1582"/>
      <c r="AR439" s="1582"/>
      <c r="AS439" s="1582"/>
      <c r="AT439" s="1582"/>
      <c r="AU439" s="1582"/>
      <c r="AV439" s="1582"/>
      <c r="AW439" s="1582"/>
      <c r="AX439" s="1582"/>
      <c r="AY439" s="1582"/>
      <c r="AZ439" s="210"/>
      <c r="BA439" s="210"/>
      <c r="BB439" s="210"/>
      <c r="BC439" s="210"/>
      <c r="BD439" s="210"/>
      <c r="BE439" s="210"/>
    </row>
    <row r="440" spans="18:57" x14ac:dyDescent="0.2">
      <c r="R440" s="208"/>
      <c r="S440" s="1581"/>
      <c r="T440" s="1582"/>
      <c r="U440" s="1582"/>
      <c r="V440" s="1583"/>
      <c r="W440" s="1402"/>
      <c r="X440" s="1582"/>
      <c r="Y440" s="1582"/>
      <c r="Z440" s="1582"/>
      <c r="AA440" s="1582"/>
      <c r="AB440" s="1582"/>
      <c r="AC440" s="1582"/>
      <c r="AD440" s="1582"/>
      <c r="AE440" s="1582"/>
      <c r="AF440" s="1582"/>
      <c r="AG440" s="1582"/>
      <c r="AH440" s="1582"/>
      <c r="AI440" s="1582"/>
      <c r="AJ440" s="1582"/>
      <c r="AK440" s="1582"/>
      <c r="AL440" s="1582"/>
      <c r="AM440" s="1582"/>
      <c r="AN440" s="1582"/>
      <c r="AO440" s="1582"/>
      <c r="AP440" s="1582"/>
      <c r="AQ440" s="1582"/>
      <c r="AR440" s="1582"/>
      <c r="AS440" s="1582"/>
      <c r="AT440" s="1582"/>
      <c r="AU440" s="1582"/>
      <c r="AV440" s="1582"/>
      <c r="AW440" s="1582"/>
      <c r="AX440" s="1582"/>
      <c r="AY440" s="1582"/>
      <c r="AZ440" s="210"/>
      <c r="BA440" s="210"/>
      <c r="BB440" s="210"/>
      <c r="BC440" s="210"/>
      <c r="BD440" s="210"/>
      <c r="BE440" s="210"/>
    </row>
    <row r="441" spans="18:57" x14ac:dyDescent="0.2">
      <c r="R441" s="208"/>
      <c r="S441" s="1581"/>
      <c r="T441" s="1582"/>
      <c r="U441" s="1582"/>
      <c r="V441" s="1583"/>
      <c r="W441" s="1402"/>
      <c r="X441" s="1582"/>
      <c r="Y441" s="1582"/>
      <c r="Z441" s="1582"/>
      <c r="AA441" s="1582"/>
      <c r="AB441" s="1582"/>
      <c r="AC441" s="1582"/>
      <c r="AD441" s="1582"/>
      <c r="AE441" s="1582"/>
      <c r="AF441" s="1582"/>
      <c r="AG441" s="1582"/>
      <c r="AH441" s="1582"/>
      <c r="AI441" s="1582"/>
      <c r="AJ441" s="1582"/>
      <c r="AK441" s="1582"/>
      <c r="AL441" s="1582"/>
      <c r="AM441" s="1582"/>
      <c r="AN441" s="1582"/>
      <c r="AO441" s="1582"/>
      <c r="AP441" s="1582"/>
      <c r="AQ441" s="1582"/>
      <c r="AR441" s="1582"/>
      <c r="AS441" s="1582"/>
      <c r="AT441" s="1582"/>
      <c r="AU441" s="1582"/>
      <c r="AV441" s="1582"/>
      <c r="AW441" s="1582"/>
      <c r="AX441" s="1582"/>
      <c r="AY441" s="1582"/>
      <c r="AZ441" s="210"/>
      <c r="BA441" s="210"/>
      <c r="BB441" s="210"/>
      <c r="BC441" s="210"/>
      <c r="BD441" s="210"/>
      <c r="BE441" s="210"/>
    </row>
    <row r="442" spans="18:57" x14ac:dyDescent="0.2">
      <c r="R442" s="208"/>
      <c r="S442" s="1581"/>
      <c r="T442" s="1582"/>
      <c r="U442" s="1582"/>
      <c r="V442" s="1583"/>
      <c r="W442" s="1402"/>
      <c r="X442" s="1582"/>
      <c r="Y442" s="1582"/>
      <c r="Z442" s="1582"/>
      <c r="AA442" s="1582"/>
      <c r="AB442" s="1582"/>
      <c r="AC442" s="1582"/>
      <c r="AD442" s="1582"/>
      <c r="AE442" s="1582"/>
      <c r="AF442" s="1582"/>
      <c r="AG442" s="1582"/>
      <c r="AH442" s="1582"/>
      <c r="AI442" s="1582"/>
      <c r="AJ442" s="1582"/>
      <c r="AK442" s="1582"/>
      <c r="AL442" s="1582"/>
      <c r="AM442" s="1582"/>
      <c r="AN442" s="1582"/>
      <c r="AO442" s="1582"/>
      <c r="AP442" s="1582"/>
      <c r="AQ442" s="1582"/>
      <c r="AR442" s="1582"/>
      <c r="AS442" s="1582"/>
      <c r="AT442" s="1582"/>
      <c r="AU442" s="1582"/>
      <c r="AV442" s="1582"/>
      <c r="AW442" s="1582"/>
      <c r="AX442" s="1582"/>
      <c r="AY442" s="1582"/>
      <c r="AZ442" s="210"/>
      <c r="BA442" s="210"/>
      <c r="BB442" s="210"/>
      <c r="BC442" s="210"/>
      <c r="BD442" s="210"/>
      <c r="BE442" s="210"/>
    </row>
    <row r="443" spans="18:57" x14ac:dyDescent="0.2">
      <c r="R443" s="208"/>
      <c r="S443" s="1581"/>
      <c r="T443" s="1582"/>
      <c r="U443" s="1582"/>
      <c r="V443" s="1583"/>
      <c r="W443" s="1402"/>
      <c r="X443" s="1582"/>
      <c r="Y443" s="1582"/>
      <c r="Z443" s="1582"/>
      <c r="AA443" s="1582"/>
      <c r="AB443" s="1582"/>
      <c r="AC443" s="1582"/>
      <c r="AD443" s="1582"/>
      <c r="AE443" s="1582"/>
      <c r="AF443" s="1582"/>
      <c r="AG443" s="1582"/>
      <c r="AH443" s="1582"/>
      <c r="AI443" s="1582"/>
      <c r="AJ443" s="1582"/>
      <c r="AK443" s="1582"/>
      <c r="AL443" s="1582"/>
      <c r="AM443" s="1582"/>
      <c r="AN443" s="1582"/>
      <c r="AO443" s="1582"/>
      <c r="AP443" s="1582"/>
      <c r="AQ443" s="1582"/>
      <c r="AR443" s="1582"/>
      <c r="AS443" s="1582"/>
      <c r="AT443" s="1582"/>
      <c r="AU443" s="1582"/>
      <c r="AV443" s="1582"/>
      <c r="AW443" s="1582"/>
      <c r="AX443" s="1582"/>
      <c r="AY443" s="1582"/>
      <c r="AZ443" s="210"/>
      <c r="BA443" s="210"/>
      <c r="BB443" s="210"/>
      <c r="BC443" s="210"/>
      <c r="BD443" s="210"/>
      <c r="BE443" s="210"/>
    </row>
    <row r="444" spans="18:57" x14ac:dyDescent="0.2">
      <c r="R444" s="208"/>
      <c r="S444" s="1581"/>
      <c r="T444" s="1582"/>
      <c r="U444" s="1582"/>
      <c r="V444" s="1583"/>
      <c r="W444" s="1402"/>
      <c r="X444" s="1582"/>
      <c r="Y444" s="1582"/>
      <c r="Z444" s="1582"/>
      <c r="AA444" s="1582"/>
      <c r="AB444" s="1582"/>
      <c r="AC444" s="1582"/>
      <c r="AD444" s="1582"/>
      <c r="AE444" s="1582"/>
      <c r="AF444" s="1582"/>
      <c r="AG444" s="1582"/>
      <c r="AH444" s="1582"/>
      <c r="AI444" s="1582"/>
      <c r="AJ444" s="1582"/>
      <c r="AK444" s="1582"/>
      <c r="AL444" s="1582"/>
      <c r="AM444" s="1582"/>
      <c r="AN444" s="1582"/>
      <c r="AO444" s="1582"/>
      <c r="AP444" s="1582"/>
      <c r="AQ444" s="1582"/>
      <c r="AR444" s="1582"/>
      <c r="AS444" s="1582"/>
      <c r="AT444" s="1582"/>
      <c r="AU444" s="1582"/>
      <c r="AV444" s="1582"/>
      <c r="AW444" s="1582"/>
      <c r="AX444" s="1582"/>
      <c r="AY444" s="1582"/>
      <c r="AZ444" s="210"/>
      <c r="BA444" s="210"/>
      <c r="BB444" s="210"/>
      <c r="BC444" s="210"/>
      <c r="BD444" s="210"/>
      <c r="BE444" s="210"/>
    </row>
    <row r="445" spans="18:57" x14ac:dyDescent="0.2">
      <c r="R445" s="208"/>
      <c r="S445" s="1581"/>
      <c r="T445" s="1582"/>
      <c r="U445" s="1582"/>
      <c r="V445" s="1583"/>
      <c r="W445" s="1402"/>
      <c r="X445" s="1582"/>
      <c r="Y445" s="1582"/>
      <c r="Z445" s="1582"/>
      <c r="AA445" s="1582"/>
      <c r="AB445" s="1582"/>
      <c r="AC445" s="1582"/>
      <c r="AD445" s="1582"/>
      <c r="AE445" s="1582"/>
      <c r="AF445" s="1582"/>
      <c r="AG445" s="1582"/>
      <c r="AH445" s="1582"/>
      <c r="AI445" s="1582"/>
      <c r="AJ445" s="1582"/>
      <c r="AK445" s="1582"/>
      <c r="AL445" s="1582"/>
      <c r="AM445" s="1582"/>
      <c r="AN445" s="1582"/>
      <c r="AO445" s="1582"/>
      <c r="AP445" s="1582"/>
      <c r="AQ445" s="1582"/>
      <c r="AR445" s="1582"/>
      <c r="AS445" s="1582"/>
      <c r="AT445" s="1582"/>
      <c r="AU445" s="1582"/>
      <c r="AV445" s="1582"/>
      <c r="AW445" s="1582"/>
      <c r="AX445" s="1582"/>
      <c r="AY445" s="1582"/>
      <c r="AZ445" s="210"/>
      <c r="BA445" s="210"/>
      <c r="BB445" s="210"/>
      <c r="BC445" s="210"/>
      <c r="BD445" s="210"/>
      <c r="BE445" s="210"/>
    </row>
    <row r="446" spans="18:57" x14ac:dyDescent="0.2">
      <c r="R446" s="208"/>
      <c r="S446" s="1581"/>
      <c r="T446" s="1582"/>
      <c r="U446" s="1582"/>
      <c r="V446" s="1583"/>
      <c r="W446" s="1402"/>
      <c r="X446" s="1582"/>
      <c r="Y446" s="1582"/>
      <c r="Z446" s="1582"/>
      <c r="AA446" s="1582"/>
      <c r="AB446" s="1582"/>
      <c r="AC446" s="1582"/>
      <c r="AD446" s="1582"/>
      <c r="AE446" s="1582"/>
      <c r="AF446" s="1582"/>
      <c r="AG446" s="1582"/>
      <c r="AH446" s="1582"/>
      <c r="AI446" s="1582"/>
      <c r="AJ446" s="1582"/>
      <c r="AK446" s="1582"/>
      <c r="AL446" s="1582"/>
      <c r="AM446" s="1582"/>
      <c r="AN446" s="1582"/>
      <c r="AO446" s="1582"/>
      <c r="AP446" s="1582"/>
      <c r="AQ446" s="1582"/>
      <c r="AR446" s="1582"/>
      <c r="AS446" s="1582"/>
      <c r="AT446" s="1582"/>
      <c r="AU446" s="1582"/>
      <c r="AV446" s="1582"/>
      <c r="AW446" s="1582"/>
      <c r="AX446" s="1582"/>
      <c r="AY446" s="1582"/>
      <c r="AZ446" s="210"/>
      <c r="BA446" s="210"/>
      <c r="BB446" s="210"/>
      <c r="BC446" s="210"/>
      <c r="BD446" s="210"/>
      <c r="BE446" s="210"/>
    </row>
    <row r="447" spans="18:57" x14ac:dyDescent="0.2">
      <c r="R447" s="208"/>
      <c r="S447" s="1581"/>
      <c r="T447" s="1582"/>
      <c r="U447" s="1582"/>
      <c r="V447" s="1583"/>
      <c r="W447" s="1402"/>
      <c r="X447" s="1582"/>
      <c r="Y447" s="1582"/>
      <c r="Z447" s="1582"/>
      <c r="AA447" s="1582"/>
      <c r="AB447" s="1582"/>
      <c r="AC447" s="1582"/>
      <c r="AD447" s="1582"/>
      <c r="AE447" s="1582"/>
      <c r="AF447" s="1582"/>
      <c r="AG447" s="1582"/>
      <c r="AH447" s="1582"/>
      <c r="AI447" s="1582"/>
      <c r="AJ447" s="1582"/>
      <c r="AK447" s="1582"/>
      <c r="AL447" s="1582"/>
      <c r="AM447" s="1582"/>
      <c r="AN447" s="1582"/>
      <c r="AO447" s="1582"/>
      <c r="AP447" s="1582"/>
      <c r="AQ447" s="1582"/>
      <c r="AR447" s="1582"/>
      <c r="AS447" s="1582"/>
      <c r="AT447" s="1582"/>
      <c r="AU447" s="1582"/>
      <c r="AV447" s="1582"/>
      <c r="AW447" s="1582"/>
      <c r="AX447" s="1582"/>
      <c r="AY447" s="1582"/>
      <c r="AZ447" s="210"/>
      <c r="BA447" s="210"/>
      <c r="BB447" s="210"/>
      <c r="BC447" s="210"/>
      <c r="BD447" s="210"/>
      <c r="BE447" s="210"/>
    </row>
    <row r="448" spans="18:57" x14ac:dyDescent="0.2">
      <c r="R448" s="208"/>
      <c r="S448" s="1581"/>
      <c r="T448" s="1582"/>
      <c r="U448" s="1582"/>
      <c r="V448" s="1583"/>
      <c r="W448" s="1402"/>
      <c r="X448" s="1582"/>
      <c r="Y448" s="1582"/>
      <c r="Z448" s="1582"/>
      <c r="AA448" s="1582"/>
      <c r="AB448" s="1582"/>
      <c r="AC448" s="1582"/>
      <c r="AD448" s="1582"/>
      <c r="AE448" s="1582"/>
      <c r="AF448" s="1582"/>
      <c r="AG448" s="1582"/>
      <c r="AH448" s="1582"/>
      <c r="AI448" s="1582"/>
      <c r="AJ448" s="1582"/>
      <c r="AK448" s="1582"/>
      <c r="AL448" s="1582"/>
      <c r="AM448" s="1582"/>
      <c r="AN448" s="1582"/>
      <c r="AO448" s="1582"/>
      <c r="AP448" s="1582"/>
      <c r="AQ448" s="1582"/>
      <c r="AR448" s="1582"/>
      <c r="AS448" s="1582"/>
      <c r="AT448" s="1582"/>
      <c r="AU448" s="1582"/>
      <c r="AV448" s="1582"/>
      <c r="AW448" s="1582"/>
      <c r="AX448" s="1582"/>
      <c r="AY448" s="1582"/>
      <c r="AZ448" s="210"/>
      <c r="BA448" s="210"/>
      <c r="BB448" s="210"/>
      <c r="BC448" s="210"/>
      <c r="BD448" s="210"/>
      <c r="BE448" s="210"/>
    </row>
    <row r="449" spans="18:57" x14ac:dyDescent="0.2">
      <c r="R449" s="208"/>
      <c r="S449" s="1581"/>
      <c r="T449" s="1582"/>
      <c r="U449" s="1582"/>
      <c r="V449" s="1583"/>
      <c r="W449" s="1402"/>
      <c r="X449" s="1582"/>
      <c r="Y449" s="1582"/>
      <c r="Z449" s="1582"/>
      <c r="AA449" s="1582"/>
      <c r="AB449" s="1582"/>
      <c r="AC449" s="1582"/>
      <c r="AD449" s="1582"/>
      <c r="AE449" s="1582"/>
      <c r="AF449" s="1582"/>
      <c r="AG449" s="1582"/>
      <c r="AH449" s="1582"/>
      <c r="AI449" s="1582"/>
      <c r="AJ449" s="1582"/>
      <c r="AK449" s="1582"/>
      <c r="AL449" s="1582"/>
      <c r="AM449" s="1582"/>
      <c r="AN449" s="1582"/>
      <c r="AO449" s="1582"/>
      <c r="AP449" s="1582"/>
      <c r="AQ449" s="1582"/>
      <c r="AR449" s="1582"/>
      <c r="AS449" s="1582"/>
      <c r="AT449" s="1582"/>
      <c r="AU449" s="1582"/>
      <c r="AV449" s="1582"/>
      <c r="AW449" s="1582"/>
      <c r="AX449" s="1582"/>
      <c r="AY449" s="1582"/>
      <c r="AZ449" s="210"/>
      <c r="BA449" s="210"/>
      <c r="BB449" s="210"/>
      <c r="BC449" s="210"/>
      <c r="BD449" s="210"/>
      <c r="BE449" s="210"/>
    </row>
    <row r="450" spans="18:57" x14ac:dyDescent="0.2">
      <c r="R450" s="208"/>
      <c r="S450" s="1581"/>
      <c r="T450" s="1582"/>
      <c r="U450" s="1582"/>
      <c r="V450" s="1583"/>
      <c r="W450" s="1402"/>
      <c r="X450" s="1582"/>
      <c r="Y450" s="1582"/>
      <c r="Z450" s="1582"/>
      <c r="AA450" s="1582"/>
      <c r="AB450" s="1582"/>
      <c r="AC450" s="1582"/>
      <c r="AD450" s="1582"/>
      <c r="AE450" s="1582"/>
      <c r="AF450" s="1582"/>
      <c r="AG450" s="1582"/>
      <c r="AH450" s="1582"/>
      <c r="AI450" s="1582"/>
      <c r="AJ450" s="1582"/>
      <c r="AK450" s="1582"/>
      <c r="AL450" s="1582"/>
      <c r="AM450" s="1582"/>
      <c r="AN450" s="1582"/>
      <c r="AO450" s="1582"/>
      <c r="AP450" s="1582"/>
      <c r="AQ450" s="1582"/>
      <c r="AR450" s="1582"/>
      <c r="AS450" s="1582"/>
      <c r="AT450" s="1582"/>
      <c r="AU450" s="1582"/>
      <c r="AV450" s="1582"/>
      <c r="AW450" s="1582"/>
      <c r="AX450" s="1582"/>
      <c r="AY450" s="1582"/>
      <c r="AZ450" s="210"/>
      <c r="BA450" s="210"/>
      <c r="BB450" s="210"/>
      <c r="BC450" s="210"/>
      <c r="BD450" s="210"/>
      <c r="BE450" s="210"/>
    </row>
    <row r="451" spans="18:57" x14ac:dyDescent="0.2">
      <c r="R451" s="208"/>
      <c r="S451" s="1581"/>
      <c r="T451" s="1582"/>
      <c r="U451" s="1582"/>
      <c r="V451" s="1583"/>
      <c r="W451" s="1402"/>
      <c r="X451" s="1582"/>
      <c r="Y451" s="1582"/>
      <c r="Z451" s="1582"/>
      <c r="AA451" s="1582"/>
      <c r="AB451" s="1582"/>
      <c r="AC451" s="1582"/>
      <c r="AD451" s="1582"/>
      <c r="AE451" s="1582"/>
      <c r="AF451" s="1582"/>
      <c r="AG451" s="1582"/>
      <c r="AH451" s="1582"/>
      <c r="AI451" s="1582"/>
      <c r="AJ451" s="1582"/>
      <c r="AK451" s="1582"/>
      <c r="AL451" s="1582"/>
      <c r="AM451" s="1582"/>
      <c r="AN451" s="1582"/>
      <c r="AO451" s="1582"/>
      <c r="AP451" s="1582"/>
      <c r="AQ451" s="1582"/>
      <c r="AR451" s="1582"/>
      <c r="AS451" s="1582"/>
      <c r="AT451" s="1582"/>
      <c r="AU451" s="1582"/>
      <c r="AV451" s="1582"/>
      <c r="AW451" s="1582"/>
      <c r="AX451" s="1582"/>
      <c r="AY451" s="1582"/>
      <c r="AZ451" s="210"/>
      <c r="BA451" s="210"/>
      <c r="BB451" s="210"/>
      <c r="BC451" s="210"/>
      <c r="BD451" s="210"/>
      <c r="BE451" s="210"/>
    </row>
    <row r="452" spans="18:57" x14ac:dyDescent="0.2">
      <c r="R452" s="208"/>
      <c r="S452" s="1581"/>
      <c r="T452" s="1582"/>
      <c r="U452" s="1582"/>
      <c r="V452" s="1583"/>
      <c r="W452" s="1402"/>
      <c r="X452" s="1582"/>
      <c r="Y452" s="1582"/>
      <c r="Z452" s="1582"/>
      <c r="AA452" s="1582"/>
      <c r="AB452" s="1582"/>
      <c r="AC452" s="1582"/>
      <c r="AD452" s="1582"/>
      <c r="AE452" s="1582"/>
      <c r="AF452" s="1582"/>
      <c r="AG452" s="1582"/>
      <c r="AH452" s="1582"/>
      <c r="AI452" s="1582"/>
      <c r="AJ452" s="1582"/>
      <c r="AK452" s="1582"/>
      <c r="AL452" s="1582"/>
      <c r="AM452" s="1582"/>
      <c r="AN452" s="1582"/>
      <c r="AO452" s="1582"/>
      <c r="AP452" s="1582"/>
      <c r="AQ452" s="1582"/>
      <c r="AR452" s="1582"/>
      <c r="AS452" s="1582"/>
      <c r="AT452" s="1582"/>
      <c r="AU452" s="1582"/>
      <c r="AV452" s="1582"/>
      <c r="AW452" s="1582"/>
      <c r="AX452" s="1582"/>
      <c r="AY452" s="1582"/>
      <c r="AZ452" s="210"/>
      <c r="BA452" s="210"/>
      <c r="BB452" s="210"/>
      <c r="BC452" s="210"/>
      <c r="BD452" s="210"/>
      <c r="BE452" s="210"/>
    </row>
    <row r="453" spans="18:57" x14ac:dyDescent="0.2">
      <c r="R453" s="208"/>
      <c r="S453" s="1581"/>
      <c r="T453" s="1582"/>
      <c r="U453" s="1582"/>
      <c r="V453" s="1583"/>
      <c r="W453" s="1402"/>
      <c r="X453" s="1582"/>
      <c r="Y453" s="1582"/>
      <c r="Z453" s="1582"/>
      <c r="AA453" s="1582"/>
      <c r="AB453" s="1582"/>
      <c r="AC453" s="1582"/>
      <c r="AD453" s="1582"/>
      <c r="AE453" s="1582"/>
      <c r="AF453" s="1582"/>
      <c r="AG453" s="1582"/>
      <c r="AH453" s="1582"/>
      <c r="AI453" s="1582"/>
      <c r="AJ453" s="1582"/>
      <c r="AK453" s="1582"/>
      <c r="AL453" s="1582"/>
      <c r="AM453" s="1582"/>
      <c r="AN453" s="1582"/>
      <c r="AO453" s="1582"/>
      <c r="AP453" s="1582"/>
      <c r="AQ453" s="1582"/>
      <c r="AR453" s="1582"/>
      <c r="AS453" s="1582"/>
      <c r="AT453" s="1582"/>
      <c r="AU453" s="1582"/>
      <c r="AV453" s="1582"/>
      <c r="AW453" s="1582"/>
      <c r="AX453" s="1582"/>
      <c r="AY453" s="1582"/>
      <c r="AZ453" s="210"/>
      <c r="BA453" s="210"/>
      <c r="BB453" s="210"/>
      <c r="BC453" s="210"/>
      <c r="BD453" s="210"/>
      <c r="BE453" s="210"/>
    </row>
    <row r="454" spans="18:57" x14ac:dyDescent="0.2">
      <c r="R454" s="208"/>
      <c r="S454" s="1581"/>
      <c r="T454" s="1582"/>
      <c r="U454" s="1582"/>
      <c r="V454" s="1583"/>
      <c r="W454" s="1402"/>
      <c r="X454" s="1582"/>
      <c r="Y454" s="1582"/>
      <c r="Z454" s="1582"/>
      <c r="AA454" s="1582"/>
      <c r="AB454" s="1582"/>
      <c r="AC454" s="1582"/>
      <c r="AD454" s="1582"/>
      <c r="AE454" s="1582"/>
      <c r="AF454" s="1582"/>
      <c r="AG454" s="1582"/>
      <c r="AH454" s="1582"/>
      <c r="AI454" s="1582"/>
      <c r="AJ454" s="1582"/>
      <c r="AK454" s="1582"/>
      <c r="AL454" s="1582"/>
      <c r="AM454" s="1582"/>
      <c r="AN454" s="1582"/>
      <c r="AO454" s="1582"/>
      <c r="AP454" s="1582"/>
      <c r="AQ454" s="1582"/>
      <c r="AR454" s="1582"/>
      <c r="AS454" s="1582"/>
      <c r="AT454" s="1582"/>
      <c r="AU454" s="1582"/>
      <c r="AV454" s="1582"/>
      <c r="AW454" s="1582"/>
      <c r="AX454" s="1582"/>
      <c r="AY454" s="1582"/>
      <c r="AZ454" s="210"/>
      <c r="BA454" s="210"/>
      <c r="BB454" s="210"/>
      <c r="BC454" s="210"/>
      <c r="BD454" s="210"/>
      <c r="BE454" s="210"/>
    </row>
    <row r="455" spans="18:57" x14ac:dyDescent="0.2">
      <c r="R455" s="208"/>
      <c r="S455" s="1581"/>
      <c r="T455" s="1582"/>
      <c r="U455" s="1582"/>
      <c r="V455" s="1583"/>
      <c r="W455" s="1402"/>
      <c r="X455" s="1582"/>
      <c r="Y455" s="1582"/>
      <c r="Z455" s="1582"/>
      <c r="AA455" s="1582"/>
      <c r="AB455" s="1582"/>
      <c r="AC455" s="1582"/>
      <c r="AD455" s="1582"/>
      <c r="AE455" s="1582"/>
      <c r="AF455" s="1582"/>
      <c r="AG455" s="1582"/>
      <c r="AH455" s="1582"/>
      <c r="AI455" s="1582"/>
      <c r="AJ455" s="1582"/>
      <c r="AK455" s="1582"/>
      <c r="AL455" s="1582"/>
      <c r="AM455" s="1582"/>
      <c r="AN455" s="1582"/>
      <c r="AO455" s="1582"/>
      <c r="AP455" s="1582"/>
      <c r="AQ455" s="1582"/>
      <c r="AR455" s="1582"/>
      <c r="AS455" s="1582"/>
      <c r="AT455" s="1582"/>
      <c r="AU455" s="1582"/>
      <c r="AV455" s="1582"/>
      <c r="AW455" s="1582"/>
      <c r="AX455" s="1582"/>
      <c r="AY455" s="1582"/>
      <c r="AZ455" s="210"/>
      <c r="BA455" s="210"/>
      <c r="BB455" s="210"/>
      <c r="BC455" s="210"/>
      <c r="BD455" s="210"/>
      <c r="BE455" s="210"/>
    </row>
    <row r="456" spans="18:57" x14ac:dyDescent="0.2">
      <c r="R456" s="208"/>
      <c r="S456" s="1581"/>
      <c r="T456" s="1582"/>
      <c r="U456" s="1582"/>
      <c r="V456" s="1583"/>
      <c r="W456" s="1402"/>
      <c r="X456" s="1582"/>
      <c r="Y456" s="1582"/>
      <c r="Z456" s="1582"/>
      <c r="AA456" s="1582"/>
      <c r="AB456" s="1582"/>
      <c r="AC456" s="1582"/>
      <c r="AD456" s="1582"/>
      <c r="AE456" s="1582"/>
      <c r="AF456" s="1582"/>
      <c r="AG456" s="1582"/>
      <c r="AH456" s="1582"/>
      <c r="AI456" s="1582"/>
      <c r="AJ456" s="1582"/>
      <c r="AK456" s="1582"/>
      <c r="AL456" s="1582"/>
      <c r="AM456" s="1582"/>
      <c r="AN456" s="1582"/>
      <c r="AO456" s="1582"/>
      <c r="AP456" s="1582"/>
      <c r="AQ456" s="1582"/>
      <c r="AR456" s="1582"/>
      <c r="AS456" s="1582"/>
      <c r="AT456" s="1582"/>
      <c r="AU456" s="1582"/>
      <c r="AV456" s="1582"/>
      <c r="AW456" s="1582"/>
      <c r="AX456" s="1582"/>
      <c r="AY456" s="1582"/>
      <c r="AZ456" s="210"/>
      <c r="BA456" s="210"/>
      <c r="BB456" s="210"/>
      <c r="BC456" s="210"/>
      <c r="BD456" s="210"/>
      <c r="BE456" s="210"/>
    </row>
    <row r="457" spans="18:57" x14ac:dyDescent="0.2">
      <c r="R457" s="208"/>
      <c r="S457" s="1581"/>
      <c r="T457" s="1582"/>
      <c r="U457" s="1582"/>
      <c r="V457" s="1583"/>
      <c r="W457" s="1402"/>
      <c r="X457" s="1582"/>
      <c r="Y457" s="1582"/>
      <c r="Z457" s="1582"/>
      <c r="AA457" s="1582"/>
      <c r="AB457" s="1582"/>
      <c r="AC457" s="1582"/>
      <c r="AD457" s="1582"/>
      <c r="AE457" s="1582"/>
      <c r="AF457" s="1582"/>
      <c r="AG457" s="1582"/>
      <c r="AH457" s="1582"/>
      <c r="AI457" s="1582"/>
      <c r="AJ457" s="1582"/>
      <c r="AK457" s="1582"/>
      <c r="AL457" s="1582"/>
      <c r="AM457" s="1582"/>
      <c r="AN457" s="1582"/>
      <c r="AO457" s="1582"/>
      <c r="AP457" s="1582"/>
      <c r="AQ457" s="1582"/>
      <c r="AR457" s="1582"/>
      <c r="AS457" s="1582"/>
      <c r="AT457" s="1582"/>
      <c r="AU457" s="1582"/>
      <c r="AV457" s="1582"/>
      <c r="AW457" s="1582"/>
      <c r="AX457" s="1582"/>
      <c r="AY457" s="1582"/>
      <c r="AZ457" s="210"/>
      <c r="BA457" s="210"/>
      <c r="BB457" s="210"/>
      <c r="BC457" s="210"/>
      <c r="BD457" s="210"/>
      <c r="BE457" s="210"/>
    </row>
    <row r="458" spans="18:57" x14ac:dyDescent="0.2">
      <c r="R458" s="208"/>
      <c r="S458" s="1581"/>
      <c r="T458" s="1582"/>
      <c r="U458" s="1582"/>
      <c r="V458" s="1583"/>
      <c r="W458" s="1402"/>
      <c r="X458" s="1582"/>
      <c r="Y458" s="1582"/>
      <c r="Z458" s="1582"/>
      <c r="AA458" s="1582"/>
      <c r="AB458" s="1582"/>
      <c r="AC458" s="1582"/>
      <c r="AD458" s="1582"/>
      <c r="AE458" s="1582"/>
      <c r="AF458" s="1582"/>
      <c r="AG458" s="1582"/>
      <c r="AH458" s="1582"/>
      <c r="AI458" s="1582"/>
      <c r="AJ458" s="1582"/>
      <c r="AK458" s="1582"/>
      <c r="AL458" s="1582"/>
      <c r="AM458" s="1582"/>
      <c r="AN458" s="1582"/>
      <c r="AO458" s="1582"/>
      <c r="AP458" s="1582"/>
      <c r="AQ458" s="1582"/>
      <c r="AR458" s="1582"/>
      <c r="AS458" s="1582"/>
      <c r="AT458" s="1582"/>
      <c r="AU458" s="1582"/>
      <c r="AV458" s="1582"/>
      <c r="AW458" s="1582"/>
      <c r="AX458" s="1582"/>
      <c r="AY458" s="1582"/>
      <c r="AZ458" s="210"/>
      <c r="BA458" s="210"/>
      <c r="BB458" s="210"/>
      <c r="BC458" s="210"/>
      <c r="BD458" s="210"/>
      <c r="BE458" s="210"/>
    </row>
    <row r="459" spans="18:57" x14ac:dyDescent="0.2">
      <c r="R459" s="208"/>
      <c r="S459" s="1581"/>
      <c r="T459" s="1582"/>
      <c r="U459" s="1582"/>
      <c r="V459" s="1583"/>
      <c r="W459" s="1402"/>
      <c r="X459" s="1582"/>
      <c r="Y459" s="1582"/>
      <c r="Z459" s="1582"/>
      <c r="AA459" s="1582"/>
      <c r="AB459" s="1582"/>
      <c r="AC459" s="1582"/>
      <c r="AD459" s="1582"/>
      <c r="AE459" s="1582"/>
      <c r="AF459" s="1582"/>
      <c r="AG459" s="1582"/>
      <c r="AH459" s="1582"/>
      <c r="AI459" s="1582"/>
      <c r="AJ459" s="1582"/>
      <c r="AK459" s="1582"/>
      <c r="AL459" s="1582"/>
      <c r="AM459" s="1582"/>
      <c r="AN459" s="1582"/>
      <c r="AO459" s="1582"/>
      <c r="AP459" s="1582"/>
      <c r="AQ459" s="1582"/>
      <c r="AR459" s="1582"/>
      <c r="AS459" s="1582"/>
      <c r="AT459" s="1582"/>
      <c r="AU459" s="1582"/>
      <c r="AV459" s="1582"/>
      <c r="AW459" s="1582"/>
      <c r="AX459" s="1582"/>
      <c r="AY459" s="1582"/>
      <c r="AZ459" s="210"/>
      <c r="BA459" s="210"/>
      <c r="BB459" s="210"/>
      <c r="BC459" s="210"/>
      <c r="BD459" s="210"/>
      <c r="BE459" s="210"/>
    </row>
    <row r="460" spans="18:57" x14ac:dyDescent="0.2">
      <c r="R460" s="208"/>
      <c r="S460" s="1581"/>
      <c r="T460" s="1582"/>
      <c r="U460" s="1582"/>
      <c r="V460" s="1583"/>
      <c r="W460" s="1402"/>
      <c r="X460" s="1582"/>
      <c r="Y460" s="1582"/>
      <c r="Z460" s="1582"/>
      <c r="AA460" s="1582"/>
      <c r="AB460" s="1582"/>
      <c r="AC460" s="1582"/>
      <c r="AD460" s="1582"/>
      <c r="AE460" s="1582"/>
      <c r="AF460" s="1582"/>
      <c r="AG460" s="1582"/>
      <c r="AH460" s="1582"/>
      <c r="AI460" s="1582"/>
      <c r="AJ460" s="1582"/>
      <c r="AK460" s="1582"/>
      <c r="AL460" s="1582"/>
      <c r="AM460" s="1582"/>
      <c r="AN460" s="1582"/>
      <c r="AO460" s="1582"/>
      <c r="AP460" s="1582"/>
      <c r="AQ460" s="1582"/>
      <c r="AR460" s="1582"/>
      <c r="AS460" s="1582"/>
      <c r="AT460" s="1582"/>
      <c r="AU460" s="1582"/>
      <c r="AV460" s="1582"/>
      <c r="AW460" s="1582"/>
      <c r="AX460" s="1582"/>
      <c r="AY460" s="1582"/>
      <c r="AZ460" s="210"/>
      <c r="BA460" s="210"/>
      <c r="BB460" s="210"/>
      <c r="BC460" s="210"/>
      <c r="BD460" s="210"/>
      <c r="BE460" s="210"/>
    </row>
    <row r="461" spans="18:57" x14ac:dyDescent="0.2">
      <c r="R461" s="208"/>
      <c r="S461" s="1581"/>
      <c r="T461" s="1582"/>
      <c r="U461" s="1582"/>
      <c r="V461" s="1583"/>
      <c r="W461" s="1402"/>
      <c r="X461" s="1582"/>
      <c r="Y461" s="1582"/>
      <c r="Z461" s="1582"/>
      <c r="AA461" s="1582"/>
      <c r="AB461" s="1582"/>
      <c r="AC461" s="1582"/>
      <c r="AD461" s="1582"/>
      <c r="AE461" s="1582"/>
      <c r="AF461" s="1582"/>
      <c r="AG461" s="1582"/>
      <c r="AH461" s="1582"/>
      <c r="AI461" s="1582"/>
      <c r="AJ461" s="1582"/>
      <c r="AK461" s="1582"/>
      <c r="AL461" s="1582"/>
      <c r="AM461" s="1582"/>
      <c r="AN461" s="1582"/>
      <c r="AO461" s="1582"/>
      <c r="AP461" s="1582"/>
      <c r="AQ461" s="1582"/>
      <c r="AR461" s="1582"/>
      <c r="AS461" s="1582"/>
      <c r="AT461" s="1582"/>
      <c r="AU461" s="1582"/>
      <c r="AV461" s="1582"/>
      <c r="AW461" s="1582"/>
      <c r="AX461" s="1582"/>
      <c r="AY461" s="1582"/>
      <c r="AZ461" s="210"/>
      <c r="BA461" s="210"/>
      <c r="BB461" s="210"/>
      <c r="BC461" s="210"/>
      <c r="BD461" s="210"/>
      <c r="BE461" s="210"/>
    </row>
    <row r="462" spans="18:57" x14ac:dyDescent="0.2">
      <c r="R462" s="208"/>
      <c r="S462" s="1581"/>
      <c r="T462" s="1582"/>
      <c r="U462" s="1582"/>
      <c r="V462" s="1583"/>
      <c r="W462" s="1402"/>
      <c r="X462" s="1582"/>
      <c r="Y462" s="1582"/>
      <c r="Z462" s="1582"/>
      <c r="AA462" s="1582"/>
      <c r="AB462" s="1582"/>
      <c r="AC462" s="1582"/>
      <c r="AD462" s="1582"/>
      <c r="AE462" s="1582"/>
      <c r="AF462" s="1582"/>
      <c r="AG462" s="1582"/>
      <c r="AH462" s="1582"/>
      <c r="AI462" s="1582"/>
      <c r="AJ462" s="1582"/>
      <c r="AK462" s="1582"/>
      <c r="AL462" s="1582"/>
      <c r="AM462" s="1582"/>
      <c r="AN462" s="1582"/>
      <c r="AO462" s="1582"/>
      <c r="AP462" s="1582"/>
      <c r="AQ462" s="1582"/>
      <c r="AR462" s="1582"/>
      <c r="AS462" s="1582"/>
      <c r="AT462" s="1582"/>
      <c r="AU462" s="1582"/>
      <c r="AV462" s="1582"/>
      <c r="AW462" s="1582"/>
      <c r="AX462" s="1582"/>
      <c r="AY462" s="1582"/>
      <c r="AZ462" s="210"/>
      <c r="BA462" s="210"/>
      <c r="BB462" s="210"/>
      <c r="BC462" s="210"/>
      <c r="BD462" s="210"/>
      <c r="BE462" s="210"/>
    </row>
    <row r="463" spans="18:57" x14ac:dyDescent="0.2">
      <c r="R463" s="208"/>
      <c r="S463" s="1581"/>
      <c r="T463" s="1582"/>
      <c r="U463" s="1582"/>
      <c r="V463" s="1583"/>
      <c r="W463" s="1402"/>
      <c r="X463" s="1582"/>
      <c r="Y463" s="1582"/>
      <c r="Z463" s="1582"/>
      <c r="AA463" s="1582"/>
      <c r="AB463" s="1582"/>
      <c r="AC463" s="1582"/>
      <c r="AD463" s="1582"/>
      <c r="AE463" s="1582"/>
      <c r="AF463" s="1582"/>
      <c r="AG463" s="1582"/>
      <c r="AH463" s="1582"/>
      <c r="AI463" s="1582"/>
      <c r="AJ463" s="1582"/>
      <c r="AK463" s="1582"/>
      <c r="AL463" s="1582"/>
      <c r="AM463" s="1582"/>
      <c r="AN463" s="1582"/>
      <c r="AO463" s="1582"/>
      <c r="AP463" s="1582"/>
      <c r="AQ463" s="1582"/>
      <c r="AR463" s="1582"/>
      <c r="AS463" s="1582"/>
      <c r="AT463" s="1582"/>
      <c r="AU463" s="1582"/>
      <c r="AV463" s="1582"/>
      <c r="AW463" s="1582"/>
      <c r="AX463" s="1582"/>
      <c r="AY463" s="1582"/>
      <c r="AZ463" s="210"/>
      <c r="BA463" s="210"/>
      <c r="BB463" s="210"/>
      <c r="BC463" s="210"/>
      <c r="BD463" s="210"/>
      <c r="BE463" s="210"/>
    </row>
    <row r="464" spans="18:57" x14ac:dyDescent="0.2">
      <c r="R464" s="208"/>
      <c r="S464" s="1581"/>
      <c r="T464" s="1582"/>
      <c r="U464" s="1582"/>
      <c r="V464" s="1583"/>
      <c r="W464" s="1402"/>
      <c r="X464" s="1582"/>
      <c r="Y464" s="1582"/>
      <c r="Z464" s="1582"/>
      <c r="AA464" s="1582"/>
      <c r="AB464" s="1582"/>
      <c r="AC464" s="1582"/>
      <c r="AD464" s="1582"/>
      <c r="AE464" s="1582"/>
      <c r="AF464" s="1582"/>
      <c r="AG464" s="1582"/>
      <c r="AH464" s="1582"/>
      <c r="AI464" s="1582"/>
      <c r="AJ464" s="1582"/>
      <c r="AK464" s="1582"/>
      <c r="AL464" s="1582"/>
      <c r="AM464" s="1582"/>
      <c r="AN464" s="1582"/>
      <c r="AO464" s="1582"/>
      <c r="AP464" s="1582"/>
      <c r="AQ464" s="1582"/>
      <c r="AR464" s="1582"/>
      <c r="AS464" s="1582"/>
      <c r="AT464" s="1582"/>
      <c r="AU464" s="1582"/>
      <c r="AV464" s="1582"/>
      <c r="AW464" s="1582"/>
      <c r="AX464" s="1582"/>
      <c r="AY464" s="1582"/>
      <c r="AZ464" s="210"/>
      <c r="BA464" s="210"/>
      <c r="BB464" s="210"/>
      <c r="BC464" s="210"/>
      <c r="BD464" s="210"/>
      <c r="BE464" s="210"/>
    </row>
    <row r="465" spans="18:57" x14ac:dyDescent="0.2">
      <c r="R465" s="208"/>
      <c r="S465" s="1581"/>
      <c r="T465" s="1582"/>
      <c r="U465" s="1582"/>
      <c r="V465" s="1583"/>
      <c r="W465" s="1402"/>
      <c r="X465" s="1582"/>
      <c r="Y465" s="1582"/>
      <c r="Z465" s="1582"/>
      <c r="AA465" s="1582"/>
      <c r="AB465" s="1582"/>
      <c r="AC465" s="1582"/>
      <c r="AD465" s="1582"/>
      <c r="AE465" s="1582"/>
      <c r="AF465" s="1582"/>
      <c r="AG465" s="1582"/>
      <c r="AH465" s="1582"/>
      <c r="AI465" s="1582"/>
      <c r="AJ465" s="1582"/>
      <c r="AK465" s="1582"/>
      <c r="AL465" s="1582"/>
      <c r="AM465" s="1582"/>
      <c r="AN465" s="1582"/>
      <c r="AO465" s="1582"/>
      <c r="AP465" s="1582"/>
      <c r="AQ465" s="1582"/>
      <c r="AR465" s="1582"/>
      <c r="AS465" s="1582"/>
      <c r="AT465" s="1582"/>
      <c r="AU465" s="1582"/>
      <c r="AV465" s="1582"/>
      <c r="AW465" s="1582"/>
      <c r="AX465" s="1582"/>
      <c r="AY465" s="1582"/>
      <c r="AZ465" s="210"/>
      <c r="BA465" s="210"/>
      <c r="BB465" s="210"/>
      <c r="BC465" s="210"/>
      <c r="BD465" s="210"/>
      <c r="BE465" s="210"/>
    </row>
    <row r="466" spans="18:57" x14ac:dyDescent="0.2">
      <c r="R466" s="208"/>
      <c r="S466" s="1581"/>
      <c r="T466" s="1582"/>
      <c r="U466" s="1582"/>
      <c r="V466" s="1583"/>
      <c r="W466" s="1402"/>
      <c r="X466" s="1582"/>
      <c r="Y466" s="1582"/>
      <c r="Z466" s="1582"/>
      <c r="AA466" s="1582"/>
      <c r="AB466" s="1582"/>
      <c r="AC466" s="1582"/>
      <c r="AD466" s="1582"/>
      <c r="AE466" s="1582"/>
      <c r="AF466" s="1582"/>
      <c r="AG466" s="1582"/>
      <c r="AH466" s="1582"/>
      <c r="AI466" s="1582"/>
      <c r="AJ466" s="1582"/>
      <c r="AK466" s="1582"/>
      <c r="AL466" s="1582"/>
      <c r="AM466" s="1582"/>
      <c r="AN466" s="1582"/>
      <c r="AO466" s="1582"/>
      <c r="AP466" s="1582"/>
      <c r="AQ466" s="1582"/>
      <c r="AR466" s="1582"/>
      <c r="AS466" s="1582"/>
      <c r="AT466" s="1582"/>
      <c r="AU466" s="1582"/>
      <c r="AV466" s="1582"/>
      <c r="AW466" s="1582"/>
      <c r="AX466" s="1582"/>
      <c r="AY466" s="1582"/>
      <c r="AZ466" s="210"/>
      <c r="BA466" s="210"/>
      <c r="BB466" s="210"/>
      <c r="BC466" s="210"/>
      <c r="BD466" s="210"/>
      <c r="BE466" s="210"/>
    </row>
    <row r="467" spans="18:57" x14ac:dyDescent="0.2">
      <c r="R467" s="208"/>
      <c r="S467" s="1581"/>
      <c r="T467" s="1582"/>
      <c r="U467" s="1582"/>
      <c r="V467" s="1583"/>
      <c r="W467" s="1402"/>
      <c r="X467" s="1582"/>
      <c r="Y467" s="1582"/>
      <c r="Z467" s="1582"/>
      <c r="AA467" s="1582"/>
      <c r="AB467" s="1582"/>
      <c r="AC467" s="1582"/>
      <c r="AD467" s="1582"/>
      <c r="AE467" s="1582"/>
      <c r="AF467" s="1582"/>
      <c r="AG467" s="1582"/>
      <c r="AH467" s="1582"/>
      <c r="AI467" s="1582"/>
      <c r="AJ467" s="1582"/>
      <c r="AK467" s="1582"/>
      <c r="AL467" s="1582"/>
      <c r="AM467" s="1582"/>
      <c r="AN467" s="1582"/>
      <c r="AO467" s="1582"/>
      <c r="AP467" s="1582"/>
      <c r="AQ467" s="1582"/>
      <c r="AR467" s="1582"/>
      <c r="AS467" s="1582"/>
      <c r="AT467" s="1582"/>
      <c r="AU467" s="1582"/>
      <c r="AV467" s="1582"/>
      <c r="AW467" s="1582"/>
      <c r="AX467" s="1582"/>
      <c r="AY467" s="1582"/>
      <c r="AZ467" s="210"/>
      <c r="BA467" s="210"/>
      <c r="BB467" s="210"/>
      <c r="BC467" s="210"/>
      <c r="BD467" s="210"/>
      <c r="BE467" s="210"/>
    </row>
    <row r="468" spans="18:57" x14ac:dyDescent="0.2">
      <c r="R468" s="208"/>
      <c r="S468" s="1581"/>
      <c r="T468" s="1582"/>
      <c r="U468" s="1582"/>
      <c r="V468" s="1583"/>
      <c r="W468" s="1402"/>
      <c r="X468" s="1582"/>
      <c r="Y468" s="1582"/>
      <c r="Z468" s="1582"/>
      <c r="AA468" s="1582"/>
      <c r="AB468" s="1582"/>
      <c r="AC468" s="1582"/>
      <c r="AD468" s="1582"/>
      <c r="AE468" s="1582"/>
      <c r="AF468" s="1582"/>
      <c r="AG468" s="1582"/>
      <c r="AH468" s="1582"/>
      <c r="AI468" s="1582"/>
      <c r="AJ468" s="1582"/>
      <c r="AK468" s="1582"/>
      <c r="AL468" s="1582"/>
      <c r="AM468" s="1582"/>
      <c r="AN468" s="1582"/>
      <c r="AO468" s="1582"/>
      <c r="AP468" s="1582"/>
      <c r="AQ468" s="1582"/>
      <c r="AR468" s="1582"/>
      <c r="AS468" s="1582"/>
      <c r="AT468" s="1582"/>
      <c r="AU468" s="1582"/>
      <c r="AV468" s="1582"/>
      <c r="AW468" s="1582"/>
      <c r="AX468" s="1582"/>
      <c r="AY468" s="1582"/>
      <c r="AZ468" s="210"/>
      <c r="BA468" s="210"/>
      <c r="BB468" s="210"/>
      <c r="BC468" s="210"/>
      <c r="BD468" s="210"/>
      <c r="BE468" s="210"/>
    </row>
    <row r="469" spans="18:57" x14ac:dyDescent="0.2">
      <c r="R469" s="208"/>
      <c r="S469" s="1581"/>
      <c r="T469" s="1582"/>
      <c r="U469" s="1582"/>
      <c r="V469" s="1583"/>
      <c r="W469" s="1402"/>
      <c r="X469" s="1582"/>
      <c r="Y469" s="1582"/>
      <c r="Z469" s="1582"/>
      <c r="AA469" s="1582"/>
      <c r="AB469" s="1582"/>
      <c r="AC469" s="1582"/>
      <c r="AD469" s="1582"/>
      <c r="AE469" s="1582"/>
      <c r="AF469" s="1582"/>
      <c r="AG469" s="1582"/>
      <c r="AH469" s="1582"/>
      <c r="AI469" s="1582"/>
      <c r="AJ469" s="1582"/>
      <c r="AK469" s="1582"/>
      <c r="AL469" s="1582"/>
      <c r="AM469" s="1582"/>
      <c r="AN469" s="1582"/>
      <c r="AO469" s="1582"/>
      <c r="AP469" s="1582"/>
      <c r="AQ469" s="1582"/>
      <c r="AR469" s="1582"/>
      <c r="AS469" s="1582"/>
      <c r="AT469" s="1582"/>
      <c r="AU469" s="1582"/>
      <c r="AV469" s="1582"/>
      <c r="AW469" s="1582"/>
      <c r="AX469" s="1582"/>
      <c r="AY469" s="1582"/>
      <c r="AZ469" s="210"/>
      <c r="BA469" s="210"/>
      <c r="BB469" s="210"/>
      <c r="BC469" s="210"/>
      <c r="BD469" s="210"/>
      <c r="BE469" s="210"/>
    </row>
    <row r="470" spans="18:57" x14ac:dyDescent="0.2">
      <c r="R470" s="208"/>
      <c r="S470" s="1581"/>
      <c r="T470" s="1582"/>
      <c r="U470" s="1582"/>
      <c r="V470" s="1583"/>
      <c r="W470" s="1402"/>
      <c r="X470" s="1582"/>
      <c r="Y470" s="1582"/>
      <c r="Z470" s="1582"/>
      <c r="AA470" s="1582"/>
      <c r="AB470" s="1582"/>
      <c r="AC470" s="1582"/>
      <c r="AD470" s="1582"/>
      <c r="AE470" s="1582"/>
      <c r="AF470" s="1582"/>
      <c r="AG470" s="1582"/>
      <c r="AH470" s="1582"/>
      <c r="AI470" s="1582"/>
      <c r="AJ470" s="1582"/>
      <c r="AK470" s="1582"/>
      <c r="AL470" s="1582"/>
      <c r="AM470" s="1582"/>
      <c r="AN470" s="1582"/>
      <c r="AO470" s="1582"/>
      <c r="AP470" s="1582"/>
      <c r="AQ470" s="1582"/>
      <c r="AR470" s="1582"/>
      <c r="AS470" s="1582"/>
      <c r="AT470" s="1582"/>
      <c r="AU470" s="1582"/>
      <c r="AV470" s="1582"/>
      <c r="AW470" s="1582"/>
      <c r="AX470" s="1582"/>
      <c r="AY470" s="1582"/>
      <c r="AZ470" s="210"/>
      <c r="BA470" s="210"/>
      <c r="BB470" s="210"/>
      <c r="BC470" s="210"/>
      <c r="BD470" s="210"/>
      <c r="BE470" s="210"/>
    </row>
    <row r="471" spans="18:57" x14ac:dyDescent="0.2">
      <c r="R471" s="208"/>
      <c r="S471" s="1581"/>
      <c r="T471" s="1582"/>
      <c r="U471" s="1582"/>
      <c r="V471" s="1583"/>
      <c r="W471" s="1402"/>
      <c r="X471" s="1582"/>
      <c r="Y471" s="1582"/>
      <c r="Z471" s="1582"/>
      <c r="AA471" s="1582"/>
      <c r="AB471" s="1582"/>
      <c r="AC471" s="1582"/>
      <c r="AD471" s="1582"/>
      <c r="AE471" s="1582"/>
      <c r="AF471" s="1582"/>
      <c r="AG471" s="1582"/>
      <c r="AH471" s="1582"/>
      <c r="AI471" s="1582"/>
      <c r="AJ471" s="1582"/>
      <c r="AK471" s="1582"/>
      <c r="AL471" s="1582"/>
      <c r="AM471" s="1582"/>
      <c r="AN471" s="1582"/>
      <c r="AO471" s="1582"/>
      <c r="AP471" s="1582"/>
      <c r="AQ471" s="1582"/>
      <c r="AR471" s="1582"/>
      <c r="AS471" s="1582"/>
      <c r="AT471" s="1582"/>
      <c r="AU471" s="1582"/>
      <c r="AV471" s="1582"/>
      <c r="AW471" s="1582"/>
      <c r="AX471" s="1582"/>
      <c r="AY471" s="1582"/>
      <c r="AZ471" s="210"/>
      <c r="BA471" s="210"/>
      <c r="BB471" s="210"/>
      <c r="BC471" s="210"/>
      <c r="BD471" s="210"/>
      <c r="BE471" s="210"/>
    </row>
    <row r="472" spans="18:57" x14ac:dyDescent="0.2">
      <c r="R472" s="208"/>
      <c r="S472" s="1581"/>
      <c r="T472" s="1582"/>
      <c r="U472" s="1582"/>
      <c r="V472" s="1583"/>
      <c r="W472" s="1402"/>
      <c r="X472" s="1582"/>
      <c r="Y472" s="1582"/>
      <c r="Z472" s="1582"/>
      <c r="AA472" s="1582"/>
      <c r="AB472" s="1582"/>
      <c r="AC472" s="1582"/>
      <c r="AD472" s="1582"/>
      <c r="AE472" s="1582"/>
      <c r="AF472" s="1582"/>
      <c r="AG472" s="1582"/>
      <c r="AH472" s="1582"/>
      <c r="AI472" s="1582"/>
      <c r="AJ472" s="1582"/>
      <c r="AK472" s="1582"/>
      <c r="AL472" s="1582"/>
      <c r="AM472" s="1582"/>
      <c r="AN472" s="1582"/>
      <c r="AO472" s="1582"/>
      <c r="AP472" s="1582"/>
      <c r="AQ472" s="1582"/>
      <c r="AR472" s="1582"/>
      <c r="AS472" s="1582"/>
      <c r="AT472" s="1582"/>
      <c r="AU472" s="1582"/>
      <c r="AV472" s="1582"/>
      <c r="AW472" s="1582"/>
      <c r="AX472" s="1582"/>
      <c r="AY472" s="1582"/>
      <c r="AZ472" s="210"/>
      <c r="BA472" s="210"/>
      <c r="BB472" s="210"/>
      <c r="BC472" s="210"/>
      <c r="BD472" s="210"/>
      <c r="BE472" s="210"/>
    </row>
    <row r="473" spans="18:57" x14ac:dyDescent="0.2">
      <c r="R473" s="208"/>
      <c r="S473" s="1581"/>
      <c r="T473" s="1582"/>
      <c r="U473" s="1582"/>
      <c r="V473" s="1583"/>
      <c r="W473" s="1402"/>
      <c r="X473" s="1582"/>
      <c r="Y473" s="1582"/>
      <c r="Z473" s="1582"/>
      <c r="AA473" s="1582"/>
      <c r="AB473" s="1582"/>
      <c r="AC473" s="1582"/>
      <c r="AD473" s="1582"/>
      <c r="AE473" s="1582"/>
      <c r="AF473" s="1582"/>
      <c r="AG473" s="1582"/>
      <c r="AH473" s="1582"/>
      <c r="AI473" s="1582"/>
      <c r="AJ473" s="1582"/>
      <c r="AK473" s="1582"/>
      <c r="AL473" s="1582"/>
      <c r="AM473" s="1582"/>
      <c r="AN473" s="1582"/>
      <c r="AO473" s="1582"/>
      <c r="AP473" s="1582"/>
      <c r="AQ473" s="1582"/>
      <c r="AR473" s="1582"/>
      <c r="AS473" s="1582"/>
      <c r="AT473" s="1582"/>
      <c r="AU473" s="1582"/>
      <c r="AV473" s="1582"/>
      <c r="AW473" s="1582"/>
      <c r="AX473" s="1582"/>
      <c r="AY473" s="1582"/>
      <c r="AZ473" s="210"/>
      <c r="BA473" s="210"/>
      <c r="BB473" s="210"/>
      <c r="BC473" s="210"/>
      <c r="BD473" s="210"/>
      <c r="BE473" s="210"/>
    </row>
    <row r="474" spans="18:57" x14ac:dyDescent="0.2">
      <c r="R474" s="208"/>
      <c r="S474" s="1581"/>
      <c r="T474" s="1582"/>
      <c r="U474" s="1582"/>
      <c r="V474" s="1583"/>
      <c r="W474" s="1402"/>
      <c r="X474" s="1582"/>
      <c r="Y474" s="1582"/>
      <c r="Z474" s="1582"/>
      <c r="AA474" s="1582"/>
      <c r="AB474" s="1582"/>
      <c r="AC474" s="1582"/>
      <c r="AD474" s="1582"/>
      <c r="AE474" s="1582"/>
      <c r="AF474" s="1582"/>
      <c r="AG474" s="1582"/>
      <c r="AH474" s="1582"/>
      <c r="AI474" s="1582"/>
      <c r="AJ474" s="1582"/>
      <c r="AK474" s="1582"/>
      <c r="AL474" s="1582"/>
      <c r="AM474" s="1582"/>
      <c r="AN474" s="1582"/>
      <c r="AO474" s="1582"/>
      <c r="AP474" s="1582"/>
      <c r="AQ474" s="1582"/>
      <c r="AR474" s="1582"/>
      <c r="AS474" s="1582"/>
      <c r="AT474" s="1582"/>
      <c r="AU474" s="1582"/>
      <c r="AV474" s="1582"/>
      <c r="AW474" s="1582"/>
      <c r="AX474" s="1582"/>
      <c r="AY474" s="1582"/>
      <c r="AZ474" s="210"/>
      <c r="BA474" s="210"/>
      <c r="BB474" s="210"/>
      <c r="BC474" s="210"/>
      <c r="BD474" s="210"/>
      <c r="BE474" s="210"/>
    </row>
    <row r="475" spans="18:57" x14ac:dyDescent="0.2">
      <c r="R475" s="208"/>
      <c r="S475" s="1581"/>
      <c r="T475" s="1582"/>
      <c r="U475" s="1582"/>
      <c r="V475" s="1583"/>
      <c r="W475" s="1402"/>
      <c r="X475" s="1582"/>
      <c r="Y475" s="1582"/>
      <c r="Z475" s="1582"/>
      <c r="AA475" s="1582"/>
      <c r="AB475" s="1582"/>
      <c r="AC475" s="1582"/>
      <c r="AD475" s="1582"/>
      <c r="AE475" s="1582"/>
      <c r="AF475" s="1582"/>
      <c r="AG475" s="1582"/>
      <c r="AH475" s="1582"/>
      <c r="AI475" s="1582"/>
      <c r="AJ475" s="1582"/>
      <c r="AK475" s="1582"/>
      <c r="AL475" s="1582"/>
      <c r="AM475" s="1582"/>
      <c r="AN475" s="1582"/>
      <c r="AO475" s="1582"/>
      <c r="AP475" s="1582"/>
      <c r="AQ475" s="1582"/>
      <c r="AR475" s="1582"/>
      <c r="AS475" s="1582"/>
      <c r="AT475" s="1582"/>
      <c r="AU475" s="1582"/>
      <c r="AV475" s="1582"/>
      <c r="AW475" s="1582"/>
      <c r="AX475" s="1582"/>
      <c r="AY475" s="1582"/>
      <c r="AZ475" s="210"/>
      <c r="BA475" s="210"/>
      <c r="BB475" s="210"/>
      <c r="BC475" s="210"/>
      <c r="BD475" s="210"/>
      <c r="BE475" s="210"/>
    </row>
    <row r="476" spans="18:57" x14ac:dyDescent="0.2">
      <c r="R476" s="208"/>
      <c r="S476" s="1581"/>
      <c r="T476" s="1582"/>
      <c r="U476" s="1582"/>
      <c r="V476" s="1583"/>
      <c r="W476" s="1402"/>
      <c r="X476" s="1582"/>
      <c r="Y476" s="1582"/>
      <c r="Z476" s="1582"/>
      <c r="AA476" s="1582"/>
      <c r="AB476" s="1582"/>
      <c r="AC476" s="1582"/>
      <c r="AD476" s="1582"/>
      <c r="AE476" s="1582"/>
      <c r="AF476" s="1582"/>
      <c r="AG476" s="1582"/>
      <c r="AH476" s="1582"/>
      <c r="AI476" s="1582"/>
      <c r="AJ476" s="1582"/>
      <c r="AK476" s="1582"/>
      <c r="AL476" s="1582"/>
      <c r="AM476" s="1582"/>
      <c r="AN476" s="1582"/>
      <c r="AO476" s="1582"/>
      <c r="AP476" s="1582"/>
      <c r="AQ476" s="1582"/>
      <c r="AR476" s="1582"/>
      <c r="AS476" s="1582"/>
      <c r="AT476" s="1582"/>
      <c r="AU476" s="1582"/>
      <c r="AV476" s="1582"/>
      <c r="AW476" s="1582"/>
      <c r="AX476" s="1582"/>
      <c r="AY476" s="1582"/>
      <c r="AZ476" s="210"/>
      <c r="BA476" s="210"/>
      <c r="BB476" s="210"/>
      <c r="BC476" s="210"/>
      <c r="BD476" s="210"/>
      <c r="BE476" s="210"/>
    </row>
    <row r="477" spans="18:57" x14ac:dyDescent="0.2">
      <c r="R477" s="208"/>
      <c r="S477" s="1581"/>
      <c r="T477" s="1582"/>
      <c r="U477" s="1582"/>
      <c r="V477" s="1583"/>
      <c r="W477" s="1402"/>
      <c r="X477" s="1582"/>
      <c r="Y477" s="1582"/>
      <c r="Z477" s="1582"/>
      <c r="AA477" s="1582"/>
      <c r="AB477" s="1582"/>
      <c r="AC477" s="1582"/>
      <c r="AD477" s="1582"/>
      <c r="AE477" s="1582"/>
      <c r="AF477" s="1582"/>
      <c r="AG477" s="1585"/>
      <c r="AH477" s="1585"/>
      <c r="AI477" s="1584"/>
      <c r="AJ477" s="1584"/>
      <c r="AK477" s="1584"/>
      <c r="AL477" s="1584"/>
      <c r="AM477" s="1584"/>
      <c r="AN477" s="1584"/>
      <c r="AO477" s="1584"/>
      <c r="AP477" s="1584"/>
      <c r="AQ477" s="1582"/>
      <c r="AR477" s="1582"/>
      <c r="AS477" s="1582"/>
      <c r="AT477" s="1582"/>
      <c r="AU477" s="201"/>
      <c r="AV477" s="201"/>
      <c r="AW477" s="201"/>
      <c r="AX477" s="201"/>
      <c r="AY477" s="201"/>
    </row>
    <row r="478" spans="18:57" x14ac:dyDescent="0.2">
      <c r="R478" s="208"/>
      <c r="S478" s="1581"/>
      <c r="T478" s="1582"/>
      <c r="U478" s="1582"/>
      <c r="V478" s="1583"/>
      <c r="W478" s="1402"/>
      <c r="X478" s="1582"/>
      <c r="Y478" s="1582"/>
      <c r="Z478" s="1582"/>
      <c r="AA478" s="1582"/>
      <c r="AB478" s="1582"/>
      <c r="AC478" s="1582"/>
      <c r="AD478" s="1582"/>
      <c r="AE478" s="1582"/>
      <c r="AF478" s="1582"/>
      <c r="AG478" s="1586"/>
      <c r="AH478" s="1586"/>
      <c r="AI478" s="1584"/>
      <c r="AJ478" s="1584"/>
      <c r="AK478" s="1584"/>
      <c r="AL478" s="1584"/>
      <c r="AM478" s="1584"/>
      <c r="AN478" s="1584"/>
      <c r="AO478" s="1584"/>
      <c r="AP478" s="1584"/>
      <c r="AQ478" s="1582"/>
      <c r="AR478" s="1582"/>
      <c r="AS478" s="1582"/>
      <c r="AT478" s="1582"/>
      <c r="AU478" s="201"/>
      <c r="AV478" s="201"/>
      <c r="AW478" s="201"/>
      <c r="AX478" s="201"/>
      <c r="AY478" s="201"/>
    </row>
    <row r="479" spans="18:57" x14ac:dyDescent="0.2">
      <c r="R479" s="208"/>
      <c r="S479" s="1581"/>
      <c r="T479" s="1582"/>
      <c r="U479" s="1582"/>
      <c r="V479" s="1583"/>
      <c r="W479" s="1402"/>
      <c r="X479" s="1582"/>
      <c r="Y479" s="1582"/>
      <c r="Z479" s="1582"/>
      <c r="AA479" s="1582"/>
      <c r="AB479" s="1582"/>
      <c r="AC479" s="1582"/>
      <c r="AD479" s="1582"/>
      <c r="AE479" s="1582"/>
      <c r="AF479" s="1582"/>
      <c r="AG479" s="1585"/>
      <c r="AH479" s="1585"/>
      <c r="AI479" s="1584"/>
      <c r="AJ479" s="1584"/>
      <c r="AK479" s="1584"/>
      <c r="AL479" s="1584"/>
      <c r="AM479" s="1584"/>
      <c r="AN479" s="1584"/>
      <c r="AO479" s="1584"/>
      <c r="AP479" s="1584"/>
      <c r="AQ479" s="1582"/>
      <c r="AR479" s="1582"/>
      <c r="AS479" s="1582"/>
      <c r="AT479" s="1582"/>
      <c r="AU479" s="201"/>
      <c r="AV479" s="201"/>
      <c r="AW479" s="201"/>
      <c r="AX479" s="201"/>
      <c r="AY479" s="201"/>
    </row>
    <row r="480" spans="18:57" x14ac:dyDescent="0.2">
      <c r="R480" s="208"/>
      <c r="S480" s="1581"/>
      <c r="T480" s="1582"/>
      <c r="U480" s="1582"/>
      <c r="V480" s="1583"/>
      <c r="W480" s="1402"/>
      <c r="X480" s="1582"/>
      <c r="Y480" s="1582"/>
      <c r="Z480" s="1582"/>
      <c r="AA480" s="1582"/>
      <c r="AB480" s="1582"/>
      <c r="AC480" s="1582"/>
      <c r="AD480" s="1582"/>
      <c r="AE480" s="1582"/>
      <c r="AF480" s="1582"/>
      <c r="AG480" s="1585"/>
      <c r="AH480" s="1585"/>
      <c r="AI480" s="1584"/>
      <c r="AJ480" s="1584"/>
      <c r="AK480" s="1584"/>
      <c r="AL480" s="1584"/>
      <c r="AM480" s="1584"/>
      <c r="AN480" s="1584"/>
      <c r="AO480" s="1584"/>
      <c r="AP480" s="1584"/>
      <c r="AQ480" s="1582"/>
      <c r="AR480" s="1582"/>
      <c r="AS480" s="1582"/>
      <c r="AT480" s="1582"/>
      <c r="AU480" s="201"/>
      <c r="AV480" s="201"/>
      <c r="AW480" s="201"/>
      <c r="AX480" s="201"/>
      <c r="AY480" s="201"/>
    </row>
    <row r="481" spans="18:51" x14ac:dyDescent="0.2">
      <c r="R481" s="208"/>
      <c r="S481" s="1581"/>
      <c r="T481" s="1582"/>
      <c r="U481" s="1582"/>
      <c r="V481" s="1583"/>
      <c r="W481" s="1402"/>
      <c r="X481" s="1582"/>
      <c r="Y481" s="1582"/>
      <c r="Z481" s="1582"/>
      <c r="AA481" s="1582"/>
      <c r="AB481" s="1582"/>
      <c r="AC481" s="1582"/>
      <c r="AD481" s="1582"/>
      <c r="AE481" s="1582"/>
      <c r="AF481" s="1582"/>
      <c r="AG481" s="1585"/>
      <c r="AH481" s="1585"/>
      <c r="AI481" s="1584"/>
      <c r="AJ481" s="1584"/>
      <c r="AK481" s="1584"/>
      <c r="AL481" s="1584"/>
      <c r="AM481" s="1584"/>
      <c r="AN481" s="1584"/>
      <c r="AO481" s="1584"/>
      <c r="AP481" s="1584"/>
      <c r="AQ481" s="1582"/>
      <c r="AR481" s="1582"/>
      <c r="AS481" s="1582"/>
      <c r="AT481" s="1582"/>
      <c r="AU481" s="201"/>
      <c r="AV481" s="201"/>
      <c r="AW481" s="201"/>
      <c r="AX481" s="201"/>
      <c r="AY481" s="201"/>
    </row>
    <row r="482" spans="18:51" x14ac:dyDescent="0.2">
      <c r="R482" s="208"/>
      <c r="S482" s="1581"/>
      <c r="T482" s="1582"/>
      <c r="U482" s="1582"/>
      <c r="V482" s="1583"/>
      <c r="W482" s="1402"/>
      <c r="X482" s="1582"/>
      <c r="Y482" s="1582"/>
      <c r="Z482" s="1582"/>
      <c r="AA482" s="1582"/>
      <c r="AB482" s="1582"/>
      <c r="AC482" s="1582"/>
      <c r="AD482" s="1582"/>
      <c r="AE482" s="1582"/>
      <c r="AF482" s="1582"/>
      <c r="AG482" s="1585"/>
      <c r="AH482" s="1585"/>
      <c r="AI482" s="1584"/>
      <c r="AJ482" s="1584"/>
      <c r="AK482" s="1584"/>
      <c r="AL482" s="1584"/>
      <c r="AM482" s="1584"/>
      <c r="AN482" s="1584"/>
      <c r="AO482" s="1584"/>
      <c r="AP482" s="1584"/>
      <c r="AQ482" s="1582"/>
      <c r="AR482" s="1582"/>
      <c r="AS482" s="1582"/>
      <c r="AT482" s="1582"/>
      <c r="AU482" s="201"/>
      <c r="AV482" s="201"/>
      <c r="AW482" s="201"/>
      <c r="AX482" s="201"/>
      <c r="AY482" s="201"/>
    </row>
    <row r="483" spans="18:51" x14ac:dyDescent="0.2">
      <c r="R483" s="208"/>
      <c r="S483" s="1581"/>
      <c r="T483" s="1582"/>
      <c r="U483" s="1582"/>
      <c r="V483" s="1583"/>
      <c r="W483" s="1402"/>
      <c r="X483" s="1582"/>
      <c r="Y483" s="1582"/>
      <c r="Z483" s="1582"/>
      <c r="AA483" s="1582"/>
      <c r="AB483" s="1582"/>
      <c r="AC483" s="1582"/>
      <c r="AD483" s="1582"/>
      <c r="AE483" s="1582"/>
      <c r="AF483" s="1582"/>
      <c r="AG483" s="1585"/>
      <c r="AH483" s="1585"/>
      <c r="AI483" s="1584"/>
      <c r="AJ483" s="1584"/>
      <c r="AK483" s="1584"/>
      <c r="AL483" s="1584"/>
      <c r="AM483" s="1584"/>
      <c r="AN483" s="1584"/>
      <c r="AO483" s="1584"/>
      <c r="AP483" s="1584"/>
      <c r="AQ483" s="1582"/>
      <c r="AR483" s="1582"/>
      <c r="AS483" s="1582"/>
      <c r="AT483" s="1582"/>
      <c r="AU483" s="201"/>
      <c r="AV483" s="201"/>
      <c r="AW483" s="201"/>
      <c r="AX483" s="201"/>
      <c r="AY483" s="201"/>
    </row>
    <row r="484" spans="18:51" x14ac:dyDescent="0.2">
      <c r="R484" s="208"/>
      <c r="S484" s="1581"/>
      <c r="T484" s="1582"/>
      <c r="U484" s="1582"/>
      <c r="V484" s="1583"/>
      <c r="W484" s="1402"/>
      <c r="X484" s="1582"/>
      <c r="Y484" s="1582"/>
      <c r="Z484" s="1582"/>
      <c r="AA484" s="1582"/>
      <c r="AB484" s="1582"/>
      <c r="AC484" s="1582"/>
      <c r="AD484" s="1582"/>
      <c r="AE484" s="1582"/>
      <c r="AF484" s="1582"/>
      <c r="AG484" s="1585"/>
      <c r="AH484" s="1585"/>
      <c r="AI484" s="1584"/>
      <c r="AJ484" s="1584"/>
      <c r="AK484" s="1584"/>
      <c r="AL484" s="1584"/>
      <c r="AM484" s="1584"/>
      <c r="AN484" s="1584"/>
      <c r="AO484" s="1584"/>
      <c r="AP484" s="1584"/>
      <c r="AQ484" s="1582"/>
      <c r="AR484" s="1582"/>
      <c r="AS484" s="1582"/>
      <c r="AT484" s="1582"/>
      <c r="AU484" s="201"/>
      <c r="AV484" s="201"/>
      <c r="AW484" s="201"/>
      <c r="AX484" s="201"/>
      <c r="AY484" s="201"/>
    </row>
    <row r="485" spans="18:51" x14ac:dyDescent="0.2">
      <c r="R485" s="208"/>
      <c r="S485" s="1581"/>
      <c r="T485" s="1582"/>
      <c r="U485" s="1582"/>
      <c r="V485" s="1583"/>
      <c r="W485" s="1402"/>
      <c r="X485" s="1582"/>
      <c r="Y485" s="1582"/>
      <c r="Z485" s="1582"/>
      <c r="AA485" s="1582"/>
      <c r="AB485" s="1582"/>
      <c r="AC485" s="1582"/>
      <c r="AD485" s="1582"/>
      <c r="AE485" s="1582"/>
      <c r="AF485" s="1582"/>
      <c r="AG485" s="1585"/>
      <c r="AH485" s="1585"/>
      <c r="AI485" s="1584"/>
      <c r="AJ485" s="1584"/>
      <c r="AK485" s="1584"/>
      <c r="AL485" s="1584"/>
      <c r="AM485" s="1584"/>
      <c r="AN485" s="1584"/>
      <c r="AO485" s="1584"/>
      <c r="AP485" s="1584"/>
      <c r="AQ485" s="1582"/>
      <c r="AR485" s="1582"/>
      <c r="AS485" s="1582"/>
      <c r="AT485" s="1582"/>
      <c r="AU485" s="201"/>
      <c r="AV485" s="201"/>
      <c r="AW485" s="201"/>
      <c r="AX485" s="201"/>
      <c r="AY485" s="201"/>
    </row>
    <row r="486" spans="18:51" x14ac:dyDescent="0.2">
      <c r="R486" s="208"/>
      <c r="S486" s="1581"/>
      <c r="T486" s="1582"/>
      <c r="U486" s="1582"/>
      <c r="V486" s="1583"/>
      <c r="W486" s="1402"/>
      <c r="X486" s="1582"/>
      <c r="Y486" s="1582"/>
      <c r="Z486" s="1582"/>
      <c r="AA486" s="1582"/>
      <c r="AB486" s="1582"/>
      <c r="AC486" s="1582"/>
      <c r="AD486" s="1582"/>
      <c r="AE486" s="1582"/>
      <c r="AF486" s="1582"/>
      <c r="AG486" s="1586"/>
      <c r="AH486" s="1586"/>
      <c r="AI486" s="1584"/>
      <c r="AJ486" s="1584"/>
      <c r="AK486" s="1584"/>
      <c r="AL486" s="1584"/>
      <c r="AM486" s="1584"/>
      <c r="AN486" s="1584"/>
      <c r="AO486" s="1584"/>
      <c r="AP486" s="1584"/>
      <c r="AQ486" s="1582"/>
      <c r="AR486" s="1582"/>
      <c r="AS486" s="1582"/>
      <c r="AT486" s="1582"/>
      <c r="AU486" s="201"/>
      <c r="AV486" s="201"/>
      <c r="AW486" s="201"/>
      <c r="AX486" s="201"/>
      <c r="AY486" s="201"/>
    </row>
    <row r="487" spans="18:51" x14ac:dyDescent="0.2">
      <c r="R487" s="208"/>
      <c r="S487" s="1581"/>
      <c r="T487" s="1582"/>
      <c r="U487" s="1582"/>
      <c r="V487" s="1583"/>
      <c r="W487" s="1402"/>
      <c r="X487" s="1582"/>
      <c r="Y487" s="1582"/>
      <c r="Z487" s="1582"/>
      <c r="AA487" s="1582"/>
      <c r="AB487" s="1582"/>
      <c r="AC487" s="1582"/>
      <c r="AD487" s="1582"/>
      <c r="AE487" s="1582"/>
      <c r="AF487" s="1582"/>
      <c r="AG487" s="1585"/>
      <c r="AH487" s="1585"/>
      <c r="AI487" s="1584"/>
      <c r="AJ487" s="1584"/>
      <c r="AK487" s="1584"/>
      <c r="AL487" s="1584"/>
      <c r="AM487" s="1584"/>
      <c r="AN487" s="1584"/>
      <c r="AO487" s="1584"/>
      <c r="AP487" s="1584"/>
      <c r="AQ487" s="1582"/>
      <c r="AR487" s="1582"/>
      <c r="AS487" s="1582"/>
      <c r="AT487" s="1582"/>
      <c r="AU487" s="201"/>
      <c r="AV487" s="201"/>
      <c r="AW487" s="201"/>
      <c r="AX487" s="201"/>
      <c r="AY487" s="201"/>
    </row>
    <row r="488" spans="18:51" x14ac:dyDescent="0.2">
      <c r="R488" s="208"/>
      <c r="S488" s="1581"/>
      <c r="T488" s="1582"/>
      <c r="U488" s="1582"/>
      <c r="V488" s="1583"/>
      <c r="W488" s="1402"/>
      <c r="X488" s="1582"/>
      <c r="Y488" s="1582"/>
      <c r="Z488" s="1582"/>
      <c r="AA488" s="1582"/>
      <c r="AB488" s="1582"/>
      <c r="AC488" s="1582"/>
      <c r="AD488" s="1582"/>
      <c r="AE488" s="1582"/>
      <c r="AF488" s="1582"/>
      <c r="AG488" s="1585"/>
      <c r="AH488" s="1585"/>
      <c r="AI488" s="1584"/>
      <c r="AJ488" s="1584"/>
      <c r="AK488" s="1584"/>
      <c r="AL488" s="1584"/>
      <c r="AM488" s="1584"/>
      <c r="AN488" s="1584"/>
      <c r="AO488" s="1584"/>
      <c r="AP488" s="1584"/>
      <c r="AQ488" s="1582"/>
      <c r="AR488" s="1582"/>
      <c r="AS488" s="1582"/>
      <c r="AT488" s="1582"/>
      <c r="AU488" s="201"/>
      <c r="AV488" s="201"/>
      <c r="AW488" s="201"/>
      <c r="AX488" s="201"/>
      <c r="AY488" s="201"/>
    </row>
    <row r="489" spans="18:51" x14ac:dyDescent="0.2">
      <c r="R489" s="208"/>
      <c r="S489" s="1581"/>
      <c r="T489" s="1582"/>
      <c r="U489" s="1582"/>
      <c r="V489" s="1583"/>
      <c r="W489" s="1402"/>
      <c r="X489" s="1582"/>
      <c r="Y489" s="1582"/>
      <c r="Z489" s="1582"/>
      <c r="AA489" s="1582"/>
      <c r="AB489" s="1582"/>
      <c r="AC489" s="1582"/>
      <c r="AD489" s="1582"/>
      <c r="AE489" s="1582"/>
      <c r="AF489" s="1582"/>
      <c r="AG489" s="1585"/>
      <c r="AH489" s="1585"/>
      <c r="AI489" s="1584"/>
      <c r="AJ489" s="1584"/>
      <c r="AK489" s="1584"/>
      <c r="AL489" s="1584"/>
      <c r="AM489" s="1584"/>
      <c r="AN489" s="1584"/>
      <c r="AO489" s="1584"/>
      <c r="AP489" s="1584"/>
      <c r="AQ489" s="1582"/>
      <c r="AR489" s="1582"/>
      <c r="AS489" s="1582"/>
      <c r="AT489" s="1582"/>
      <c r="AU489" s="201"/>
      <c r="AV489" s="201"/>
      <c r="AW489" s="201"/>
      <c r="AX489" s="201"/>
      <c r="AY489" s="201"/>
    </row>
    <row r="490" spans="18:51" x14ac:dyDescent="0.2">
      <c r="R490" s="208"/>
      <c r="S490" s="1581"/>
      <c r="T490" s="1582"/>
      <c r="U490" s="1582"/>
      <c r="V490" s="1583"/>
      <c r="W490" s="1402"/>
      <c r="X490" s="1582"/>
      <c r="Y490" s="1582"/>
      <c r="Z490" s="1582"/>
      <c r="AA490" s="1582"/>
      <c r="AB490" s="1582"/>
      <c r="AC490" s="1582"/>
      <c r="AD490" s="1582"/>
      <c r="AE490" s="1582"/>
      <c r="AF490" s="1582"/>
      <c r="AG490" s="1585"/>
      <c r="AH490" s="1585"/>
      <c r="AI490" s="1584"/>
      <c r="AJ490" s="1584"/>
      <c r="AK490" s="1584"/>
      <c r="AL490" s="1584"/>
      <c r="AM490" s="1584"/>
      <c r="AN490" s="1584"/>
      <c r="AO490" s="1584"/>
      <c r="AP490" s="1584"/>
      <c r="AQ490" s="1582"/>
      <c r="AR490" s="1582"/>
      <c r="AS490" s="1582"/>
      <c r="AT490" s="1582"/>
      <c r="AU490" s="201"/>
      <c r="AV490" s="201"/>
      <c r="AW490" s="201"/>
      <c r="AX490" s="201"/>
      <c r="AY490" s="201"/>
    </row>
    <row r="491" spans="18:51" x14ac:dyDescent="0.2">
      <c r="R491" s="208"/>
      <c r="S491" s="1581"/>
      <c r="T491" s="1582"/>
      <c r="U491" s="1582"/>
      <c r="V491" s="1583"/>
      <c r="W491" s="1402"/>
      <c r="X491" s="1582"/>
      <c r="Y491" s="1582"/>
      <c r="Z491" s="1582"/>
      <c r="AA491" s="1582"/>
      <c r="AB491" s="1582"/>
      <c r="AC491" s="1582"/>
      <c r="AD491" s="1582"/>
      <c r="AE491" s="1582"/>
      <c r="AF491" s="1582"/>
      <c r="AG491" s="1585"/>
      <c r="AH491" s="1585"/>
      <c r="AI491" s="1584"/>
      <c r="AJ491" s="1584"/>
      <c r="AK491" s="1584"/>
      <c r="AL491" s="1584"/>
      <c r="AM491" s="1584"/>
      <c r="AN491" s="1584"/>
      <c r="AO491" s="1584"/>
      <c r="AP491" s="1584"/>
      <c r="AQ491" s="1582"/>
      <c r="AR491" s="1582"/>
      <c r="AS491" s="1582"/>
      <c r="AT491" s="1582"/>
      <c r="AU491" s="201"/>
      <c r="AV491" s="201"/>
      <c r="AW491" s="201"/>
      <c r="AX491" s="201"/>
      <c r="AY491" s="201"/>
    </row>
    <row r="492" spans="18:51" x14ac:dyDescent="0.2">
      <c r="R492" s="208"/>
      <c r="S492" s="1581"/>
      <c r="T492" s="1582"/>
      <c r="U492" s="1582"/>
      <c r="V492" s="1583"/>
      <c r="W492" s="1402"/>
      <c r="X492" s="1582"/>
      <c r="Y492" s="1582"/>
      <c r="Z492" s="1582"/>
      <c r="AA492" s="1582"/>
      <c r="AB492" s="1582"/>
      <c r="AC492" s="1582"/>
      <c r="AD492" s="1582"/>
      <c r="AE492" s="1582"/>
      <c r="AF492" s="1582"/>
      <c r="AG492" s="1585"/>
      <c r="AH492" s="1585"/>
      <c r="AI492" s="1584"/>
      <c r="AJ492" s="1584"/>
      <c r="AK492" s="1584"/>
      <c r="AL492" s="1584"/>
      <c r="AM492" s="1584"/>
      <c r="AN492" s="1584"/>
      <c r="AO492" s="1584"/>
      <c r="AP492" s="1584"/>
      <c r="AQ492" s="1582"/>
      <c r="AR492" s="1582"/>
      <c r="AS492" s="1582"/>
      <c r="AT492" s="1582"/>
      <c r="AU492" s="201"/>
      <c r="AV492" s="201"/>
      <c r="AW492" s="201"/>
      <c r="AX492" s="201"/>
      <c r="AY492" s="201"/>
    </row>
    <row r="493" spans="18:51" x14ac:dyDescent="0.2">
      <c r="R493" s="208"/>
      <c r="S493" s="1581"/>
      <c r="T493" s="1582"/>
      <c r="U493" s="1582"/>
      <c r="V493" s="1583"/>
      <c r="W493" s="1402"/>
      <c r="X493" s="1582"/>
      <c r="Y493" s="1582"/>
      <c r="Z493" s="1582"/>
      <c r="AA493" s="1582"/>
      <c r="AB493" s="1582"/>
      <c r="AC493" s="1582"/>
      <c r="AD493" s="1582"/>
      <c r="AE493" s="1582"/>
      <c r="AF493" s="1582"/>
      <c r="AG493" s="1585"/>
      <c r="AH493" s="1585"/>
      <c r="AI493" s="1584"/>
      <c r="AJ493" s="1584"/>
      <c r="AK493" s="1584"/>
      <c r="AL493" s="1584"/>
      <c r="AM493" s="1584"/>
      <c r="AN493" s="1584"/>
      <c r="AO493" s="1584"/>
      <c r="AP493" s="1584"/>
      <c r="AQ493" s="1582"/>
      <c r="AR493" s="1582"/>
      <c r="AS493" s="1582"/>
      <c r="AT493" s="1582"/>
      <c r="AU493" s="201"/>
      <c r="AV493" s="201"/>
      <c r="AW493" s="201"/>
      <c r="AX493" s="201"/>
      <c r="AY493" s="201"/>
    </row>
    <row r="494" spans="18:51" x14ac:dyDescent="0.2">
      <c r="R494" s="208"/>
      <c r="S494" s="1581"/>
      <c r="T494" s="1582"/>
      <c r="U494" s="1582"/>
      <c r="V494" s="1583"/>
      <c r="W494" s="1402"/>
      <c r="X494" s="1582"/>
      <c r="Y494" s="1582"/>
      <c r="Z494" s="1582"/>
      <c r="AA494" s="1582"/>
      <c r="AB494" s="1582"/>
      <c r="AC494" s="1582"/>
      <c r="AD494" s="1582"/>
      <c r="AE494" s="1582"/>
      <c r="AF494" s="1582"/>
      <c r="AG494" s="1585"/>
      <c r="AH494" s="1585"/>
      <c r="AI494" s="1584"/>
      <c r="AJ494" s="1584"/>
      <c r="AK494" s="1584"/>
      <c r="AL494" s="1584"/>
      <c r="AM494" s="1584"/>
      <c r="AN494" s="1584"/>
      <c r="AO494" s="1584"/>
      <c r="AP494" s="1584"/>
      <c r="AQ494" s="1582"/>
      <c r="AR494" s="1582"/>
      <c r="AS494" s="1582"/>
      <c r="AT494" s="1582"/>
      <c r="AU494" s="201"/>
      <c r="AV494" s="201"/>
      <c r="AW494" s="201"/>
      <c r="AX494" s="201"/>
      <c r="AY494" s="201"/>
    </row>
    <row r="495" spans="18:51" x14ac:dyDescent="0.2">
      <c r="R495" s="208"/>
      <c r="S495" s="1581"/>
      <c r="T495" s="1582"/>
      <c r="U495" s="1582"/>
      <c r="V495" s="1583"/>
      <c r="W495" s="1402"/>
      <c r="X495" s="1582"/>
      <c r="Y495" s="1582"/>
      <c r="Z495" s="1582"/>
      <c r="AA495" s="1582"/>
      <c r="AB495" s="1582"/>
      <c r="AC495" s="1582"/>
      <c r="AD495" s="1582"/>
      <c r="AE495" s="1582"/>
      <c r="AF495" s="1582"/>
      <c r="AG495" s="1585"/>
      <c r="AH495" s="1585"/>
      <c r="AI495" s="1584"/>
      <c r="AJ495" s="1584"/>
      <c r="AK495" s="1584"/>
      <c r="AL495" s="1584"/>
      <c r="AM495" s="1584"/>
      <c r="AN495" s="1584"/>
      <c r="AO495" s="1584"/>
      <c r="AP495" s="1584"/>
      <c r="AQ495" s="1582"/>
      <c r="AR495" s="1582"/>
      <c r="AS495" s="1582"/>
      <c r="AT495" s="1582"/>
      <c r="AU495" s="201"/>
      <c r="AV495" s="201"/>
      <c r="AW495" s="201"/>
      <c r="AX495" s="201"/>
      <c r="AY495" s="201"/>
    </row>
    <row r="496" spans="18:51" x14ac:dyDescent="0.2">
      <c r="R496" s="208"/>
      <c r="S496" s="1581"/>
      <c r="T496" s="1582"/>
      <c r="U496" s="1582"/>
      <c r="V496" s="1583"/>
      <c r="W496" s="1402"/>
      <c r="X496" s="1582"/>
      <c r="Y496" s="1582"/>
      <c r="Z496" s="1582"/>
      <c r="AA496" s="1582"/>
      <c r="AB496" s="1582"/>
      <c r="AC496" s="1582"/>
      <c r="AD496" s="1582"/>
      <c r="AE496" s="1582"/>
      <c r="AF496" s="1582"/>
      <c r="AG496" s="1586"/>
      <c r="AH496" s="1586"/>
      <c r="AI496" s="1584"/>
      <c r="AJ496" s="1584"/>
      <c r="AK496" s="1584"/>
      <c r="AL496" s="1584"/>
      <c r="AM496" s="1584"/>
      <c r="AN496" s="1584"/>
      <c r="AO496" s="1584"/>
      <c r="AP496" s="1584"/>
      <c r="AQ496" s="1582"/>
      <c r="AR496" s="1582"/>
      <c r="AS496" s="1582"/>
      <c r="AT496" s="1582"/>
      <c r="AU496" s="201"/>
      <c r="AV496" s="201"/>
      <c r="AW496" s="201"/>
      <c r="AX496" s="201"/>
      <c r="AY496" s="201"/>
    </row>
    <row r="497" spans="18:51" x14ac:dyDescent="0.2">
      <c r="R497" s="208"/>
      <c r="S497" s="1581"/>
      <c r="T497" s="1582"/>
      <c r="U497" s="1582"/>
      <c r="V497" s="1583"/>
      <c r="W497" s="1402"/>
      <c r="X497" s="1582"/>
      <c r="Y497" s="1582"/>
      <c r="Z497" s="1582"/>
      <c r="AA497" s="1582"/>
      <c r="AB497" s="1582"/>
      <c r="AC497" s="1582"/>
      <c r="AD497" s="1582"/>
      <c r="AE497" s="1582"/>
      <c r="AF497" s="1582"/>
      <c r="AG497" s="1585"/>
      <c r="AH497" s="1585"/>
      <c r="AI497" s="1584"/>
      <c r="AJ497" s="1584"/>
      <c r="AK497" s="1584"/>
      <c r="AL497" s="1584"/>
      <c r="AM497" s="1584"/>
      <c r="AN497" s="1584"/>
      <c r="AO497" s="1584"/>
      <c r="AP497" s="1584"/>
      <c r="AQ497" s="1582"/>
      <c r="AR497" s="1582"/>
      <c r="AS497" s="1582"/>
      <c r="AT497" s="1582"/>
      <c r="AU497" s="201"/>
      <c r="AV497" s="201"/>
      <c r="AW497" s="201"/>
      <c r="AX497" s="201"/>
      <c r="AY497" s="201"/>
    </row>
    <row r="498" spans="18:51" x14ac:dyDescent="0.2">
      <c r="R498" s="208"/>
      <c r="S498" s="1581"/>
      <c r="T498" s="1582"/>
      <c r="U498" s="1582"/>
      <c r="V498" s="1583"/>
      <c r="W498" s="1402"/>
      <c r="X498" s="1582"/>
      <c r="Y498" s="1582"/>
      <c r="Z498" s="1582"/>
      <c r="AA498" s="1582"/>
      <c r="AB498" s="1582"/>
      <c r="AC498" s="1582"/>
      <c r="AD498" s="1582"/>
      <c r="AE498" s="1582"/>
      <c r="AF498" s="1582"/>
      <c r="AG498" s="1585"/>
      <c r="AH498" s="1585"/>
      <c r="AI498" s="1584"/>
      <c r="AJ498" s="1584"/>
      <c r="AK498" s="1584"/>
      <c r="AL498" s="1584"/>
      <c r="AM498" s="1584"/>
      <c r="AN498" s="1584"/>
      <c r="AO498" s="1584"/>
      <c r="AP498" s="1584"/>
      <c r="AQ498" s="1582"/>
      <c r="AR498" s="1582"/>
      <c r="AS498" s="1582"/>
      <c r="AT498" s="1582"/>
      <c r="AU498" s="201"/>
      <c r="AV498" s="201"/>
      <c r="AW498" s="201"/>
      <c r="AX498" s="201"/>
      <c r="AY498" s="201"/>
    </row>
    <row r="499" spans="18:51" x14ac:dyDescent="0.2">
      <c r="R499" s="208"/>
      <c r="S499" s="1581"/>
      <c r="T499" s="1582"/>
      <c r="U499" s="1582"/>
      <c r="V499" s="1583"/>
      <c r="W499" s="1402"/>
      <c r="X499" s="1582"/>
      <c r="Y499" s="1582"/>
      <c r="Z499" s="1582"/>
      <c r="AA499" s="1582"/>
      <c r="AB499" s="1582"/>
      <c r="AC499" s="1582"/>
      <c r="AD499" s="1582"/>
      <c r="AE499" s="1582"/>
      <c r="AF499" s="1582"/>
      <c r="AG499" s="1585"/>
      <c r="AH499" s="1585"/>
      <c r="AI499" s="1584"/>
      <c r="AJ499" s="1584"/>
      <c r="AK499" s="1584"/>
      <c r="AL499" s="1584"/>
      <c r="AM499" s="1584"/>
      <c r="AN499" s="1584"/>
      <c r="AO499" s="1584"/>
      <c r="AP499" s="1584"/>
      <c r="AQ499" s="1582"/>
      <c r="AR499" s="1582"/>
      <c r="AS499" s="1582"/>
      <c r="AT499" s="1582"/>
      <c r="AU499" s="201"/>
      <c r="AV499" s="201"/>
      <c r="AW499" s="201"/>
      <c r="AX499" s="201"/>
      <c r="AY499" s="201"/>
    </row>
    <row r="500" spans="18:51" x14ac:dyDescent="0.2">
      <c r="R500" s="208"/>
      <c r="S500" s="1581"/>
      <c r="T500" s="1582"/>
      <c r="U500" s="1582"/>
      <c r="V500" s="1583"/>
      <c r="W500" s="1402"/>
      <c r="X500" s="1582"/>
      <c r="Y500" s="1582"/>
      <c r="Z500" s="1582"/>
      <c r="AA500" s="1582"/>
      <c r="AB500" s="1582"/>
      <c r="AC500" s="1582"/>
      <c r="AD500" s="1582"/>
      <c r="AE500" s="1582"/>
      <c r="AF500" s="1582"/>
      <c r="AG500" s="1585"/>
      <c r="AH500" s="1585"/>
      <c r="AI500" s="1584"/>
      <c r="AJ500" s="1584"/>
      <c r="AK500" s="1584"/>
      <c r="AL500" s="1584"/>
      <c r="AM500" s="1584"/>
      <c r="AN500" s="1584"/>
      <c r="AO500" s="1584"/>
      <c r="AP500" s="1584"/>
      <c r="AQ500" s="1582"/>
      <c r="AR500" s="1582"/>
      <c r="AS500" s="1582"/>
      <c r="AT500" s="1582"/>
      <c r="AU500" s="201"/>
      <c r="AV500" s="201"/>
      <c r="AW500" s="201"/>
      <c r="AX500" s="201"/>
      <c r="AY500" s="201"/>
    </row>
    <row r="501" spans="18:51" x14ac:dyDescent="0.2">
      <c r="R501" s="208"/>
      <c r="S501" s="1581"/>
      <c r="T501" s="1582"/>
      <c r="U501" s="1582"/>
      <c r="V501" s="1583"/>
      <c r="W501" s="1402"/>
      <c r="X501" s="1582"/>
      <c r="Y501" s="1582"/>
      <c r="Z501" s="1582"/>
      <c r="AA501" s="1582"/>
      <c r="AB501" s="1582"/>
      <c r="AC501" s="1582"/>
      <c r="AD501" s="1582"/>
      <c r="AE501" s="1582"/>
      <c r="AF501" s="1582"/>
      <c r="AG501" s="1585"/>
      <c r="AH501" s="1585"/>
      <c r="AI501" s="1584"/>
      <c r="AJ501" s="1584"/>
      <c r="AK501" s="1584"/>
      <c r="AL501" s="1584"/>
      <c r="AM501" s="1584"/>
      <c r="AN501" s="1584"/>
      <c r="AO501" s="1584"/>
      <c r="AP501" s="1584"/>
      <c r="AQ501" s="1582"/>
      <c r="AR501" s="1582"/>
      <c r="AS501" s="1582"/>
      <c r="AT501" s="1582"/>
      <c r="AU501" s="201"/>
      <c r="AV501" s="201"/>
      <c r="AW501" s="201"/>
      <c r="AX501" s="201"/>
      <c r="AY501" s="201"/>
    </row>
    <row r="502" spans="18:51" x14ac:dyDescent="0.2">
      <c r="R502" s="208"/>
      <c r="S502" s="1581"/>
      <c r="T502" s="1582"/>
      <c r="U502" s="1582"/>
      <c r="V502" s="1583"/>
      <c r="W502" s="1402"/>
      <c r="X502" s="1582"/>
      <c r="Y502" s="1582"/>
      <c r="Z502" s="1582"/>
      <c r="AA502" s="1582"/>
      <c r="AB502" s="1582"/>
      <c r="AC502" s="1582"/>
      <c r="AD502" s="1582"/>
      <c r="AE502" s="1582"/>
      <c r="AF502" s="1582"/>
      <c r="AG502" s="1585"/>
      <c r="AH502" s="1585"/>
      <c r="AI502" s="1584"/>
      <c r="AJ502" s="1584"/>
      <c r="AK502" s="1584"/>
      <c r="AL502" s="1584"/>
      <c r="AM502" s="1584"/>
      <c r="AN502" s="1584"/>
      <c r="AO502" s="1584"/>
      <c r="AP502" s="1584"/>
      <c r="AQ502" s="1582"/>
      <c r="AR502" s="1582"/>
      <c r="AS502" s="1582"/>
      <c r="AT502" s="1582"/>
      <c r="AU502" s="201"/>
      <c r="AV502" s="201"/>
      <c r="AW502" s="201"/>
      <c r="AX502" s="201"/>
      <c r="AY502" s="201"/>
    </row>
    <row r="503" spans="18:51" x14ac:dyDescent="0.2">
      <c r="R503" s="208"/>
      <c r="S503" s="1581"/>
      <c r="T503" s="1582"/>
      <c r="U503" s="1582"/>
      <c r="V503" s="1583"/>
      <c r="W503" s="1402"/>
      <c r="X503" s="1582"/>
      <c r="Y503" s="1582"/>
      <c r="Z503" s="1582"/>
      <c r="AA503" s="1582"/>
      <c r="AB503" s="1582"/>
      <c r="AC503" s="1582"/>
      <c r="AD503" s="1582"/>
      <c r="AE503" s="1582"/>
      <c r="AF503" s="1582"/>
      <c r="AG503" s="1586"/>
      <c r="AH503" s="1586"/>
      <c r="AI503" s="1584"/>
      <c r="AJ503" s="1584"/>
      <c r="AK503" s="1584"/>
      <c r="AL503" s="1584"/>
      <c r="AM503" s="1584"/>
      <c r="AN503" s="1584"/>
      <c r="AO503" s="1584"/>
      <c r="AP503" s="1584"/>
      <c r="AQ503" s="1582"/>
      <c r="AR503" s="1582"/>
      <c r="AS503" s="1582"/>
      <c r="AT503" s="1582"/>
      <c r="AU503" s="201"/>
      <c r="AV503" s="201"/>
      <c r="AW503" s="201"/>
      <c r="AX503" s="201"/>
      <c r="AY503" s="201"/>
    </row>
    <row r="504" spans="18:51" x14ac:dyDescent="0.2">
      <c r="R504" s="208"/>
      <c r="S504" s="1581"/>
      <c r="T504" s="1582"/>
      <c r="U504" s="1582"/>
      <c r="V504" s="1583"/>
      <c r="W504" s="1402"/>
      <c r="X504" s="1582"/>
      <c r="Y504" s="1582"/>
      <c r="Z504" s="1582"/>
      <c r="AA504" s="1582"/>
      <c r="AB504" s="1582"/>
      <c r="AC504" s="1582"/>
      <c r="AD504" s="1582"/>
      <c r="AE504" s="1582"/>
      <c r="AF504" s="1582"/>
      <c r="AG504" s="1585"/>
      <c r="AH504" s="1585"/>
      <c r="AI504" s="1584"/>
      <c r="AJ504" s="1584"/>
      <c r="AK504" s="1584"/>
      <c r="AL504" s="1584"/>
      <c r="AM504" s="1584"/>
      <c r="AN504" s="1584"/>
      <c r="AO504" s="1584"/>
      <c r="AP504" s="1584"/>
      <c r="AQ504" s="1582"/>
      <c r="AR504" s="1582"/>
      <c r="AS504" s="1582"/>
      <c r="AT504" s="1582"/>
      <c r="AU504" s="201"/>
      <c r="AV504" s="201"/>
      <c r="AW504" s="201"/>
      <c r="AX504" s="201"/>
      <c r="AY504" s="201"/>
    </row>
    <row r="505" spans="18:51" x14ac:dyDescent="0.2">
      <c r="R505" s="208"/>
      <c r="S505" s="1581"/>
      <c r="T505" s="1582"/>
      <c r="U505" s="1582"/>
      <c r="V505" s="1583"/>
      <c r="W505" s="1402"/>
      <c r="X505" s="1582"/>
      <c r="Y505" s="1582"/>
      <c r="Z505" s="1582"/>
      <c r="AA505" s="1582"/>
      <c r="AB505" s="1582"/>
      <c r="AC505" s="1582"/>
      <c r="AD505" s="1582"/>
      <c r="AE505" s="1582"/>
      <c r="AF505" s="1582"/>
      <c r="AG505" s="1585"/>
      <c r="AH505" s="1585"/>
      <c r="AI505" s="1584"/>
      <c r="AJ505" s="1584"/>
      <c r="AK505" s="1584"/>
      <c r="AL505" s="1584"/>
      <c r="AM505" s="1584"/>
      <c r="AN505" s="1584"/>
      <c r="AO505" s="1584"/>
      <c r="AP505" s="1584"/>
      <c r="AQ505" s="1582"/>
      <c r="AR505" s="1582"/>
      <c r="AS505" s="1582"/>
      <c r="AT505" s="1582"/>
      <c r="AU505" s="201"/>
      <c r="AV505" s="201"/>
      <c r="AW505" s="201"/>
      <c r="AX505" s="201"/>
      <c r="AY505" s="201"/>
    </row>
    <row r="506" spans="18:51" x14ac:dyDescent="0.2">
      <c r="R506" s="208"/>
      <c r="S506" s="1581"/>
      <c r="T506" s="1582"/>
      <c r="U506" s="1582"/>
      <c r="V506" s="1583"/>
      <c r="W506" s="1402"/>
      <c r="X506" s="1582"/>
      <c r="Y506" s="1582"/>
      <c r="Z506" s="1582"/>
      <c r="AA506" s="1582"/>
      <c r="AB506" s="1582"/>
      <c r="AC506" s="1582"/>
      <c r="AD506" s="1582"/>
      <c r="AE506" s="1582"/>
      <c r="AF506" s="1582"/>
      <c r="AG506" s="1585"/>
      <c r="AH506" s="1585"/>
      <c r="AI506" s="1584"/>
      <c r="AJ506" s="1584"/>
      <c r="AK506" s="1584"/>
      <c r="AL506" s="1584"/>
      <c r="AM506" s="1584"/>
      <c r="AN506" s="1584"/>
      <c r="AO506" s="1584"/>
      <c r="AP506" s="1584"/>
      <c r="AQ506" s="1582"/>
      <c r="AR506" s="1582"/>
      <c r="AS506" s="1582"/>
      <c r="AT506" s="1582"/>
      <c r="AU506" s="201"/>
      <c r="AV506" s="201"/>
      <c r="AW506" s="201"/>
      <c r="AX506" s="201"/>
      <c r="AY506" s="201"/>
    </row>
    <row r="507" spans="18:51" ht="12.75" x14ac:dyDescent="0.2">
      <c r="R507" s="208"/>
      <c r="S507" s="1581"/>
      <c r="T507" s="1582"/>
      <c r="U507" s="1582"/>
      <c r="V507" s="1582"/>
      <c r="W507" s="1582"/>
      <c r="X507" s="1582"/>
      <c r="Y507" s="1582"/>
      <c r="Z507" s="1582"/>
      <c r="AA507" s="1582"/>
      <c r="AB507" s="1582"/>
      <c r="AC507" s="1582"/>
      <c r="AD507" s="1582"/>
      <c r="AE507" s="1582"/>
      <c r="AF507" s="1582"/>
      <c r="AG507" s="1585"/>
      <c r="AH507" s="1585"/>
      <c r="AI507" s="1584"/>
      <c r="AJ507" s="1584"/>
      <c r="AK507" s="1584"/>
      <c r="AL507" s="1584"/>
      <c r="AM507" s="1584"/>
      <c r="AN507" s="1584"/>
      <c r="AO507" s="1584"/>
      <c r="AP507" s="1584"/>
      <c r="AQ507" s="1582"/>
      <c r="AR507" s="1582"/>
      <c r="AS507" s="1582"/>
      <c r="AT507" s="1582"/>
      <c r="AU507" s="201"/>
      <c r="AV507" s="201"/>
      <c r="AW507" s="201"/>
      <c r="AX507" s="201"/>
      <c r="AY507" s="201"/>
    </row>
    <row r="508" spans="18:51" ht="12.75" x14ac:dyDescent="0.2">
      <c r="R508" s="208"/>
      <c r="S508" s="1581"/>
      <c r="T508" s="1582"/>
      <c r="U508" s="1582"/>
      <c r="V508" s="1582"/>
      <c r="W508" s="1582"/>
      <c r="X508" s="1582"/>
      <c r="Y508" s="1582"/>
      <c r="Z508" s="1582"/>
      <c r="AA508" s="1582"/>
      <c r="AB508" s="1582"/>
      <c r="AC508" s="1582"/>
      <c r="AD508" s="1582"/>
      <c r="AE508" s="1582"/>
      <c r="AF508" s="1582"/>
      <c r="AG508" s="1585"/>
      <c r="AH508" s="1585"/>
      <c r="AI508" s="1584"/>
      <c r="AJ508" s="1584"/>
      <c r="AK508" s="1584"/>
      <c r="AL508" s="1584"/>
      <c r="AM508" s="1584"/>
      <c r="AN508" s="1584"/>
      <c r="AO508" s="1584"/>
      <c r="AP508" s="1584"/>
      <c r="AQ508" s="1582"/>
      <c r="AR508" s="1582"/>
      <c r="AS508" s="1582"/>
      <c r="AT508" s="1582"/>
      <c r="AU508" s="201"/>
      <c r="AV508" s="201"/>
      <c r="AW508" s="201"/>
      <c r="AX508" s="201"/>
      <c r="AY508" s="201"/>
    </row>
    <row r="509" spans="18:51" ht="12.75" x14ac:dyDescent="0.2">
      <c r="R509" s="208"/>
      <c r="S509" s="1581"/>
      <c r="T509" s="1582"/>
      <c r="U509" s="1582"/>
      <c r="V509" s="1582"/>
      <c r="W509" s="1582"/>
      <c r="X509" s="1582"/>
      <c r="Y509" s="1582"/>
      <c r="Z509" s="1582"/>
      <c r="AA509" s="1582"/>
      <c r="AB509" s="1582"/>
      <c r="AC509" s="1582"/>
      <c r="AD509" s="1582"/>
      <c r="AE509" s="1582"/>
      <c r="AF509" s="1582"/>
      <c r="AG509" s="1585"/>
      <c r="AH509" s="1585"/>
      <c r="AI509" s="1584"/>
      <c r="AJ509" s="1584"/>
      <c r="AK509" s="1584"/>
      <c r="AL509" s="1584"/>
      <c r="AM509" s="1584"/>
      <c r="AN509" s="1584"/>
      <c r="AO509" s="1584"/>
      <c r="AP509" s="1584"/>
      <c r="AQ509" s="1582"/>
      <c r="AR509" s="1582"/>
      <c r="AS509" s="1582"/>
      <c r="AT509" s="1582"/>
      <c r="AU509" s="201"/>
      <c r="AV509" s="201"/>
      <c r="AW509" s="201"/>
      <c r="AX509" s="201"/>
      <c r="AY509" s="201"/>
    </row>
    <row r="510" spans="18:51" ht="12.75" x14ac:dyDescent="0.2">
      <c r="R510" s="208"/>
      <c r="S510" s="1581"/>
      <c r="T510" s="1582"/>
      <c r="U510" s="1582"/>
      <c r="V510" s="1582"/>
      <c r="W510" s="1582"/>
      <c r="X510" s="1582"/>
      <c r="Y510" s="1582"/>
      <c r="Z510" s="1582"/>
      <c r="AA510" s="1582"/>
      <c r="AB510" s="1582"/>
      <c r="AC510" s="1582"/>
      <c r="AD510" s="1582"/>
      <c r="AE510" s="1582"/>
      <c r="AF510" s="1582"/>
      <c r="AG510" s="1585"/>
      <c r="AH510" s="1585"/>
      <c r="AI510" s="1584"/>
      <c r="AJ510" s="1584"/>
      <c r="AK510" s="1584"/>
      <c r="AL510" s="1584"/>
      <c r="AM510" s="1584"/>
      <c r="AN510" s="1584"/>
      <c r="AO510" s="1584"/>
      <c r="AP510" s="1584"/>
      <c r="AQ510" s="1582"/>
      <c r="AR510" s="1582"/>
      <c r="AS510" s="1582"/>
      <c r="AT510" s="1582"/>
      <c r="AU510" s="201"/>
      <c r="AV510" s="201"/>
      <c r="AW510" s="201"/>
      <c r="AX510" s="201"/>
      <c r="AY510" s="201"/>
    </row>
    <row r="511" spans="18:51" ht="12.75" x14ac:dyDescent="0.2">
      <c r="R511" s="208"/>
      <c r="S511" s="1581"/>
      <c r="T511" s="1582"/>
      <c r="U511" s="1582"/>
      <c r="V511" s="1582"/>
      <c r="W511" s="1582"/>
      <c r="X511" s="1582"/>
      <c r="Y511" s="1582"/>
      <c r="Z511" s="1582"/>
      <c r="AA511" s="1582"/>
      <c r="AB511" s="1582"/>
      <c r="AC511" s="1582"/>
      <c r="AD511" s="1582"/>
      <c r="AE511" s="1582"/>
      <c r="AF511" s="1582"/>
      <c r="AG511" s="1585"/>
      <c r="AH511" s="1585"/>
      <c r="AI511" s="1584"/>
      <c r="AJ511" s="1584"/>
      <c r="AK511" s="1584"/>
      <c r="AL511" s="1584"/>
      <c r="AM511" s="1584"/>
      <c r="AN511" s="1584"/>
      <c r="AO511" s="1584"/>
      <c r="AP511" s="1584"/>
      <c r="AQ511" s="1582"/>
      <c r="AR511" s="1582"/>
      <c r="AS511" s="1582"/>
      <c r="AT511" s="1582"/>
      <c r="AU511" s="201"/>
      <c r="AV511" s="201"/>
      <c r="AW511" s="201"/>
      <c r="AX511" s="201"/>
      <c r="AY511" s="201"/>
    </row>
    <row r="512" spans="18:51" ht="12.75" x14ac:dyDescent="0.2">
      <c r="R512" s="208"/>
      <c r="S512" s="1581"/>
      <c r="T512" s="1582"/>
      <c r="U512" s="1582"/>
      <c r="V512" s="1582"/>
      <c r="W512" s="1582"/>
      <c r="X512" s="1582"/>
      <c r="Y512" s="1582"/>
      <c r="Z512" s="1582"/>
      <c r="AA512" s="1582"/>
      <c r="AB512" s="1582"/>
      <c r="AC512" s="1582"/>
      <c r="AD512" s="1582"/>
      <c r="AE512" s="1582"/>
      <c r="AF512" s="1582"/>
      <c r="AG512" s="1585"/>
      <c r="AH512" s="1585"/>
      <c r="AI512" s="1584"/>
      <c r="AJ512" s="1584"/>
      <c r="AK512" s="1584"/>
      <c r="AL512" s="1584"/>
      <c r="AM512" s="1584"/>
      <c r="AN512" s="1584"/>
      <c r="AO512" s="1584"/>
      <c r="AP512" s="1584"/>
      <c r="AQ512" s="1582"/>
      <c r="AR512" s="1582"/>
      <c r="AS512" s="1582"/>
      <c r="AT512" s="1582"/>
      <c r="AU512" s="201"/>
      <c r="AV512" s="201"/>
      <c r="AW512" s="201"/>
      <c r="AX512" s="201"/>
      <c r="AY512" s="201"/>
    </row>
    <row r="513" spans="18:51" ht="12.75" x14ac:dyDescent="0.2">
      <c r="R513" s="208"/>
      <c r="S513" s="1581"/>
      <c r="T513" s="1582"/>
      <c r="U513" s="1582"/>
      <c r="V513" s="1582"/>
      <c r="W513" s="1582"/>
      <c r="X513" s="1582"/>
      <c r="Y513" s="1582"/>
      <c r="Z513" s="1582"/>
      <c r="AA513" s="1582"/>
      <c r="AB513" s="1582"/>
      <c r="AC513" s="1582"/>
      <c r="AD513" s="1582"/>
      <c r="AE513" s="1582"/>
      <c r="AF513" s="1582"/>
      <c r="AG513" s="1585"/>
      <c r="AH513" s="1585"/>
      <c r="AI513" s="1584"/>
      <c r="AJ513" s="1584"/>
      <c r="AK513" s="1584"/>
      <c r="AL513" s="1584"/>
      <c r="AM513" s="1584"/>
      <c r="AN513" s="1584"/>
      <c r="AO513" s="1584"/>
      <c r="AP513" s="1584"/>
      <c r="AQ513" s="1582"/>
      <c r="AR513" s="1582"/>
      <c r="AS513" s="1582"/>
      <c r="AT513" s="1582"/>
      <c r="AU513" s="201"/>
      <c r="AV513" s="201"/>
      <c r="AW513" s="201"/>
      <c r="AX513" s="201"/>
      <c r="AY513" s="201"/>
    </row>
    <row r="514" spans="18:51" ht="12.75" x14ac:dyDescent="0.2">
      <c r="R514" s="208"/>
      <c r="S514" s="1581"/>
      <c r="T514" s="1582"/>
      <c r="U514" s="1582"/>
      <c r="V514" s="1582"/>
      <c r="W514" s="1582"/>
      <c r="X514" s="1582"/>
      <c r="Y514" s="1582"/>
      <c r="Z514" s="1582"/>
      <c r="AA514" s="1582"/>
      <c r="AB514" s="1582"/>
      <c r="AC514" s="1582"/>
      <c r="AD514" s="1582"/>
      <c r="AE514" s="1582"/>
      <c r="AF514" s="1582"/>
      <c r="AG514" s="1585"/>
      <c r="AH514" s="1585"/>
      <c r="AI514" s="1584"/>
      <c r="AJ514" s="1584"/>
      <c r="AK514" s="1584"/>
      <c r="AL514" s="1584"/>
      <c r="AM514" s="1584"/>
      <c r="AN514" s="1584"/>
      <c r="AO514" s="1584"/>
      <c r="AP514" s="1584"/>
      <c r="AQ514" s="1582"/>
      <c r="AR514" s="1582"/>
      <c r="AS514" s="1582"/>
      <c r="AT514" s="1582"/>
      <c r="AU514" s="201"/>
      <c r="AV514" s="201"/>
      <c r="AW514" s="201"/>
      <c r="AX514" s="201"/>
      <c r="AY514" s="201"/>
    </row>
    <row r="515" spans="18:51" ht="12.75" x14ac:dyDescent="0.2">
      <c r="R515" s="208"/>
      <c r="S515" s="1581"/>
      <c r="T515" s="1582"/>
      <c r="U515" s="1582"/>
      <c r="V515" s="1582"/>
      <c r="W515" s="1582"/>
      <c r="X515" s="1582"/>
      <c r="Y515" s="1582"/>
      <c r="Z515" s="1582"/>
      <c r="AA515" s="1582"/>
      <c r="AB515" s="1582"/>
      <c r="AC515" s="1582"/>
      <c r="AD515" s="1582"/>
      <c r="AE515" s="1582"/>
      <c r="AF515" s="1582"/>
      <c r="AG515" s="1585"/>
      <c r="AH515" s="1585"/>
      <c r="AI515" s="1584"/>
      <c r="AJ515" s="1584"/>
      <c r="AK515" s="1584"/>
      <c r="AL515" s="1584"/>
      <c r="AM515" s="1584"/>
      <c r="AN515" s="1584"/>
      <c r="AO515" s="1584"/>
      <c r="AP515" s="1584"/>
      <c r="AQ515" s="1582"/>
      <c r="AR515" s="1582"/>
      <c r="AS515" s="1582"/>
      <c r="AT515" s="1582"/>
      <c r="AU515" s="201"/>
      <c r="AV515" s="201"/>
      <c r="AW515" s="201"/>
      <c r="AX515" s="201"/>
      <c r="AY515" s="201"/>
    </row>
    <row r="516" spans="18:51" ht="12.75" x14ac:dyDescent="0.2">
      <c r="R516" s="208"/>
      <c r="S516" s="1581"/>
      <c r="T516" s="1582"/>
      <c r="U516" s="1582"/>
      <c r="V516" s="1582"/>
      <c r="W516" s="1582"/>
      <c r="X516" s="1582"/>
      <c r="Y516" s="1582"/>
      <c r="Z516" s="1582"/>
      <c r="AA516" s="1582"/>
      <c r="AB516" s="1582"/>
      <c r="AC516" s="1582"/>
      <c r="AD516" s="1582"/>
      <c r="AE516" s="1582"/>
      <c r="AF516" s="1582"/>
      <c r="AG516" s="1585"/>
      <c r="AH516" s="1585"/>
      <c r="AI516" s="1584"/>
      <c r="AJ516" s="1584"/>
      <c r="AK516" s="1584"/>
      <c r="AL516" s="1584"/>
      <c r="AM516" s="1584"/>
      <c r="AN516" s="1584"/>
      <c r="AO516" s="1584"/>
      <c r="AP516" s="1584"/>
      <c r="AQ516" s="1582"/>
      <c r="AR516" s="1582"/>
      <c r="AS516" s="1582"/>
      <c r="AT516" s="1582"/>
      <c r="AU516" s="201"/>
      <c r="AV516" s="201"/>
      <c r="AW516" s="201"/>
      <c r="AX516" s="201"/>
      <c r="AY516" s="201"/>
    </row>
    <row r="517" spans="18:51" ht="12.75" x14ac:dyDescent="0.2">
      <c r="R517" s="208"/>
      <c r="S517" s="1581"/>
      <c r="T517" s="1582"/>
      <c r="U517" s="1582"/>
      <c r="V517" s="1582"/>
      <c r="W517" s="1582"/>
      <c r="X517" s="1582"/>
      <c r="Y517" s="1582"/>
      <c r="Z517" s="1582"/>
      <c r="AA517" s="1582"/>
      <c r="AB517" s="1582"/>
      <c r="AC517" s="1582"/>
      <c r="AD517" s="1582"/>
      <c r="AE517" s="1582"/>
      <c r="AF517" s="1582"/>
      <c r="AG517" s="1585"/>
      <c r="AH517" s="1585"/>
      <c r="AI517" s="1584"/>
      <c r="AJ517" s="1584"/>
      <c r="AK517" s="1584"/>
      <c r="AL517" s="1584"/>
      <c r="AM517" s="1584"/>
      <c r="AN517" s="1584"/>
      <c r="AO517" s="1584"/>
      <c r="AP517" s="1584"/>
      <c r="AQ517" s="1582"/>
      <c r="AR517" s="1582"/>
      <c r="AS517" s="1582"/>
      <c r="AT517" s="1582"/>
      <c r="AU517" s="201"/>
      <c r="AV517" s="201"/>
      <c r="AW517" s="201"/>
      <c r="AX517" s="201"/>
      <c r="AY517" s="201"/>
    </row>
    <row r="518" spans="18:51" ht="12.75" x14ac:dyDescent="0.2">
      <c r="R518" s="208"/>
      <c r="S518" s="1581"/>
      <c r="T518" s="1582"/>
      <c r="U518" s="1582"/>
      <c r="V518" s="1582"/>
      <c r="W518" s="1582"/>
      <c r="X518" s="1582"/>
      <c r="Y518" s="1582"/>
      <c r="Z518" s="1582"/>
      <c r="AA518" s="1582"/>
      <c r="AB518" s="1582"/>
      <c r="AC518" s="1582"/>
      <c r="AD518" s="1582"/>
      <c r="AE518" s="1582"/>
      <c r="AF518" s="1582"/>
      <c r="AG518" s="1585"/>
      <c r="AH518" s="1585"/>
      <c r="AI518" s="1584"/>
      <c r="AJ518" s="1584"/>
      <c r="AK518" s="1584"/>
      <c r="AL518" s="1584"/>
      <c r="AM518" s="1584"/>
      <c r="AN518" s="1584"/>
      <c r="AO518" s="1584"/>
      <c r="AP518" s="1584"/>
      <c r="AQ518" s="1582"/>
      <c r="AR518" s="1582"/>
      <c r="AS518" s="1582"/>
      <c r="AT518" s="1582"/>
      <c r="AU518" s="201"/>
      <c r="AV518" s="201"/>
      <c r="AW518" s="201"/>
      <c r="AX518" s="201"/>
      <c r="AY518" s="201"/>
    </row>
    <row r="519" spans="18:51" ht="12.75" x14ac:dyDescent="0.2">
      <c r="R519" s="208"/>
      <c r="S519" s="1581"/>
      <c r="T519" s="1582"/>
      <c r="U519" s="1582"/>
      <c r="V519" s="1582"/>
      <c r="W519" s="1582"/>
      <c r="X519" s="1582"/>
      <c r="Y519" s="1582"/>
      <c r="Z519" s="1582"/>
      <c r="AA519" s="1582"/>
      <c r="AB519" s="1582"/>
      <c r="AC519" s="1582"/>
      <c r="AD519" s="1582"/>
      <c r="AE519" s="1582"/>
      <c r="AF519" s="1582"/>
      <c r="AG519" s="1585"/>
      <c r="AH519" s="1585"/>
      <c r="AI519" s="1584"/>
      <c r="AJ519" s="1584"/>
      <c r="AK519" s="1584"/>
      <c r="AL519" s="1584"/>
      <c r="AM519" s="1584"/>
      <c r="AN519" s="1584"/>
      <c r="AO519" s="1584"/>
      <c r="AP519" s="1584"/>
      <c r="AQ519" s="1582"/>
      <c r="AR519" s="1582"/>
      <c r="AS519" s="1582"/>
      <c r="AT519" s="1582"/>
      <c r="AU519" s="201"/>
      <c r="AV519" s="201"/>
      <c r="AW519" s="201"/>
      <c r="AX519" s="201"/>
      <c r="AY519" s="201"/>
    </row>
    <row r="520" spans="18:51" ht="12.75" x14ac:dyDescent="0.2">
      <c r="R520" s="208"/>
      <c r="S520" s="1581"/>
      <c r="T520" s="1582"/>
      <c r="U520" s="1582"/>
      <c r="V520" s="1582"/>
      <c r="W520" s="1582"/>
      <c r="X520" s="1582"/>
      <c r="Y520" s="1582"/>
      <c r="Z520" s="1582"/>
      <c r="AA520" s="1582"/>
      <c r="AB520" s="1582"/>
      <c r="AC520" s="1582"/>
      <c r="AD520" s="1582"/>
      <c r="AE520" s="1582"/>
      <c r="AF520" s="1582"/>
      <c r="AG520" s="1585"/>
      <c r="AH520" s="1585"/>
      <c r="AI520" s="1584"/>
      <c r="AJ520" s="1584"/>
      <c r="AK520" s="1584"/>
      <c r="AL520" s="1584"/>
      <c r="AM520" s="1584"/>
      <c r="AN520" s="1584"/>
      <c r="AO520" s="1584"/>
      <c r="AP520" s="1584"/>
      <c r="AQ520" s="1582"/>
      <c r="AR520" s="1582"/>
      <c r="AS520" s="1582"/>
      <c r="AT520" s="1582"/>
      <c r="AU520" s="201"/>
      <c r="AV520" s="201"/>
      <c r="AW520" s="201"/>
      <c r="AX520" s="201"/>
      <c r="AY520" s="201"/>
    </row>
    <row r="521" spans="18:51" ht="12.75" x14ac:dyDescent="0.2">
      <c r="R521" s="208"/>
      <c r="S521" s="1581"/>
      <c r="T521" s="1582"/>
      <c r="U521" s="1582"/>
      <c r="V521" s="1582"/>
      <c r="W521" s="1582"/>
      <c r="X521" s="1582"/>
      <c r="Y521" s="1582"/>
      <c r="Z521" s="1582"/>
      <c r="AA521" s="1582"/>
      <c r="AB521" s="1582"/>
      <c r="AC521" s="1582"/>
      <c r="AD521" s="1582"/>
      <c r="AE521" s="1582"/>
      <c r="AF521" s="1582"/>
      <c r="AG521" s="1585"/>
      <c r="AH521" s="1585"/>
      <c r="AI521" s="1584"/>
      <c r="AJ521" s="1584"/>
      <c r="AK521" s="1584"/>
      <c r="AL521" s="1584"/>
      <c r="AM521" s="1584"/>
      <c r="AN521" s="1584"/>
      <c r="AO521" s="1584"/>
      <c r="AP521" s="1584"/>
      <c r="AQ521" s="1582"/>
      <c r="AR521" s="1582"/>
      <c r="AS521" s="1582"/>
      <c r="AT521" s="1582"/>
      <c r="AU521" s="201"/>
      <c r="AV521" s="201"/>
      <c r="AW521" s="201"/>
      <c r="AX521" s="201"/>
      <c r="AY521" s="201"/>
    </row>
    <row r="522" spans="18:51" ht="12.75" x14ac:dyDescent="0.2">
      <c r="R522" s="208"/>
      <c r="S522" s="1581"/>
      <c r="T522" s="1582"/>
      <c r="U522" s="1582"/>
      <c r="V522" s="1582"/>
      <c r="W522" s="1582"/>
      <c r="X522" s="1582"/>
      <c r="Y522" s="1582"/>
      <c r="Z522" s="1582"/>
      <c r="AA522" s="1582"/>
      <c r="AB522" s="1582"/>
      <c r="AC522" s="1582"/>
      <c r="AD522" s="1582"/>
      <c r="AE522" s="1582"/>
      <c r="AF522" s="1582"/>
      <c r="AG522" s="1586"/>
      <c r="AH522" s="1586"/>
      <c r="AI522" s="1584"/>
      <c r="AJ522" s="1584"/>
      <c r="AK522" s="1584"/>
      <c r="AL522" s="1584"/>
      <c r="AM522" s="1584"/>
      <c r="AN522" s="1584"/>
      <c r="AO522" s="1584"/>
      <c r="AP522" s="1584"/>
      <c r="AQ522" s="1582"/>
      <c r="AR522" s="1582"/>
      <c r="AS522" s="1582"/>
      <c r="AT522" s="1582"/>
      <c r="AU522" s="201"/>
      <c r="AV522" s="201"/>
      <c r="AW522" s="201"/>
      <c r="AX522" s="201"/>
      <c r="AY522" s="201"/>
    </row>
    <row r="523" spans="18:51" ht="12.75" x14ac:dyDescent="0.2">
      <c r="R523" s="208"/>
      <c r="S523" s="1581"/>
      <c r="T523" s="1582"/>
      <c r="U523" s="1582"/>
      <c r="V523" s="1582"/>
      <c r="W523" s="1582"/>
      <c r="X523" s="1582"/>
      <c r="Y523" s="1582"/>
      <c r="Z523" s="1582"/>
      <c r="AA523" s="1582"/>
      <c r="AB523" s="1582"/>
      <c r="AC523" s="1582"/>
      <c r="AD523" s="1582"/>
      <c r="AE523" s="1582"/>
      <c r="AF523" s="1582"/>
      <c r="AG523" s="1585"/>
      <c r="AH523" s="1585"/>
      <c r="AI523" s="1584"/>
      <c r="AJ523" s="1584"/>
      <c r="AK523" s="1584"/>
      <c r="AL523" s="1584"/>
      <c r="AM523" s="1584"/>
      <c r="AN523" s="1584"/>
      <c r="AO523" s="1584"/>
      <c r="AP523" s="1584"/>
      <c r="AQ523" s="1582"/>
      <c r="AR523" s="1582"/>
      <c r="AS523" s="1582"/>
      <c r="AT523" s="1582"/>
      <c r="AU523" s="201"/>
      <c r="AV523" s="201"/>
      <c r="AW523" s="201"/>
      <c r="AX523" s="201"/>
      <c r="AY523" s="201"/>
    </row>
    <row r="524" spans="18:51" ht="12.75" x14ac:dyDescent="0.2">
      <c r="R524" s="208"/>
      <c r="S524" s="1581"/>
      <c r="T524" s="1582"/>
      <c r="U524" s="1582"/>
      <c r="V524" s="1582"/>
      <c r="W524" s="1582"/>
      <c r="X524" s="1582"/>
      <c r="Y524" s="1582"/>
      <c r="Z524" s="1582"/>
      <c r="AA524" s="1582"/>
      <c r="AB524" s="1582"/>
      <c r="AC524" s="1582"/>
      <c r="AD524" s="1582"/>
      <c r="AE524" s="1582"/>
      <c r="AF524" s="1582"/>
      <c r="AG524" s="1586"/>
      <c r="AH524" s="1586"/>
      <c r="AI524" s="1584"/>
      <c r="AJ524" s="1584"/>
      <c r="AK524" s="1584"/>
      <c r="AL524" s="1584"/>
      <c r="AM524" s="1584"/>
      <c r="AN524" s="1584"/>
      <c r="AO524" s="1584"/>
      <c r="AP524" s="1584"/>
      <c r="AQ524" s="1582"/>
      <c r="AR524" s="1582"/>
      <c r="AS524" s="1582"/>
      <c r="AT524" s="1582"/>
      <c r="AU524" s="201"/>
      <c r="AV524" s="201"/>
      <c r="AW524" s="201"/>
      <c r="AX524" s="201"/>
      <c r="AY524" s="201"/>
    </row>
    <row r="525" spans="18:51" ht="12.75" x14ac:dyDescent="0.2">
      <c r="R525" s="208"/>
      <c r="S525" s="1581"/>
      <c r="T525" s="1582"/>
      <c r="U525" s="1582"/>
      <c r="V525" s="1582"/>
      <c r="W525" s="1582"/>
      <c r="X525" s="1582"/>
      <c r="Y525" s="1582"/>
      <c r="Z525" s="1582"/>
      <c r="AA525" s="1582"/>
      <c r="AB525" s="1582"/>
      <c r="AC525" s="1582"/>
      <c r="AD525" s="1582"/>
      <c r="AE525" s="1582"/>
      <c r="AF525" s="1582"/>
      <c r="AG525" s="1585"/>
      <c r="AH525" s="1585"/>
      <c r="AI525" s="1584"/>
      <c r="AJ525" s="1584"/>
      <c r="AK525" s="1584"/>
      <c r="AL525" s="1584"/>
      <c r="AM525" s="1584"/>
      <c r="AN525" s="1584"/>
      <c r="AO525" s="1584"/>
      <c r="AP525" s="1584"/>
      <c r="AQ525" s="1582"/>
      <c r="AR525" s="1582"/>
      <c r="AS525" s="1582"/>
      <c r="AT525" s="1582"/>
      <c r="AU525" s="201"/>
      <c r="AV525" s="201"/>
      <c r="AW525" s="201"/>
      <c r="AX525" s="201"/>
      <c r="AY525" s="201"/>
    </row>
    <row r="526" spans="18:51" ht="12.75" x14ac:dyDescent="0.2">
      <c r="R526" s="208"/>
      <c r="S526" s="1581"/>
      <c r="T526" s="1582"/>
      <c r="U526" s="1582"/>
      <c r="V526" s="1582"/>
      <c r="W526" s="1582"/>
      <c r="X526" s="1582"/>
      <c r="Y526" s="1582"/>
      <c r="Z526" s="1582"/>
      <c r="AA526" s="1582"/>
      <c r="AB526" s="1582"/>
      <c r="AC526" s="1582"/>
      <c r="AD526" s="1582"/>
      <c r="AE526" s="1582"/>
      <c r="AF526" s="1582"/>
      <c r="AG526" s="1585"/>
      <c r="AH526" s="1585"/>
      <c r="AI526" s="1584"/>
      <c r="AJ526" s="1584"/>
      <c r="AK526" s="1584"/>
      <c r="AL526" s="1584"/>
      <c r="AM526" s="1584"/>
      <c r="AN526" s="1584"/>
      <c r="AO526" s="1584"/>
      <c r="AP526" s="1584"/>
      <c r="AQ526" s="1582"/>
      <c r="AR526" s="1582"/>
      <c r="AS526" s="1582"/>
      <c r="AT526" s="1582"/>
      <c r="AU526" s="201"/>
      <c r="AV526" s="201"/>
      <c r="AW526" s="201"/>
      <c r="AX526" s="201"/>
      <c r="AY526" s="201"/>
    </row>
    <row r="527" spans="18:51" ht="12.75" x14ac:dyDescent="0.2">
      <c r="R527" s="208"/>
      <c r="S527" s="1581"/>
      <c r="T527" s="1582"/>
      <c r="U527" s="1582"/>
      <c r="V527" s="1582"/>
      <c r="W527" s="1582"/>
      <c r="X527" s="1582"/>
      <c r="Y527" s="1582"/>
      <c r="Z527" s="1582"/>
      <c r="AA527" s="1582"/>
      <c r="AB527" s="1582"/>
      <c r="AC527" s="1582"/>
      <c r="AD527" s="1582"/>
      <c r="AE527" s="1582"/>
      <c r="AF527" s="1582"/>
      <c r="AG527" s="1585"/>
      <c r="AH527" s="1585"/>
      <c r="AI527" s="1584"/>
      <c r="AJ527" s="1584"/>
      <c r="AK527" s="1584"/>
      <c r="AL527" s="1584"/>
      <c r="AM527" s="1584"/>
      <c r="AN527" s="1584"/>
      <c r="AO527" s="1584"/>
      <c r="AP527" s="1584"/>
      <c r="AQ527" s="1582"/>
      <c r="AR527" s="1582"/>
      <c r="AS527" s="1582"/>
      <c r="AT527" s="1582"/>
      <c r="AU527" s="201"/>
      <c r="AV527" s="201"/>
      <c r="AW527" s="201"/>
      <c r="AX527" s="201"/>
      <c r="AY527" s="201"/>
    </row>
    <row r="528" spans="18:51" ht="12.75" x14ac:dyDescent="0.2">
      <c r="R528" s="208"/>
      <c r="S528" s="1581"/>
      <c r="T528" s="1582"/>
      <c r="U528" s="1582"/>
      <c r="V528" s="1582"/>
      <c r="W528" s="1582"/>
      <c r="X528" s="1582"/>
      <c r="Y528" s="1582"/>
      <c r="Z528" s="1582"/>
      <c r="AA528" s="1582"/>
      <c r="AB528" s="1582"/>
      <c r="AC528" s="1582"/>
      <c r="AD528" s="1582"/>
      <c r="AE528" s="1582"/>
      <c r="AF528" s="1582"/>
      <c r="AG528" s="1585"/>
      <c r="AH528" s="1585"/>
      <c r="AI528" s="1584"/>
      <c r="AJ528" s="1584"/>
      <c r="AK528" s="1584"/>
      <c r="AL528" s="1584"/>
      <c r="AM528" s="1584"/>
      <c r="AN528" s="1584"/>
      <c r="AO528" s="1584"/>
      <c r="AP528" s="1584"/>
      <c r="AQ528" s="1582"/>
      <c r="AR528" s="1582"/>
      <c r="AS528" s="1582"/>
      <c r="AT528" s="1582"/>
      <c r="AU528" s="201"/>
      <c r="AV528" s="201"/>
      <c r="AW528" s="201"/>
      <c r="AX528" s="201"/>
      <c r="AY528" s="201"/>
    </row>
    <row r="529" spans="18:51" ht="12.75" x14ac:dyDescent="0.2">
      <c r="R529" s="208"/>
      <c r="S529" s="1581"/>
      <c r="T529" s="1582"/>
      <c r="U529" s="1582"/>
      <c r="V529" s="1582"/>
      <c r="W529" s="1582"/>
      <c r="X529" s="1582"/>
      <c r="Y529" s="1582"/>
      <c r="Z529" s="1582"/>
      <c r="AA529" s="1582"/>
      <c r="AB529" s="1582"/>
      <c r="AC529" s="1582"/>
      <c r="AD529" s="1582"/>
      <c r="AE529" s="1582"/>
      <c r="AF529" s="1582"/>
      <c r="AG529" s="1585"/>
      <c r="AH529" s="1585"/>
      <c r="AI529" s="1584"/>
      <c r="AJ529" s="1584"/>
      <c r="AK529" s="1584"/>
      <c r="AL529" s="1584"/>
      <c r="AM529" s="1584"/>
      <c r="AN529" s="1584"/>
      <c r="AO529" s="1584"/>
      <c r="AP529" s="1584"/>
      <c r="AQ529" s="1582"/>
      <c r="AR529" s="1582"/>
      <c r="AS529" s="1582"/>
      <c r="AT529" s="1582"/>
      <c r="AU529" s="201"/>
      <c r="AV529" s="201"/>
      <c r="AW529" s="201"/>
      <c r="AX529" s="201"/>
      <c r="AY529" s="201"/>
    </row>
    <row r="530" spans="18:51" ht="12.75" x14ac:dyDescent="0.2">
      <c r="R530" s="208"/>
      <c r="S530" s="1581"/>
      <c r="T530" s="1582"/>
      <c r="U530" s="1582"/>
      <c r="V530" s="1582"/>
      <c r="W530" s="1582"/>
      <c r="X530" s="1582"/>
      <c r="Y530" s="1582"/>
      <c r="Z530" s="1582"/>
      <c r="AA530" s="1582"/>
      <c r="AB530" s="1582"/>
      <c r="AC530" s="1582"/>
      <c r="AD530" s="1582"/>
      <c r="AE530" s="1582"/>
      <c r="AF530" s="1582"/>
      <c r="AG530" s="1586"/>
      <c r="AH530" s="1586"/>
      <c r="AI530" s="1584"/>
      <c r="AJ530" s="1584"/>
      <c r="AK530" s="1584"/>
      <c r="AL530" s="1584"/>
      <c r="AM530" s="1584"/>
      <c r="AN530" s="1584"/>
      <c r="AO530" s="1584"/>
      <c r="AP530" s="1584"/>
      <c r="AQ530" s="1582"/>
      <c r="AR530" s="1582"/>
      <c r="AS530" s="1582"/>
      <c r="AT530" s="1582"/>
      <c r="AU530" s="201"/>
      <c r="AV530" s="201"/>
      <c r="AW530" s="201"/>
      <c r="AX530" s="201"/>
      <c r="AY530" s="201"/>
    </row>
    <row r="531" spans="18:51" ht="12.75" x14ac:dyDescent="0.2">
      <c r="R531" s="208"/>
      <c r="S531" s="1581"/>
      <c r="T531" s="1582"/>
      <c r="U531" s="1582"/>
      <c r="V531" s="1582"/>
      <c r="W531" s="1582"/>
      <c r="X531" s="1582"/>
      <c r="Y531" s="1582"/>
      <c r="Z531" s="1582"/>
      <c r="AA531" s="1582"/>
      <c r="AB531" s="1582"/>
      <c r="AC531" s="1582"/>
      <c r="AD531" s="1582"/>
      <c r="AE531" s="1582"/>
      <c r="AF531" s="1582"/>
      <c r="AG531" s="1585"/>
      <c r="AH531" s="1585"/>
      <c r="AI531" s="1584"/>
      <c r="AJ531" s="1584"/>
      <c r="AK531" s="1584"/>
      <c r="AL531" s="1584"/>
      <c r="AM531" s="1584"/>
      <c r="AN531" s="1584"/>
      <c r="AO531" s="1584"/>
      <c r="AP531" s="1584"/>
      <c r="AQ531" s="1582"/>
      <c r="AR531" s="1582"/>
      <c r="AS531" s="1582"/>
      <c r="AT531" s="1582"/>
      <c r="AU531" s="201"/>
      <c r="AV531" s="201"/>
      <c r="AW531" s="201"/>
      <c r="AX531" s="201"/>
      <c r="AY531" s="201"/>
    </row>
    <row r="532" spans="18:51" ht="12.75" x14ac:dyDescent="0.2">
      <c r="R532" s="208"/>
      <c r="S532" s="1581"/>
      <c r="T532" s="1582"/>
      <c r="U532" s="1582"/>
      <c r="V532" s="1582"/>
      <c r="W532" s="1582"/>
      <c r="X532" s="1582"/>
      <c r="Y532" s="1582"/>
      <c r="Z532" s="1582"/>
      <c r="AA532" s="1582"/>
      <c r="AB532" s="1582"/>
      <c r="AC532" s="1582"/>
      <c r="AD532" s="1582"/>
      <c r="AE532" s="1582"/>
      <c r="AF532" s="1582"/>
      <c r="AG532" s="1585"/>
      <c r="AH532" s="1585"/>
      <c r="AI532" s="1584"/>
      <c r="AJ532" s="1584"/>
      <c r="AK532" s="1584"/>
      <c r="AL532" s="1584"/>
      <c r="AM532" s="1584"/>
      <c r="AN532" s="1584"/>
      <c r="AO532" s="1584"/>
      <c r="AP532" s="1584"/>
      <c r="AQ532" s="1582"/>
      <c r="AR532" s="1582"/>
      <c r="AS532" s="1582"/>
      <c r="AT532" s="1582"/>
      <c r="AU532" s="201"/>
      <c r="AV532" s="201"/>
      <c r="AW532" s="201"/>
      <c r="AX532" s="201"/>
      <c r="AY532" s="201"/>
    </row>
    <row r="533" spans="18:51" ht="12.75" x14ac:dyDescent="0.2">
      <c r="R533" s="208"/>
      <c r="S533" s="1581"/>
      <c r="T533" s="1582"/>
      <c r="U533" s="1582"/>
      <c r="V533" s="1582"/>
      <c r="W533" s="1582"/>
      <c r="X533" s="1582"/>
      <c r="Y533" s="1582"/>
      <c r="Z533" s="1582"/>
      <c r="AA533" s="1582"/>
      <c r="AB533" s="1582"/>
      <c r="AC533" s="1582"/>
      <c r="AD533" s="1582"/>
      <c r="AE533" s="1582"/>
      <c r="AF533" s="1582"/>
      <c r="AG533" s="1585"/>
      <c r="AH533" s="1585"/>
      <c r="AI533" s="1584"/>
      <c r="AJ533" s="1584"/>
      <c r="AK533" s="1584"/>
      <c r="AL533" s="1584"/>
      <c r="AM533" s="1584"/>
      <c r="AN533" s="1584"/>
      <c r="AO533" s="1584"/>
      <c r="AP533" s="1584"/>
      <c r="AQ533" s="1582"/>
      <c r="AR533" s="1582"/>
      <c r="AS533" s="1582"/>
      <c r="AT533" s="1582"/>
      <c r="AU533" s="201"/>
      <c r="AV533" s="201"/>
      <c r="AW533" s="201"/>
      <c r="AX533" s="201"/>
      <c r="AY533" s="201"/>
    </row>
    <row r="534" spans="18:51" ht="12.75" x14ac:dyDescent="0.2">
      <c r="R534" s="208"/>
      <c r="S534" s="1581"/>
      <c r="T534" s="1582"/>
      <c r="U534" s="1582"/>
      <c r="V534" s="1582"/>
      <c r="W534" s="1582"/>
      <c r="X534" s="1582"/>
      <c r="Y534" s="1582"/>
      <c r="Z534" s="1582"/>
      <c r="AA534" s="1582"/>
      <c r="AB534" s="1582"/>
      <c r="AC534" s="1582"/>
      <c r="AD534" s="1582"/>
      <c r="AE534" s="1582"/>
      <c r="AF534" s="1582"/>
      <c r="AG534" s="1585"/>
      <c r="AH534" s="1585"/>
      <c r="AI534" s="1584"/>
      <c r="AJ534" s="1584"/>
      <c r="AK534" s="1584"/>
      <c r="AL534" s="1584"/>
      <c r="AM534" s="1584"/>
      <c r="AN534" s="1584"/>
      <c r="AO534" s="1584"/>
      <c r="AP534" s="1584"/>
      <c r="AQ534" s="1582"/>
      <c r="AR534" s="1582"/>
      <c r="AS534" s="1582"/>
      <c r="AT534" s="1582"/>
      <c r="AU534" s="201"/>
      <c r="AV534" s="201"/>
      <c r="AW534" s="201"/>
      <c r="AX534" s="201"/>
      <c r="AY534" s="201"/>
    </row>
    <row r="535" spans="18:51" ht="12.75" x14ac:dyDescent="0.2">
      <c r="R535" s="208"/>
      <c r="S535" s="1581"/>
      <c r="T535" s="1582"/>
      <c r="U535" s="1582"/>
      <c r="V535" s="1582"/>
      <c r="W535" s="1582"/>
      <c r="X535" s="1582"/>
      <c r="Y535" s="1582"/>
      <c r="Z535" s="1582"/>
      <c r="AA535" s="1582"/>
      <c r="AB535" s="1582"/>
      <c r="AC535" s="1582"/>
      <c r="AD535" s="1582"/>
      <c r="AE535" s="1582"/>
      <c r="AF535" s="1582"/>
      <c r="AG535" s="1585"/>
      <c r="AH535" s="1585"/>
      <c r="AI535" s="1584"/>
      <c r="AJ535" s="1584"/>
      <c r="AK535" s="1584"/>
      <c r="AL535" s="1584"/>
      <c r="AM535" s="1584"/>
      <c r="AN535" s="1584"/>
      <c r="AO535" s="1584"/>
      <c r="AP535" s="1584"/>
      <c r="AQ535" s="1582"/>
      <c r="AR535" s="1582"/>
      <c r="AS535" s="1582"/>
      <c r="AT535" s="1582"/>
      <c r="AU535" s="201"/>
      <c r="AV535" s="201"/>
      <c r="AW535" s="201"/>
      <c r="AX535" s="201"/>
      <c r="AY535" s="201"/>
    </row>
    <row r="536" spans="18:51" ht="12.75" x14ac:dyDescent="0.2">
      <c r="R536" s="208"/>
      <c r="S536" s="1581"/>
      <c r="T536" s="1582"/>
      <c r="U536" s="1582"/>
      <c r="V536" s="1582"/>
      <c r="W536" s="1582"/>
      <c r="X536" s="1582"/>
      <c r="Y536" s="1582"/>
      <c r="Z536" s="1582"/>
      <c r="AA536" s="1582"/>
      <c r="AB536" s="1582"/>
      <c r="AC536" s="1582"/>
      <c r="AD536" s="1582"/>
      <c r="AE536" s="1582"/>
      <c r="AF536" s="1582"/>
      <c r="AG536" s="1585"/>
      <c r="AH536" s="1585"/>
      <c r="AI536" s="1584"/>
      <c r="AJ536" s="1584"/>
      <c r="AK536" s="1584"/>
      <c r="AL536" s="1584"/>
      <c r="AM536" s="1584"/>
      <c r="AN536" s="1584"/>
      <c r="AO536" s="1584"/>
      <c r="AP536" s="1584"/>
      <c r="AQ536" s="1582"/>
      <c r="AR536" s="1582"/>
      <c r="AS536" s="1582"/>
      <c r="AT536" s="1582"/>
      <c r="AU536" s="201"/>
      <c r="AV536" s="201"/>
      <c r="AW536" s="201"/>
      <c r="AX536" s="201"/>
      <c r="AY536" s="201"/>
    </row>
    <row r="537" spans="18:51" ht="12.75" x14ac:dyDescent="0.2">
      <c r="R537" s="208"/>
      <c r="S537" s="1581"/>
      <c r="T537" s="1582"/>
      <c r="U537" s="1582"/>
      <c r="V537" s="1582"/>
      <c r="W537" s="1582"/>
      <c r="X537" s="1582"/>
      <c r="Y537" s="1582"/>
      <c r="Z537" s="1582"/>
      <c r="AA537" s="1582"/>
      <c r="AB537" s="1582"/>
      <c r="AC537" s="1582"/>
      <c r="AD537" s="1582"/>
      <c r="AE537" s="1582"/>
      <c r="AF537" s="1582"/>
      <c r="AG537" s="1582"/>
      <c r="AH537" s="1582"/>
      <c r="AI537" s="1584"/>
      <c r="AJ537" s="1584"/>
      <c r="AK537" s="1584"/>
      <c r="AL537" s="1584"/>
      <c r="AM537" s="1584"/>
      <c r="AN537" s="1584"/>
      <c r="AO537" s="1584"/>
      <c r="AP537" s="1584"/>
      <c r="AQ537" s="1582"/>
      <c r="AR537" s="1582"/>
      <c r="AS537" s="1582"/>
      <c r="AT537" s="1582"/>
      <c r="AU537" s="201"/>
      <c r="AV537" s="201"/>
      <c r="AW537" s="201"/>
      <c r="AX537" s="201"/>
      <c r="AY537" s="201"/>
    </row>
    <row r="538" spans="18:51" ht="12.75" x14ac:dyDescent="0.2">
      <c r="R538" s="208"/>
      <c r="S538" s="1581"/>
      <c r="T538" s="1582"/>
      <c r="U538" s="1582"/>
      <c r="V538" s="1582"/>
      <c r="W538" s="1582"/>
      <c r="X538" s="1582"/>
      <c r="Y538" s="1582"/>
      <c r="Z538" s="1582"/>
      <c r="AA538" s="1582"/>
      <c r="AB538" s="1582"/>
      <c r="AC538" s="1582"/>
      <c r="AD538" s="1582"/>
      <c r="AE538" s="1582"/>
      <c r="AF538" s="1582"/>
      <c r="AG538" s="1582"/>
      <c r="AH538" s="1582"/>
      <c r="AI538" s="1584"/>
      <c r="AJ538" s="1584"/>
      <c r="AK538" s="1584"/>
      <c r="AL538" s="1584"/>
      <c r="AM538" s="1584"/>
      <c r="AN538" s="1584"/>
      <c r="AO538" s="1584"/>
      <c r="AP538" s="1584"/>
      <c r="AQ538" s="1582"/>
      <c r="AR538" s="1582"/>
      <c r="AS538" s="1582"/>
      <c r="AT538" s="1582"/>
      <c r="AU538" s="201"/>
      <c r="AV538" s="201"/>
      <c r="AW538" s="201"/>
      <c r="AX538" s="201"/>
      <c r="AY538" s="201"/>
    </row>
    <row r="539" spans="18:51" ht="12.75" x14ac:dyDescent="0.2">
      <c r="R539" s="208"/>
      <c r="S539" s="1581"/>
      <c r="T539" s="1582"/>
      <c r="U539" s="1582"/>
      <c r="V539" s="1582"/>
      <c r="W539" s="1582"/>
      <c r="X539" s="1582"/>
      <c r="Y539" s="1582"/>
      <c r="Z539" s="1582"/>
      <c r="AA539" s="1582"/>
      <c r="AB539" s="1582"/>
      <c r="AC539" s="1582"/>
      <c r="AD539" s="1582"/>
      <c r="AE539" s="1582"/>
      <c r="AF539" s="1582"/>
      <c r="AG539" s="1582"/>
      <c r="AH539" s="1582"/>
      <c r="AI539" s="1584"/>
      <c r="AJ539" s="1584"/>
      <c r="AK539" s="1584"/>
      <c r="AL539" s="1584"/>
      <c r="AM539" s="1584"/>
      <c r="AN539" s="1584"/>
      <c r="AO539" s="1584"/>
      <c r="AP539" s="1584"/>
      <c r="AQ539" s="1582"/>
      <c r="AR539" s="1582"/>
      <c r="AS539" s="1582"/>
      <c r="AT539" s="1582"/>
      <c r="AU539" s="201"/>
      <c r="AV539" s="201"/>
      <c r="AW539" s="201"/>
      <c r="AX539" s="201"/>
      <c r="AY539" s="201"/>
    </row>
    <row r="540" spans="18:51" ht="12.75" x14ac:dyDescent="0.2">
      <c r="R540" s="208"/>
      <c r="S540" s="1581"/>
      <c r="T540" s="1582"/>
      <c r="U540" s="1582"/>
      <c r="V540" s="1582"/>
      <c r="W540" s="1582"/>
      <c r="X540" s="1582"/>
      <c r="Y540" s="1582"/>
      <c r="Z540" s="1582"/>
      <c r="AA540" s="1582"/>
      <c r="AB540" s="1582"/>
      <c r="AC540" s="1582"/>
      <c r="AD540" s="1582"/>
      <c r="AE540" s="1582"/>
      <c r="AF540" s="1582"/>
      <c r="AG540" s="1582"/>
      <c r="AH540" s="1582"/>
      <c r="AI540" s="1584"/>
      <c r="AJ540" s="1584"/>
      <c r="AK540" s="1584"/>
      <c r="AL540" s="1584"/>
      <c r="AM540" s="1584"/>
      <c r="AN540" s="1584"/>
      <c r="AO540" s="1584"/>
      <c r="AP540" s="1584"/>
      <c r="AQ540" s="1582"/>
      <c r="AR540" s="1582"/>
      <c r="AS540" s="1582"/>
      <c r="AT540" s="1582"/>
      <c r="AU540" s="201"/>
      <c r="AV540" s="201"/>
      <c r="AW540" s="201"/>
      <c r="AX540" s="201"/>
      <c r="AY540" s="201"/>
    </row>
    <row r="541" spans="18:51" ht="12.75" x14ac:dyDescent="0.2">
      <c r="R541" s="208"/>
      <c r="S541" s="1581"/>
      <c r="T541" s="1582"/>
      <c r="U541" s="1582"/>
      <c r="V541" s="1582"/>
      <c r="W541" s="1582"/>
      <c r="X541" s="1582"/>
      <c r="Y541" s="1582"/>
      <c r="Z541" s="1582"/>
      <c r="AA541" s="1582"/>
      <c r="AB541" s="1582"/>
      <c r="AC541" s="1582"/>
      <c r="AD541" s="1582"/>
      <c r="AE541" s="1582"/>
      <c r="AF541" s="1582"/>
      <c r="AG541" s="1582"/>
      <c r="AH541" s="1582"/>
      <c r="AI541" s="1584"/>
      <c r="AJ541" s="1584"/>
      <c r="AK541" s="1584"/>
      <c r="AL541" s="1584"/>
      <c r="AM541" s="1584"/>
      <c r="AN541" s="1584"/>
      <c r="AO541" s="1584"/>
      <c r="AP541" s="1584"/>
      <c r="AQ541" s="1582"/>
      <c r="AR541" s="1582"/>
      <c r="AS541" s="1582"/>
      <c r="AT541" s="1582"/>
      <c r="AU541" s="201"/>
      <c r="AV541" s="201"/>
      <c r="AW541" s="201"/>
      <c r="AX541" s="201"/>
      <c r="AY541" s="201"/>
    </row>
    <row r="542" spans="18:51" ht="12.75" x14ac:dyDescent="0.2">
      <c r="R542" s="208"/>
      <c r="S542" s="1581"/>
      <c r="T542" s="1582"/>
      <c r="U542" s="1582"/>
      <c r="V542" s="1582"/>
      <c r="W542" s="1582"/>
      <c r="X542" s="1582"/>
      <c r="Y542" s="1582"/>
      <c r="Z542" s="1582"/>
      <c r="AA542" s="1582"/>
      <c r="AB542" s="1582"/>
      <c r="AC542" s="1582"/>
      <c r="AD542" s="1582"/>
      <c r="AE542" s="1582"/>
      <c r="AF542" s="1582"/>
      <c r="AG542" s="1582"/>
      <c r="AH542" s="1582"/>
      <c r="AI542" s="1584"/>
      <c r="AJ542" s="1584"/>
      <c r="AK542" s="1584"/>
      <c r="AL542" s="1584"/>
      <c r="AM542" s="1584"/>
      <c r="AN542" s="1584"/>
      <c r="AO542" s="1584"/>
      <c r="AP542" s="1584"/>
      <c r="AQ542" s="1582"/>
      <c r="AR542" s="1582"/>
      <c r="AS542" s="1582"/>
      <c r="AT542" s="1582"/>
      <c r="AU542" s="201"/>
      <c r="AV542" s="201"/>
      <c r="AW542" s="201"/>
      <c r="AX542" s="201"/>
      <c r="AY542" s="201"/>
    </row>
    <row r="543" spans="18:51" ht="12.75" x14ac:dyDescent="0.2">
      <c r="R543" s="208"/>
      <c r="S543" s="1581"/>
      <c r="T543" s="1582"/>
      <c r="U543" s="1582"/>
      <c r="V543" s="1582"/>
      <c r="W543" s="1582"/>
      <c r="X543" s="1582"/>
      <c r="Y543" s="1582"/>
      <c r="Z543" s="1582"/>
      <c r="AA543" s="1582"/>
      <c r="AB543" s="1582"/>
      <c r="AC543" s="1582"/>
      <c r="AD543" s="1582"/>
      <c r="AE543" s="1582"/>
      <c r="AF543" s="1582"/>
      <c r="AG543" s="1582"/>
      <c r="AH543" s="1582"/>
      <c r="AI543" s="1584"/>
      <c r="AJ543" s="1584"/>
      <c r="AK543" s="1584"/>
      <c r="AL543" s="1584"/>
      <c r="AM543" s="1584"/>
      <c r="AN543" s="1584"/>
      <c r="AO543" s="1584"/>
      <c r="AP543" s="1584"/>
      <c r="AQ543" s="1582"/>
      <c r="AR543" s="1582"/>
      <c r="AS543" s="1582"/>
      <c r="AT543" s="1582"/>
      <c r="AU543" s="201"/>
      <c r="AV543" s="201"/>
      <c r="AW543" s="201"/>
      <c r="AX543" s="201"/>
      <c r="AY543" s="201"/>
    </row>
    <row r="544" spans="18:51" ht="12.75" x14ac:dyDescent="0.2">
      <c r="R544" s="208"/>
      <c r="S544" s="1581"/>
      <c r="T544" s="1582"/>
      <c r="U544" s="1582"/>
      <c r="V544" s="1582"/>
      <c r="W544" s="1582"/>
      <c r="X544" s="1582"/>
      <c r="Y544" s="1582"/>
      <c r="Z544" s="1582"/>
      <c r="AA544" s="1582"/>
      <c r="AB544" s="1582"/>
      <c r="AC544" s="1582"/>
      <c r="AD544" s="1582"/>
      <c r="AE544" s="1582"/>
      <c r="AF544" s="1582"/>
      <c r="AG544" s="1582"/>
      <c r="AH544" s="1582"/>
      <c r="AI544" s="1584"/>
      <c r="AJ544" s="1584"/>
      <c r="AK544" s="1584"/>
      <c r="AL544" s="1584"/>
      <c r="AM544" s="1584"/>
      <c r="AN544" s="1584"/>
      <c r="AO544" s="1584"/>
      <c r="AP544" s="1584"/>
      <c r="AQ544" s="1582"/>
      <c r="AR544" s="1582"/>
      <c r="AS544" s="1582"/>
      <c r="AT544" s="1582"/>
      <c r="AU544" s="201"/>
      <c r="AV544" s="201"/>
      <c r="AW544" s="201"/>
      <c r="AX544" s="201"/>
      <c r="AY544" s="201"/>
    </row>
    <row r="545" spans="18:51" ht="12.75" x14ac:dyDescent="0.2">
      <c r="R545" s="208"/>
      <c r="S545" s="1581"/>
      <c r="T545" s="1582"/>
      <c r="U545" s="1582"/>
      <c r="V545" s="1582"/>
      <c r="W545" s="1582"/>
      <c r="X545" s="1582"/>
      <c r="Y545" s="1582"/>
      <c r="Z545" s="1582"/>
      <c r="AA545" s="1582"/>
      <c r="AB545" s="1582"/>
      <c r="AC545" s="1582"/>
      <c r="AD545" s="1582"/>
      <c r="AE545" s="1582"/>
      <c r="AF545" s="1582"/>
      <c r="AG545" s="1582"/>
      <c r="AH545" s="1582"/>
      <c r="AI545" s="1584"/>
      <c r="AJ545" s="1584"/>
      <c r="AK545" s="1584"/>
      <c r="AL545" s="1584"/>
      <c r="AM545" s="1584"/>
      <c r="AN545" s="1584"/>
      <c r="AO545" s="1584"/>
      <c r="AP545" s="1584"/>
      <c r="AQ545" s="1582"/>
      <c r="AR545" s="1582"/>
      <c r="AS545" s="1582"/>
      <c r="AT545" s="1582"/>
      <c r="AU545" s="201"/>
      <c r="AV545" s="201"/>
      <c r="AW545" s="201"/>
      <c r="AX545" s="201"/>
      <c r="AY545" s="201"/>
    </row>
    <row r="546" spans="18:51" ht="12.75" x14ac:dyDescent="0.2">
      <c r="R546" s="208"/>
      <c r="S546" s="1581"/>
      <c r="T546" s="1582"/>
      <c r="U546" s="1582"/>
      <c r="V546" s="1582"/>
      <c r="W546" s="1582"/>
      <c r="X546" s="1582"/>
      <c r="Y546" s="1582"/>
      <c r="Z546" s="1582"/>
      <c r="AA546" s="1582"/>
      <c r="AB546" s="1582"/>
      <c r="AC546" s="1582"/>
      <c r="AD546" s="1582"/>
      <c r="AE546" s="1582"/>
      <c r="AF546" s="1582"/>
      <c r="AG546" s="1582"/>
      <c r="AH546" s="1582"/>
      <c r="AI546" s="1584"/>
      <c r="AJ546" s="1584"/>
      <c r="AK546" s="1584"/>
      <c r="AL546" s="1584"/>
      <c r="AM546" s="1584"/>
      <c r="AN546" s="1584"/>
      <c r="AO546" s="1584"/>
      <c r="AP546" s="1584"/>
      <c r="AQ546" s="1582"/>
      <c r="AR546" s="1582"/>
      <c r="AS546" s="1582"/>
      <c r="AT546" s="1582"/>
      <c r="AU546" s="201"/>
      <c r="AV546" s="201"/>
      <c r="AW546" s="201"/>
      <c r="AX546" s="201"/>
      <c r="AY546" s="201"/>
    </row>
    <row r="547" spans="18:51" ht="12.75" x14ac:dyDescent="0.2">
      <c r="R547" s="208"/>
      <c r="S547" s="1581"/>
      <c r="T547" s="1582"/>
      <c r="U547" s="1582"/>
      <c r="V547" s="1582"/>
      <c r="W547" s="1582"/>
      <c r="X547" s="1582"/>
      <c r="Y547" s="1582"/>
      <c r="Z547" s="1582"/>
      <c r="AA547" s="1582"/>
      <c r="AB547" s="1582"/>
      <c r="AC547" s="1582"/>
      <c r="AD547" s="1582"/>
      <c r="AE547" s="1582"/>
      <c r="AF547" s="1582"/>
      <c r="AG547" s="1582"/>
      <c r="AH547" s="1582"/>
      <c r="AI547" s="1584"/>
      <c r="AJ547" s="1584"/>
      <c r="AK547" s="1584"/>
      <c r="AL547" s="1584"/>
      <c r="AM547" s="1584"/>
      <c r="AN547" s="1584"/>
      <c r="AO547" s="1584"/>
      <c r="AP547" s="1584"/>
      <c r="AQ547" s="1582"/>
      <c r="AR547" s="1582"/>
      <c r="AS547" s="1582"/>
      <c r="AT547" s="1582"/>
      <c r="AU547" s="201"/>
      <c r="AV547" s="201"/>
      <c r="AW547" s="201"/>
      <c r="AX547" s="201"/>
      <c r="AY547" s="201"/>
    </row>
    <row r="548" spans="18:51" ht="12.75" x14ac:dyDescent="0.2">
      <c r="R548" s="208"/>
      <c r="S548" s="1581"/>
      <c r="T548" s="1582"/>
      <c r="U548" s="1582"/>
      <c r="V548" s="1582"/>
      <c r="W548" s="1582"/>
      <c r="X548" s="1582"/>
      <c r="Y548" s="1582"/>
      <c r="Z548" s="1582"/>
      <c r="AA548" s="1582"/>
      <c r="AB548" s="1582"/>
      <c r="AC548" s="1582"/>
      <c r="AD548" s="1582"/>
      <c r="AE548" s="1582"/>
      <c r="AF548" s="1582"/>
      <c r="AG548" s="1582"/>
      <c r="AH548" s="1582"/>
      <c r="AI548" s="1584"/>
      <c r="AJ548" s="1584"/>
      <c r="AK548" s="1584"/>
      <c r="AL548" s="1584"/>
      <c r="AM548" s="1584"/>
      <c r="AN548" s="1584"/>
      <c r="AO548" s="1584"/>
      <c r="AP548" s="1584"/>
      <c r="AQ548" s="1582"/>
      <c r="AR548" s="1582"/>
      <c r="AS548" s="1582"/>
      <c r="AT548" s="1582"/>
      <c r="AU548" s="201"/>
      <c r="AV548" s="201"/>
      <c r="AW548" s="201"/>
      <c r="AX548" s="201"/>
      <c r="AY548" s="201"/>
    </row>
    <row r="549" spans="18:51" ht="12.75" x14ac:dyDescent="0.2">
      <c r="R549" s="208"/>
      <c r="S549" s="1581"/>
      <c r="T549" s="1582"/>
      <c r="U549" s="1582"/>
      <c r="V549" s="1582"/>
      <c r="W549" s="1582"/>
      <c r="X549" s="1582"/>
      <c r="Y549" s="1582"/>
      <c r="Z549" s="1582"/>
      <c r="AA549" s="1582"/>
      <c r="AB549" s="1582"/>
      <c r="AC549" s="1582"/>
      <c r="AD549" s="1582"/>
      <c r="AE549" s="1582"/>
      <c r="AF549" s="1582"/>
      <c r="AG549" s="1582"/>
      <c r="AH549" s="1582"/>
      <c r="AI549" s="1584"/>
      <c r="AJ549" s="1584"/>
      <c r="AK549" s="1584"/>
      <c r="AL549" s="1584"/>
      <c r="AM549" s="1584"/>
      <c r="AN549" s="1584"/>
      <c r="AO549" s="1584"/>
      <c r="AP549" s="1584"/>
      <c r="AQ549" s="1582"/>
      <c r="AR549" s="1582"/>
      <c r="AS549" s="1582"/>
      <c r="AT549" s="1582"/>
      <c r="AU549" s="201"/>
      <c r="AV549" s="201"/>
      <c r="AW549" s="201"/>
      <c r="AX549" s="201"/>
      <c r="AY549" s="201"/>
    </row>
    <row r="550" spans="18:51" ht="12.75" x14ac:dyDescent="0.2">
      <c r="R550" s="208"/>
      <c r="S550" s="1581"/>
      <c r="T550" s="1582"/>
      <c r="U550" s="1582"/>
      <c r="V550" s="1582"/>
      <c r="W550" s="1582"/>
      <c r="X550" s="1582"/>
      <c r="Y550" s="1582"/>
      <c r="Z550" s="1582"/>
      <c r="AA550" s="1582"/>
      <c r="AB550" s="1582"/>
      <c r="AC550" s="1582"/>
      <c r="AD550" s="1582"/>
      <c r="AE550" s="1582"/>
      <c r="AF550" s="1582"/>
      <c r="AG550" s="1582"/>
      <c r="AH550" s="1582"/>
      <c r="AI550" s="1584"/>
      <c r="AJ550" s="1584"/>
      <c r="AK550" s="1584"/>
      <c r="AL550" s="1584"/>
      <c r="AM550" s="1584"/>
      <c r="AN550" s="1584"/>
      <c r="AO550" s="1584"/>
      <c r="AP550" s="1584"/>
      <c r="AQ550" s="1582"/>
      <c r="AR550" s="1582"/>
      <c r="AS550" s="1582"/>
      <c r="AT550" s="1582"/>
      <c r="AU550" s="201"/>
      <c r="AV550" s="201"/>
      <c r="AW550" s="201"/>
      <c r="AX550" s="201"/>
      <c r="AY550" s="201"/>
    </row>
    <row r="551" spans="18:51" ht="12.75" x14ac:dyDescent="0.2">
      <c r="R551" s="208"/>
      <c r="S551" s="1581"/>
      <c r="T551" s="1582"/>
      <c r="U551" s="1582"/>
      <c r="V551" s="1582"/>
      <c r="W551" s="1582"/>
      <c r="X551" s="1582"/>
      <c r="Y551" s="1582"/>
      <c r="Z551" s="1582"/>
      <c r="AA551" s="1582"/>
      <c r="AB551" s="1582"/>
      <c r="AC551" s="1582"/>
      <c r="AD551" s="1582"/>
      <c r="AE551" s="1582"/>
      <c r="AF551" s="1582"/>
      <c r="AG551" s="1582"/>
      <c r="AH551" s="1582"/>
      <c r="AI551" s="1584"/>
      <c r="AJ551" s="1584"/>
      <c r="AK551" s="1584"/>
      <c r="AL551" s="1584"/>
      <c r="AM551" s="1584"/>
      <c r="AN551" s="1584"/>
      <c r="AO551" s="1584"/>
      <c r="AP551" s="1584"/>
      <c r="AQ551" s="1582"/>
      <c r="AR551" s="1582"/>
      <c r="AS551" s="1582"/>
      <c r="AT551" s="1582"/>
      <c r="AU551" s="201"/>
      <c r="AV551" s="201"/>
      <c r="AW551" s="201"/>
      <c r="AX551" s="201"/>
      <c r="AY551" s="201"/>
    </row>
    <row r="552" spans="18:51" ht="12.75" x14ac:dyDescent="0.2">
      <c r="R552" s="208"/>
      <c r="S552" s="1581"/>
      <c r="T552" s="1582"/>
      <c r="U552" s="1582"/>
      <c r="V552" s="1582"/>
      <c r="W552" s="1582"/>
      <c r="X552" s="1582"/>
      <c r="Y552" s="1582"/>
      <c r="Z552" s="1582"/>
      <c r="AA552" s="1582"/>
      <c r="AB552" s="1582"/>
      <c r="AC552" s="1582"/>
      <c r="AD552" s="1582"/>
      <c r="AE552" s="1582"/>
      <c r="AF552" s="1582"/>
      <c r="AG552" s="1582"/>
      <c r="AH552" s="1582"/>
      <c r="AI552" s="1584"/>
      <c r="AJ552" s="1584"/>
      <c r="AK552" s="1584"/>
      <c r="AL552" s="1584"/>
      <c r="AM552" s="1584"/>
      <c r="AN552" s="1584"/>
      <c r="AO552" s="1584"/>
      <c r="AP552" s="1584"/>
      <c r="AQ552" s="1582"/>
      <c r="AR552" s="1582"/>
      <c r="AS552" s="1582"/>
      <c r="AT552" s="1582"/>
      <c r="AU552" s="201"/>
      <c r="AV552" s="201"/>
      <c r="AW552" s="201"/>
      <c r="AX552" s="201"/>
      <c r="AY552" s="201"/>
    </row>
    <row r="553" spans="18:51" ht="12.75" x14ac:dyDescent="0.2">
      <c r="R553" s="208"/>
      <c r="S553" s="1581"/>
      <c r="T553" s="1582"/>
      <c r="U553" s="1582"/>
      <c r="V553" s="1582"/>
      <c r="W553" s="1582"/>
      <c r="X553" s="1582"/>
      <c r="Y553" s="1582"/>
      <c r="Z553" s="1582"/>
      <c r="AA553" s="1582"/>
      <c r="AB553" s="1582"/>
      <c r="AC553" s="1582"/>
      <c r="AD553" s="1582"/>
      <c r="AE553" s="1582"/>
      <c r="AF553" s="1582"/>
      <c r="AG553" s="1582"/>
      <c r="AH553" s="1582"/>
      <c r="AI553" s="1584"/>
      <c r="AJ553" s="1584"/>
      <c r="AK553" s="1584"/>
      <c r="AL553" s="1584"/>
      <c r="AM553" s="1584"/>
      <c r="AN553" s="1584"/>
      <c r="AO553" s="1584"/>
      <c r="AP553" s="1584"/>
      <c r="AQ553" s="1582"/>
      <c r="AR553" s="1582"/>
      <c r="AS553" s="1582"/>
      <c r="AT553" s="1582"/>
      <c r="AU553" s="201"/>
      <c r="AV553" s="201"/>
      <c r="AW553" s="201"/>
      <c r="AX553" s="201"/>
      <c r="AY553" s="201"/>
    </row>
    <row r="554" spans="18:51" ht="12.75" x14ac:dyDescent="0.2">
      <c r="R554" s="208"/>
      <c r="S554" s="1581"/>
      <c r="T554" s="1582"/>
      <c r="U554" s="1582"/>
      <c r="V554" s="1582"/>
      <c r="W554" s="1582"/>
      <c r="X554" s="1582"/>
      <c r="Y554" s="1582"/>
      <c r="Z554" s="1582"/>
      <c r="AA554" s="1582"/>
      <c r="AB554" s="1582"/>
      <c r="AC554" s="1582"/>
      <c r="AD554" s="1582"/>
      <c r="AE554" s="1582"/>
      <c r="AF554" s="1582"/>
      <c r="AG554" s="1582"/>
      <c r="AH554" s="1582"/>
      <c r="AI554" s="1584"/>
      <c r="AJ554" s="1584"/>
      <c r="AK554" s="1584"/>
      <c r="AL554" s="1584"/>
      <c r="AM554" s="1584"/>
      <c r="AN554" s="1584"/>
      <c r="AO554" s="1584"/>
      <c r="AP554" s="1584"/>
      <c r="AQ554" s="1582"/>
      <c r="AR554" s="1582"/>
      <c r="AS554" s="1582"/>
      <c r="AT554" s="1582"/>
      <c r="AU554" s="201"/>
      <c r="AV554" s="201"/>
      <c r="AW554" s="201"/>
      <c r="AX554" s="201"/>
      <c r="AY554" s="201"/>
    </row>
    <row r="555" spans="18:51" ht="12.75" x14ac:dyDescent="0.2">
      <c r="R555" s="208"/>
      <c r="S555" s="1581"/>
      <c r="T555" s="1582"/>
      <c r="U555" s="1582"/>
      <c r="V555" s="1582"/>
      <c r="W555" s="1582"/>
      <c r="X555" s="1582"/>
      <c r="Y555" s="1582"/>
      <c r="Z555" s="1582"/>
      <c r="AA555" s="1582"/>
      <c r="AB555" s="1582"/>
      <c r="AC555" s="1582"/>
      <c r="AD555" s="1582"/>
      <c r="AE555" s="1582"/>
      <c r="AF555" s="1582"/>
      <c r="AG555" s="1582"/>
      <c r="AH555" s="1582"/>
      <c r="AI555" s="1584"/>
      <c r="AJ555" s="1584"/>
      <c r="AK555" s="1584"/>
      <c r="AL555" s="1584"/>
      <c r="AM555" s="1584"/>
      <c r="AN555" s="1584"/>
      <c r="AO555" s="1584"/>
      <c r="AP555" s="1584"/>
      <c r="AQ555" s="1582"/>
      <c r="AR555" s="1582"/>
      <c r="AS555" s="1582"/>
      <c r="AT555" s="1582"/>
      <c r="AU555" s="201"/>
      <c r="AV555" s="201"/>
      <c r="AW555" s="201"/>
      <c r="AX555" s="201"/>
      <c r="AY555" s="201"/>
    </row>
    <row r="556" spans="18:51" ht="12.75" x14ac:dyDescent="0.2">
      <c r="R556" s="208"/>
      <c r="S556" s="1581"/>
      <c r="T556" s="1582"/>
      <c r="U556" s="1582"/>
      <c r="V556" s="1582"/>
      <c r="W556" s="1582"/>
      <c r="X556" s="1582"/>
      <c r="Y556" s="1582"/>
      <c r="Z556" s="1582"/>
      <c r="AA556" s="1582"/>
      <c r="AB556" s="1582"/>
      <c r="AC556" s="1582"/>
      <c r="AD556" s="1582"/>
      <c r="AE556" s="1582"/>
      <c r="AF556" s="1582"/>
      <c r="AG556" s="1582"/>
      <c r="AH556" s="1582"/>
      <c r="AI556" s="1584"/>
      <c r="AJ556" s="1584"/>
      <c r="AK556" s="1584"/>
      <c r="AL556" s="1584"/>
      <c r="AM556" s="1584"/>
      <c r="AN556" s="1584"/>
      <c r="AO556" s="1584"/>
      <c r="AP556" s="1584"/>
      <c r="AQ556" s="1582"/>
      <c r="AR556" s="1582"/>
      <c r="AS556" s="1582"/>
      <c r="AT556" s="1582"/>
      <c r="AU556" s="201"/>
      <c r="AV556" s="201"/>
      <c r="AW556" s="201"/>
      <c r="AX556" s="201"/>
      <c r="AY556" s="201"/>
    </row>
    <row r="557" spans="18:51" ht="12.75" x14ac:dyDescent="0.2">
      <c r="R557" s="208"/>
      <c r="S557" s="1581"/>
      <c r="T557" s="1582"/>
      <c r="U557" s="1582"/>
      <c r="V557" s="1582"/>
      <c r="W557" s="1582"/>
      <c r="X557" s="1582"/>
      <c r="Y557" s="1582"/>
      <c r="Z557" s="1582"/>
      <c r="AA557" s="1582"/>
      <c r="AB557" s="1582"/>
      <c r="AC557" s="1582"/>
      <c r="AD557" s="1582"/>
      <c r="AE557" s="1582"/>
      <c r="AF557" s="1582"/>
      <c r="AG557" s="1582"/>
      <c r="AH557" s="1582"/>
      <c r="AI557" s="1584"/>
      <c r="AJ557" s="1584"/>
      <c r="AK557" s="1584"/>
      <c r="AL557" s="1584"/>
      <c r="AM557" s="1584"/>
      <c r="AN557" s="1584"/>
      <c r="AO557" s="1584"/>
      <c r="AP557" s="1584"/>
      <c r="AQ557" s="1582"/>
      <c r="AR557" s="1582"/>
      <c r="AS557" s="1582"/>
      <c r="AT557" s="1582"/>
      <c r="AU557" s="201"/>
      <c r="AV557" s="201"/>
      <c r="AW557" s="201"/>
      <c r="AX557" s="201"/>
      <c r="AY557" s="201"/>
    </row>
    <row r="558" spans="18:51" ht="12.75" x14ac:dyDescent="0.2">
      <c r="R558" s="208"/>
      <c r="S558" s="1581"/>
      <c r="T558" s="1582"/>
      <c r="U558" s="1582"/>
      <c r="V558" s="1582"/>
      <c r="W558" s="1582"/>
      <c r="X558" s="1582"/>
      <c r="Y558" s="1582"/>
      <c r="Z558" s="1582"/>
      <c r="AA558" s="1582"/>
      <c r="AB558" s="1582"/>
      <c r="AC558" s="1582"/>
      <c r="AD558" s="1582"/>
      <c r="AE558" s="1582"/>
      <c r="AF558" s="1582"/>
      <c r="AG558" s="1582"/>
      <c r="AH558" s="1582"/>
      <c r="AI558" s="1584"/>
      <c r="AJ558" s="1584"/>
      <c r="AK558" s="1584"/>
      <c r="AL558" s="1584"/>
      <c r="AM558" s="1584"/>
      <c r="AN558" s="1584"/>
      <c r="AO558" s="1584"/>
      <c r="AP558" s="1584"/>
      <c r="AQ558" s="1582"/>
      <c r="AR558" s="1582"/>
      <c r="AS558" s="1582"/>
      <c r="AT558" s="1582"/>
      <c r="AU558" s="201"/>
      <c r="AV558" s="201"/>
      <c r="AW558" s="201"/>
      <c r="AX558" s="201"/>
      <c r="AY558" s="201"/>
    </row>
    <row r="559" spans="18:51" ht="12.75" x14ac:dyDescent="0.2">
      <c r="R559" s="208"/>
      <c r="S559" s="1581"/>
      <c r="T559" s="1582"/>
      <c r="U559" s="1582"/>
      <c r="V559" s="1582"/>
      <c r="W559" s="1582"/>
      <c r="X559" s="1582"/>
      <c r="Y559" s="1582"/>
      <c r="Z559" s="1582"/>
      <c r="AA559" s="1582"/>
      <c r="AB559" s="1582"/>
      <c r="AC559" s="1582"/>
      <c r="AD559" s="1582"/>
      <c r="AE559" s="1582"/>
      <c r="AF559" s="1582"/>
      <c r="AG559" s="1582"/>
      <c r="AH559" s="1582"/>
      <c r="AI559" s="1584"/>
      <c r="AJ559" s="1584"/>
      <c r="AK559" s="1584"/>
      <c r="AL559" s="1584"/>
      <c r="AM559" s="1584"/>
      <c r="AN559" s="1584"/>
      <c r="AO559" s="1584"/>
      <c r="AP559" s="1584"/>
      <c r="AQ559" s="1582"/>
      <c r="AR559" s="1582"/>
      <c r="AS559" s="1582"/>
      <c r="AT559" s="1582"/>
      <c r="AU559" s="201"/>
      <c r="AV559" s="201"/>
      <c r="AW559" s="201"/>
      <c r="AX559" s="201"/>
      <c r="AY559" s="201"/>
    </row>
    <row r="560" spans="18:51" ht="12.75" x14ac:dyDescent="0.2">
      <c r="R560" s="208"/>
      <c r="S560" s="1581"/>
      <c r="T560" s="1582"/>
      <c r="U560" s="1582"/>
      <c r="V560" s="1582"/>
      <c r="W560" s="1582"/>
      <c r="X560" s="1582"/>
      <c r="Y560" s="1582"/>
      <c r="Z560" s="1582"/>
      <c r="AA560" s="1582"/>
      <c r="AB560" s="1582"/>
      <c r="AC560" s="1582"/>
      <c r="AD560" s="1582"/>
      <c r="AE560" s="1582"/>
      <c r="AF560" s="1582"/>
      <c r="AG560" s="1582"/>
      <c r="AH560" s="1582"/>
      <c r="AI560" s="1584"/>
      <c r="AJ560" s="1584"/>
      <c r="AK560" s="1584"/>
      <c r="AL560" s="1584"/>
      <c r="AM560" s="1584"/>
      <c r="AN560" s="1584"/>
      <c r="AO560" s="1584"/>
      <c r="AP560" s="1584"/>
      <c r="AQ560" s="1582"/>
      <c r="AR560" s="1582"/>
      <c r="AS560" s="1582"/>
      <c r="AT560" s="1582"/>
      <c r="AU560" s="201"/>
      <c r="AV560" s="201"/>
      <c r="AW560" s="201"/>
      <c r="AX560" s="201"/>
      <c r="AY560" s="201"/>
    </row>
    <row r="561" spans="18:51" ht="12.75" x14ac:dyDescent="0.2">
      <c r="R561" s="208"/>
      <c r="S561" s="1581"/>
      <c r="T561" s="1582"/>
      <c r="U561" s="1582"/>
      <c r="V561" s="1582"/>
      <c r="W561" s="1582"/>
      <c r="X561" s="1582"/>
      <c r="Y561" s="1582"/>
      <c r="Z561" s="1582"/>
      <c r="AA561" s="1582"/>
      <c r="AB561" s="1582"/>
      <c r="AC561" s="1582"/>
      <c r="AD561" s="1582"/>
      <c r="AE561" s="1582"/>
      <c r="AF561" s="1582"/>
      <c r="AG561" s="1582"/>
      <c r="AH561" s="1582"/>
      <c r="AI561" s="1584"/>
      <c r="AJ561" s="1584"/>
      <c r="AK561" s="1584"/>
      <c r="AL561" s="1584"/>
      <c r="AM561" s="1584"/>
      <c r="AN561" s="1584"/>
      <c r="AO561" s="1584"/>
      <c r="AP561" s="1584"/>
      <c r="AQ561" s="1582"/>
      <c r="AR561" s="1582"/>
      <c r="AS561" s="1582"/>
      <c r="AT561" s="1582"/>
      <c r="AU561" s="201"/>
      <c r="AV561" s="201"/>
      <c r="AW561" s="201"/>
      <c r="AX561" s="201"/>
      <c r="AY561" s="201"/>
    </row>
    <row r="562" spans="18:51" ht="12.75" x14ac:dyDescent="0.2">
      <c r="R562" s="208"/>
      <c r="S562" s="1581"/>
      <c r="T562" s="1582"/>
      <c r="U562" s="1582"/>
      <c r="V562" s="1582"/>
      <c r="W562" s="1582"/>
      <c r="X562" s="1582"/>
      <c r="Y562" s="1582"/>
      <c r="Z562" s="1582"/>
      <c r="AA562" s="1582"/>
      <c r="AB562" s="1582"/>
      <c r="AC562" s="1582"/>
      <c r="AD562" s="1582"/>
      <c r="AE562" s="1582"/>
      <c r="AF562" s="1582"/>
      <c r="AG562" s="1582"/>
      <c r="AH562" s="1582"/>
      <c r="AI562" s="1584"/>
      <c r="AJ562" s="1584"/>
      <c r="AK562" s="1584"/>
      <c r="AL562" s="1584"/>
      <c r="AM562" s="1584"/>
      <c r="AN562" s="1584"/>
      <c r="AO562" s="1584"/>
      <c r="AP562" s="1584"/>
      <c r="AQ562" s="1582"/>
      <c r="AR562" s="1582"/>
      <c r="AS562" s="1582"/>
      <c r="AT562" s="1582"/>
      <c r="AU562" s="201"/>
      <c r="AV562" s="201"/>
      <c r="AW562" s="201"/>
      <c r="AX562" s="201"/>
      <c r="AY562" s="201"/>
    </row>
    <row r="563" spans="18:51" ht="12.75" x14ac:dyDescent="0.2">
      <c r="R563" s="208"/>
      <c r="S563" s="1581"/>
      <c r="T563" s="1582"/>
      <c r="U563" s="1582"/>
      <c r="V563" s="1582"/>
      <c r="W563" s="1582"/>
      <c r="X563" s="1582"/>
      <c r="Y563" s="1582"/>
      <c r="Z563" s="1582"/>
      <c r="AA563" s="1582"/>
      <c r="AB563" s="1582"/>
      <c r="AC563" s="1582"/>
      <c r="AD563" s="1582"/>
      <c r="AE563" s="1582"/>
      <c r="AF563" s="1582"/>
      <c r="AG563" s="1582"/>
      <c r="AH563" s="1582"/>
      <c r="AI563" s="1584"/>
      <c r="AJ563" s="1584"/>
      <c r="AK563" s="1584"/>
      <c r="AL563" s="1584"/>
      <c r="AM563" s="1584"/>
      <c r="AN563" s="1584"/>
      <c r="AO563" s="1584"/>
      <c r="AP563" s="1584"/>
      <c r="AQ563" s="1582"/>
      <c r="AR563" s="1582"/>
      <c r="AS563" s="1582"/>
      <c r="AT563" s="1582"/>
      <c r="AU563" s="201"/>
      <c r="AV563" s="201"/>
      <c r="AW563" s="201"/>
      <c r="AX563" s="201"/>
      <c r="AY563" s="201"/>
    </row>
    <row r="564" spans="18:51" ht="12.75" x14ac:dyDescent="0.2">
      <c r="R564" s="208"/>
      <c r="S564" s="1581"/>
      <c r="T564" s="1582"/>
      <c r="U564" s="1582"/>
      <c r="V564" s="1582"/>
      <c r="W564" s="1582"/>
      <c r="X564" s="1582"/>
      <c r="Y564" s="1582"/>
      <c r="Z564" s="1582"/>
      <c r="AA564" s="1582"/>
      <c r="AB564" s="1582"/>
      <c r="AC564" s="1582"/>
      <c r="AD564" s="1582"/>
      <c r="AE564" s="1582"/>
      <c r="AF564" s="1582"/>
      <c r="AG564" s="1582"/>
      <c r="AH564" s="1582"/>
      <c r="AI564" s="1584"/>
      <c r="AJ564" s="1584"/>
      <c r="AK564" s="1584"/>
      <c r="AL564" s="1584"/>
      <c r="AM564" s="1584"/>
      <c r="AN564" s="1584"/>
      <c r="AO564" s="1584"/>
      <c r="AP564" s="1584"/>
      <c r="AQ564" s="1582"/>
      <c r="AR564" s="1582"/>
      <c r="AS564" s="1582"/>
      <c r="AT564" s="1582"/>
      <c r="AU564" s="201"/>
      <c r="AV564" s="201"/>
      <c r="AW564" s="201"/>
      <c r="AX564" s="201"/>
      <c r="AY564" s="201"/>
    </row>
    <row r="565" spans="18:51" ht="12.75" x14ac:dyDescent="0.2">
      <c r="R565" s="208"/>
      <c r="S565" s="1581"/>
      <c r="T565" s="1582"/>
      <c r="U565" s="1582"/>
      <c r="V565" s="1582"/>
      <c r="W565" s="1582"/>
      <c r="X565" s="1582"/>
      <c r="Y565" s="1582"/>
      <c r="Z565" s="1582"/>
      <c r="AA565" s="1582"/>
      <c r="AB565" s="1582"/>
      <c r="AC565" s="1582"/>
      <c r="AD565" s="1582"/>
      <c r="AE565" s="1582"/>
      <c r="AF565" s="1582"/>
      <c r="AG565" s="1582"/>
      <c r="AH565" s="1582"/>
      <c r="AI565" s="1584"/>
      <c r="AJ565" s="1584"/>
      <c r="AK565" s="1584"/>
      <c r="AL565" s="1584"/>
      <c r="AM565" s="1584"/>
      <c r="AN565" s="1584"/>
      <c r="AO565" s="1584"/>
      <c r="AP565" s="1584"/>
      <c r="AQ565" s="1582"/>
      <c r="AR565" s="1582"/>
      <c r="AS565" s="1582"/>
      <c r="AT565" s="1582"/>
      <c r="AU565" s="201"/>
      <c r="AV565" s="201"/>
      <c r="AW565" s="201"/>
      <c r="AX565" s="201"/>
      <c r="AY565" s="201"/>
    </row>
    <row r="566" spans="18:51" ht="12.75" x14ac:dyDescent="0.2">
      <c r="R566" s="208"/>
      <c r="S566" s="1581"/>
      <c r="T566" s="1582"/>
      <c r="U566" s="1582"/>
      <c r="V566" s="1582"/>
      <c r="W566" s="1582"/>
      <c r="X566" s="1582"/>
      <c r="Y566" s="1582"/>
      <c r="Z566" s="1582"/>
      <c r="AA566" s="1582"/>
      <c r="AB566" s="1582"/>
      <c r="AC566" s="1582"/>
      <c r="AD566" s="1582"/>
      <c r="AE566" s="1582"/>
      <c r="AF566" s="1582"/>
      <c r="AG566" s="1582"/>
      <c r="AH566" s="1582"/>
      <c r="AI566" s="1584"/>
      <c r="AJ566" s="1584"/>
      <c r="AK566" s="1584"/>
      <c r="AL566" s="1584"/>
      <c r="AM566" s="1584"/>
      <c r="AN566" s="1584"/>
      <c r="AO566" s="1584"/>
      <c r="AP566" s="1584"/>
      <c r="AQ566" s="1582"/>
      <c r="AR566" s="1582"/>
      <c r="AS566" s="1582"/>
      <c r="AT566" s="1582"/>
      <c r="AU566" s="201"/>
      <c r="AV566" s="201"/>
      <c r="AW566" s="201"/>
      <c r="AX566" s="201"/>
      <c r="AY566" s="201"/>
    </row>
    <row r="567" spans="18:51" ht="12.75" x14ac:dyDescent="0.2">
      <c r="R567" s="208"/>
      <c r="S567" s="1581"/>
      <c r="T567" s="1582"/>
      <c r="U567" s="1582"/>
      <c r="V567" s="1582"/>
      <c r="W567" s="1582"/>
      <c r="X567" s="1582"/>
      <c r="Y567" s="1582"/>
      <c r="Z567" s="1582"/>
      <c r="AA567" s="1582"/>
      <c r="AB567" s="1582"/>
      <c r="AC567" s="1582"/>
      <c r="AD567" s="1582"/>
      <c r="AE567" s="1582"/>
      <c r="AF567" s="1582"/>
      <c r="AG567" s="1582"/>
      <c r="AH567" s="1582"/>
      <c r="AI567" s="1584"/>
      <c r="AJ567" s="1584"/>
      <c r="AK567" s="1584"/>
      <c r="AL567" s="1584"/>
      <c r="AM567" s="1584"/>
      <c r="AN567" s="1584"/>
      <c r="AO567" s="1584"/>
      <c r="AP567" s="1584"/>
      <c r="AQ567" s="1582"/>
      <c r="AR567" s="1582"/>
      <c r="AS567" s="1582"/>
      <c r="AT567" s="1582"/>
      <c r="AU567" s="201"/>
      <c r="AV567" s="201"/>
      <c r="AW567" s="201"/>
      <c r="AX567" s="201"/>
      <c r="AY567" s="201"/>
    </row>
    <row r="568" spans="18:51" ht="12.75" x14ac:dyDescent="0.2">
      <c r="R568" s="208"/>
      <c r="S568" s="1581"/>
      <c r="T568" s="1582"/>
      <c r="U568" s="1582"/>
      <c r="V568" s="1582"/>
      <c r="W568" s="1582"/>
      <c r="X568" s="1582"/>
      <c r="Y568" s="1582"/>
      <c r="Z568" s="1582"/>
      <c r="AA568" s="1582"/>
      <c r="AB568" s="1582"/>
      <c r="AC568" s="1582"/>
      <c r="AD568" s="1582"/>
      <c r="AE568" s="1582"/>
      <c r="AF568" s="1582"/>
      <c r="AG568" s="1582"/>
      <c r="AH568" s="1582"/>
      <c r="AI568" s="1584"/>
      <c r="AJ568" s="1584"/>
      <c r="AK568" s="1584"/>
      <c r="AL568" s="1584"/>
      <c r="AM568" s="1584"/>
      <c r="AN568" s="1584"/>
      <c r="AO568" s="1584"/>
      <c r="AP568" s="1584"/>
      <c r="AQ568" s="1582"/>
      <c r="AR568" s="1582"/>
      <c r="AS568" s="1582"/>
      <c r="AT568" s="1582"/>
      <c r="AU568" s="201"/>
      <c r="AV568" s="201"/>
      <c r="AW568" s="201"/>
      <c r="AX568" s="201"/>
      <c r="AY568" s="201"/>
    </row>
    <row r="569" spans="18:51" ht="12.75" x14ac:dyDescent="0.2">
      <c r="R569" s="208"/>
      <c r="S569" s="1581"/>
      <c r="T569" s="1582"/>
      <c r="U569" s="1582"/>
      <c r="V569" s="1582"/>
      <c r="W569" s="1582"/>
      <c r="X569" s="1582"/>
      <c r="Y569" s="1582"/>
      <c r="Z569" s="1582"/>
      <c r="AA569" s="1582"/>
      <c r="AB569" s="1582"/>
      <c r="AC569" s="1582"/>
      <c r="AD569" s="1582"/>
      <c r="AE569" s="1582"/>
      <c r="AF569" s="1582"/>
      <c r="AG569" s="1582"/>
      <c r="AH569" s="1582"/>
      <c r="AI569" s="1584"/>
      <c r="AJ569" s="1584"/>
      <c r="AK569" s="1584"/>
      <c r="AL569" s="1584"/>
      <c r="AM569" s="1584"/>
      <c r="AN569" s="1584"/>
      <c r="AO569" s="1584"/>
      <c r="AP569" s="1584"/>
      <c r="AQ569" s="1582"/>
      <c r="AR569" s="1582"/>
      <c r="AS569" s="1582"/>
      <c r="AT569" s="1582"/>
      <c r="AU569" s="201"/>
      <c r="AV569" s="201"/>
      <c r="AW569" s="201"/>
      <c r="AX569" s="201"/>
      <c r="AY569" s="201"/>
    </row>
    <row r="570" spans="18:51" ht="12.75" x14ac:dyDescent="0.2">
      <c r="R570" s="208"/>
      <c r="S570" s="1581"/>
      <c r="T570" s="1582"/>
      <c r="U570" s="1582"/>
      <c r="V570" s="1582"/>
      <c r="W570" s="1582"/>
      <c r="X570" s="1582"/>
      <c r="Y570" s="1582"/>
      <c r="Z570" s="1582"/>
      <c r="AA570" s="1582"/>
      <c r="AB570" s="1582"/>
      <c r="AC570" s="1582"/>
      <c r="AD570" s="1582"/>
      <c r="AE570" s="1582"/>
      <c r="AF570" s="1582"/>
      <c r="AG570" s="1582"/>
      <c r="AH570" s="1582"/>
      <c r="AI570" s="1584"/>
      <c r="AJ570" s="1584"/>
      <c r="AK570" s="1584"/>
      <c r="AL570" s="1584"/>
      <c r="AM570" s="1584"/>
      <c r="AN570" s="1584"/>
      <c r="AO570" s="1584"/>
      <c r="AP570" s="1584"/>
      <c r="AQ570" s="1582"/>
      <c r="AR570" s="1582"/>
      <c r="AS570" s="1582"/>
      <c r="AT570" s="1582"/>
      <c r="AU570" s="201"/>
      <c r="AV570" s="201"/>
      <c r="AW570" s="201"/>
      <c r="AX570" s="201"/>
      <c r="AY570" s="201"/>
    </row>
    <row r="571" spans="18:51" ht="12.75" x14ac:dyDescent="0.2">
      <c r="R571" s="208"/>
      <c r="S571" s="1581"/>
      <c r="T571" s="1582"/>
      <c r="U571" s="1582"/>
      <c r="V571" s="1582"/>
      <c r="W571" s="1582"/>
      <c r="X571" s="1582"/>
      <c r="Y571" s="1582"/>
      <c r="Z571" s="1582"/>
      <c r="AA571" s="1582"/>
      <c r="AB571" s="1582"/>
      <c r="AC571" s="1582"/>
      <c r="AD571" s="1582"/>
      <c r="AE571" s="1582"/>
      <c r="AF571" s="1582"/>
      <c r="AG571" s="1582"/>
      <c r="AH571" s="1582"/>
      <c r="AI571" s="1584"/>
      <c r="AJ571" s="1584"/>
      <c r="AK571" s="1584"/>
      <c r="AL571" s="1584"/>
      <c r="AM571" s="1584"/>
      <c r="AN571" s="1584"/>
      <c r="AO571" s="1584"/>
      <c r="AP571" s="1584"/>
      <c r="AQ571" s="1582"/>
      <c r="AR571" s="1582"/>
      <c r="AS571" s="1582"/>
      <c r="AT571" s="1582"/>
      <c r="AU571" s="201"/>
      <c r="AV571" s="201"/>
      <c r="AW571" s="201"/>
      <c r="AX571" s="201"/>
      <c r="AY571" s="201"/>
    </row>
    <row r="572" spans="18:51" ht="12.75" x14ac:dyDescent="0.2">
      <c r="R572" s="208"/>
      <c r="S572" s="1581"/>
      <c r="T572" s="1582"/>
      <c r="U572" s="1582"/>
      <c r="V572" s="1582"/>
      <c r="W572" s="1582"/>
      <c r="X572" s="1582"/>
      <c r="Y572" s="1582"/>
      <c r="Z572" s="1582"/>
      <c r="AA572" s="1582"/>
      <c r="AB572" s="1582"/>
      <c r="AC572" s="1582"/>
      <c r="AD572" s="1582"/>
      <c r="AE572" s="1582"/>
      <c r="AF572" s="1582"/>
      <c r="AG572" s="1582"/>
      <c r="AH572" s="1582"/>
      <c r="AI572" s="1584"/>
      <c r="AJ572" s="1584"/>
      <c r="AK572" s="1584"/>
      <c r="AL572" s="1584"/>
      <c r="AM572" s="1584"/>
      <c r="AN572" s="1584"/>
      <c r="AO572" s="1584"/>
      <c r="AP572" s="1584"/>
      <c r="AQ572" s="1582"/>
      <c r="AR572" s="1582"/>
      <c r="AS572" s="1582"/>
      <c r="AT572" s="1582"/>
      <c r="AU572" s="201"/>
      <c r="AV572" s="201"/>
      <c r="AW572" s="201"/>
      <c r="AX572" s="201"/>
      <c r="AY572" s="201"/>
    </row>
    <row r="573" spans="18:51" ht="12.75" x14ac:dyDescent="0.2">
      <c r="R573" s="208"/>
      <c r="S573" s="1581"/>
      <c r="T573" s="1582"/>
      <c r="U573" s="1582"/>
      <c r="V573" s="1582"/>
      <c r="W573" s="1582"/>
      <c r="X573" s="1582"/>
      <c r="Y573" s="1582"/>
      <c r="Z573" s="1582"/>
      <c r="AA573" s="1582"/>
      <c r="AB573" s="1582"/>
      <c r="AC573" s="1582"/>
      <c r="AD573" s="1582"/>
      <c r="AE573" s="1582"/>
      <c r="AF573" s="1582"/>
      <c r="AG573" s="1582"/>
      <c r="AH573" s="1582"/>
      <c r="AI573" s="1584"/>
      <c r="AJ573" s="1584"/>
      <c r="AK573" s="1584"/>
      <c r="AL573" s="1584"/>
      <c r="AM573" s="1584"/>
      <c r="AN573" s="1584"/>
      <c r="AO573" s="1584"/>
      <c r="AP573" s="1584"/>
      <c r="AQ573" s="1582"/>
      <c r="AR573" s="1582"/>
      <c r="AS573" s="1582"/>
      <c r="AT573" s="1582"/>
      <c r="AU573" s="201"/>
      <c r="AV573" s="201"/>
      <c r="AW573" s="201"/>
      <c r="AX573" s="201"/>
      <c r="AY573" s="201"/>
    </row>
    <row r="574" spans="18:51" ht="12.75" x14ac:dyDescent="0.2">
      <c r="R574" s="208"/>
      <c r="S574" s="1581"/>
      <c r="T574" s="1582"/>
      <c r="U574" s="1582"/>
      <c r="V574" s="1582"/>
      <c r="W574" s="1582"/>
      <c r="X574" s="1582"/>
      <c r="Y574" s="1582"/>
      <c r="Z574" s="1582"/>
      <c r="AA574" s="1582"/>
      <c r="AB574" s="1582"/>
      <c r="AC574" s="1582"/>
      <c r="AD574" s="1582"/>
      <c r="AE574" s="1582"/>
      <c r="AF574" s="1582"/>
      <c r="AG574" s="1582"/>
      <c r="AH574" s="1582"/>
      <c r="AI574" s="1584"/>
      <c r="AJ574" s="1584"/>
      <c r="AK574" s="1584"/>
      <c r="AL574" s="1584"/>
      <c r="AM574" s="1584"/>
      <c r="AN574" s="1584"/>
      <c r="AO574" s="1584"/>
      <c r="AP574" s="1584"/>
      <c r="AQ574" s="1582"/>
      <c r="AR574" s="1582"/>
      <c r="AS574" s="1582"/>
      <c r="AT574" s="1582"/>
      <c r="AU574" s="201"/>
      <c r="AV574" s="201"/>
      <c r="AW574" s="201"/>
      <c r="AX574" s="201"/>
      <c r="AY574" s="201"/>
    </row>
    <row r="575" spans="18:51" ht="12.75" x14ac:dyDescent="0.2">
      <c r="R575" s="208"/>
      <c r="S575" s="1581"/>
      <c r="T575" s="1582"/>
      <c r="U575" s="1582"/>
      <c r="V575" s="1582"/>
      <c r="W575" s="1582"/>
      <c r="X575" s="1582"/>
      <c r="Y575" s="1582"/>
      <c r="Z575" s="1582"/>
      <c r="AA575" s="1582"/>
      <c r="AB575" s="1582"/>
      <c r="AC575" s="1582"/>
      <c r="AD575" s="1582"/>
      <c r="AE575" s="1582"/>
      <c r="AF575" s="1582"/>
      <c r="AG575" s="1582"/>
      <c r="AH575" s="1582"/>
      <c r="AI575" s="1584"/>
      <c r="AJ575" s="1584"/>
      <c r="AK575" s="1584"/>
      <c r="AL575" s="1584"/>
      <c r="AM575" s="1584"/>
      <c r="AN575" s="1584"/>
      <c r="AO575" s="1584"/>
      <c r="AP575" s="1584"/>
      <c r="AQ575" s="1582"/>
      <c r="AR575" s="1582"/>
      <c r="AS575" s="1582"/>
      <c r="AT575" s="1582"/>
      <c r="AU575" s="201"/>
      <c r="AV575" s="201"/>
      <c r="AW575" s="201"/>
      <c r="AX575" s="201"/>
      <c r="AY575" s="201"/>
    </row>
    <row r="576" spans="18:51" ht="12.75" x14ac:dyDescent="0.2">
      <c r="R576" s="208"/>
      <c r="S576" s="1581"/>
      <c r="T576" s="1582"/>
      <c r="U576" s="1582"/>
      <c r="V576" s="1582"/>
      <c r="W576" s="1582"/>
      <c r="X576" s="1582"/>
      <c r="Y576" s="1582"/>
      <c r="Z576" s="1582"/>
      <c r="AA576" s="1582"/>
      <c r="AB576" s="1582"/>
      <c r="AC576" s="1582"/>
      <c r="AD576" s="1582"/>
      <c r="AE576" s="1582"/>
      <c r="AF576" s="1582"/>
      <c r="AG576" s="1582"/>
      <c r="AH576" s="1582"/>
      <c r="AI576" s="1584"/>
      <c r="AJ576" s="1584"/>
      <c r="AK576" s="1584"/>
      <c r="AL576" s="1584"/>
      <c r="AM576" s="1584"/>
      <c r="AN576" s="1584"/>
      <c r="AO576" s="1584"/>
      <c r="AP576" s="1584"/>
      <c r="AQ576" s="1582"/>
      <c r="AR576" s="1582"/>
      <c r="AS576" s="1582"/>
      <c r="AT576" s="1582"/>
      <c r="AU576" s="201"/>
      <c r="AV576" s="201"/>
      <c r="AW576" s="201"/>
      <c r="AX576" s="201"/>
      <c r="AY576" s="201"/>
    </row>
    <row r="577" spans="18:51" ht="12.75" x14ac:dyDescent="0.2">
      <c r="R577" s="208"/>
      <c r="S577" s="1581"/>
      <c r="T577" s="1582"/>
      <c r="U577" s="1582"/>
      <c r="V577" s="1582"/>
      <c r="W577" s="1582"/>
      <c r="X577" s="1582"/>
      <c r="Y577" s="1582"/>
      <c r="Z577" s="1582"/>
      <c r="AA577" s="1582"/>
      <c r="AB577" s="1582"/>
      <c r="AC577" s="1582"/>
      <c r="AD577" s="1582"/>
      <c r="AE577" s="1582"/>
      <c r="AF577" s="1582"/>
      <c r="AG577" s="1582"/>
      <c r="AH577" s="1582"/>
      <c r="AI577" s="1584"/>
      <c r="AJ577" s="1584"/>
      <c r="AK577" s="1584"/>
      <c r="AL577" s="1584"/>
      <c r="AM577" s="1584"/>
      <c r="AN577" s="1584"/>
      <c r="AO577" s="1584"/>
      <c r="AP577" s="1584"/>
      <c r="AQ577" s="1582"/>
      <c r="AR577" s="1582"/>
      <c r="AS577" s="1582"/>
      <c r="AT577" s="1582"/>
      <c r="AU577" s="201"/>
      <c r="AV577" s="201"/>
      <c r="AW577" s="201"/>
      <c r="AX577" s="201"/>
      <c r="AY577" s="201"/>
    </row>
    <row r="578" spans="18:51" ht="12.75" x14ac:dyDescent="0.2">
      <c r="R578" s="208"/>
      <c r="S578" s="1581"/>
      <c r="T578" s="1582"/>
      <c r="U578" s="1582"/>
      <c r="V578" s="1582"/>
      <c r="W578" s="1582"/>
      <c r="X578" s="1582"/>
      <c r="Y578" s="1582"/>
      <c r="Z578" s="1582"/>
      <c r="AA578" s="1582"/>
      <c r="AB578" s="1582"/>
      <c r="AC578" s="1582"/>
      <c r="AD578" s="1582"/>
      <c r="AE578" s="1582"/>
      <c r="AF578" s="1582"/>
      <c r="AG578" s="1582"/>
      <c r="AH578" s="1582"/>
      <c r="AI578" s="1584"/>
      <c r="AJ578" s="1584"/>
      <c r="AK578" s="1584"/>
      <c r="AL578" s="1584"/>
      <c r="AM578" s="1584"/>
      <c r="AN578" s="1584"/>
      <c r="AO578" s="1584"/>
      <c r="AP578" s="1584"/>
      <c r="AQ578" s="1582"/>
      <c r="AR578" s="1582"/>
      <c r="AS578" s="1582"/>
      <c r="AT578" s="1582"/>
      <c r="AU578" s="201"/>
      <c r="AV578" s="201"/>
      <c r="AW578" s="201"/>
      <c r="AX578" s="201"/>
      <c r="AY578" s="201"/>
    </row>
    <row r="579" spans="18:51" ht="12.75" x14ac:dyDescent="0.2">
      <c r="R579" s="208"/>
      <c r="S579" s="1581"/>
      <c r="T579" s="1582"/>
      <c r="U579" s="1582"/>
      <c r="V579" s="1582"/>
      <c r="W579" s="1582"/>
      <c r="X579" s="1582"/>
      <c r="Y579" s="1582"/>
      <c r="Z579" s="1582"/>
      <c r="AA579" s="1582"/>
      <c r="AB579" s="1582"/>
      <c r="AC579" s="1582"/>
      <c r="AD579" s="1582"/>
      <c r="AE579" s="1582"/>
      <c r="AF579" s="1582"/>
      <c r="AG579" s="1582"/>
      <c r="AH579" s="1582"/>
      <c r="AI579" s="1584"/>
      <c r="AJ579" s="1584"/>
      <c r="AK579" s="1584"/>
      <c r="AL579" s="1584"/>
      <c r="AM579" s="1584"/>
      <c r="AN579" s="1584"/>
      <c r="AO579" s="1584"/>
      <c r="AP579" s="1584"/>
      <c r="AQ579" s="1582"/>
      <c r="AR579" s="1582"/>
      <c r="AS579" s="1582"/>
      <c r="AT579" s="1582"/>
      <c r="AU579" s="201"/>
      <c r="AV579" s="201"/>
      <c r="AW579" s="201"/>
      <c r="AX579" s="201"/>
      <c r="AY579" s="201"/>
    </row>
    <row r="580" spans="18:51" ht="12.75" x14ac:dyDescent="0.2">
      <c r="R580" s="208"/>
      <c r="S580" s="1581"/>
      <c r="T580" s="1582"/>
      <c r="U580" s="1582"/>
      <c r="V580" s="1582"/>
      <c r="W580" s="1582"/>
      <c r="X580" s="1582"/>
      <c r="Y580" s="1582"/>
      <c r="Z580" s="1582"/>
      <c r="AA580" s="1582"/>
      <c r="AB580" s="1582"/>
      <c r="AC580" s="1582"/>
      <c r="AD580" s="1582"/>
      <c r="AE580" s="1582"/>
      <c r="AF580" s="1582"/>
      <c r="AG580" s="1582"/>
      <c r="AH580" s="1582"/>
      <c r="AI580" s="1584"/>
      <c r="AJ580" s="1584"/>
      <c r="AK580" s="1584"/>
      <c r="AL580" s="1584"/>
      <c r="AM580" s="1584"/>
      <c r="AN580" s="1584"/>
      <c r="AO580" s="1584"/>
      <c r="AP580" s="1584"/>
      <c r="AQ580" s="1582"/>
      <c r="AR580" s="1582"/>
      <c r="AS580" s="1582"/>
      <c r="AT580" s="1582"/>
      <c r="AU580" s="201"/>
      <c r="AV580" s="201"/>
      <c r="AW580" s="201"/>
      <c r="AX580" s="201"/>
      <c r="AY580" s="201"/>
    </row>
    <row r="581" spans="18:51" ht="12.75" x14ac:dyDescent="0.2">
      <c r="R581" s="208"/>
      <c r="S581" s="1581"/>
      <c r="T581" s="1582"/>
      <c r="U581" s="1582"/>
      <c r="V581" s="1582"/>
      <c r="W581" s="1582"/>
      <c r="X581" s="1582"/>
      <c r="Y581" s="1582"/>
      <c r="Z581" s="1582"/>
      <c r="AA581" s="1582"/>
      <c r="AB581" s="1582"/>
      <c r="AC581" s="1582"/>
      <c r="AD581" s="1582"/>
      <c r="AE581" s="1582"/>
      <c r="AF581" s="1582"/>
      <c r="AG581" s="1582"/>
      <c r="AH581" s="1582"/>
      <c r="AI581" s="1584"/>
      <c r="AJ581" s="1584"/>
      <c r="AK581" s="1584"/>
      <c r="AL581" s="1584"/>
      <c r="AM581" s="1584"/>
      <c r="AN581" s="1584"/>
      <c r="AO581" s="1584"/>
      <c r="AP581" s="1584"/>
      <c r="AQ581" s="1582"/>
      <c r="AR581" s="1582"/>
      <c r="AS581" s="1582"/>
      <c r="AT581" s="1582"/>
      <c r="AU581" s="201"/>
      <c r="AV581" s="201"/>
      <c r="AW581" s="201"/>
      <c r="AX581" s="201"/>
      <c r="AY581" s="201"/>
    </row>
    <row r="582" spans="18:51" ht="12.75" x14ac:dyDescent="0.2">
      <c r="R582" s="208"/>
      <c r="S582" s="1581"/>
      <c r="T582" s="1582"/>
      <c r="U582" s="1582"/>
      <c r="V582" s="1582"/>
      <c r="W582" s="1582"/>
      <c r="X582" s="1582"/>
      <c r="Y582" s="1582"/>
      <c r="Z582" s="1582"/>
      <c r="AA582" s="1582"/>
      <c r="AB582" s="1582"/>
      <c r="AC582" s="1582"/>
      <c r="AD582" s="1582"/>
      <c r="AE582" s="1582"/>
      <c r="AF582" s="1582"/>
      <c r="AG582" s="1582"/>
      <c r="AH582" s="1582"/>
      <c r="AI582" s="1584"/>
      <c r="AJ582" s="1584"/>
      <c r="AK582" s="1584"/>
      <c r="AL582" s="1584"/>
      <c r="AM582" s="1584"/>
      <c r="AN582" s="1584"/>
      <c r="AO582" s="1584"/>
      <c r="AP582" s="1584"/>
      <c r="AQ582" s="1582"/>
      <c r="AR582" s="1582"/>
      <c r="AS582" s="1582"/>
      <c r="AT582" s="1582"/>
      <c r="AU582" s="201"/>
      <c r="AV582" s="201"/>
      <c r="AW582" s="201"/>
      <c r="AX582" s="201"/>
      <c r="AY582" s="201"/>
    </row>
    <row r="583" spans="18:51" ht="12.75" x14ac:dyDescent="0.2">
      <c r="R583" s="208"/>
      <c r="S583" s="1581"/>
      <c r="T583" s="1582"/>
      <c r="U583" s="1582"/>
      <c r="V583" s="1582"/>
      <c r="W583" s="1582"/>
      <c r="X583" s="1582"/>
      <c r="Y583" s="1582"/>
      <c r="Z583" s="1582"/>
      <c r="AA583" s="1582"/>
      <c r="AB583" s="1582"/>
      <c r="AC583" s="1582"/>
      <c r="AD583" s="1582"/>
      <c r="AE583" s="1582"/>
      <c r="AF583" s="1582"/>
      <c r="AG583" s="1582"/>
      <c r="AH583" s="1582"/>
      <c r="AI583" s="1584"/>
      <c r="AJ583" s="1584"/>
      <c r="AK583" s="1584"/>
      <c r="AL583" s="1584"/>
      <c r="AM583" s="1584"/>
      <c r="AN583" s="1584"/>
      <c r="AO583" s="1584"/>
      <c r="AP583" s="1584"/>
      <c r="AQ583" s="1582"/>
      <c r="AR583" s="1582"/>
      <c r="AS583" s="1582"/>
      <c r="AT583" s="1582"/>
      <c r="AU583" s="201"/>
      <c r="AV583" s="201"/>
      <c r="AW583" s="201"/>
      <c r="AX583" s="201"/>
      <c r="AY583" s="201"/>
    </row>
    <row r="584" spans="18:51" ht="12.75" x14ac:dyDescent="0.2">
      <c r="R584" s="208"/>
      <c r="S584" s="1581"/>
      <c r="T584" s="1582"/>
      <c r="U584" s="1582"/>
      <c r="V584" s="1582"/>
      <c r="W584" s="1582"/>
      <c r="X584" s="1582"/>
      <c r="Y584" s="1582"/>
      <c r="Z584" s="1582"/>
      <c r="AA584" s="1582"/>
      <c r="AB584" s="1582"/>
      <c r="AC584" s="1582"/>
      <c r="AD584" s="1582"/>
      <c r="AE584" s="1582"/>
      <c r="AF584" s="1582"/>
      <c r="AG584" s="1582"/>
      <c r="AH584" s="1582"/>
      <c r="AI584" s="1584"/>
      <c r="AJ584" s="1584"/>
      <c r="AK584" s="1584"/>
      <c r="AL584" s="1584"/>
      <c r="AM584" s="1584"/>
      <c r="AN584" s="1584"/>
      <c r="AO584" s="1584"/>
      <c r="AP584" s="1584"/>
      <c r="AQ584" s="1582"/>
      <c r="AR584" s="1582"/>
      <c r="AS584" s="1582"/>
      <c r="AT584" s="1582"/>
      <c r="AU584" s="201"/>
      <c r="AV584" s="201"/>
      <c r="AW584" s="201"/>
      <c r="AX584" s="201"/>
      <c r="AY584" s="201"/>
    </row>
    <row r="585" spans="18:51" ht="12.75" x14ac:dyDescent="0.2">
      <c r="R585" s="208"/>
      <c r="S585" s="1581"/>
      <c r="T585" s="1582"/>
      <c r="U585" s="1582"/>
      <c r="V585" s="1582"/>
      <c r="W585" s="1582"/>
      <c r="X585" s="1582"/>
      <c r="Y585" s="1582"/>
      <c r="Z585" s="1582"/>
      <c r="AA585" s="1582"/>
      <c r="AB585" s="1582"/>
      <c r="AC585" s="1582"/>
      <c r="AD585" s="1582"/>
      <c r="AE585" s="1582"/>
      <c r="AF585" s="1582"/>
      <c r="AG585" s="1582"/>
      <c r="AH585" s="1582"/>
      <c r="AI585" s="1584"/>
      <c r="AJ585" s="1584"/>
      <c r="AK585" s="1584"/>
      <c r="AL585" s="1584"/>
      <c r="AM585" s="1584"/>
      <c r="AN585" s="1584"/>
      <c r="AO585" s="1584"/>
      <c r="AP585" s="1584"/>
      <c r="AQ585" s="1582"/>
      <c r="AR585" s="1582"/>
      <c r="AS585" s="1582"/>
      <c r="AT585" s="1582"/>
      <c r="AU585" s="201"/>
      <c r="AV585" s="201"/>
      <c r="AW585" s="201"/>
      <c r="AX585" s="201"/>
      <c r="AY585" s="201"/>
    </row>
    <row r="586" spans="18:51" ht="12.75" x14ac:dyDescent="0.2">
      <c r="R586" s="208"/>
      <c r="S586" s="1581"/>
      <c r="T586" s="1582"/>
      <c r="U586" s="1582"/>
      <c r="V586" s="1582"/>
      <c r="W586" s="1582"/>
      <c r="X586" s="1582"/>
      <c r="Y586" s="1582"/>
      <c r="Z586" s="1582"/>
      <c r="AA586" s="1582"/>
      <c r="AB586" s="1582"/>
      <c r="AC586" s="1582"/>
      <c r="AD586" s="1582"/>
      <c r="AE586" s="1582"/>
      <c r="AF586" s="1582"/>
      <c r="AG586" s="1582"/>
      <c r="AH586" s="1582"/>
      <c r="AI586" s="1584"/>
      <c r="AJ586" s="1584"/>
      <c r="AK586" s="1584"/>
      <c r="AL586" s="1584"/>
      <c r="AM586" s="1584"/>
      <c r="AN586" s="1584"/>
      <c r="AO586" s="1584"/>
      <c r="AP586" s="1584"/>
      <c r="AQ586" s="1582"/>
      <c r="AR586" s="1582"/>
      <c r="AS586" s="1582"/>
      <c r="AT586" s="1582"/>
      <c r="AU586" s="201"/>
      <c r="AV586" s="201"/>
      <c r="AW586" s="201"/>
      <c r="AX586" s="201"/>
      <c r="AY586" s="201"/>
    </row>
    <row r="587" spans="18:51" ht="12.75" x14ac:dyDescent="0.2">
      <c r="R587" s="208"/>
      <c r="S587" s="1581"/>
      <c r="T587" s="1582"/>
      <c r="U587" s="1582"/>
      <c r="V587" s="1582"/>
      <c r="W587" s="1582"/>
      <c r="X587" s="1582"/>
      <c r="Y587" s="1582"/>
      <c r="Z587" s="1582"/>
      <c r="AA587" s="1582"/>
      <c r="AB587" s="1582"/>
      <c r="AC587" s="1582"/>
      <c r="AD587" s="1582"/>
      <c r="AE587" s="1582"/>
      <c r="AF587" s="1582"/>
      <c r="AG587" s="1582"/>
      <c r="AH587" s="1582"/>
      <c r="AI587" s="1584"/>
      <c r="AJ587" s="1584"/>
      <c r="AK587" s="1584"/>
      <c r="AL587" s="1584"/>
      <c r="AM587" s="1584"/>
      <c r="AN587" s="1584"/>
      <c r="AO587" s="1584"/>
      <c r="AP587" s="1584"/>
      <c r="AQ587" s="1582"/>
      <c r="AR587" s="1582"/>
      <c r="AS587" s="1582"/>
      <c r="AT587" s="1582"/>
      <c r="AU587" s="201"/>
      <c r="AV587" s="201"/>
      <c r="AW587" s="201"/>
      <c r="AX587" s="201"/>
      <c r="AY587" s="201"/>
    </row>
    <row r="588" spans="18:51" ht="12.75" x14ac:dyDescent="0.2">
      <c r="R588" s="208"/>
      <c r="S588" s="1581"/>
      <c r="T588" s="1582"/>
      <c r="U588" s="1582"/>
      <c r="V588" s="1582"/>
      <c r="W588" s="1582"/>
      <c r="X588" s="1582"/>
      <c r="Y588" s="1582"/>
      <c r="Z588" s="1582"/>
      <c r="AA588" s="1582"/>
      <c r="AB588" s="1582"/>
      <c r="AC588" s="1582"/>
      <c r="AD588" s="1582"/>
      <c r="AE588" s="1582"/>
      <c r="AF588" s="1582"/>
      <c r="AG588" s="1582"/>
      <c r="AH588" s="1582"/>
      <c r="AI588" s="1584"/>
      <c r="AJ588" s="1584"/>
      <c r="AK588" s="1584"/>
      <c r="AL588" s="1584"/>
      <c r="AM588" s="1584"/>
      <c r="AN588" s="1584"/>
      <c r="AO588" s="1584"/>
      <c r="AP588" s="1584"/>
      <c r="AQ588" s="1582"/>
      <c r="AR588" s="1582"/>
      <c r="AS588" s="1582"/>
      <c r="AT588" s="1582"/>
      <c r="AU588" s="201"/>
      <c r="AV588" s="201"/>
      <c r="AW588" s="201"/>
      <c r="AX588" s="201"/>
      <c r="AY588" s="201"/>
    </row>
    <row r="589" spans="18:51" ht="12.75" x14ac:dyDescent="0.2">
      <c r="R589" s="208"/>
      <c r="S589" s="1581"/>
      <c r="T589" s="1582"/>
      <c r="U589" s="1582"/>
      <c r="V589" s="1582"/>
      <c r="W589" s="1582"/>
      <c r="X589" s="1582"/>
      <c r="Y589" s="1582"/>
      <c r="Z589" s="1582"/>
      <c r="AA589" s="1582"/>
      <c r="AB589" s="1582"/>
      <c r="AC589" s="1582"/>
      <c r="AD589" s="1582"/>
      <c r="AE589" s="1582"/>
      <c r="AF589" s="1582"/>
      <c r="AG589" s="1582"/>
      <c r="AH589" s="1582"/>
      <c r="AI589" s="1584"/>
      <c r="AJ589" s="1584"/>
      <c r="AK589" s="1584"/>
      <c r="AL589" s="1584"/>
      <c r="AM589" s="1584"/>
      <c r="AN589" s="1584"/>
      <c r="AO589" s="1584"/>
      <c r="AP589" s="1584"/>
      <c r="AQ589" s="1582"/>
      <c r="AR589" s="1582"/>
      <c r="AS589" s="1582"/>
      <c r="AT589" s="1582"/>
      <c r="AU589" s="201"/>
      <c r="AV589" s="201"/>
      <c r="AW589" s="201"/>
      <c r="AX589" s="201"/>
      <c r="AY589" s="201"/>
    </row>
    <row r="590" spans="18:51" ht="12.75" x14ac:dyDescent="0.2">
      <c r="R590" s="208"/>
      <c r="S590" s="1581"/>
      <c r="T590" s="1582"/>
      <c r="U590" s="1582"/>
      <c r="V590" s="1582"/>
      <c r="W590" s="1582"/>
      <c r="X590" s="1582"/>
      <c r="Y590" s="1582"/>
      <c r="Z590" s="1582"/>
      <c r="AA590" s="1582"/>
      <c r="AB590" s="1582"/>
      <c r="AC590" s="1582"/>
      <c r="AD590" s="1582"/>
      <c r="AE590" s="1582"/>
      <c r="AF590" s="1582"/>
      <c r="AG590" s="1582"/>
      <c r="AH590" s="1582"/>
      <c r="AI590" s="1584"/>
      <c r="AJ590" s="1584"/>
      <c r="AK590" s="1584"/>
      <c r="AL590" s="1584"/>
      <c r="AM590" s="1584"/>
      <c r="AN590" s="1584"/>
      <c r="AO590" s="1584"/>
      <c r="AP590" s="1584"/>
      <c r="AQ590" s="1582"/>
      <c r="AR590" s="1582"/>
      <c r="AS590" s="1582"/>
      <c r="AT590" s="1582"/>
      <c r="AU590" s="201"/>
      <c r="AV590" s="201"/>
      <c r="AW590" s="201"/>
      <c r="AX590" s="201"/>
      <c r="AY590" s="201"/>
    </row>
    <row r="591" spans="18:51" ht="12.75" x14ac:dyDescent="0.2">
      <c r="R591" s="208"/>
      <c r="S591" s="1581"/>
      <c r="T591" s="1582"/>
      <c r="U591" s="1582"/>
      <c r="V591" s="1582"/>
      <c r="W591" s="1582"/>
      <c r="X591" s="1582"/>
      <c r="Y591" s="1582"/>
      <c r="Z591" s="1582"/>
      <c r="AA591" s="1582"/>
      <c r="AB591" s="1582"/>
      <c r="AC591" s="1582"/>
      <c r="AD591" s="1582"/>
      <c r="AE591" s="1582"/>
      <c r="AF591" s="1582"/>
      <c r="AG591" s="1582"/>
      <c r="AH591" s="1582"/>
      <c r="AI591" s="1584"/>
      <c r="AJ591" s="1584"/>
      <c r="AK591" s="1584"/>
      <c r="AL591" s="1584"/>
      <c r="AM591" s="1584"/>
      <c r="AN591" s="1584"/>
      <c r="AO591" s="1584"/>
      <c r="AP591" s="1584"/>
      <c r="AQ591" s="1582"/>
      <c r="AR591" s="1582"/>
      <c r="AS591" s="1582"/>
      <c r="AT591" s="1582"/>
      <c r="AU591" s="201"/>
      <c r="AV591" s="201"/>
      <c r="AW591" s="201"/>
      <c r="AX591" s="201"/>
      <c r="AY591" s="201"/>
    </row>
    <row r="592" spans="18:51" ht="12.75" x14ac:dyDescent="0.2">
      <c r="R592" s="208"/>
      <c r="S592" s="1581"/>
      <c r="T592" s="1582"/>
      <c r="U592" s="1582"/>
      <c r="V592" s="1582"/>
      <c r="W592" s="1582"/>
      <c r="X592" s="1582"/>
      <c r="Y592" s="1582"/>
      <c r="Z592" s="1582"/>
      <c r="AA592" s="1582"/>
      <c r="AB592" s="1582"/>
      <c r="AC592" s="1582"/>
      <c r="AD592" s="1582"/>
      <c r="AE592" s="1582"/>
      <c r="AF592" s="1582"/>
      <c r="AG592" s="1582"/>
      <c r="AH592" s="1582"/>
      <c r="AI592" s="1584"/>
      <c r="AJ592" s="1584"/>
      <c r="AK592" s="1584"/>
      <c r="AL592" s="1584"/>
      <c r="AM592" s="1584"/>
      <c r="AN592" s="1584"/>
      <c r="AO592" s="1584"/>
      <c r="AP592" s="1584"/>
      <c r="AQ592" s="1582"/>
      <c r="AR592" s="1582"/>
      <c r="AS592" s="1582"/>
      <c r="AT592" s="1582"/>
      <c r="AU592" s="201"/>
      <c r="AV592" s="201"/>
      <c r="AW592" s="201"/>
      <c r="AX592" s="201"/>
      <c r="AY592" s="201"/>
    </row>
    <row r="593" spans="18:51" ht="12.75" x14ac:dyDescent="0.2">
      <c r="R593" s="208"/>
      <c r="S593" s="1581"/>
      <c r="T593" s="1582"/>
      <c r="U593" s="1582"/>
      <c r="V593" s="1582"/>
      <c r="W593" s="1582"/>
      <c r="X593" s="1582"/>
      <c r="Y593" s="1582"/>
      <c r="Z593" s="1582"/>
      <c r="AA593" s="1582"/>
      <c r="AB593" s="1582"/>
      <c r="AC593" s="1582"/>
      <c r="AD593" s="1582"/>
      <c r="AE593" s="1582"/>
      <c r="AF593" s="1582"/>
      <c r="AG593" s="1582"/>
      <c r="AH593" s="1582"/>
      <c r="AI593" s="1584"/>
      <c r="AJ593" s="1584"/>
      <c r="AK593" s="1584"/>
      <c r="AL593" s="1584"/>
      <c r="AM593" s="1584"/>
      <c r="AN593" s="1584"/>
      <c r="AO593" s="1584"/>
      <c r="AP593" s="1584"/>
      <c r="AQ593" s="1582"/>
      <c r="AR593" s="1582"/>
      <c r="AS593" s="1582"/>
      <c r="AT593" s="1582"/>
      <c r="AU593" s="201"/>
      <c r="AV593" s="201"/>
      <c r="AW593" s="201"/>
      <c r="AX593" s="201"/>
      <c r="AY593" s="201"/>
    </row>
    <row r="594" spans="18:51" ht="12.75" x14ac:dyDescent="0.2">
      <c r="R594" s="208"/>
      <c r="S594" s="1581"/>
      <c r="T594" s="1582"/>
      <c r="U594" s="1582"/>
      <c r="V594" s="1582"/>
      <c r="W594" s="1582"/>
      <c r="X594" s="1582"/>
      <c r="Y594" s="1582"/>
      <c r="Z594" s="1582"/>
      <c r="AA594" s="1582"/>
      <c r="AB594" s="1582"/>
      <c r="AC594" s="1582"/>
      <c r="AD594" s="1582"/>
      <c r="AE594" s="1582"/>
      <c r="AF594" s="1582"/>
      <c r="AG594" s="1582"/>
      <c r="AH594" s="1582"/>
      <c r="AI594" s="1584"/>
      <c r="AJ594" s="1584"/>
      <c r="AK594" s="1584"/>
      <c r="AL594" s="1584"/>
      <c r="AM594" s="1584"/>
      <c r="AN594" s="1584"/>
      <c r="AO594" s="1584"/>
      <c r="AP594" s="1584"/>
      <c r="AQ594" s="1582"/>
      <c r="AR594" s="1582"/>
      <c r="AS594" s="1582"/>
      <c r="AT594" s="1582"/>
      <c r="AU594" s="201"/>
      <c r="AV594" s="201"/>
      <c r="AW594" s="201"/>
      <c r="AX594" s="201"/>
      <c r="AY594" s="201"/>
    </row>
    <row r="595" spans="18:51" ht="12.75" x14ac:dyDescent="0.2">
      <c r="R595" s="208"/>
      <c r="S595" s="1581"/>
      <c r="T595" s="1582"/>
      <c r="U595" s="1582"/>
      <c r="V595" s="1582"/>
      <c r="W595" s="1582"/>
      <c r="X595" s="1582"/>
      <c r="Y595" s="1582"/>
      <c r="Z595" s="1582"/>
      <c r="AA595" s="1582"/>
      <c r="AB595" s="1582"/>
      <c r="AC595" s="1582"/>
      <c r="AD595" s="1582"/>
      <c r="AE595" s="1582"/>
      <c r="AF595" s="1582"/>
      <c r="AG595" s="1582"/>
      <c r="AH595" s="1582"/>
      <c r="AI595" s="1584"/>
      <c r="AJ595" s="1584"/>
      <c r="AK595" s="1584"/>
      <c r="AL595" s="1584"/>
      <c r="AM595" s="1584"/>
      <c r="AN595" s="1584"/>
      <c r="AO595" s="1584"/>
      <c r="AP595" s="1584"/>
      <c r="AQ595" s="1582"/>
      <c r="AR595" s="1582"/>
      <c r="AS595" s="1582"/>
      <c r="AT595" s="1582"/>
      <c r="AU595" s="201"/>
      <c r="AV595" s="201"/>
      <c r="AW595" s="201"/>
      <c r="AX595" s="201"/>
      <c r="AY595" s="201"/>
    </row>
    <row r="596" spans="18:51" ht="12.75" x14ac:dyDescent="0.2">
      <c r="R596" s="208"/>
      <c r="S596" s="1581"/>
      <c r="T596" s="1582"/>
      <c r="U596" s="1582"/>
      <c r="V596" s="1582"/>
      <c r="W596" s="1582"/>
      <c r="X596" s="1582"/>
      <c r="Y596" s="1582"/>
      <c r="Z596" s="1582"/>
      <c r="AA596" s="1582"/>
      <c r="AB596" s="1582"/>
      <c r="AC596" s="1582"/>
      <c r="AD596" s="1582"/>
      <c r="AE596" s="1582"/>
      <c r="AF596" s="1582"/>
      <c r="AG596" s="1582"/>
      <c r="AH596" s="1582"/>
      <c r="AI596" s="1584"/>
      <c r="AJ596" s="1584"/>
      <c r="AK596" s="1584"/>
      <c r="AL596" s="1584"/>
      <c r="AM596" s="1584"/>
      <c r="AN596" s="1584"/>
      <c r="AO596" s="1584"/>
      <c r="AP596" s="1584"/>
      <c r="AQ596" s="1582"/>
      <c r="AR596" s="1582"/>
      <c r="AS596" s="1582"/>
      <c r="AT596" s="1582"/>
      <c r="AU596" s="201"/>
      <c r="AV596" s="201"/>
      <c r="AW596" s="201"/>
      <c r="AX596" s="201"/>
      <c r="AY596" s="201"/>
    </row>
    <row r="597" spans="18:51" ht="12.75" x14ac:dyDescent="0.2">
      <c r="R597" s="208"/>
      <c r="S597" s="1581"/>
      <c r="T597" s="1582"/>
      <c r="U597" s="1582"/>
      <c r="V597" s="1582"/>
      <c r="W597" s="1582"/>
      <c r="X597" s="1582"/>
      <c r="Y597" s="1582"/>
      <c r="Z597" s="1582"/>
      <c r="AA597" s="1582"/>
      <c r="AB597" s="1582"/>
      <c r="AC597" s="1582"/>
      <c r="AD597" s="1582"/>
      <c r="AE597" s="1582"/>
      <c r="AF597" s="1582"/>
      <c r="AG597" s="1582"/>
      <c r="AH597" s="1582"/>
      <c r="AI597" s="1584"/>
      <c r="AJ597" s="1584"/>
      <c r="AK597" s="1584"/>
      <c r="AL597" s="1584"/>
      <c r="AM597" s="1584"/>
      <c r="AN597" s="1584"/>
      <c r="AO597" s="1584"/>
      <c r="AP597" s="1584"/>
      <c r="AQ597" s="1582"/>
      <c r="AR597" s="1582"/>
      <c r="AS597" s="1582"/>
      <c r="AT597" s="1582"/>
      <c r="AU597" s="201"/>
      <c r="AV597" s="201"/>
      <c r="AW597" s="201"/>
      <c r="AX597" s="201"/>
      <c r="AY597" s="201"/>
    </row>
    <row r="598" spans="18:51" ht="12.75" x14ac:dyDescent="0.2">
      <c r="R598" s="208"/>
      <c r="S598" s="1581"/>
      <c r="T598" s="1582"/>
      <c r="U598" s="1582"/>
      <c r="V598" s="1582"/>
      <c r="W598" s="1582"/>
      <c r="X598" s="1582"/>
      <c r="Y598" s="1582"/>
      <c r="Z598" s="1582"/>
      <c r="AA598" s="1582"/>
      <c r="AB598" s="1582"/>
      <c r="AC598" s="1582"/>
      <c r="AD598" s="1582"/>
      <c r="AE598" s="1582"/>
      <c r="AF598" s="1582"/>
      <c r="AG598" s="1582"/>
      <c r="AH598" s="1582"/>
      <c r="AI598" s="1584"/>
      <c r="AJ598" s="1584"/>
      <c r="AK598" s="1584"/>
      <c r="AL598" s="1584"/>
      <c r="AM598" s="1584"/>
      <c r="AN598" s="1584"/>
      <c r="AO598" s="1584"/>
      <c r="AP598" s="1584"/>
      <c r="AQ598" s="1582"/>
      <c r="AR598" s="1582"/>
      <c r="AS598" s="1582"/>
      <c r="AT598" s="1582"/>
      <c r="AU598" s="201"/>
      <c r="AV598" s="201"/>
      <c r="AW598" s="201"/>
      <c r="AX598" s="201"/>
      <c r="AY598" s="201"/>
    </row>
    <row r="599" spans="18:51" ht="12.75" x14ac:dyDescent="0.2">
      <c r="R599" s="208"/>
      <c r="S599" s="1581"/>
      <c r="T599" s="1582"/>
      <c r="U599" s="1582"/>
      <c r="V599" s="1582"/>
      <c r="W599" s="1582"/>
      <c r="X599" s="1582"/>
      <c r="Y599" s="1582"/>
      <c r="Z599" s="1582"/>
      <c r="AA599" s="1582"/>
      <c r="AB599" s="1582"/>
      <c r="AC599" s="1582"/>
      <c r="AD599" s="1582"/>
      <c r="AE599" s="1582"/>
      <c r="AF599" s="1582"/>
      <c r="AG599" s="1582"/>
      <c r="AH599" s="1582"/>
      <c r="AI599" s="1584"/>
      <c r="AJ599" s="1584"/>
      <c r="AK599" s="1584"/>
      <c r="AL599" s="1584"/>
      <c r="AM599" s="1584"/>
      <c r="AN599" s="1584"/>
      <c r="AO599" s="1584"/>
      <c r="AP599" s="1584"/>
      <c r="AQ599" s="1582"/>
      <c r="AR599" s="1582"/>
      <c r="AS599" s="1582"/>
      <c r="AT599" s="1582"/>
      <c r="AU599" s="201"/>
      <c r="AV599" s="201"/>
      <c r="AW599" s="201"/>
      <c r="AX599" s="201"/>
      <c r="AY599" s="201"/>
    </row>
    <row r="600" spans="18:51" ht="12.75" x14ac:dyDescent="0.2">
      <c r="R600" s="208"/>
      <c r="S600" s="1581"/>
      <c r="T600" s="1582"/>
      <c r="U600" s="1582"/>
      <c r="V600" s="1582"/>
      <c r="W600" s="1582"/>
      <c r="X600" s="1582"/>
      <c r="Y600" s="1582"/>
      <c r="Z600" s="1582"/>
      <c r="AA600" s="1582"/>
      <c r="AB600" s="1582"/>
      <c r="AC600" s="1582"/>
      <c r="AD600" s="1582"/>
      <c r="AE600" s="1582"/>
      <c r="AF600" s="1582"/>
      <c r="AG600" s="1582"/>
      <c r="AH600" s="1582"/>
      <c r="AI600" s="1584"/>
      <c r="AJ600" s="1584"/>
      <c r="AK600" s="1584"/>
      <c r="AL600" s="1584"/>
      <c r="AM600" s="1584"/>
      <c r="AN600" s="1584"/>
      <c r="AO600" s="1584"/>
      <c r="AP600" s="1584"/>
      <c r="AQ600" s="1582"/>
      <c r="AR600" s="1582"/>
      <c r="AS600" s="1582"/>
      <c r="AT600" s="1582"/>
      <c r="AU600" s="201"/>
      <c r="AV600" s="201"/>
      <c r="AW600" s="201"/>
      <c r="AX600" s="201"/>
      <c r="AY600" s="201"/>
    </row>
    <row r="601" spans="18:51" ht="12.75" x14ac:dyDescent="0.2">
      <c r="R601" s="208"/>
      <c r="S601" s="1581"/>
      <c r="T601" s="1582"/>
      <c r="U601" s="1582"/>
      <c r="V601" s="1582"/>
      <c r="W601" s="1582"/>
      <c r="X601" s="1582"/>
      <c r="Y601" s="1582"/>
      <c r="Z601" s="1582"/>
      <c r="AA601" s="1582"/>
      <c r="AB601" s="1582"/>
      <c r="AC601" s="1582"/>
      <c r="AD601" s="1582"/>
      <c r="AE601" s="1582"/>
      <c r="AF601" s="1582"/>
      <c r="AG601" s="1582"/>
      <c r="AH601" s="1582"/>
      <c r="AI601" s="1584"/>
      <c r="AJ601" s="1584"/>
      <c r="AK601" s="1584"/>
      <c r="AL601" s="1584"/>
      <c r="AM601" s="1584"/>
      <c r="AN601" s="1584"/>
      <c r="AO601" s="1584"/>
      <c r="AP601" s="1584"/>
      <c r="AQ601" s="1582"/>
      <c r="AR601" s="1582"/>
      <c r="AS601" s="1582"/>
      <c r="AT601" s="1582"/>
      <c r="AU601" s="201"/>
      <c r="AV601" s="201"/>
      <c r="AW601" s="201"/>
      <c r="AX601" s="201"/>
      <c r="AY601" s="201"/>
    </row>
    <row r="602" spans="18:51" ht="12.75" x14ac:dyDescent="0.2">
      <c r="R602" s="208"/>
      <c r="S602" s="1581"/>
      <c r="T602" s="1582"/>
      <c r="U602" s="1582"/>
      <c r="V602" s="1582"/>
      <c r="W602" s="1582"/>
      <c r="X602" s="1582"/>
      <c r="Y602" s="1582"/>
      <c r="Z602" s="1582"/>
      <c r="AA602" s="1582"/>
      <c r="AB602" s="1582"/>
      <c r="AC602" s="1582"/>
      <c r="AD602" s="1582"/>
      <c r="AE602" s="1582"/>
      <c r="AF602" s="1582"/>
      <c r="AG602" s="1582"/>
      <c r="AH602" s="1582"/>
      <c r="AI602" s="1584"/>
      <c r="AJ602" s="1584"/>
      <c r="AK602" s="1584"/>
      <c r="AL602" s="1584"/>
      <c r="AM602" s="1584"/>
      <c r="AN602" s="1584"/>
      <c r="AO602" s="1584"/>
      <c r="AP602" s="1584"/>
      <c r="AQ602" s="1582"/>
      <c r="AR602" s="1582"/>
      <c r="AS602" s="1582"/>
      <c r="AT602" s="1582"/>
      <c r="AU602" s="201"/>
      <c r="AV602" s="201"/>
      <c r="AW602" s="201"/>
      <c r="AX602" s="201"/>
      <c r="AY602" s="201"/>
    </row>
    <row r="603" spans="18:51" ht="12.75" x14ac:dyDescent="0.2">
      <c r="R603" s="208"/>
      <c r="S603" s="1581"/>
      <c r="T603" s="1582"/>
      <c r="U603" s="1582"/>
      <c r="V603" s="1582"/>
      <c r="W603" s="1582"/>
      <c r="X603" s="1582"/>
      <c r="Y603" s="1582"/>
      <c r="Z603" s="1582"/>
      <c r="AA603" s="1582"/>
      <c r="AB603" s="1582"/>
      <c r="AC603" s="1582"/>
      <c r="AD603" s="1582"/>
      <c r="AE603" s="1582"/>
      <c r="AF603" s="1582"/>
      <c r="AG603" s="1582"/>
      <c r="AH603" s="1582"/>
      <c r="AI603" s="1584"/>
      <c r="AJ603" s="1584"/>
      <c r="AK603" s="1584"/>
      <c r="AL603" s="1584"/>
      <c r="AM603" s="1584"/>
      <c r="AN603" s="1584"/>
      <c r="AO603" s="1584"/>
      <c r="AP603" s="1584"/>
      <c r="AQ603" s="1582"/>
      <c r="AR603" s="1582"/>
      <c r="AS603" s="1582"/>
      <c r="AT603" s="1582"/>
      <c r="AU603" s="201"/>
      <c r="AV603" s="201"/>
      <c r="AW603" s="201"/>
      <c r="AX603" s="201"/>
      <c r="AY603" s="201"/>
    </row>
    <row r="604" spans="18:51" ht="12.75" x14ac:dyDescent="0.2">
      <c r="R604" s="208"/>
      <c r="S604" s="1581"/>
      <c r="T604" s="1582"/>
      <c r="U604" s="1582"/>
      <c r="V604" s="1582"/>
      <c r="W604" s="1582"/>
      <c r="X604" s="1582"/>
      <c r="Y604" s="1582"/>
      <c r="Z604" s="1582"/>
      <c r="AA604" s="1582"/>
      <c r="AB604" s="1582"/>
      <c r="AC604" s="1582"/>
      <c r="AD604" s="1582"/>
      <c r="AE604" s="1582"/>
      <c r="AF604" s="1582"/>
      <c r="AG604" s="1582"/>
      <c r="AH604" s="1582"/>
      <c r="AI604" s="1584"/>
      <c r="AJ604" s="1584"/>
      <c r="AK604" s="1584"/>
      <c r="AL604" s="1584"/>
      <c r="AM604" s="1584"/>
      <c r="AN604" s="1584"/>
      <c r="AO604" s="1584"/>
      <c r="AP604" s="1584"/>
      <c r="AQ604" s="1582"/>
      <c r="AR604" s="1582"/>
      <c r="AS604" s="1582"/>
      <c r="AT604" s="1582"/>
      <c r="AU604" s="201"/>
      <c r="AV604" s="201"/>
      <c r="AW604" s="201"/>
      <c r="AX604" s="201"/>
      <c r="AY604" s="201"/>
    </row>
    <row r="605" spans="18:51" ht="12.75" x14ac:dyDescent="0.2">
      <c r="R605" s="208"/>
      <c r="S605" s="1581"/>
      <c r="T605" s="1582"/>
      <c r="U605" s="1582"/>
      <c r="V605" s="1582"/>
      <c r="W605" s="1582"/>
      <c r="X605" s="1582"/>
      <c r="Y605" s="1582"/>
      <c r="Z605" s="1582"/>
      <c r="AA605" s="1582"/>
      <c r="AB605" s="1582"/>
      <c r="AC605" s="1582"/>
      <c r="AD605" s="1582"/>
      <c r="AE605" s="1582"/>
      <c r="AF605" s="1582"/>
      <c r="AG605" s="1582"/>
      <c r="AH605" s="1582"/>
      <c r="AI605" s="1584"/>
      <c r="AJ605" s="1584"/>
      <c r="AK605" s="1584"/>
      <c r="AL605" s="1584"/>
      <c r="AM605" s="1584"/>
      <c r="AN605" s="1584"/>
      <c r="AO605" s="1584"/>
      <c r="AP605" s="1584"/>
      <c r="AQ605" s="1582"/>
      <c r="AR605" s="1582"/>
      <c r="AS605" s="1582"/>
      <c r="AT605" s="1582"/>
      <c r="AU605" s="201"/>
      <c r="AV605" s="201"/>
      <c r="AW605" s="201"/>
      <c r="AX605" s="201"/>
      <c r="AY605" s="201"/>
    </row>
    <row r="606" spans="18:51" ht="12.75" x14ac:dyDescent="0.2">
      <c r="R606" s="208"/>
      <c r="S606" s="1581"/>
      <c r="T606" s="1582"/>
      <c r="U606" s="1582"/>
      <c r="V606" s="1582"/>
      <c r="W606" s="1582"/>
      <c r="X606" s="1582"/>
      <c r="Y606" s="1582"/>
      <c r="Z606" s="1582"/>
      <c r="AA606" s="1582"/>
      <c r="AB606" s="1582"/>
      <c r="AC606" s="1582"/>
      <c r="AD606" s="1582"/>
      <c r="AE606" s="1582"/>
      <c r="AF606" s="1582"/>
      <c r="AG606" s="1582"/>
      <c r="AH606" s="1582"/>
      <c r="AI606" s="1584"/>
      <c r="AJ606" s="1584"/>
      <c r="AK606" s="1584"/>
      <c r="AL606" s="1584"/>
      <c r="AM606" s="1584"/>
      <c r="AN606" s="1584"/>
      <c r="AO606" s="1584"/>
      <c r="AP606" s="1584"/>
      <c r="AQ606" s="1582"/>
      <c r="AR606" s="1582"/>
      <c r="AS606" s="1582"/>
      <c r="AT606" s="1582"/>
      <c r="AU606" s="201"/>
      <c r="AV606" s="201"/>
      <c r="AW606" s="201"/>
      <c r="AX606" s="201"/>
      <c r="AY606" s="201"/>
    </row>
    <row r="607" spans="18:51" ht="12.75" x14ac:dyDescent="0.2">
      <c r="R607" s="208"/>
      <c r="S607" s="1581"/>
      <c r="T607" s="1582"/>
      <c r="U607" s="1582"/>
      <c r="V607" s="1582"/>
      <c r="W607" s="1582"/>
      <c r="X607" s="1582"/>
      <c r="Y607" s="1582"/>
      <c r="Z607" s="1582"/>
      <c r="AA607" s="1582"/>
      <c r="AB607" s="1582"/>
      <c r="AC607" s="1582"/>
      <c r="AD607" s="1582"/>
      <c r="AE607" s="1582"/>
      <c r="AF607" s="1582"/>
      <c r="AG607" s="1582"/>
      <c r="AH607" s="1582"/>
      <c r="AI607" s="1584"/>
      <c r="AJ607" s="1584"/>
      <c r="AK607" s="1584"/>
      <c r="AL607" s="1584"/>
      <c r="AM607" s="1584"/>
      <c r="AN607" s="1584"/>
      <c r="AO607" s="1584"/>
      <c r="AP607" s="1584"/>
      <c r="AQ607" s="1582"/>
      <c r="AR607" s="1582"/>
      <c r="AS607" s="1582"/>
      <c r="AT607" s="1582"/>
      <c r="AU607" s="201"/>
      <c r="AV607" s="201"/>
      <c r="AW607" s="201"/>
      <c r="AX607" s="201"/>
      <c r="AY607" s="201"/>
    </row>
    <row r="608" spans="18:51" ht="12.75" x14ac:dyDescent="0.2">
      <c r="R608" s="208"/>
      <c r="S608" s="1581"/>
      <c r="T608" s="1582"/>
      <c r="U608" s="1582"/>
      <c r="V608" s="1582"/>
      <c r="W608" s="1582"/>
      <c r="X608" s="1582"/>
      <c r="Y608" s="1582"/>
      <c r="Z608" s="1582"/>
      <c r="AA608" s="1582"/>
      <c r="AB608" s="1582"/>
      <c r="AC608" s="1582"/>
      <c r="AD608" s="1582"/>
      <c r="AE608" s="1582"/>
      <c r="AF608" s="1582"/>
      <c r="AG608" s="1582"/>
      <c r="AH608" s="1582"/>
      <c r="AI608" s="1584"/>
      <c r="AJ608" s="1584"/>
      <c r="AK608" s="1584"/>
      <c r="AL608" s="1584"/>
      <c r="AM608" s="1584"/>
      <c r="AN608" s="1584"/>
      <c r="AO608" s="1584"/>
      <c r="AP608" s="1584"/>
      <c r="AQ608" s="1582"/>
      <c r="AR608" s="1582"/>
      <c r="AS608" s="1582"/>
      <c r="AT608" s="1582"/>
      <c r="AU608" s="201"/>
      <c r="AV608" s="201"/>
      <c r="AW608" s="201"/>
      <c r="AX608" s="201"/>
      <c r="AY608" s="201"/>
    </row>
    <row r="609" spans="18:51" ht="12.75" x14ac:dyDescent="0.2">
      <c r="R609" s="208"/>
      <c r="S609" s="1581"/>
      <c r="T609" s="1582"/>
      <c r="U609" s="1582"/>
      <c r="V609" s="1582"/>
      <c r="W609" s="1582"/>
      <c r="X609" s="1582"/>
      <c r="Y609" s="1582"/>
      <c r="Z609" s="1582"/>
      <c r="AA609" s="1582"/>
      <c r="AB609" s="1582"/>
      <c r="AC609" s="1582"/>
      <c r="AD609" s="1582"/>
      <c r="AE609" s="1582"/>
      <c r="AF609" s="1582"/>
      <c r="AG609" s="1582"/>
      <c r="AH609" s="1582"/>
      <c r="AI609" s="1584"/>
      <c r="AJ609" s="1584"/>
      <c r="AK609" s="1584"/>
      <c r="AL609" s="1584"/>
      <c r="AM609" s="1584"/>
      <c r="AN609" s="1584"/>
      <c r="AO609" s="1584"/>
      <c r="AP609" s="1584"/>
      <c r="AQ609" s="1582"/>
      <c r="AR609" s="1582"/>
      <c r="AS609" s="1582"/>
      <c r="AT609" s="1582"/>
      <c r="AU609" s="201"/>
      <c r="AV609" s="201"/>
      <c r="AW609" s="201"/>
      <c r="AX609" s="201"/>
      <c r="AY609" s="201"/>
    </row>
    <row r="610" spans="18:51" ht="12.75" x14ac:dyDescent="0.2">
      <c r="R610" s="208"/>
      <c r="S610" s="1581"/>
      <c r="T610" s="1582"/>
      <c r="U610" s="1582"/>
      <c r="V610" s="1582"/>
      <c r="W610" s="1582"/>
      <c r="X610" s="1582"/>
      <c r="Y610" s="1582"/>
      <c r="Z610" s="1582"/>
      <c r="AA610" s="1582"/>
      <c r="AB610" s="1582"/>
      <c r="AC610" s="1582"/>
      <c r="AD610" s="1582"/>
      <c r="AE610" s="1582"/>
      <c r="AF610" s="1582"/>
      <c r="AG610" s="1582"/>
      <c r="AH610" s="1582"/>
      <c r="AI610" s="1584"/>
      <c r="AJ610" s="1584"/>
      <c r="AK610" s="1584"/>
      <c r="AL610" s="1584"/>
      <c r="AM610" s="1584"/>
      <c r="AN610" s="1584"/>
      <c r="AO610" s="1584"/>
      <c r="AP610" s="1584"/>
      <c r="AQ610" s="1582"/>
      <c r="AR610" s="1582"/>
      <c r="AS610" s="1582"/>
      <c r="AT610" s="1582"/>
      <c r="AU610" s="201"/>
      <c r="AV610" s="201"/>
      <c r="AW610" s="201"/>
      <c r="AX610" s="201"/>
      <c r="AY610" s="201"/>
    </row>
    <row r="611" spans="18:51" ht="12.75" x14ac:dyDescent="0.2">
      <c r="R611" s="208"/>
      <c r="S611" s="1581"/>
      <c r="T611" s="1582"/>
      <c r="U611" s="1582"/>
      <c r="V611" s="1582"/>
      <c r="W611" s="1582"/>
      <c r="X611" s="1582"/>
      <c r="Y611" s="1582"/>
      <c r="Z611" s="1582"/>
      <c r="AA611" s="1582"/>
      <c r="AB611" s="1582"/>
      <c r="AC611" s="1582"/>
      <c r="AD611" s="1582"/>
      <c r="AE611" s="1582"/>
      <c r="AF611" s="1582"/>
      <c r="AG611" s="1582"/>
      <c r="AH611" s="1582"/>
      <c r="AI611" s="1584"/>
      <c r="AJ611" s="1584"/>
      <c r="AK611" s="1584"/>
      <c r="AL611" s="1584"/>
      <c r="AM611" s="1584"/>
      <c r="AN611" s="1584"/>
      <c r="AO611" s="1584"/>
      <c r="AP611" s="1584"/>
      <c r="AQ611" s="1582"/>
      <c r="AR611" s="1582"/>
      <c r="AS611" s="1582"/>
      <c r="AT611" s="1582"/>
      <c r="AU611" s="201"/>
      <c r="AV611" s="201"/>
      <c r="AW611" s="201"/>
      <c r="AX611" s="201"/>
      <c r="AY611" s="201"/>
    </row>
    <row r="612" spans="18:51" ht="12.75" x14ac:dyDescent="0.2">
      <c r="R612" s="208"/>
      <c r="S612" s="1581"/>
      <c r="T612" s="1582"/>
      <c r="U612" s="1582"/>
      <c r="V612" s="1582"/>
      <c r="W612" s="1582"/>
      <c r="X612" s="1582"/>
      <c r="Y612" s="1582"/>
      <c r="Z612" s="1582"/>
      <c r="AA612" s="1582"/>
      <c r="AB612" s="1582"/>
      <c r="AC612" s="1582"/>
      <c r="AD612" s="1582"/>
      <c r="AE612" s="1582"/>
      <c r="AF612" s="1582"/>
      <c r="AG612" s="1582"/>
      <c r="AH612" s="1582"/>
      <c r="AI612" s="1584"/>
      <c r="AJ612" s="1584"/>
      <c r="AK612" s="1584"/>
      <c r="AL612" s="1584"/>
      <c r="AM612" s="1584"/>
      <c r="AN612" s="1584"/>
      <c r="AO612" s="1584"/>
      <c r="AP612" s="1584"/>
      <c r="AQ612" s="1582"/>
      <c r="AR612" s="1582"/>
      <c r="AS612" s="1582"/>
      <c r="AT612" s="1582"/>
      <c r="AU612" s="201"/>
      <c r="AV612" s="201"/>
      <c r="AW612" s="201"/>
      <c r="AX612" s="201"/>
      <c r="AY612" s="201"/>
    </row>
    <row r="613" spans="18:51" ht="12.75" x14ac:dyDescent="0.2">
      <c r="R613" s="208"/>
      <c r="S613" s="1581"/>
      <c r="T613" s="1582"/>
      <c r="U613" s="1582"/>
      <c r="V613" s="1582"/>
      <c r="W613" s="1582"/>
      <c r="X613" s="1582"/>
      <c r="Y613" s="1582"/>
      <c r="Z613" s="1582"/>
      <c r="AA613" s="1582"/>
      <c r="AB613" s="1582"/>
      <c r="AC613" s="1582"/>
      <c r="AD613" s="1582"/>
      <c r="AE613" s="1582"/>
      <c r="AF613" s="1582"/>
      <c r="AG613" s="1582"/>
      <c r="AH613" s="1582"/>
      <c r="AI613" s="1584"/>
      <c r="AJ613" s="1584"/>
      <c r="AK613" s="1584"/>
      <c r="AL613" s="1584"/>
      <c r="AM613" s="1584"/>
      <c r="AN613" s="1584"/>
      <c r="AO613" s="1584"/>
      <c r="AP613" s="1584"/>
      <c r="AQ613" s="1582"/>
      <c r="AR613" s="1582"/>
      <c r="AS613" s="1582"/>
      <c r="AT613" s="1582"/>
      <c r="AU613" s="201"/>
      <c r="AV613" s="201"/>
      <c r="AW613" s="201"/>
      <c r="AX613" s="201"/>
      <c r="AY613" s="201"/>
    </row>
    <row r="614" spans="18:51" ht="12.75" x14ac:dyDescent="0.2">
      <c r="R614" s="208"/>
      <c r="S614" s="1581"/>
      <c r="T614" s="1582"/>
      <c r="U614" s="1582"/>
      <c r="V614" s="1582"/>
      <c r="W614" s="1582"/>
      <c r="X614" s="1582"/>
      <c r="Y614" s="1582"/>
      <c r="Z614" s="1582"/>
      <c r="AA614" s="1582"/>
      <c r="AB614" s="1582"/>
      <c r="AC614" s="1582"/>
      <c r="AD614" s="1582"/>
      <c r="AE614" s="1582"/>
      <c r="AF614" s="1582"/>
      <c r="AG614" s="1582"/>
      <c r="AH614" s="1582"/>
      <c r="AI614" s="1584"/>
      <c r="AJ614" s="1584"/>
      <c r="AK614" s="1584"/>
      <c r="AL614" s="1584"/>
      <c r="AM614" s="1584"/>
      <c r="AN614" s="1584"/>
      <c r="AO614" s="1584"/>
      <c r="AP614" s="1584"/>
      <c r="AQ614" s="1582"/>
      <c r="AR614" s="1582"/>
      <c r="AS614" s="1582"/>
      <c r="AT614" s="1582"/>
      <c r="AU614" s="201"/>
      <c r="AV614" s="201"/>
      <c r="AW614" s="201"/>
      <c r="AX614" s="201"/>
      <c r="AY614" s="201"/>
    </row>
    <row r="615" spans="18:51" ht="12.75" x14ac:dyDescent="0.2">
      <c r="R615" s="208"/>
      <c r="S615" s="1581"/>
      <c r="T615" s="1582"/>
      <c r="U615" s="1582"/>
      <c r="V615" s="1582"/>
      <c r="W615" s="1582"/>
      <c r="X615" s="1582"/>
      <c r="Y615" s="1582"/>
      <c r="Z615" s="1582"/>
      <c r="AA615" s="1582"/>
      <c r="AB615" s="1582"/>
      <c r="AC615" s="1582"/>
      <c r="AD615" s="1582"/>
      <c r="AE615" s="1582"/>
      <c r="AF615" s="1582"/>
      <c r="AG615" s="1582"/>
      <c r="AH615" s="1582"/>
      <c r="AI615" s="1584"/>
      <c r="AJ615" s="1584"/>
      <c r="AK615" s="1584"/>
      <c r="AL615" s="1584"/>
      <c r="AM615" s="1584"/>
      <c r="AN615" s="1584"/>
      <c r="AO615" s="1584"/>
      <c r="AP615" s="1584"/>
      <c r="AQ615" s="1582"/>
      <c r="AR615" s="1582"/>
      <c r="AS615" s="1582"/>
      <c r="AT615" s="1582"/>
      <c r="AU615" s="201"/>
      <c r="AV615" s="201"/>
      <c r="AW615" s="201"/>
      <c r="AX615" s="201"/>
      <c r="AY615" s="201"/>
    </row>
    <row r="616" spans="18:51" ht="12.75" x14ac:dyDescent="0.2">
      <c r="R616" s="208"/>
      <c r="S616" s="1581"/>
      <c r="T616" s="1582"/>
      <c r="U616" s="1582"/>
      <c r="V616" s="1582"/>
      <c r="W616" s="1582"/>
      <c r="X616" s="1582"/>
      <c r="Y616" s="1582"/>
      <c r="Z616" s="1582"/>
      <c r="AA616" s="1582"/>
      <c r="AB616" s="1582"/>
      <c r="AC616" s="1582"/>
      <c r="AD616" s="1582"/>
      <c r="AE616" s="1582"/>
      <c r="AF616" s="1582"/>
      <c r="AG616" s="1582"/>
      <c r="AH616" s="1582"/>
      <c r="AI616" s="1584"/>
      <c r="AJ616" s="1584"/>
      <c r="AK616" s="1584"/>
      <c r="AL616" s="1584"/>
      <c r="AM616" s="1584"/>
      <c r="AN616" s="1584"/>
      <c r="AO616" s="1584"/>
      <c r="AP616" s="1584"/>
      <c r="AQ616" s="1582"/>
      <c r="AR616" s="1582"/>
      <c r="AS616" s="1582"/>
      <c r="AT616" s="1582"/>
      <c r="AU616" s="201"/>
      <c r="AV616" s="201"/>
      <c r="AW616" s="201"/>
      <c r="AX616" s="201"/>
      <c r="AY616" s="201"/>
    </row>
    <row r="617" spans="18:51" ht="12.75" x14ac:dyDescent="0.2">
      <c r="R617" s="208"/>
      <c r="S617" s="1581"/>
      <c r="T617" s="1582"/>
      <c r="U617" s="1582"/>
      <c r="V617" s="1582"/>
      <c r="W617" s="1582"/>
      <c r="X617" s="1582"/>
      <c r="Y617" s="1582"/>
      <c r="Z617" s="1582"/>
      <c r="AA617" s="1582"/>
      <c r="AB617" s="1582"/>
      <c r="AC617" s="1582"/>
      <c r="AD617" s="1582"/>
      <c r="AE617" s="1582"/>
      <c r="AF617" s="1582"/>
      <c r="AG617" s="1582"/>
      <c r="AH617" s="1582"/>
      <c r="AI617" s="1584"/>
      <c r="AJ617" s="1584"/>
      <c r="AK617" s="1584"/>
      <c r="AL617" s="1584"/>
      <c r="AM617" s="1584"/>
      <c r="AN617" s="1584"/>
      <c r="AO617" s="1584"/>
      <c r="AP617" s="1584"/>
      <c r="AQ617" s="1582"/>
      <c r="AR617" s="1582"/>
      <c r="AS617" s="1582"/>
      <c r="AT617" s="1582"/>
      <c r="AU617" s="201"/>
      <c r="AV617" s="201"/>
      <c r="AW617" s="201"/>
      <c r="AX617" s="201"/>
      <c r="AY617" s="201"/>
    </row>
    <row r="618" spans="18:51" ht="12.75" x14ac:dyDescent="0.2">
      <c r="R618" s="208"/>
      <c r="S618" s="1581"/>
      <c r="T618" s="1582"/>
      <c r="U618" s="1582"/>
      <c r="V618" s="1582"/>
      <c r="W618" s="1582"/>
      <c r="X618" s="1582"/>
      <c r="Y618" s="1582"/>
      <c r="Z618" s="1582"/>
      <c r="AA618" s="1582"/>
      <c r="AB618" s="1582"/>
      <c r="AC618" s="1582"/>
      <c r="AD618" s="1582"/>
      <c r="AE618" s="1582"/>
      <c r="AF618" s="1582"/>
      <c r="AG618" s="1582"/>
      <c r="AH618" s="1582"/>
      <c r="AI618" s="1584"/>
      <c r="AJ618" s="1584"/>
      <c r="AK618" s="1584"/>
      <c r="AL618" s="1584"/>
      <c r="AM618" s="1584"/>
      <c r="AN618" s="1584"/>
      <c r="AO618" s="1584"/>
      <c r="AP618" s="1584"/>
      <c r="AQ618" s="1582"/>
      <c r="AR618" s="1582"/>
      <c r="AS618" s="1582"/>
      <c r="AT618" s="1582"/>
      <c r="AU618" s="201"/>
      <c r="AV618" s="201"/>
      <c r="AW618" s="201"/>
      <c r="AX618" s="201"/>
      <c r="AY618" s="201"/>
    </row>
    <row r="619" spans="18:51" ht="12.75" x14ac:dyDescent="0.2">
      <c r="R619" s="208"/>
      <c r="S619" s="1581"/>
      <c r="T619" s="1582"/>
      <c r="U619" s="1582"/>
      <c r="V619" s="1582"/>
      <c r="W619" s="1582"/>
      <c r="X619" s="1582"/>
      <c r="Y619" s="1582"/>
      <c r="Z619" s="1582"/>
      <c r="AA619" s="1582"/>
      <c r="AB619" s="1582"/>
      <c r="AC619" s="1582"/>
      <c r="AD619" s="1582"/>
      <c r="AE619" s="1582"/>
      <c r="AF619" s="1582"/>
      <c r="AG619" s="1582"/>
      <c r="AH619" s="1582"/>
      <c r="AI619" s="1584"/>
      <c r="AJ619" s="1584"/>
      <c r="AK619" s="1584"/>
      <c r="AL619" s="1584"/>
      <c r="AM619" s="1584"/>
      <c r="AN619" s="1584"/>
      <c r="AO619" s="1584"/>
      <c r="AP619" s="1584"/>
      <c r="AQ619" s="1582"/>
      <c r="AR619" s="1582"/>
      <c r="AS619" s="1582"/>
      <c r="AT619" s="1582"/>
      <c r="AU619" s="201"/>
      <c r="AV619" s="201"/>
      <c r="AW619" s="201"/>
      <c r="AX619" s="201"/>
      <c r="AY619" s="201"/>
    </row>
    <row r="620" spans="18:51" ht="12.75" x14ac:dyDescent="0.2">
      <c r="R620" s="208"/>
      <c r="S620" s="1581"/>
      <c r="T620" s="1582"/>
      <c r="U620" s="1582"/>
      <c r="V620" s="1582"/>
      <c r="W620" s="1582"/>
      <c r="X620" s="1582"/>
      <c r="Y620" s="1582"/>
      <c r="Z620" s="1582"/>
      <c r="AA620" s="1582"/>
      <c r="AB620" s="1582"/>
      <c r="AC620" s="1582"/>
      <c r="AD620" s="1582"/>
      <c r="AE620" s="1582"/>
      <c r="AF620" s="1582"/>
      <c r="AG620" s="1582"/>
      <c r="AH620" s="1582"/>
      <c r="AI620" s="1584"/>
      <c r="AJ620" s="1584"/>
      <c r="AK620" s="1584"/>
      <c r="AL620" s="1584"/>
      <c r="AM620" s="1584"/>
      <c r="AN620" s="1584"/>
      <c r="AO620" s="1584"/>
      <c r="AP620" s="1584"/>
      <c r="AQ620" s="1582"/>
      <c r="AR620" s="1582"/>
      <c r="AS620" s="1582"/>
      <c r="AT620" s="1582"/>
      <c r="AU620" s="201"/>
      <c r="AV620" s="201"/>
      <c r="AW620" s="201"/>
      <c r="AX620" s="201"/>
      <c r="AY620" s="201"/>
    </row>
    <row r="621" spans="18:51" ht="12.75" x14ac:dyDescent="0.2">
      <c r="R621" s="208"/>
      <c r="S621" s="1581"/>
      <c r="T621" s="1582"/>
      <c r="U621" s="1582"/>
      <c r="V621" s="1582"/>
      <c r="W621" s="1582"/>
      <c r="X621" s="1582"/>
      <c r="Y621" s="1582"/>
      <c r="Z621" s="1582"/>
      <c r="AA621" s="1582"/>
      <c r="AB621" s="1582"/>
      <c r="AC621" s="1582"/>
      <c r="AD621" s="1582"/>
      <c r="AE621" s="1582"/>
      <c r="AF621" s="1582"/>
      <c r="AG621" s="1582"/>
      <c r="AH621" s="1582"/>
      <c r="AI621" s="1584"/>
      <c r="AJ621" s="1584"/>
      <c r="AK621" s="1584"/>
      <c r="AL621" s="1584"/>
      <c r="AM621" s="1584"/>
      <c r="AN621" s="1584"/>
      <c r="AO621" s="1584"/>
      <c r="AP621" s="1584"/>
      <c r="AQ621" s="1582"/>
      <c r="AR621" s="1582"/>
      <c r="AS621" s="1582"/>
      <c r="AT621" s="1582"/>
      <c r="AU621" s="201"/>
      <c r="AV621" s="201"/>
      <c r="AW621" s="201"/>
      <c r="AX621" s="201"/>
      <c r="AY621" s="201"/>
    </row>
    <row r="622" spans="18:51" ht="12.75" x14ac:dyDescent="0.2">
      <c r="R622" s="208"/>
      <c r="S622" s="1581"/>
      <c r="T622" s="1582"/>
      <c r="U622" s="1582"/>
      <c r="V622" s="1582"/>
      <c r="W622" s="1582"/>
      <c r="X622" s="1582"/>
      <c r="Y622" s="1582"/>
      <c r="Z622" s="1582"/>
      <c r="AA622" s="1582"/>
      <c r="AB622" s="1582"/>
      <c r="AC622" s="1582"/>
      <c r="AD622" s="1582"/>
      <c r="AE622" s="1582"/>
      <c r="AF622" s="1582"/>
      <c r="AG622" s="1582"/>
      <c r="AH622" s="1582"/>
      <c r="AI622" s="1584"/>
      <c r="AJ622" s="1584"/>
      <c r="AK622" s="1584"/>
      <c r="AL622" s="1584"/>
      <c r="AM622" s="1584"/>
      <c r="AN622" s="1584"/>
      <c r="AO622" s="1584"/>
      <c r="AP622" s="1584"/>
      <c r="AQ622" s="1582"/>
      <c r="AR622" s="1582"/>
      <c r="AS622" s="1582"/>
      <c r="AT622" s="1582"/>
      <c r="AU622" s="201"/>
      <c r="AV622" s="201"/>
      <c r="AW622" s="201"/>
      <c r="AX622" s="201"/>
      <c r="AY622" s="201"/>
    </row>
    <row r="623" spans="18:51" ht="12.75" x14ac:dyDescent="0.2">
      <c r="R623" s="208"/>
      <c r="S623" s="1581"/>
      <c r="T623" s="1582"/>
      <c r="U623" s="1582"/>
      <c r="V623" s="1582"/>
      <c r="W623" s="1582"/>
      <c r="X623" s="1582"/>
      <c r="Y623" s="1582"/>
      <c r="Z623" s="1582"/>
      <c r="AA623" s="1582"/>
      <c r="AB623" s="1582"/>
      <c r="AC623" s="1582"/>
      <c r="AD623" s="1582"/>
      <c r="AE623" s="1582"/>
      <c r="AF623" s="1582"/>
      <c r="AG623" s="1582"/>
      <c r="AH623" s="1582"/>
      <c r="AI623" s="1584"/>
      <c r="AJ623" s="1584"/>
      <c r="AK623" s="1584"/>
      <c r="AL623" s="1584"/>
      <c r="AM623" s="1584"/>
      <c r="AN623" s="1584"/>
      <c r="AO623" s="1584"/>
      <c r="AP623" s="1584"/>
      <c r="AQ623" s="1582"/>
      <c r="AR623" s="1582"/>
      <c r="AS623" s="1582"/>
      <c r="AT623" s="1582"/>
      <c r="AU623" s="201"/>
      <c r="AV623" s="201"/>
      <c r="AW623" s="201"/>
      <c r="AX623" s="201"/>
      <c r="AY623" s="201"/>
    </row>
    <row r="624" spans="18:51" ht="12.75" x14ac:dyDescent="0.2">
      <c r="R624" s="208"/>
      <c r="S624" s="1581"/>
      <c r="T624" s="1582"/>
      <c r="U624" s="1582"/>
      <c r="V624" s="1582"/>
      <c r="W624" s="1582"/>
      <c r="X624" s="1582"/>
      <c r="Y624" s="1582"/>
      <c r="Z624" s="1582"/>
      <c r="AA624" s="1582"/>
      <c r="AB624" s="1582"/>
      <c r="AC624" s="1582"/>
      <c r="AD624" s="1582"/>
      <c r="AE624" s="1582"/>
      <c r="AF624" s="1582"/>
      <c r="AG624" s="1582"/>
      <c r="AH624" s="1582"/>
      <c r="AI624" s="1584"/>
      <c r="AJ624" s="1584"/>
      <c r="AK624" s="1584"/>
      <c r="AL624" s="1584"/>
      <c r="AM624" s="1584"/>
      <c r="AN624" s="1584"/>
      <c r="AO624" s="1584"/>
      <c r="AP624" s="1584"/>
      <c r="AQ624" s="1582"/>
      <c r="AR624" s="1582"/>
      <c r="AS624" s="1582"/>
      <c r="AT624" s="1582"/>
      <c r="AU624" s="201"/>
      <c r="AV624" s="201"/>
      <c r="AW624" s="201"/>
      <c r="AX624" s="201"/>
      <c r="AY624" s="201"/>
    </row>
    <row r="625" spans="18:51" ht="12.75" x14ac:dyDescent="0.2">
      <c r="R625" s="208"/>
      <c r="S625" s="1581"/>
      <c r="T625" s="1582"/>
      <c r="U625" s="1582"/>
      <c r="V625" s="1582"/>
      <c r="W625" s="1582"/>
      <c r="X625" s="1582"/>
      <c r="Y625" s="1582"/>
      <c r="Z625" s="1582"/>
      <c r="AA625" s="1582"/>
      <c r="AB625" s="1582"/>
      <c r="AC625" s="1582"/>
      <c r="AD625" s="1582"/>
      <c r="AE625" s="1582"/>
      <c r="AF625" s="1582"/>
      <c r="AG625" s="1582"/>
      <c r="AH625" s="1582"/>
      <c r="AI625" s="1584"/>
      <c r="AJ625" s="1584"/>
      <c r="AK625" s="1584"/>
      <c r="AL625" s="1584"/>
      <c r="AM625" s="1584"/>
      <c r="AN625" s="1584"/>
      <c r="AO625" s="1584"/>
      <c r="AP625" s="1584"/>
      <c r="AQ625" s="1582"/>
      <c r="AR625" s="1582"/>
      <c r="AS625" s="1582"/>
      <c r="AT625" s="1582"/>
      <c r="AU625" s="201"/>
      <c r="AV625" s="201"/>
      <c r="AW625" s="201"/>
      <c r="AX625" s="201"/>
      <c r="AY625" s="201"/>
    </row>
    <row r="626" spans="18:51" ht="12.75" x14ac:dyDescent="0.2">
      <c r="R626" s="208"/>
      <c r="S626" s="1581"/>
      <c r="T626" s="1582"/>
      <c r="U626" s="1582"/>
      <c r="V626" s="1582"/>
      <c r="W626" s="1582"/>
      <c r="X626" s="1582"/>
      <c r="Y626" s="1582"/>
      <c r="Z626" s="1582"/>
      <c r="AA626" s="1582"/>
      <c r="AB626" s="1582"/>
      <c r="AC626" s="1582"/>
      <c r="AD626" s="1582"/>
      <c r="AE626" s="1582"/>
      <c r="AF626" s="1582"/>
      <c r="AG626" s="1582"/>
      <c r="AH626" s="1582"/>
      <c r="AI626" s="1584"/>
      <c r="AJ626" s="1584"/>
      <c r="AK626" s="1584"/>
      <c r="AL626" s="1584"/>
      <c r="AM626" s="1584"/>
      <c r="AN626" s="1584"/>
      <c r="AO626" s="1584"/>
      <c r="AP626" s="1584"/>
      <c r="AQ626" s="1582"/>
      <c r="AR626" s="1582"/>
      <c r="AS626" s="1582"/>
      <c r="AT626" s="1582"/>
      <c r="AU626" s="201"/>
      <c r="AV626" s="201"/>
      <c r="AW626" s="201"/>
      <c r="AX626" s="201"/>
      <c r="AY626" s="201"/>
    </row>
    <row r="627" spans="18:51" ht="12.75" x14ac:dyDescent="0.2">
      <c r="R627" s="208"/>
      <c r="S627" s="1581"/>
      <c r="T627" s="1582"/>
      <c r="U627" s="1582"/>
      <c r="V627" s="1582"/>
      <c r="W627" s="1582"/>
      <c r="X627" s="1582"/>
      <c r="Y627" s="1582"/>
      <c r="Z627" s="1582"/>
      <c r="AA627" s="1582"/>
      <c r="AB627" s="1582"/>
      <c r="AC627" s="1582"/>
      <c r="AD627" s="1582"/>
      <c r="AE627" s="1582"/>
      <c r="AF627" s="1582"/>
      <c r="AG627" s="1582"/>
      <c r="AH627" s="1582"/>
      <c r="AI627" s="1584"/>
      <c r="AJ627" s="1584"/>
      <c r="AK627" s="1584"/>
      <c r="AL627" s="1584"/>
      <c r="AM627" s="1584"/>
      <c r="AN627" s="1584"/>
      <c r="AO627" s="1584"/>
      <c r="AP627" s="1584"/>
      <c r="AQ627" s="1582"/>
      <c r="AR627" s="1582"/>
      <c r="AS627" s="1582"/>
      <c r="AT627" s="1582"/>
      <c r="AU627" s="201"/>
      <c r="AV627" s="201"/>
      <c r="AW627" s="201"/>
      <c r="AX627" s="201"/>
      <c r="AY627" s="201"/>
    </row>
    <row r="628" spans="18:51" ht="12.75" x14ac:dyDescent="0.2">
      <c r="R628" s="208"/>
      <c r="S628" s="1581"/>
      <c r="T628" s="1582"/>
      <c r="U628" s="1582"/>
      <c r="V628" s="1582"/>
      <c r="W628" s="1582"/>
      <c r="X628" s="1582"/>
      <c r="Y628" s="1582"/>
      <c r="Z628" s="1582"/>
      <c r="AA628" s="1582"/>
      <c r="AB628" s="1582"/>
      <c r="AC628" s="1582"/>
      <c r="AD628" s="1582"/>
      <c r="AE628" s="1582"/>
      <c r="AF628" s="1582"/>
      <c r="AG628" s="1582"/>
      <c r="AH628" s="1582"/>
      <c r="AI628" s="1584"/>
      <c r="AJ628" s="1584"/>
      <c r="AK628" s="1584"/>
      <c r="AL628" s="1584"/>
      <c r="AM628" s="1584"/>
      <c r="AN628" s="1584"/>
      <c r="AO628" s="1584"/>
      <c r="AP628" s="1584"/>
      <c r="AQ628" s="1582"/>
      <c r="AR628" s="1582"/>
      <c r="AS628" s="1582"/>
      <c r="AT628" s="1582"/>
      <c r="AU628" s="201"/>
      <c r="AV628" s="201"/>
      <c r="AW628" s="201"/>
      <c r="AX628" s="201"/>
      <c r="AY628" s="201"/>
    </row>
    <row r="629" spans="18:51" ht="12.75" x14ac:dyDescent="0.2">
      <c r="R629" s="208"/>
      <c r="S629" s="1581"/>
      <c r="T629" s="1582"/>
      <c r="U629" s="1582"/>
      <c r="V629" s="1582"/>
      <c r="W629" s="1582"/>
      <c r="X629" s="1582"/>
      <c r="Y629" s="1582"/>
      <c r="Z629" s="1582"/>
      <c r="AA629" s="1582"/>
      <c r="AB629" s="1582"/>
      <c r="AC629" s="1582"/>
      <c r="AD629" s="1582"/>
      <c r="AE629" s="1582"/>
      <c r="AF629" s="1582"/>
      <c r="AG629" s="1582"/>
      <c r="AH629" s="1582"/>
      <c r="AI629" s="1584"/>
      <c r="AJ629" s="1584"/>
      <c r="AK629" s="1584"/>
      <c r="AL629" s="1584"/>
      <c r="AM629" s="1584"/>
      <c r="AN629" s="1584"/>
      <c r="AO629" s="1584"/>
      <c r="AP629" s="1584"/>
      <c r="AQ629" s="1582"/>
      <c r="AR629" s="1582"/>
      <c r="AS629" s="1582"/>
      <c r="AT629" s="1582"/>
      <c r="AU629" s="201"/>
      <c r="AV629" s="201"/>
      <c r="AW629" s="201"/>
      <c r="AX629" s="201"/>
      <c r="AY629" s="201"/>
    </row>
    <row r="630" spans="18:51" ht="12.75" x14ac:dyDescent="0.2">
      <c r="R630" s="208"/>
      <c r="S630" s="1581"/>
      <c r="T630" s="1582"/>
      <c r="U630" s="1582"/>
      <c r="V630" s="1582"/>
      <c r="W630" s="1582"/>
      <c r="X630" s="1582"/>
      <c r="Y630" s="1582"/>
      <c r="Z630" s="1582"/>
      <c r="AA630" s="1582"/>
      <c r="AB630" s="1582"/>
      <c r="AC630" s="1582"/>
      <c r="AD630" s="1582"/>
      <c r="AE630" s="1582"/>
      <c r="AF630" s="1582"/>
      <c r="AG630" s="1582"/>
      <c r="AH630" s="1582"/>
      <c r="AI630" s="1584"/>
      <c r="AJ630" s="1584"/>
      <c r="AK630" s="1584"/>
      <c r="AL630" s="1584"/>
      <c r="AM630" s="1584"/>
      <c r="AN630" s="1584"/>
      <c r="AO630" s="1584"/>
      <c r="AP630" s="1584"/>
      <c r="AQ630" s="1582"/>
      <c r="AR630" s="1582"/>
      <c r="AS630" s="1582"/>
      <c r="AT630" s="1582"/>
      <c r="AU630" s="201"/>
      <c r="AV630" s="201"/>
      <c r="AW630" s="201"/>
      <c r="AX630" s="201"/>
      <c r="AY630" s="201"/>
    </row>
    <row r="631" spans="18:51" ht="12.75" x14ac:dyDescent="0.2">
      <c r="R631" s="208"/>
      <c r="S631" s="1581"/>
      <c r="T631" s="1582"/>
      <c r="U631" s="1582"/>
      <c r="V631" s="1582"/>
      <c r="W631" s="1582"/>
      <c r="X631" s="1582"/>
      <c r="Y631" s="1582"/>
      <c r="Z631" s="1582"/>
      <c r="AA631" s="1582"/>
      <c r="AB631" s="1582"/>
      <c r="AC631" s="1582"/>
      <c r="AD631" s="1582"/>
      <c r="AE631" s="1582"/>
      <c r="AF631" s="1582"/>
      <c r="AG631" s="1582"/>
      <c r="AH631" s="1582"/>
      <c r="AI631" s="1584"/>
      <c r="AJ631" s="1584"/>
      <c r="AK631" s="1584"/>
      <c r="AL631" s="1584"/>
      <c r="AM631" s="1584"/>
      <c r="AN631" s="1584"/>
      <c r="AO631" s="1584"/>
      <c r="AP631" s="1584"/>
      <c r="AQ631" s="1582"/>
      <c r="AR631" s="1582"/>
      <c r="AS631" s="1582"/>
      <c r="AT631" s="1582"/>
      <c r="AU631" s="201"/>
      <c r="AV631" s="201"/>
      <c r="AW631" s="201"/>
      <c r="AX631" s="201"/>
      <c r="AY631" s="201"/>
    </row>
    <row r="632" spans="18:51" ht="12.75" x14ac:dyDescent="0.2">
      <c r="R632" s="208"/>
      <c r="S632" s="1581"/>
      <c r="T632" s="1582"/>
      <c r="U632" s="1582"/>
      <c r="V632" s="1582"/>
      <c r="W632" s="1582"/>
      <c r="X632" s="1582"/>
      <c r="Y632" s="1582"/>
      <c r="Z632" s="1582"/>
      <c r="AA632" s="1582"/>
      <c r="AB632" s="1582"/>
      <c r="AC632" s="1582"/>
      <c r="AD632" s="1582"/>
      <c r="AE632" s="1582"/>
      <c r="AF632" s="1582"/>
      <c r="AG632" s="1582"/>
      <c r="AH632" s="1582"/>
      <c r="AI632" s="1584"/>
      <c r="AJ632" s="1584"/>
      <c r="AK632" s="1584"/>
      <c r="AL632" s="1584"/>
      <c r="AM632" s="1584"/>
      <c r="AN632" s="1584"/>
      <c r="AO632" s="1584"/>
      <c r="AP632" s="1584"/>
      <c r="AQ632" s="1582"/>
      <c r="AR632" s="1582"/>
      <c r="AS632" s="1582"/>
      <c r="AT632" s="1582"/>
      <c r="AU632" s="201"/>
      <c r="AV632" s="201"/>
      <c r="AW632" s="201"/>
      <c r="AX632" s="201"/>
      <c r="AY632" s="201"/>
    </row>
    <row r="633" spans="18:51" ht="12.75" x14ac:dyDescent="0.2">
      <c r="R633" s="208"/>
      <c r="S633" s="1581"/>
      <c r="T633" s="1582"/>
      <c r="U633" s="1582"/>
      <c r="V633" s="1582"/>
      <c r="W633" s="1582"/>
      <c r="X633" s="1582"/>
      <c r="Y633" s="1582"/>
      <c r="Z633" s="1582"/>
      <c r="AA633" s="1582"/>
      <c r="AB633" s="1582"/>
      <c r="AC633" s="1582"/>
      <c r="AD633" s="1582"/>
      <c r="AE633" s="1582"/>
      <c r="AF633" s="1582"/>
      <c r="AG633" s="1582"/>
      <c r="AH633" s="1582"/>
      <c r="AI633" s="1584"/>
      <c r="AJ633" s="1584"/>
      <c r="AK633" s="1584"/>
      <c r="AL633" s="1584"/>
      <c r="AM633" s="1584"/>
      <c r="AN633" s="1584"/>
      <c r="AO633" s="1584"/>
      <c r="AP633" s="1584"/>
      <c r="AQ633" s="1582"/>
      <c r="AR633" s="1582"/>
      <c r="AS633" s="1582"/>
      <c r="AT633" s="1582"/>
      <c r="AU633" s="201"/>
      <c r="AV633" s="201"/>
      <c r="AW633" s="201"/>
      <c r="AX633" s="201"/>
      <c r="AY633" s="201"/>
    </row>
    <row r="634" spans="18:51" ht="12.75" x14ac:dyDescent="0.2">
      <c r="R634" s="208"/>
      <c r="S634" s="1581"/>
      <c r="T634" s="1582"/>
      <c r="U634" s="1582"/>
      <c r="V634" s="1582"/>
      <c r="W634" s="1582"/>
      <c r="X634" s="1582"/>
      <c r="Y634" s="1582"/>
      <c r="Z634" s="1582"/>
      <c r="AA634" s="1582"/>
      <c r="AB634" s="1582"/>
      <c r="AC634" s="1582"/>
      <c r="AD634" s="1582"/>
      <c r="AE634" s="1582"/>
      <c r="AF634" s="1582"/>
      <c r="AG634" s="1582"/>
      <c r="AH634" s="1582"/>
      <c r="AI634" s="1584"/>
      <c r="AJ634" s="1584"/>
      <c r="AK634" s="1584"/>
      <c r="AL634" s="1584"/>
      <c r="AM634" s="1584"/>
      <c r="AN634" s="1584"/>
      <c r="AO634" s="1584"/>
      <c r="AP634" s="1584"/>
      <c r="AQ634" s="1582"/>
      <c r="AR634" s="1582"/>
      <c r="AS634" s="1582"/>
      <c r="AT634" s="1582"/>
      <c r="AU634" s="201"/>
      <c r="AV634" s="201"/>
      <c r="AW634" s="201"/>
      <c r="AX634" s="201"/>
      <c r="AY634" s="201"/>
    </row>
    <row r="635" spans="18:51" ht="12.75" x14ac:dyDescent="0.2">
      <c r="R635" s="208"/>
      <c r="S635" s="1581"/>
      <c r="T635" s="1582"/>
      <c r="U635" s="1582"/>
      <c r="V635" s="1582"/>
      <c r="W635" s="1582"/>
      <c r="X635" s="1582"/>
      <c r="Y635" s="1582"/>
      <c r="Z635" s="1582"/>
      <c r="AA635" s="1582"/>
      <c r="AB635" s="1582"/>
      <c r="AC635" s="1582"/>
      <c r="AD635" s="1582"/>
      <c r="AE635" s="1582"/>
      <c r="AF635" s="1582"/>
      <c r="AG635" s="1582"/>
      <c r="AH635" s="1582"/>
      <c r="AI635" s="1584"/>
      <c r="AJ635" s="1584"/>
      <c r="AK635" s="1584"/>
      <c r="AL635" s="1584"/>
      <c r="AM635" s="1584"/>
      <c r="AN635" s="1584"/>
      <c r="AO635" s="1584"/>
      <c r="AP635" s="1584"/>
      <c r="AQ635" s="1582"/>
      <c r="AR635" s="1582"/>
      <c r="AS635" s="1582"/>
      <c r="AT635" s="1582"/>
      <c r="AU635" s="201"/>
      <c r="AV635" s="201"/>
      <c r="AW635" s="201"/>
      <c r="AX635" s="201"/>
      <c r="AY635" s="201"/>
    </row>
    <row r="636" spans="18:51" ht="12.75" x14ac:dyDescent="0.2">
      <c r="R636" s="208"/>
      <c r="S636" s="1581"/>
      <c r="T636" s="1582"/>
      <c r="U636" s="1582"/>
      <c r="V636" s="1582"/>
      <c r="W636" s="1582"/>
      <c r="X636" s="1582"/>
      <c r="Y636" s="1582"/>
      <c r="Z636" s="1582"/>
      <c r="AA636" s="1582"/>
      <c r="AB636" s="1582"/>
      <c r="AC636" s="1582"/>
      <c r="AD636" s="1582"/>
      <c r="AE636" s="1582"/>
      <c r="AF636" s="1582"/>
      <c r="AG636" s="1582"/>
      <c r="AH636" s="1582"/>
      <c r="AI636" s="1584"/>
      <c r="AJ636" s="1584"/>
      <c r="AK636" s="1584"/>
      <c r="AL636" s="1584"/>
      <c r="AM636" s="1584"/>
      <c r="AN636" s="1584"/>
      <c r="AO636" s="1584"/>
      <c r="AP636" s="1584"/>
      <c r="AQ636" s="1582"/>
      <c r="AR636" s="1582"/>
      <c r="AS636" s="1582"/>
      <c r="AT636" s="1582"/>
      <c r="AU636" s="201"/>
      <c r="AV636" s="201"/>
      <c r="AW636" s="201"/>
      <c r="AX636" s="201"/>
      <c r="AY636" s="201"/>
    </row>
    <row r="637" spans="18:51" ht="12.75" x14ac:dyDescent="0.2">
      <c r="R637" s="208"/>
      <c r="S637" s="1581"/>
      <c r="T637" s="1582"/>
      <c r="U637" s="1582"/>
      <c r="V637" s="1582"/>
      <c r="W637" s="1582"/>
      <c r="X637" s="1582"/>
      <c r="Y637" s="1582"/>
      <c r="Z637" s="1582"/>
      <c r="AA637" s="1582"/>
      <c r="AB637" s="1582"/>
      <c r="AC637" s="1582"/>
      <c r="AD637" s="1582"/>
      <c r="AE637" s="1582"/>
      <c r="AF637" s="1582"/>
      <c r="AG637" s="1582"/>
      <c r="AH637" s="1582"/>
      <c r="AI637" s="1584"/>
      <c r="AJ637" s="1584"/>
      <c r="AK637" s="1584"/>
      <c r="AL637" s="1584"/>
      <c r="AM637" s="1584"/>
      <c r="AN637" s="1584"/>
      <c r="AO637" s="1584"/>
      <c r="AP637" s="1584"/>
      <c r="AQ637" s="1582"/>
      <c r="AR637" s="1582"/>
      <c r="AS637" s="1582"/>
      <c r="AT637" s="1582"/>
      <c r="AU637" s="201"/>
      <c r="AV637" s="201"/>
      <c r="AW637" s="201"/>
      <c r="AX637" s="201"/>
      <c r="AY637" s="201"/>
    </row>
    <row r="638" spans="18:51" ht="12.75" x14ac:dyDescent="0.2">
      <c r="R638" s="208"/>
      <c r="S638" s="1581"/>
      <c r="T638" s="1582"/>
      <c r="U638" s="1582"/>
      <c r="V638" s="1582"/>
      <c r="W638" s="1582"/>
      <c r="X638" s="1582"/>
      <c r="Y638" s="1582"/>
      <c r="Z638" s="1582"/>
      <c r="AA638" s="1582"/>
      <c r="AB638" s="1582"/>
      <c r="AC638" s="1582"/>
      <c r="AD638" s="1582"/>
      <c r="AE638" s="1582"/>
      <c r="AF638" s="1582"/>
      <c r="AG638" s="1582"/>
      <c r="AH638" s="1582"/>
      <c r="AI638" s="1584"/>
      <c r="AJ638" s="1584"/>
      <c r="AK638" s="1584"/>
      <c r="AL638" s="1584"/>
      <c r="AM638" s="1584"/>
      <c r="AN638" s="1584"/>
      <c r="AO638" s="1584"/>
      <c r="AP638" s="1584"/>
      <c r="AQ638" s="1582"/>
      <c r="AR638" s="1582"/>
      <c r="AS638" s="1582"/>
      <c r="AT638" s="1582"/>
      <c r="AU638" s="201"/>
      <c r="AV638" s="201"/>
      <c r="AW638" s="201"/>
      <c r="AX638" s="201"/>
      <c r="AY638" s="201"/>
    </row>
    <row r="639" spans="18:51" ht="12.75" x14ac:dyDescent="0.2">
      <c r="R639" s="208"/>
      <c r="S639" s="1581"/>
      <c r="T639" s="1582"/>
      <c r="U639" s="1582"/>
      <c r="V639" s="1582"/>
      <c r="W639" s="1582"/>
      <c r="X639" s="1582"/>
      <c r="Y639" s="1582"/>
      <c r="Z639" s="1582"/>
      <c r="AA639" s="1582"/>
      <c r="AB639" s="1582"/>
      <c r="AC639" s="1582"/>
      <c r="AD639" s="1582"/>
      <c r="AE639" s="1582"/>
      <c r="AF639" s="1582"/>
      <c r="AG639" s="1582"/>
      <c r="AH639" s="1582"/>
      <c r="AI639" s="1584"/>
      <c r="AJ639" s="1584"/>
      <c r="AK639" s="1584"/>
      <c r="AL639" s="1584"/>
      <c r="AM639" s="1584"/>
      <c r="AN639" s="1584"/>
      <c r="AO639" s="1584"/>
      <c r="AP639" s="1584"/>
      <c r="AQ639" s="1582"/>
      <c r="AR639" s="1582"/>
      <c r="AS639" s="1582"/>
      <c r="AT639" s="1582"/>
      <c r="AU639" s="201"/>
      <c r="AV639" s="201"/>
      <c r="AW639" s="201"/>
      <c r="AX639" s="201"/>
      <c r="AY639" s="201"/>
    </row>
    <row r="640" spans="18:51" ht="12.75" x14ac:dyDescent="0.2">
      <c r="R640" s="208"/>
      <c r="S640" s="1581"/>
      <c r="T640" s="1582"/>
      <c r="U640" s="1582"/>
      <c r="V640" s="1582"/>
      <c r="W640" s="1582"/>
      <c r="X640" s="1582"/>
      <c r="Y640" s="1582"/>
      <c r="Z640" s="1582"/>
      <c r="AA640" s="1582"/>
      <c r="AB640" s="1582"/>
      <c r="AC640" s="1582"/>
      <c r="AD640" s="1582"/>
      <c r="AE640" s="1582"/>
      <c r="AF640" s="1582"/>
      <c r="AG640" s="1582"/>
      <c r="AH640" s="1582"/>
      <c r="AI640" s="1584"/>
      <c r="AJ640" s="1584"/>
      <c r="AK640" s="1584"/>
      <c r="AL640" s="1584"/>
      <c r="AM640" s="1584"/>
      <c r="AN640" s="1584"/>
      <c r="AO640" s="1584"/>
      <c r="AP640" s="1584"/>
      <c r="AQ640" s="1582"/>
      <c r="AR640" s="1582"/>
      <c r="AS640" s="1582"/>
      <c r="AT640" s="1582"/>
      <c r="AU640" s="201"/>
      <c r="AV640" s="201"/>
      <c r="AW640" s="201"/>
      <c r="AX640" s="201"/>
      <c r="AY640" s="201"/>
    </row>
    <row r="641" spans="18:51" ht="12.75" x14ac:dyDescent="0.2">
      <c r="R641" s="208"/>
      <c r="S641" s="1581"/>
      <c r="T641" s="1582"/>
      <c r="U641" s="1582"/>
      <c r="V641" s="1582"/>
      <c r="W641" s="1582"/>
      <c r="X641" s="1582"/>
      <c r="Y641" s="1582"/>
      <c r="Z641" s="1582"/>
      <c r="AA641" s="1582"/>
      <c r="AB641" s="1582"/>
      <c r="AC641" s="1582"/>
      <c r="AD641" s="1582"/>
      <c r="AE641" s="1582"/>
      <c r="AF641" s="1582"/>
      <c r="AG641" s="1582"/>
      <c r="AH641" s="1582"/>
      <c r="AI641" s="1584"/>
      <c r="AJ641" s="1584"/>
      <c r="AK641" s="1584"/>
      <c r="AL641" s="1584"/>
      <c r="AM641" s="1584"/>
      <c r="AN641" s="1584"/>
      <c r="AO641" s="1584"/>
      <c r="AP641" s="1584"/>
      <c r="AQ641" s="1582"/>
      <c r="AR641" s="1582"/>
      <c r="AS641" s="1582"/>
      <c r="AT641" s="1582"/>
      <c r="AU641" s="201"/>
      <c r="AV641" s="201"/>
      <c r="AW641" s="201"/>
      <c r="AX641" s="201"/>
      <c r="AY641" s="201"/>
    </row>
    <row r="642" spans="18:51" ht="12.75" x14ac:dyDescent="0.2">
      <c r="R642" s="208"/>
      <c r="S642" s="1581"/>
      <c r="T642" s="1582"/>
      <c r="U642" s="1582"/>
      <c r="V642" s="1582"/>
      <c r="W642" s="1582"/>
      <c r="X642" s="1582"/>
      <c r="Y642" s="1582"/>
      <c r="Z642" s="1582"/>
      <c r="AA642" s="1582"/>
      <c r="AB642" s="1582"/>
      <c r="AC642" s="1582"/>
      <c r="AD642" s="1582"/>
      <c r="AE642" s="1582"/>
      <c r="AF642" s="1582"/>
      <c r="AG642" s="1582"/>
      <c r="AH642" s="1582"/>
      <c r="AI642" s="1584"/>
      <c r="AJ642" s="1584"/>
      <c r="AK642" s="1584"/>
      <c r="AL642" s="1584"/>
      <c r="AM642" s="1584"/>
      <c r="AN642" s="1584"/>
      <c r="AO642" s="1584"/>
      <c r="AP642" s="1584"/>
      <c r="AQ642" s="1582"/>
      <c r="AR642" s="1582"/>
      <c r="AS642" s="1582"/>
      <c r="AT642" s="1582"/>
      <c r="AU642" s="201"/>
      <c r="AV642" s="201"/>
      <c r="AW642" s="201"/>
      <c r="AX642" s="201"/>
      <c r="AY642" s="201"/>
    </row>
    <row r="643" spans="18:51" ht="12.75" x14ac:dyDescent="0.2">
      <c r="R643" s="208"/>
      <c r="S643" s="1581"/>
      <c r="T643" s="1582"/>
      <c r="U643" s="1582"/>
      <c r="V643" s="1582"/>
      <c r="W643" s="1582"/>
      <c r="X643" s="1582"/>
      <c r="Y643" s="1582"/>
      <c r="Z643" s="1582"/>
      <c r="AA643" s="1582"/>
      <c r="AB643" s="1582"/>
      <c r="AC643" s="1582"/>
      <c r="AD643" s="1582"/>
      <c r="AE643" s="1582"/>
      <c r="AF643" s="1582"/>
      <c r="AG643" s="1582"/>
      <c r="AH643" s="1582"/>
      <c r="AI643" s="1584"/>
      <c r="AJ643" s="1584"/>
      <c r="AK643" s="1584"/>
      <c r="AL643" s="1584"/>
      <c r="AM643" s="1584"/>
      <c r="AN643" s="1584"/>
      <c r="AO643" s="1584"/>
      <c r="AP643" s="1584"/>
      <c r="AQ643" s="1582"/>
      <c r="AR643" s="1582"/>
      <c r="AS643" s="1582"/>
      <c r="AT643" s="1582"/>
      <c r="AU643" s="201"/>
      <c r="AV643" s="201"/>
      <c r="AW643" s="201"/>
      <c r="AX643" s="201"/>
      <c r="AY643" s="201"/>
    </row>
    <row r="644" spans="18:51" ht="12.75" x14ac:dyDescent="0.2">
      <c r="R644" s="208"/>
      <c r="S644" s="1581"/>
      <c r="T644" s="1582"/>
      <c r="U644" s="1582"/>
      <c r="V644" s="1582"/>
      <c r="W644" s="1582"/>
      <c r="X644" s="1582"/>
      <c r="Y644" s="1582"/>
      <c r="Z644" s="1582"/>
      <c r="AA644" s="1582"/>
      <c r="AB644" s="1582"/>
      <c r="AC644" s="1582"/>
      <c r="AD644" s="1582"/>
      <c r="AE644" s="1582"/>
      <c r="AF644" s="1582"/>
      <c r="AG644" s="1582"/>
      <c r="AH644" s="1582"/>
      <c r="AI644" s="1584"/>
      <c r="AJ644" s="1584"/>
      <c r="AK644" s="1584"/>
      <c r="AL644" s="1584"/>
      <c r="AM644" s="1584"/>
      <c r="AN644" s="1584"/>
      <c r="AO644" s="1584"/>
      <c r="AP644" s="1584"/>
      <c r="AQ644" s="1582"/>
      <c r="AR644" s="1582"/>
      <c r="AS644" s="1582"/>
      <c r="AT644" s="1582"/>
      <c r="AU644" s="201"/>
      <c r="AV644" s="201"/>
      <c r="AW644" s="201"/>
      <c r="AX644" s="201"/>
      <c r="AY644" s="201"/>
    </row>
    <row r="645" spans="18:51" ht="12.75" x14ac:dyDescent="0.2">
      <c r="R645" s="208"/>
      <c r="S645" s="1581"/>
      <c r="T645" s="1582"/>
      <c r="U645" s="1582"/>
      <c r="V645" s="1582"/>
      <c r="W645" s="1582"/>
      <c r="X645" s="1582"/>
      <c r="Y645" s="1582"/>
      <c r="Z645" s="1582"/>
      <c r="AA645" s="1582"/>
      <c r="AB645" s="1582"/>
      <c r="AC645" s="1582"/>
      <c r="AD645" s="1582"/>
      <c r="AE645" s="1582"/>
      <c r="AF645" s="1582"/>
      <c r="AG645" s="1582"/>
      <c r="AH645" s="1582"/>
      <c r="AI645" s="1584"/>
      <c r="AJ645" s="1584"/>
      <c r="AK645" s="1584"/>
      <c r="AL645" s="1584"/>
      <c r="AM645" s="1584"/>
      <c r="AN645" s="1584"/>
      <c r="AO645" s="1584"/>
      <c r="AP645" s="1584"/>
      <c r="AQ645" s="1582"/>
      <c r="AR645" s="1582"/>
      <c r="AS645" s="1582"/>
      <c r="AT645" s="1582"/>
      <c r="AU645" s="201"/>
      <c r="AV645" s="201"/>
      <c r="AW645" s="201"/>
      <c r="AX645" s="201"/>
      <c r="AY645" s="201"/>
    </row>
    <row r="646" spans="18:51" ht="12.75" x14ac:dyDescent="0.2">
      <c r="R646" s="208"/>
      <c r="S646" s="1581"/>
      <c r="T646" s="1582"/>
      <c r="U646" s="1582"/>
      <c r="V646" s="1582"/>
      <c r="W646" s="1582"/>
      <c r="X646" s="1582"/>
      <c r="Y646" s="1582"/>
      <c r="Z646" s="1582"/>
      <c r="AA646" s="1582"/>
      <c r="AB646" s="1582"/>
      <c r="AC646" s="1582"/>
      <c r="AD646" s="1582"/>
      <c r="AE646" s="1582"/>
      <c r="AF646" s="1582"/>
      <c r="AG646" s="1582"/>
      <c r="AH646" s="1582"/>
      <c r="AI646" s="1584"/>
      <c r="AJ646" s="1584"/>
      <c r="AK646" s="1584"/>
      <c r="AL646" s="1584"/>
      <c r="AM646" s="1584"/>
      <c r="AN646" s="1584"/>
      <c r="AO646" s="1584"/>
      <c r="AP646" s="1584"/>
      <c r="AQ646" s="1582"/>
      <c r="AR646" s="1582"/>
      <c r="AS646" s="1582"/>
      <c r="AT646" s="1582"/>
      <c r="AU646" s="201"/>
      <c r="AV646" s="201"/>
      <c r="AW646" s="201"/>
      <c r="AX646" s="201"/>
      <c r="AY646" s="201"/>
    </row>
    <row r="647" spans="18:51" ht="12.75" x14ac:dyDescent="0.2">
      <c r="R647" s="208"/>
      <c r="S647" s="1581"/>
      <c r="T647" s="1582"/>
      <c r="U647" s="1582"/>
      <c r="V647" s="1582"/>
      <c r="W647" s="1582"/>
      <c r="X647" s="1582"/>
      <c r="Y647" s="1582"/>
      <c r="Z647" s="1582"/>
      <c r="AA647" s="1582"/>
      <c r="AB647" s="1582"/>
      <c r="AC647" s="1582"/>
      <c r="AD647" s="1582"/>
      <c r="AE647" s="1582"/>
      <c r="AF647" s="1582"/>
      <c r="AG647" s="1582"/>
      <c r="AH647" s="1582"/>
      <c r="AI647" s="1584"/>
      <c r="AJ647" s="1584"/>
      <c r="AK647" s="1584"/>
      <c r="AL647" s="1584"/>
      <c r="AM647" s="1584"/>
      <c r="AN647" s="1584"/>
      <c r="AO647" s="1584"/>
      <c r="AP647" s="1584"/>
      <c r="AQ647" s="1582"/>
      <c r="AR647" s="1582"/>
      <c r="AS647" s="1582"/>
      <c r="AT647" s="1582"/>
      <c r="AU647" s="201"/>
      <c r="AV647" s="201"/>
      <c r="AW647" s="201"/>
      <c r="AX647" s="201"/>
      <c r="AY647" s="201"/>
    </row>
    <row r="648" spans="18:51" ht="12.75" x14ac:dyDescent="0.2">
      <c r="R648" s="208"/>
      <c r="S648" s="1581"/>
      <c r="T648" s="1582"/>
      <c r="U648" s="1582"/>
      <c r="V648" s="1582"/>
      <c r="W648" s="1582"/>
      <c r="X648" s="1582"/>
      <c r="Y648" s="1582"/>
      <c r="Z648" s="1582"/>
      <c r="AA648" s="1582"/>
      <c r="AB648" s="1582"/>
      <c r="AC648" s="1582"/>
      <c r="AD648" s="1582"/>
      <c r="AE648" s="1582"/>
      <c r="AF648" s="1582"/>
      <c r="AG648" s="1582"/>
      <c r="AH648" s="1582"/>
      <c r="AI648" s="1584"/>
      <c r="AJ648" s="1584"/>
      <c r="AK648" s="1584"/>
      <c r="AL648" s="1584"/>
      <c r="AM648" s="1584"/>
      <c r="AN648" s="1584"/>
      <c r="AO648" s="1584"/>
      <c r="AP648" s="1584"/>
      <c r="AQ648" s="1582"/>
      <c r="AR648" s="1582"/>
      <c r="AS648" s="1582"/>
      <c r="AT648" s="1582"/>
      <c r="AU648" s="201"/>
      <c r="AV648" s="201"/>
      <c r="AW648" s="201"/>
      <c r="AX648" s="201"/>
      <c r="AY648" s="201"/>
    </row>
    <row r="649" spans="18:51" ht="12.75" x14ac:dyDescent="0.2">
      <c r="R649" s="208"/>
      <c r="S649" s="1581"/>
      <c r="T649" s="1582"/>
      <c r="U649" s="1582"/>
      <c r="V649" s="1582"/>
      <c r="W649" s="1582"/>
      <c r="X649" s="1582"/>
      <c r="Y649" s="1582"/>
      <c r="Z649" s="1582"/>
      <c r="AA649" s="1582"/>
      <c r="AB649" s="1582"/>
      <c r="AC649" s="1582"/>
      <c r="AD649" s="1582"/>
      <c r="AE649" s="1582"/>
      <c r="AF649" s="1582"/>
      <c r="AG649" s="1582"/>
      <c r="AH649" s="1582"/>
      <c r="AI649" s="1584"/>
      <c r="AJ649" s="1584"/>
      <c r="AK649" s="1584"/>
      <c r="AL649" s="1584"/>
      <c r="AM649" s="1584"/>
      <c r="AN649" s="1584"/>
      <c r="AO649" s="1584"/>
      <c r="AP649" s="1584"/>
      <c r="AQ649" s="1582"/>
      <c r="AR649" s="1582"/>
      <c r="AS649" s="1582"/>
      <c r="AT649" s="1582"/>
      <c r="AU649" s="201"/>
      <c r="AV649" s="201"/>
      <c r="AW649" s="201"/>
      <c r="AX649" s="201"/>
      <c r="AY649" s="201"/>
    </row>
    <row r="650" spans="18:51" ht="12.75" x14ac:dyDescent="0.2">
      <c r="R650" s="208"/>
      <c r="S650" s="1581"/>
      <c r="T650" s="1582"/>
      <c r="U650" s="1582"/>
      <c r="V650" s="1582"/>
      <c r="W650" s="1582"/>
      <c r="X650" s="1582"/>
      <c r="Y650" s="1582"/>
      <c r="Z650" s="1582"/>
      <c r="AA650" s="1582"/>
      <c r="AB650" s="1582"/>
      <c r="AC650" s="1582"/>
      <c r="AD650" s="1582"/>
      <c r="AE650" s="1582"/>
      <c r="AF650" s="1582"/>
      <c r="AG650" s="1582"/>
      <c r="AH650" s="1582"/>
      <c r="AI650" s="1584"/>
      <c r="AJ650" s="1584"/>
      <c r="AK650" s="1584"/>
      <c r="AL650" s="1584"/>
      <c r="AM650" s="1584"/>
      <c r="AN650" s="1584"/>
      <c r="AO650" s="1584"/>
      <c r="AP650" s="1584"/>
      <c r="AQ650" s="1582"/>
      <c r="AR650" s="1582"/>
      <c r="AS650" s="1582"/>
      <c r="AT650" s="1582"/>
      <c r="AU650" s="201"/>
      <c r="AV650" s="201"/>
      <c r="AW650" s="201"/>
      <c r="AX650" s="201"/>
      <c r="AY650" s="201"/>
    </row>
    <row r="651" spans="18:51" ht="12.75" x14ac:dyDescent="0.2">
      <c r="R651" s="208"/>
      <c r="S651" s="1581"/>
      <c r="T651" s="1582"/>
      <c r="U651" s="1582"/>
      <c r="V651" s="1582"/>
      <c r="W651" s="1582"/>
      <c r="X651" s="1582"/>
      <c r="Y651" s="1582"/>
      <c r="Z651" s="1582"/>
      <c r="AA651" s="1582"/>
      <c r="AB651" s="1582"/>
      <c r="AC651" s="1582"/>
      <c r="AD651" s="1582"/>
      <c r="AE651" s="1582"/>
      <c r="AF651" s="1582"/>
      <c r="AG651" s="1582"/>
      <c r="AH651" s="1582"/>
      <c r="AI651" s="1584"/>
      <c r="AJ651" s="1584"/>
      <c r="AK651" s="1584"/>
      <c r="AL651" s="1584"/>
      <c r="AM651" s="1584"/>
      <c r="AN651" s="1584"/>
      <c r="AO651" s="1584"/>
      <c r="AP651" s="1584"/>
      <c r="AQ651" s="1582"/>
      <c r="AR651" s="1582"/>
      <c r="AS651" s="1582"/>
      <c r="AT651" s="1582"/>
      <c r="AU651" s="201"/>
      <c r="AV651" s="201"/>
      <c r="AW651" s="201"/>
      <c r="AX651" s="201"/>
      <c r="AY651" s="201"/>
    </row>
    <row r="652" spans="18:51" ht="12.75" x14ac:dyDescent="0.2">
      <c r="R652" s="208"/>
      <c r="S652" s="1581"/>
      <c r="T652" s="1582"/>
      <c r="U652" s="1582"/>
      <c r="V652" s="1582"/>
      <c r="W652" s="1582"/>
      <c r="X652" s="1582"/>
      <c r="Y652" s="1582"/>
      <c r="Z652" s="1582"/>
      <c r="AA652" s="1582"/>
      <c r="AB652" s="1582"/>
      <c r="AC652" s="1582"/>
      <c r="AD652" s="1582"/>
      <c r="AE652" s="1582"/>
      <c r="AF652" s="1582"/>
      <c r="AG652" s="1582"/>
      <c r="AH652" s="1582"/>
      <c r="AI652" s="1584"/>
      <c r="AJ652" s="1584"/>
      <c r="AK652" s="1584"/>
      <c r="AL652" s="1584"/>
      <c r="AM652" s="1584"/>
      <c r="AN652" s="1584"/>
      <c r="AO652" s="1584"/>
      <c r="AP652" s="1584"/>
      <c r="AQ652" s="1582"/>
      <c r="AR652" s="1582"/>
      <c r="AS652" s="1582"/>
      <c r="AT652" s="1582"/>
      <c r="AU652" s="201"/>
      <c r="AV652" s="201"/>
      <c r="AW652" s="201"/>
      <c r="AX652" s="201"/>
      <c r="AY652" s="201"/>
    </row>
    <row r="653" spans="18:51" ht="12.75" x14ac:dyDescent="0.2">
      <c r="R653" s="208"/>
      <c r="S653" s="1581"/>
      <c r="T653" s="1582"/>
      <c r="U653" s="1582"/>
      <c r="V653" s="1582"/>
      <c r="W653" s="1582"/>
      <c r="X653" s="1582"/>
      <c r="Y653" s="1582"/>
      <c r="Z653" s="1582"/>
      <c r="AA653" s="1582"/>
      <c r="AB653" s="1582"/>
      <c r="AC653" s="1582"/>
      <c r="AD653" s="1582"/>
      <c r="AE653" s="1582"/>
      <c r="AF653" s="1582"/>
      <c r="AG653" s="1582"/>
      <c r="AH653" s="1582"/>
      <c r="AI653" s="1584"/>
      <c r="AJ653" s="1584"/>
      <c r="AK653" s="1584"/>
      <c r="AL653" s="1584"/>
      <c r="AM653" s="1584"/>
      <c r="AN653" s="1584"/>
      <c r="AO653" s="1584"/>
      <c r="AP653" s="1584"/>
      <c r="AQ653" s="1582"/>
      <c r="AR653" s="1582"/>
      <c r="AS653" s="1582"/>
      <c r="AT653" s="1582"/>
      <c r="AU653" s="201"/>
      <c r="AV653" s="201"/>
      <c r="AW653" s="201"/>
      <c r="AX653" s="201"/>
      <c r="AY653" s="201"/>
    </row>
    <row r="654" spans="18:51" ht="12.75" x14ac:dyDescent="0.2">
      <c r="R654" s="208"/>
      <c r="S654" s="1581"/>
      <c r="T654" s="1582"/>
      <c r="U654" s="1582"/>
      <c r="V654" s="1582"/>
      <c r="W654" s="1582"/>
      <c r="X654" s="1582"/>
      <c r="Y654" s="1582"/>
      <c r="Z654" s="1582"/>
      <c r="AA654" s="1582"/>
      <c r="AB654" s="1582"/>
      <c r="AC654" s="1582"/>
      <c r="AD654" s="1582"/>
      <c r="AE654" s="1582"/>
      <c r="AF654" s="1582"/>
      <c r="AG654" s="1582"/>
      <c r="AH654" s="1582"/>
      <c r="AI654" s="1584"/>
      <c r="AJ654" s="1584"/>
      <c r="AK654" s="1584"/>
      <c r="AL654" s="1584"/>
      <c r="AM654" s="1584"/>
      <c r="AN654" s="1584"/>
      <c r="AO654" s="1584"/>
      <c r="AP654" s="1584"/>
      <c r="AQ654" s="1582"/>
      <c r="AR654" s="1582"/>
      <c r="AS654" s="1582"/>
      <c r="AT654" s="1582"/>
      <c r="AU654" s="201"/>
      <c r="AV654" s="201"/>
      <c r="AW654" s="201"/>
      <c r="AX654" s="201"/>
      <c r="AY654" s="201"/>
    </row>
    <row r="655" spans="18:51" ht="12.75" x14ac:dyDescent="0.2">
      <c r="R655" s="208"/>
      <c r="S655" s="1581"/>
      <c r="T655" s="1582"/>
      <c r="U655" s="1582"/>
      <c r="V655" s="1582"/>
      <c r="W655" s="1582"/>
      <c r="X655" s="1582"/>
      <c r="Y655" s="1582"/>
      <c r="Z655" s="1582"/>
      <c r="AA655" s="1582"/>
      <c r="AB655" s="1582"/>
      <c r="AC655" s="1582"/>
      <c r="AD655" s="1582"/>
      <c r="AE655" s="1582"/>
      <c r="AF655" s="1582"/>
      <c r="AG655" s="1582"/>
      <c r="AH655" s="1582"/>
      <c r="AI655" s="1584"/>
      <c r="AJ655" s="1584"/>
      <c r="AK655" s="1584"/>
      <c r="AL655" s="1584"/>
      <c r="AM655" s="1584"/>
      <c r="AN655" s="1584"/>
      <c r="AO655" s="1584"/>
      <c r="AP655" s="1584"/>
      <c r="AQ655" s="1582"/>
      <c r="AR655" s="1582"/>
      <c r="AS655" s="1582"/>
      <c r="AT655" s="1582"/>
      <c r="AU655" s="201"/>
      <c r="AV655" s="201"/>
      <c r="AW655" s="201"/>
      <c r="AX655" s="201"/>
      <c r="AY655" s="201"/>
    </row>
    <row r="656" spans="18:51" ht="12.75" x14ac:dyDescent="0.2">
      <c r="R656" s="208"/>
      <c r="S656" s="1581"/>
      <c r="T656" s="1582"/>
      <c r="U656" s="1582"/>
      <c r="V656" s="1582"/>
      <c r="W656" s="1582"/>
      <c r="X656" s="1582"/>
      <c r="Y656" s="1582"/>
      <c r="Z656" s="1582"/>
      <c r="AA656" s="1582"/>
      <c r="AB656" s="1582"/>
      <c r="AC656" s="1582"/>
      <c r="AD656" s="1582"/>
      <c r="AE656" s="1582"/>
      <c r="AF656" s="1582"/>
      <c r="AG656" s="1582"/>
      <c r="AH656" s="1582"/>
      <c r="AI656" s="1584"/>
      <c r="AJ656" s="1584"/>
      <c r="AK656" s="1584"/>
      <c r="AL656" s="1584"/>
      <c r="AM656" s="1584"/>
      <c r="AN656" s="1584"/>
      <c r="AO656" s="1584"/>
      <c r="AP656" s="1584"/>
      <c r="AQ656" s="1582"/>
      <c r="AR656" s="1582"/>
      <c r="AS656" s="1582"/>
      <c r="AT656" s="1582"/>
      <c r="AU656" s="201"/>
      <c r="AV656" s="201"/>
      <c r="AW656" s="201"/>
      <c r="AX656" s="201"/>
      <c r="AY656" s="201"/>
    </row>
    <row r="657" spans="18:51" ht="12.75" x14ac:dyDescent="0.2">
      <c r="R657" s="208"/>
      <c r="S657" s="1581"/>
      <c r="T657" s="1582"/>
      <c r="U657" s="1582"/>
      <c r="V657" s="1582"/>
      <c r="W657" s="1582"/>
      <c r="X657" s="1582"/>
      <c r="Y657" s="1582"/>
      <c r="Z657" s="1582"/>
      <c r="AA657" s="1582"/>
      <c r="AB657" s="1582"/>
      <c r="AC657" s="1582"/>
      <c r="AD657" s="1582"/>
      <c r="AE657" s="1582"/>
      <c r="AF657" s="1582"/>
      <c r="AG657" s="1582"/>
      <c r="AH657" s="1582"/>
      <c r="AI657" s="1584"/>
      <c r="AJ657" s="1584"/>
      <c r="AK657" s="1584"/>
      <c r="AL657" s="1584"/>
      <c r="AM657" s="1584"/>
      <c r="AN657" s="1584"/>
      <c r="AO657" s="1584"/>
      <c r="AP657" s="1584"/>
      <c r="AQ657" s="1582"/>
      <c r="AR657" s="1582"/>
      <c r="AS657" s="1582"/>
      <c r="AT657" s="1582"/>
      <c r="AU657" s="201"/>
      <c r="AV657" s="201"/>
      <c r="AW657" s="201"/>
      <c r="AX657" s="201"/>
      <c r="AY657" s="201"/>
    </row>
    <row r="658" spans="18:51" ht="12.75" x14ac:dyDescent="0.2">
      <c r="R658" s="208"/>
      <c r="S658" s="1581"/>
      <c r="T658" s="1582"/>
      <c r="U658" s="1582"/>
      <c r="V658" s="1582"/>
      <c r="W658" s="1582"/>
      <c r="X658" s="1582"/>
      <c r="Y658" s="1582"/>
      <c r="Z658" s="1582"/>
      <c r="AA658" s="1582"/>
      <c r="AB658" s="1582"/>
      <c r="AC658" s="1582"/>
      <c r="AD658" s="1582"/>
      <c r="AE658" s="1582"/>
      <c r="AF658" s="1582"/>
      <c r="AG658" s="1582"/>
      <c r="AH658" s="1582"/>
      <c r="AI658" s="1584"/>
      <c r="AJ658" s="1584"/>
      <c r="AK658" s="1584"/>
      <c r="AL658" s="1584"/>
      <c r="AM658" s="1584"/>
      <c r="AN658" s="1584"/>
      <c r="AO658" s="1584"/>
      <c r="AP658" s="1584"/>
      <c r="AQ658" s="1582"/>
      <c r="AR658" s="1582"/>
      <c r="AS658" s="1582"/>
      <c r="AT658" s="1582"/>
      <c r="AU658" s="201"/>
      <c r="AV658" s="201"/>
      <c r="AW658" s="201"/>
      <c r="AX658" s="201"/>
      <c r="AY658" s="201"/>
    </row>
    <row r="659" spans="18:51" ht="12.75" x14ac:dyDescent="0.2">
      <c r="R659" s="208"/>
      <c r="S659" s="1581"/>
      <c r="T659" s="1582"/>
      <c r="U659" s="1582"/>
      <c r="V659" s="1582"/>
      <c r="W659" s="1582"/>
      <c r="X659" s="1582"/>
      <c r="Y659" s="1582"/>
      <c r="Z659" s="1582"/>
      <c r="AA659" s="1582"/>
      <c r="AB659" s="1582"/>
      <c r="AC659" s="1582"/>
      <c r="AD659" s="1582"/>
      <c r="AE659" s="1582"/>
      <c r="AF659" s="1582"/>
      <c r="AG659" s="1582"/>
      <c r="AH659" s="1582"/>
      <c r="AI659" s="1584"/>
      <c r="AJ659" s="1584"/>
      <c r="AK659" s="1584"/>
      <c r="AL659" s="1584"/>
      <c r="AM659" s="1584"/>
      <c r="AN659" s="1584"/>
      <c r="AO659" s="1584"/>
      <c r="AP659" s="1584"/>
      <c r="AQ659" s="1582"/>
      <c r="AR659" s="1582"/>
      <c r="AS659" s="1582"/>
      <c r="AT659" s="1582"/>
      <c r="AU659" s="201"/>
      <c r="AV659" s="201"/>
      <c r="AW659" s="201"/>
      <c r="AX659" s="201"/>
      <c r="AY659" s="201"/>
    </row>
    <row r="660" spans="18:51" ht="12.75" x14ac:dyDescent="0.2">
      <c r="R660" s="208"/>
      <c r="S660" s="1581"/>
      <c r="T660" s="1582"/>
      <c r="U660" s="1582"/>
      <c r="V660" s="1582"/>
      <c r="W660" s="1582"/>
      <c r="X660" s="1582"/>
      <c r="Y660" s="1582"/>
      <c r="Z660" s="1582"/>
      <c r="AA660" s="1582"/>
      <c r="AB660" s="1582"/>
      <c r="AC660" s="1582"/>
      <c r="AD660" s="1582"/>
      <c r="AE660" s="1582"/>
      <c r="AF660" s="1582"/>
      <c r="AG660" s="1582"/>
      <c r="AH660" s="1582"/>
      <c r="AI660" s="1584"/>
      <c r="AJ660" s="1584"/>
      <c r="AK660" s="1584"/>
      <c r="AL660" s="1584"/>
      <c r="AM660" s="1584"/>
      <c r="AN660" s="1584"/>
      <c r="AO660" s="1584"/>
      <c r="AP660" s="1584"/>
      <c r="AQ660" s="1582"/>
      <c r="AR660" s="1582"/>
      <c r="AS660" s="1582"/>
      <c r="AT660" s="1582"/>
      <c r="AU660" s="201"/>
      <c r="AV660" s="201"/>
      <c r="AW660" s="201"/>
      <c r="AX660" s="201"/>
      <c r="AY660" s="201"/>
    </row>
    <row r="661" spans="18:51" ht="12.75" x14ac:dyDescent="0.2">
      <c r="R661" s="208"/>
      <c r="S661" s="1581"/>
      <c r="T661" s="1582"/>
      <c r="U661" s="1582"/>
      <c r="V661" s="1582"/>
      <c r="W661" s="1582"/>
      <c r="X661" s="1582"/>
      <c r="Y661" s="1582"/>
      <c r="Z661" s="1582"/>
      <c r="AA661" s="1582"/>
      <c r="AB661" s="1582"/>
      <c r="AC661" s="1582"/>
      <c r="AD661" s="1582"/>
      <c r="AE661" s="1582"/>
      <c r="AF661" s="1582"/>
      <c r="AG661" s="1582"/>
      <c r="AH661" s="1582"/>
      <c r="AI661" s="1584"/>
      <c r="AJ661" s="1584"/>
      <c r="AK661" s="1584"/>
      <c r="AL661" s="1584"/>
      <c r="AM661" s="1584"/>
      <c r="AN661" s="1584"/>
      <c r="AO661" s="1584"/>
      <c r="AP661" s="1584"/>
      <c r="AQ661" s="1582"/>
      <c r="AR661" s="1582"/>
      <c r="AS661" s="1582"/>
      <c r="AT661" s="1582"/>
      <c r="AU661" s="201"/>
      <c r="AV661" s="201"/>
      <c r="AW661" s="201"/>
      <c r="AX661" s="201"/>
      <c r="AY661" s="201"/>
    </row>
    <row r="662" spans="18:51" ht="12.75" x14ac:dyDescent="0.2">
      <c r="R662" s="208"/>
      <c r="S662" s="1581"/>
      <c r="T662" s="1582"/>
      <c r="U662" s="1582"/>
      <c r="V662" s="1582"/>
      <c r="W662" s="1582"/>
      <c r="X662" s="1582"/>
      <c r="Y662" s="1582"/>
      <c r="Z662" s="1582"/>
      <c r="AA662" s="1582"/>
      <c r="AB662" s="1582"/>
      <c r="AC662" s="1582"/>
      <c r="AD662" s="1582"/>
      <c r="AE662" s="1582"/>
      <c r="AF662" s="1582"/>
      <c r="AG662" s="1582"/>
      <c r="AH662" s="1582"/>
      <c r="AI662" s="1584"/>
      <c r="AJ662" s="1584"/>
      <c r="AK662" s="1584"/>
      <c r="AL662" s="1584"/>
      <c r="AM662" s="1584"/>
      <c r="AN662" s="1584"/>
      <c r="AO662" s="1584"/>
      <c r="AP662" s="1584"/>
      <c r="AQ662" s="1582"/>
      <c r="AR662" s="1582"/>
      <c r="AS662" s="1582"/>
      <c r="AT662" s="1582"/>
      <c r="AU662" s="201"/>
      <c r="AV662" s="201"/>
      <c r="AW662" s="201"/>
      <c r="AX662" s="201"/>
      <c r="AY662" s="201"/>
    </row>
    <row r="663" spans="18:51" ht="12.75" x14ac:dyDescent="0.2">
      <c r="R663" s="208"/>
      <c r="S663" s="1581"/>
      <c r="T663" s="1582"/>
      <c r="U663" s="1582"/>
      <c r="V663" s="1582"/>
      <c r="W663" s="1582"/>
      <c r="X663" s="1582"/>
      <c r="Y663" s="1582"/>
      <c r="Z663" s="1582"/>
      <c r="AA663" s="1582"/>
      <c r="AB663" s="1582"/>
      <c r="AC663" s="1582"/>
      <c r="AD663" s="1582"/>
      <c r="AE663" s="1582"/>
      <c r="AF663" s="1582"/>
      <c r="AG663" s="1582"/>
      <c r="AH663" s="1582"/>
      <c r="AI663" s="1584"/>
      <c r="AJ663" s="1584"/>
      <c r="AK663" s="1584"/>
      <c r="AL663" s="1584"/>
      <c r="AM663" s="1584"/>
      <c r="AN663" s="1584"/>
      <c r="AO663" s="1584"/>
      <c r="AP663" s="1584"/>
      <c r="AQ663" s="1582"/>
      <c r="AR663" s="1582"/>
      <c r="AS663" s="1582"/>
      <c r="AT663" s="1582"/>
      <c r="AU663" s="201"/>
      <c r="AV663" s="201"/>
      <c r="AW663" s="201"/>
      <c r="AX663" s="201"/>
      <c r="AY663" s="201"/>
    </row>
    <row r="664" spans="18:51" ht="12.75" x14ac:dyDescent="0.2">
      <c r="R664" s="208"/>
      <c r="S664" s="1581"/>
      <c r="T664" s="1582"/>
      <c r="U664" s="1582"/>
      <c r="V664" s="1582"/>
      <c r="W664" s="1582"/>
      <c r="X664" s="1582"/>
      <c r="Y664" s="1582"/>
      <c r="Z664" s="1582"/>
      <c r="AA664" s="1582"/>
      <c r="AB664" s="1582"/>
      <c r="AC664" s="1582"/>
      <c r="AD664" s="1582"/>
      <c r="AE664" s="1582"/>
      <c r="AF664" s="1582"/>
      <c r="AG664" s="1582"/>
      <c r="AH664" s="1582"/>
      <c r="AI664" s="1584"/>
      <c r="AJ664" s="1584"/>
      <c r="AK664" s="1584"/>
      <c r="AL664" s="1584"/>
      <c r="AM664" s="1584"/>
      <c r="AN664" s="1584"/>
      <c r="AO664" s="1584"/>
      <c r="AP664" s="1584"/>
      <c r="AQ664" s="1582"/>
      <c r="AR664" s="1582"/>
      <c r="AS664" s="1582"/>
      <c r="AT664" s="1582"/>
      <c r="AU664" s="201"/>
      <c r="AV664" s="201"/>
      <c r="AW664" s="201"/>
      <c r="AX664" s="201"/>
      <c r="AY664" s="201"/>
    </row>
    <row r="665" spans="18:51" ht="12.75" x14ac:dyDescent="0.2">
      <c r="R665" s="208"/>
      <c r="S665" s="1581"/>
      <c r="T665" s="1582"/>
      <c r="U665" s="1582"/>
      <c r="V665" s="1582"/>
      <c r="W665" s="1582"/>
      <c r="X665" s="1582"/>
      <c r="Y665" s="1582"/>
      <c r="Z665" s="1582"/>
      <c r="AA665" s="1582"/>
      <c r="AB665" s="1582"/>
      <c r="AC665" s="1582"/>
      <c r="AD665" s="1582"/>
      <c r="AE665" s="1582"/>
      <c r="AF665" s="1582"/>
      <c r="AG665" s="1582"/>
      <c r="AH665" s="1582"/>
      <c r="AI665" s="1584"/>
      <c r="AJ665" s="1584"/>
      <c r="AK665" s="1584"/>
      <c r="AL665" s="1584"/>
      <c r="AM665" s="1584"/>
      <c r="AN665" s="1584"/>
      <c r="AO665" s="1584"/>
      <c r="AP665" s="1584"/>
      <c r="AQ665" s="1582"/>
      <c r="AR665" s="1582"/>
      <c r="AS665" s="1582"/>
      <c r="AT665" s="1582"/>
      <c r="AU665" s="201"/>
      <c r="AV665" s="201"/>
      <c r="AW665" s="201"/>
      <c r="AX665" s="201"/>
      <c r="AY665" s="201"/>
    </row>
    <row r="666" spans="18:51" ht="12.75" x14ac:dyDescent="0.2">
      <c r="R666" s="208"/>
      <c r="S666" s="1581"/>
      <c r="T666" s="1582"/>
      <c r="U666" s="1582"/>
      <c r="V666" s="1582"/>
      <c r="W666" s="1582"/>
      <c r="X666" s="1582"/>
      <c r="Y666" s="1582"/>
      <c r="Z666" s="1582"/>
      <c r="AA666" s="1582"/>
      <c r="AB666" s="1582"/>
      <c r="AC666" s="1582"/>
      <c r="AD666" s="1582"/>
      <c r="AE666" s="1582"/>
      <c r="AF666" s="1582"/>
      <c r="AG666" s="1582"/>
      <c r="AH666" s="1582"/>
      <c r="AI666" s="1584"/>
      <c r="AJ666" s="1584"/>
      <c r="AK666" s="1584"/>
      <c r="AL666" s="1584"/>
      <c r="AM666" s="1584"/>
      <c r="AN666" s="1584"/>
      <c r="AO666" s="1584"/>
      <c r="AP666" s="1584"/>
      <c r="AQ666" s="1582"/>
      <c r="AR666" s="1582"/>
      <c r="AS666" s="1582"/>
      <c r="AT666" s="1582"/>
      <c r="AU666" s="201"/>
      <c r="AV666" s="201"/>
      <c r="AW666" s="201"/>
      <c r="AX666" s="201"/>
      <c r="AY666" s="201"/>
    </row>
    <row r="667" spans="18:51" ht="12.75" x14ac:dyDescent="0.2">
      <c r="R667" s="208"/>
      <c r="S667" s="1581"/>
      <c r="T667" s="1582"/>
      <c r="U667" s="1582"/>
      <c r="V667" s="1582"/>
      <c r="W667" s="1582"/>
      <c r="X667" s="1582"/>
      <c r="Y667" s="1582"/>
      <c r="Z667" s="1582"/>
      <c r="AA667" s="1582"/>
      <c r="AB667" s="1582"/>
      <c r="AC667" s="1582"/>
      <c r="AD667" s="1582"/>
      <c r="AE667" s="1582"/>
      <c r="AF667" s="1582"/>
      <c r="AG667" s="1582"/>
      <c r="AH667" s="1582"/>
      <c r="AI667" s="1584"/>
      <c r="AJ667" s="1584"/>
      <c r="AK667" s="1584"/>
      <c r="AL667" s="1584"/>
      <c r="AM667" s="1584"/>
      <c r="AN667" s="1584"/>
      <c r="AO667" s="1584"/>
      <c r="AP667" s="1584"/>
      <c r="AQ667" s="1582"/>
      <c r="AR667" s="1582"/>
      <c r="AS667" s="1582"/>
      <c r="AT667" s="1582"/>
      <c r="AU667" s="201"/>
      <c r="AV667" s="201"/>
      <c r="AW667" s="201"/>
      <c r="AX667" s="201"/>
      <c r="AY667" s="201"/>
    </row>
    <row r="668" spans="18:51" ht="12.75" x14ac:dyDescent="0.2">
      <c r="R668" s="208"/>
      <c r="S668" s="1581"/>
      <c r="T668" s="1582"/>
      <c r="U668" s="1582"/>
      <c r="V668" s="1582"/>
      <c r="W668" s="1582"/>
      <c r="X668" s="1582"/>
      <c r="Y668" s="1582"/>
      <c r="Z668" s="1582"/>
      <c r="AA668" s="1582"/>
      <c r="AB668" s="1582"/>
      <c r="AC668" s="1582"/>
      <c r="AD668" s="1582"/>
      <c r="AE668" s="1582"/>
      <c r="AF668" s="1582"/>
      <c r="AG668" s="1582"/>
      <c r="AH668" s="1582"/>
      <c r="AI668" s="1584"/>
      <c r="AJ668" s="1584"/>
      <c r="AK668" s="1584"/>
      <c r="AL668" s="1584"/>
      <c r="AM668" s="1584"/>
      <c r="AN668" s="1584"/>
      <c r="AO668" s="1584"/>
      <c r="AP668" s="1584"/>
      <c r="AQ668" s="1582"/>
      <c r="AR668" s="1582"/>
      <c r="AS668" s="1582"/>
      <c r="AT668" s="1582"/>
      <c r="AU668" s="201"/>
      <c r="AV668" s="201"/>
      <c r="AW668" s="201"/>
      <c r="AX668" s="201"/>
      <c r="AY668" s="201"/>
    </row>
    <row r="669" spans="18:51" ht="12.75" x14ac:dyDescent="0.2">
      <c r="R669" s="208"/>
      <c r="S669" s="1581"/>
      <c r="T669" s="1582"/>
      <c r="U669" s="1582"/>
      <c r="V669" s="1582"/>
      <c r="W669" s="1582"/>
      <c r="X669" s="1582"/>
      <c r="Y669" s="1582"/>
      <c r="Z669" s="1582"/>
      <c r="AA669" s="1582"/>
      <c r="AB669" s="1582"/>
      <c r="AC669" s="1582"/>
      <c r="AD669" s="1582"/>
      <c r="AE669" s="1582"/>
      <c r="AF669" s="1582"/>
      <c r="AG669" s="1582"/>
      <c r="AH669" s="1582"/>
      <c r="AI669" s="1584"/>
      <c r="AJ669" s="1584"/>
      <c r="AK669" s="1584"/>
      <c r="AL669" s="1584"/>
      <c r="AM669" s="1584"/>
      <c r="AN669" s="1584"/>
      <c r="AO669" s="1584"/>
      <c r="AP669" s="1584"/>
      <c r="AQ669" s="1582"/>
      <c r="AR669" s="1582"/>
      <c r="AS669" s="1582"/>
      <c r="AT669" s="1582"/>
      <c r="AU669" s="201"/>
      <c r="AV669" s="201"/>
      <c r="AW669" s="201"/>
      <c r="AX669" s="201"/>
      <c r="AY669" s="201"/>
    </row>
    <row r="670" spans="18:51" ht="12.75" x14ac:dyDescent="0.2">
      <c r="R670" s="208"/>
      <c r="S670" s="1581"/>
      <c r="T670" s="1582"/>
      <c r="U670" s="1582"/>
      <c r="V670" s="1582"/>
      <c r="W670" s="1582"/>
      <c r="X670" s="1582"/>
      <c r="Y670" s="1582"/>
      <c r="Z670" s="1582"/>
      <c r="AA670" s="1582"/>
      <c r="AB670" s="1582"/>
      <c r="AC670" s="1582"/>
      <c r="AD670" s="1582"/>
      <c r="AE670" s="1582"/>
      <c r="AF670" s="1582"/>
      <c r="AG670" s="1582"/>
      <c r="AH670" s="1582"/>
      <c r="AI670" s="1584"/>
      <c r="AJ670" s="1584"/>
      <c r="AK670" s="1584"/>
      <c r="AL670" s="1584"/>
      <c r="AM670" s="1584"/>
      <c r="AN670" s="1584"/>
      <c r="AO670" s="1584"/>
      <c r="AP670" s="1584"/>
      <c r="AQ670" s="1582"/>
      <c r="AR670" s="1582"/>
      <c r="AS670" s="1582"/>
      <c r="AT670" s="1582"/>
      <c r="AU670" s="201"/>
      <c r="AV670" s="201"/>
      <c r="AW670" s="201"/>
      <c r="AX670" s="201"/>
      <c r="AY670" s="201"/>
    </row>
    <row r="671" spans="18:51" ht="12.75" x14ac:dyDescent="0.2">
      <c r="R671" s="208"/>
      <c r="S671" s="1581"/>
      <c r="T671" s="1582"/>
      <c r="U671" s="1582"/>
      <c r="V671" s="1582"/>
      <c r="W671" s="1582"/>
      <c r="X671" s="1582"/>
      <c r="Y671" s="1582"/>
      <c r="Z671" s="1582"/>
      <c r="AA671" s="1582"/>
      <c r="AB671" s="1582"/>
      <c r="AC671" s="1582"/>
      <c r="AD671" s="1582"/>
      <c r="AE671" s="1582"/>
      <c r="AF671" s="1582"/>
      <c r="AG671" s="1582"/>
      <c r="AH671" s="1582"/>
      <c r="AI671" s="1584"/>
      <c r="AJ671" s="1584"/>
      <c r="AK671" s="1584"/>
      <c r="AL671" s="1584"/>
      <c r="AM671" s="1584"/>
      <c r="AN671" s="1584"/>
      <c r="AO671" s="1584"/>
      <c r="AP671" s="1584"/>
      <c r="AQ671" s="1582"/>
      <c r="AR671" s="1582"/>
      <c r="AS671" s="1582"/>
      <c r="AT671" s="1582"/>
      <c r="AU671" s="201"/>
      <c r="AV671" s="201"/>
      <c r="AW671" s="201"/>
      <c r="AX671" s="201"/>
      <c r="AY671" s="201"/>
    </row>
    <row r="672" spans="18:51" ht="12.75" x14ac:dyDescent="0.2">
      <c r="R672" s="208"/>
      <c r="S672" s="1581"/>
      <c r="T672" s="1582"/>
      <c r="U672" s="1582"/>
      <c r="V672" s="1582"/>
      <c r="W672" s="1582"/>
      <c r="X672" s="1582"/>
      <c r="Y672" s="1582"/>
      <c r="Z672" s="1582"/>
      <c r="AA672" s="1582"/>
      <c r="AB672" s="1582"/>
      <c r="AC672" s="1582"/>
      <c r="AD672" s="1582"/>
      <c r="AE672" s="1582"/>
      <c r="AF672" s="1582"/>
      <c r="AG672" s="1582"/>
      <c r="AH672" s="1582"/>
      <c r="AI672" s="1584"/>
      <c r="AJ672" s="1584"/>
      <c r="AK672" s="1584"/>
      <c r="AL672" s="1584"/>
      <c r="AM672" s="1584"/>
      <c r="AN672" s="1584"/>
      <c r="AO672" s="1584"/>
      <c r="AP672" s="1584"/>
      <c r="AQ672" s="1582"/>
      <c r="AR672" s="1582"/>
      <c r="AS672" s="1582"/>
      <c r="AT672" s="1582"/>
      <c r="AU672" s="201"/>
      <c r="AV672" s="201"/>
      <c r="AW672" s="201"/>
      <c r="AX672" s="201"/>
      <c r="AY672" s="201"/>
    </row>
    <row r="673" spans="18:51" ht="12.75" x14ac:dyDescent="0.2">
      <c r="R673" s="208"/>
      <c r="S673" s="1581"/>
      <c r="T673" s="1582"/>
      <c r="U673" s="1582"/>
      <c r="V673" s="1582"/>
      <c r="W673" s="1582"/>
      <c r="X673" s="1582"/>
      <c r="Y673" s="1582"/>
      <c r="Z673" s="1582"/>
      <c r="AA673" s="1582"/>
      <c r="AB673" s="1582"/>
      <c r="AC673" s="1582"/>
      <c r="AD673" s="1582"/>
      <c r="AE673" s="1582"/>
      <c r="AF673" s="1582"/>
      <c r="AG673" s="1582"/>
      <c r="AH673" s="1582"/>
      <c r="AI673" s="1584"/>
      <c r="AJ673" s="1584"/>
      <c r="AK673" s="1584"/>
      <c r="AL673" s="1584"/>
      <c r="AM673" s="1584"/>
      <c r="AN673" s="1584"/>
      <c r="AO673" s="1584"/>
      <c r="AP673" s="1584"/>
      <c r="AQ673" s="1582"/>
      <c r="AR673" s="1582"/>
      <c r="AS673" s="1582"/>
      <c r="AT673" s="1582"/>
      <c r="AU673" s="201"/>
      <c r="AV673" s="201"/>
      <c r="AW673" s="201"/>
      <c r="AX673" s="201"/>
      <c r="AY673" s="201"/>
    </row>
    <row r="674" spans="18:51" ht="12.75" x14ac:dyDescent="0.2">
      <c r="R674" s="208"/>
      <c r="S674" s="1581"/>
      <c r="T674" s="1582"/>
      <c r="U674" s="1582"/>
      <c r="V674" s="1582"/>
      <c r="W674" s="1582"/>
      <c r="X674" s="1582"/>
      <c r="Y674" s="1582"/>
      <c r="Z674" s="1582"/>
      <c r="AA674" s="1582"/>
      <c r="AB674" s="1582"/>
      <c r="AC674" s="1582"/>
      <c r="AD674" s="1582"/>
      <c r="AE674" s="1582"/>
      <c r="AF674" s="1582"/>
      <c r="AG674" s="1582"/>
      <c r="AH674" s="1582"/>
      <c r="AI674" s="1584"/>
      <c r="AJ674" s="1584"/>
      <c r="AK674" s="1584"/>
      <c r="AL674" s="1584"/>
      <c r="AM674" s="1584"/>
      <c r="AN674" s="1584"/>
      <c r="AO674" s="1584"/>
      <c r="AP674" s="1584"/>
      <c r="AQ674" s="1582"/>
      <c r="AR674" s="1582"/>
      <c r="AS674" s="1582"/>
      <c r="AT674" s="1582"/>
      <c r="AU674" s="201"/>
      <c r="AV674" s="201"/>
      <c r="AW674" s="201"/>
      <c r="AX674" s="201"/>
      <c r="AY674" s="201"/>
    </row>
    <row r="675" spans="18:51" ht="12.75" x14ac:dyDescent="0.2">
      <c r="R675" s="208"/>
      <c r="S675" s="1581"/>
      <c r="T675" s="1582"/>
      <c r="U675" s="1582"/>
      <c r="V675" s="1582"/>
      <c r="W675" s="1582"/>
      <c r="X675" s="1582"/>
      <c r="Y675" s="1582"/>
      <c r="Z675" s="1582"/>
      <c r="AA675" s="1582"/>
      <c r="AB675" s="1582"/>
      <c r="AC675" s="1582"/>
      <c r="AD675" s="1582"/>
      <c r="AE675" s="1582"/>
      <c r="AF675" s="1582"/>
      <c r="AG675" s="1582"/>
      <c r="AH675" s="1582"/>
      <c r="AI675" s="1584"/>
      <c r="AJ675" s="1584"/>
      <c r="AK675" s="1584"/>
      <c r="AL675" s="1584"/>
      <c r="AM675" s="1584"/>
      <c r="AN675" s="1584"/>
      <c r="AO675" s="1584"/>
      <c r="AP675" s="1584"/>
      <c r="AQ675" s="1582"/>
      <c r="AR675" s="1582"/>
      <c r="AS675" s="1582"/>
      <c r="AT675" s="1582"/>
      <c r="AU675" s="201"/>
      <c r="AV675" s="201"/>
      <c r="AW675" s="201"/>
      <c r="AX675" s="201"/>
      <c r="AY675" s="201"/>
    </row>
    <row r="676" spans="18:51" ht="12.75" x14ac:dyDescent="0.2">
      <c r="R676" s="208"/>
      <c r="S676" s="1581"/>
      <c r="T676" s="1582"/>
      <c r="U676" s="1582"/>
      <c r="V676" s="1582"/>
      <c r="W676" s="1582"/>
      <c r="X676" s="1582"/>
      <c r="Y676" s="1582"/>
      <c r="Z676" s="1582"/>
      <c r="AA676" s="1582"/>
      <c r="AB676" s="1582"/>
      <c r="AC676" s="1582"/>
      <c r="AD676" s="1582"/>
      <c r="AE676" s="1582"/>
      <c r="AF676" s="1582"/>
      <c r="AG676" s="1582"/>
      <c r="AH676" s="1582"/>
      <c r="AI676" s="1584"/>
      <c r="AJ676" s="1584"/>
      <c r="AK676" s="1584"/>
      <c r="AL676" s="1584"/>
      <c r="AM676" s="1584"/>
      <c r="AN676" s="1584"/>
      <c r="AO676" s="1584"/>
      <c r="AP676" s="1584"/>
      <c r="AQ676" s="1582"/>
      <c r="AR676" s="1582"/>
      <c r="AS676" s="1582"/>
      <c r="AT676" s="1582"/>
      <c r="AU676" s="201"/>
      <c r="AV676" s="201"/>
      <c r="AW676" s="201"/>
      <c r="AX676" s="201"/>
      <c r="AY676" s="201"/>
    </row>
    <row r="677" spans="18:51" ht="12.75" x14ac:dyDescent="0.2">
      <c r="R677" s="208"/>
      <c r="S677" s="1581"/>
      <c r="T677" s="1582"/>
      <c r="U677" s="1582"/>
      <c r="V677" s="1582"/>
      <c r="W677" s="1582"/>
      <c r="X677" s="1582"/>
      <c r="Y677" s="1582"/>
      <c r="Z677" s="1582"/>
      <c r="AA677" s="1582"/>
      <c r="AB677" s="1582"/>
      <c r="AC677" s="1582"/>
      <c r="AD677" s="1582"/>
      <c r="AE677" s="1582"/>
      <c r="AF677" s="1582"/>
      <c r="AG677" s="1582"/>
      <c r="AH677" s="1582"/>
      <c r="AI677" s="1584"/>
      <c r="AJ677" s="1584"/>
      <c r="AK677" s="1584"/>
      <c r="AL677" s="1584"/>
      <c r="AM677" s="1584"/>
      <c r="AN677" s="1584"/>
      <c r="AO677" s="1584"/>
      <c r="AP677" s="1584"/>
      <c r="AQ677" s="1582"/>
      <c r="AR677" s="1582"/>
      <c r="AS677" s="1582"/>
      <c r="AT677" s="1582"/>
      <c r="AU677" s="201"/>
      <c r="AV677" s="201"/>
      <c r="AW677" s="201"/>
      <c r="AX677" s="201"/>
      <c r="AY677" s="201"/>
    </row>
    <row r="678" spans="18:51" ht="12.75" x14ac:dyDescent="0.2">
      <c r="R678" s="208"/>
      <c r="S678" s="1581"/>
      <c r="T678" s="1582"/>
      <c r="U678" s="1582"/>
      <c r="V678" s="1582"/>
      <c r="W678" s="1582"/>
      <c r="X678" s="1582"/>
      <c r="Y678" s="1582"/>
      <c r="Z678" s="1582"/>
      <c r="AA678" s="1582"/>
      <c r="AB678" s="1582"/>
      <c r="AC678" s="1582"/>
      <c r="AD678" s="1582"/>
      <c r="AE678" s="1582"/>
      <c r="AF678" s="1582"/>
      <c r="AG678" s="1582"/>
      <c r="AH678" s="1582"/>
      <c r="AI678" s="1584"/>
      <c r="AJ678" s="1584"/>
      <c r="AK678" s="1584"/>
      <c r="AL678" s="1584"/>
      <c r="AM678" s="1584"/>
      <c r="AN678" s="1584"/>
      <c r="AO678" s="1584"/>
      <c r="AP678" s="1584"/>
      <c r="AQ678" s="1582"/>
      <c r="AR678" s="1582"/>
      <c r="AS678" s="1582"/>
      <c r="AT678" s="1582"/>
      <c r="AU678" s="201"/>
      <c r="AV678" s="201"/>
      <c r="AW678" s="201"/>
      <c r="AX678" s="201"/>
      <c r="AY678" s="201"/>
    </row>
    <row r="679" spans="18:51" ht="12.75" x14ac:dyDescent="0.2">
      <c r="R679" s="208"/>
      <c r="S679" s="1581"/>
      <c r="T679" s="1582"/>
      <c r="U679" s="1582"/>
      <c r="V679" s="1582"/>
      <c r="W679" s="1582"/>
      <c r="X679" s="1582"/>
      <c r="Y679" s="1582"/>
      <c r="Z679" s="1582"/>
      <c r="AA679" s="1582"/>
      <c r="AB679" s="1582"/>
      <c r="AC679" s="1582"/>
      <c r="AD679" s="1582"/>
      <c r="AE679" s="1582"/>
      <c r="AF679" s="1582"/>
      <c r="AG679" s="1582"/>
      <c r="AH679" s="1582"/>
      <c r="AI679" s="1584"/>
      <c r="AJ679" s="1584"/>
      <c r="AK679" s="1584"/>
      <c r="AL679" s="1584"/>
      <c r="AM679" s="1584"/>
      <c r="AN679" s="1584"/>
      <c r="AO679" s="1584"/>
      <c r="AP679" s="1584"/>
      <c r="AQ679" s="1582"/>
      <c r="AR679" s="1582"/>
      <c r="AS679" s="1582"/>
      <c r="AT679" s="1582"/>
      <c r="AU679" s="201"/>
      <c r="AV679" s="201"/>
      <c r="AW679" s="201"/>
      <c r="AX679" s="201"/>
      <c r="AY679" s="201"/>
    </row>
    <row r="680" spans="18:51" ht="12.75" x14ac:dyDescent="0.2">
      <c r="R680" s="208"/>
      <c r="S680" s="1581"/>
      <c r="T680" s="1582"/>
      <c r="U680" s="1582"/>
      <c r="V680" s="1582"/>
      <c r="W680" s="1582"/>
      <c r="X680" s="1582"/>
      <c r="Y680" s="1582"/>
      <c r="Z680" s="1582"/>
      <c r="AA680" s="1582"/>
      <c r="AB680" s="1582"/>
      <c r="AC680" s="1582"/>
      <c r="AD680" s="1582"/>
      <c r="AE680" s="1582"/>
      <c r="AF680" s="1582"/>
      <c r="AG680" s="1582"/>
      <c r="AH680" s="1582"/>
      <c r="AI680" s="1584"/>
      <c r="AJ680" s="1584"/>
      <c r="AK680" s="1584"/>
      <c r="AL680" s="1584"/>
      <c r="AM680" s="1584"/>
      <c r="AN680" s="1584"/>
      <c r="AO680" s="1584"/>
      <c r="AP680" s="1584"/>
      <c r="AQ680" s="1582"/>
      <c r="AR680" s="1582"/>
      <c r="AS680" s="1582"/>
      <c r="AT680" s="1582"/>
      <c r="AU680" s="201"/>
      <c r="AV680" s="201"/>
      <c r="AW680" s="201"/>
      <c r="AX680" s="201"/>
      <c r="AY680" s="201"/>
    </row>
    <row r="681" spans="18:51" ht="12.75" x14ac:dyDescent="0.2">
      <c r="R681" s="208"/>
      <c r="S681" s="1581"/>
      <c r="T681" s="1582"/>
      <c r="U681" s="1582"/>
      <c r="V681" s="1582"/>
      <c r="W681" s="1582"/>
      <c r="X681" s="1582"/>
      <c r="Y681" s="1582"/>
      <c r="Z681" s="1582"/>
      <c r="AA681" s="1582"/>
      <c r="AB681" s="1582"/>
      <c r="AC681" s="1582"/>
      <c r="AD681" s="1582"/>
      <c r="AE681" s="1582"/>
      <c r="AF681" s="1582"/>
      <c r="AG681" s="1582"/>
      <c r="AH681" s="1582"/>
      <c r="AI681" s="1584"/>
      <c r="AJ681" s="1584"/>
      <c r="AK681" s="1584"/>
      <c r="AL681" s="1584"/>
      <c r="AM681" s="1584"/>
      <c r="AN681" s="1584"/>
      <c r="AO681" s="1584"/>
      <c r="AP681" s="1584"/>
      <c r="AQ681" s="1582"/>
      <c r="AR681" s="1582"/>
      <c r="AS681" s="1582"/>
      <c r="AT681" s="1582"/>
      <c r="AU681" s="201"/>
      <c r="AV681" s="201"/>
      <c r="AW681" s="201"/>
      <c r="AX681" s="201"/>
      <c r="AY681" s="201"/>
    </row>
    <row r="682" spans="18:51" ht="12.75" x14ac:dyDescent="0.2">
      <c r="R682" s="208"/>
      <c r="S682" s="1581"/>
      <c r="T682" s="1582"/>
      <c r="U682" s="1582"/>
      <c r="V682" s="1582"/>
      <c r="W682" s="1582"/>
      <c r="X682" s="1582"/>
      <c r="Y682" s="1582"/>
      <c r="Z682" s="1582"/>
      <c r="AA682" s="1582"/>
      <c r="AB682" s="1582"/>
      <c r="AC682" s="1582"/>
      <c r="AD682" s="1582"/>
      <c r="AE682" s="1582"/>
      <c r="AF682" s="1582"/>
      <c r="AG682" s="1582"/>
      <c r="AH682" s="1582"/>
      <c r="AI682" s="1584"/>
      <c r="AJ682" s="1584"/>
      <c r="AK682" s="1584"/>
      <c r="AL682" s="1584"/>
      <c r="AM682" s="1584"/>
      <c r="AN682" s="1584"/>
      <c r="AO682" s="1584"/>
      <c r="AP682" s="1584"/>
      <c r="AQ682" s="1582"/>
      <c r="AR682" s="1582"/>
      <c r="AS682" s="1582"/>
      <c r="AT682" s="1582"/>
      <c r="AU682" s="201"/>
      <c r="AV682" s="201"/>
      <c r="AW682" s="201"/>
      <c r="AX682" s="201"/>
      <c r="AY682" s="201"/>
    </row>
    <row r="683" spans="18:51" ht="12.75" x14ac:dyDescent="0.2">
      <c r="R683" s="208"/>
      <c r="S683" s="1581"/>
      <c r="T683" s="1582"/>
      <c r="U683" s="1582"/>
      <c r="V683" s="1582"/>
      <c r="W683" s="1582"/>
      <c r="X683" s="1582"/>
      <c r="Y683" s="1582"/>
      <c r="Z683" s="1582"/>
      <c r="AA683" s="1582"/>
      <c r="AB683" s="1582"/>
      <c r="AC683" s="1582"/>
      <c r="AD683" s="1582"/>
      <c r="AE683" s="1582"/>
      <c r="AF683" s="1582"/>
      <c r="AG683" s="1582"/>
      <c r="AH683" s="1582"/>
      <c r="AI683" s="1584"/>
      <c r="AJ683" s="1584"/>
      <c r="AK683" s="1584"/>
      <c r="AL683" s="1584"/>
      <c r="AM683" s="1584"/>
      <c r="AN683" s="1584"/>
      <c r="AO683" s="1584"/>
      <c r="AP683" s="1584"/>
      <c r="AQ683" s="1582"/>
      <c r="AR683" s="1582"/>
      <c r="AS683" s="1582"/>
      <c r="AT683" s="1582"/>
      <c r="AU683" s="201"/>
      <c r="AV683" s="201"/>
      <c r="AW683" s="201"/>
      <c r="AX683" s="201"/>
      <c r="AY683" s="201"/>
    </row>
    <row r="684" spans="18:51" ht="12.75" x14ac:dyDescent="0.2">
      <c r="R684" s="208"/>
      <c r="S684" s="1581"/>
      <c r="T684" s="1582"/>
      <c r="U684" s="1582"/>
      <c r="V684" s="1582"/>
      <c r="W684" s="1582"/>
      <c r="X684" s="1582"/>
      <c r="Y684" s="1582"/>
      <c r="Z684" s="1582"/>
      <c r="AA684" s="1582"/>
      <c r="AB684" s="1582"/>
      <c r="AC684" s="1582"/>
      <c r="AD684" s="1582"/>
      <c r="AE684" s="1582"/>
      <c r="AF684" s="1582"/>
      <c r="AG684" s="1582"/>
      <c r="AH684" s="1582"/>
      <c r="AI684" s="1584"/>
      <c r="AJ684" s="1584"/>
      <c r="AK684" s="1584"/>
      <c r="AL684" s="1584"/>
      <c r="AM684" s="1584"/>
      <c r="AN684" s="1584"/>
      <c r="AO684" s="1584"/>
      <c r="AP684" s="1584"/>
      <c r="AQ684" s="1582"/>
      <c r="AR684" s="1582"/>
      <c r="AS684" s="1582"/>
      <c r="AT684" s="1582"/>
      <c r="AU684" s="201"/>
      <c r="AV684" s="201"/>
      <c r="AW684" s="201"/>
      <c r="AX684" s="201"/>
      <c r="AY684" s="201"/>
    </row>
    <row r="685" spans="18:51" ht="12.75" x14ac:dyDescent="0.2">
      <c r="R685" s="208"/>
      <c r="S685" s="1581"/>
      <c r="T685" s="1582"/>
      <c r="U685" s="1582"/>
      <c r="V685" s="1582"/>
      <c r="W685" s="1582"/>
      <c r="X685" s="1582"/>
      <c r="Y685" s="1582"/>
      <c r="Z685" s="1582"/>
      <c r="AA685" s="1582"/>
      <c r="AB685" s="1582"/>
      <c r="AC685" s="1582"/>
      <c r="AD685" s="1582"/>
      <c r="AE685" s="1582"/>
      <c r="AF685" s="1582"/>
      <c r="AG685" s="1582"/>
      <c r="AH685" s="1582"/>
      <c r="AI685" s="1584"/>
      <c r="AJ685" s="1584"/>
      <c r="AK685" s="1584"/>
      <c r="AL685" s="1584"/>
      <c r="AM685" s="1584"/>
      <c r="AN685" s="1584"/>
      <c r="AO685" s="1584"/>
      <c r="AP685" s="1584"/>
      <c r="AQ685" s="1582"/>
      <c r="AR685" s="1582"/>
      <c r="AS685" s="1582"/>
      <c r="AT685" s="1582"/>
      <c r="AU685" s="201"/>
      <c r="AV685" s="201"/>
      <c r="AW685" s="201"/>
      <c r="AX685" s="201"/>
      <c r="AY685" s="201"/>
    </row>
    <row r="686" spans="18:51" ht="12.75" x14ac:dyDescent="0.2">
      <c r="R686" s="208"/>
      <c r="S686" s="1581"/>
      <c r="T686" s="1582"/>
      <c r="U686" s="1582"/>
      <c r="V686" s="1582"/>
      <c r="W686" s="1582"/>
      <c r="X686" s="1582"/>
      <c r="Y686" s="1582"/>
      <c r="Z686" s="1582"/>
      <c r="AA686" s="1582"/>
      <c r="AB686" s="1582"/>
      <c r="AC686" s="1582"/>
      <c r="AD686" s="1582"/>
      <c r="AE686" s="1582"/>
      <c r="AF686" s="1582"/>
      <c r="AG686" s="1582"/>
      <c r="AH686" s="1582"/>
      <c r="AI686" s="1584"/>
      <c r="AJ686" s="1584"/>
      <c r="AK686" s="1584"/>
      <c r="AL686" s="1584"/>
      <c r="AM686" s="1584"/>
      <c r="AN686" s="1584"/>
      <c r="AO686" s="1584"/>
      <c r="AP686" s="1584"/>
      <c r="AQ686" s="1582"/>
      <c r="AR686" s="1582"/>
      <c r="AS686" s="1582"/>
      <c r="AT686" s="1582"/>
      <c r="AU686" s="201"/>
      <c r="AV686" s="201"/>
      <c r="AW686" s="201"/>
      <c r="AX686" s="201"/>
      <c r="AY686" s="201"/>
    </row>
    <row r="687" spans="18:51" ht="12.75" x14ac:dyDescent="0.2">
      <c r="R687" s="208"/>
      <c r="S687" s="1581"/>
      <c r="T687" s="1582"/>
      <c r="U687" s="1582"/>
      <c r="V687" s="1582"/>
      <c r="W687" s="1582"/>
      <c r="X687" s="1582"/>
      <c r="Y687" s="1582"/>
      <c r="Z687" s="1582"/>
      <c r="AA687" s="1582"/>
      <c r="AB687" s="1582"/>
      <c r="AC687" s="1582"/>
      <c r="AD687" s="1582"/>
      <c r="AE687" s="1582"/>
      <c r="AF687" s="1582"/>
      <c r="AG687" s="1582"/>
      <c r="AH687" s="1582"/>
      <c r="AI687" s="1584"/>
      <c r="AJ687" s="1584"/>
      <c r="AK687" s="1584"/>
      <c r="AL687" s="1584"/>
      <c r="AM687" s="1584"/>
      <c r="AN687" s="1584"/>
      <c r="AO687" s="1584"/>
      <c r="AP687" s="1584"/>
      <c r="AQ687" s="1582"/>
      <c r="AR687" s="1582"/>
      <c r="AS687" s="1582"/>
      <c r="AT687" s="1582"/>
      <c r="AU687" s="201"/>
      <c r="AV687" s="201"/>
      <c r="AW687" s="201"/>
      <c r="AX687" s="201"/>
      <c r="AY687" s="201"/>
    </row>
    <row r="688" spans="18:51" ht="12.75" x14ac:dyDescent="0.2">
      <c r="R688" s="208"/>
      <c r="S688" s="1581"/>
      <c r="T688" s="1582"/>
      <c r="U688" s="1582"/>
      <c r="V688" s="1582"/>
      <c r="W688" s="1582"/>
      <c r="X688" s="1582"/>
      <c r="Y688" s="1582"/>
      <c r="Z688" s="1582"/>
      <c r="AA688" s="1582"/>
      <c r="AB688" s="1582"/>
      <c r="AC688" s="1582"/>
      <c r="AD688" s="1582"/>
      <c r="AE688" s="1582"/>
      <c r="AF688" s="1582"/>
      <c r="AG688" s="1582"/>
      <c r="AH688" s="1582"/>
      <c r="AI688" s="1584"/>
      <c r="AJ688" s="1584"/>
      <c r="AK688" s="1584"/>
      <c r="AL688" s="1584"/>
      <c r="AM688" s="1584"/>
      <c r="AN688" s="1584"/>
      <c r="AO688" s="1584"/>
      <c r="AP688" s="1584"/>
      <c r="AQ688" s="1582"/>
      <c r="AR688" s="1582"/>
      <c r="AS688" s="1582"/>
      <c r="AT688" s="1582"/>
      <c r="AU688" s="201"/>
      <c r="AV688" s="201"/>
      <c r="AW688" s="201"/>
      <c r="AX688" s="201"/>
      <c r="AY688" s="201"/>
    </row>
    <row r="689" spans="18:51" ht="12.75" x14ac:dyDescent="0.2">
      <c r="R689" s="208"/>
      <c r="S689" s="1581"/>
      <c r="T689" s="1582"/>
      <c r="U689" s="1582"/>
      <c r="V689" s="1582"/>
      <c r="W689" s="1582"/>
      <c r="X689" s="1582"/>
      <c r="Y689" s="1582"/>
      <c r="Z689" s="1582"/>
      <c r="AA689" s="1582"/>
      <c r="AB689" s="1582"/>
      <c r="AC689" s="1582"/>
      <c r="AD689" s="1582"/>
      <c r="AE689" s="1582"/>
      <c r="AF689" s="1582"/>
      <c r="AG689" s="1582"/>
      <c r="AH689" s="1582"/>
      <c r="AI689" s="1584"/>
      <c r="AJ689" s="1584"/>
      <c r="AK689" s="1584"/>
      <c r="AL689" s="1584"/>
      <c r="AM689" s="1584"/>
      <c r="AN689" s="1584"/>
      <c r="AO689" s="1584"/>
      <c r="AP689" s="1584"/>
      <c r="AQ689" s="1582"/>
      <c r="AR689" s="1582"/>
      <c r="AS689" s="1582"/>
      <c r="AT689" s="1582"/>
      <c r="AU689" s="201"/>
      <c r="AV689" s="201"/>
      <c r="AW689" s="201"/>
      <c r="AX689" s="201"/>
      <c r="AY689" s="201"/>
    </row>
    <row r="690" spans="18:51" ht="12.75" x14ac:dyDescent="0.2">
      <c r="R690" s="208"/>
      <c r="S690" s="1581"/>
      <c r="T690" s="1582"/>
      <c r="U690" s="1582"/>
      <c r="V690" s="1582"/>
      <c r="W690" s="1582"/>
      <c r="X690" s="1582"/>
      <c r="Y690" s="1582"/>
      <c r="Z690" s="1582"/>
      <c r="AA690" s="1582"/>
      <c r="AB690" s="1582"/>
      <c r="AC690" s="1582"/>
      <c r="AD690" s="1582"/>
      <c r="AE690" s="1582"/>
      <c r="AF690" s="1582"/>
      <c r="AG690" s="1582"/>
      <c r="AH690" s="1582"/>
      <c r="AI690" s="1584"/>
      <c r="AJ690" s="1584"/>
      <c r="AK690" s="1584"/>
      <c r="AL690" s="1584"/>
      <c r="AM690" s="1584"/>
      <c r="AN690" s="1584"/>
      <c r="AO690" s="1584"/>
      <c r="AP690" s="1584"/>
      <c r="AQ690" s="1582"/>
      <c r="AR690" s="1582"/>
      <c r="AS690" s="1582"/>
      <c r="AT690" s="1582"/>
      <c r="AU690" s="201"/>
      <c r="AV690" s="201"/>
      <c r="AW690" s="201"/>
      <c r="AX690" s="201"/>
      <c r="AY690" s="201"/>
    </row>
    <row r="691" spans="18:51" ht="12.75" x14ac:dyDescent="0.2">
      <c r="R691" s="208"/>
      <c r="S691" s="1581"/>
      <c r="T691" s="1582"/>
      <c r="U691" s="1582"/>
      <c r="V691" s="1582"/>
      <c r="W691" s="1582"/>
      <c r="X691" s="1582"/>
      <c r="Y691" s="1582"/>
      <c r="Z691" s="1582"/>
      <c r="AA691" s="1582"/>
      <c r="AB691" s="1582"/>
      <c r="AC691" s="1582"/>
      <c r="AD691" s="1582"/>
      <c r="AE691" s="1582"/>
      <c r="AF691" s="1582"/>
      <c r="AG691" s="1582"/>
      <c r="AH691" s="1582"/>
      <c r="AI691" s="1584"/>
      <c r="AJ691" s="1584"/>
      <c r="AK691" s="1584"/>
      <c r="AL691" s="1584"/>
      <c r="AM691" s="1584"/>
      <c r="AN691" s="1584"/>
      <c r="AO691" s="1584"/>
      <c r="AP691" s="1584"/>
      <c r="AQ691" s="1582"/>
      <c r="AR691" s="1582"/>
      <c r="AS691" s="1582"/>
      <c r="AT691" s="1582"/>
      <c r="AU691" s="201"/>
      <c r="AV691" s="201"/>
      <c r="AW691" s="201"/>
      <c r="AX691" s="201"/>
      <c r="AY691" s="201"/>
    </row>
    <row r="692" spans="18:51" ht="12.75" x14ac:dyDescent="0.2">
      <c r="R692" s="208"/>
      <c r="S692" s="1581"/>
      <c r="T692" s="1582"/>
      <c r="U692" s="1582"/>
      <c r="V692" s="1582"/>
      <c r="W692" s="1582"/>
      <c r="X692" s="1582"/>
      <c r="Y692" s="1582"/>
      <c r="Z692" s="1582"/>
      <c r="AA692" s="1582"/>
      <c r="AB692" s="1582"/>
      <c r="AC692" s="1582"/>
      <c r="AD692" s="1582"/>
      <c r="AE692" s="1582"/>
      <c r="AF692" s="1582"/>
      <c r="AG692" s="1582"/>
      <c r="AH692" s="1582"/>
      <c r="AI692" s="1584"/>
      <c r="AJ692" s="1584"/>
      <c r="AK692" s="1584"/>
      <c r="AL692" s="1584"/>
      <c r="AM692" s="1584"/>
      <c r="AN692" s="1584"/>
      <c r="AO692" s="1584"/>
      <c r="AP692" s="1584"/>
      <c r="AQ692" s="1582"/>
      <c r="AR692" s="1582"/>
      <c r="AS692" s="1582"/>
      <c r="AT692" s="1582"/>
      <c r="AU692" s="201"/>
      <c r="AV692" s="201"/>
      <c r="AW692" s="201"/>
      <c r="AX692" s="201"/>
      <c r="AY692" s="201"/>
    </row>
    <row r="693" spans="18:51" ht="12.75" x14ac:dyDescent="0.2">
      <c r="R693" s="208"/>
      <c r="S693" s="1581"/>
      <c r="T693" s="1582"/>
      <c r="U693" s="1582"/>
      <c r="V693" s="1582"/>
      <c r="W693" s="1582"/>
      <c r="X693" s="1582"/>
      <c r="Y693" s="1582"/>
      <c r="Z693" s="1582"/>
      <c r="AA693" s="1582"/>
      <c r="AB693" s="1582"/>
      <c r="AC693" s="1582"/>
      <c r="AD693" s="1582"/>
      <c r="AE693" s="1582"/>
      <c r="AF693" s="1582"/>
      <c r="AG693" s="1582"/>
      <c r="AH693" s="1582"/>
      <c r="AI693" s="1584"/>
      <c r="AJ693" s="1584"/>
      <c r="AK693" s="1584"/>
      <c r="AL693" s="1584"/>
      <c r="AM693" s="1584"/>
      <c r="AN693" s="1584"/>
      <c r="AO693" s="1584"/>
      <c r="AP693" s="1584"/>
      <c r="AQ693" s="1582"/>
      <c r="AR693" s="1582"/>
      <c r="AS693" s="1582"/>
      <c r="AT693" s="1582"/>
      <c r="AU693" s="201"/>
      <c r="AV693" s="201"/>
      <c r="AW693" s="201"/>
      <c r="AX693" s="201"/>
      <c r="AY693" s="201"/>
    </row>
    <row r="694" spans="18:51" ht="12.75" x14ac:dyDescent="0.2">
      <c r="R694" s="208"/>
      <c r="S694" s="1581"/>
      <c r="T694" s="1582"/>
      <c r="U694" s="1582"/>
      <c r="V694" s="1582"/>
      <c r="W694" s="1582"/>
      <c r="X694" s="1582"/>
      <c r="Y694" s="1582"/>
      <c r="Z694" s="1582"/>
      <c r="AA694" s="1582"/>
      <c r="AB694" s="1582"/>
      <c r="AC694" s="1582"/>
      <c r="AD694" s="1582"/>
      <c r="AE694" s="1582"/>
      <c r="AF694" s="1582"/>
      <c r="AG694" s="1582"/>
      <c r="AH694" s="1582"/>
      <c r="AI694" s="1584"/>
      <c r="AJ694" s="1584"/>
      <c r="AK694" s="1584"/>
      <c r="AL694" s="1584"/>
      <c r="AM694" s="1584"/>
      <c r="AN694" s="1584"/>
      <c r="AO694" s="1584"/>
      <c r="AP694" s="1584"/>
      <c r="AQ694" s="1582"/>
      <c r="AR694" s="1582"/>
      <c r="AS694" s="1582"/>
      <c r="AT694" s="1582"/>
      <c r="AU694" s="201"/>
      <c r="AV694" s="201"/>
      <c r="AW694" s="201"/>
      <c r="AX694" s="201"/>
      <c r="AY694" s="201"/>
    </row>
    <row r="695" spans="18:51" ht="12.75" x14ac:dyDescent="0.2">
      <c r="R695" s="208"/>
      <c r="S695" s="1581"/>
      <c r="T695" s="1582"/>
      <c r="U695" s="1582"/>
      <c r="V695" s="1582"/>
      <c r="W695" s="1582"/>
      <c r="X695" s="1582"/>
      <c r="Y695" s="1582"/>
      <c r="Z695" s="1582"/>
      <c r="AA695" s="1582"/>
      <c r="AB695" s="1582"/>
      <c r="AC695" s="1582"/>
      <c r="AD695" s="1582"/>
      <c r="AE695" s="1582"/>
      <c r="AF695" s="1582"/>
      <c r="AG695" s="1582"/>
      <c r="AH695" s="1582"/>
      <c r="AI695" s="1584"/>
      <c r="AJ695" s="1584"/>
      <c r="AK695" s="1584"/>
      <c r="AL695" s="1584"/>
      <c r="AM695" s="1584"/>
      <c r="AN695" s="1584"/>
      <c r="AO695" s="1584"/>
      <c r="AP695" s="1584"/>
      <c r="AQ695" s="1582"/>
      <c r="AR695" s="1582"/>
      <c r="AS695" s="1582"/>
      <c r="AT695" s="1582"/>
      <c r="AU695" s="201"/>
      <c r="AV695" s="201"/>
      <c r="AW695" s="201"/>
      <c r="AX695" s="201"/>
      <c r="AY695" s="201"/>
    </row>
    <row r="696" spans="18:51" ht="12.75" x14ac:dyDescent="0.2">
      <c r="R696" s="208"/>
      <c r="S696" s="1581"/>
      <c r="T696" s="1582"/>
      <c r="U696" s="1582"/>
      <c r="V696" s="1582"/>
      <c r="W696" s="1582"/>
      <c r="X696" s="1582"/>
      <c r="Y696" s="1582"/>
      <c r="Z696" s="1582"/>
      <c r="AA696" s="1582"/>
      <c r="AB696" s="1582"/>
      <c r="AC696" s="1582"/>
      <c r="AD696" s="1582"/>
      <c r="AE696" s="1582"/>
      <c r="AF696" s="1582"/>
      <c r="AG696" s="1582"/>
      <c r="AH696" s="1582"/>
      <c r="AI696" s="1584"/>
      <c r="AJ696" s="1584"/>
      <c r="AK696" s="1584"/>
      <c r="AL696" s="1584"/>
      <c r="AM696" s="1584"/>
      <c r="AN696" s="1584"/>
      <c r="AO696" s="1584"/>
      <c r="AP696" s="1584"/>
      <c r="AQ696" s="1582"/>
      <c r="AR696" s="1582"/>
      <c r="AS696" s="1582"/>
      <c r="AT696" s="1582"/>
      <c r="AU696" s="201"/>
      <c r="AV696" s="201"/>
      <c r="AW696" s="201"/>
      <c r="AX696" s="201"/>
      <c r="AY696" s="201"/>
    </row>
    <row r="697" spans="18:51" ht="12.75" x14ac:dyDescent="0.2">
      <c r="V697" s="210"/>
      <c r="W697" s="210"/>
      <c r="Y697" s="210"/>
      <c r="Z697" s="210"/>
    </row>
    <row r="698" spans="18:51" ht="12.75" x14ac:dyDescent="0.2">
      <c r="V698" s="210"/>
      <c r="W698" s="210"/>
      <c r="Y698" s="210"/>
      <c r="Z698" s="210"/>
    </row>
  </sheetData>
  <sheetProtection insertRows="0" autoFilter="0" pivotTables="0"/>
  <protectedRanges>
    <protectedRange sqref="Q303:R303" name="Bereich2_1_5"/>
    <protectedRange sqref="P304 Q246:R246 Q296:R296 Q283:R283 Q275:R275 Q139:R139 Q257:R257 Q167:R167 Q230:R230 Q195:R198 Q226:R226 Q325:R326 Q228:R228 Q224:R224 Q179:R182 Q188:R191 Q203:R206 R46 Q213:R213 Q132:R135 Q265:R265 Q27:R29 Q311:R313 Q299:R302 Q316:R316 Q319:R322 Q215:R222 Q211:R211 R37 Q165:R165 R39 P154:R154 Q147:R149 P148:P149 Q156:R158 Q163:R163 P157:P158 P151:R152 Q118:R118 Q340:R341 Q331:R331 Q334:R337 Q121:R121 Q115 Q93:R96 Q108:R108 Q97 Q100:R102 Q90:R91 Q104:R106 Q110:R112 Q98:R98 Q113 Q114:R114 Q116:R116 R128 Q137:R137 R131 Q21:R25" name="Bereich2_1_2_2"/>
  </protectedRanges>
  <dataConsolidate/>
  <mergeCells count="16">
    <mergeCell ref="AU16:AX16"/>
    <mergeCell ref="AM16:AP16"/>
    <mergeCell ref="AI16:AL16"/>
    <mergeCell ref="AQ16:AT16"/>
    <mergeCell ref="AG16:AH16"/>
    <mergeCell ref="AG17:AH17"/>
    <mergeCell ref="AQ17:AS17"/>
    <mergeCell ref="S17:Y17"/>
    <mergeCell ref="J19:N19"/>
    <mergeCell ref="AA16:AB16"/>
    <mergeCell ref="AC16:AD16"/>
    <mergeCell ref="AE16:AF16"/>
    <mergeCell ref="S16:Y16"/>
    <mergeCell ref="AA17:AB17"/>
    <mergeCell ref="AC17:AD17"/>
    <mergeCell ref="AE17:AF17"/>
  </mergeCells>
  <phoneticPr fontId="21" type="noConversion"/>
  <conditionalFormatting sqref="R298 R304">
    <cfRule type="expression" dxfId="3" priority="10" stopIfTrue="1">
      <formula>AND(CELL("schutz",$V298),$I298&gt;=4)</formula>
    </cfRule>
    <cfRule type="expression" dxfId="2" priority="11" stopIfTrue="1">
      <formula>RIGHT(R298,12)&lt;&gt;", no details"</formula>
    </cfRule>
  </conditionalFormatting>
  <conditionalFormatting sqref="Q298 Q304">
    <cfRule type="expression" dxfId="1" priority="2" stopIfTrue="1">
      <formula>AND(CELL("schutz",$V298),$I298&gt;=4)</formula>
    </cfRule>
    <cfRule type="expression" dxfId="0" priority="3" stopIfTrue="1">
      <formula>RIGHT(Q298,12)&lt;&gt;", no details"</formula>
    </cfRule>
  </conditionalFormatting>
  <pageMargins left="0.23" right="0.2" top="0.48" bottom="0.37" header="0.26" footer="0.21"/>
  <pageSetup paperSize="9" scale="48" fitToHeight="0" orientation="landscape" horizontalDpi="300" verticalDpi="300" r:id="rId1"/>
  <headerFooter alignWithMargins="0">
    <oddHeader>&amp;C&amp;F &amp;A &amp;D&amp;R&amp;P /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52" r:id="rId4" name="Button 8">
              <controlPr defaultSize="0" print="0" autoFill="0" autoPict="0" macro="[2]!BG_Questionairy_unprotect">
                <anchor moveWithCells="1">
                  <from>
                    <xdr:col>50</xdr:col>
                    <xdr:colOff>209550</xdr:colOff>
                    <xdr:row>15</xdr:row>
                    <xdr:rowOff>114300</xdr:rowOff>
                  </from>
                  <to>
                    <xdr:col>50</xdr:col>
                    <xdr:colOff>933450</xdr:colOff>
                    <xdr:row>15</xdr:row>
                    <xdr:rowOff>400050</xdr:rowOff>
                  </to>
                </anchor>
              </controlPr>
            </control>
          </mc:Choice>
        </mc:AlternateContent>
        <mc:AlternateContent xmlns:mc="http://schemas.openxmlformats.org/markup-compatibility/2006">
          <mc:Choice Requires="x14">
            <control shapeId="6153" r:id="rId5" name="ButtonEDIT">
              <controlPr defaultSize="0" print="0" autoFill="0" autoPict="0" macro="[2]!BG_Questionairy_protect">
                <anchor moveWithCells="1">
                  <from>
                    <xdr:col>50</xdr:col>
                    <xdr:colOff>219075</xdr:colOff>
                    <xdr:row>15</xdr:row>
                    <xdr:rowOff>504825</xdr:rowOff>
                  </from>
                  <to>
                    <xdr:col>50</xdr:col>
                    <xdr:colOff>942975</xdr:colOff>
                    <xdr:row>15</xdr:row>
                    <xdr:rowOff>790575</xdr:rowOff>
                  </to>
                </anchor>
              </controlPr>
            </control>
          </mc:Choice>
        </mc:AlternateContent>
        <mc:AlternateContent xmlns:mc="http://schemas.openxmlformats.org/markup-compatibility/2006">
          <mc:Choice Requires="x14">
            <control shapeId="6170" r:id="rId6" name="Button 26">
              <controlPr defaultSize="0" print="0" autoFill="0" autoPict="0" macro="[2]!BG_Questionairy_Export">
                <anchor moveWithCells="1">
                  <from>
                    <xdr:col>17</xdr:col>
                    <xdr:colOff>1676400</xdr:colOff>
                    <xdr:row>6</xdr:row>
                    <xdr:rowOff>152400</xdr:rowOff>
                  </from>
                  <to>
                    <xdr:col>17</xdr:col>
                    <xdr:colOff>2400300</xdr:colOff>
                    <xdr:row>7</xdr:row>
                    <xdr:rowOff>57150</xdr:rowOff>
                  </to>
                </anchor>
              </controlPr>
            </control>
          </mc:Choice>
        </mc:AlternateContent>
        <mc:AlternateContent xmlns:mc="http://schemas.openxmlformats.org/markup-compatibility/2006">
          <mc:Choice Requires="x14">
            <control shapeId="6171" r:id="rId7" name="Button 27">
              <controlPr defaultSize="0" print="0" autoFill="0" autoPict="0" macro="[2]!BG_Questionairy_protect">
                <anchor moveWithCells="1">
                  <from>
                    <xdr:col>17</xdr:col>
                    <xdr:colOff>914400</xdr:colOff>
                    <xdr:row>6</xdr:row>
                    <xdr:rowOff>152400</xdr:rowOff>
                  </from>
                  <to>
                    <xdr:col>17</xdr:col>
                    <xdr:colOff>1638300</xdr:colOff>
                    <xdr:row>7</xdr:row>
                    <xdr:rowOff>57150</xdr:rowOff>
                  </to>
                </anchor>
              </controlPr>
            </control>
          </mc:Choice>
        </mc:AlternateContent>
        <mc:AlternateContent xmlns:mc="http://schemas.openxmlformats.org/markup-compatibility/2006">
          <mc:Choice Requires="x14">
            <control shapeId="6172" r:id="rId8" name="ButtonCOPY">
              <controlPr defaultSize="0" print="0" autoFill="0" autoPict="0" macro="[2]!BG_Data_CLEAR">
                <anchor moveWithCells="1">
                  <from>
                    <xdr:col>17</xdr:col>
                    <xdr:colOff>161925</xdr:colOff>
                    <xdr:row>6</xdr:row>
                    <xdr:rowOff>152400</xdr:rowOff>
                  </from>
                  <to>
                    <xdr:col>17</xdr:col>
                    <xdr:colOff>885825</xdr:colOff>
                    <xdr:row>7</xdr:row>
                    <xdr:rowOff>57150</xdr:rowOff>
                  </to>
                </anchor>
              </controlPr>
            </control>
          </mc:Choice>
        </mc:AlternateContent>
        <mc:AlternateContent xmlns:mc="http://schemas.openxmlformats.org/markup-compatibility/2006">
          <mc:Choice Requires="x14">
            <control shapeId="6173" r:id="rId9" name="Button 29">
              <controlPr defaultSize="0" print="0" autoFill="0" autoPict="0" macro="[2]!BG_Data_set_Testdata">
                <anchor moveWithCells="1">
                  <from>
                    <xdr:col>17</xdr:col>
                    <xdr:colOff>161925</xdr:colOff>
                    <xdr:row>5</xdr:row>
                    <xdr:rowOff>57150</xdr:rowOff>
                  </from>
                  <to>
                    <xdr:col>17</xdr:col>
                    <xdr:colOff>885825</xdr:colOff>
                    <xdr:row>6</xdr:row>
                    <xdr:rowOff>19050</xdr:rowOff>
                  </to>
                </anchor>
              </controlPr>
            </control>
          </mc:Choice>
        </mc:AlternateContent>
        <mc:AlternateContent xmlns:mc="http://schemas.openxmlformats.org/markup-compatibility/2006">
          <mc:Choice Requires="x14">
            <control shapeId="6174" r:id="rId10" name="ButtonCLOSE">
              <controlPr defaultSize="0" print="0" autoFill="0" autoPict="0" macro="[2]!BG_Questionairy_unprotect">
                <anchor moveWithCells="1">
                  <from>
                    <xdr:col>17</xdr:col>
                    <xdr:colOff>904875</xdr:colOff>
                    <xdr:row>5</xdr:row>
                    <xdr:rowOff>57150</xdr:rowOff>
                  </from>
                  <to>
                    <xdr:col>17</xdr:col>
                    <xdr:colOff>1628775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5:A15"/>
  <sheetViews>
    <sheetView workbookViewId="0">
      <selection activeCell="A32" sqref="A32"/>
    </sheetView>
  </sheetViews>
  <sheetFormatPr defaultColWidth="9.140625" defaultRowHeight="15.75" x14ac:dyDescent="0.25"/>
  <cols>
    <col min="1" max="1" width="68.7109375" style="602" customWidth="1"/>
    <col min="2" max="16384" width="9.140625" style="602"/>
  </cols>
  <sheetData>
    <row r="5" spans="1:1" ht="16.5" thickBot="1" x14ac:dyDescent="0.3"/>
    <row r="6" spans="1:1" ht="21.75" thickBot="1" x14ac:dyDescent="0.4">
      <c r="A6" s="603" t="s">
        <v>1220</v>
      </c>
    </row>
    <row r="8" spans="1:1" x14ac:dyDescent="0.25">
      <c r="A8" s="602" t="s">
        <v>1221</v>
      </c>
    </row>
    <row r="10" spans="1:1" x14ac:dyDescent="0.25">
      <c r="A10" s="602" t="s">
        <v>1222</v>
      </c>
    </row>
    <row r="11" spans="1:1" x14ac:dyDescent="0.25">
      <c r="A11" s="602" t="s">
        <v>1223</v>
      </c>
    </row>
    <row r="12" spans="1:1" x14ac:dyDescent="0.25">
      <c r="A12" s="602" t="s">
        <v>1224</v>
      </c>
    </row>
    <row r="13" spans="1:1" x14ac:dyDescent="0.25">
      <c r="A13" s="602" t="s">
        <v>1225</v>
      </c>
    </row>
    <row r="15" spans="1:1" ht="47.25" x14ac:dyDescent="0.25">
      <c r="A15" s="604" t="s">
        <v>1226</v>
      </c>
    </row>
  </sheetData>
  <phoneticPr fontId="62" type="noConversion"/>
  <pageMargins left="0.78740157499999996" right="0.78740157499999996" top="0.984251969" bottom="0.984251969" header="0.4921259845" footer="0.4921259845"/>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About</vt:lpstr>
      <vt:lpstr>Sobre</vt:lpstr>
      <vt:lpstr>1 Overview</vt:lpstr>
      <vt:lpstr>2 Operators</vt:lpstr>
      <vt:lpstr>2 Operadores</vt:lpstr>
      <vt:lpstr>3 (Processed) plant products </vt:lpstr>
      <vt:lpstr>4 Livestock products</vt:lpstr>
      <vt:lpstr>5 6 Domestic Market and ImExpor</vt:lpstr>
      <vt:lpstr>7 Further data</vt:lpstr>
      <vt:lpstr>'3 (Processed) plant products '!Data</vt:lpstr>
      <vt:lpstr>'4 Livestock products'!Data</vt:lpstr>
      <vt:lpstr>'5 6 Domestic Market and ImExpor'!Data</vt:lpstr>
      <vt:lpstr>Data</vt:lpstr>
      <vt:lpstr>'4 Livestock products'!Print_Area</vt:lpstr>
      <vt:lpstr>'3 (Processed) plant products '!Questionairy</vt:lpstr>
      <vt:lpstr>'4 Livestock products'!Questionairy</vt:lpstr>
      <vt:lpstr>'5 6 Domestic Market and ImExpor'!Questionairy</vt:lpstr>
      <vt:lpstr>Questionairy</vt:lpstr>
      <vt:lpstr>'3 (Processed) plant products '!RowHeads</vt:lpstr>
      <vt:lpstr>'4 Livestock products'!RowHeads</vt:lpstr>
      <vt:lpstr>'3 (Processed) plant products '!Title</vt:lpstr>
      <vt:lpstr>'4 Livestock products'!Title</vt:lpstr>
      <vt:lpstr>'5 6 Domestic Market and ImExpor'!Title</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Lernoud Julia</cp:lastModifiedBy>
  <cp:lastPrinted>2014-08-27T16:28:33Z</cp:lastPrinted>
  <dcterms:created xsi:type="dcterms:W3CDTF">1996-10-17T05:27:31Z</dcterms:created>
  <dcterms:modified xsi:type="dcterms:W3CDTF">2014-11-10T12:47:39Z</dcterms:modified>
</cp:coreProperties>
</file>